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filterPrivacy="1" codeName="ThisWorkbook" defaultThemeVersion="166925"/>
  <xr:revisionPtr revIDLastSave="0" documentId="8_{6534B564-2E80-4155-A3C2-C9967F6C33B4}" xr6:coauthVersionLast="47" xr6:coauthVersionMax="47" xr10:uidLastSave="{00000000-0000-0000-0000-000000000000}"/>
  <workbookProtection workbookAlgorithmName="SHA-512" workbookHashValue="9hwwHkdlBM9q5gUyU5t4L7u9+L9rB/JWSKT2nE1yz9rVeyNbJ2XgHIOimDbzVz4XorHGmAH1pnP8swfdAw0yxA==" workbookSaltValue="g6ccgsgu/eKkH+0VVezuxQ==" workbookSpinCount="100000" lockStructure="1"/>
  <bookViews>
    <workbookView xWindow="-18930" yWindow="-16320" windowWidth="29040" windowHeight="15720" tabRatio="910" xr2:uid="{3B0BF47A-1EE5-4E8A-8EFF-895FC10F0D60}"/>
  </bookViews>
  <sheets>
    <sheet name="Cover_sheet" sheetId="2" r:id="rId1"/>
    <sheet name="config" sheetId="15" state="hidden" r:id="rId2"/>
    <sheet name="Contents" sheetId="3" r:id="rId3"/>
    <sheet name="data_0910" sheetId="12" state="hidden" r:id="rId4"/>
    <sheet name="Data - annual" sheetId="1" r:id="rId5"/>
    <sheet name="Data - quarterly" sheetId="8" r:id="rId6"/>
    <sheet name="FIRE1001_working" sheetId="6" state="hidden" r:id="rId7"/>
    <sheet name="FIRE1001" sheetId="7" r:id="rId8"/>
    <sheet name="QA checks" sheetId="16" state="hidden" r:id="rId9"/>
    <sheet name="backdata" sheetId="14" state="hidden" r:id="rId10"/>
    <sheet name="FIRE1001_historical_working" sheetId="9" state="hidden" r:id="rId11"/>
    <sheet name="FIRE1001_historical" sheetId="10" r:id="rId12"/>
    <sheet name="FRS geographical categories" sheetId="13" r:id="rId13"/>
  </sheets>
  <definedNames>
    <definedName name="_xlnm._FilterDatabase" localSheetId="9" hidden="1">backdata!$A$1:$E$3496</definedName>
    <definedName name="_xlnm._FilterDatabase" localSheetId="4" hidden="1">'Data - annual'!$A$1:$H$8714</definedName>
    <definedName name="_xlnm._FilterDatabase" localSheetId="5" hidden="1">'Data - quarterly'!$A$1:$H$8713</definedName>
    <definedName name="_xlnm._FilterDatabase" localSheetId="3" hidden="1">data_0910!$A$1:$K$568</definedName>
    <definedName name="_xlnm._FilterDatabase" localSheetId="12" hidden="1">'FRS geographical categories'!$A$1:$C$48</definedName>
    <definedName name="_xlnm.Print_Area" localSheetId="2">Contents!$A$1:$E$6</definedName>
    <definedName name="_xlnm.Print_Area" localSheetId="7">FIRE1001!$A$1:$S$48</definedName>
    <definedName name="_xlnm.Print_Area" localSheetId="11">FIRE1001_historical!$A$1:$R$47</definedName>
    <definedName name="_xlnm.Print_Area" localSheetId="10">FIRE1001_historical_working!$A$1:$Q$50</definedName>
    <definedName name="_xlnm.Print_Area" localSheetId="6">FIRE1001_working!$A$1:$D$50</definedName>
    <definedName name="_xlnm.Print_Titles" localSheetId="7">FIRE1001!$A:$B,FIRE1001!$1:$5</definedName>
  </definedNames>
  <calcPr calcId="191028"/>
  <pivotCaches>
    <pivotCache cacheId="488" r:id="rId14"/>
    <pivotCache cacheId="489"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 l="1"/>
  <c r="AG37" i="16"/>
  <c r="AF37" i="16"/>
  <c r="AC37" i="16"/>
  <c r="AB37" i="16"/>
  <c r="AA23" i="16" a="1"/>
  <c r="AA23" i="16" s="1"/>
  <c r="A83" i="16" a="1"/>
  <c r="Y100" i="16" s="1"/>
  <c r="Y115" i="16" s="1"/>
  <c r="Y101" i="16" l="1"/>
  <c r="Y116" i="16" s="1"/>
  <c r="AB38" i="16"/>
  <c r="M108" i="16"/>
  <c r="Y102" i="16"/>
  <c r="Y117" i="16" s="1"/>
  <c r="Q107" i="16"/>
  <c r="Y108" i="16"/>
  <c r="Y123" i="16" s="1"/>
  <c r="D107" i="16"/>
  <c r="K104" i="16"/>
  <c r="Y98" i="16"/>
  <c r="Y113" i="16" s="1"/>
  <c r="J104" i="16"/>
  <c r="Y103" i="16"/>
  <c r="Y118" i="16" s="1"/>
  <c r="Y104" i="16"/>
  <c r="Y119" i="16" s="1"/>
  <c r="Y105" i="16"/>
  <c r="Y120" i="16" s="1"/>
  <c r="Y106" i="16"/>
  <c r="Y121" i="16" s="1"/>
  <c r="R107" i="16"/>
  <c r="Y107" i="16"/>
  <c r="Y122" i="16" s="1"/>
  <c r="Y99" i="16"/>
  <c r="Y114" i="16" s="1"/>
  <c r="U100" i="16"/>
  <c r="U115" i="16" s="1"/>
  <c r="O103" i="16"/>
  <c r="AC44" i="16"/>
  <c r="AC40" i="16"/>
  <c r="AC46" i="16"/>
  <c r="AB41" i="16"/>
  <c r="AB45" i="16"/>
  <c r="AB40" i="16"/>
  <c r="AB46" i="16"/>
  <c r="AB47" i="16"/>
  <c r="AC45" i="16"/>
  <c r="AC43" i="16"/>
  <c r="AB43" i="16"/>
  <c r="AC42" i="16"/>
  <c r="AB42" i="16"/>
  <c r="AC41" i="16"/>
  <c r="AB39" i="16"/>
  <c r="AC39" i="16"/>
  <c r="AB48" i="16"/>
  <c r="AC47" i="16"/>
  <c r="AC38" i="16"/>
  <c r="AC48" i="16"/>
  <c r="AB44" i="16"/>
  <c r="X99" i="16"/>
  <c r="X114" i="16" s="1"/>
  <c r="R100" i="16"/>
  <c r="S100" i="16"/>
  <c r="S115" i="16" s="1"/>
  <c r="H108" i="16"/>
  <c r="H98" i="16"/>
  <c r="K105" i="16"/>
  <c r="B102" i="16"/>
  <c r="L104" i="16"/>
  <c r="I98" i="16"/>
  <c r="L105" i="16"/>
  <c r="K98" i="16"/>
  <c r="N105" i="16"/>
  <c r="V98" i="16"/>
  <c r="V113" i="16" s="1"/>
  <c r="K102" i="16"/>
  <c r="B106" i="16"/>
  <c r="Q104" i="16"/>
  <c r="X101" i="16"/>
  <c r="X116" i="16" s="1"/>
  <c r="Q99" i="16"/>
  <c r="X102" i="16"/>
  <c r="X117" i="16" s="1"/>
  <c r="P106" i="16"/>
  <c r="I101" i="16"/>
  <c r="W101" i="16"/>
  <c r="W116" i="16" s="1"/>
  <c r="R99" i="16"/>
  <c r="B103" i="16"/>
  <c r="Q106" i="16"/>
  <c r="T107" i="16"/>
  <c r="T122" i="16" s="1"/>
  <c r="B98" i="16"/>
  <c r="S99" i="16"/>
  <c r="S114" i="16" s="1"/>
  <c r="D103" i="16"/>
  <c r="R106" i="16"/>
  <c r="P98" i="16"/>
  <c r="T99" i="16"/>
  <c r="T114" i="16" s="1"/>
  <c r="V100" i="16"/>
  <c r="V115" i="16" s="1"/>
  <c r="C102" i="16"/>
  <c r="I103" i="16"/>
  <c r="M104" i="16"/>
  <c r="O105" i="16"/>
  <c r="S106" i="16"/>
  <c r="S121" i="16" s="1"/>
  <c r="B108" i="16"/>
  <c r="T98" i="16"/>
  <c r="T113" i="16" s="1"/>
  <c r="U99" i="16"/>
  <c r="U114" i="16" s="1"/>
  <c r="G101" i="16"/>
  <c r="H102" i="16"/>
  <c r="M103" i="16"/>
  <c r="N104" i="16"/>
  <c r="W105" i="16"/>
  <c r="W120" i="16" s="1"/>
  <c r="X106" i="16"/>
  <c r="X121" i="16" s="1"/>
  <c r="F108" i="16"/>
  <c r="U98" i="16"/>
  <c r="U113" i="16" s="1"/>
  <c r="V99" i="16"/>
  <c r="V114" i="16" s="1"/>
  <c r="H101" i="16"/>
  <c r="I102" i="16"/>
  <c r="N103" i="16"/>
  <c r="O104" i="16"/>
  <c r="X105" i="16"/>
  <c r="X120" i="16" s="1"/>
  <c r="B107" i="16"/>
  <c r="G108" i="16"/>
  <c r="W98" i="16"/>
  <c r="W113" i="16" s="1"/>
  <c r="F100" i="16"/>
  <c r="J101" i="16"/>
  <c r="L102" i="16"/>
  <c r="P103" i="16"/>
  <c r="V104" i="16"/>
  <c r="V119" i="16" s="1"/>
  <c r="C106" i="16"/>
  <c r="E107" i="16"/>
  <c r="I108" i="16"/>
  <c r="D98" i="16"/>
  <c r="E99" i="16"/>
  <c r="J100" i="16"/>
  <c r="K101" i="16"/>
  <c r="T102" i="16"/>
  <c r="T117" i="16" s="1"/>
  <c r="U103" i="16"/>
  <c r="U118" i="16" s="1"/>
  <c r="C105" i="16"/>
  <c r="D106" i="16"/>
  <c r="M107" i="16"/>
  <c r="N108" i="16"/>
  <c r="E98" i="16"/>
  <c r="F99" i="16"/>
  <c r="K100" i="16"/>
  <c r="L101" i="16"/>
  <c r="U102" i="16"/>
  <c r="U117" i="16" s="1"/>
  <c r="V103" i="16"/>
  <c r="V118" i="16" s="1"/>
  <c r="D105" i="16"/>
  <c r="E106" i="16"/>
  <c r="N107" i="16"/>
  <c r="O108" i="16"/>
  <c r="F98" i="16"/>
  <c r="H99" i="16"/>
  <c r="L100" i="16"/>
  <c r="N101" i="16"/>
  <c r="V102" i="16"/>
  <c r="V117" i="16" s="1"/>
  <c r="X103" i="16"/>
  <c r="X118" i="16" s="1"/>
  <c r="E105" i="16"/>
  <c r="G106" i="16"/>
  <c r="O107" i="16"/>
  <c r="Q108" i="16"/>
  <c r="G98" i="16"/>
  <c r="I99" i="16"/>
  <c r="M100" i="16"/>
  <c r="S101" i="16"/>
  <c r="S116" i="16" s="1"/>
  <c r="W102" i="16"/>
  <c r="W117" i="16" s="1"/>
  <c r="B104" i="16"/>
  <c r="F105" i="16"/>
  <c r="L106" i="16"/>
  <c r="P107" i="16"/>
  <c r="J98" i="16"/>
  <c r="G99" i="16"/>
  <c r="W99" i="16"/>
  <c r="W114" i="16" s="1"/>
  <c r="T100" i="16"/>
  <c r="T115" i="16" s="1"/>
  <c r="M101" i="16"/>
  <c r="J102" i="16"/>
  <c r="C103" i="16"/>
  <c r="W103" i="16"/>
  <c r="W118" i="16" s="1"/>
  <c r="P104" i="16"/>
  <c r="M105" i="16"/>
  <c r="F106" i="16"/>
  <c r="C107" i="16"/>
  <c r="S107" i="16"/>
  <c r="S122" i="16" s="1"/>
  <c r="P108" i="16"/>
  <c r="R108" i="16"/>
  <c r="Q98" i="16"/>
  <c r="J99" i="16"/>
  <c r="G100" i="16"/>
  <c r="W100" i="16"/>
  <c r="W115" i="16" s="1"/>
  <c r="T101" i="16"/>
  <c r="T116" i="16" s="1"/>
  <c r="M102" i="16"/>
  <c r="J103" i="16"/>
  <c r="C104" i="16"/>
  <c r="W104" i="16"/>
  <c r="W119" i="16" s="1"/>
  <c r="P105" i="16"/>
  <c r="M106" i="16"/>
  <c r="F107" i="16"/>
  <c r="C108" i="16"/>
  <c r="S108" i="16"/>
  <c r="S123" i="16" s="1"/>
  <c r="R98" i="16"/>
  <c r="K99" i="16"/>
  <c r="H100" i="16"/>
  <c r="X100" i="16"/>
  <c r="X115" i="16" s="1"/>
  <c r="U101" i="16"/>
  <c r="U116" i="16" s="1"/>
  <c r="N102" i="16"/>
  <c r="K103" i="16"/>
  <c r="D104" i="16"/>
  <c r="X104" i="16"/>
  <c r="X119" i="16" s="1"/>
  <c r="Q105" i="16"/>
  <c r="N106" i="16"/>
  <c r="G107" i="16"/>
  <c r="D108" i="16"/>
  <c r="T108" i="16"/>
  <c r="T123" i="16" s="1"/>
  <c r="S98" i="16"/>
  <c r="S113" i="16" s="1"/>
  <c r="L99" i="16"/>
  <c r="I100" i="16"/>
  <c r="B101" i="16"/>
  <c r="V101" i="16"/>
  <c r="V116" i="16" s="1"/>
  <c r="O102" i="16"/>
  <c r="L103" i="16"/>
  <c r="E104" i="16"/>
  <c r="B105" i="16"/>
  <c r="R105" i="16"/>
  <c r="O106" i="16"/>
  <c r="H107" i="16"/>
  <c r="E108" i="16"/>
  <c r="U108" i="16"/>
  <c r="U123" i="16" s="1"/>
  <c r="X98" i="16"/>
  <c r="X113" i="16" s="1"/>
  <c r="B100" i="16"/>
  <c r="C101" i="16"/>
  <c r="D102" i="16"/>
  <c r="E103" i="16"/>
  <c r="F104" i="16"/>
  <c r="R104" i="16"/>
  <c r="S105" i="16"/>
  <c r="S120" i="16" s="1"/>
  <c r="H106" i="16"/>
  <c r="I107" i="16"/>
  <c r="M98" i="16"/>
  <c r="N99" i="16"/>
  <c r="O100" i="16"/>
  <c r="P101" i="16"/>
  <c r="Q102" i="16"/>
  <c r="F103" i="16"/>
  <c r="G104" i="16"/>
  <c r="H105" i="16"/>
  <c r="I106" i="16"/>
  <c r="V107" i="16"/>
  <c r="V122" i="16" s="1"/>
  <c r="N98" i="16"/>
  <c r="C99" i="16"/>
  <c r="O99" i="16"/>
  <c r="D100" i="16"/>
  <c r="P100" i="16"/>
  <c r="E101" i="16"/>
  <c r="Q101" i="16"/>
  <c r="F102" i="16"/>
  <c r="R102" i="16"/>
  <c r="G103" i="16"/>
  <c r="S103" i="16"/>
  <c r="S118" i="16" s="1"/>
  <c r="H104" i="16"/>
  <c r="T104" i="16"/>
  <c r="T119" i="16" s="1"/>
  <c r="I105" i="16"/>
  <c r="U105" i="16"/>
  <c r="U120" i="16" s="1"/>
  <c r="J106" i="16"/>
  <c r="V106" i="16"/>
  <c r="V121" i="16" s="1"/>
  <c r="K107" i="16"/>
  <c r="W107" i="16"/>
  <c r="W122" i="16" s="1"/>
  <c r="L108" i="16"/>
  <c r="X108" i="16"/>
  <c r="X123" i="16" s="1"/>
  <c r="L98" i="16"/>
  <c r="M99" i="16"/>
  <c r="N100" i="16"/>
  <c r="O101" i="16"/>
  <c r="P102" i="16"/>
  <c r="Q103" i="16"/>
  <c r="G105" i="16"/>
  <c r="T106" i="16"/>
  <c r="T121" i="16" s="1"/>
  <c r="U107" i="16"/>
  <c r="U122" i="16" s="1"/>
  <c r="J108" i="16"/>
  <c r="V108" i="16"/>
  <c r="V123" i="16" s="1"/>
  <c r="A83" i="16"/>
  <c r="B99" i="16"/>
  <c r="C100" i="16"/>
  <c r="D101" i="16"/>
  <c r="E102" i="16"/>
  <c r="R103" i="16"/>
  <c r="S104" i="16"/>
  <c r="S119" i="16" s="1"/>
  <c r="T105" i="16"/>
  <c r="T120" i="16" s="1"/>
  <c r="U106" i="16"/>
  <c r="U121" i="16" s="1"/>
  <c r="J107" i="16"/>
  <c r="K108" i="16"/>
  <c r="W108" i="16"/>
  <c r="W123" i="16" s="1"/>
  <c r="C98" i="16"/>
  <c r="O98" i="16"/>
  <c r="D99" i="16"/>
  <c r="P99" i="16"/>
  <c r="E100" i="16"/>
  <c r="Q100" i="16"/>
  <c r="F101" i="16"/>
  <c r="R101" i="16"/>
  <c r="G102" i="16"/>
  <c r="S102" i="16"/>
  <c r="S117" i="16" s="1"/>
  <c r="H103" i="16"/>
  <c r="T103" i="16"/>
  <c r="T118" i="16" s="1"/>
  <c r="I104" i="16"/>
  <c r="U104" i="16"/>
  <c r="U119" i="16" s="1"/>
  <c r="J105" i="16"/>
  <c r="V105" i="16"/>
  <c r="V120" i="16" s="1"/>
  <c r="K106" i="16"/>
  <c r="W106" i="16"/>
  <c r="W121" i="16" s="1"/>
  <c r="L107" i="16"/>
  <c r="X107" i="16"/>
  <c r="X122" i="16" s="1"/>
  <c r="A23" i="16" l="1" a="1"/>
  <c r="Y42" i="16" l="1"/>
  <c r="Y38" i="16"/>
  <c r="Y39" i="16"/>
  <c r="Y40" i="16"/>
  <c r="Y41" i="16"/>
  <c r="Y43" i="16"/>
  <c r="Y44" i="16"/>
  <c r="Y47" i="16"/>
  <c r="Y45" i="16"/>
  <c r="Y46" i="16"/>
  <c r="Y48" i="16"/>
  <c r="A23" i="16"/>
  <c r="S40" i="16"/>
  <c r="B47" i="16"/>
  <c r="J39" i="16"/>
  <c r="B42" i="16"/>
  <c r="P38" i="16"/>
  <c r="Q45" i="16"/>
  <c r="I47" i="16"/>
  <c r="I39" i="16"/>
  <c r="C42" i="16"/>
  <c r="W44" i="16"/>
  <c r="P45" i="16"/>
  <c r="H47" i="16"/>
  <c r="H39" i="16"/>
  <c r="B43" i="16"/>
  <c r="V42" i="16"/>
  <c r="C45" i="16"/>
  <c r="X48" i="16"/>
  <c r="G39" i="16"/>
  <c r="O43" i="16"/>
  <c r="U42" i="16"/>
  <c r="B46" i="16"/>
  <c r="W48" i="16"/>
  <c r="J40" i="16"/>
  <c r="J43" i="16"/>
  <c r="T42" i="16"/>
  <c r="W46" i="16"/>
  <c r="V48" i="16"/>
  <c r="I40" i="16"/>
  <c r="K44" i="16"/>
  <c r="S42" i="16"/>
  <c r="V46" i="16"/>
  <c r="H48" i="16"/>
  <c r="D40" i="16"/>
  <c r="J44" i="16"/>
  <c r="V40" i="16"/>
  <c r="E46" i="16"/>
  <c r="G48" i="16"/>
  <c r="C40" i="16"/>
  <c r="I44" i="16"/>
  <c r="U40" i="16"/>
  <c r="D46" i="16"/>
  <c r="F48" i="16"/>
  <c r="L38" i="16"/>
  <c r="B41" i="16"/>
  <c r="H44" i="16"/>
  <c r="T40" i="16"/>
  <c r="C46" i="16"/>
  <c r="K38" i="16"/>
  <c r="E41" i="16"/>
  <c r="J38" i="16"/>
  <c r="D41" i="16"/>
  <c r="R38" i="16"/>
  <c r="S45" i="16"/>
  <c r="K47" i="16"/>
  <c r="K39" i="16"/>
  <c r="C41" i="16"/>
  <c r="Q38" i="16"/>
  <c r="R45" i="16"/>
  <c r="J47" i="16"/>
  <c r="U48" i="16"/>
  <c r="E48" i="16"/>
  <c r="I38" i="16"/>
  <c r="O42" i="16"/>
  <c r="G44" i="16"/>
  <c r="R42" i="16"/>
  <c r="O45" i="16"/>
  <c r="W47" i="16"/>
  <c r="H38" i="16"/>
  <c r="O41" i="16"/>
  <c r="H43" i="16"/>
  <c r="Q44" i="16"/>
  <c r="U39" i="16"/>
  <c r="P46" i="16"/>
  <c r="B40" i="16"/>
  <c r="N41" i="16"/>
  <c r="G43" i="16"/>
  <c r="E44" i="16"/>
  <c r="P42" i="16"/>
  <c r="T39" i="16"/>
  <c r="O46" i="16"/>
  <c r="U47" i="16"/>
  <c r="F38" i="16"/>
  <c r="M41" i="16"/>
  <c r="F43" i="16"/>
  <c r="W43" i="16"/>
  <c r="L45" i="16"/>
  <c r="T47" i="16"/>
  <c r="E38" i="16"/>
  <c r="L41" i="16"/>
  <c r="V38" i="16"/>
  <c r="R39" i="16"/>
  <c r="O47" i="16"/>
  <c r="M40" i="16"/>
  <c r="U38" i="16"/>
  <c r="Q39" i="16"/>
  <c r="N47" i="16"/>
  <c r="K48" i="16"/>
  <c r="S39" i="16"/>
  <c r="G42" i="16"/>
  <c r="R41" i="16"/>
  <c r="N39" i="16"/>
  <c r="K41" i="16"/>
  <c r="D43" i="16"/>
  <c r="Q41" i="16"/>
  <c r="X43" i="16"/>
  <c r="M39" i="16"/>
  <c r="L40" i="16"/>
  <c r="J41" i="16"/>
  <c r="E42" i="16"/>
  <c r="C43" i="16"/>
  <c r="T38" i="16"/>
  <c r="T43" i="16"/>
  <c r="P41" i="16"/>
  <c r="P39" i="16"/>
  <c r="E45" i="16"/>
  <c r="K46" i="16"/>
  <c r="M47" i="16"/>
  <c r="X42" i="16"/>
  <c r="J48" i="16"/>
  <c r="I43" i="16"/>
  <c r="R44" i="16"/>
  <c r="V39" i="16"/>
  <c r="Q46" i="16"/>
  <c r="C47" i="16"/>
  <c r="T48" i="16"/>
  <c r="F39" i="16"/>
  <c r="N42" i="16"/>
  <c r="F44" i="16"/>
  <c r="Q42" i="16"/>
  <c r="N45" i="16"/>
  <c r="V47" i="16"/>
  <c r="X47" i="16"/>
  <c r="S48" i="16"/>
  <c r="G38" i="16"/>
  <c r="M42" i="16"/>
  <c r="P44" i="16"/>
  <c r="M45" i="16"/>
  <c r="X46" i="16"/>
  <c r="R48" i="16"/>
  <c r="O40" i="16"/>
  <c r="H42" i="16"/>
  <c r="W41" i="16"/>
  <c r="N46" i="16"/>
  <c r="X45" i="16"/>
  <c r="Q48" i="16"/>
  <c r="N40" i="16"/>
  <c r="E43" i="16"/>
  <c r="V43" i="16"/>
  <c r="G45" i="16"/>
  <c r="M46" i="16"/>
  <c r="X44" i="16"/>
  <c r="L48" i="16"/>
  <c r="F42" i="16"/>
  <c r="U43" i="16"/>
  <c r="F45" i="16"/>
  <c r="L46" i="16"/>
  <c r="L39" i="16"/>
  <c r="K40" i="16"/>
  <c r="F41" i="16"/>
  <c r="D42" i="16"/>
  <c r="L44" i="16"/>
  <c r="S38" i="16"/>
  <c r="S43" i="16"/>
  <c r="W40" i="16"/>
  <c r="B45" i="16"/>
  <c r="D45" i="16"/>
  <c r="J46" i="16"/>
  <c r="L47" i="16"/>
  <c r="X41" i="16"/>
  <c r="I48" i="16"/>
  <c r="D38" i="16"/>
  <c r="L42" i="16"/>
  <c r="N43" i="16"/>
  <c r="D44" i="16"/>
  <c r="R43" i="16"/>
  <c r="R40" i="16"/>
  <c r="K45" i="16"/>
  <c r="I46" i="16"/>
  <c r="S47" i="16"/>
  <c r="X40" i="16"/>
  <c r="P48" i="16"/>
  <c r="D48" i="16"/>
  <c r="O38" i="16"/>
  <c r="C38" i="16"/>
  <c r="E39" i="16"/>
  <c r="G40" i="16"/>
  <c r="I41" i="16"/>
  <c r="K42" i="16"/>
  <c r="M43" i="16"/>
  <c r="O44" i="16"/>
  <c r="C44" i="16"/>
  <c r="U44" i="16"/>
  <c r="Q43" i="16"/>
  <c r="U41" i="16"/>
  <c r="Q40" i="16"/>
  <c r="V45" i="16"/>
  <c r="J45" i="16"/>
  <c r="T46" i="16"/>
  <c r="H46" i="16"/>
  <c r="R47" i="16"/>
  <c r="F47" i="16"/>
  <c r="X39" i="16"/>
  <c r="O48" i="16"/>
  <c r="C48" i="16"/>
  <c r="T44" i="16"/>
  <c r="P43" i="16"/>
  <c r="T41" i="16"/>
  <c r="P40" i="16"/>
  <c r="U45" i="16"/>
  <c r="I45" i="16"/>
  <c r="S46" i="16"/>
  <c r="G46" i="16"/>
  <c r="Q47" i="16"/>
  <c r="E47" i="16"/>
  <c r="X38" i="16"/>
  <c r="N48" i="16"/>
  <c r="H40" i="16"/>
  <c r="B44" i="16"/>
  <c r="V44" i="16"/>
  <c r="V41" i="16"/>
  <c r="W45" i="16"/>
  <c r="U46" i="16"/>
  <c r="G47" i="16"/>
  <c r="N38" i="16"/>
  <c r="B39" i="16"/>
  <c r="D39" i="16"/>
  <c r="F40" i="16"/>
  <c r="H41" i="16"/>
  <c r="J42" i="16"/>
  <c r="L43" i="16"/>
  <c r="N44" i="16"/>
  <c r="M38" i="16"/>
  <c r="O39" i="16"/>
  <c r="C39" i="16"/>
  <c r="E40" i="16"/>
  <c r="G41" i="16"/>
  <c r="I42" i="16"/>
  <c r="K43" i="16"/>
  <c r="M44" i="16"/>
  <c r="W38" i="16"/>
  <c r="S44" i="16"/>
  <c r="W42" i="16"/>
  <c r="S41" i="16"/>
  <c r="W39" i="16"/>
  <c r="T45" i="16"/>
  <c r="H45" i="16"/>
  <c r="R46" i="16"/>
  <c r="F46" i="16"/>
  <c r="P47" i="16"/>
  <c r="D47" i="16"/>
  <c r="B48" i="16"/>
  <c r="M48" i="16"/>
  <c r="B38" i="16"/>
  <c r="D6" i="3"/>
  <c r="B1" i="16" l="1"/>
  <c r="E36" i="6"/>
  <c r="D36" i="6"/>
  <c r="C36" i="6"/>
  <c r="F36" i="6"/>
  <c r="R7" i="6"/>
  <c r="S7" i="6"/>
  <c r="D8" i="3"/>
  <c r="S5" i="7"/>
  <c r="R5" i="7"/>
  <c r="X61" i="16" s="1"/>
  <c r="A9" i="2"/>
  <c r="T53" i="16" l="1"/>
  <c r="R58" i="16"/>
  <c r="Q59" i="16"/>
  <c r="Q56" i="16"/>
  <c r="U61" i="16"/>
  <c r="Q52" i="16"/>
  <c r="T51" i="16"/>
  <c r="U52" i="16"/>
  <c r="T52" i="16"/>
  <c r="R52" i="16"/>
  <c r="V56" i="16"/>
  <c r="X52" i="16"/>
  <c r="T59" i="16"/>
  <c r="Y55" i="16"/>
  <c r="Y56" i="16"/>
  <c r="Y59" i="16"/>
  <c r="Y61" i="16"/>
  <c r="Y52" i="16"/>
  <c r="Y54" i="16"/>
  <c r="Y57" i="16"/>
  <c r="Y58" i="16"/>
  <c r="Y60" i="16"/>
  <c r="Y51" i="16"/>
  <c r="Y53" i="16"/>
  <c r="R59" i="16"/>
  <c r="W55" i="16"/>
  <c r="U57" i="16"/>
  <c r="V51" i="16"/>
  <c r="U55" i="16"/>
  <c r="Q51" i="16"/>
  <c r="W56" i="16"/>
  <c r="V52" i="16"/>
  <c r="U58" i="16"/>
  <c r="R61" i="16"/>
  <c r="R53" i="16"/>
  <c r="S57" i="16"/>
  <c r="V61" i="16"/>
  <c r="W58" i="16"/>
  <c r="X55" i="16"/>
  <c r="V54" i="16"/>
  <c r="R60" i="16"/>
  <c r="T58" i="16"/>
  <c r="R56" i="16"/>
  <c r="W54" i="16"/>
  <c r="V53" i="16"/>
  <c r="S60" i="16"/>
  <c r="S61" i="16"/>
  <c r="W59" i="16"/>
  <c r="T54" i="16"/>
  <c r="R54" i="16"/>
  <c r="Q58" i="16"/>
  <c r="W57" i="16"/>
  <c r="U56" i="16"/>
  <c r="S53" i="16"/>
  <c r="Q61" i="16"/>
  <c r="V57" i="16"/>
  <c r="T56" i="16"/>
  <c r="S52" i="16"/>
  <c r="S58" i="16"/>
  <c r="R51" i="16"/>
  <c r="X57" i="16"/>
  <c r="S56" i="16"/>
  <c r="R57" i="16"/>
  <c r="X59" i="16"/>
  <c r="S51" i="16"/>
  <c r="T57" i="16"/>
  <c r="U59" i="16"/>
  <c r="U53" i="16"/>
  <c r="W53" i="16"/>
  <c r="U51" i="16"/>
  <c r="V60" i="16"/>
  <c r="V55" i="16"/>
  <c r="V58" i="16"/>
  <c r="R55" i="16"/>
  <c r="Q60" i="16"/>
  <c r="U60" i="16"/>
  <c r="X60" i="16"/>
  <c r="W51" i="16"/>
  <c r="Q53" i="16"/>
  <c r="X58" i="16"/>
  <c r="V59" i="16"/>
  <c r="X56" i="16"/>
  <c r="T61" i="16"/>
  <c r="Q55" i="16"/>
  <c r="W61" i="16"/>
  <c r="U54" i="16"/>
  <c r="T60" i="16"/>
  <c r="X53" i="16"/>
  <c r="S55" i="16"/>
  <c r="W60" i="16"/>
  <c r="S59" i="16"/>
  <c r="Q54" i="16"/>
  <c r="Q57" i="16"/>
  <c r="X51" i="16"/>
  <c r="T55" i="16"/>
  <c r="X54" i="16"/>
  <c r="S54" i="16"/>
  <c r="W52" i="16"/>
  <c r="A43" i="10"/>
  <c r="A44" i="7"/>
  <c r="A2" i="3" l="1"/>
  <c r="A8" i="2"/>
  <c r="A5" i="2"/>
  <c r="A3" i="2"/>
  <c r="A48" i="9"/>
  <c r="B38" i="6"/>
  <c r="B39" i="6"/>
  <c r="B40" i="6"/>
  <c r="B41" i="6"/>
  <c r="B42" i="6"/>
  <c r="B43" i="6"/>
  <c r="B44" i="6"/>
  <c r="B45" i="6"/>
  <c r="B46" i="6"/>
  <c r="B47" i="6"/>
  <c r="A39" i="6"/>
  <c r="A42" i="6"/>
  <c r="A43" i="6"/>
  <c r="A45" i="6"/>
  <c r="A46" i="6"/>
  <c r="A47" i="6"/>
  <c r="A38" i="6"/>
  <c r="B37" i="6"/>
  <c r="A37" i="6"/>
  <c r="Q9" i="10" l="1"/>
  <c r="Q10" i="10"/>
  <c r="Q11" i="10"/>
  <c r="Q13" i="10"/>
  <c r="Q14" i="10"/>
  <c r="Q17" i="10"/>
  <c r="Q22" i="10"/>
  <c r="Q23" i="10"/>
  <c r="Q24" i="10"/>
  <c r="Q26" i="10"/>
  <c r="Q27" i="10"/>
  <c r="F568" i="12" l="1"/>
  <c r="G568" i="12"/>
  <c r="H568" i="12"/>
  <c r="E568" i="12"/>
  <c r="I568" i="12" s="1"/>
  <c r="F567" i="12"/>
  <c r="G567" i="12"/>
  <c r="H567" i="12"/>
  <c r="E567" i="12"/>
  <c r="I567" i="12" s="1"/>
  <c r="D568" i="12"/>
  <c r="D567" i="12"/>
  <c r="F566" i="12"/>
  <c r="G566" i="12"/>
  <c r="H566" i="12"/>
  <c r="E566" i="12"/>
  <c r="I566" i="12" s="1"/>
  <c r="D566" i="12"/>
  <c r="F565" i="12"/>
  <c r="J565" i="12" s="1"/>
  <c r="G565" i="12"/>
  <c r="H565" i="12"/>
  <c r="E565" i="12"/>
  <c r="I565" i="12" s="1"/>
  <c r="D565" i="12"/>
  <c r="F564" i="12"/>
  <c r="G564" i="12"/>
  <c r="H564" i="12"/>
  <c r="E564" i="12"/>
  <c r="I564" i="12" s="1"/>
  <c r="D564" i="12"/>
  <c r="D559" i="12"/>
  <c r="D558" i="12"/>
  <c r="F558" i="12"/>
  <c r="G558" i="12"/>
  <c r="H558" i="12"/>
  <c r="F559" i="12"/>
  <c r="G559" i="12"/>
  <c r="H559" i="12"/>
  <c r="E558" i="12"/>
  <c r="I558" i="12" s="1"/>
  <c r="E559" i="12"/>
  <c r="I559" i="12" s="1"/>
  <c r="F563" i="12"/>
  <c r="G563" i="12"/>
  <c r="H563" i="12"/>
  <c r="E563" i="12"/>
  <c r="I563" i="12" s="1"/>
  <c r="D563" i="12"/>
  <c r="F562" i="12"/>
  <c r="G562" i="12"/>
  <c r="H562" i="12"/>
  <c r="E562" i="12"/>
  <c r="I562" i="12" s="1"/>
  <c r="D562" i="12"/>
  <c r="F561" i="12"/>
  <c r="G561" i="12"/>
  <c r="H561" i="12"/>
  <c r="E561" i="12"/>
  <c r="I561" i="12" s="1"/>
  <c r="D561" i="12"/>
  <c r="F560" i="12"/>
  <c r="G560" i="12"/>
  <c r="H560" i="12"/>
  <c r="E560" i="12"/>
  <c r="I560" i="12" s="1"/>
  <c r="D560" i="12"/>
  <c r="J563" i="12" l="1"/>
  <c r="J566" i="12"/>
  <c r="K566" i="12" s="1"/>
  <c r="J568" i="12"/>
  <c r="J567" i="12"/>
  <c r="K567" i="12" s="1"/>
  <c r="J561" i="12"/>
  <c r="K561" i="12" s="1"/>
  <c r="K568" i="12"/>
  <c r="J560" i="12"/>
  <c r="K560" i="12" s="1"/>
  <c r="J562" i="12"/>
  <c r="K562" i="12" s="1"/>
  <c r="J564" i="12"/>
  <c r="K564" i="12" s="1"/>
  <c r="K563" i="12"/>
  <c r="K565" i="12"/>
  <c r="J559" i="12"/>
  <c r="K559" i="12" s="1"/>
  <c r="J558" i="12"/>
  <c r="K558" i="12" s="1"/>
  <c r="J557" i="12"/>
  <c r="I557" i="12"/>
  <c r="J556" i="12"/>
  <c r="I556" i="12"/>
  <c r="J555" i="12"/>
  <c r="I555" i="12"/>
  <c r="J554" i="12"/>
  <c r="I554" i="12"/>
  <c r="J553" i="12"/>
  <c r="I553" i="12"/>
  <c r="J552" i="12"/>
  <c r="I552" i="12"/>
  <c r="J551" i="12"/>
  <c r="I551" i="12"/>
  <c r="J550" i="12"/>
  <c r="I550" i="12"/>
  <c r="J549" i="12"/>
  <c r="I549" i="12"/>
  <c r="J548" i="12"/>
  <c r="I548" i="12"/>
  <c r="J547" i="12"/>
  <c r="I547" i="12"/>
  <c r="J546" i="12"/>
  <c r="I546" i="12"/>
  <c r="J545" i="12"/>
  <c r="I545" i="12"/>
  <c r="J544" i="12"/>
  <c r="I544" i="12"/>
  <c r="J543" i="12"/>
  <c r="I543" i="12"/>
  <c r="J542" i="12"/>
  <c r="I542" i="12"/>
  <c r="J541" i="12"/>
  <c r="I541" i="12"/>
  <c r="J540" i="12"/>
  <c r="I540" i="12"/>
  <c r="J539" i="12"/>
  <c r="I539" i="12"/>
  <c r="J538" i="12"/>
  <c r="I538" i="12"/>
  <c r="J537" i="12"/>
  <c r="I537" i="12"/>
  <c r="J536" i="12"/>
  <c r="I536" i="12"/>
  <c r="J535" i="12"/>
  <c r="I535" i="12"/>
  <c r="J534" i="12"/>
  <c r="I534" i="12"/>
  <c r="J533" i="12"/>
  <c r="I533" i="12"/>
  <c r="J532" i="12"/>
  <c r="I532" i="12"/>
  <c r="J531" i="12"/>
  <c r="I531" i="12"/>
  <c r="J530" i="12"/>
  <c r="I530" i="12"/>
  <c r="J529" i="12"/>
  <c r="I529" i="12"/>
  <c r="J528" i="12"/>
  <c r="I528" i="12"/>
  <c r="J527" i="12"/>
  <c r="I527" i="12"/>
  <c r="J526" i="12"/>
  <c r="I526" i="12"/>
  <c r="J525" i="12"/>
  <c r="I525" i="12"/>
  <c r="J524" i="12"/>
  <c r="I524" i="12"/>
  <c r="J523" i="12"/>
  <c r="I523" i="12"/>
  <c r="J522" i="12"/>
  <c r="I522" i="12"/>
  <c r="J521" i="12"/>
  <c r="I521" i="12"/>
  <c r="J520" i="12"/>
  <c r="I520" i="12"/>
  <c r="J519" i="12"/>
  <c r="I519" i="12"/>
  <c r="J518" i="12"/>
  <c r="I518" i="12"/>
  <c r="J517" i="12"/>
  <c r="I517" i="12"/>
  <c r="J516" i="12"/>
  <c r="I516" i="12"/>
  <c r="J515" i="12"/>
  <c r="I515" i="12"/>
  <c r="J514" i="12"/>
  <c r="I514" i="12"/>
  <c r="J513" i="12"/>
  <c r="I513" i="12"/>
  <c r="J512" i="12"/>
  <c r="I512" i="12"/>
  <c r="J511" i="12"/>
  <c r="I511" i="12"/>
  <c r="J510" i="12"/>
  <c r="I510" i="12"/>
  <c r="J509" i="12"/>
  <c r="I509" i="12"/>
  <c r="J508" i="12"/>
  <c r="I508" i="12"/>
  <c r="J507" i="12"/>
  <c r="I507" i="12"/>
  <c r="J506" i="12"/>
  <c r="I506" i="12"/>
  <c r="J505" i="12"/>
  <c r="I505" i="12"/>
  <c r="J504" i="12"/>
  <c r="I504" i="12"/>
  <c r="J503" i="12"/>
  <c r="I503" i="12"/>
  <c r="J502" i="12"/>
  <c r="I502" i="12"/>
  <c r="J501" i="12"/>
  <c r="I501" i="12"/>
  <c r="J500" i="12"/>
  <c r="I500" i="12"/>
  <c r="J499" i="12"/>
  <c r="I499" i="12"/>
  <c r="J498" i="12"/>
  <c r="I498" i="12"/>
  <c r="J497" i="12"/>
  <c r="I497" i="12"/>
  <c r="J496" i="12"/>
  <c r="I496" i="12"/>
  <c r="J495" i="12"/>
  <c r="I495" i="12"/>
  <c r="J494" i="12"/>
  <c r="I494" i="12"/>
  <c r="J493" i="12"/>
  <c r="I493" i="12"/>
  <c r="J492" i="12"/>
  <c r="I492" i="12"/>
  <c r="J491" i="12"/>
  <c r="I491" i="12"/>
  <c r="J490" i="12"/>
  <c r="I490" i="12"/>
  <c r="J489" i="12"/>
  <c r="I489" i="12"/>
  <c r="J488" i="12"/>
  <c r="I488" i="12"/>
  <c r="J487" i="12"/>
  <c r="I487" i="12"/>
  <c r="J486" i="12"/>
  <c r="I486" i="12"/>
  <c r="J485" i="12"/>
  <c r="I485" i="12"/>
  <c r="J484" i="12"/>
  <c r="I484" i="12"/>
  <c r="J483" i="12"/>
  <c r="I483" i="12"/>
  <c r="J482" i="12"/>
  <c r="I482" i="12"/>
  <c r="J481" i="12"/>
  <c r="I481" i="12"/>
  <c r="J480" i="12"/>
  <c r="I480" i="12"/>
  <c r="J479" i="12"/>
  <c r="I479" i="12"/>
  <c r="J478" i="12"/>
  <c r="I478" i="12"/>
  <c r="J477" i="12"/>
  <c r="I477" i="12"/>
  <c r="J476" i="12"/>
  <c r="I476" i="12"/>
  <c r="J475" i="12"/>
  <c r="I475" i="12"/>
  <c r="J474" i="12"/>
  <c r="I474" i="12"/>
  <c r="J473" i="12"/>
  <c r="I473" i="12"/>
  <c r="J472" i="12"/>
  <c r="I472" i="12"/>
  <c r="J471" i="12"/>
  <c r="I471" i="12"/>
  <c r="J470" i="12"/>
  <c r="I470" i="12"/>
  <c r="J469" i="12"/>
  <c r="I469" i="12"/>
  <c r="J468" i="12"/>
  <c r="I468" i="12"/>
  <c r="J467" i="12"/>
  <c r="I467" i="12"/>
  <c r="J466" i="12"/>
  <c r="I466" i="12"/>
  <c r="J465" i="12"/>
  <c r="I465" i="12"/>
  <c r="J464" i="12"/>
  <c r="I464" i="12"/>
  <c r="J463" i="12"/>
  <c r="I463" i="12"/>
  <c r="J462" i="12"/>
  <c r="I462" i="12"/>
  <c r="J461" i="12"/>
  <c r="I461" i="12"/>
  <c r="J460" i="12"/>
  <c r="I460" i="12"/>
  <c r="J459" i="12"/>
  <c r="I459" i="12"/>
  <c r="J458" i="12"/>
  <c r="I458" i="12"/>
  <c r="J457" i="12"/>
  <c r="I457" i="12"/>
  <c r="J456" i="12"/>
  <c r="I456" i="12"/>
  <c r="J455" i="12"/>
  <c r="I455" i="12"/>
  <c r="J454" i="12"/>
  <c r="I454" i="12"/>
  <c r="J453" i="12"/>
  <c r="I453" i="12"/>
  <c r="J452" i="12"/>
  <c r="I452" i="12"/>
  <c r="J451" i="12"/>
  <c r="I451" i="12"/>
  <c r="J450" i="12"/>
  <c r="I450" i="12"/>
  <c r="J449" i="12"/>
  <c r="I449" i="12"/>
  <c r="J448" i="12"/>
  <c r="I448" i="12"/>
  <c r="J447" i="12"/>
  <c r="I447" i="12"/>
  <c r="J446" i="12"/>
  <c r="I446" i="12"/>
  <c r="J445" i="12"/>
  <c r="I445" i="12"/>
  <c r="J444" i="12"/>
  <c r="I444" i="12"/>
  <c r="J443" i="12"/>
  <c r="I443" i="12"/>
  <c r="J442" i="12"/>
  <c r="I442" i="12"/>
  <c r="J441" i="12"/>
  <c r="I441" i="12"/>
  <c r="J440" i="12"/>
  <c r="I440" i="12"/>
  <c r="J439" i="12"/>
  <c r="I439" i="12"/>
  <c r="J438" i="12"/>
  <c r="I438" i="12"/>
  <c r="J437" i="12"/>
  <c r="I437" i="12"/>
  <c r="J436" i="12"/>
  <c r="I436" i="12"/>
  <c r="J435" i="12"/>
  <c r="I435" i="12"/>
  <c r="J434" i="12"/>
  <c r="I434" i="12"/>
  <c r="J433" i="12"/>
  <c r="I433" i="12"/>
  <c r="J432" i="12"/>
  <c r="I432" i="12"/>
  <c r="J431" i="12"/>
  <c r="I431" i="12"/>
  <c r="J430" i="12"/>
  <c r="I430" i="12"/>
  <c r="J429" i="12"/>
  <c r="I429" i="12"/>
  <c r="J428" i="12"/>
  <c r="I428" i="12"/>
  <c r="J427" i="12"/>
  <c r="I427" i="12"/>
  <c r="J426" i="12"/>
  <c r="I426" i="12"/>
  <c r="J425" i="12"/>
  <c r="I425" i="12"/>
  <c r="J424" i="12"/>
  <c r="I424" i="12"/>
  <c r="J423" i="12"/>
  <c r="I423" i="12"/>
  <c r="J422" i="12"/>
  <c r="I422" i="12"/>
  <c r="J421" i="12"/>
  <c r="I421" i="12"/>
  <c r="J420" i="12"/>
  <c r="I420" i="12"/>
  <c r="J419" i="12"/>
  <c r="I419" i="12"/>
  <c r="J418" i="12"/>
  <c r="I418" i="12"/>
  <c r="J417" i="12"/>
  <c r="I417" i="12"/>
  <c r="J416" i="12"/>
  <c r="I416" i="12"/>
  <c r="J415" i="12"/>
  <c r="I415" i="12"/>
  <c r="J414" i="12"/>
  <c r="I414" i="12"/>
  <c r="J413" i="12"/>
  <c r="I413" i="12"/>
  <c r="J412" i="12"/>
  <c r="I412" i="12"/>
  <c r="J411" i="12"/>
  <c r="I411" i="12"/>
  <c r="J410" i="12"/>
  <c r="I410" i="12"/>
  <c r="J409" i="12"/>
  <c r="I409" i="12"/>
  <c r="J408" i="12"/>
  <c r="I408" i="12"/>
  <c r="J407" i="12"/>
  <c r="I407" i="12"/>
  <c r="J406" i="12"/>
  <c r="I406" i="12"/>
  <c r="J405" i="12"/>
  <c r="I405" i="12"/>
  <c r="J404" i="12"/>
  <c r="I404" i="12"/>
  <c r="J403" i="12"/>
  <c r="I403" i="12"/>
  <c r="J402" i="12"/>
  <c r="I402" i="12"/>
  <c r="J401" i="12"/>
  <c r="I401" i="12"/>
  <c r="J400" i="12"/>
  <c r="I400" i="12"/>
  <c r="J399" i="12"/>
  <c r="I399" i="12"/>
  <c r="J398" i="12"/>
  <c r="I398" i="12"/>
  <c r="J397" i="12"/>
  <c r="I397" i="12"/>
  <c r="J396" i="12"/>
  <c r="I396" i="12"/>
  <c r="J395" i="12"/>
  <c r="I395" i="12"/>
  <c r="J394" i="12"/>
  <c r="I394" i="12"/>
  <c r="J393" i="12"/>
  <c r="I393" i="12"/>
  <c r="J392" i="12"/>
  <c r="I392" i="12"/>
  <c r="J391" i="12"/>
  <c r="I391" i="12"/>
  <c r="J390" i="12"/>
  <c r="I390" i="12"/>
  <c r="J389" i="12"/>
  <c r="I389" i="12"/>
  <c r="J388" i="12"/>
  <c r="I388" i="12"/>
  <c r="J387" i="12"/>
  <c r="I387" i="12"/>
  <c r="J386" i="12"/>
  <c r="I386" i="12"/>
  <c r="J385" i="12"/>
  <c r="I385" i="12"/>
  <c r="J384" i="12"/>
  <c r="I384" i="12"/>
  <c r="J383" i="12"/>
  <c r="I383" i="12"/>
  <c r="J382" i="12"/>
  <c r="I382" i="12"/>
  <c r="J381" i="12"/>
  <c r="I381" i="12"/>
  <c r="J380" i="12"/>
  <c r="I380" i="12"/>
  <c r="J379" i="12"/>
  <c r="I379" i="12"/>
  <c r="J378" i="12"/>
  <c r="I378" i="12"/>
  <c r="J377" i="12"/>
  <c r="I377" i="12"/>
  <c r="J376" i="12"/>
  <c r="I376" i="12"/>
  <c r="J375" i="12"/>
  <c r="I375" i="12"/>
  <c r="J374" i="12"/>
  <c r="I374" i="12"/>
  <c r="J373" i="12"/>
  <c r="I373" i="12"/>
  <c r="J372" i="12"/>
  <c r="I372" i="12"/>
  <c r="J371" i="12"/>
  <c r="I371" i="12"/>
  <c r="J370" i="12"/>
  <c r="I370" i="12"/>
  <c r="J369" i="12"/>
  <c r="I369" i="12"/>
  <c r="J368" i="12"/>
  <c r="I368" i="12"/>
  <c r="J367" i="12"/>
  <c r="I367" i="12"/>
  <c r="J366" i="12"/>
  <c r="I366" i="12"/>
  <c r="J365" i="12"/>
  <c r="I365" i="12"/>
  <c r="J364" i="12"/>
  <c r="I364" i="12"/>
  <c r="J363" i="12"/>
  <c r="I363" i="12"/>
  <c r="J362" i="12"/>
  <c r="I362" i="12"/>
  <c r="J361" i="12"/>
  <c r="I361" i="12"/>
  <c r="J360" i="12"/>
  <c r="I360" i="12"/>
  <c r="J359" i="12"/>
  <c r="I359" i="12"/>
  <c r="J358" i="12"/>
  <c r="I358" i="12"/>
  <c r="J357" i="12"/>
  <c r="I357" i="12"/>
  <c r="J356" i="12"/>
  <c r="I356" i="12"/>
  <c r="J355" i="12"/>
  <c r="I355" i="12"/>
  <c r="J354" i="12"/>
  <c r="I354" i="12"/>
  <c r="J353" i="12"/>
  <c r="I353" i="12"/>
  <c r="J352" i="12"/>
  <c r="I352" i="12"/>
  <c r="J351" i="12"/>
  <c r="I351" i="12"/>
  <c r="J350" i="12"/>
  <c r="I350" i="12"/>
  <c r="J349" i="12"/>
  <c r="I349" i="12"/>
  <c r="J348" i="12"/>
  <c r="I348" i="12"/>
  <c r="J347" i="12"/>
  <c r="I347" i="12"/>
  <c r="J346" i="12"/>
  <c r="I346" i="12"/>
  <c r="J345" i="12"/>
  <c r="I345" i="12"/>
  <c r="J344" i="12"/>
  <c r="I344" i="12"/>
  <c r="J343" i="12"/>
  <c r="I343" i="12"/>
  <c r="J342" i="12"/>
  <c r="I342" i="12"/>
  <c r="J341" i="12"/>
  <c r="I341" i="12"/>
  <c r="J340" i="12"/>
  <c r="I340" i="12"/>
  <c r="J339" i="12"/>
  <c r="I339" i="12"/>
  <c r="J338" i="12"/>
  <c r="I338" i="12"/>
  <c r="J337" i="12"/>
  <c r="I337" i="12"/>
  <c r="J336" i="12"/>
  <c r="I336" i="12"/>
  <c r="J335" i="12"/>
  <c r="I335" i="12"/>
  <c r="J334" i="12"/>
  <c r="I334" i="12"/>
  <c r="J333" i="12"/>
  <c r="I333" i="12"/>
  <c r="J332" i="12"/>
  <c r="I332" i="12"/>
  <c r="J331" i="12"/>
  <c r="I331" i="12"/>
  <c r="J330" i="12"/>
  <c r="I330" i="12"/>
  <c r="J329" i="12"/>
  <c r="I329" i="12"/>
  <c r="J328" i="12"/>
  <c r="I328" i="12"/>
  <c r="J327" i="12"/>
  <c r="I327" i="12"/>
  <c r="J326" i="12"/>
  <c r="I326" i="12"/>
  <c r="J325" i="12"/>
  <c r="I325" i="12"/>
  <c r="J324" i="12"/>
  <c r="I324" i="12"/>
  <c r="J323" i="12"/>
  <c r="I323" i="12"/>
  <c r="J322" i="12"/>
  <c r="I322" i="12"/>
  <c r="J321" i="12"/>
  <c r="I321" i="12"/>
  <c r="J320" i="12"/>
  <c r="I320" i="12"/>
  <c r="J319" i="12"/>
  <c r="I319" i="12"/>
  <c r="J318" i="12"/>
  <c r="I318" i="12"/>
  <c r="J317" i="12"/>
  <c r="I317" i="12"/>
  <c r="J316" i="12"/>
  <c r="I316" i="12"/>
  <c r="J315" i="12"/>
  <c r="I315" i="12"/>
  <c r="J314" i="12"/>
  <c r="I314" i="12"/>
  <c r="J313" i="12"/>
  <c r="I313" i="12"/>
  <c r="J312" i="12"/>
  <c r="I312" i="12"/>
  <c r="J311" i="12"/>
  <c r="I311" i="12"/>
  <c r="J310" i="12"/>
  <c r="I310" i="12"/>
  <c r="J309" i="12"/>
  <c r="I309" i="12"/>
  <c r="J308" i="12"/>
  <c r="I308" i="12"/>
  <c r="J307" i="12"/>
  <c r="I307" i="12"/>
  <c r="J306" i="12"/>
  <c r="I306" i="12"/>
  <c r="J305" i="12"/>
  <c r="I305" i="12"/>
  <c r="J304" i="12"/>
  <c r="I304" i="12"/>
  <c r="J303" i="12"/>
  <c r="I303" i="12"/>
  <c r="J302" i="12"/>
  <c r="I302" i="12"/>
  <c r="J301" i="12"/>
  <c r="I301" i="12"/>
  <c r="J300" i="12"/>
  <c r="I300" i="12"/>
  <c r="J299" i="12"/>
  <c r="I299" i="12"/>
  <c r="J298" i="12"/>
  <c r="I298" i="12"/>
  <c r="J297" i="12"/>
  <c r="I297" i="12"/>
  <c r="J296" i="12"/>
  <c r="I296" i="12"/>
  <c r="J295" i="12"/>
  <c r="I295" i="12"/>
  <c r="J294" i="12"/>
  <c r="I294" i="12"/>
  <c r="J293" i="12"/>
  <c r="I293" i="12"/>
  <c r="J292" i="12"/>
  <c r="I292" i="12"/>
  <c r="J291" i="12"/>
  <c r="I291" i="12"/>
  <c r="J290" i="12"/>
  <c r="I290" i="12"/>
  <c r="J289" i="12"/>
  <c r="I289" i="12"/>
  <c r="J288" i="12"/>
  <c r="I288" i="12"/>
  <c r="J287" i="12"/>
  <c r="I287" i="12"/>
  <c r="J286" i="12"/>
  <c r="I286" i="12"/>
  <c r="J285" i="12"/>
  <c r="I285" i="12"/>
  <c r="J284" i="12"/>
  <c r="I284" i="12"/>
  <c r="J283" i="12"/>
  <c r="I283" i="12"/>
  <c r="J282" i="12"/>
  <c r="I282" i="12"/>
  <c r="J281" i="12"/>
  <c r="I281" i="12"/>
  <c r="J280" i="12"/>
  <c r="I280" i="12"/>
  <c r="J279" i="12"/>
  <c r="I279" i="12"/>
  <c r="J278" i="12"/>
  <c r="I278" i="12"/>
  <c r="J277" i="12"/>
  <c r="I277" i="12"/>
  <c r="J276" i="12"/>
  <c r="I276" i="12"/>
  <c r="J275" i="12"/>
  <c r="I275" i="12"/>
  <c r="J274" i="12"/>
  <c r="I274" i="12"/>
  <c r="J273" i="12"/>
  <c r="I273" i="12"/>
  <c r="J272" i="12"/>
  <c r="I272" i="12"/>
  <c r="J271" i="12"/>
  <c r="I271" i="12"/>
  <c r="J270" i="12"/>
  <c r="I270" i="12"/>
  <c r="J269" i="12"/>
  <c r="I269" i="12"/>
  <c r="J268" i="12"/>
  <c r="I268" i="12"/>
  <c r="J267" i="12"/>
  <c r="I267" i="12"/>
  <c r="J266" i="12"/>
  <c r="I266" i="12"/>
  <c r="J265" i="12"/>
  <c r="I265" i="12"/>
  <c r="J264" i="12"/>
  <c r="I264" i="12"/>
  <c r="J263" i="12"/>
  <c r="I263" i="12"/>
  <c r="J262" i="12"/>
  <c r="I262" i="12"/>
  <c r="J261" i="12"/>
  <c r="I261" i="12"/>
  <c r="J260" i="12"/>
  <c r="I260" i="12"/>
  <c r="J259" i="12"/>
  <c r="I259" i="12"/>
  <c r="J258" i="12"/>
  <c r="I258" i="12"/>
  <c r="J257" i="12"/>
  <c r="I257" i="12"/>
  <c r="J256" i="12"/>
  <c r="I256" i="12"/>
  <c r="J255" i="12"/>
  <c r="I255" i="12"/>
  <c r="J254" i="12"/>
  <c r="I254" i="12"/>
  <c r="J253" i="12"/>
  <c r="I253" i="12"/>
  <c r="J252" i="12"/>
  <c r="I252" i="12"/>
  <c r="J251" i="12"/>
  <c r="I251" i="12"/>
  <c r="J250" i="12"/>
  <c r="I250" i="12"/>
  <c r="J249" i="12"/>
  <c r="I249" i="12"/>
  <c r="J248" i="12"/>
  <c r="I248" i="12"/>
  <c r="J247" i="12"/>
  <c r="I247" i="12"/>
  <c r="J246" i="12"/>
  <c r="I246" i="12"/>
  <c r="J245" i="12"/>
  <c r="I245" i="12"/>
  <c r="J244" i="12"/>
  <c r="I244" i="12"/>
  <c r="J243" i="12"/>
  <c r="I243" i="12"/>
  <c r="J242" i="12"/>
  <c r="I242" i="12"/>
  <c r="J241" i="12"/>
  <c r="I241" i="12"/>
  <c r="J240" i="12"/>
  <c r="I240" i="12"/>
  <c r="J239" i="12"/>
  <c r="I239" i="12"/>
  <c r="J238" i="12"/>
  <c r="I238" i="12"/>
  <c r="J237" i="12"/>
  <c r="I237" i="12"/>
  <c r="J236" i="12"/>
  <c r="I236" i="12"/>
  <c r="J235" i="12"/>
  <c r="I235" i="12"/>
  <c r="J234" i="12"/>
  <c r="I234" i="12"/>
  <c r="J233" i="12"/>
  <c r="I233" i="12"/>
  <c r="J232" i="12"/>
  <c r="I232" i="12"/>
  <c r="J231" i="12"/>
  <c r="I231" i="12"/>
  <c r="J230" i="12"/>
  <c r="I230" i="12"/>
  <c r="J229" i="12"/>
  <c r="I229" i="12"/>
  <c r="J228" i="12"/>
  <c r="I228" i="12"/>
  <c r="J227" i="12"/>
  <c r="I227" i="12"/>
  <c r="J226" i="12"/>
  <c r="I226" i="12"/>
  <c r="J225" i="12"/>
  <c r="I225" i="12"/>
  <c r="J224" i="12"/>
  <c r="I224" i="12"/>
  <c r="J223" i="12"/>
  <c r="I223" i="12"/>
  <c r="J222" i="12"/>
  <c r="I222" i="12"/>
  <c r="J221" i="12"/>
  <c r="I221" i="12"/>
  <c r="J220" i="12"/>
  <c r="I220" i="12"/>
  <c r="J219" i="12"/>
  <c r="I219" i="12"/>
  <c r="J218" i="12"/>
  <c r="I218" i="12"/>
  <c r="J217" i="12"/>
  <c r="I217" i="12"/>
  <c r="J216" i="12"/>
  <c r="I216" i="12"/>
  <c r="J215" i="12"/>
  <c r="I215" i="12"/>
  <c r="J214" i="12"/>
  <c r="I214" i="12"/>
  <c r="J213" i="12"/>
  <c r="I213" i="12"/>
  <c r="J212" i="12"/>
  <c r="I212" i="12"/>
  <c r="J211" i="12"/>
  <c r="I211" i="12"/>
  <c r="J210" i="12"/>
  <c r="I210" i="12"/>
  <c r="J209" i="12"/>
  <c r="I209" i="12"/>
  <c r="J208" i="12"/>
  <c r="I208" i="12"/>
  <c r="J207" i="12"/>
  <c r="I207" i="12"/>
  <c r="J206" i="12"/>
  <c r="I206" i="12"/>
  <c r="J205" i="12"/>
  <c r="I205" i="12"/>
  <c r="J204" i="12"/>
  <c r="I204" i="12"/>
  <c r="J203" i="12"/>
  <c r="I203" i="12"/>
  <c r="J202" i="12"/>
  <c r="I202" i="12"/>
  <c r="J201" i="12"/>
  <c r="I201" i="12"/>
  <c r="J200" i="12"/>
  <c r="I200" i="12"/>
  <c r="J199" i="12"/>
  <c r="I199" i="12"/>
  <c r="J198" i="12"/>
  <c r="I198" i="12"/>
  <c r="J197" i="12"/>
  <c r="I197" i="12"/>
  <c r="J196" i="12"/>
  <c r="I196" i="12"/>
  <c r="J195" i="12"/>
  <c r="I195" i="12"/>
  <c r="J194" i="12"/>
  <c r="I194" i="12"/>
  <c r="J193" i="12"/>
  <c r="I193" i="12"/>
  <c r="J192" i="12"/>
  <c r="I192" i="12"/>
  <c r="J191" i="12"/>
  <c r="I191" i="12"/>
  <c r="J190" i="12"/>
  <c r="I190" i="12"/>
  <c r="J189" i="12"/>
  <c r="I189" i="12"/>
  <c r="J188" i="12"/>
  <c r="I188" i="12"/>
  <c r="J187" i="12"/>
  <c r="I187" i="12"/>
  <c r="J186" i="12"/>
  <c r="I186" i="12"/>
  <c r="J185" i="12"/>
  <c r="I185" i="12"/>
  <c r="J184" i="12"/>
  <c r="I184" i="12"/>
  <c r="J183" i="12"/>
  <c r="I183" i="12"/>
  <c r="J182" i="12"/>
  <c r="I182" i="12"/>
  <c r="J181" i="12"/>
  <c r="I181" i="12"/>
  <c r="J180" i="12"/>
  <c r="I180" i="12"/>
  <c r="J179" i="12"/>
  <c r="I179" i="12"/>
  <c r="J178" i="12"/>
  <c r="I178" i="12"/>
  <c r="J177" i="12"/>
  <c r="I177" i="12"/>
  <c r="J176" i="12"/>
  <c r="I176" i="12"/>
  <c r="J175" i="12"/>
  <c r="I175" i="12"/>
  <c r="J174" i="12"/>
  <c r="I174" i="12"/>
  <c r="J173" i="12"/>
  <c r="I173" i="12"/>
  <c r="J172" i="12"/>
  <c r="I172" i="12"/>
  <c r="J171" i="12"/>
  <c r="I171" i="12"/>
  <c r="J170" i="12"/>
  <c r="I170" i="12"/>
  <c r="J169" i="12"/>
  <c r="I169" i="12"/>
  <c r="J168" i="12"/>
  <c r="I168" i="12"/>
  <c r="J167" i="12"/>
  <c r="I167" i="12"/>
  <c r="J166" i="12"/>
  <c r="I166" i="12"/>
  <c r="J165" i="12"/>
  <c r="I165" i="12"/>
  <c r="J164" i="12"/>
  <c r="I164" i="12"/>
  <c r="J163" i="12"/>
  <c r="I163" i="12"/>
  <c r="J162" i="12"/>
  <c r="I162" i="12"/>
  <c r="J161" i="12"/>
  <c r="I161" i="12"/>
  <c r="J160" i="12"/>
  <c r="I160" i="12"/>
  <c r="J159" i="12"/>
  <c r="I159" i="12"/>
  <c r="J158" i="12"/>
  <c r="I158" i="12"/>
  <c r="J157" i="12"/>
  <c r="I157" i="12"/>
  <c r="J156" i="12"/>
  <c r="I156" i="12"/>
  <c r="J155" i="12"/>
  <c r="I155" i="12"/>
  <c r="J154" i="12"/>
  <c r="I154" i="12"/>
  <c r="J153" i="12"/>
  <c r="I153" i="12"/>
  <c r="J152" i="12"/>
  <c r="I152" i="12"/>
  <c r="J151" i="12"/>
  <c r="I151" i="12"/>
  <c r="J150" i="12"/>
  <c r="I150" i="12"/>
  <c r="J149" i="12"/>
  <c r="I149" i="12"/>
  <c r="J148" i="12"/>
  <c r="I148" i="12"/>
  <c r="J147" i="12"/>
  <c r="I147" i="12"/>
  <c r="J146" i="12"/>
  <c r="I146" i="12"/>
  <c r="J145" i="12"/>
  <c r="I145" i="12"/>
  <c r="J144" i="12"/>
  <c r="I144" i="12"/>
  <c r="J143" i="12"/>
  <c r="I143" i="12"/>
  <c r="J142" i="12"/>
  <c r="I142" i="12"/>
  <c r="J141" i="12"/>
  <c r="I141" i="12"/>
  <c r="J140" i="12"/>
  <c r="I140" i="12"/>
  <c r="J139" i="12"/>
  <c r="I139" i="12"/>
  <c r="J138" i="12"/>
  <c r="I138" i="12"/>
  <c r="J137" i="12"/>
  <c r="I137" i="12"/>
  <c r="J136" i="12"/>
  <c r="I136" i="12"/>
  <c r="J135" i="12"/>
  <c r="I135" i="12"/>
  <c r="J134" i="12"/>
  <c r="I134" i="12"/>
  <c r="J133" i="12"/>
  <c r="I133" i="12"/>
  <c r="J132" i="12"/>
  <c r="I132" i="12"/>
  <c r="J131" i="12"/>
  <c r="I131" i="12"/>
  <c r="J130" i="12"/>
  <c r="I130" i="12"/>
  <c r="J129" i="12"/>
  <c r="I129" i="12"/>
  <c r="J128" i="12"/>
  <c r="I128" i="12"/>
  <c r="J127" i="12"/>
  <c r="I127" i="12"/>
  <c r="J126" i="12"/>
  <c r="I126" i="12"/>
  <c r="J125" i="12"/>
  <c r="I125" i="12"/>
  <c r="J124" i="12"/>
  <c r="I124" i="12"/>
  <c r="J123" i="12"/>
  <c r="I123" i="12"/>
  <c r="J122" i="12"/>
  <c r="I122" i="12"/>
  <c r="J121" i="12"/>
  <c r="I121" i="12"/>
  <c r="J120" i="12"/>
  <c r="I120" i="12"/>
  <c r="J119" i="12"/>
  <c r="I119" i="12"/>
  <c r="J118" i="12"/>
  <c r="I118" i="12"/>
  <c r="J117" i="12"/>
  <c r="I117" i="12"/>
  <c r="J116" i="12"/>
  <c r="I116" i="12"/>
  <c r="J115" i="12"/>
  <c r="I115" i="12"/>
  <c r="J114" i="12"/>
  <c r="I114" i="12"/>
  <c r="J113" i="12"/>
  <c r="I113" i="12"/>
  <c r="J112" i="12"/>
  <c r="I112" i="12"/>
  <c r="J111" i="12"/>
  <c r="I111" i="12"/>
  <c r="J110" i="12"/>
  <c r="I110" i="12"/>
  <c r="J109" i="12"/>
  <c r="I109" i="12"/>
  <c r="J108" i="12"/>
  <c r="I108" i="12"/>
  <c r="J107" i="12"/>
  <c r="I107" i="12"/>
  <c r="J106" i="12"/>
  <c r="I106" i="12"/>
  <c r="J105" i="12"/>
  <c r="I105" i="12"/>
  <c r="J104" i="12"/>
  <c r="I104" i="12"/>
  <c r="J103" i="12"/>
  <c r="I103" i="12"/>
  <c r="J102" i="12"/>
  <c r="I102" i="12"/>
  <c r="J101" i="12"/>
  <c r="I101" i="12"/>
  <c r="J100" i="12"/>
  <c r="I100" i="12"/>
  <c r="J99" i="12"/>
  <c r="I99" i="12"/>
  <c r="J98" i="12"/>
  <c r="I98" i="12"/>
  <c r="J97" i="12"/>
  <c r="I97" i="12"/>
  <c r="J96" i="12"/>
  <c r="I96" i="12"/>
  <c r="J95" i="12"/>
  <c r="I95" i="12"/>
  <c r="J94" i="12"/>
  <c r="I94" i="12"/>
  <c r="J93" i="12"/>
  <c r="I93" i="12"/>
  <c r="J92" i="12"/>
  <c r="I92" i="12"/>
  <c r="J91" i="12"/>
  <c r="I91" i="12"/>
  <c r="J90" i="12"/>
  <c r="I90" i="12"/>
  <c r="J89" i="12"/>
  <c r="I89" i="12"/>
  <c r="J88" i="12"/>
  <c r="I88" i="12"/>
  <c r="J87" i="12"/>
  <c r="I87" i="12"/>
  <c r="J86" i="12"/>
  <c r="I86" i="12"/>
  <c r="J85" i="12"/>
  <c r="I85" i="12"/>
  <c r="J84" i="12"/>
  <c r="I84" i="12"/>
  <c r="J83" i="12"/>
  <c r="I83" i="12"/>
  <c r="J82" i="12"/>
  <c r="I82" i="12"/>
  <c r="J81" i="12"/>
  <c r="I81" i="12"/>
  <c r="J80" i="12"/>
  <c r="I80" i="12"/>
  <c r="J79" i="12"/>
  <c r="I79" i="12"/>
  <c r="J78" i="12"/>
  <c r="I78" i="12"/>
  <c r="J77" i="12"/>
  <c r="I77" i="12"/>
  <c r="J76" i="12"/>
  <c r="I76" i="12"/>
  <c r="J75" i="12"/>
  <c r="I75" i="12"/>
  <c r="J74" i="12"/>
  <c r="I74" i="12"/>
  <c r="J73" i="12"/>
  <c r="I73" i="12"/>
  <c r="J72" i="12"/>
  <c r="I72" i="12"/>
  <c r="J71" i="12"/>
  <c r="I71" i="12"/>
  <c r="J70" i="12"/>
  <c r="I70" i="12"/>
  <c r="J69" i="12"/>
  <c r="I69" i="12"/>
  <c r="J68" i="12"/>
  <c r="I68" i="12"/>
  <c r="J67" i="12"/>
  <c r="I67" i="12"/>
  <c r="J66" i="12"/>
  <c r="I66" i="12"/>
  <c r="J65" i="12"/>
  <c r="I65" i="12"/>
  <c r="J64" i="12"/>
  <c r="I64" i="12"/>
  <c r="J63" i="12"/>
  <c r="I63" i="12"/>
  <c r="J62" i="12"/>
  <c r="I62" i="12"/>
  <c r="J61" i="12"/>
  <c r="I61" i="12"/>
  <c r="J60" i="12"/>
  <c r="I60" i="12"/>
  <c r="J59" i="12"/>
  <c r="I59" i="12"/>
  <c r="J58" i="12"/>
  <c r="I58" i="12"/>
  <c r="J57" i="12"/>
  <c r="I57" i="12"/>
  <c r="J56" i="12"/>
  <c r="I56" i="12"/>
  <c r="J55" i="12"/>
  <c r="I55" i="12"/>
  <c r="J54" i="12"/>
  <c r="I54" i="12"/>
  <c r="J53" i="12"/>
  <c r="I53" i="12"/>
  <c r="J52" i="12"/>
  <c r="I52" i="12"/>
  <c r="J51" i="12"/>
  <c r="I51" i="12"/>
  <c r="J50" i="12"/>
  <c r="I50" i="12"/>
  <c r="J49" i="12"/>
  <c r="I49" i="12"/>
  <c r="J48" i="12"/>
  <c r="I48" i="12"/>
  <c r="J47" i="12"/>
  <c r="I47" i="12"/>
  <c r="J46" i="12"/>
  <c r="I46" i="12"/>
  <c r="J45" i="12"/>
  <c r="I45" i="12"/>
  <c r="J44" i="12"/>
  <c r="I44" i="12"/>
  <c r="J43" i="12"/>
  <c r="I43" i="12"/>
  <c r="J42" i="12"/>
  <c r="I42" i="12"/>
  <c r="J41" i="12"/>
  <c r="I41" i="12"/>
  <c r="J40" i="12"/>
  <c r="I40" i="12"/>
  <c r="J39" i="12"/>
  <c r="I39" i="12"/>
  <c r="J38" i="12"/>
  <c r="I38" i="12"/>
  <c r="J37" i="12"/>
  <c r="I37" i="12"/>
  <c r="J36" i="12"/>
  <c r="I36" i="12"/>
  <c r="J35" i="12"/>
  <c r="I35" i="12"/>
  <c r="J34" i="12"/>
  <c r="I34" i="12"/>
  <c r="J33" i="12"/>
  <c r="I33" i="12"/>
  <c r="J32" i="12"/>
  <c r="I32" i="12"/>
  <c r="J31" i="12"/>
  <c r="I31" i="12"/>
  <c r="J30" i="12"/>
  <c r="I30" i="12"/>
  <c r="J29" i="12"/>
  <c r="I29" i="12"/>
  <c r="J28" i="12"/>
  <c r="I28" i="12"/>
  <c r="J27" i="12"/>
  <c r="I27" i="12"/>
  <c r="J26" i="12"/>
  <c r="I26" i="12"/>
  <c r="J25" i="12"/>
  <c r="I25" i="12"/>
  <c r="J24" i="12"/>
  <c r="I24" i="12"/>
  <c r="J23" i="12"/>
  <c r="I23" i="12"/>
  <c r="J22" i="12"/>
  <c r="I22" i="12"/>
  <c r="J21" i="12"/>
  <c r="I21" i="12"/>
  <c r="J20" i="12"/>
  <c r="I20" i="12"/>
  <c r="J19" i="12"/>
  <c r="I19" i="12"/>
  <c r="J18" i="12"/>
  <c r="I18" i="12"/>
  <c r="J17" i="12"/>
  <c r="I17" i="12"/>
  <c r="J16" i="12"/>
  <c r="I16" i="12"/>
  <c r="J15" i="12"/>
  <c r="I15" i="12"/>
  <c r="J14" i="12"/>
  <c r="I14" i="12"/>
  <c r="J13" i="12"/>
  <c r="I13" i="12"/>
  <c r="J12" i="12"/>
  <c r="I12" i="12"/>
  <c r="J11" i="12"/>
  <c r="I11" i="12"/>
  <c r="J10" i="12"/>
  <c r="I10" i="12"/>
  <c r="J9" i="12"/>
  <c r="I9" i="12"/>
  <c r="J8" i="12"/>
  <c r="I8" i="12"/>
  <c r="J7" i="12"/>
  <c r="I7" i="12"/>
  <c r="J6" i="12"/>
  <c r="I6" i="12"/>
  <c r="J5" i="12"/>
  <c r="I5" i="12"/>
  <c r="J4" i="12"/>
  <c r="I4" i="12"/>
  <c r="J3" i="12"/>
  <c r="I3" i="12"/>
  <c r="J2" i="12"/>
  <c r="I2" i="12"/>
  <c r="R30" i="10"/>
  <c r="P30" i="10"/>
  <c r="O30" i="10"/>
  <c r="N30" i="10"/>
  <c r="M30" i="10"/>
  <c r="L30" i="10"/>
  <c r="K30" i="10"/>
  <c r="J30" i="10"/>
  <c r="I30" i="10"/>
  <c r="H30" i="10"/>
  <c r="G30" i="10"/>
  <c r="F30" i="10"/>
  <c r="E30" i="10"/>
  <c r="D30" i="10"/>
  <c r="C30" i="10"/>
  <c r="P27" i="10"/>
  <c r="O27" i="10"/>
  <c r="N27" i="10"/>
  <c r="M27" i="10"/>
  <c r="L27" i="10"/>
  <c r="K27" i="10"/>
  <c r="J27" i="10"/>
  <c r="I27" i="10"/>
  <c r="H27" i="10"/>
  <c r="G27" i="10"/>
  <c r="F27" i="10"/>
  <c r="E27" i="10"/>
  <c r="D27" i="10"/>
  <c r="C27" i="10"/>
  <c r="P26" i="10"/>
  <c r="O26" i="10"/>
  <c r="N26" i="10"/>
  <c r="M26" i="10"/>
  <c r="L26" i="10"/>
  <c r="K26" i="10"/>
  <c r="J26" i="10"/>
  <c r="I26" i="10"/>
  <c r="H26" i="10"/>
  <c r="G26" i="10"/>
  <c r="F26" i="10"/>
  <c r="E26" i="10"/>
  <c r="D26" i="10"/>
  <c r="C26" i="10"/>
  <c r="P24" i="10"/>
  <c r="O24" i="10"/>
  <c r="N24" i="10"/>
  <c r="M24" i="10"/>
  <c r="L24" i="10"/>
  <c r="K24" i="10"/>
  <c r="J24" i="10"/>
  <c r="I24" i="10"/>
  <c r="H24" i="10"/>
  <c r="G24" i="10"/>
  <c r="F24" i="10"/>
  <c r="E24" i="10"/>
  <c r="D24" i="10"/>
  <c r="C24" i="10"/>
  <c r="P23" i="10"/>
  <c r="O23" i="10"/>
  <c r="N23" i="10"/>
  <c r="M23" i="10"/>
  <c r="L23" i="10"/>
  <c r="K23" i="10"/>
  <c r="J23" i="10"/>
  <c r="I23" i="10"/>
  <c r="H23" i="10"/>
  <c r="G23" i="10"/>
  <c r="F23" i="10"/>
  <c r="E23" i="10"/>
  <c r="D23" i="10"/>
  <c r="C23" i="10"/>
  <c r="P22" i="10"/>
  <c r="O22" i="10"/>
  <c r="N22" i="10"/>
  <c r="M22" i="10"/>
  <c r="L22" i="10"/>
  <c r="K22" i="10"/>
  <c r="J22" i="10"/>
  <c r="I22" i="10"/>
  <c r="H22" i="10"/>
  <c r="G22" i="10"/>
  <c r="F22" i="10"/>
  <c r="E22" i="10"/>
  <c r="D22" i="10"/>
  <c r="C22" i="10"/>
  <c r="P17" i="10"/>
  <c r="O17" i="10"/>
  <c r="N17" i="10"/>
  <c r="M17" i="10"/>
  <c r="L17" i="10"/>
  <c r="K17" i="10"/>
  <c r="J17" i="10"/>
  <c r="I17" i="10"/>
  <c r="H17" i="10"/>
  <c r="G17" i="10"/>
  <c r="F17" i="10"/>
  <c r="E17" i="10"/>
  <c r="D17" i="10"/>
  <c r="C17" i="10"/>
  <c r="P14" i="10"/>
  <c r="O14" i="10"/>
  <c r="N14" i="10"/>
  <c r="M14" i="10"/>
  <c r="L14" i="10"/>
  <c r="K14" i="10"/>
  <c r="J14" i="10"/>
  <c r="I14" i="10"/>
  <c r="H14" i="10"/>
  <c r="G14" i="10"/>
  <c r="F14" i="10"/>
  <c r="E14" i="10"/>
  <c r="D14" i="10"/>
  <c r="C14" i="10"/>
  <c r="P13" i="10"/>
  <c r="O13" i="10"/>
  <c r="N13" i="10"/>
  <c r="M13" i="10"/>
  <c r="L13" i="10"/>
  <c r="K13" i="10"/>
  <c r="J13" i="10"/>
  <c r="I13" i="10"/>
  <c r="H13" i="10"/>
  <c r="G13" i="10"/>
  <c r="F13" i="10"/>
  <c r="E13" i="10"/>
  <c r="D13" i="10"/>
  <c r="C13" i="10"/>
  <c r="P11" i="10"/>
  <c r="O11" i="10"/>
  <c r="N11" i="10"/>
  <c r="M11" i="10"/>
  <c r="L11" i="10"/>
  <c r="K11" i="10"/>
  <c r="J11" i="10"/>
  <c r="I11" i="10"/>
  <c r="H11" i="10"/>
  <c r="G11" i="10"/>
  <c r="F11" i="10"/>
  <c r="E11" i="10"/>
  <c r="D11" i="10"/>
  <c r="C11" i="10"/>
  <c r="P10" i="10"/>
  <c r="O10" i="10"/>
  <c r="N10" i="10"/>
  <c r="M10" i="10"/>
  <c r="L10" i="10"/>
  <c r="K10" i="10"/>
  <c r="J10" i="10"/>
  <c r="I10" i="10"/>
  <c r="H10" i="10"/>
  <c r="G10" i="10"/>
  <c r="F10" i="10"/>
  <c r="E10" i="10"/>
  <c r="D10" i="10"/>
  <c r="C10" i="10"/>
  <c r="P9" i="10"/>
  <c r="O9" i="10"/>
  <c r="N9" i="10"/>
  <c r="M9" i="10"/>
  <c r="L9" i="10"/>
  <c r="K9" i="10"/>
  <c r="J9" i="10"/>
  <c r="I9" i="10"/>
  <c r="H9" i="10"/>
  <c r="G9" i="10"/>
  <c r="F9" i="10"/>
  <c r="E9" i="10"/>
  <c r="D9" i="10"/>
  <c r="C9" i="10"/>
  <c r="A4" i="9"/>
  <c r="A5" i="6"/>
  <c r="A4" i="6"/>
  <c r="S17" i="6" l="1" a="1"/>
  <c r="S17" i="6" s="1"/>
  <c r="S9" i="6" a="1"/>
  <c r="S9" i="6" s="1"/>
  <c r="C47" i="6" a="1"/>
  <c r="C47" i="6" s="1"/>
  <c r="C45" i="6" a="1"/>
  <c r="C45" i="6" s="1"/>
  <c r="C43" i="6" a="1"/>
  <c r="C43" i="6" s="1"/>
  <c r="C41" i="6" a="1"/>
  <c r="C41" i="6" s="1"/>
  <c r="C39" i="6" a="1"/>
  <c r="C39" i="6" s="1"/>
  <c r="C37" i="6" a="1"/>
  <c r="C37" i="6" s="1"/>
  <c r="R12" i="6" a="1"/>
  <c r="R12" i="6" s="1"/>
  <c r="M19" i="6" a="1"/>
  <c r="M19" i="6" s="1"/>
  <c r="M32" i="6" s="1" a="1"/>
  <c r="M32" i="6" s="1"/>
  <c r="E19" i="6" a="1"/>
  <c r="E19" i="6" s="1"/>
  <c r="E32" i="6" s="1" a="1"/>
  <c r="E32" i="6" s="1"/>
  <c r="L18" i="6" a="1"/>
  <c r="L18" i="6" s="1"/>
  <c r="L31" i="6" s="1" a="1"/>
  <c r="L31" i="6" s="1"/>
  <c r="D18" i="6" a="1"/>
  <c r="D18" i="6" s="1"/>
  <c r="D31" i="6" s="1" a="1"/>
  <c r="D31" i="6" s="1"/>
  <c r="K17" i="6" a="1"/>
  <c r="K17" i="6" s="1"/>
  <c r="K30" i="6" s="1" a="1"/>
  <c r="K30" i="6" s="1"/>
  <c r="C17" i="6" a="1"/>
  <c r="C17" i="6" s="1"/>
  <c r="C30" i="6" s="1" a="1"/>
  <c r="C30" i="6" s="1"/>
  <c r="J16" i="6" a="1"/>
  <c r="J16" i="6" s="1"/>
  <c r="J29" i="6" s="1" a="1"/>
  <c r="J29" i="6" s="1"/>
  <c r="Q15" i="6" a="1"/>
  <c r="Q15" i="6" s="1"/>
  <c r="I15" i="6" a="1"/>
  <c r="I15" i="6" s="1"/>
  <c r="I28" i="6" s="1" a="1"/>
  <c r="I28" i="6" s="1"/>
  <c r="P14" i="6" a="1"/>
  <c r="P14" i="6" s="1"/>
  <c r="P27" i="6" s="1" a="1"/>
  <c r="P27" i="6" s="1"/>
  <c r="H14" i="6" a="1"/>
  <c r="H14" i="6" s="1"/>
  <c r="H27" i="6" s="1" a="1"/>
  <c r="H27" i="6" s="1"/>
  <c r="O13" i="6" a="1"/>
  <c r="O13" i="6" s="1"/>
  <c r="O26" i="6" s="1" a="1"/>
  <c r="O26" i="6" s="1"/>
  <c r="G13" i="6" a="1"/>
  <c r="G13" i="6" s="1"/>
  <c r="G26" i="6" s="1" a="1"/>
  <c r="G26" i="6" s="1"/>
  <c r="N12" i="6" a="1"/>
  <c r="N12" i="6" s="1"/>
  <c r="N25" i="6" s="1" a="1"/>
  <c r="N25" i="6" s="1"/>
  <c r="F12" i="6" a="1"/>
  <c r="F12" i="6" s="1"/>
  <c r="F25" i="6" s="1" a="1"/>
  <c r="F25" i="6" s="1"/>
  <c r="M11" i="6" a="1"/>
  <c r="M11" i="6" s="1"/>
  <c r="M24" i="6" s="1" a="1"/>
  <c r="M24" i="6" s="1"/>
  <c r="E11" i="6" a="1"/>
  <c r="E11" i="6" s="1"/>
  <c r="E24" i="6" s="1" a="1"/>
  <c r="E24" i="6" s="1"/>
  <c r="L10" i="6" a="1"/>
  <c r="L10" i="6" s="1"/>
  <c r="L23" i="6" s="1" a="1"/>
  <c r="L23" i="6" s="1"/>
  <c r="D10" i="6" a="1"/>
  <c r="D10" i="6" s="1"/>
  <c r="D23" i="6" s="1" a="1"/>
  <c r="D23" i="6" s="1"/>
  <c r="K9" i="6" a="1"/>
  <c r="K9" i="6" s="1"/>
  <c r="K22" i="6" s="1" a="1"/>
  <c r="K22" i="6" s="1"/>
  <c r="C9" i="6" a="1"/>
  <c r="C9" i="6" s="1"/>
  <c r="C22" i="6" s="1" a="1"/>
  <c r="C22" i="6" s="1"/>
  <c r="F9" i="6" a="1"/>
  <c r="F9" i="6" s="1"/>
  <c r="F22" i="6" s="1" a="1"/>
  <c r="F22" i="6" s="1"/>
  <c r="S16" i="6" a="1"/>
  <c r="S16" i="6" s="1"/>
  <c r="S14" i="7" s="1"/>
  <c r="AG45" i="16" s="1"/>
  <c r="F46" i="6" a="1"/>
  <c r="F46" i="6" s="1"/>
  <c r="F44" i="6" a="1"/>
  <c r="F44" i="6" s="1"/>
  <c r="F42" i="6" a="1"/>
  <c r="F42" i="6" s="1"/>
  <c r="F40" i="6" a="1"/>
  <c r="F40" i="6" s="1"/>
  <c r="F38" i="6" a="1"/>
  <c r="F38" i="6" s="1"/>
  <c r="R19" i="6" a="1"/>
  <c r="R19" i="6" s="1"/>
  <c r="R11" i="6" a="1"/>
  <c r="R11" i="6" s="1"/>
  <c r="L19" i="6" a="1"/>
  <c r="L19" i="6" s="1"/>
  <c r="L32" i="6" s="1" a="1"/>
  <c r="L32" i="6" s="1"/>
  <c r="D19" i="6" a="1"/>
  <c r="D19" i="6" s="1"/>
  <c r="D32" i="6" s="1" a="1"/>
  <c r="D32" i="6" s="1"/>
  <c r="K18" i="6" a="1"/>
  <c r="K18" i="6" s="1"/>
  <c r="K31" i="6" s="1" a="1"/>
  <c r="K31" i="6" s="1"/>
  <c r="C18" i="6" a="1"/>
  <c r="C18" i="6" s="1"/>
  <c r="C31" i="6" s="1" a="1"/>
  <c r="C31" i="6" s="1"/>
  <c r="J17" i="6" a="1"/>
  <c r="J17" i="6" s="1"/>
  <c r="J30" i="6" s="1" a="1"/>
  <c r="J30" i="6" s="1"/>
  <c r="Q16" i="6" a="1"/>
  <c r="Q16" i="6" s="1"/>
  <c r="I16" i="6" a="1"/>
  <c r="I16" i="6" s="1"/>
  <c r="I29" i="6" s="1" a="1"/>
  <c r="I29" i="6" s="1"/>
  <c r="P15" i="6" a="1"/>
  <c r="P15" i="6" s="1"/>
  <c r="P28" i="6" s="1" a="1"/>
  <c r="P28" i="6" s="1"/>
  <c r="H15" i="6" a="1"/>
  <c r="H15" i="6" s="1"/>
  <c r="H28" i="6" s="1" a="1"/>
  <c r="H28" i="6" s="1"/>
  <c r="O14" i="6" a="1"/>
  <c r="O14" i="6" s="1"/>
  <c r="O27" i="6" s="1" a="1"/>
  <c r="O27" i="6" s="1"/>
  <c r="G14" i="6" a="1"/>
  <c r="G14" i="6" s="1"/>
  <c r="G27" i="6" s="1" a="1"/>
  <c r="G27" i="6" s="1"/>
  <c r="N13" i="6" a="1"/>
  <c r="N13" i="6" s="1"/>
  <c r="N26" i="6" s="1" a="1"/>
  <c r="N26" i="6" s="1"/>
  <c r="F13" i="6" a="1"/>
  <c r="F13" i="6" s="1"/>
  <c r="F26" i="6" s="1" a="1"/>
  <c r="F26" i="6" s="1"/>
  <c r="M12" i="6" a="1"/>
  <c r="M12" i="6" s="1"/>
  <c r="M25" i="6" s="1" a="1"/>
  <c r="M25" i="6" s="1"/>
  <c r="E12" i="6" a="1"/>
  <c r="E12" i="6" s="1"/>
  <c r="E25" i="6" s="1" a="1"/>
  <c r="E25" i="6" s="1"/>
  <c r="L11" i="6" a="1"/>
  <c r="L11" i="6" s="1"/>
  <c r="L24" i="6" s="1" a="1"/>
  <c r="L24" i="6" s="1"/>
  <c r="D11" i="6" a="1"/>
  <c r="D11" i="6" s="1"/>
  <c r="D24" i="6" s="1" a="1"/>
  <c r="D24" i="6" s="1"/>
  <c r="K10" i="6" a="1"/>
  <c r="K10" i="6" s="1"/>
  <c r="K23" i="6" s="1" a="1"/>
  <c r="K23" i="6" s="1"/>
  <c r="C10" i="6" a="1"/>
  <c r="C10" i="6" s="1"/>
  <c r="C23" i="6" s="1" a="1"/>
  <c r="C23" i="6" s="1"/>
  <c r="J9" i="6" a="1"/>
  <c r="J9" i="6" s="1"/>
  <c r="J22" i="6" s="1" a="1"/>
  <c r="J22" i="6" s="1"/>
  <c r="I10" i="6" a="1"/>
  <c r="I10" i="6" s="1"/>
  <c r="I23" i="6" s="1" a="1"/>
  <c r="I23" i="6" s="1"/>
  <c r="H9" i="6" a="1"/>
  <c r="H9" i="6" s="1"/>
  <c r="H22" i="6" s="1" a="1"/>
  <c r="H22" i="6" s="1"/>
  <c r="S15" i="6" a="1"/>
  <c r="S15" i="6" s="1"/>
  <c r="E46" i="6" a="1"/>
  <c r="E46" i="6" s="1"/>
  <c r="E44" i="6" a="1"/>
  <c r="E44" i="6" s="1"/>
  <c r="E42" i="6" a="1"/>
  <c r="E42" i="6" s="1"/>
  <c r="E40" i="6" a="1"/>
  <c r="E40" i="6" s="1"/>
  <c r="E38" i="6" a="1"/>
  <c r="E38" i="6" s="1"/>
  <c r="R18" i="6" a="1"/>
  <c r="R18" i="6" s="1"/>
  <c r="R10" i="6" a="1"/>
  <c r="R10" i="6" s="1"/>
  <c r="K19" i="6" a="1"/>
  <c r="K19" i="6" s="1"/>
  <c r="K32" i="6" s="1" a="1"/>
  <c r="K32" i="6" s="1"/>
  <c r="C19" i="6" a="1"/>
  <c r="C19" i="6" s="1"/>
  <c r="C32" i="6" s="1" a="1"/>
  <c r="C32" i="6" s="1"/>
  <c r="J18" i="6" a="1"/>
  <c r="J18" i="6" s="1"/>
  <c r="J31" i="6" s="1" a="1"/>
  <c r="J31" i="6" s="1"/>
  <c r="Q17" i="6" a="1"/>
  <c r="Q17" i="6" s="1"/>
  <c r="I17" i="6" a="1"/>
  <c r="I17" i="6" s="1"/>
  <c r="I30" i="6" s="1" a="1"/>
  <c r="I30" i="6" s="1"/>
  <c r="P16" i="6" a="1"/>
  <c r="P16" i="6" s="1"/>
  <c r="P29" i="6" s="1" a="1"/>
  <c r="P29" i="6" s="1"/>
  <c r="H16" i="6" a="1"/>
  <c r="H16" i="6" s="1"/>
  <c r="H29" i="6" s="1" a="1"/>
  <c r="H29" i="6" s="1"/>
  <c r="O15" i="6" a="1"/>
  <c r="O15" i="6" s="1"/>
  <c r="O28" i="6" s="1" a="1"/>
  <c r="O28" i="6" s="1"/>
  <c r="G15" i="6" a="1"/>
  <c r="G15" i="6" s="1"/>
  <c r="G28" i="6" s="1" a="1"/>
  <c r="G28" i="6" s="1"/>
  <c r="N14" i="6" a="1"/>
  <c r="N14" i="6" s="1"/>
  <c r="N27" i="6" s="1" a="1"/>
  <c r="N27" i="6" s="1"/>
  <c r="F14" i="6" a="1"/>
  <c r="F14" i="6" s="1"/>
  <c r="F27" i="6" s="1" a="1"/>
  <c r="F27" i="6" s="1"/>
  <c r="M13" i="6" a="1"/>
  <c r="M13" i="6" s="1"/>
  <c r="M26" i="6" s="1" a="1"/>
  <c r="M26" i="6" s="1"/>
  <c r="E13" i="6" a="1"/>
  <c r="E13" i="6" s="1"/>
  <c r="E26" i="6" s="1" a="1"/>
  <c r="E26" i="6" s="1"/>
  <c r="L12" i="6" a="1"/>
  <c r="L12" i="6" s="1"/>
  <c r="L25" i="6" s="1" a="1"/>
  <c r="L25" i="6" s="1"/>
  <c r="D12" i="6" a="1"/>
  <c r="D12" i="6" s="1"/>
  <c r="D25" i="6" s="1" a="1"/>
  <c r="D25" i="6" s="1"/>
  <c r="K11" i="6" a="1"/>
  <c r="K11" i="6" s="1"/>
  <c r="K24" i="6" s="1" a="1"/>
  <c r="K24" i="6" s="1"/>
  <c r="C11" i="6" a="1"/>
  <c r="C11" i="6" s="1"/>
  <c r="C24" i="6" s="1" a="1"/>
  <c r="C24" i="6" s="1"/>
  <c r="J10" i="6" a="1"/>
  <c r="J10" i="6" s="1"/>
  <c r="J23" i="6" s="1" a="1"/>
  <c r="J23" i="6" s="1"/>
  <c r="Q9" i="6" a="1"/>
  <c r="Q9" i="6" s="1"/>
  <c r="I9" i="6" a="1"/>
  <c r="I9" i="6" s="1"/>
  <c r="I22" i="6" s="1" a="1"/>
  <c r="I22" i="6" s="1"/>
  <c r="G10" i="6" a="1"/>
  <c r="G10" i="6" s="1"/>
  <c r="G23" i="6" s="1" a="1"/>
  <c r="G23" i="6" s="1"/>
  <c r="S14" i="6" a="1"/>
  <c r="S14" i="6" s="1"/>
  <c r="S12" i="7" s="1"/>
  <c r="AG43" i="16" s="1"/>
  <c r="D46" i="6" a="1"/>
  <c r="D46" i="6" s="1"/>
  <c r="D44" i="6" a="1"/>
  <c r="D44" i="6" s="1"/>
  <c r="D42" i="6" a="1"/>
  <c r="D42" i="6" s="1"/>
  <c r="D40" i="6" a="1"/>
  <c r="D40" i="6" s="1"/>
  <c r="D38" i="6" a="1"/>
  <c r="D38" i="6" s="1"/>
  <c r="R17" i="6" a="1"/>
  <c r="R17" i="6" s="1"/>
  <c r="R9" i="6" a="1"/>
  <c r="R9" i="6" s="1"/>
  <c r="J19" i="6" a="1"/>
  <c r="J19" i="6" s="1"/>
  <c r="J32" i="6" s="1" a="1"/>
  <c r="J32" i="6" s="1"/>
  <c r="Q18" i="6" a="1"/>
  <c r="Q18" i="6" s="1"/>
  <c r="I18" i="6" a="1"/>
  <c r="I18" i="6" s="1"/>
  <c r="I31" i="6" s="1" a="1"/>
  <c r="I31" i="6" s="1"/>
  <c r="P17" i="6" a="1"/>
  <c r="P17" i="6" s="1"/>
  <c r="P30" i="6" s="1" a="1"/>
  <c r="P30" i="6" s="1"/>
  <c r="H17" i="6" a="1"/>
  <c r="H17" i="6" s="1"/>
  <c r="H30" i="6" s="1" a="1"/>
  <c r="H30" i="6" s="1"/>
  <c r="O16" i="6" a="1"/>
  <c r="O16" i="6" s="1"/>
  <c r="O29" i="6" s="1" a="1"/>
  <c r="O29" i="6" s="1"/>
  <c r="G16" i="6" a="1"/>
  <c r="G16" i="6" s="1"/>
  <c r="G29" i="6" s="1" a="1"/>
  <c r="G29" i="6" s="1"/>
  <c r="N15" i="6" a="1"/>
  <c r="N15" i="6" s="1"/>
  <c r="N28" i="6" s="1" a="1"/>
  <c r="N28" i="6" s="1"/>
  <c r="F15" i="6" a="1"/>
  <c r="F15" i="6" s="1"/>
  <c r="F28" i="6" s="1" a="1"/>
  <c r="F28" i="6" s="1"/>
  <c r="M14" i="6" a="1"/>
  <c r="M14" i="6" s="1"/>
  <c r="M27" i="6" s="1" a="1"/>
  <c r="M27" i="6" s="1"/>
  <c r="E14" i="6" a="1"/>
  <c r="E14" i="6" s="1"/>
  <c r="E27" i="6" s="1" a="1"/>
  <c r="E27" i="6" s="1"/>
  <c r="L13" i="6" a="1"/>
  <c r="L13" i="6" s="1"/>
  <c r="L26" i="6" s="1" a="1"/>
  <c r="L26" i="6" s="1"/>
  <c r="D13" i="6" a="1"/>
  <c r="D13" i="6" s="1"/>
  <c r="D26" i="6" s="1" a="1"/>
  <c r="D26" i="6" s="1"/>
  <c r="K12" i="6" a="1"/>
  <c r="K12" i="6" s="1"/>
  <c r="K25" i="6" s="1" a="1"/>
  <c r="K25" i="6" s="1"/>
  <c r="C12" i="6" a="1"/>
  <c r="C12" i="6" s="1"/>
  <c r="C25" i="6" s="1" a="1"/>
  <c r="C25" i="6" s="1"/>
  <c r="J11" i="6" a="1"/>
  <c r="J11" i="6" s="1"/>
  <c r="J24" i="6" s="1" a="1"/>
  <c r="J24" i="6" s="1"/>
  <c r="Q10" i="6" a="1"/>
  <c r="Q10" i="6" s="1"/>
  <c r="P9" i="6" a="1"/>
  <c r="P9" i="6" s="1"/>
  <c r="P22" i="6" s="1" a="1"/>
  <c r="P22" i="6" s="1"/>
  <c r="O10" i="6" a="1"/>
  <c r="O10" i="6" s="1"/>
  <c r="O23" i="6" s="1" a="1"/>
  <c r="O23" i="6" s="1"/>
  <c r="S13" i="6" a="1"/>
  <c r="S13" i="6" s="1"/>
  <c r="S11" i="7" s="1"/>
  <c r="AG42" i="16" s="1"/>
  <c r="C46" i="6" a="1"/>
  <c r="C46" i="6" s="1"/>
  <c r="C44" i="6" a="1"/>
  <c r="C44" i="6" s="1"/>
  <c r="C42" i="6" a="1"/>
  <c r="C42" i="6" s="1"/>
  <c r="C40" i="6" a="1"/>
  <c r="C40" i="6" s="1"/>
  <c r="C38" i="6" a="1"/>
  <c r="C38" i="6" s="1"/>
  <c r="R16" i="6" a="1"/>
  <c r="R16" i="6" s="1"/>
  <c r="Q19" i="6" a="1"/>
  <c r="Q19" i="6" s="1"/>
  <c r="I19" i="6" a="1"/>
  <c r="I19" i="6" s="1"/>
  <c r="I32" i="6" s="1" a="1"/>
  <c r="I32" i="6" s="1"/>
  <c r="P18" i="6" a="1"/>
  <c r="P18" i="6" s="1"/>
  <c r="P31" i="6" s="1" a="1"/>
  <c r="P31" i="6" s="1"/>
  <c r="H18" i="6" a="1"/>
  <c r="H18" i="6" s="1"/>
  <c r="H31" i="6" s="1" a="1"/>
  <c r="H31" i="6" s="1"/>
  <c r="O17" i="6" a="1"/>
  <c r="O17" i="6" s="1"/>
  <c r="O30" i="6" s="1" a="1"/>
  <c r="O30" i="6" s="1"/>
  <c r="G17" i="6" a="1"/>
  <c r="G17" i="6" s="1"/>
  <c r="G30" i="6" s="1" a="1"/>
  <c r="G30" i="6" s="1"/>
  <c r="N16" i="6" a="1"/>
  <c r="N16" i="6" s="1"/>
  <c r="N29" i="6" s="1" a="1"/>
  <c r="N29" i="6" s="1"/>
  <c r="F16" i="6" a="1"/>
  <c r="F16" i="6" s="1"/>
  <c r="F29" i="6" s="1" a="1"/>
  <c r="F29" i="6" s="1"/>
  <c r="M15" i="6" a="1"/>
  <c r="M15" i="6" s="1"/>
  <c r="M28" i="6" s="1" a="1"/>
  <c r="M28" i="6" s="1"/>
  <c r="E15" i="6" a="1"/>
  <c r="E15" i="6" s="1"/>
  <c r="E28" i="6" s="1" a="1"/>
  <c r="E28" i="6" s="1"/>
  <c r="L14" i="6" a="1"/>
  <c r="L14" i="6" s="1"/>
  <c r="L27" i="6" s="1" a="1"/>
  <c r="L27" i="6" s="1"/>
  <c r="D14" i="6" a="1"/>
  <c r="D14" i="6" s="1"/>
  <c r="D27" i="6" s="1" a="1"/>
  <c r="D27" i="6" s="1"/>
  <c r="K13" i="6" a="1"/>
  <c r="K13" i="6" s="1"/>
  <c r="K26" i="6" s="1" a="1"/>
  <c r="K26" i="6" s="1"/>
  <c r="C13" i="6" a="1"/>
  <c r="C13" i="6" s="1"/>
  <c r="C26" i="6" s="1" a="1"/>
  <c r="C26" i="6" s="1"/>
  <c r="J12" i="6" a="1"/>
  <c r="J12" i="6" s="1"/>
  <c r="J25" i="6" s="1" a="1"/>
  <c r="J25" i="6" s="1"/>
  <c r="Q11" i="6" a="1"/>
  <c r="Q11" i="6" s="1"/>
  <c r="I11" i="6" a="1"/>
  <c r="I11" i="6" s="1"/>
  <c r="I24" i="6" s="1" a="1"/>
  <c r="I24" i="6" s="1"/>
  <c r="P10" i="6" a="1"/>
  <c r="P10" i="6" s="1"/>
  <c r="P23" i="6" s="1" a="1"/>
  <c r="P23" i="6" s="1"/>
  <c r="H10" i="6" a="1"/>
  <c r="H10" i="6" s="1"/>
  <c r="H23" i="6" s="1" a="1"/>
  <c r="H23" i="6" s="1"/>
  <c r="H20" i="7" s="1"/>
  <c r="G114" i="16" s="1"/>
  <c r="O9" i="6" a="1"/>
  <c r="O9" i="6" s="1"/>
  <c r="O22" i="6" s="1" a="1"/>
  <c r="O22" i="6" s="1"/>
  <c r="G9" i="6" a="1"/>
  <c r="G9" i="6" s="1"/>
  <c r="G22" i="6" s="1" a="1"/>
  <c r="G22" i="6" s="1"/>
  <c r="P11" i="6" a="1"/>
  <c r="P11" i="6" s="1"/>
  <c r="P24" i="6" s="1" a="1"/>
  <c r="P24" i="6" s="1"/>
  <c r="N9" i="6" a="1"/>
  <c r="N9" i="6" s="1"/>
  <c r="N22" i="6" s="1" a="1"/>
  <c r="N22" i="6" s="1"/>
  <c r="S19" i="6" a="1"/>
  <c r="S19" i="6" s="1"/>
  <c r="S17" i="7" s="1"/>
  <c r="AG48" i="16" s="1"/>
  <c r="S12" i="6" a="1"/>
  <c r="S12" i="6" s="1"/>
  <c r="S10" i="7" s="1"/>
  <c r="AG41" i="16" s="1"/>
  <c r="F47" i="6" a="1"/>
  <c r="F47" i="6" s="1"/>
  <c r="F45" i="6" a="1"/>
  <c r="F45" i="6" s="1"/>
  <c r="F43" i="6" a="1"/>
  <c r="F43" i="6" s="1"/>
  <c r="F41" i="6" a="1"/>
  <c r="F41" i="6" s="1"/>
  <c r="F39" i="6" a="1"/>
  <c r="F39" i="6" s="1"/>
  <c r="F37" i="6" a="1"/>
  <c r="F37" i="6" s="1"/>
  <c r="R15" i="6" a="1"/>
  <c r="R15" i="6" s="1"/>
  <c r="P19" i="6" a="1"/>
  <c r="P19" i="6" s="1"/>
  <c r="P32" i="6" s="1" a="1"/>
  <c r="P32" i="6" s="1"/>
  <c r="H19" i="6" a="1"/>
  <c r="H19" i="6" s="1"/>
  <c r="H32" i="6" s="1" a="1"/>
  <c r="H32" i="6" s="1"/>
  <c r="O18" i="6" a="1"/>
  <c r="O18" i="6" s="1"/>
  <c r="O31" i="6" s="1" a="1"/>
  <c r="O31" i="6" s="1"/>
  <c r="G18" i="6" a="1"/>
  <c r="G18" i="6" s="1"/>
  <c r="G31" i="6" s="1" a="1"/>
  <c r="G31" i="6" s="1"/>
  <c r="N17" i="6" a="1"/>
  <c r="N17" i="6" s="1"/>
  <c r="N30" i="6" s="1" a="1"/>
  <c r="N30" i="6" s="1"/>
  <c r="F17" i="6" a="1"/>
  <c r="F17" i="6" s="1"/>
  <c r="F30" i="6" s="1" a="1"/>
  <c r="F30" i="6" s="1"/>
  <c r="M16" i="6" a="1"/>
  <c r="M16" i="6" s="1"/>
  <c r="M29" i="6" s="1" a="1"/>
  <c r="M29" i="6" s="1"/>
  <c r="E16" i="6" a="1"/>
  <c r="E16" i="6" s="1"/>
  <c r="E29" i="6" s="1" a="1"/>
  <c r="E29" i="6" s="1"/>
  <c r="L15" i="6" a="1"/>
  <c r="L15" i="6" s="1"/>
  <c r="L28" i="6" s="1" a="1"/>
  <c r="L28" i="6" s="1"/>
  <c r="D15" i="6" a="1"/>
  <c r="D15" i="6" s="1"/>
  <c r="D28" i="6" s="1" a="1"/>
  <c r="D28" i="6" s="1"/>
  <c r="K14" i="6" a="1"/>
  <c r="K14" i="6" s="1"/>
  <c r="K27" i="6" s="1" a="1"/>
  <c r="K27" i="6" s="1"/>
  <c r="C14" i="6" a="1"/>
  <c r="C14" i="6" s="1"/>
  <c r="C27" i="6" s="1" a="1"/>
  <c r="C27" i="6" s="1"/>
  <c r="J13" i="6" a="1"/>
  <c r="J13" i="6" s="1"/>
  <c r="J26" i="6" s="1" a="1"/>
  <c r="J26" i="6" s="1"/>
  <c r="Q12" i="6" a="1"/>
  <c r="Q12" i="6" s="1"/>
  <c r="I12" i="6" a="1"/>
  <c r="I12" i="6" s="1"/>
  <c r="I25" i="6" s="1" a="1"/>
  <c r="I25" i="6" s="1"/>
  <c r="H11" i="6" a="1"/>
  <c r="H11" i="6" s="1"/>
  <c r="H24" i="6" s="1" a="1"/>
  <c r="H24" i="6" s="1"/>
  <c r="S11" i="6" a="1"/>
  <c r="S11" i="6" s="1"/>
  <c r="S9" i="7" s="1"/>
  <c r="AG40" i="16" s="1"/>
  <c r="E47" i="6" a="1"/>
  <c r="E47" i="6" s="1"/>
  <c r="E45" i="6" a="1"/>
  <c r="E45" i="6" s="1"/>
  <c r="E43" i="6" a="1"/>
  <c r="E43" i="6" s="1"/>
  <c r="E41" i="6" a="1"/>
  <c r="E41" i="6" s="1"/>
  <c r="E39" i="6" a="1"/>
  <c r="E39" i="6" s="1"/>
  <c r="E37" i="6" a="1"/>
  <c r="E37" i="6" s="1"/>
  <c r="R14" i="6" a="1"/>
  <c r="R14" i="6" s="1"/>
  <c r="O19" i="6" a="1"/>
  <c r="O19" i="6" s="1"/>
  <c r="O32" i="6" s="1" a="1"/>
  <c r="O32" i="6" s="1"/>
  <c r="G19" i="6" a="1"/>
  <c r="G19" i="6" s="1"/>
  <c r="G32" i="6" s="1" a="1"/>
  <c r="G32" i="6" s="1"/>
  <c r="N18" i="6" a="1"/>
  <c r="N18" i="6" s="1"/>
  <c r="N31" i="6" s="1" a="1"/>
  <c r="N31" i="6" s="1"/>
  <c r="F18" i="6" a="1"/>
  <c r="F18" i="6" s="1"/>
  <c r="F31" i="6" s="1" a="1"/>
  <c r="F31" i="6" s="1"/>
  <c r="M17" i="6" a="1"/>
  <c r="M17" i="6" s="1"/>
  <c r="M30" i="6" s="1" a="1"/>
  <c r="M30" i="6" s="1"/>
  <c r="E17" i="6" a="1"/>
  <c r="E17" i="6" s="1"/>
  <c r="E30" i="6" s="1" a="1"/>
  <c r="E30" i="6" s="1"/>
  <c r="L16" i="6" a="1"/>
  <c r="L16" i="6" s="1"/>
  <c r="L29" i="6" s="1" a="1"/>
  <c r="L29" i="6" s="1"/>
  <c r="D16" i="6" a="1"/>
  <c r="D16" i="6" s="1"/>
  <c r="D29" i="6" s="1" a="1"/>
  <c r="D29" i="6" s="1"/>
  <c r="K15" i="6" a="1"/>
  <c r="K15" i="6" s="1"/>
  <c r="K28" i="6" s="1" a="1"/>
  <c r="K28" i="6" s="1"/>
  <c r="C15" i="6" a="1"/>
  <c r="C15" i="6" s="1"/>
  <c r="C28" i="6" s="1" a="1"/>
  <c r="C28" i="6" s="1"/>
  <c r="J14" i="6" a="1"/>
  <c r="J14" i="6" s="1"/>
  <c r="J27" i="6" s="1" a="1"/>
  <c r="J27" i="6" s="1"/>
  <c r="Q13" i="6" a="1"/>
  <c r="Q13" i="6" s="1"/>
  <c r="I13" i="6" a="1"/>
  <c r="I13" i="6" s="1"/>
  <c r="I26" i="6" s="1" a="1"/>
  <c r="I26" i="6" s="1"/>
  <c r="P12" i="6" a="1"/>
  <c r="P12" i="6" s="1"/>
  <c r="P25" i="6" s="1" a="1"/>
  <c r="P25" i="6" s="1"/>
  <c r="H12" i="6" a="1"/>
  <c r="H12" i="6" s="1"/>
  <c r="H25" i="6" s="1" a="1"/>
  <c r="H25" i="6" s="1"/>
  <c r="O11" i="6" a="1"/>
  <c r="O11" i="6" s="1"/>
  <c r="O24" i="6" s="1" a="1"/>
  <c r="O24" i="6" s="1"/>
  <c r="G11" i="6" a="1"/>
  <c r="G11" i="6" s="1"/>
  <c r="G24" i="6" s="1" a="1"/>
  <c r="G24" i="6" s="1"/>
  <c r="N10" i="6" a="1"/>
  <c r="N10" i="6" s="1"/>
  <c r="N23" i="6" s="1" a="1"/>
  <c r="N23" i="6" s="1"/>
  <c r="F10" i="6" a="1"/>
  <c r="F10" i="6" s="1"/>
  <c r="F23" i="6" s="1" a="1"/>
  <c r="F23" i="6" s="1"/>
  <c r="M9" i="6" a="1"/>
  <c r="M9" i="6" s="1"/>
  <c r="M22" i="6" s="1" a="1"/>
  <c r="M22" i="6" s="1"/>
  <c r="E9" i="6" a="1"/>
  <c r="E9" i="6" s="1"/>
  <c r="E22" i="6" s="1" a="1"/>
  <c r="E22" i="6" s="1"/>
  <c r="D9" i="6" a="1"/>
  <c r="D9" i="6" s="1"/>
  <c r="D22" i="6" s="1" a="1"/>
  <c r="D22" i="6" s="1"/>
  <c r="D19" i="7" s="1"/>
  <c r="C113" i="16" s="1"/>
  <c r="S18" i="6" a="1"/>
  <c r="S18" i="6" s="1"/>
  <c r="S16" i="7" s="1"/>
  <c r="AG47" i="16" s="1"/>
  <c r="S10" i="6" a="1"/>
  <c r="S10" i="6" s="1"/>
  <c r="S8" i="7" s="1"/>
  <c r="AG39" i="16" s="1"/>
  <c r="D47" i="6" a="1"/>
  <c r="D47" i="6" s="1"/>
  <c r="D45" i="6" a="1"/>
  <c r="D45" i="6" s="1"/>
  <c r="D43" i="6" a="1"/>
  <c r="D43" i="6" s="1"/>
  <c r="D41" i="6" a="1"/>
  <c r="D41" i="6" s="1"/>
  <c r="D39" i="6" a="1"/>
  <c r="D39" i="6" s="1"/>
  <c r="D37" i="6" a="1"/>
  <c r="D37" i="6" s="1"/>
  <c r="R13" i="6" a="1"/>
  <c r="R13" i="6" s="1"/>
  <c r="N19" i="6" a="1"/>
  <c r="N19" i="6" s="1"/>
  <c r="N32" i="6" s="1" a="1"/>
  <c r="N32" i="6" s="1"/>
  <c r="F19" i="6" a="1"/>
  <c r="F19" i="6" s="1"/>
  <c r="F32" i="6" s="1" a="1"/>
  <c r="F32" i="6" s="1"/>
  <c r="M18" i="6" a="1"/>
  <c r="M18" i="6" s="1"/>
  <c r="M31" i="6" s="1" a="1"/>
  <c r="M31" i="6" s="1"/>
  <c r="E18" i="6" a="1"/>
  <c r="E18" i="6" s="1"/>
  <c r="E31" i="6" s="1" a="1"/>
  <c r="E31" i="6" s="1"/>
  <c r="L17" i="6" a="1"/>
  <c r="L17" i="6" s="1"/>
  <c r="L30" i="6" s="1" a="1"/>
  <c r="L30" i="6" s="1"/>
  <c r="D17" i="6" a="1"/>
  <c r="D17" i="6" s="1"/>
  <c r="D30" i="6" s="1" a="1"/>
  <c r="D30" i="6" s="1"/>
  <c r="K16" i="6" a="1"/>
  <c r="K16" i="6" s="1"/>
  <c r="K29" i="6" s="1" a="1"/>
  <c r="K29" i="6" s="1"/>
  <c r="C16" i="6" a="1"/>
  <c r="C16" i="6" s="1"/>
  <c r="C29" i="6" s="1" a="1"/>
  <c r="C29" i="6" s="1"/>
  <c r="J15" i="6" a="1"/>
  <c r="J15" i="6" s="1"/>
  <c r="J28" i="6" s="1" a="1"/>
  <c r="J28" i="6" s="1"/>
  <c r="Q14" i="6" a="1"/>
  <c r="Q14" i="6" s="1"/>
  <c r="I14" i="6" a="1"/>
  <c r="I14" i="6" s="1"/>
  <c r="I27" i="6" s="1" a="1"/>
  <c r="I27" i="6" s="1"/>
  <c r="P13" i="6" a="1"/>
  <c r="P13" i="6" s="1"/>
  <c r="P26" i="6" s="1" a="1"/>
  <c r="P26" i="6" s="1"/>
  <c r="H13" i="6" a="1"/>
  <c r="H13" i="6" s="1"/>
  <c r="H26" i="6" s="1" a="1"/>
  <c r="H26" i="6" s="1"/>
  <c r="O12" i="6" a="1"/>
  <c r="O12" i="6" s="1"/>
  <c r="O25" i="6" s="1" a="1"/>
  <c r="O25" i="6" s="1"/>
  <c r="G12" i="6" a="1"/>
  <c r="G12" i="6" s="1"/>
  <c r="G25" i="6" s="1" a="1"/>
  <c r="G25" i="6" s="1"/>
  <c r="N11" i="6" a="1"/>
  <c r="N11" i="6" s="1"/>
  <c r="N24" i="6" s="1" a="1"/>
  <c r="N24" i="6" s="1"/>
  <c r="F11" i="6" a="1"/>
  <c r="F11" i="6" s="1"/>
  <c r="F24" i="6" s="1" a="1"/>
  <c r="F24" i="6" s="1"/>
  <c r="M10" i="6" a="1"/>
  <c r="M10" i="6" s="1"/>
  <c r="M23" i="6" s="1" a="1"/>
  <c r="M23" i="6" s="1"/>
  <c r="E10" i="6" a="1"/>
  <c r="E10" i="6" s="1"/>
  <c r="E23" i="6" s="1" a="1"/>
  <c r="E23" i="6" s="1"/>
  <c r="L9" i="6" a="1"/>
  <c r="L9" i="6" s="1"/>
  <c r="L22" i="6" s="1" a="1"/>
  <c r="L22" i="6" s="1"/>
  <c r="L19" i="7" s="1"/>
  <c r="K113" i="16" s="1"/>
  <c r="D20" i="7"/>
  <c r="C114" i="16" s="1"/>
  <c r="S7" i="7"/>
  <c r="AG38" i="16" s="1"/>
  <c r="C19" i="7"/>
  <c r="B113" i="16" s="1"/>
  <c r="S13" i="7"/>
  <c r="AG44" i="16" s="1"/>
  <c r="S15" i="7"/>
  <c r="AG46" i="16" s="1"/>
  <c r="O12" i="7"/>
  <c r="N56" i="16" s="1"/>
  <c r="Q31" i="9"/>
  <c r="Q29" i="10" s="1"/>
  <c r="R19" i="9" a="1"/>
  <c r="R19" i="9" s="1"/>
  <c r="R17" i="9" a="1"/>
  <c r="R17" i="9" s="1"/>
  <c r="R9" i="9" a="1"/>
  <c r="R9" i="9" s="1"/>
  <c r="R16" i="9" a="1"/>
  <c r="R16" i="9" s="1"/>
  <c r="R15" i="9" a="1"/>
  <c r="R15" i="9" s="1"/>
  <c r="R18" i="9" a="1"/>
  <c r="R18" i="9" s="1"/>
  <c r="R14" i="9" a="1"/>
  <c r="R14" i="9" s="1"/>
  <c r="R11" i="9" a="1"/>
  <c r="R11" i="9" s="1"/>
  <c r="R13" i="9" a="1"/>
  <c r="R13" i="9" s="1"/>
  <c r="R10" i="9" a="1"/>
  <c r="R10" i="9" s="1"/>
  <c r="R12" i="9" a="1"/>
  <c r="R12" i="9" s="1"/>
  <c r="K2" i="12"/>
  <c r="K3" i="12"/>
  <c r="K5" i="12"/>
  <c r="K6" i="12"/>
  <c r="K7" i="12"/>
  <c r="K9" i="12"/>
  <c r="K10" i="12"/>
  <c r="K11" i="12"/>
  <c r="K13" i="12"/>
  <c r="K14" i="12"/>
  <c r="K15" i="12"/>
  <c r="K17" i="12"/>
  <c r="K18" i="12"/>
  <c r="K19" i="12"/>
  <c r="K21" i="12"/>
  <c r="K22" i="12"/>
  <c r="K23" i="12"/>
  <c r="K25" i="12"/>
  <c r="K26" i="12"/>
  <c r="K27" i="12"/>
  <c r="K29" i="12"/>
  <c r="K30" i="12"/>
  <c r="K31" i="12"/>
  <c r="K33" i="12"/>
  <c r="K34" i="12"/>
  <c r="K35" i="12"/>
  <c r="K37" i="12"/>
  <c r="K38" i="12"/>
  <c r="K39" i="12"/>
  <c r="K41" i="12"/>
  <c r="K42" i="12"/>
  <c r="K49" i="12"/>
  <c r="K50" i="12"/>
  <c r="K51" i="12"/>
  <c r="K53" i="12"/>
  <c r="K54" i="12"/>
  <c r="K55" i="12"/>
  <c r="K57" i="12"/>
  <c r="K58" i="12"/>
  <c r="K59" i="12"/>
  <c r="K61" i="12"/>
  <c r="K62" i="12"/>
  <c r="K63" i="12"/>
  <c r="K65" i="12"/>
  <c r="K66" i="12"/>
  <c r="K67" i="12"/>
  <c r="K69" i="12"/>
  <c r="K70" i="12"/>
  <c r="K71" i="12"/>
  <c r="K73" i="12"/>
  <c r="K74" i="12"/>
  <c r="K75" i="12"/>
  <c r="K77" i="12"/>
  <c r="K78" i="12"/>
  <c r="K79" i="12"/>
  <c r="K81" i="12"/>
  <c r="K82" i="12"/>
  <c r="K83" i="12"/>
  <c r="K85" i="12"/>
  <c r="K86" i="12"/>
  <c r="K87" i="12"/>
  <c r="K89" i="12"/>
  <c r="K90" i="12"/>
  <c r="K91" i="12"/>
  <c r="K93" i="12"/>
  <c r="K94" i="12"/>
  <c r="K95" i="12"/>
  <c r="K97" i="12"/>
  <c r="K98" i="12"/>
  <c r="K99" i="12"/>
  <c r="K101" i="12"/>
  <c r="K102" i="12"/>
  <c r="K103" i="12"/>
  <c r="K105" i="12"/>
  <c r="K106" i="12"/>
  <c r="K107" i="12"/>
  <c r="K109" i="12"/>
  <c r="K110" i="12"/>
  <c r="K111" i="12"/>
  <c r="K113" i="12"/>
  <c r="K114" i="12"/>
  <c r="K115" i="12"/>
  <c r="K117" i="12"/>
  <c r="K118" i="12"/>
  <c r="K119" i="12"/>
  <c r="K121" i="12"/>
  <c r="K122" i="12"/>
  <c r="K123" i="12"/>
  <c r="K125" i="12"/>
  <c r="K126" i="12"/>
  <c r="K127" i="12"/>
  <c r="K129" i="12"/>
  <c r="K130" i="12"/>
  <c r="K131" i="12"/>
  <c r="K133" i="12"/>
  <c r="K134" i="12"/>
  <c r="K135" i="12"/>
  <c r="K137" i="12"/>
  <c r="K138" i="12"/>
  <c r="K139" i="12"/>
  <c r="K141" i="12"/>
  <c r="K142" i="12"/>
  <c r="K143" i="12"/>
  <c r="K145" i="12"/>
  <c r="K146" i="12"/>
  <c r="K147" i="12"/>
  <c r="K149" i="12"/>
  <c r="K150" i="12"/>
  <c r="K151" i="12"/>
  <c r="K153" i="12"/>
  <c r="K154" i="12"/>
  <c r="K155" i="12"/>
  <c r="K157" i="12"/>
  <c r="K158" i="12"/>
  <c r="K159" i="12"/>
  <c r="K161" i="12"/>
  <c r="K162" i="12"/>
  <c r="K163" i="12"/>
  <c r="K165" i="12"/>
  <c r="K166" i="12"/>
  <c r="K167" i="12"/>
  <c r="K169" i="12"/>
  <c r="K170" i="12"/>
  <c r="K171" i="12"/>
  <c r="K173" i="12"/>
  <c r="K174" i="12"/>
  <c r="K175" i="12"/>
  <c r="K176" i="12"/>
  <c r="K177" i="12"/>
  <c r="K178" i="12"/>
  <c r="K179" i="12"/>
  <c r="K180" i="12"/>
  <c r="K181" i="12"/>
  <c r="K182" i="12"/>
  <c r="K183" i="12"/>
  <c r="K184" i="12"/>
  <c r="K185" i="12"/>
  <c r="K186" i="12"/>
  <c r="K187" i="12"/>
  <c r="K188" i="12"/>
  <c r="K189" i="12"/>
  <c r="K190" i="12"/>
  <c r="K191" i="12"/>
  <c r="K192" i="12"/>
  <c r="K193" i="12"/>
  <c r="K194" i="12"/>
  <c r="K195" i="12"/>
  <c r="K196" i="12"/>
  <c r="K197" i="12"/>
  <c r="K198" i="12"/>
  <c r="K199" i="12"/>
  <c r="K200" i="12"/>
  <c r="K201" i="12"/>
  <c r="K202" i="12"/>
  <c r="K203" i="12"/>
  <c r="K204" i="12"/>
  <c r="K205" i="12"/>
  <c r="K206" i="12"/>
  <c r="K207" i="12"/>
  <c r="K208" i="12"/>
  <c r="K209" i="12"/>
  <c r="K210" i="12"/>
  <c r="K211" i="12"/>
  <c r="K212" i="12"/>
  <c r="K213" i="12"/>
  <c r="K214" i="12"/>
  <c r="K215" i="12"/>
  <c r="K216" i="12"/>
  <c r="K217" i="12"/>
  <c r="K219" i="12"/>
  <c r="K220" i="12"/>
  <c r="K221" i="12"/>
  <c r="K223" i="12"/>
  <c r="K224" i="12"/>
  <c r="K225" i="12"/>
  <c r="K227" i="12"/>
  <c r="K228" i="12"/>
  <c r="K229" i="12"/>
  <c r="K231" i="12"/>
  <c r="K232" i="12"/>
  <c r="K233" i="12"/>
  <c r="K235" i="12"/>
  <c r="K236" i="12"/>
  <c r="K237" i="12"/>
  <c r="K239" i="12"/>
  <c r="K240" i="12"/>
  <c r="K241" i="12"/>
  <c r="K243" i="12"/>
  <c r="K244" i="12"/>
  <c r="K245" i="12"/>
  <c r="K247" i="12"/>
  <c r="K248" i="12"/>
  <c r="K249" i="12"/>
  <c r="K251" i="12"/>
  <c r="K252" i="12"/>
  <c r="K253" i="12"/>
  <c r="K255" i="12"/>
  <c r="K256" i="12"/>
  <c r="K257" i="12"/>
  <c r="K259" i="12"/>
  <c r="K260" i="12"/>
  <c r="K261" i="12"/>
  <c r="K263" i="12"/>
  <c r="K264" i="12"/>
  <c r="K265" i="12"/>
  <c r="K267" i="12"/>
  <c r="K268" i="12"/>
  <c r="K269" i="12"/>
  <c r="K271" i="12"/>
  <c r="K272" i="12"/>
  <c r="K273" i="12"/>
  <c r="K275" i="12"/>
  <c r="K276" i="12"/>
  <c r="K277" i="12"/>
  <c r="K279" i="12"/>
  <c r="K280" i="12"/>
  <c r="K281" i="12"/>
  <c r="K283" i="12"/>
  <c r="K284" i="12"/>
  <c r="K285" i="12"/>
  <c r="K287" i="12"/>
  <c r="K288" i="12"/>
  <c r="K289" i="12"/>
  <c r="K291" i="12"/>
  <c r="K292" i="12"/>
  <c r="K293" i="12"/>
  <c r="K295" i="12"/>
  <c r="K296" i="12"/>
  <c r="K297" i="12"/>
  <c r="K299" i="12"/>
  <c r="K300" i="12"/>
  <c r="K301" i="12"/>
  <c r="K303" i="12"/>
  <c r="K304" i="12"/>
  <c r="K305" i="12"/>
  <c r="K307" i="12"/>
  <c r="K308" i="12"/>
  <c r="K309" i="12"/>
  <c r="K311" i="12"/>
  <c r="K312" i="12"/>
  <c r="K313" i="12"/>
  <c r="K315" i="12"/>
  <c r="K316" i="12"/>
  <c r="K317" i="12"/>
  <c r="K319" i="12"/>
  <c r="K320" i="12"/>
  <c r="K321" i="12"/>
  <c r="K323" i="12"/>
  <c r="K324" i="12"/>
  <c r="K325" i="12"/>
  <c r="K327" i="12"/>
  <c r="K328" i="12"/>
  <c r="K329" i="12"/>
  <c r="K331" i="12"/>
  <c r="K43" i="12"/>
  <c r="K45" i="12"/>
  <c r="K46" i="12"/>
  <c r="K47" i="12"/>
  <c r="K332" i="12"/>
  <c r="K333" i="12"/>
  <c r="K335" i="12"/>
  <c r="K336" i="12"/>
  <c r="K337" i="12"/>
  <c r="K339" i="12"/>
  <c r="K340" i="12"/>
  <c r="K341" i="12"/>
  <c r="K343" i="12"/>
  <c r="K344" i="12"/>
  <c r="K345" i="12"/>
  <c r="K347" i="12"/>
  <c r="K348" i="12"/>
  <c r="K349" i="12"/>
  <c r="K351" i="12"/>
  <c r="K352" i="12"/>
  <c r="K353" i="12"/>
  <c r="K355" i="12"/>
  <c r="K356" i="12"/>
  <c r="K357" i="12"/>
  <c r="K359" i="12"/>
  <c r="K360" i="12"/>
  <c r="K361" i="12"/>
  <c r="K363" i="12"/>
  <c r="K364" i="12"/>
  <c r="K365" i="12"/>
  <c r="K367" i="12"/>
  <c r="K368" i="12"/>
  <c r="K369" i="12"/>
  <c r="K371" i="12"/>
  <c r="K372" i="12"/>
  <c r="K373" i="12"/>
  <c r="K375" i="12"/>
  <c r="K376" i="12"/>
  <c r="K377" i="12"/>
  <c r="K379" i="12"/>
  <c r="K380" i="12"/>
  <c r="K381" i="12"/>
  <c r="K383" i="12"/>
  <c r="K384" i="12"/>
  <c r="K385" i="12"/>
  <c r="K387" i="12"/>
  <c r="K388" i="12"/>
  <c r="K389" i="12"/>
  <c r="K390" i="12"/>
  <c r="K392" i="12"/>
  <c r="K393" i="12"/>
  <c r="K394" i="12"/>
  <c r="K396" i="12"/>
  <c r="K397" i="12"/>
  <c r="K398" i="12"/>
  <c r="K400" i="12"/>
  <c r="K401" i="12"/>
  <c r="K402" i="12"/>
  <c r="K404" i="12"/>
  <c r="K405" i="12"/>
  <c r="K406" i="12"/>
  <c r="K408" i="12"/>
  <c r="K409" i="12"/>
  <c r="K410" i="12"/>
  <c r="K412" i="12"/>
  <c r="K413" i="12"/>
  <c r="K414" i="12"/>
  <c r="K416" i="12"/>
  <c r="K417" i="12"/>
  <c r="K418" i="12"/>
  <c r="K420" i="12"/>
  <c r="K421" i="12"/>
  <c r="K422" i="12"/>
  <c r="K424" i="12"/>
  <c r="K425" i="12"/>
  <c r="K426" i="12"/>
  <c r="K428" i="12"/>
  <c r="K429" i="12"/>
  <c r="K430" i="12"/>
  <c r="K432" i="12"/>
  <c r="K433" i="12"/>
  <c r="K434" i="12"/>
  <c r="K436" i="12"/>
  <c r="K437" i="12"/>
  <c r="K438" i="12"/>
  <c r="K440" i="12"/>
  <c r="K441" i="12"/>
  <c r="K442" i="12"/>
  <c r="K444" i="12"/>
  <c r="K445" i="12"/>
  <c r="K446" i="12"/>
  <c r="K448" i="12"/>
  <c r="K449" i="12"/>
  <c r="K450" i="12"/>
  <c r="K452" i="12"/>
  <c r="K453" i="12"/>
  <c r="K454" i="12"/>
  <c r="K456" i="12"/>
  <c r="K457" i="12"/>
  <c r="K458" i="12"/>
  <c r="K460" i="12"/>
  <c r="K461" i="12"/>
  <c r="K462" i="12"/>
  <c r="K464" i="12"/>
  <c r="K465" i="12"/>
  <c r="K466" i="12"/>
  <c r="K468" i="12"/>
  <c r="K469" i="12"/>
  <c r="K470" i="12"/>
  <c r="K472" i="12"/>
  <c r="K473" i="12"/>
  <c r="K474" i="12"/>
  <c r="K476" i="12"/>
  <c r="K477" i="12"/>
  <c r="K478" i="12"/>
  <c r="K480" i="12"/>
  <c r="K481" i="12"/>
  <c r="K482" i="12"/>
  <c r="K484" i="12"/>
  <c r="K485" i="12"/>
  <c r="K486" i="12"/>
  <c r="K488" i="12"/>
  <c r="K489" i="12"/>
  <c r="K490" i="12"/>
  <c r="K492" i="12"/>
  <c r="K493" i="12"/>
  <c r="K494" i="12"/>
  <c r="K496" i="12"/>
  <c r="K497" i="12"/>
  <c r="K498" i="12"/>
  <c r="K500" i="12"/>
  <c r="K501" i="12"/>
  <c r="K502" i="12"/>
  <c r="K504" i="12"/>
  <c r="K505" i="12"/>
  <c r="K506" i="12"/>
  <c r="K508" i="12"/>
  <c r="K509" i="12"/>
  <c r="K510" i="12"/>
  <c r="K512" i="12"/>
  <c r="K513" i="12"/>
  <c r="K514" i="12"/>
  <c r="K516" i="12"/>
  <c r="K517" i="12"/>
  <c r="K518" i="12"/>
  <c r="K520" i="12"/>
  <c r="K521" i="12"/>
  <c r="K522" i="12"/>
  <c r="K524" i="12"/>
  <c r="K525" i="12"/>
  <c r="K526" i="12"/>
  <c r="K528" i="12"/>
  <c r="K529" i="12"/>
  <c r="K530" i="12"/>
  <c r="K532" i="12"/>
  <c r="K533" i="12"/>
  <c r="K534" i="12"/>
  <c r="K536" i="12"/>
  <c r="K537" i="12"/>
  <c r="K538" i="12"/>
  <c r="K540" i="12"/>
  <c r="K541" i="12"/>
  <c r="K542" i="12"/>
  <c r="K544" i="12"/>
  <c r="K545" i="12"/>
  <c r="K546" i="12"/>
  <c r="K548" i="12"/>
  <c r="K549" i="12"/>
  <c r="K550" i="12"/>
  <c r="K552" i="12"/>
  <c r="K553" i="12"/>
  <c r="K554" i="12"/>
  <c r="K556" i="12"/>
  <c r="K557" i="12"/>
  <c r="H19" i="7"/>
  <c r="G113" i="16" s="1"/>
  <c r="D9" i="9"/>
  <c r="D7" i="10" s="1"/>
  <c r="F9" i="9"/>
  <c r="F7" i="10" s="1"/>
  <c r="J9" i="9"/>
  <c r="J7" i="10" s="1"/>
  <c r="C9" i="9"/>
  <c r="C7" i="10" s="1"/>
  <c r="E9" i="9"/>
  <c r="E7" i="10" s="1"/>
  <c r="G9" i="9"/>
  <c r="G7" i="10" s="1"/>
  <c r="I9" i="9"/>
  <c r="I7" i="10" s="1"/>
  <c r="K9" i="9"/>
  <c r="K7" i="10" s="1"/>
  <c r="M9" i="9"/>
  <c r="M7" i="10" s="1"/>
  <c r="O9" i="9"/>
  <c r="O7" i="10" s="1"/>
  <c r="Q9" i="9"/>
  <c r="Q7" i="10" s="1"/>
  <c r="D10" i="9"/>
  <c r="D8" i="10" s="1"/>
  <c r="F10" i="9"/>
  <c r="F8" i="10" s="1"/>
  <c r="H10" i="9"/>
  <c r="H8" i="10" s="1"/>
  <c r="J10" i="9"/>
  <c r="J8" i="10" s="1"/>
  <c r="L10" i="9"/>
  <c r="L8" i="10" s="1"/>
  <c r="N10" i="9"/>
  <c r="N8" i="10" s="1"/>
  <c r="P10" i="9"/>
  <c r="P8" i="10" s="1"/>
  <c r="C14" i="9"/>
  <c r="C12" i="10" s="1"/>
  <c r="E14" i="9"/>
  <c r="E12" i="10" s="1"/>
  <c r="G14" i="9"/>
  <c r="G12" i="10" s="1"/>
  <c r="I14" i="9"/>
  <c r="I12" i="10" s="1"/>
  <c r="K14" i="9"/>
  <c r="K12" i="10" s="1"/>
  <c r="M14" i="9"/>
  <c r="M12" i="10" s="1"/>
  <c r="O14" i="9"/>
  <c r="O12" i="10" s="1"/>
  <c r="Q14" i="9"/>
  <c r="Q12" i="10" s="1"/>
  <c r="D17" i="9"/>
  <c r="D15" i="10" s="1"/>
  <c r="F17" i="9"/>
  <c r="F15" i="10" s="1"/>
  <c r="H17" i="9"/>
  <c r="H15" i="10" s="1"/>
  <c r="J17" i="9"/>
  <c r="J15" i="10" s="1"/>
  <c r="L17" i="9"/>
  <c r="L15" i="10" s="1"/>
  <c r="N17" i="9"/>
  <c r="N15" i="10" s="1"/>
  <c r="P17" i="9"/>
  <c r="P15" i="10" s="1"/>
  <c r="C18" i="9"/>
  <c r="C16" i="10" s="1"/>
  <c r="E18" i="9"/>
  <c r="E16" i="10" s="1"/>
  <c r="G18" i="9"/>
  <c r="G16" i="10" s="1"/>
  <c r="I18" i="9"/>
  <c r="I16" i="10" s="1"/>
  <c r="K18" i="9"/>
  <c r="K16" i="10" s="1"/>
  <c r="M18" i="9"/>
  <c r="M16" i="10" s="1"/>
  <c r="O18" i="9"/>
  <c r="O16" i="10" s="1"/>
  <c r="Q18" i="9"/>
  <c r="Q16" i="10" s="1"/>
  <c r="D22" i="9"/>
  <c r="D20" i="10" s="1"/>
  <c r="F22" i="9"/>
  <c r="F20" i="10" s="1"/>
  <c r="H22" i="9"/>
  <c r="H20" i="10" s="1"/>
  <c r="J22" i="9"/>
  <c r="J20" i="10" s="1"/>
  <c r="L22" i="9"/>
  <c r="L20" i="10" s="1"/>
  <c r="N22" i="9"/>
  <c r="N20" i="10" s="1"/>
  <c r="P22" i="9"/>
  <c r="P20" i="10" s="1"/>
  <c r="C23" i="9"/>
  <c r="C21" i="10" s="1"/>
  <c r="E23" i="9"/>
  <c r="E21" i="10" s="1"/>
  <c r="G23" i="9"/>
  <c r="G21" i="10" s="1"/>
  <c r="I23" i="9"/>
  <c r="I21" i="10" s="1"/>
  <c r="K23" i="9"/>
  <c r="K21" i="10" s="1"/>
  <c r="M23" i="9"/>
  <c r="M21" i="10" s="1"/>
  <c r="O23" i="9"/>
  <c r="O21" i="10" s="1"/>
  <c r="Q23" i="9"/>
  <c r="Q21" i="10" s="1"/>
  <c r="D27" i="9"/>
  <c r="D25" i="10" s="1"/>
  <c r="F27" i="9"/>
  <c r="F25" i="10" s="1"/>
  <c r="H27" i="9"/>
  <c r="H25" i="10" s="1"/>
  <c r="J27" i="9"/>
  <c r="J25" i="10" s="1"/>
  <c r="L27" i="9"/>
  <c r="L25" i="10" s="1"/>
  <c r="N27" i="9"/>
  <c r="N25" i="10" s="1"/>
  <c r="P27" i="9"/>
  <c r="P25" i="10" s="1"/>
  <c r="C30" i="9"/>
  <c r="C28" i="10" s="1"/>
  <c r="E30" i="9"/>
  <c r="E28" i="10" s="1"/>
  <c r="G30" i="9"/>
  <c r="G28" i="10" s="1"/>
  <c r="I30" i="9"/>
  <c r="I28" i="10" s="1"/>
  <c r="K30" i="9"/>
  <c r="K28" i="10" s="1"/>
  <c r="M30" i="9"/>
  <c r="M28" i="10" s="1"/>
  <c r="O30" i="9"/>
  <c r="O28" i="10" s="1"/>
  <c r="Q30" i="9"/>
  <c r="Q28" i="10" s="1"/>
  <c r="D31" i="9"/>
  <c r="D29" i="10" s="1"/>
  <c r="F31" i="9"/>
  <c r="F29" i="10" s="1"/>
  <c r="H31" i="9"/>
  <c r="H29" i="10" s="1"/>
  <c r="J31" i="9"/>
  <c r="J29" i="10" s="1"/>
  <c r="L31" i="9"/>
  <c r="L29" i="10" s="1"/>
  <c r="N31" i="9"/>
  <c r="N29" i="10" s="1"/>
  <c r="P31" i="9"/>
  <c r="P29" i="10" s="1"/>
  <c r="H9" i="9"/>
  <c r="H7" i="10" s="1"/>
  <c r="L9" i="9"/>
  <c r="L7" i="10" s="1"/>
  <c r="N9" i="9"/>
  <c r="N7" i="10" s="1"/>
  <c r="P9" i="9"/>
  <c r="P7" i="10" s="1"/>
  <c r="C10" i="9"/>
  <c r="C8" i="10" s="1"/>
  <c r="E10" i="9"/>
  <c r="E8" i="10" s="1"/>
  <c r="G10" i="9"/>
  <c r="G8" i="10" s="1"/>
  <c r="I10" i="9"/>
  <c r="I8" i="10" s="1"/>
  <c r="K10" i="9"/>
  <c r="K8" i="10" s="1"/>
  <c r="M10" i="9"/>
  <c r="M8" i="10" s="1"/>
  <c r="O10" i="9"/>
  <c r="O8" i="10" s="1"/>
  <c r="Q10" i="9"/>
  <c r="Q8" i="10" s="1"/>
  <c r="D14" i="9"/>
  <c r="D12" i="10" s="1"/>
  <c r="F14" i="9"/>
  <c r="F12" i="10" s="1"/>
  <c r="H14" i="9"/>
  <c r="H12" i="10" s="1"/>
  <c r="J14" i="9"/>
  <c r="J12" i="10" s="1"/>
  <c r="L14" i="9"/>
  <c r="L12" i="10" s="1"/>
  <c r="N14" i="9"/>
  <c r="N12" i="10" s="1"/>
  <c r="P14" i="9"/>
  <c r="P12" i="10" s="1"/>
  <c r="C17" i="9"/>
  <c r="C15" i="10" s="1"/>
  <c r="E17" i="9"/>
  <c r="E15" i="10" s="1"/>
  <c r="G17" i="9"/>
  <c r="G15" i="10" s="1"/>
  <c r="I17" i="9"/>
  <c r="I15" i="10" s="1"/>
  <c r="K17" i="9"/>
  <c r="K15" i="10" s="1"/>
  <c r="M17" i="9"/>
  <c r="M15" i="10" s="1"/>
  <c r="O17" i="9"/>
  <c r="O15" i="10" s="1"/>
  <c r="Q17" i="9"/>
  <c r="Q15" i="10" s="1"/>
  <c r="D18" i="9"/>
  <c r="D16" i="10" s="1"/>
  <c r="F18" i="9"/>
  <c r="F16" i="10" s="1"/>
  <c r="H18" i="9"/>
  <c r="H16" i="10" s="1"/>
  <c r="J18" i="9"/>
  <c r="J16" i="10" s="1"/>
  <c r="L18" i="9"/>
  <c r="L16" i="10" s="1"/>
  <c r="N18" i="9"/>
  <c r="N16" i="10" s="1"/>
  <c r="P18" i="9"/>
  <c r="P16" i="10" s="1"/>
  <c r="C22" i="9"/>
  <c r="C20" i="10" s="1"/>
  <c r="E22" i="9"/>
  <c r="E20" i="10" s="1"/>
  <c r="G22" i="9"/>
  <c r="G20" i="10" s="1"/>
  <c r="I22" i="9"/>
  <c r="I20" i="10" s="1"/>
  <c r="K22" i="9"/>
  <c r="K20" i="10" s="1"/>
  <c r="M22" i="9"/>
  <c r="M20" i="10" s="1"/>
  <c r="O22" i="9"/>
  <c r="O20" i="10" s="1"/>
  <c r="Q22" i="9"/>
  <c r="Q20" i="10" s="1"/>
  <c r="D23" i="9"/>
  <c r="D21" i="10" s="1"/>
  <c r="F23" i="9"/>
  <c r="F21" i="10" s="1"/>
  <c r="H23" i="9"/>
  <c r="H21" i="10" s="1"/>
  <c r="J23" i="9"/>
  <c r="J21" i="10" s="1"/>
  <c r="L23" i="9"/>
  <c r="L21" i="10" s="1"/>
  <c r="N23" i="9"/>
  <c r="N21" i="10" s="1"/>
  <c r="P23" i="9"/>
  <c r="P21" i="10" s="1"/>
  <c r="C27" i="9"/>
  <c r="C25" i="10" s="1"/>
  <c r="E27" i="9"/>
  <c r="E25" i="10" s="1"/>
  <c r="G27" i="9"/>
  <c r="G25" i="10" s="1"/>
  <c r="I27" i="9"/>
  <c r="I25" i="10" s="1"/>
  <c r="K27" i="9"/>
  <c r="K25" i="10" s="1"/>
  <c r="M27" i="9"/>
  <c r="M25" i="10" s="1"/>
  <c r="O27" i="9"/>
  <c r="O25" i="10" s="1"/>
  <c r="Q27" i="9"/>
  <c r="Q25" i="10" s="1"/>
  <c r="D30" i="9"/>
  <c r="D28" i="10" s="1"/>
  <c r="F30" i="9"/>
  <c r="F28" i="10" s="1"/>
  <c r="H30" i="9"/>
  <c r="H28" i="10" s="1"/>
  <c r="J30" i="9"/>
  <c r="J28" i="10" s="1"/>
  <c r="L30" i="9"/>
  <c r="L28" i="10" s="1"/>
  <c r="N30" i="9"/>
  <c r="N28" i="10" s="1"/>
  <c r="P30" i="9"/>
  <c r="P28" i="10" s="1"/>
  <c r="C31" i="9"/>
  <c r="C29" i="10" s="1"/>
  <c r="E31" i="9"/>
  <c r="E29" i="10" s="1"/>
  <c r="G31" i="9"/>
  <c r="G29" i="10" s="1"/>
  <c r="I31" i="9"/>
  <c r="I29" i="10" s="1"/>
  <c r="K31" i="9"/>
  <c r="K29" i="10" s="1"/>
  <c r="M31" i="9"/>
  <c r="M29" i="10" s="1"/>
  <c r="O31" i="9"/>
  <c r="O29" i="10" s="1"/>
  <c r="K4" i="12"/>
  <c r="K8" i="12"/>
  <c r="K12" i="12"/>
  <c r="K16" i="12"/>
  <c r="K20" i="12"/>
  <c r="K24" i="12"/>
  <c r="K28" i="12"/>
  <c r="K32" i="12"/>
  <c r="K36" i="12"/>
  <c r="K40" i="12"/>
  <c r="K44" i="12"/>
  <c r="K48" i="12"/>
  <c r="K52" i="12"/>
  <c r="K56" i="12"/>
  <c r="K60" i="12"/>
  <c r="K64" i="12"/>
  <c r="K68" i="12"/>
  <c r="K72" i="12"/>
  <c r="K76" i="12"/>
  <c r="K80" i="12"/>
  <c r="K84" i="12"/>
  <c r="K88" i="12"/>
  <c r="K92" i="12"/>
  <c r="K96" i="12"/>
  <c r="K100" i="12"/>
  <c r="K104" i="12"/>
  <c r="K108" i="12"/>
  <c r="K112" i="12"/>
  <c r="K116" i="12"/>
  <c r="K120" i="12"/>
  <c r="K124" i="12"/>
  <c r="K128" i="12"/>
  <c r="K132" i="12"/>
  <c r="K136" i="12"/>
  <c r="K140" i="12"/>
  <c r="K144" i="12"/>
  <c r="K148" i="12"/>
  <c r="K152" i="12"/>
  <c r="K156" i="12"/>
  <c r="K160" i="12"/>
  <c r="K164" i="12"/>
  <c r="K168" i="12"/>
  <c r="K172" i="12"/>
  <c r="K218" i="12"/>
  <c r="K222" i="12"/>
  <c r="K226" i="12"/>
  <c r="K230" i="12"/>
  <c r="K234" i="12"/>
  <c r="K238" i="12"/>
  <c r="K242" i="12"/>
  <c r="K246" i="12"/>
  <c r="K250" i="12"/>
  <c r="K254" i="12"/>
  <c r="K258" i="12"/>
  <c r="K262" i="12"/>
  <c r="K266" i="12"/>
  <c r="K270" i="12"/>
  <c r="K274" i="12"/>
  <c r="K278" i="12"/>
  <c r="K282" i="12"/>
  <c r="K286" i="12"/>
  <c r="K290" i="12"/>
  <c r="K294" i="12"/>
  <c r="K298" i="12"/>
  <c r="K302" i="12"/>
  <c r="K306" i="12"/>
  <c r="K310" i="12"/>
  <c r="K314" i="12"/>
  <c r="K318" i="12"/>
  <c r="K322" i="12"/>
  <c r="K326" i="12"/>
  <c r="K330" i="12"/>
  <c r="K334" i="12"/>
  <c r="K338" i="12"/>
  <c r="K342" i="12"/>
  <c r="K346" i="12"/>
  <c r="K350" i="12"/>
  <c r="K354" i="12"/>
  <c r="K358" i="12"/>
  <c r="K362" i="12"/>
  <c r="K366" i="12"/>
  <c r="K370" i="12"/>
  <c r="K374" i="12"/>
  <c r="K378" i="12"/>
  <c r="K382" i="12"/>
  <c r="K386" i="12"/>
  <c r="K391" i="12"/>
  <c r="K395" i="12"/>
  <c r="K399" i="12"/>
  <c r="K403" i="12"/>
  <c r="K407" i="12"/>
  <c r="K411" i="12"/>
  <c r="K415" i="12"/>
  <c r="K419" i="12"/>
  <c r="K423" i="12"/>
  <c r="K427" i="12"/>
  <c r="K431" i="12"/>
  <c r="K435" i="12"/>
  <c r="K439" i="12"/>
  <c r="K443" i="12"/>
  <c r="K447" i="12"/>
  <c r="K451" i="12"/>
  <c r="K455" i="12"/>
  <c r="K459" i="12"/>
  <c r="K463" i="12"/>
  <c r="K467" i="12"/>
  <c r="K471" i="12"/>
  <c r="K475" i="12"/>
  <c r="K479" i="12"/>
  <c r="K483" i="12"/>
  <c r="K487" i="12"/>
  <c r="K491" i="12"/>
  <c r="K495" i="12"/>
  <c r="K499" i="12"/>
  <c r="K503" i="12"/>
  <c r="K507" i="12"/>
  <c r="K511" i="12"/>
  <c r="K515" i="12"/>
  <c r="K519" i="12"/>
  <c r="K523" i="12"/>
  <c r="K527" i="12"/>
  <c r="K531" i="12"/>
  <c r="K535" i="12"/>
  <c r="K539" i="12"/>
  <c r="K543" i="12"/>
  <c r="K547" i="12"/>
  <c r="K551" i="12"/>
  <c r="K555" i="12"/>
  <c r="Q24" i="6" l="1" a="1"/>
  <c r="Q24" i="6" s="1"/>
  <c r="Q21" i="7" s="1"/>
  <c r="Q9" i="7"/>
  <c r="P53" i="16" s="1"/>
  <c r="Q32" i="6" a="1"/>
  <c r="Q32" i="6" s="1"/>
  <c r="Q29" i="7" s="1"/>
  <c r="Q17" i="7"/>
  <c r="P61" i="16" s="1"/>
  <c r="Q27" i="6" a="1"/>
  <c r="Q27" i="6" s="1"/>
  <c r="Q24" i="7" s="1"/>
  <c r="Q12" i="7"/>
  <c r="P56" i="16" s="1"/>
  <c r="Q26" i="6" a="1"/>
  <c r="Q26" i="6" s="1"/>
  <c r="Q23" i="7" s="1"/>
  <c r="Q11" i="7"/>
  <c r="P55" i="16" s="1"/>
  <c r="Q22" i="6" a="1"/>
  <c r="Q22" i="6" s="1"/>
  <c r="Q19" i="7" s="1"/>
  <c r="Q7" i="7"/>
  <c r="P51" i="16" s="1"/>
  <c r="Q23" i="6" a="1"/>
  <c r="Q23" i="6" s="1"/>
  <c r="Q20" i="7" s="1"/>
  <c r="Q8" i="7"/>
  <c r="P52" i="16" s="1"/>
  <c r="Q30" i="6" a="1"/>
  <c r="Q30" i="6" s="1"/>
  <c r="Q27" i="7" s="1"/>
  <c r="Q15" i="7"/>
  <c r="P59" i="16" s="1"/>
  <c r="Q29" i="6" a="1"/>
  <c r="Q29" i="6" s="1"/>
  <c r="Q26" i="7" s="1"/>
  <c r="Q14" i="7"/>
  <c r="P58" i="16" s="1"/>
  <c r="Q28" i="6" a="1"/>
  <c r="Q28" i="6" s="1"/>
  <c r="Q25" i="7" s="1"/>
  <c r="Q13" i="7"/>
  <c r="P57" i="16" s="1"/>
  <c r="Q25" i="6" a="1"/>
  <c r="Q25" i="6" s="1"/>
  <c r="Q22" i="7" s="1"/>
  <c r="Q10" i="7"/>
  <c r="P54" i="16" s="1"/>
  <c r="Q31" i="6" a="1"/>
  <c r="Q31" i="6" s="1"/>
  <c r="Q28" i="7" s="1"/>
  <c r="Q16" i="7"/>
  <c r="P60" i="16" s="1"/>
  <c r="H8" i="7"/>
  <c r="G52" i="16" s="1"/>
  <c r="O11" i="7"/>
  <c r="N55" i="16" s="1"/>
  <c r="R24" i="6" a="1"/>
  <c r="R24" i="6" s="1"/>
  <c r="S24" i="6" a="1"/>
  <c r="S24" i="6" s="1"/>
  <c r="S21" i="7" s="1"/>
  <c r="R32" i="6" a="1"/>
  <c r="R32" i="6" s="1"/>
  <c r="S32" i="6" a="1"/>
  <c r="S32" i="6" s="1"/>
  <c r="S29" i="7" s="1"/>
  <c r="R23" i="6" a="1"/>
  <c r="R23" i="6" s="1"/>
  <c r="S23" i="6" a="1"/>
  <c r="S23" i="6" s="1"/>
  <c r="S20" i="7" s="1"/>
  <c r="S27" i="6" a="1"/>
  <c r="S27" i="6" s="1"/>
  <c r="S24" i="7" s="1"/>
  <c r="R27" i="6" a="1"/>
  <c r="R27" i="6" s="1"/>
  <c r="R28" i="6" a="1"/>
  <c r="R28" i="6" s="1"/>
  <c r="S28" i="6" a="1"/>
  <c r="S28" i="6" s="1"/>
  <c r="S25" i="7" s="1"/>
  <c r="R29" i="6" a="1"/>
  <c r="R29" i="6" s="1"/>
  <c r="S29" i="6" a="1"/>
  <c r="S29" i="6" s="1"/>
  <c r="S26" i="7" s="1"/>
  <c r="S31" i="6" a="1"/>
  <c r="S31" i="6" s="1"/>
  <c r="S28" i="7" s="1"/>
  <c r="R31" i="6" a="1"/>
  <c r="R31" i="6" s="1"/>
  <c r="S26" i="6" a="1"/>
  <c r="S26" i="6" s="1"/>
  <c r="S23" i="7" s="1"/>
  <c r="R26" i="6" a="1"/>
  <c r="R26" i="6" s="1"/>
  <c r="O10" i="7"/>
  <c r="N54" i="16" s="1"/>
  <c r="S22" i="6" a="1"/>
  <c r="S22" i="6" s="1"/>
  <c r="S19" i="7" s="1"/>
  <c r="R22" i="6" a="1"/>
  <c r="R22" i="6" s="1"/>
  <c r="R30" i="6" a="1"/>
  <c r="R30" i="6" s="1"/>
  <c r="S30" i="6" a="1"/>
  <c r="S30" i="6" s="1"/>
  <c r="S27" i="7" s="1"/>
  <c r="R25" i="6" a="1"/>
  <c r="R25" i="6" s="1"/>
  <c r="S25" i="6" a="1"/>
  <c r="S25" i="6" s="1"/>
  <c r="S22" i="7" s="1"/>
  <c r="O15" i="7"/>
  <c r="N59" i="16" s="1"/>
  <c r="R10" i="7"/>
  <c r="AF41" i="16" s="1"/>
  <c r="R14" i="7"/>
  <c r="AF45" i="16" s="1"/>
  <c r="R11" i="7"/>
  <c r="AF42" i="16" s="1"/>
  <c r="R15" i="7"/>
  <c r="AF46" i="16" s="1"/>
  <c r="R8" i="7"/>
  <c r="AF39" i="16" s="1"/>
  <c r="R12" i="7"/>
  <c r="AF43" i="16" s="1"/>
  <c r="R16" i="7"/>
  <c r="AF47" i="16" s="1"/>
  <c r="R17" i="7"/>
  <c r="AF48" i="16" s="1"/>
  <c r="R9" i="7"/>
  <c r="AF40" i="16" s="1"/>
  <c r="R7" i="7"/>
  <c r="AF38" i="16" s="1"/>
  <c r="R13" i="7"/>
  <c r="AF44" i="16" s="1"/>
  <c r="O17" i="7"/>
  <c r="N61" i="16" s="1"/>
  <c r="O8" i="7"/>
  <c r="N52" i="16" s="1"/>
  <c r="O7" i="7"/>
  <c r="N51" i="16" s="1"/>
  <c r="G24" i="7"/>
  <c r="F118" i="16" s="1"/>
  <c r="G12" i="7"/>
  <c r="F56" i="16" s="1"/>
  <c r="N17" i="7"/>
  <c r="M61" i="16" s="1"/>
  <c r="O16" i="7"/>
  <c r="N60" i="16" s="1"/>
  <c r="O14" i="7"/>
  <c r="N58" i="16" s="1"/>
  <c r="O13" i="7"/>
  <c r="N57" i="16" s="1"/>
  <c r="O9" i="7"/>
  <c r="N53" i="16" s="1"/>
  <c r="P26" i="7"/>
  <c r="O120" i="16" s="1"/>
  <c r="P14" i="7"/>
  <c r="O58" i="16" s="1"/>
  <c r="P22" i="7"/>
  <c r="O116" i="16" s="1"/>
  <c r="P10" i="7"/>
  <c r="O54" i="16" s="1"/>
  <c r="P21" i="7"/>
  <c r="O115" i="16" s="1"/>
  <c r="P9" i="7"/>
  <c r="O53" i="16" s="1"/>
  <c r="P25" i="7"/>
  <c r="O119" i="16" s="1"/>
  <c r="P13" i="7"/>
  <c r="O57" i="16" s="1"/>
  <c r="P24" i="7"/>
  <c r="O118" i="16" s="1"/>
  <c r="P12" i="7"/>
  <c r="O56" i="16" s="1"/>
  <c r="P28" i="7"/>
  <c r="O122" i="16" s="1"/>
  <c r="P16" i="7"/>
  <c r="O60" i="16" s="1"/>
  <c r="P29" i="7"/>
  <c r="O123" i="16" s="1"/>
  <c r="P17" i="7"/>
  <c r="O61" i="16" s="1"/>
  <c r="P20" i="7"/>
  <c r="O114" i="16" s="1"/>
  <c r="P8" i="7"/>
  <c r="O52" i="16" s="1"/>
  <c r="P19" i="7"/>
  <c r="O113" i="16" s="1"/>
  <c r="P7" i="7"/>
  <c r="O51" i="16" s="1"/>
  <c r="P23" i="7"/>
  <c r="O117" i="16" s="1"/>
  <c r="P11" i="7"/>
  <c r="O55" i="16" s="1"/>
  <c r="P27" i="7"/>
  <c r="O121" i="16" s="1"/>
  <c r="P15" i="7"/>
  <c r="O59" i="16" s="1"/>
  <c r="D8" i="7"/>
  <c r="C52" i="16" s="1"/>
  <c r="E34" i="6"/>
  <c r="E17" i="7"/>
  <c r="D61" i="16" s="1"/>
  <c r="G17" i="7"/>
  <c r="F61" i="16" s="1"/>
  <c r="D34" i="6"/>
  <c r="D17" i="7"/>
  <c r="C61" i="16" s="1"/>
  <c r="I34" i="6"/>
  <c r="I17" i="7"/>
  <c r="H61" i="16" s="1"/>
  <c r="F34" i="6"/>
  <c r="F17" i="7"/>
  <c r="E61" i="16" s="1"/>
  <c r="K34" i="6"/>
  <c r="K17" i="7"/>
  <c r="J61" i="16" s="1"/>
  <c r="H34" i="6"/>
  <c r="H17" i="7"/>
  <c r="G61" i="16" s="1"/>
  <c r="M29" i="7"/>
  <c r="L123" i="16" s="1"/>
  <c r="M17" i="7"/>
  <c r="L61" i="16" s="1"/>
  <c r="J34" i="6"/>
  <c r="J17" i="7"/>
  <c r="I61" i="16" s="1"/>
  <c r="L34" i="6"/>
  <c r="L17" i="7"/>
  <c r="K61" i="16" s="1"/>
  <c r="C34" i="6"/>
  <c r="C17" i="7"/>
  <c r="B61" i="16" s="1"/>
  <c r="N9" i="7"/>
  <c r="M53" i="16" s="1"/>
  <c r="N21" i="7"/>
  <c r="M115" i="16" s="1"/>
  <c r="G34" i="6"/>
  <c r="N16" i="7"/>
  <c r="M60" i="16" s="1"/>
  <c r="N28" i="7"/>
  <c r="M122" i="16" s="1"/>
  <c r="N8" i="7"/>
  <c r="M52" i="16" s="1"/>
  <c r="N20" i="7"/>
  <c r="M114" i="16" s="1"/>
  <c r="N7" i="7"/>
  <c r="M51" i="16" s="1"/>
  <c r="N19" i="7"/>
  <c r="M113" i="16" s="1"/>
  <c r="N11" i="7"/>
  <c r="M55" i="16" s="1"/>
  <c r="N23" i="7"/>
  <c r="M117" i="16" s="1"/>
  <c r="N14" i="7"/>
  <c r="M58" i="16" s="1"/>
  <c r="N26" i="7"/>
  <c r="M120" i="16" s="1"/>
  <c r="N15" i="7"/>
  <c r="M59" i="16" s="1"/>
  <c r="N27" i="7"/>
  <c r="M121" i="16" s="1"/>
  <c r="N13" i="7"/>
  <c r="M57" i="16" s="1"/>
  <c r="N25" i="7"/>
  <c r="M119" i="16" s="1"/>
  <c r="N10" i="7"/>
  <c r="M54" i="16" s="1"/>
  <c r="N22" i="7"/>
  <c r="M116" i="16" s="1"/>
  <c r="N12" i="7"/>
  <c r="M56" i="16" s="1"/>
  <c r="N24" i="7"/>
  <c r="M118" i="16" s="1"/>
  <c r="O23" i="7"/>
  <c r="N117" i="16" s="1"/>
  <c r="O22" i="7"/>
  <c r="N116" i="16" s="1"/>
  <c r="I47" i="6"/>
  <c r="H47" i="6"/>
  <c r="J47" i="6"/>
  <c r="J38" i="6"/>
  <c r="H38" i="6"/>
  <c r="I38" i="6"/>
  <c r="O29" i="7"/>
  <c r="N123" i="16" s="1"/>
  <c r="J42" i="6"/>
  <c r="I42" i="6"/>
  <c r="H42" i="6"/>
  <c r="O19" i="7"/>
  <c r="N113" i="16" s="1"/>
  <c r="O21" i="7"/>
  <c r="N115" i="16" s="1"/>
  <c r="H40" i="6"/>
  <c r="I40" i="6"/>
  <c r="J40" i="6"/>
  <c r="I46" i="6"/>
  <c r="J46" i="6"/>
  <c r="H46" i="6"/>
  <c r="O26" i="7"/>
  <c r="N120" i="16" s="1"/>
  <c r="O28" i="7"/>
  <c r="N122" i="16" s="1"/>
  <c r="J44" i="6"/>
  <c r="H44" i="6"/>
  <c r="I44" i="6"/>
  <c r="O25" i="7"/>
  <c r="N119" i="16" s="1"/>
  <c r="O20" i="7"/>
  <c r="N114" i="16" s="1"/>
  <c r="I45" i="6"/>
  <c r="J45" i="6"/>
  <c r="H45" i="6"/>
  <c r="J37" i="6"/>
  <c r="I37" i="6"/>
  <c r="H37" i="6"/>
  <c r="O27" i="7"/>
  <c r="N121" i="16" s="1"/>
  <c r="J43" i="6"/>
  <c r="I43" i="6"/>
  <c r="H43" i="6"/>
  <c r="J39" i="6"/>
  <c r="I39" i="6"/>
  <c r="H39" i="6"/>
  <c r="O24" i="7"/>
  <c r="N118" i="16" s="1"/>
  <c r="J41" i="6"/>
  <c r="H41" i="6"/>
  <c r="I41" i="6"/>
  <c r="R27" i="9" a="1"/>
  <c r="R27" i="9" s="1"/>
  <c r="R25" i="10" s="1"/>
  <c r="R12" i="10"/>
  <c r="R31" i="9" a="1"/>
  <c r="R31" i="9" s="1"/>
  <c r="R29" i="10" s="1"/>
  <c r="R16" i="10"/>
  <c r="R28" i="9" a="1"/>
  <c r="R28" i="9" s="1"/>
  <c r="R26" i="10" s="1"/>
  <c r="R13" i="10"/>
  <c r="R29" i="9" a="1"/>
  <c r="R29" i="9" s="1"/>
  <c r="R27" i="10" s="1"/>
  <c r="R14" i="10"/>
  <c r="R25" i="9" a="1"/>
  <c r="R25" i="9" s="1"/>
  <c r="R23" i="10" s="1"/>
  <c r="R10" i="10"/>
  <c r="R22" i="9" a="1"/>
  <c r="R22" i="9" s="1"/>
  <c r="R20" i="10" s="1"/>
  <c r="R7" i="10"/>
  <c r="R23" i="9" a="1"/>
  <c r="R23" i="9" s="1"/>
  <c r="R21" i="10" s="1"/>
  <c r="R8" i="10"/>
  <c r="R30" i="9" a="1"/>
  <c r="R30" i="9" s="1"/>
  <c r="R28" i="10" s="1"/>
  <c r="R15" i="10"/>
  <c r="R26" i="9" a="1"/>
  <c r="R26" i="9" s="1"/>
  <c r="R24" i="10" s="1"/>
  <c r="R11" i="10"/>
  <c r="R32" i="9" a="1"/>
  <c r="R32" i="9" s="1"/>
  <c r="R17" i="10"/>
  <c r="R24" i="9" a="1"/>
  <c r="R24" i="9" s="1"/>
  <c r="R22" i="10" s="1"/>
  <c r="R9" i="10"/>
  <c r="D7" i="7"/>
  <c r="C51" i="16" s="1"/>
  <c r="L7" i="7"/>
  <c r="K51" i="16" s="1"/>
  <c r="H7" i="7"/>
  <c r="G51" i="16" s="1"/>
  <c r="C7" i="7"/>
  <c r="B51" i="16" s="1"/>
  <c r="E29" i="7"/>
  <c r="D123" i="16" s="1"/>
  <c r="M28" i="7"/>
  <c r="L122" i="16" s="1"/>
  <c r="M16" i="7"/>
  <c r="L60" i="16" s="1"/>
  <c r="I28" i="7"/>
  <c r="H122" i="16" s="1"/>
  <c r="I16" i="7"/>
  <c r="H60" i="16" s="1"/>
  <c r="E28" i="7"/>
  <c r="D122" i="16" s="1"/>
  <c r="E16" i="7"/>
  <c r="D60" i="16" s="1"/>
  <c r="M27" i="7"/>
  <c r="L121" i="16" s="1"/>
  <c r="M15" i="7"/>
  <c r="L59" i="16" s="1"/>
  <c r="I27" i="7"/>
  <c r="H121" i="16" s="1"/>
  <c r="I15" i="7"/>
  <c r="H59" i="16" s="1"/>
  <c r="E27" i="7"/>
  <c r="D121" i="16" s="1"/>
  <c r="E15" i="7"/>
  <c r="D59" i="16" s="1"/>
  <c r="M26" i="7"/>
  <c r="L120" i="16" s="1"/>
  <c r="M14" i="7"/>
  <c r="L58" i="16" s="1"/>
  <c r="I26" i="7"/>
  <c r="H120" i="16" s="1"/>
  <c r="I14" i="7"/>
  <c r="H58" i="16" s="1"/>
  <c r="E26" i="7"/>
  <c r="D120" i="16" s="1"/>
  <c r="E14" i="7"/>
  <c r="D58" i="16" s="1"/>
  <c r="M25" i="7"/>
  <c r="L119" i="16" s="1"/>
  <c r="M13" i="7"/>
  <c r="L57" i="16" s="1"/>
  <c r="I25" i="7"/>
  <c r="H119" i="16" s="1"/>
  <c r="I13" i="7"/>
  <c r="H57" i="16" s="1"/>
  <c r="E25" i="7"/>
  <c r="D119" i="16" s="1"/>
  <c r="E13" i="7"/>
  <c r="D57" i="16" s="1"/>
  <c r="M24" i="7"/>
  <c r="L118" i="16" s="1"/>
  <c r="M12" i="7"/>
  <c r="L56" i="16" s="1"/>
  <c r="I24" i="7"/>
  <c r="H118" i="16" s="1"/>
  <c r="I12" i="7"/>
  <c r="H56" i="16" s="1"/>
  <c r="E24" i="7"/>
  <c r="D118" i="16" s="1"/>
  <c r="E12" i="7"/>
  <c r="D56" i="16" s="1"/>
  <c r="M23" i="7"/>
  <c r="L117" i="16" s="1"/>
  <c r="M11" i="7"/>
  <c r="L55" i="16" s="1"/>
  <c r="I23" i="7"/>
  <c r="H117" i="16" s="1"/>
  <c r="I11" i="7"/>
  <c r="H55" i="16" s="1"/>
  <c r="E23" i="7"/>
  <c r="D117" i="16" s="1"/>
  <c r="E11" i="7"/>
  <c r="D55" i="16" s="1"/>
  <c r="M22" i="7"/>
  <c r="L116" i="16" s="1"/>
  <c r="M10" i="7"/>
  <c r="L54" i="16" s="1"/>
  <c r="I22" i="7"/>
  <c r="H116" i="16" s="1"/>
  <c r="I10" i="7"/>
  <c r="H54" i="16" s="1"/>
  <c r="E22" i="7"/>
  <c r="D116" i="16" s="1"/>
  <c r="E10" i="7"/>
  <c r="D54" i="16" s="1"/>
  <c r="M21" i="7"/>
  <c r="L115" i="16" s="1"/>
  <c r="M9" i="7"/>
  <c r="L53" i="16" s="1"/>
  <c r="I21" i="7"/>
  <c r="H115" i="16" s="1"/>
  <c r="I9" i="7"/>
  <c r="H53" i="16" s="1"/>
  <c r="E21" i="7"/>
  <c r="D115" i="16" s="1"/>
  <c r="E9" i="7"/>
  <c r="D53" i="16" s="1"/>
  <c r="M20" i="7"/>
  <c r="L114" i="16" s="1"/>
  <c r="M8" i="7"/>
  <c r="L52" i="16" s="1"/>
  <c r="I20" i="7"/>
  <c r="H114" i="16" s="1"/>
  <c r="I8" i="7"/>
  <c r="H52" i="16" s="1"/>
  <c r="E20" i="7"/>
  <c r="D114" i="16" s="1"/>
  <c r="E8" i="7"/>
  <c r="D52" i="16" s="1"/>
  <c r="M19" i="7"/>
  <c r="L113" i="16" s="1"/>
  <c r="M7" i="7"/>
  <c r="L51" i="16" s="1"/>
  <c r="I19" i="7"/>
  <c r="H113" i="16" s="1"/>
  <c r="I7" i="7"/>
  <c r="H51" i="16" s="1"/>
  <c r="E19" i="7"/>
  <c r="D113" i="16" s="1"/>
  <c r="E7" i="7"/>
  <c r="D51" i="16" s="1"/>
  <c r="L22" i="7"/>
  <c r="K116" i="16" s="1"/>
  <c r="L10" i="7"/>
  <c r="K54" i="16" s="1"/>
  <c r="D22" i="7"/>
  <c r="C116" i="16" s="1"/>
  <c r="D10" i="7"/>
  <c r="C54" i="16" s="1"/>
  <c r="H21" i="7"/>
  <c r="G115" i="16" s="1"/>
  <c r="H9" i="7"/>
  <c r="G53" i="16" s="1"/>
  <c r="L20" i="7"/>
  <c r="K114" i="16" s="1"/>
  <c r="L8" i="7"/>
  <c r="K52" i="16" s="1"/>
  <c r="F22" i="7"/>
  <c r="E116" i="16" s="1"/>
  <c r="F10" i="7"/>
  <c r="E54" i="16" s="1"/>
  <c r="F21" i="7"/>
  <c r="E115" i="16" s="1"/>
  <c r="F9" i="7"/>
  <c r="E53" i="16" s="1"/>
  <c r="F20" i="7"/>
  <c r="E114" i="16" s="1"/>
  <c r="F8" i="7"/>
  <c r="E52" i="16" s="1"/>
  <c r="F19" i="7"/>
  <c r="E113" i="16" s="1"/>
  <c r="F7" i="7"/>
  <c r="E51" i="16" s="1"/>
  <c r="L23" i="7"/>
  <c r="K117" i="16" s="1"/>
  <c r="L11" i="7"/>
  <c r="K55" i="16" s="1"/>
  <c r="H24" i="7"/>
  <c r="G118" i="16" s="1"/>
  <c r="H12" i="7"/>
  <c r="G56" i="16" s="1"/>
  <c r="D25" i="7"/>
  <c r="C119" i="16" s="1"/>
  <c r="D13" i="7"/>
  <c r="C57" i="16" s="1"/>
  <c r="H25" i="7"/>
  <c r="G119" i="16" s="1"/>
  <c r="H13" i="7"/>
  <c r="G57" i="16" s="1"/>
  <c r="F26" i="7"/>
  <c r="E120" i="16" s="1"/>
  <c r="F14" i="7"/>
  <c r="E58" i="16" s="1"/>
  <c r="F27" i="7"/>
  <c r="E121" i="16" s="1"/>
  <c r="F15" i="7"/>
  <c r="E59" i="16" s="1"/>
  <c r="D28" i="7"/>
  <c r="C122" i="16" s="1"/>
  <c r="D16" i="7"/>
  <c r="C60" i="16" s="1"/>
  <c r="L28" i="7"/>
  <c r="K122" i="16" s="1"/>
  <c r="L16" i="7"/>
  <c r="K60" i="16" s="1"/>
  <c r="D23" i="7"/>
  <c r="C117" i="16" s="1"/>
  <c r="D11" i="7"/>
  <c r="C55" i="16" s="1"/>
  <c r="J23" i="7"/>
  <c r="I117" i="16" s="1"/>
  <c r="J11" i="7"/>
  <c r="I55" i="16" s="1"/>
  <c r="J24" i="7"/>
  <c r="I118" i="16" s="1"/>
  <c r="J12" i="7"/>
  <c r="I56" i="16" s="1"/>
  <c r="D26" i="7"/>
  <c r="C120" i="16" s="1"/>
  <c r="D14" i="7"/>
  <c r="C58" i="16" s="1"/>
  <c r="L26" i="7"/>
  <c r="K120" i="16" s="1"/>
  <c r="L14" i="7"/>
  <c r="K58" i="16" s="1"/>
  <c r="H27" i="7"/>
  <c r="G121" i="16" s="1"/>
  <c r="H15" i="7"/>
  <c r="G59" i="16" s="1"/>
  <c r="F28" i="7"/>
  <c r="E122" i="16" s="1"/>
  <c r="F16" i="7"/>
  <c r="E60" i="16" s="1"/>
  <c r="G29" i="7"/>
  <c r="F123" i="16" s="1"/>
  <c r="K28" i="7"/>
  <c r="J122" i="16" s="1"/>
  <c r="K16" i="7"/>
  <c r="J60" i="16" s="1"/>
  <c r="G28" i="7"/>
  <c r="F122" i="16" s="1"/>
  <c r="G16" i="7"/>
  <c r="F60" i="16" s="1"/>
  <c r="K27" i="7"/>
  <c r="J121" i="16" s="1"/>
  <c r="K15" i="7"/>
  <c r="J59" i="16" s="1"/>
  <c r="G27" i="7"/>
  <c r="F121" i="16" s="1"/>
  <c r="G15" i="7"/>
  <c r="F59" i="16" s="1"/>
  <c r="K26" i="7"/>
  <c r="J120" i="16" s="1"/>
  <c r="K14" i="7"/>
  <c r="J58" i="16" s="1"/>
  <c r="G26" i="7"/>
  <c r="F120" i="16" s="1"/>
  <c r="G14" i="7"/>
  <c r="F58" i="16" s="1"/>
  <c r="K25" i="7"/>
  <c r="J119" i="16" s="1"/>
  <c r="K13" i="7"/>
  <c r="J57" i="16" s="1"/>
  <c r="G25" i="7"/>
  <c r="F119" i="16" s="1"/>
  <c r="G13" i="7"/>
  <c r="F57" i="16" s="1"/>
  <c r="K24" i="7"/>
  <c r="J118" i="16" s="1"/>
  <c r="K12" i="7"/>
  <c r="J56" i="16" s="1"/>
  <c r="K23" i="7"/>
  <c r="J117" i="16" s="1"/>
  <c r="K11" i="7"/>
  <c r="J55" i="16" s="1"/>
  <c r="G23" i="7"/>
  <c r="F117" i="16" s="1"/>
  <c r="G11" i="7"/>
  <c r="F55" i="16" s="1"/>
  <c r="K22" i="7"/>
  <c r="J116" i="16" s="1"/>
  <c r="K10" i="7"/>
  <c r="J54" i="16" s="1"/>
  <c r="G22" i="7"/>
  <c r="F116" i="16" s="1"/>
  <c r="G10" i="7"/>
  <c r="F54" i="16" s="1"/>
  <c r="K21" i="7"/>
  <c r="J115" i="16" s="1"/>
  <c r="K9" i="7"/>
  <c r="J53" i="16" s="1"/>
  <c r="G21" i="7"/>
  <c r="F115" i="16" s="1"/>
  <c r="G9" i="7"/>
  <c r="F53" i="16" s="1"/>
  <c r="K20" i="7"/>
  <c r="J114" i="16" s="1"/>
  <c r="K8" i="7"/>
  <c r="J52" i="16" s="1"/>
  <c r="G20" i="7"/>
  <c r="F114" i="16" s="1"/>
  <c r="G8" i="7"/>
  <c r="F52" i="16" s="1"/>
  <c r="K19" i="7"/>
  <c r="J113" i="16" s="1"/>
  <c r="K7" i="7"/>
  <c r="J51" i="16" s="1"/>
  <c r="G19" i="7"/>
  <c r="F113" i="16" s="1"/>
  <c r="G7" i="7"/>
  <c r="F51" i="16" s="1"/>
  <c r="H22" i="7"/>
  <c r="G116" i="16" s="1"/>
  <c r="H10" i="7"/>
  <c r="G54" i="16" s="1"/>
  <c r="L21" i="7"/>
  <c r="K115" i="16" s="1"/>
  <c r="L9" i="7"/>
  <c r="K53" i="16" s="1"/>
  <c r="D21" i="7"/>
  <c r="C115" i="16" s="1"/>
  <c r="D9" i="7"/>
  <c r="C53" i="16" s="1"/>
  <c r="J22" i="7"/>
  <c r="I116" i="16" s="1"/>
  <c r="J10" i="7"/>
  <c r="I54" i="16" s="1"/>
  <c r="J21" i="7"/>
  <c r="I115" i="16" s="1"/>
  <c r="J9" i="7"/>
  <c r="I53" i="16" s="1"/>
  <c r="J20" i="7"/>
  <c r="I114" i="16" s="1"/>
  <c r="J8" i="7"/>
  <c r="I52" i="16" s="1"/>
  <c r="J19" i="7"/>
  <c r="I113" i="16" s="1"/>
  <c r="J7" i="7"/>
  <c r="I51" i="16" s="1"/>
  <c r="H23" i="7"/>
  <c r="G117" i="16" s="1"/>
  <c r="H11" i="7"/>
  <c r="G55" i="16" s="1"/>
  <c r="D24" i="7"/>
  <c r="C118" i="16" s="1"/>
  <c r="D12" i="7"/>
  <c r="C56" i="16" s="1"/>
  <c r="L24" i="7"/>
  <c r="K118" i="16" s="1"/>
  <c r="L12" i="7"/>
  <c r="K56" i="16" s="1"/>
  <c r="F25" i="7"/>
  <c r="E119" i="16" s="1"/>
  <c r="F13" i="7"/>
  <c r="E57" i="16" s="1"/>
  <c r="J25" i="7"/>
  <c r="I119" i="16" s="1"/>
  <c r="J13" i="7"/>
  <c r="I57" i="16" s="1"/>
  <c r="J26" i="7"/>
  <c r="I120" i="16" s="1"/>
  <c r="J14" i="7"/>
  <c r="I58" i="16" s="1"/>
  <c r="J27" i="7"/>
  <c r="I121" i="16" s="1"/>
  <c r="J15" i="7"/>
  <c r="I59" i="16" s="1"/>
  <c r="H28" i="7"/>
  <c r="G122" i="16" s="1"/>
  <c r="H16" i="7"/>
  <c r="G60" i="16" s="1"/>
  <c r="F23" i="7"/>
  <c r="E117" i="16" s="1"/>
  <c r="F11" i="7"/>
  <c r="E55" i="16" s="1"/>
  <c r="F24" i="7"/>
  <c r="E118" i="16" s="1"/>
  <c r="F12" i="7"/>
  <c r="E56" i="16" s="1"/>
  <c r="L25" i="7"/>
  <c r="K119" i="16" s="1"/>
  <c r="L13" i="7"/>
  <c r="K57" i="16" s="1"/>
  <c r="H26" i="7"/>
  <c r="G120" i="16" s="1"/>
  <c r="H14" i="7"/>
  <c r="G58" i="16" s="1"/>
  <c r="D27" i="7"/>
  <c r="C121" i="16" s="1"/>
  <c r="D15" i="7"/>
  <c r="C59" i="16" s="1"/>
  <c r="L27" i="7"/>
  <c r="K121" i="16" s="1"/>
  <c r="L15" i="7"/>
  <c r="K59" i="16" s="1"/>
  <c r="J28" i="7"/>
  <c r="I122" i="16" s="1"/>
  <c r="J16" i="7"/>
  <c r="I60" i="16" s="1"/>
  <c r="C25" i="7"/>
  <c r="B119" i="16" s="1"/>
  <c r="C13" i="7"/>
  <c r="B57" i="16" s="1"/>
  <c r="C12" i="7"/>
  <c r="B56" i="16" s="1"/>
  <c r="C24" i="7"/>
  <c r="B118" i="16" s="1"/>
  <c r="C23" i="7"/>
  <c r="B117" i="16" s="1"/>
  <c r="C11" i="7"/>
  <c r="B55" i="16" s="1"/>
  <c r="C10" i="7"/>
  <c r="B54" i="16" s="1"/>
  <c r="C22" i="7"/>
  <c r="B116" i="16" s="1"/>
  <c r="C21" i="7"/>
  <c r="B115" i="16" s="1"/>
  <c r="C9" i="7"/>
  <c r="B53" i="16" s="1"/>
  <c r="C8" i="7"/>
  <c r="B52" i="16" s="1"/>
  <c r="C20" i="7"/>
  <c r="B114" i="16" s="1"/>
  <c r="C14" i="7"/>
  <c r="B58" i="16" s="1"/>
  <c r="C26" i="7"/>
  <c r="B120" i="16" s="1"/>
  <c r="C27" i="7"/>
  <c r="B121" i="16" s="1"/>
  <c r="C15" i="7"/>
  <c r="B59" i="16" s="1"/>
  <c r="C16" i="7"/>
  <c r="B60" i="16" s="1"/>
  <c r="C28" i="7"/>
  <c r="B122" i="16" s="1"/>
  <c r="R121" i="16" l="1"/>
  <c r="R118" i="16"/>
  <c r="R114" i="16"/>
  <c r="R113" i="16"/>
  <c r="R123" i="16"/>
  <c r="R117" i="16"/>
  <c r="R115" i="16"/>
  <c r="R122" i="16"/>
  <c r="R119" i="16"/>
  <c r="R120" i="16"/>
  <c r="R116" i="16"/>
  <c r="B4" i="16"/>
  <c r="AB4" i="16"/>
  <c r="R21" i="7"/>
  <c r="P115" i="16" s="1"/>
  <c r="R23" i="7"/>
  <c r="P117" i="16" s="1"/>
  <c r="R22" i="7"/>
  <c r="P116" i="16" s="1"/>
  <c r="R19" i="7"/>
  <c r="P113" i="16" s="1"/>
  <c r="R25" i="7"/>
  <c r="P119" i="16" s="1"/>
  <c r="R28" i="7"/>
  <c r="P122" i="16" s="1"/>
  <c r="R26" i="7"/>
  <c r="P120" i="16" s="1"/>
  <c r="R24" i="7"/>
  <c r="P118" i="16" s="1"/>
  <c r="R27" i="7"/>
  <c r="P121" i="16" s="1"/>
  <c r="R29" i="7"/>
  <c r="P123" i="16" s="1"/>
  <c r="R20" i="7"/>
  <c r="P114" i="16" s="1"/>
  <c r="Q34" i="6"/>
  <c r="I29" i="7"/>
  <c r="H123" i="16" s="1"/>
  <c r="C29" i="7"/>
  <c r="B123" i="16" s="1"/>
  <c r="H29" i="7"/>
  <c r="G123" i="16" s="1"/>
  <c r="J29" i="7"/>
  <c r="I123" i="16" s="1"/>
  <c r="L29" i="7"/>
  <c r="K123" i="16" s="1"/>
  <c r="D29" i="7"/>
  <c r="C123" i="16" s="1"/>
  <c r="K29" i="7"/>
  <c r="J123" i="16" s="1"/>
  <c r="F29" i="7"/>
  <c r="E123" i="16" s="1"/>
  <c r="M34" i="6"/>
  <c r="N34" i="6"/>
  <c r="N29" i="7"/>
  <c r="M123" i="16" s="1"/>
  <c r="P34" i="6"/>
  <c r="O34" i="6"/>
  <c r="S34" i="6"/>
  <c r="R34" i="6"/>
  <c r="Q121" i="16" l="1"/>
  <c r="Q118" i="16"/>
  <c r="Q122" i="16"/>
  <c r="Q115" i="16"/>
  <c r="Q113" i="16"/>
  <c r="Q117" i="16"/>
  <c r="Q116" i="16"/>
  <c r="Q123" i="16"/>
  <c r="Q120" i="16"/>
  <c r="Q119" i="16"/>
  <c r="Q114" i="16"/>
  <c r="B64" i="16"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<sst xmlns="http://schemas.openxmlformats.org/spreadsheetml/2006/main" count="65463" uniqueCount="279">
  <si>
    <t>Fire and rescue incident statistics</t>
  </si>
  <si>
    <t>Table 1001</t>
  </si>
  <si>
    <t>Email: FireStatistics@communities.gov.uk</t>
  </si>
  <si>
    <t>Press enquiries: NewsDesk@communities.gov.uk</t>
  </si>
  <si>
    <t>Crown copyright © 2026</t>
  </si>
  <si>
    <t>Contents</t>
  </si>
  <si>
    <t>We’re always looking to improve the accessibility of our documents.</t>
  </si>
  <si>
    <t>If you find any problems, or have any feedback, relating to accessibility</t>
  </si>
  <si>
    <t>Please email us at firestatistics@communities.gov.uk</t>
  </si>
  <si>
    <t>Pubdate</t>
  </si>
  <si>
    <t>29 January 2026</t>
  </si>
  <si>
    <t>Upcoming date</t>
  </si>
  <si>
    <t>TBC</t>
  </si>
  <si>
    <t>Datacut date</t>
  </si>
  <si>
    <t>25 November 2025</t>
  </si>
  <si>
    <t>Responsible statistician</t>
  </si>
  <si>
    <t>Ollie Gee</t>
  </si>
  <si>
    <t>year ending month</t>
  </si>
  <si>
    <t>September</t>
  </si>
  <si>
    <t xml:space="preserve">year    </t>
  </si>
  <si>
    <t>COPYRIGHT YEAR</t>
  </si>
  <si>
    <t>2026</t>
  </si>
  <si>
    <t>Fire incidents response times</t>
  </si>
  <si>
    <t xml:space="preserve">To access data tables, select the table number or tabs. </t>
  </si>
  <si>
    <t>Cover sheet</t>
  </si>
  <si>
    <t>Sheet</t>
  </si>
  <si>
    <t>Title</t>
  </si>
  <si>
    <t>Detail</t>
  </si>
  <si>
    <t>Period covered</t>
  </si>
  <si>
    <t>Accredited Official Statistics?</t>
  </si>
  <si>
    <t>Data - annual</t>
  </si>
  <si>
    <t>Raw annual data for the main data table</t>
  </si>
  <si>
    <t>It is possible to create pivot tables from the data worksheets by using the insert pivot table function. Please note the formatting is as decimal rather than a time.</t>
  </si>
  <si>
    <t>No</t>
  </si>
  <si>
    <t>Data - quarterly</t>
  </si>
  <si>
    <t>Raw data on a moving annual average basis (i.e. year to March etc) for the main data table</t>
  </si>
  <si>
    <t>FIRE1001</t>
  </si>
  <si>
    <t>Average response times by location and fire and rescue authority/geographical category, England</t>
  </si>
  <si>
    <t>Shows the average response times for fires attended by type of incident, fire and rescue authority (or other geographical category) and response time component for financial years. Also shows the number of incidents used in these calculations.</t>
  </si>
  <si>
    <t>FIRE1001_historical</t>
  </si>
  <si>
    <t>Shows the average response times for fires attended by type of incident, fire and rescue authority (or other geographical category). Also shows the number of incidents used in these calculations.</t>
  </si>
  <si>
    <t>1994/95 to 2009/10</t>
  </si>
  <si>
    <t>FRS geographical categories</t>
  </si>
  <si>
    <t>How FRAs are categorised</t>
  </si>
  <si>
    <t>Shows the classification of each FRS into the rural/urban and metropolitan/non-metropolitan groups</t>
  </si>
  <si>
    <t>FINANCIAL_YEAR</t>
  </si>
  <si>
    <t>FIRE_TYPE</t>
  </si>
  <si>
    <t>LOCATION_CATEGORY</t>
  </si>
  <si>
    <t>Incidents</t>
  </si>
  <si>
    <t>TOTAL_RESPONSE_TIME</t>
  </si>
  <si>
    <t>CALL_HANDLING_TIME</t>
  </si>
  <si>
    <t>CREW_TURNOUT_TIME</t>
  </si>
  <si>
    <t>DRIVE_TIME</t>
  </si>
  <si>
    <t>Check total</t>
  </si>
  <si>
    <t>Check summed intervals</t>
  </si>
  <si>
    <t>Same</t>
  </si>
  <si>
    <t>2009/10</t>
  </si>
  <si>
    <t>Primary</t>
  </si>
  <si>
    <t>England</t>
  </si>
  <si>
    <t>Dwellings</t>
  </si>
  <si>
    <t>Other Buildings</t>
  </si>
  <si>
    <t>Other Outdoors</t>
  </si>
  <si>
    <t>Road Vehicles</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</si>
  <si>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</si>
  <si>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</si>
  <si>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</si>
  <si>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</si>
  <si>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</si>
  <si>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</si>
  <si>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</si>
  <si>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</si>
  <si>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</si>
  <si>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</si>
  <si>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</si>
  <si>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</si>
  <si>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</si>
  <si>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</si>
  <si>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</si>
  <si>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</si>
  <si>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</si>
  <si>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</si>
  <si>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Hampshire</t>
  </si>
  <si>
    <t>Hereford and Worcester</t>
  </si>
  <si>
    <t>Hertfordshire</t>
  </si>
  <si>
    <t>Humberside</t>
  </si>
  <si>
    <t>Isle Of Wight</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</si>
  <si>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</si>
  <si>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</si>
  <si>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</si>
  <si>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</si>
  <si>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</si>
  <si>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</si>
  <si>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</si>
  <si>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</si>
  <si>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</si>
  <si>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</si>
  <si>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</si>
  <si>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</si>
  <si>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</si>
  <si>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</si>
  <si>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</si>
  <si>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</si>
  <si>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</si>
  <si>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</si>
  <si>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</si>
  <si>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</si>
  <si>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</si>
  <si>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</si>
  <si>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Flats</t>
  </si>
  <si>
    <t>House/Bungalow</t>
  </si>
  <si>
    <t>Other dwellings</t>
  </si>
  <si>
    <t>Non Residential</t>
  </si>
  <si>
    <t>Other Residential</t>
  </si>
  <si>
    <t>Secondary Fires</t>
  </si>
  <si>
    <t>Metropolitan</t>
  </si>
  <si>
    <t>Non-metropolitan</t>
  </si>
  <si>
    <t>Predominantly Rural</t>
  </si>
  <si>
    <t>Predominantly Urban</t>
  </si>
  <si>
    <t>Significantly Rural</t>
  </si>
  <si>
    <t>Hampshire and Isle of Wight</t>
  </si>
  <si>
    <t>INCIDENTS_INCLUDED</t>
  </si>
  <si>
    <t>2010/11</t>
  </si>
  <si>
    <t>2011/12</t>
  </si>
  <si>
    <t>2012/13</t>
  </si>
  <si>
    <t>2013/14</t>
  </si>
  <si>
    <t>2014/15</t>
  </si>
  <si>
    <t>2015/16</t>
  </si>
  <si>
    <t>2016/17</t>
  </si>
  <si>
    <t>2017/18</t>
  </si>
  <si>
    <t>2018/19</t>
  </si>
  <si>
    <t>2019/20</t>
  </si>
  <si>
    <t>2020/21</t>
  </si>
  <si>
    <t>2021/22</t>
  </si>
  <si>
    <t>2022/23</t>
  </si>
  <si>
    <t>2023/24</t>
  </si>
  <si>
    <t>2024/25</t>
  </si>
  <si>
    <t>2025/26</t>
  </si>
  <si>
    <t>YEAR_ENDING_QUARTER</t>
  </si>
  <si>
    <t>Year ending September 2010</t>
  </si>
  <si>
    <t>Year ending September 2011</t>
  </si>
  <si>
    <t>Year ending September 2012</t>
  </si>
  <si>
    <t>Year ending September 2013</t>
  </si>
  <si>
    <t>Year ending September 2014</t>
  </si>
  <si>
    <t>Year ending September 2015</t>
  </si>
  <si>
    <t>Year ending September 2016</t>
  </si>
  <si>
    <t>Year ending September 2017</t>
  </si>
  <si>
    <t>Year ending September 2018</t>
  </si>
  <si>
    <t>Year ending September 2019</t>
  </si>
  <si>
    <t>Year ending September 2020</t>
  </si>
  <si>
    <t>Year ending September 2021</t>
  </si>
  <si>
    <t>Year ending September 2022</t>
  </si>
  <si>
    <t>Year ending September 2023</t>
  </si>
  <si>
    <t>Year ending September 2024</t>
  </si>
  <si>
    <t>Year ending September 2025</t>
  </si>
  <si>
    <t>INCLUDING 'heat and smoke damage only' incidents.</t>
  </si>
  <si>
    <t>Response times (minutes and seconds)</t>
  </si>
  <si>
    <r>
      <t>All Primary fires</t>
    </r>
    <r>
      <rPr>
        <b/>
        <vertAlign val="superscript"/>
        <sz val="11"/>
        <rFont val="Calibri"/>
        <family val="2"/>
        <scheme val="minor"/>
      </rPr>
      <t>6</t>
    </r>
  </si>
  <si>
    <t xml:space="preserve">         of which:</t>
  </si>
  <si>
    <t>House/bungalow</t>
  </si>
  <si>
    <t>Other Dwellings</t>
  </si>
  <si>
    <r>
      <t>Other Buildings</t>
    </r>
    <r>
      <rPr>
        <b/>
        <vertAlign val="superscript"/>
        <sz val="11"/>
        <rFont val="Calibri"/>
        <family val="2"/>
        <scheme val="minor"/>
      </rPr>
      <t>7</t>
    </r>
  </si>
  <si>
    <r>
      <t>Other Outdoor</t>
    </r>
    <r>
      <rPr>
        <b/>
        <vertAlign val="superscript"/>
        <sz val="11"/>
        <rFont val="Calibri"/>
        <family val="2"/>
        <scheme val="minor"/>
      </rPr>
      <t>8</t>
    </r>
  </si>
  <si>
    <r>
      <t>Secondary fires</t>
    </r>
    <r>
      <rPr>
        <b/>
        <vertAlign val="superscript"/>
        <sz val="11"/>
        <rFont val="Calibri"/>
        <family val="2"/>
        <scheme val="minor"/>
      </rPr>
      <t>9</t>
    </r>
  </si>
  <si>
    <r>
      <t>Number of incidents</t>
    </r>
    <r>
      <rPr>
        <u/>
        <vertAlign val="superscript"/>
        <sz val="11"/>
        <color theme="0"/>
        <rFont val="Calibri"/>
        <family val="2"/>
        <scheme val="minor"/>
      </rPr>
      <t>10</t>
    </r>
  </si>
  <si>
    <t>Secondary</t>
  </si>
  <si>
    <t>10 years</t>
  </si>
  <si>
    <t>5 years</t>
  </si>
  <si>
    <t>Previous Year</t>
  </si>
  <si>
    <r>
      <t>FIRE STATISTICS TABLE 1001: Average response times</t>
    </r>
    <r>
      <rPr>
        <b/>
        <vertAlign val="superscript"/>
        <sz val="12"/>
        <rFont val="Arial Black"/>
        <family val="2"/>
      </rPr>
      <t>1</t>
    </r>
    <r>
      <rPr>
        <b/>
        <sz val="12"/>
        <rFont val="Arial Black"/>
        <family val="2"/>
      </rPr>
      <t xml:space="preserve"> by location and fire and rescue authority/geographical category, England</t>
    </r>
  </si>
  <si>
    <r>
      <t>Select a fire and rescue authority (or other geographical category</t>
    </r>
    <r>
      <rPr>
        <b/>
        <vertAlign val="superscript"/>
        <sz val="12"/>
        <rFont val="Arial"/>
        <family val="2"/>
      </rPr>
      <t>2</t>
    </r>
    <r>
      <rPr>
        <b/>
        <sz val="12"/>
        <rFont val="Arial"/>
        <family val="2"/>
      </rPr>
      <t>) and response time component</t>
    </r>
    <r>
      <rPr>
        <b/>
        <vertAlign val="superscript"/>
        <sz val="12"/>
        <rFont val="Arial"/>
        <family val="2"/>
      </rPr>
      <t>3</t>
    </r>
    <r>
      <rPr>
        <b/>
        <sz val="12"/>
        <rFont val="Arial"/>
        <family val="2"/>
      </rPr>
      <t xml:space="preserve"> from the drop-down lists in the boxes below:</t>
    </r>
  </si>
  <si>
    <t>Total response time</t>
  </si>
  <si>
    <r>
      <t>All Primary fires</t>
    </r>
    <r>
      <rPr>
        <b/>
        <vertAlign val="superscript"/>
        <sz val="12"/>
        <rFont val="Arial"/>
        <family val="2"/>
      </rPr>
      <t>4</t>
    </r>
  </si>
  <si>
    <r>
      <t>Other Buildings</t>
    </r>
    <r>
      <rPr>
        <b/>
        <vertAlign val="superscript"/>
        <sz val="12"/>
        <rFont val="Arial"/>
        <family val="2"/>
      </rPr>
      <t>5</t>
    </r>
  </si>
  <si>
    <r>
      <t>Other Outdoor</t>
    </r>
    <r>
      <rPr>
        <b/>
        <vertAlign val="superscript"/>
        <sz val="12"/>
        <rFont val="Arial"/>
        <family val="2"/>
      </rPr>
      <t>6</t>
    </r>
  </si>
  <si>
    <r>
      <t>Secondary fires</t>
    </r>
    <r>
      <rPr>
        <b/>
        <vertAlign val="superscript"/>
        <sz val="12"/>
        <rFont val="Arial"/>
        <family val="2"/>
      </rPr>
      <t>7</t>
    </r>
  </si>
  <si>
    <t>Number of incidents</t>
  </si>
  <si>
    <t>1 Some fires are excluded when calculating average response times. Please see definition document for a more detailed explanation. Please note that all calculations now include incidents with only heat/smoke damage.</t>
  </si>
  <si>
    <t>2 For a list of FRSs by urban/rural and met/non-met categories, see worksheet 'FRS geographical categories'</t>
  </si>
  <si>
    <t>3 These are 'Total response time' (time of call to first vehicle to arrive at the incident), 'Call handling' (time of call to time station notified), 'Crew turnout' (from time station notified to first vehicle to leave) and 'Drive time' (from time first vehicle leaves to first vehicle to arrive at the incident).</t>
  </si>
  <si>
    <t xml:space="preserve">4 Primary fires are those where one or more of the following apply: i) all fires in buildings, outdoor structures and vehicles that are not derelict, ii) any fires involving casualties or rescues, iii) any fire attended by five or more appliances </t>
  </si>
  <si>
    <t>5 The largest components of 'other buildings fires' are incidents in private garden sheds, retail and food/drink buildings</t>
  </si>
  <si>
    <t xml:space="preserve">6 Either fires in primary outdoor locations (e.g. aircraft, boats etc) or fires in non-primary outdoor locations that have casualties or five or more pumping appliances attending.  </t>
  </si>
  <si>
    <t>7 Generally small outdoor fires, not involving people or property.</t>
  </si>
  <si>
    <t>.. Data not available</t>
  </si>
  <si>
    <t>Note on Suffolk in 2024/25:</t>
  </si>
  <si>
    <t>Suffolk FRS could not submit all incidents due to technical reasons. Therefore, these statistics do not contain data for all incidents attended from September 2024 to September 2025 from Suffolk.</t>
  </si>
  <si>
    <t>The data will be revised in due course as incidents are updated to the IRS.</t>
  </si>
  <si>
    <t>General note:</t>
  </si>
  <si>
    <t>Fire data are collected by the IRS which collects information on all incidents attended by fire services. For a variety of reasons some records take longer than others for fire services to upload to the IRS and therefore incident totals are constantly being amended (by relatively small numbers).</t>
  </si>
  <si>
    <t xml:space="preserve">Figures for Hampshire and Isle of Wight, who merged into one FRS on 1 April 2021, are presented merged. </t>
  </si>
  <si>
    <t>The full set of fire statistics releases, tables and guidance can be found on our landing page, here-</t>
  </si>
  <si>
    <t>https://www.gov.uk/government/collections/fire-statistics</t>
  </si>
  <si>
    <t>Source: MHCLG Incident Recording System</t>
  </si>
  <si>
    <t>Contact: FireStatistics@communities.gov.uk</t>
  </si>
  <si>
    <t>end of table</t>
  </si>
  <si>
    <t>Call handling time</t>
  </si>
  <si>
    <t>Crew turnout time</t>
  </si>
  <si>
    <t>Drive time</t>
  </si>
  <si>
    <t>Predominantly urban</t>
  </si>
  <si>
    <t>Significantly rural</t>
  </si>
  <si>
    <t>Predominantly rural</t>
  </si>
  <si>
    <t>Isles of Scilly</t>
  </si>
  <si>
    <t>QA</t>
  </si>
  <si>
    <t>Check response times</t>
  </si>
  <si>
    <t>Check quarterly response times</t>
  </si>
  <si>
    <t>(blank)</t>
  </si>
  <si>
    <t>Average of TOTAL_RESPONSE_TIME</t>
  </si>
  <si>
    <t>Column Labels</t>
  </si>
  <si>
    <t>Row Labels</t>
  </si>
  <si>
    <t>Grand Total</t>
  </si>
  <si>
    <t>2026/27</t>
  </si>
  <si>
    <t>2027/28</t>
  </si>
  <si>
    <t>2028/29</t>
  </si>
  <si>
    <t>2029/30</t>
  </si>
  <si>
    <t>2030/31</t>
  </si>
  <si>
    <t>2031/32</t>
  </si>
  <si>
    <t>2032/33</t>
  </si>
  <si>
    <t>2033/34</t>
  </si>
  <si>
    <t>All Primary fires4</t>
  </si>
  <si>
    <t>Other Buildings5</t>
  </si>
  <si>
    <t>Other Outdoor6</t>
  </si>
  <si>
    <t>Secondary fires7</t>
  </si>
  <si>
    <t>Secondary fires</t>
  </si>
  <si>
    <t>Check incident numbers</t>
  </si>
  <si>
    <t>Sum of INCIDENTS_INCLUDED</t>
  </si>
  <si>
    <t>Total response times</t>
  </si>
  <si>
    <t>DO NOT EDIT THIS DATA</t>
  </si>
  <si>
    <t>1994/95</t>
  </si>
  <si>
    <t>1995/96</t>
  </si>
  <si>
    <t>1996/97</t>
  </si>
  <si>
    <t>1997/98</t>
  </si>
  <si>
    <t>1998/99</t>
  </si>
  <si>
    <t>1999/00</t>
  </si>
  <si>
    <t>2000/01</t>
  </si>
  <si>
    <t>2001/02</t>
  </si>
  <si>
    <t>2002/03</t>
  </si>
  <si>
    <t>2003/04</t>
  </si>
  <si>
    <t>2004/05</t>
  </si>
  <si>
    <t>2005/06</t>
  </si>
  <si>
    <t>2006/07</t>
  </si>
  <si>
    <t>2007/08</t>
  </si>
  <si>
    <t>2008/09</t>
  </si>
  <si>
    <t>Other buildings</t>
  </si>
  <si>
    <t>Road vehicles</t>
  </si>
  <si>
    <t>Other outdoors</t>
  </si>
  <si>
    <t>Isle of Wight</t>
  </si>
  <si>
    <t>PREDOMINANTLY RURAL</t>
  </si>
  <si>
    <t>SIGNIFICANTLY RURAL</t>
  </si>
  <si>
    <t>PREDOMINANTLY URBAN</t>
  </si>
  <si>
    <r>
      <t>All Primary fires</t>
    </r>
    <r>
      <rPr>
        <b/>
        <vertAlign val="superscript"/>
        <sz val="11"/>
        <rFont val="Calibri"/>
        <family val="2"/>
        <scheme val="minor"/>
      </rPr>
      <t>3</t>
    </r>
  </si>
  <si>
    <t>..</t>
  </si>
  <si>
    <r>
      <t>Other Buildings</t>
    </r>
    <r>
      <rPr>
        <b/>
        <vertAlign val="superscript"/>
        <sz val="11"/>
        <rFont val="Calibri"/>
        <family val="2"/>
        <scheme val="minor"/>
      </rPr>
      <t>4</t>
    </r>
  </si>
  <si>
    <r>
      <t>Other Outdoor</t>
    </r>
    <r>
      <rPr>
        <b/>
        <vertAlign val="superscript"/>
        <sz val="11"/>
        <rFont val="Calibri"/>
        <family val="2"/>
        <scheme val="minor"/>
      </rPr>
      <t>5</t>
    </r>
  </si>
  <si>
    <r>
      <t>Secondary fires</t>
    </r>
    <r>
      <rPr>
        <b/>
        <vertAlign val="superscript"/>
        <sz val="11"/>
        <rFont val="Calibri"/>
        <family val="2"/>
        <scheme val="minor"/>
      </rPr>
      <t>6</t>
    </r>
  </si>
  <si>
    <r>
      <t>FIRE STATISTICS TABLE 1001 (Historical): Average response times</t>
    </r>
    <r>
      <rPr>
        <b/>
        <vertAlign val="superscript"/>
        <sz val="12"/>
        <rFont val="Arial Black"/>
        <family val="2"/>
      </rPr>
      <t>1</t>
    </r>
    <r>
      <rPr>
        <b/>
        <sz val="12"/>
        <rFont val="Arial Black"/>
        <family val="2"/>
      </rPr>
      <t xml:space="preserve"> by location and fire and rescue authority/geographical category, England</t>
    </r>
  </si>
  <si>
    <r>
      <t>Select a fire and rescue authority (or other geographical category</t>
    </r>
    <r>
      <rPr>
        <b/>
        <vertAlign val="superscript"/>
        <sz val="12"/>
        <rFont val="Arial"/>
        <family val="2"/>
      </rPr>
      <t>2</t>
    </r>
    <r>
      <rPr>
        <b/>
        <sz val="12"/>
        <rFont val="Arial"/>
        <family val="2"/>
      </rPr>
      <t>) from the drop-down lists in the box below:</t>
    </r>
  </si>
  <si>
    <t>INCLUDING 'heat and/or smoke damage only' incidents</t>
  </si>
  <si>
    <r>
      <t>All Primary fires</t>
    </r>
    <r>
      <rPr>
        <b/>
        <vertAlign val="superscript"/>
        <sz val="12"/>
        <rFont val="Arial"/>
        <family val="2"/>
      </rPr>
      <t>3</t>
    </r>
  </si>
  <si>
    <r>
      <t>Other Buildings</t>
    </r>
    <r>
      <rPr>
        <b/>
        <vertAlign val="superscript"/>
        <sz val="12"/>
        <rFont val="Arial"/>
        <family val="2"/>
      </rPr>
      <t>4</t>
    </r>
  </si>
  <si>
    <r>
      <t>Other Outdoor</t>
    </r>
    <r>
      <rPr>
        <b/>
        <vertAlign val="superscript"/>
        <sz val="12"/>
        <rFont val="Arial"/>
        <family val="2"/>
      </rPr>
      <t>5</t>
    </r>
  </si>
  <si>
    <r>
      <t>Secondary fires</t>
    </r>
    <r>
      <rPr>
        <b/>
        <vertAlign val="superscript"/>
        <sz val="12"/>
        <rFont val="Arial"/>
        <family val="2"/>
      </rPr>
      <t>6</t>
    </r>
  </si>
  <si>
    <t>1 Some fires are excluded when calculating average response times. Please see definition document for a more detailed explanation.</t>
  </si>
  <si>
    <t>2 For a list of FRSs by urban/rural and met/non-met categories, see worksheet 'FRS geographical categories'.</t>
  </si>
  <si>
    <t xml:space="preserve">3 Primary fires are those where one or more of the following apply: i) all fires in buildings, outdoor structures and vehicles that are not derelict, ii) any fires involving casualties or rescues, iii) any fire attended by five or more appliances </t>
  </si>
  <si>
    <t>4 The largest components of 'other buildings fires' are incidents in private garden sheds, retail and food/drink buildings</t>
  </si>
  <si>
    <t xml:space="preserve">5 Either fires in primary outdoor locations (e.g. aircraft, boats etc) or fires in non-primary outdoor locations that have casualties or five or more pumping appliances attending.  </t>
  </si>
  <si>
    <t>6 Generally small outdoor fires, not involving people or property.</t>
  </si>
  <si>
    <t>Note on data prior to 2009/10:</t>
  </si>
  <si>
    <t>Before 1 April 2009 fire incident statistics were based on the FDR1 paper form. This approach means the statistics for before this date can be less robust. Since this date the statistics are based on an online collection tool, the Incident Recording System (IRS).</t>
  </si>
  <si>
    <t>Please note in this table the Predominantly urban, Predominantly rural and Significantly rural categories use Hampshire and Isle of Wight in their categories from before their merger on 1 April 2021.</t>
  </si>
  <si>
    <t>FRS Name</t>
  </si>
  <si>
    <r>
      <t>Urban/Rural category</t>
    </r>
    <r>
      <rPr>
        <b/>
        <vertAlign val="superscript"/>
        <sz val="12"/>
        <color theme="1"/>
        <rFont val="Arial"/>
        <family val="2"/>
      </rPr>
      <t>1</t>
    </r>
  </si>
  <si>
    <t>Met/Non-met category</t>
  </si>
  <si>
    <t>Hampshire and Isle Of Wight</t>
  </si>
  <si>
    <t>End of table</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</si>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</sst>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_-;\-* #,##0.0_-;_-* &quot;-&quot;??_-;_-@_-"/>
    <numFmt numFmtId="165" formatCode="m&quot;m &quot;ss&quot;s&quot;"/>
    <numFmt numFmtId="166" formatCode="0.0000000000000"/>
    <numFmt numFmtId="167" formatCode="hh:mm:ss;@"/>
    <numFmt numFmtId="168" formatCode="0.0"/>
    <numFmt numFmtId="169" formatCode="0.0%"/>
    <numFmt numFmtId="170" formatCode="[$-F400]h:mm:ss\ AM/PM"/>
    <numFmt numFmtId="171" formatCode="_-* #,##0_-;\-* #,##0_-;_-* &quot;-&quot;??_-;_-@_-"/>
    <numFmt numFmtId="172" formatCode="_(* #,##0_);_(* \(#,##0\);_(* &quot;-&quot;??_);_(@_)"/>
    <numFmt numFmtId="173" formatCode="0.00000000000"/>
  </numFmts>
  <fonts count="5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b/>
      <sz val="11"/>
      <color rgb="FFFF0000"/>
      <name val="Arial Black"/>
      <family val="2"/>
    </font>
    <font>
      <sz val="11"/>
      <name val="Calibri"/>
      <family val="2"/>
      <scheme val="minor"/>
    </font>
    <font>
      <b/>
      <sz val="11"/>
      <color indexed="10"/>
      <name val="Calibri"/>
      <family val="2"/>
      <scheme val="minor"/>
    </font>
    <font>
      <b/>
      <sz val="10"/>
      <name val="Arial"/>
      <family val="2"/>
    </font>
    <font>
      <b/>
      <i/>
      <u/>
      <sz val="11"/>
      <color theme="0"/>
      <name val="Calibri"/>
      <family val="2"/>
      <scheme val="minor"/>
    </font>
    <font>
      <b/>
      <sz val="11"/>
      <name val="Calibri"/>
      <family val="2"/>
      <scheme val="minor"/>
    </font>
    <font>
      <b/>
      <vertAlign val="superscript"/>
      <sz val="11"/>
      <name val="Calibri"/>
      <family val="2"/>
      <scheme val="minor"/>
    </font>
    <font>
      <i/>
      <sz val="11"/>
      <name val="Calibri"/>
      <family val="2"/>
      <scheme val="minor"/>
    </font>
    <font>
      <u/>
      <vertAlign val="superscript"/>
      <sz val="11"/>
      <color theme="0"/>
      <name val="Calibri"/>
      <family val="2"/>
      <scheme val="minor"/>
    </font>
    <font>
      <b/>
      <i/>
      <sz val="11"/>
      <name val="Calibri"/>
      <family val="2"/>
      <scheme val="minor"/>
    </font>
    <font>
      <b/>
      <sz val="11"/>
      <name val="Arial Black"/>
      <family val="2"/>
    </font>
    <font>
      <b/>
      <sz val="11"/>
      <color theme="0"/>
      <name val="Arial Black"/>
      <family val="2"/>
    </font>
    <font>
      <b/>
      <sz val="12"/>
      <color theme="0"/>
      <name val="Calibri"/>
      <family val="2"/>
      <scheme val="minor"/>
    </font>
    <font>
      <b/>
      <sz val="12"/>
      <name val="Arial"/>
      <family val="2"/>
    </font>
    <font>
      <sz val="12"/>
      <color theme="1"/>
      <name val="Arial"/>
      <family val="2"/>
    </font>
    <font>
      <b/>
      <vertAlign val="superscript"/>
      <sz val="12"/>
      <name val="Arial"/>
      <family val="2"/>
    </font>
    <font>
      <sz val="12"/>
      <name val="Arial"/>
      <family val="2"/>
    </font>
    <font>
      <b/>
      <sz val="12"/>
      <color theme="1"/>
      <name val="Arial"/>
      <family val="2"/>
    </font>
    <font>
      <b/>
      <i/>
      <u/>
      <sz val="12"/>
      <name val="Arial"/>
      <family val="2"/>
    </font>
    <font>
      <i/>
      <sz val="12"/>
      <name val="Arial"/>
      <family val="2"/>
    </font>
    <font>
      <b/>
      <i/>
      <sz val="12"/>
      <name val="Arial"/>
      <family val="2"/>
    </font>
    <font>
      <sz val="12"/>
      <color theme="0"/>
      <name val="Arial"/>
      <family val="2"/>
    </font>
    <font>
      <i/>
      <sz val="12"/>
      <color rgb="FF0000FF"/>
      <name val="Arial"/>
      <family val="2"/>
    </font>
    <font>
      <b/>
      <sz val="12"/>
      <color theme="0"/>
      <name val="Arial"/>
      <family val="2"/>
    </font>
    <font>
      <sz val="12"/>
      <color rgb="FFFF0000"/>
      <name val="Arial"/>
      <family val="2"/>
    </font>
    <font>
      <b/>
      <vertAlign val="superscript"/>
      <sz val="12"/>
      <color theme="1"/>
      <name val="Arial"/>
      <family val="2"/>
    </font>
    <font>
      <b/>
      <sz val="12"/>
      <name val="Arial Black"/>
      <family val="2"/>
    </font>
    <font>
      <b/>
      <vertAlign val="superscript"/>
      <sz val="12"/>
      <name val="Arial Black"/>
      <family val="2"/>
    </font>
    <font>
      <b/>
      <sz val="36"/>
      <name val="Calibri"/>
      <family val="2"/>
      <scheme val="minor"/>
    </font>
    <font>
      <b/>
      <sz val="36"/>
      <color theme="1"/>
      <name val="Calibri"/>
      <family val="2"/>
      <scheme val="minor"/>
    </font>
    <font>
      <b/>
      <sz val="18"/>
      <color theme="0"/>
      <name val="Calibri"/>
      <family val="2"/>
      <scheme val="minor"/>
    </font>
  </fonts>
  <fills count="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FF0000"/>
        <bgColor indexed="64"/>
      </patternFill>
    </fill>
    <fill>
      <patternFill patternType="solid">
        <fgColor indexed="9"/>
        <bgColor indexed="64"/>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23">
    <border>
      <left/>
      <right/>
      <top/>
      <bottom/>
      <diagonal/>
    </border>
    <border>
      <left style="thin">
        <color indexed="64"/>
      </left>
      <right/>
      <top/>
      <bottom/>
      <diagonal/>
    </border>
    <border>
      <left/>
      <right/>
      <top/>
      <bottom style="medium">
        <color rgb="FFFF0000"/>
      </bottom>
      <diagonal/>
    </border>
    <border>
      <left/>
      <right/>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bottom/>
      <diagonal/>
    </border>
    <border>
      <left/>
      <right style="thin">
        <color rgb="FF000000"/>
      </right>
      <top/>
      <bottom/>
      <diagonal/>
    </border>
    <border>
      <left/>
      <right style="thin">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thin">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style="thin">
        <color indexed="64"/>
      </left>
      <right/>
      <top/>
      <bottom style="medium">
        <color rgb="FF000000"/>
      </bottom>
      <diagonal/>
    </border>
    <border>
      <left/>
      <right style="medium">
        <color rgb="FF000000"/>
      </right>
      <top/>
      <bottom style="medium">
        <color rgb="FF000000"/>
      </bottom>
      <diagonal/>
    </border>
    <border>
      <left/>
      <right style="thin">
        <color rgb="FF000000"/>
      </right>
      <top/>
      <bottom style="medium">
        <color indexed="64"/>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Border="0" applyProtection="0"/>
    <xf numFmtId="0" fontId="7" fillId="0" borderId="0" applyNumberFormat="0" applyBorder="0" applyProtection="0"/>
    <xf numFmtId="0" fontId="14" fillId="0" borderId="0" applyNumberFormat="0" applyFont="0" applyBorder="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7" fillId="0" borderId="0" applyNumberFormat="0" applyBorder="0" applyProtection="0"/>
    <xf numFmtId="0" fontId="14" fillId="0" borderId="0"/>
    <xf numFmtId="0" fontId="14" fillId="0" borderId="0" applyNumberFormat="0" applyFont="0" applyBorder="0" applyProtection="0"/>
    <xf numFmtId="0" fontId="5" fillId="0" borderId="0" applyNumberFormat="0" applyFill="0" applyBorder="0" applyAlignment="0" applyProtection="0"/>
  </cellStyleXfs>
  <cellXfs count="244">
    <xf numFmtId="0" fontId="0" fillId="0" borderId="0" xfId="0"/>
    <xf numFmtId="0" fontId="7" fillId="2" borderId="0" xfId="4" applyFont="1" applyFill="1"/>
    <xf numFmtId="0" fontId="11" fillId="0" borderId="0" xfId="5" applyFont="1" applyAlignment="1">
      <alignment vertical="center"/>
    </xf>
    <xf numFmtId="0" fontId="12" fillId="0" borderId="0" xfId="4" applyFont="1"/>
    <xf numFmtId="0" fontId="6" fillId="2" borderId="0" xfId="6" applyFont="1" applyFill="1"/>
    <xf numFmtId="0" fontId="17" fillId="2" borderId="0" xfId="7" applyFont="1" applyFill="1" applyAlignment="1"/>
    <xf numFmtId="0" fontId="0" fillId="3" borderId="0" xfId="0" applyFill="1"/>
    <xf numFmtId="0" fontId="3" fillId="3" borderId="0" xfId="0" applyFont="1" applyFill="1"/>
    <xf numFmtId="0" fontId="20" fillId="3" borderId="0" xfId="0" applyFont="1" applyFill="1"/>
    <xf numFmtId="0" fontId="26" fillId="3" borderId="0" xfId="0" applyFont="1" applyFill="1"/>
    <xf numFmtId="0" fontId="28" fillId="3" borderId="0" xfId="0" applyFont="1" applyFill="1"/>
    <xf numFmtId="0" fontId="0" fillId="5" borderId="0" xfId="0" applyFill="1"/>
    <xf numFmtId="0" fontId="3" fillId="3" borderId="0" xfId="0" applyFont="1" applyFill="1" applyAlignment="1">
      <alignment horizontal="center" vertical="center" wrapText="1"/>
    </xf>
    <xf numFmtId="45" fontId="0" fillId="0" borderId="0" xfId="0" applyNumberFormat="1"/>
    <xf numFmtId="0" fontId="0" fillId="0" borderId="0" xfId="0" applyAlignment="1">
      <alignment horizontal="left"/>
    </xf>
    <xf numFmtId="21" fontId="0" fillId="0" borderId="0" xfId="0" applyNumberFormat="1"/>
    <xf numFmtId="0" fontId="0" fillId="0" borderId="0" xfId="0" applyAlignment="1">
      <alignment horizontal="right"/>
    </xf>
    <xf numFmtId="0" fontId="5" fillId="3" borderId="0" xfId="3" applyFill="1" applyAlignment="1">
      <alignment horizontal="left"/>
    </xf>
    <xf numFmtId="0" fontId="0" fillId="3" borderId="0" xfId="0" applyFill="1" applyAlignment="1">
      <alignment horizontal="left"/>
    </xf>
    <xf numFmtId="0" fontId="7" fillId="6" borderId="0" xfId="4" applyFont="1" applyFill="1"/>
    <xf numFmtId="0" fontId="8" fillId="6" borderId="0" xfId="4" applyFont="1" applyFill="1"/>
    <xf numFmtId="0" fontId="10" fillId="6" borderId="0" xfId="4" applyFont="1" applyFill="1"/>
    <xf numFmtId="0" fontId="15" fillId="6" borderId="0" xfId="10" applyFont="1" applyFill="1"/>
    <xf numFmtId="0" fontId="6" fillId="6" borderId="0" xfId="10" applyFont="1" applyFill="1"/>
    <xf numFmtId="0" fontId="6" fillId="6" borderId="0" xfId="10" applyFont="1" applyFill="1" applyAlignment="1">
      <alignment horizontal="left"/>
    </xf>
    <xf numFmtId="0" fontId="6" fillId="6" borderId="0" xfId="5" applyFont="1" applyFill="1"/>
    <xf numFmtId="0" fontId="6" fillId="6" borderId="0" xfId="5" applyFont="1" applyFill="1" applyAlignment="1">
      <alignment horizontal="left"/>
    </xf>
    <xf numFmtId="0" fontId="17" fillId="6" borderId="0" xfId="7" applyFont="1" applyFill="1" applyAlignment="1"/>
    <xf numFmtId="0" fontId="15" fillId="6" borderId="0" xfId="10" applyFont="1" applyFill="1" applyAlignment="1">
      <alignment wrapText="1"/>
    </xf>
    <xf numFmtId="0" fontId="32" fillId="6" borderId="0" xfId="10" applyFont="1" applyFill="1" applyAlignment="1">
      <alignment horizontal="left" wrapText="1"/>
    </xf>
    <xf numFmtId="0" fontId="13" fillId="6" borderId="0" xfId="3" applyFont="1" applyFill="1" applyAlignment="1">
      <alignment horizontal="left" vertical="center"/>
    </xf>
    <xf numFmtId="0" fontId="6" fillId="6" borderId="0" xfId="12" applyFont="1" applyFill="1" applyAlignment="1">
      <alignment horizontal="left" vertical="center" wrapText="1"/>
    </xf>
    <xf numFmtId="1" fontId="6" fillId="6" borderId="0" xfId="12" applyNumberFormat="1" applyFont="1" applyFill="1" applyAlignment="1">
      <alignment horizontal="left" vertical="center"/>
    </xf>
    <xf numFmtId="0" fontId="6" fillId="6" borderId="0" xfId="11" applyFont="1" applyFill="1" applyAlignment="1">
      <alignment horizontal="left"/>
    </xf>
    <xf numFmtId="0" fontId="6" fillId="6" borderId="0" xfId="11" applyFont="1" applyFill="1"/>
    <xf numFmtId="0" fontId="32" fillId="0" borderId="0" xfId="0" applyFont="1" applyAlignment="1">
      <alignment horizontal="right"/>
    </xf>
    <xf numFmtId="0" fontId="32" fillId="0" borderId="0" xfId="0" applyFont="1"/>
    <xf numFmtId="170" fontId="32" fillId="0" borderId="0" xfId="0" applyNumberFormat="1" applyFont="1"/>
    <xf numFmtId="0" fontId="35" fillId="3" borderId="0" xfId="0" applyFont="1" applyFill="1"/>
    <xf numFmtId="0" fontId="33" fillId="5" borderId="0" xfId="0" applyFont="1" applyFill="1"/>
    <xf numFmtId="0" fontId="36" fillId="5" borderId="0" xfId="0" applyFont="1" applyFill="1"/>
    <xf numFmtId="0" fontId="38" fillId="5" borderId="0" xfId="0" applyFont="1" applyFill="1"/>
    <xf numFmtId="0" fontId="33" fillId="3" borderId="0" xfId="0" applyFont="1" applyFill="1"/>
    <xf numFmtId="0" fontId="36" fillId="3" borderId="0" xfId="0" applyFont="1" applyFill="1"/>
    <xf numFmtId="0" fontId="39" fillId="5" borderId="0" xfId="0" applyFont="1" applyFill="1"/>
    <xf numFmtId="0" fontId="38" fillId="3" borderId="0" xfId="0" applyFont="1" applyFill="1"/>
    <xf numFmtId="0" fontId="39" fillId="3" borderId="0" xfId="0" applyFont="1" applyFill="1"/>
    <xf numFmtId="0" fontId="13" fillId="3" borderId="0" xfId="3" applyFont="1" applyFill="1" applyAlignment="1"/>
    <xf numFmtId="0" fontId="35" fillId="3" borderId="0" xfId="0" applyFont="1" applyFill="1" applyAlignment="1">
      <alignment horizontal="left"/>
    </xf>
    <xf numFmtId="0" fontId="36" fillId="3" borderId="2" xfId="0" applyFont="1" applyFill="1" applyBorder="1"/>
    <xf numFmtId="0" fontId="33" fillId="3" borderId="3" xfId="0" applyFont="1" applyFill="1" applyBorder="1"/>
    <xf numFmtId="0" fontId="40" fillId="3" borderId="0" xfId="0" applyFont="1" applyFill="1"/>
    <xf numFmtId="49" fontId="0" fillId="0" borderId="0" xfId="0" applyNumberFormat="1"/>
    <xf numFmtId="0" fontId="9" fillId="6" borderId="0" xfId="5" applyFont="1" applyFill="1" applyAlignment="1">
      <alignment vertical="center"/>
    </xf>
    <xf numFmtId="0" fontId="13" fillId="6" borderId="0" xfId="13" applyFont="1" applyFill="1"/>
    <xf numFmtId="0" fontId="13" fillId="6" borderId="0" xfId="3" applyFont="1" applyFill="1"/>
    <xf numFmtId="0" fontId="15" fillId="6" borderId="0" xfId="5" applyFont="1" applyFill="1"/>
    <xf numFmtId="1" fontId="6" fillId="6" borderId="0" xfId="12" applyNumberFormat="1" applyFont="1" applyFill="1" applyAlignment="1">
      <alignment horizontal="left" vertical="center" wrapText="1"/>
    </xf>
    <xf numFmtId="0" fontId="33" fillId="0" borderId="0" xfId="0" applyFont="1"/>
    <xf numFmtId="0" fontId="36" fillId="0" borderId="0" xfId="0" applyFont="1"/>
    <xf numFmtId="0" fontId="35" fillId="0" borderId="0" xfId="0" applyFont="1" applyAlignment="1">
      <alignment horizontal="right"/>
    </xf>
    <xf numFmtId="171" fontId="32" fillId="0" borderId="0" xfId="1" applyNumberFormat="1" applyFont="1" applyFill="1" applyAlignment="1">
      <alignment horizontal="right"/>
    </xf>
    <xf numFmtId="171" fontId="35" fillId="0" borderId="0" xfId="1" applyNumberFormat="1" applyFont="1" applyFill="1" applyAlignment="1">
      <alignment horizontal="right"/>
    </xf>
    <xf numFmtId="0" fontId="35" fillId="0" borderId="0" xfId="0" applyFont="1"/>
    <xf numFmtId="170" fontId="35" fillId="0" borderId="0" xfId="0" applyNumberFormat="1" applyFont="1"/>
    <xf numFmtId="171" fontId="32" fillId="0" borderId="0" xfId="1" applyNumberFormat="1" applyFont="1" applyFill="1" applyAlignment="1"/>
    <xf numFmtId="171" fontId="35" fillId="0" borderId="0" xfId="1" applyNumberFormat="1" applyFont="1" applyFill="1" applyAlignment="1"/>
    <xf numFmtId="0" fontId="0" fillId="0" borderId="0" xfId="0" pivotButton="1"/>
    <xf numFmtId="0" fontId="47" fillId="7" borderId="0" xfId="0" applyFont="1" applyFill="1" applyAlignment="1">
      <alignment horizontal="center" vertical="center"/>
    </xf>
    <xf numFmtId="0" fontId="48" fillId="0" borderId="0" xfId="0" applyFont="1" applyAlignment="1">
      <alignment horizontal="center" vertical="center"/>
    </xf>
    <xf numFmtId="0" fontId="49" fillId="4" borderId="0" xfId="0" applyFont="1" applyFill="1" applyAlignment="1">
      <alignment horizontal="left" vertical="center" wrapText="1"/>
    </xf>
    <xf numFmtId="0" fontId="0" fillId="8" borderId="0" xfId="0" applyFill="1"/>
    <xf numFmtId="164" fontId="0" fillId="8" borderId="0" xfId="1" applyNumberFormat="1" applyFont="1" applyFill="1" applyBorder="1"/>
    <xf numFmtId="0" fontId="3" fillId="8" borderId="0" xfId="0" applyFont="1" applyFill="1"/>
    <xf numFmtId="0" fontId="20" fillId="8" borderId="0" xfId="0" applyFont="1" applyFill="1" applyAlignment="1">
      <alignment horizontal="center" wrapText="1"/>
    </xf>
    <xf numFmtId="165" fontId="20" fillId="8" borderId="0" xfId="0" applyNumberFormat="1" applyFont="1" applyFill="1" applyAlignment="1">
      <alignment horizontal="center" wrapText="1"/>
    </xf>
    <xf numFmtId="165" fontId="0" fillId="8" borderId="0" xfId="0" applyNumberFormat="1" applyFill="1"/>
    <xf numFmtId="0" fontId="3" fillId="8" borderId="0" xfId="0" applyFont="1" applyFill="1" applyAlignment="1">
      <alignment horizontal="center" vertical="center"/>
    </xf>
    <xf numFmtId="0" fontId="0" fillId="8" borderId="0" xfId="0" applyFill="1" applyAlignment="1">
      <alignment horizontal="center" vertical="center" wrapText="1"/>
    </xf>
    <xf numFmtId="0" fontId="3" fillId="8" borderId="0" xfId="0" applyFont="1" applyFill="1" applyAlignment="1">
      <alignment horizontal="center" vertical="center" wrapText="1"/>
    </xf>
    <xf numFmtId="0" fontId="23" fillId="8" borderId="0" xfId="0" applyFont="1" applyFill="1"/>
    <xf numFmtId="0" fontId="4" fillId="8" borderId="0" xfId="0" applyFont="1" applyFill="1"/>
    <xf numFmtId="0" fontId="22" fillId="8" borderId="0" xfId="0" applyFont="1" applyFill="1" applyAlignment="1">
      <alignment horizontal="right" vertical="center"/>
    </xf>
    <xf numFmtId="0" fontId="24" fillId="8" borderId="0" xfId="0" applyFont="1" applyFill="1"/>
    <xf numFmtId="0" fontId="24" fillId="8" borderId="0" xfId="0" applyFont="1" applyFill="1" applyAlignment="1">
      <alignment wrapText="1"/>
    </xf>
    <xf numFmtId="165" fontId="3" fillId="8" borderId="0" xfId="0" applyNumberFormat="1" applyFont="1" applyFill="1" applyAlignment="1">
      <alignment horizontal="right"/>
    </xf>
    <xf numFmtId="0" fontId="24" fillId="8" borderId="0" xfId="0" applyFont="1" applyFill="1" applyAlignment="1">
      <alignment horizontal="left" indent="2"/>
    </xf>
    <xf numFmtId="0" fontId="26" fillId="8" borderId="0" xfId="0" applyFont="1" applyFill="1" applyAlignment="1">
      <alignment horizontal="right"/>
    </xf>
    <xf numFmtId="0" fontId="20" fillId="8" borderId="0" xfId="0" applyFont="1" applyFill="1"/>
    <xf numFmtId="0" fontId="20" fillId="8" borderId="0" xfId="0" applyFont="1" applyFill="1" applyAlignment="1">
      <alignment wrapText="1"/>
    </xf>
    <xf numFmtId="165" fontId="0" fillId="8" borderId="0" xfId="0" applyNumberFormat="1" applyFill="1" applyAlignment="1">
      <alignment horizontal="right"/>
    </xf>
    <xf numFmtId="0" fontId="4" fillId="8" borderId="0" xfId="0" applyFont="1" applyFill="1" applyAlignment="1">
      <alignment wrapText="1"/>
    </xf>
    <xf numFmtId="3" fontId="24" fillId="8" borderId="0" xfId="0" applyNumberFormat="1" applyFont="1" applyFill="1" applyAlignment="1">
      <alignment horizontal="right"/>
    </xf>
    <xf numFmtId="0" fontId="28" fillId="8" borderId="0" xfId="0" applyFont="1" applyFill="1"/>
    <xf numFmtId="0" fontId="26" fillId="8" borderId="0" xfId="0" applyFont="1" applyFill="1"/>
    <xf numFmtId="3" fontId="0" fillId="8" borderId="0" xfId="0" applyNumberFormat="1" applyFill="1"/>
    <xf numFmtId="0" fontId="5" fillId="8" borderId="0" xfId="3" applyFill="1" applyBorder="1"/>
    <xf numFmtId="0" fontId="0" fillId="8" borderId="0" xfId="0" applyFill="1" applyAlignment="1">
      <alignment horizontal="left" vertical="top" wrapText="1"/>
    </xf>
    <xf numFmtId="0" fontId="20" fillId="8" borderId="0" xfId="0" applyFont="1" applyFill="1" applyAlignment="1">
      <alignment horizontal="right"/>
    </xf>
    <xf numFmtId="0" fontId="20" fillId="8" borderId="0" xfId="3" applyFont="1" applyFill="1" applyBorder="1" applyAlignment="1">
      <alignment horizontal="left"/>
    </xf>
    <xf numFmtId="169" fontId="24" fillId="8" borderId="0" xfId="2" applyNumberFormat="1" applyFont="1" applyFill="1"/>
    <xf numFmtId="1" fontId="0" fillId="8" borderId="0" xfId="0" applyNumberFormat="1" applyFill="1"/>
    <xf numFmtId="0" fontId="4" fillId="8" borderId="0" xfId="3" applyFont="1" applyFill="1" applyBorder="1" applyAlignment="1">
      <alignment horizontal="left"/>
    </xf>
    <xf numFmtId="0" fontId="5" fillId="8" borderId="0" xfId="3" applyFill="1" applyBorder="1" applyAlignment="1"/>
    <xf numFmtId="0" fontId="45" fillId="8" borderId="0" xfId="0" applyFont="1" applyFill="1"/>
    <xf numFmtId="0" fontId="29" fillId="8" borderId="0" xfId="0" applyFont="1" applyFill="1"/>
    <xf numFmtId="0" fontId="29" fillId="8" borderId="0" xfId="0" applyFont="1" applyFill="1" applyAlignment="1">
      <alignment horizontal="left"/>
    </xf>
    <xf numFmtId="0" fontId="32" fillId="8" borderId="0" xfId="0" applyFont="1" applyFill="1"/>
    <xf numFmtId="0" fontId="35" fillId="8" borderId="0" xfId="0" applyFont="1" applyFill="1"/>
    <xf numFmtId="0" fontId="35" fillId="8" borderId="0" xfId="0" applyFont="1" applyFill="1" applyAlignment="1">
      <alignment horizontal="center" wrapText="1"/>
    </xf>
    <xf numFmtId="0" fontId="33" fillId="8" borderId="0" xfId="0" applyFont="1" applyFill="1"/>
    <xf numFmtId="0" fontId="32" fillId="8" borderId="0" xfId="0" applyFont="1" applyFill="1" applyAlignment="1">
      <alignment horizontal="center" vertical="center"/>
    </xf>
    <xf numFmtId="0" fontId="32" fillId="8" borderId="0" xfId="0" applyFont="1" applyFill="1" applyAlignment="1">
      <alignment horizontal="right" vertical="center"/>
    </xf>
    <xf numFmtId="0" fontId="32" fillId="8" borderId="0" xfId="0" applyFont="1" applyFill="1" applyAlignment="1">
      <alignment wrapText="1"/>
    </xf>
    <xf numFmtId="165" fontId="32" fillId="8" borderId="0" xfId="0" applyNumberFormat="1" applyFont="1" applyFill="1" applyAlignment="1">
      <alignment horizontal="right"/>
    </xf>
    <xf numFmtId="0" fontId="36" fillId="8" borderId="0" xfId="0" applyFont="1" applyFill="1"/>
    <xf numFmtId="165" fontId="35" fillId="8" borderId="0" xfId="0" applyNumberFormat="1" applyFont="1" applyFill="1" applyAlignment="1">
      <alignment horizontal="right"/>
    </xf>
    <xf numFmtId="0" fontId="38" fillId="8" borderId="0" xfId="0" applyFont="1" applyFill="1"/>
    <xf numFmtId="0" fontId="35" fillId="8" borderId="0" xfId="0" applyFont="1" applyFill="1" applyAlignment="1">
      <alignment wrapText="1"/>
    </xf>
    <xf numFmtId="3" fontId="32" fillId="8" borderId="0" xfId="0" applyNumberFormat="1" applyFont="1" applyFill="1" applyAlignment="1">
      <alignment horizontal="right"/>
    </xf>
    <xf numFmtId="0" fontId="39" fillId="8" borderId="0" xfId="0" applyFont="1" applyFill="1"/>
    <xf numFmtId="3" fontId="35" fillId="8" borderId="0" xfId="0" applyNumberFormat="1" applyFont="1" applyFill="1" applyAlignment="1">
      <alignment horizontal="right"/>
    </xf>
    <xf numFmtId="9" fontId="38" fillId="8" borderId="0" xfId="2" applyFont="1" applyFill="1"/>
    <xf numFmtId="0" fontId="13" fillId="8" borderId="0" xfId="3" applyFont="1" applyFill="1" applyAlignment="1"/>
    <xf numFmtId="0" fontId="35" fillId="8" borderId="0" xfId="3" applyFont="1" applyFill="1" applyAlignment="1">
      <alignment vertical="center"/>
    </xf>
    <xf numFmtId="1" fontId="35" fillId="8" borderId="0" xfId="0" applyNumberFormat="1" applyFont="1" applyFill="1"/>
    <xf numFmtId="1" fontId="33" fillId="8" borderId="0" xfId="0" applyNumberFormat="1" applyFont="1" applyFill="1"/>
    <xf numFmtId="0" fontId="35" fillId="8" borderId="0" xfId="0" applyFont="1" applyFill="1" applyAlignment="1">
      <alignment vertical="top"/>
    </xf>
    <xf numFmtId="0" fontId="35" fillId="8" borderId="0" xfId="0" applyFont="1" applyFill="1" applyAlignment="1">
      <alignment horizontal="left"/>
    </xf>
    <xf numFmtId="0" fontId="13" fillId="8" borderId="0" xfId="3" applyFont="1" applyFill="1" applyAlignment="1">
      <alignment horizontal="right"/>
    </xf>
    <xf numFmtId="0" fontId="35" fillId="8" borderId="0" xfId="0" applyFont="1" applyFill="1" applyAlignment="1">
      <alignment horizontal="right"/>
    </xf>
    <xf numFmtId="0" fontId="40" fillId="8" borderId="0" xfId="3" applyFont="1" applyFill="1"/>
    <xf numFmtId="0" fontId="5" fillId="8" borderId="0" xfId="3" applyFill="1"/>
    <xf numFmtId="0" fontId="32" fillId="8" borderId="4" xfId="0" applyFont="1" applyFill="1" applyBorder="1" applyAlignment="1">
      <alignment wrapText="1"/>
    </xf>
    <xf numFmtId="0" fontId="35" fillId="8" borderId="5" xfId="0" applyFont="1" applyFill="1" applyBorder="1"/>
    <xf numFmtId="0" fontId="32" fillId="8" borderId="5" xfId="0" applyFont="1" applyFill="1" applyBorder="1" applyAlignment="1">
      <alignment horizontal="center" vertical="center" wrapText="1"/>
    </xf>
    <xf numFmtId="0" fontId="32" fillId="8" borderId="6" xfId="0" applyFont="1" applyFill="1" applyBorder="1" applyAlignment="1">
      <alignment horizontal="center" vertical="center" wrapText="1"/>
    </xf>
    <xf numFmtId="0" fontId="37" fillId="8" borderId="7" xfId="0" applyFont="1" applyFill="1" applyBorder="1"/>
    <xf numFmtId="0" fontId="32" fillId="8" borderId="9" xfId="0" applyFont="1" applyFill="1" applyBorder="1" applyAlignment="1">
      <alignment horizontal="right" vertical="center"/>
    </xf>
    <xf numFmtId="0" fontId="32" fillId="8" borderId="7" xfId="0" applyFont="1" applyFill="1" applyBorder="1"/>
    <xf numFmtId="165" fontId="32" fillId="8" borderId="8" xfId="0" applyNumberFormat="1" applyFont="1" applyFill="1" applyBorder="1" applyAlignment="1">
      <alignment horizontal="right"/>
    </xf>
    <xf numFmtId="0" fontId="32" fillId="8" borderId="7" xfId="0" applyFont="1" applyFill="1" applyBorder="1" applyAlignment="1">
      <alignment horizontal="left" indent="2"/>
    </xf>
    <xf numFmtId="0" fontId="38" fillId="8" borderId="7" xfId="0" applyFont="1" applyFill="1" applyBorder="1" applyAlignment="1">
      <alignment horizontal="right"/>
    </xf>
    <xf numFmtId="165" fontId="35" fillId="8" borderId="8" xfId="0" applyNumberFormat="1" applyFont="1" applyFill="1" applyBorder="1" applyAlignment="1">
      <alignment horizontal="right"/>
    </xf>
    <xf numFmtId="0" fontId="35" fillId="8" borderId="7" xfId="0" applyFont="1" applyFill="1" applyBorder="1"/>
    <xf numFmtId="3" fontId="32" fillId="8" borderId="8" xfId="0" applyNumberFormat="1" applyFont="1" applyFill="1" applyBorder="1" applyAlignment="1">
      <alignment horizontal="right"/>
    </xf>
    <xf numFmtId="3" fontId="35" fillId="8" borderId="8" xfId="0" applyNumberFormat="1" applyFont="1" applyFill="1" applyBorder="1" applyAlignment="1">
      <alignment horizontal="right"/>
    </xf>
    <xf numFmtId="0" fontId="32" fillId="8" borderId="10" xfId="0" applyFont="1" applyFill="1" applyBorder="1"/>
    <xf numFmtId="0" fontId="32" fillId="8" borderId="11" xfId="0" applyFont="1" applyFill="1" applyBorder="1" applyAlignment="1">
      <alignment wrapText="1"/>
    </xf>
    <xf numFmtId="3" fontId="32" fillId="8" borderId="11" xfId="0" applyNumberFormat="1" applyFont="1" applyFill="1" applyBorder="1" applyAlignment="1">
      <alignment horizontal="right"/>
    </xf>
    <xf numFmtId="3" fontId="32" fillId="8" borderId="12" xfId="0" applyNumberFormat="1" applyFont="1" applyFill="1" applyBorder="1" applyAlignment="1">
      <alignment horizontal="right"/>
    </xf>
    <xf numFmtId="164" fontId="0" fillId="8" borderId="0" xfId="1" applyNumberFormat="1" applyFont="1" applyFill="1"/>
    <xf numFmtId="0" fontId="21" fillId="8" borderId="0" xfId="0" applyFont="1" applyFill="1" applyAlignment="1">
      <alignment horizontal="center" wrapText="1"/>
    </xf>
    <xf numFmtId="0" fontId="0" fillId="8" borderId="0" xfId="0" applyFill="1" applyAlignment="1">
      <alignment wrapText="1"/>
    </xf>
    <xf numFmtId="165" fontId="3" fillId="8" borderId="0" xfId="0" applyNumberFormat="1" applyFont="1" applyFill="1"/>
    <xf numFmtId="166" fontId="3" fillId="8" borderId="0" xfId="0" applyNumberFormat="1" applyFont="1" applyFill="1"/>
    <xf numFmtId="165" fontId="3" fillId="8" borderId="0" xfId="2" applyNumberFormat="1" applyFont="1" applyFill="1" applyBorder="1"/>
    <xf numFmtId="3" fontId="0" fillId="8" borderId="0" xfId="1" applyNumberFormat="1" applyFont="1" applyFill="1" applyBorder="1" applyAlignment="1">
      <alignment horizontal="right"/>
    </xf>
    <xf numFmtId="168" fontId="0" fillId="8" borderId="0" xfId="0" applyNumberFormat="1" applyFill="1" applyAlignment="1">
      <alignment horizontal="right"/>
    </xf>
    <xf numFmtId="3" fontId="28" fillId="8" borderId="0" xfId="0" applyNumberFormat="1" applyFont="1" applyFill="1" applyAlignment="1">
      <alignment horizontal="right"/>
    </xf>
    <xf numFmtId="168" fontId="20" fillId="8" borderId="0" xfId="0" applyNumberFormat="1" applyFont="1" applyFill="1" applyAlignment="1">
      <alignment horizontal="right"/>
    </xf>
    <xf numFmtId="3" fontId="26" fillId="8" borderId="0" xfId="0" applyNumberFormat="1" applyFont="1" applyFill="1" applyAlignment="1">
      <alignment horizontal="right"/>
    </xf>
    <xf numFmtId="168" fontId="24" fillId="8" borderId="0" xfId="0" applyNumberFormat="1" applyFont="1" applyFill="1" applyAlignment="1">
      <alignment horizontal="right"/>
    </xf>
    <xf numFmtId="45" fontId="0" fillId="8" borderId="0" xfId="0" applyNumberFormat="1" applyFill="1"/>
    <xf numFmtId="45" fontId="20" fillId="8" borderId="0" xfId="0" applyNumberFormat="1" applyFont="1" applyFill="1"/>
    <xf numFmtId="0" fontId="20" fillId="8" borderId="0" xfId="3" applyFont="1" applyFill="1" applyAlignment="1">
      <alignment vertical="center"/>
    </xf>
    <xf numFmtId="0" fontId="4" fillId="8" borderId="0" xfId="3" applyFont="1" applyFill="1" applyAlignment="1">
      <alignment vertical="center"/>
    </xf>
    <xf numFmtId="0" fontId="0" fillId="8" borderId="0" xfId="0" applyFill="1" applyAlignment="1">
      <alignment horizontal="left"/>
    </xf>
    <xf numFmtId="0" fontId="0" fillId="8" borderId="0" xfId="0" applyFill="1" applyAlignment="1">
      <alignment vertical="top"/>
    </xf>
    <xf numFmtId="0" fontId="0" fillId="8" borderId="0" xfId="0" applyFill="1" applyAlignment="1">
      <alignment horizontal="left" vertical="top"/>
    </xf>
    <xf numFmtId="0" fontId="2" fillId="8" borderId="0" xfId="0" applyFont="1" applyFill="1"/>
    <xf numFmtId="0" fontId="5" fillId="8" borderId="0" xfId="3" applyFill="1" applyAlignment="1"/>
    <xf numFmtId="0" fontId="30" fillId="8" borderId="0" xfId="0" applyFont="1" applyFill="1" applyAlignment="1">
      <alignment horizontal="left"/>
    </xf>
    <xf numFmtId="0" fontId="32" fillId="8" borderId="0" xfId="0" applyFont="1" applyFill="1" applyAlignment="1">
      <alignment horizontal="center" wrapText="1"/>
    </xf>
    <xf numFmtId="165" fontId="35" fillId="8" borderId="0" xfId="0" applyNumberFormat="1" applyFont="1" applyFill="1" applyAlignment="1">
      <alignment horizontal="center" wrapText="1"/>
    </xf>
    <xf numFmtId="165" fontId="33" fillId="8" borderId="0" xfId="0" applyNumberFormat="1" applyFont="1" applyFill="1"/>
    <xf numFmtId="0" fontId="32" fillId="8" borderId="1" xfId="0" applyFont="1" applyFill="1" applyBorder="1" applyAlignment="1">
      <alignment horizontal="right" vertical="center"/>
    </xf>
    <xf numFmtId="165" fontId="32" fillId="8" borderId="1" xfId="0" applyNumberFormat="1" applyFont="1" applyFill="1" applyBorder="1" applyAlignment="1">
      <alignment horizontal="right"/>
    </xf>
    <xf numFmtId="165" fontId="36" fillId="8" borderId="0" xfId="0" applyNumberFormat="1" applyFont="1" applyFill="1" applyAlignment="1">
      <alignment horizontal="right"/>
    </xf>
    <xf numFmtId="9" fontId="36" fillId="8" borderId="0" xfId="2" applyFont="1" applyFill="1" applyBorder="1"/>
    <xf numFmtId="165" fontId="36" fillId="8" borderId="0" xfId="0" applyNumberFormat="1" applyFont="1" applyFill="1"/>
    <xf numFmtId="166" fontId="36" fillId="8" borderId="0" xfId="0" applyNumberFormat="1" applyFont="1" applyFill="1"/>
    <xf numFmtId="165" fontId="36" fillId="8" borderId="0" xfId="2" applyNumberFormat="1" applyFont="1" applyFill="1"/>
    <xf numFmtId="165" fontId="35" fillId="8" borderId="1" xfId="0" applyNumberFormat="1" applyFont="1" applyFill="1" applyBorder="1" applyAlignment="1">
      <alignment horizontal="right"/>
    </xf>
    <xf numFmtId="165" fontId="33" fillId="8" borderId="0" xfId="0" applyNumberFormat="1" applyFont="1" applyFill="1" applyAlignment="1">
      <alignment horizontal="right"/>
    </xf>
    <xf numFmtId="9" fontId="33" fillId="8" borderId="0" xfId="2" applyFont="1" applyFill="1" applyBorder="1"/>
    <xf numFmtId="3" fontId="35" fillId="8" borderId="1" xfId="1" applyNumberFormat="1" applyFont="1" applyFill="1" applyBorder="1" applyAlignment="1">
      <alignment horizontal="right"/>
    </xf>
    <xf numFmtId="3" fontId="35" fillId="8" borderId="0" xfId="1" applyNumberFormat="1" applyFont="1" applyFill="1" applyBorder="1" applyAlignment="1">
      <alignment horizontal="right"/>
    </xf>
    <xf numFmtId="167" fontId="41" fillId="8" borderId="0" xfId="0" applyNumberFormat="1" applyFont="1" applyFill="1"/>
    <xf numFmtId="3" fontId="32" fillId="8" borderId="1" xfId="0" applyNumberFormat="1" applyFont="1" applyFill="1" applyBorder="1" applyAlignment="1">
      <alignment horizontal="right"/>
    </xf>
    <xf numFmtId="3" fontId="39" fillId="8" borderId="0" xfId="0" applyNumberFormat="1" applyFont="1" applyFill="1" applyAlignment="1">
      <alignment horizontal="right"/>
    </xf>
    <xf numFmtId="9" fontId="35" fillId="8" borderId="0" xfId="2" applyFont="1" applyFill="1" applyAlignment="1">
      <alignment horizontal="right"/>
    </xf>
    <xf numFmtId="3" fontId="35" fillId="8" borderId="1" xfId="0" applyNumberFormat="1" applyFont="1" applyFill="1" applyBorder="1" applyAlignment="1">
      <alignment horizontal="right"/>
    </xf>
    <xf numFmtId="3" fontId="38" fillId="8" borderId="0" xfId="0" applyNumberFormat="1" applyFont="1" applyFill="1" applyAlignment="1">
      <alignment horizontal="right"/>
    </xf>
    <xf numFmtId="45" fontId="35" fillId="8" borderId="0" xfId="0" applyNumberFormat="1" applyFont="1" applyFill="1"/>
    <xf numFmtId="0" fontId="33" fillId="8" borderId="0" xfId="0" applyFont="1" applyFill="1" applyAlignment="1">
      <alignment vertical="top"/>
    </xf>
    <xf numFmtId="0" fontId="33" fillId="8" borderId="0" xfId="0" applyFont="1" applyFill="1" applyAlignment="1">
      <alignment horizontal="left" vertical="top" wrapText="1"/>
    </xf>
    <xf numFmtId="0" fontId="33" fillId="8" borderId="0" xfId="0" applyFont="1" applyFill="1" applyAlignment="1">
      <alignment wrapText="1"/>
    </xf>
    <xf numFmtId="0" fontId="43" fillId="8" borderId="0" xfId="0" applyFont="1" applyFill="1" applyAlignment="1">
      <alignment wrapText="1"/>
    </xf>
    <xf numFmtId="0" fontId="32" fillId="2" borderId="0" xfId="0" applyFont="1" applyFill="1" applyAlignment="1">
      <alignment horizontal="right"/>
    </xf>
    <xf numFmtId="0" fontId="35" fillId="8" borderId="13" xfId="0" applyFont="1" applyFill="1" applyBorder="1"/>
    <xf numFmtId="0" fontId="32" fillId="8" borderId="5" xfId="0" applyFont="1" applyFill="1" applyBorder="1" applyAlignment="1">
      <alignment horizontal="right" vertical="center"/>
    </xf>
    <xf numFmtId="0" fontId="32" fillId="8" borderId="14" xfId="0" applyFont="1" applyFill="1" applyBorder="1" applyAlignment="1">
      <alignment horizontal="right" vertical="center"/>
    </xf>
    <xf numFmtId="0" fontId="32" fillId="8" borderId="4" xfId="0" applyFont="1" applyFill="1" applyBorder="1"/>
    <xf numFmtId="0" fontId="35" fillId="8" borderId="15" xfId="0" applyFont="1" applyFill="1" applyBorder="1"/>
    <xf numFmtId="0" fontId="32" fillId="8" borderId="16" xfId="0" applyFont="1" applyFill="1" applyBorder="1" applyAlignment="1">
      <alignment horizontal="right" vertical="center"/>
    </xf>
    <xf numFmtId="0" fontId="37" fillId="8" borderId="17" xfId="0" applyFont="1" applyFill="1" applyBorder="1"/>
    <xf numFmtId="0" fontId="35" fillId="8" borderId="18" xfId="0" applyFont="1" applyFill="1" applyBorder="1"/>
    <xf numFmtId="0" fontId="32" fillId="8" borderId="19" xfId="0" applyFont="1" applyFill="1" applyBorder="1" applyAlignment="1">
      <alignment horizontal="right" vertical="center"/>
    </xf>
    <xf numFmtId="165" fontId="32" fillId="8" borderId="19" xfId="0" applyNumberFormat="1" applyFont="1" applyFill="1" applyBorder="1" applyAlignment="1">
      <alignment horizontal="right"/>
    </xf>
    <xf numFmtId="165" fontId="35" fillId="8" borderId="19" xfId="0" applyNumberFormat="1" applyFont="1" applyFill="1" applyBorder="1" applyAlignment="1">
      <alignment horizontal="right"/>
    </xf>
    <xf numFmtId="3" fontId="35" fillId="8" borderId="19" xfId="1" applyNumberFormat="1" applyFont="1" applyFill="1" applyBorder="1" applyAlignment="1">
      <alignment horizontal="right"/>
    </xf>
    <xf numFmtId="3" fontId="32" fillId="8" borderId="19" xfId="0" applyNumberFormat="1" applyFont="1" applyFill="1" applyBorder="1" applyAlignment="1">
      <alignment horizontal="right"/>
    </xf>
    <xf numFmtId="3" fontId="35" fillId="8" borderId="19" xfId="0" applyNumberFormat="1" applyFont="1" applyFill="1" applyBorder="1" applyAlignment="1">
      <alignment horizontal="right"/>
    </xf>
    <xf numFmtId="0" fontId="32" fillId="8" borderId="10" xfId="0" applyFont="1" applyFill="1" applyBorder="1" applyAlignment="1">
      <alignment horizontal="left" indent="2"/>
    </xf>
    <xf numFmtId="3" fontId="32" fillId="8" borderId="20" xfId="0" applyNumberFormat="1" applyFont="1" applyFill="1" applyBorder="1" applyAlignment="1">
      <alignment horizontal="right"/>
    </xf>
    <xf numFmtId="3" fontId="32" fillId="8" borderId="21" xfId="0" applyNumberFormat="1" applyFont="1" applyFill="1" applyBorder="1" applyAlignment="1">
      <alignment horizontal="right"/>
    </xf>
    <xf numFmtId="0" fontId="32" fillId="8" borderId="11" xfId="0" applyFont="1" applyFill="1" applyBorder="1"/>
    <xf numFmtId="0" fontId="42" fillId="8" borderId="11" xfId="0" applyFont="1" applyFill="1" applyBorder="1" applyAlignment="1">
      <alignment wrapText="1"/>
    </xf>
    <xf numFmtId="3" fontId="32" fillId="8" borderId="22" xfId="0" applyNumberFormat="1" applyFont="1" applyFill="1" applyBorder="1" applyAlignment="1">
      <alignment horizontal="right"/>
    </xf>
    <xf numFmtId="0" fontId="32" fillId="8" borderId="18" xfId="0" applyFont="1" applyFill="1" applyBorder="1" applyAlignment="1">
      <alignment horizontal="right" vertical="center"/>
    </xf>
    <xf numFmtId="0" fontId="32" fillId="8" borderId="13" xfId="0" applyFont="1" applyFill="1" applyBorder="1" applyAlignment="1">
      <alignment horizontal="center" vertical="center" wrapText="1"/>
    </xf>
    <xf numFmtId="0" fontId="32" fillId="8" borderId="15" xfId="0" applyFont="1" applyFill="1" applyBorder="1" applyAlignment="1">
      <alignment horizontal="right" vertical="center"/>
    </xf>
    <xf numFmtId="165" fontId="32" fillId="8" borderId="0" xfId="0" applyNumberFormat="1" applyFont="1" applyFill="1" applyAlignment="1">
      <alignment horizontal="right" vertical="center"/>
    </xf>
    <xf numFmtId="2" fontId="0" fillId="0" borderId="0" xfId="0" applyNumberFormat="1" applyAlignment="1">
      <alignment horizontal="right"/>
    </xf>
    <xf numFmtId="0" fontId="13" fillId="6" borderId="0" xfId="3" applyFont="1" applyFill="1" applyAlignment="1"/>
    <xf numFmtId="0" fontId="13" fillId="6" borderId="0" xfId="3" applyFont="1" applyFill="1" applyAlignment="1" applyProtection="1"/>
    <xf numFmtId="0" fontId="33" fillId="0" borderId="0" xfId="0" applyFont="1" applyAlignment="1">
      <alignment horizontal="left" vertical="top"/>
    </xf>
    <xf numFmtId="9" fontId="33" fillId="0" borderId="0" xfId="2" applyFont="1" applyFill="1" applyBorder="1" applyAlignment="1">
      <alignment horizontal="left" vertical="top"/>
    </xf>
    <xf numFmtId="172" fontId="33" fillId="0" borderId="0" xfId="1" applyNumberFormat="1" applyFont="1" applyFill="1" applyBorder="1" applyAlignment="1">
      <alignment horizontal="right" vertical="top"/>
    </xf>
    <xf numFmtId="172" fontId="33" fillId="0" borderId="0" xfId="1" applyNumberFormat="1" applyFont="1" applyFill="1" applyBorder="1" applyAlignment="1">
      <alignment horizontal="left" vertical="top"/>
    </xf>
    <xf numFmtId="173" fontId="33" fillId="0" borderId="0" xfId="0" applyNumberFormat="1" applyFont="1" applyAlignment="1">
      <alignment horizontal="right" vertical="top"/>
    </xf>
    <xf numFmtId="0" fontId="6" fillId="6" borderId="0" xfId="4" applyFill="1"/>
    <xf numFmtId="0" fontId="6" fillId="2" borderId="0" xfId="4" applyFill="1"/>
    <xf numFmtId="0" fontId="17" fillId="6" borderId="0" xfId="8" applyFill="1" applyAlignment="1"/>
    <xf numFmtId="0" fontId="6" fillId="2" borderId="0" xfId="10" applyFont="1" applyFill="1"/>
    <xf numFmtId="0" fontId="6" fillId="2" borderId="0" xfId="5" applyFont="1" applyFill="1"/>
    <xf numFmtId="0" fontId="6" fillId="2" borderId="0" xfId="11" applyFont="1" applyFill="1"/>
    <xf numFmtId="0" fontId="6" fillId="2" borderId="0" xfId="11" applyFont="1" applyFill="1" applyAlignment="1">
      <alignment wrapText="1"/>
    </xf>
    <xf numFmtId="0" fontId="6" fillId="2" borderId="0" xfId="11" applyFont="1" applyFill="1" applyAlignment="1">
      <alignment horizontal="left"/>
    </xf>
    <xf numFmtId="0" fontId="6" fillId="6" borderId="0" xfId="10" applyFont="1" applyFill="1" applyAlignment="1">
      <alignment horizontal="center"/>
    </xf>
    <xf numFmtId="0" fontId="19" fillId="8" borderId="0" xfId="0" applyFont="1" applyFill="1" applyAlignment="1">
      <alignment horizontal="left"/>
    </xf>
    <xf numFmtId="0" fontId="20" fillId="8" borderId="0" xfId="3" applyFont="1" applyFill="1" applyBorder="1" applyAlignment="1">
      <alignment horizontal="left" vertical="center" wrapText="1"/>
    </xf>
    <xf numFmtId="0" fontId="31" fillId="4" borderId="0" xfId="0" applyFont="1" applyFill="1" applyAlignment="1">
      <alignment horizontal="center"/>
    </xf>
  </cellXfs>
  <cellStyles count="14">
    <cellStyle name="Comma" xfId="1" builtinId="3"/>
    <cellStyle name="Hyperlink" xfId="3" builtinId="8"/>
    <cellStyle name="Hyperlink 2" xfId="13" xr:uid="{CF89DF44-2C66-4CE4-A886-6EA9D0E98577}"/>
    <cellStyle name="Hyperlink 2 2" xfId="7" xr:uid="{F08A0984-783B-4DA6-9D5C-72375E7B005C}"/>
    <cellStyle name="Hyperlink 3" xfId="9" xr:uid="{B45F364F-9C86-43B1-8184-22F32E849A2A}"/>
    <cellStyle name="Hyperlink 6" xfId="8" xr:uid="{81389EB2-034E-4B8D-8D31-F6330AF8F417}"/>
    <cellStyle name="Normal" xfId="0" builtinId="0"/>
    <cellStyle name="Normal 2 2 2" xfId="5" xr:uid="{9694FA6A-DD6D-4D4B-90E4-94B10C972912}"/>
    <cellStyle name="Normal 2 3" xfId="10" xr:uid="{247479B8-72D1-4C35-A118-B7B639A75D58}"/>
    <cellStyle name="Normal 2 4" xfId="12" xr:uid="{D5003E1C-7303-4D71-9790-CEA12BF57CEC}"/>
    <cellStyle name="Normal 5" xfId="11" xr:uid="{2BA1F432-53B9-486E-9B11-F96FC24B2298}"/>
    <cellStyle name="Normal 6 2" xfId="4" xr:uid="{0715BE6D-7103-420C-94D4-24878AB1B0C7}"/>
    <cellStyle name="Normal 7 2" xfId="6" xr:uid="{A968EF64-5AC3-4999-A2D3-F01B97800080}"/>
    <cellStyle name="Per cent" xfId="2" builtinId="5"/>
  </cellStyles>
  <dxfs count="1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11</xdr:col>
      <xdr:colOff>184151</xdr:colOff>
      <xdr:row>1</xdr:row>
      <xdr:rowOff>165100</xdr:rowOff>
    </xdr:from>
    <xdr:ext cx="1733550" cy="781240"/>
    <xdr:sp macro="" textlink="">
      <xdr:nvSpPr>
        <xdr:cNvPr id="2" name="TextBox 1">
          <a:extLst>
            <a:ext uri="{FF2B5EF4-FFF2-40B4-BE49-F238E27FC236}">
              <a16:creationId xmlns:a16="http://schemas.microsoft.com/office/drawing/2014/main" id="{173D3FCE-0C0F-4A0D-9A78-24F25F6343D0}"/>
            </a:ext>
          </a:extLst>
        </xdr:cNvPr>
        <xdr:cNvSpPr txBox="1"/>
      </xdr:nvSpPr>
      <xdr:spPr>
        <a:xfrm>
          <a:off x="11623676" y="355600"/>
          <a:ext cx="1733550" cy="78124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This</a:t>
          </a:r>
          <a:r>
            <a:rPr lang="en-GB" sz="1100" baseline="0"/>
            <a:t> data sheet has data for 2009/10 only, which will no longer be updated in future queries.</a:t>
          </a:r>
          <a:endParaRPr lang="en-GB" sz="1100"/>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72.657362731479" createdVersion="8" refreshedVersion="8" minRefreshableVersion="3" recordCount="8167" xr:uid="{646EB436-9F12-4EB5-8B08-7DCFE3520613}">
  <cacheSource type="worksheet">
    <worksheetSource ref="A1:H1" sheet="Data - quarterly"/>
  </cacheSource>
  <cacheFields count="8">
    <cacheField name="YEAR_ENDING_QUARTER" numFmtId="0">
      <sharedItems containsNonDate="0" containsBlank="1" count="16">
        <m/>
        <s v="Year ending December 2010" u="1"/>
        <s v="Year ending December 2011" u="1"/>
        <s v="Year ending December 2012" u="1"/>
        <s v="Year ending December 2013" u="1"/>
        <s v="Year ending December 2014" u="1"/>
        <s v="Year ending December 2015" u="1"/>
        <s v="Year ending December 2016" u="1"/>
        <s v="Year ending December 2017" u="1"/>
        <s v="Year ending December 2018" u="1"/>
        <s v="Year ending December 2019" u="1"/>
        <s v="Year ending December 2020" u="1"/>
        <s v="Year ending December 2021" u="1"/>
        <s v="Year ending December 2022" u="1"/>
        <s v="Year ending December 2023" u="1"/>
        <s v="Year ending December 2024" u="1"/>
      </sharedItems>
    </cacheField>
    <cacheField name="FIRE_TYPE" numFmtId="0">
      <sharedItems containsNonDate="0" containsBlank="1" count="12">
        <m/>
        <s v="Primary" u="1"/>
        <s v="Dwellings" u="1"/>
        <s v="Other Buildings" u="1"/>
        <s v="Other Outdoors" u="1"/>
        <s v="Road Vehicles" u="1"/>
        <s v="Flats" u="1"/>
        <s v="House/Bungalow" u="1"/>
        <s v="Other dwellings" u="1"/>
        <s v="Non Residential" u="1"/>
        <s v="Other Residential" u="1"/>
        <s v="Secondary Fires" u="1"/>
      </sharedItems>
    </cacheField>
    <cacheField name="LOCATION_CATEGORY" numFmtId="0">
      <sharedItems containsNonDate="0" containsBlank="1" count="51">
        <m/>
        <s v="England" u="1"/>
        <s v="Avon" u="1"/>
        <s v="Bedfordshire" u="1"/>
        <s v="Berkshire" u="1"/>
        <s v="Buckinghamshire" u="1"/>
        <s v="Cambridgeshire" u="1"/>
        <s v="Cheshire" u="1"/>
        <s v="Cleveland" u="1"/>
        <s v="Cornwall" u="1"/>
        <s v="Cumbria" u="1"/>
        <s v="Derbyshire" u="1"/>
        <s v="Devon and Somerset" u="1"/>
        <s v="Dorset and Wiltshire" u="1"/>
        <s v="Durham" u="1"/>
        <s v="East Sussex" u="1"/>
        <s v="Essex" u="1"/>
        <s v="Gloucestershire" u="1"/>
        <s v="Greater London" u="1"/>
        <s v="Greater Manchester" u="1"/>
        <s v="Hampshire and Isle of Wight" u="1"/>
        <s v="Hereford and Worcester" u="1"/>
        <s v="Hertfordshire" u="1"/>
        <s v="Humberside" u="1"/>
        <s v="Isles Of Scilly" u="1"/>
        <s v="Kent" u="1"/>
        <s v="Lancashire" u="1"/>
        <s v="Leicestershire" u="1"/>
        <s v="Lincolnshire" u="1"/>
        <s v="Merseyside" u="1"/>
        <s v="Norfolk" u="1"/>
        <s v="North Yorkshire" u="1"/>
        <s v="Northamptonshire" u="1"/>
        <s v="Northumberland" u="1"/>
        <s v="Nottinghamshire" u="1"/>
        <s v="Oxfordshire" u="1"/>
        <s v="Shropshire" u="1"/>
        <s v="South Yorkshire" u="1"/>
        <s v="Staffordshire" u="1"/>
        <s v="Suffolk" u="1"/>
        <s v="Surrey" u="1"/>
        <s v="Tyne and Wear" u="1"/>
        <s v="Warwickshire" u="1"/>
        <s v="West Midlands" u="1"/>
        <s v="West Sussex" u="1"/>
        <s v="West Yorkshire" u="1"/>
        <s v="Metropolitan" u="1"/>
        <s v="Non-metropolitan" u="1"/>
        <s v="Predominantly Rural" u="1"/>
        <s v="Predominantly Urban" u="1"/>
        <s v="Significantly Rural" u="1"/>
      </sharedItems>
    </cacheField>
    <cacheField name="INCIDENTS_INCLUDED" numFmtId="171">
      <sharedItems containsNonDate="0" containsString="0" containsBlank="1"/>
    </cacheField>
    <cacheField name="TOTAL_RESPONSE_TIME" numFmtId="0">
      <sharedItems containsNonDate="0" containsString="0" containsBlank="1"/>
    </cacheField>
    <cacheField name="CALL_HANDLING_TIME" numFmtId="0">
      <sharedItems containsNonDate="0" containsString="0" containsBlank="1"/>
    </cacheField>
    <cacheField name="CREW_TURNOUT_TIME" numFmtId="0">
      <sharedItems containsNonDate="0" containsString="0" containsBlank="1"/>
    </cacheField>
    <cacheField name="DRIVE_TIM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36.722424305553" createdVersion="8" refreshedVersion="8" minRefreshableVersion="3" recordCount="8713" xr:uid="{402469B6-DE45-4550-AB22-8D0A9442CDAC}">
  <cacheSource type="worksheet">
    <worksheetSource ref="A1:H8714" sheet="Data - annual"/>
  </cacheSource>
  <cacheFields count="8">
    <cacheField name="FINANCIAL_YEAR" numFmtId="0">
      <sharedItems count="16">
        <s v="2010/11"/>
        <s v="2011/12"/>
        <s v="2012/13"/>
        <s v="2013/14"/>
        <s v="2014/15"/>
        <s v="2015/16"/>
        <s v="2016/17"/>
        <s v="2017/18"/>
        <s v="2018/19"/>
        <s v="2019/20"/>
        <s v="2020/21"/>
        <s v="2021/22"/>
        <s v="2022/23"/>
        <s v="2023/24"/>
        <s v="2024/25"/>
        <s v="2025/26"/>
      </sharedItems>
    </cacheField>
    <cacheField name="FIRE_TYPE" numFmtId="0">
      <sharedItems count="11">
        <s v="Primary"/>
        <s v="Dwellings"/>
        <s v="Other Buildings"/>
        <s v="Other Outdoors"/>
        <s v="Road Vehicles"/>
        <s v="Flats"/>
        <s v="House/Bungalow"/>
        <s v="Other dwellings"/>
        <s v="Non Residential"/>
        <s v="Other Residential"/>
        <s v="Secondary Fires"/>
      </sharedItems>
    </cacheField>
    <cacheField name="LOCATION_CATEGORY" numFmtId="0">
      <sharedItems count="50">
        <s v="England"/>
        <s v="Avon"/>
        <s v="Bedfordshire"/>
        <s v="Berkshire"/>
        <s v="Buckinghamshire"/>
        <s v="Cambridgeshire"/>
        <s v="Cheshire"/>
        <s v="Cleveland"/>
        <s v="Cornwall"/>
        <s v="Cumbria"/>
        <s v="Derbyshire"/>
        <s v="Devon and Somerset"/>
        <s v="Dorset and Wiltshire"/>
        <s v="Durham"/>
        <s v="East Sussex"/>
        <s v="Essex"/>
        <s v="Gloucestershire"/>
        <s v="Greater London"/>
        <s v="Greater Manchester"/>
        <s v="Hampshire and Isle of Wight"/>
        <s v="Hereford and Worcester"/>
        <s v="Hertfordshire"/>
        <s v="Humberside"/>
        <s v="Isles Of Scilly"/>
        <s v="Kent"/>
        <s v="Lancashire"/>
        <s v="Leicestershire"/>
        <s v="Lincolnshire"/>
        <s v="Merseyside"/>
        <s v="Norfolk"/>
        <s v="North Yorkshire"/>
        <s v="Northamptonshire"/>
        <s v="Northumberland"/>
        <s v="Nottinghamshire"/>
        <s v="Oxfordshire"/>
        <s v="Shropshire"/>
        <s v="South Yorkshire"/>
        <s v="Staffordshire"/>
        <s v="Suffolk"/>
        <s v="Surrey"/>
        <s v="Tyne and Wear"/>
        <s v="Warwickshire"/>
        <s v="West Midlands"/>
        <s v="West Sussex"/>
        <s v="West Yorkshire"/>
        <s v="Metropolitan"/>
        <s v="Non-metropolitan"/>
        <s v="Predominantly Rural"/>
        <s v="Predominantly Urban"/>
        <s v="Significantly Rural"/>
      </sharedItems>
    </cacheField>
    <cacheField name="INCIDENTS_INCLUDED" numFmtId="172">
      <sharedItems containsSemiMixedTypes="0" containsString="0" containsNumber="1" containsInteger="1" minValue="1" maxValue="119228"/>
    </cacheField>
    <cacheField name="TOTAL_RESPONSE_TIME" numFmtId="173">
      <sharedItems containsSemiMixedTypes="0" containsString="0" containsNumber="1" minValue="3.0902775399999998E-3" maxValue="1.365465148E-2"/>
    </cacheField>
    <cacheField name="CALL_HANDLING_TIME" numFmtId="173">
      <sharedItems containsSemiMixedTypes="0" containsString="0" containsNumber="1" minValue="7.6628149999999996E-5" maxValue="5.8391201300000001E-3"/>
    </cacheField>
    <cacheField name="CREW_TURNOUT_TIME" numFmtId="173">
      <sharedItems containsSemiMixedTypes="0" containsString="0" containsNumber="1" minValue="9.2592349999999994E-5" maxValue="7.3784718700000002E-3"/>
    </cacheField>
    <cacheField name="DRIVE_TIME" numFmtId="173">
      <sharedItems containsSemiMixedTypes="0" containsString="0" containsNumber="1" minValue="4.629583E-5" maxValue="1.0092041229999999E-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67">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r>
    <x v="0"/>
    <x v="0"/>
    <x v="0"/>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713">
  <r>
    <x v="0"/>
    <x v="0"/>
    <x v="0"/>
    <n v="84141"/>
    <n v="5.6320141399999997E-3"/>
    <n v="8.3784189999999996E-4"/>
    <n v="1.31254909E-3"/>
    <n v="3.4816226700000001E-3"/>
  </r>
  <r>
    <x v="0"/>
    <x v="1"/>
    <x v="0"/>
    <n v="35278"/>
    <n v="5.1291137699999998E-3"/>
    <n v="7.7671665E-4"/>
    <n v="1.1629337100000001E-3"/>
    <n v="3.1894629399999998E-3"/>
  </r>
  <r>
    <x v="0"/>
    <x v="2"/>
    <x v="0"/>
    <n v="20043"/>
    <n v="5.4461395199999997E-3"/>
    <n v="8.5876972000000005E-4"/>
    <n v="1.2578261100000001E-3"/>
    <n v="3.3295432099999999E-3"/>
  </r>
  <r>
    <x v="0"/>
    <x v="3"/>
    <x v="0"/>
    <n v="6923"/>
    <n v="6.7859297100000002E-3"/>
    <n v="1.01632484E-3"/>
    <n v="1.5991646499999999E-3"/>
    <n v="4.1704397400000003E-3"/>
  </r>
  <r>
    <x v="0"/>
    <x v="4"/>
    <x v="0"/>
    <n v="21897"/>
    <n v="6.2475435000000001E-3"/>
    <n v="8.6073463999999998E-4"/>
    <n v="1.51306535E-3"/>
    <n v="3.8737430300000001E-3"/>
  </r>
  <r>
    <x v="0"/>
    <x v="0"/>
    <x v="1"/>
    <n v="1775"/>
    <n v="5.8123758799999998E-3"/>
    <n v="1.0538664799999999E-3"/>
    <n v="1.35384039E-3"/>
    <n v="3.4046685100000001E-3"/>
  </r>
  <r>
    <x v="0"/>
    <x v="1"/>
    <x v="1"/>
    <n v="647"/>
    <n v="5.2545936100000003E-3"/>
    <n v="9.0995096000000004E-4"/>
    <n v="1.2015389200000001E-3"/>
    <n v="3.1431032399999999E-3"/>
  </r>
  <r>
    <x v="0"/>
    <x v="2"/>
    <x v="1"/>
    <n v="410"/>
    <n v="5.5863254299999996E-3"/>
    <n v="1.0600155799999999E-3"/>
    <n v="1.31436289E-3"/>
    <n v="3.2119464500000002E-3"/>
  </r>
  <r>
    <x v="0"/>
    <x v="3"/>
    <x v="1"/>
    <n v="135"/>
    <n v="6.85399497E-3"/>
    <n v="1.3737137599999999E-3"/>
    <n v="1.5625854700000001E-3"/>
    <n v="3.9176952399999996E-3"/>
  </r>
  <r>
    <x v="0"/>
    <x v="4"/>
    <x v="1"/>
    <n v="583"/>
    <n v="6.34916358E-3"/>
    <n v="1.13519209E-3"/>
    <n v="1.5022867899999999E-3"/>
    <n v="3.7116842099999998E-3"/>
  </r>
  <r>
    <x v="0"/>
    <x v="0"/>
    <x v="2"/>
    <n v="1204"/>
    <n v="5.6225772699999999E-3"/>
    <n v="6.7231503000000003E-4"/>
    <n v="1.71761543E-3"/>
    <n v="3.2326463499999999E-3"/>
  </r>
  <r>
    <x v="0"/>
    <x v="1"/>
    <x v="2"/>
    <n v="414"/>
    <n v="5.1520842000000004E-3"/>
    <n v="6.3383408000000001E-4"/>
    <n v="1.59504137E-3"/>
    <n v="2.9232083000000002E-3"/>
  </r>
  <r>
    <x v="0"/>
    <x v="2"/>
    <x v="2"/>
    <n v="277"/>
    <n v="5.3857883000000004E-3"/>
    <n v="6.7121246999999999E-4"/>
    <n v="1.58138598E-3"/>
    <n v="3.13318938E-3"/>
  </r>
  <r>
    <x v="0"/>
    <x v="3"/>
    <x v="2"/>
    <n v="189"/>
    <n v="6.1855156200000001E-3"/>
    <n v="7.4086298E-4"/>
    <n v="1.90261834E-3"/>
    <n v="3.54203386E-3"/>
  </r>
  <r>
    <x v="0"/>
    <x v="4"/>
    <x v="2"/>
    <n v="324"/>
    <n v="6.0978221199999997E-3"/>
    <n v="6.8244146E-4"/>
    <n v="1.88278725E-3"/>
    <n v="3.53259292E-3"/>
  </r>
  <r>
    <x v="0"/>
    <x v="0"/>
    <x v="3"/>
    <n v="1114"/>
    <n v="5.9164295400000004E-3"/>
    <n v="9.2211267999999999E-4"/>
    <n v="1.1053757799999999E-3"/>
    <n v="3.8889405899999998E-3"/>
  </r>
  <r>
    <x v="0"/>
    <x v="1"/>
    <x v="3"/>
    <n v="420"/>
    <n v="5.2590110000000001E-3"/>
    <n v="7.4313798000000004E-4"/>
    <n v="9.6249423999999995E-4"/>
    <n v="3.55337829E-3"/>
  </r>
  <r>
    <x v="0"/>
    <x v="2"/>
    <x v="3"/>
    <n v="302"/>
    <n v="5.83747217E-3"/>
    <n v="9.7555624000000005E-4"/>
    <n v="1.07757672E-3"/>
    <n v="3.7843387200000001E-3"/>
  </r>
  <r>
    <x v="0"/>
    <x v="3"/>
    <x v="3"/>
    <n v="38"/>
    <n v="8.7701020700000007E-3"/>
    <n v="2.33765818E-3"/>
    <n v="1.46807969E-3"/>
    <n v="4.9643638099999996E-3"/>
  </r>
  <r>
    <x v="0"/>
    <x v="4"/>
    <x v="3"/>
    <n v="354"/>
    <n v="6.4574503300000004E-3"/>
    <n v="9.3691124000000003E-4"/>
    <n v="1.2596775199999999E-3"/>
    <n v="4.26086108E-3"/>
  </r>
  <r>
    <x v="0"/>
    <x v="0"/>
    <x v="4"/>
    <n v="1233"/>
    <n v="7.0730074799999999E-3"/>
    <n v="1.2899223399999999E-3"/>
    <n v="1.29957209E-3"/>
    <n v="4.4835125599999998E-3"/>
  </r>
  <r>
    <x v="0"/>
    <x v="1"/>
    <x v="4"/>
    <n v="390"/>
    <n v="6.6272552300000002E-3"/>
    <n v="1.18939911E-3"/>
    <n v="1.20340669E-3"/>
    <n v="4.2344489399999997E-3"/>
  </r>
  <r>
    <x v="0"/>
    <x v="2"/>
    <x v="4"/>
    <n v="312"/>
    <n v="6.5327484499999996E-3"/>
    <n v="1.35490836E-3"/>
    <n v="1.1087367099999999E-3"/>
    <n v="4.0691028999999997E-3"/>
  </r>
  <r>
    <x v="0"/>
    <x v="3"/>
    <x v="4"/>
    <n v="160"/>
    <n v="7.7921727800000003E-3"/>
    <n v="1.40465834E-3"/>
    <n v="1.4810472099999999E-3"/>
    <n v="4.9064667700000003E-3"/>
  </r>
  <r>
    <x v="0"/>
    <x v="4"/>
    <x v="4"/>
    <n v="371"/>
    <n v="7.6857776800000003E-3"/>
    <n v="1.29146052E-3"/>
    <n v="1.4828851E-3"/>
    <n v="4.9114315500000004E-3"/>
  </r>
  <r>
    <x v="0"/>
    <x v="0"/>
    <x v="5"/>
    <n v="1023"/>
    <n v="7.2048212699999999E-3"/>
    <n v="7.2046606999999995E-4"/>
    <n v="2.08629732E-3"/>
    <n v="4.3980573899999997E-3"/>
  </r>
  <r>
    <x v="0"/>
    <x v="1"/>
    <x v="5"/>
    <n v="312"/>
    <n v="6.90783005E-3"/>
    <n v="6.9859900000000005E-4"/>
    <n v="1.9284556600000001E-3"/>
    <n v="4.28077491E-3"/>
  </r>
  <r>
    <x v="0"/>
    <x v="2"/>
    <x v="5"/>
    <n v="279"/>
    <n v="6.7261546999999996E-3"/>
    <n v="6.8452951000000004E-4"/>
    <n v="1.9025037399999999E-3"/>
    <n v="4.1391209600000001E-3"/>
  </r>
  <r>
    <x v="0"/>
    <x v="3"/>
    <x v="5"/>
    <n v="76"/>
    <n v="9.9814202899999992E-3"/>
    <n v="9.9597930999999998E-4"/>
    <n v="2.61817715E-3"/>
    <n v="6.36726338E-3"/>
  </r>
  <r>
    <x v="0"/>
    <x v="4"/>
    <x v="5"/>
    <n v="356"/>
    <n v="7.2474833700000001E-3"/>
    <n v="7.0897680999999996E-4"/>
    <n v="2.2551235599999999E-3"/>
    <n v="4.2833825100000002E-3"/>
  </r>
  <r>
    <x v="0"/>
    <x v="0"/>
    <x v="6"/>
    <n v="1393"/>
    <n v="6.2850875700000003E-3"/>
    <n v="1.0236697000000001E-3"/>
    <n v="1.3446944599999999E-3"/>
    <n v="3.9167229199999999E-3"/>
  </r>
  <r>
    <x v="0"/>
    <x v="1"/>
    <x v="6"/>
    <n v="513"/>
    <n v="5.8804190500000002E-3"/>
    <n v="9.1866086E-4"/>
    <n v="1.23533476E-3"/>
    <n v="3.7264229299999998E-3"/>
  </r>
  <r>
    <x v="0"/>
    <x v="2"/>
    <x v="6"/>
    <n v="306"/>
    <n v="5.9287624599999996E-3"/>
    <n v="1.08183527E-3"/>
    <n v="1.3504975099999999E-3"/>
    <n v="3.4964291899999998E-3"/>
  </r>
  <r>
    <x v="0"/>
    <x v="3"/>
    <x v="6"/>
    <n v="95"/>
    <n v="7.24646665E-3"/>
    <n v="1.1684938999999999E-3"/>
    <n v="1.4076508499999999E-3"/>
    <n v="4.6703214499999998E-3"/>
  </r>
  <r>
    <x v="0"/>
    <x v="4"/>
    <x v="6"/>
    <n v="479"/>
    <n v="6.7554412699999998E-3"/>
    <n v="1.07025126E-3"/>
    <n v="1.4456233499999999E-3"/>
    <n v="4.2395661600000004E-3"/>
  </r>
  <r>
    <x v="0"/>
    <x v="0"/>
    <x v="7"/>
    <n v="701"/>
    <n v="4.3046802399999999E-3"/>
    <n v="5.8740465999999999E-4"/>
    <n v="8.4632710000000005E-4"/>
    <n v="2.8709480099999999E-3"/>
  </r>
  <r>
    <x v="0"/>
    <x v="1"/>
    <x v="7"/>
    <n v="276"/>
    <n v="4.0043358399999996E-3"/>
    <n v="5.2771044999999996E-4"/>
    <n v="7.5600484999999997E-4"/>
    <n v="2.7206200800000001E-3"/>
  </r>
  <r>
    <x v="0"/>
    <x v="2"/>
    <x v="7"/>
    <n v="154"/>
    <n v="4.2210795900000002E-3"/>
    <n v="6.3649867000000002E-4"/>
    <n v="7.8200131E-4"/>
    <n v="2.8025791399999998E-3"/>
  </r>
  <r>
    <x v="0"/>
    <x v="3"/>
    <x v="7"/>
    <n v="58"/>
    <n v="5.0213518900000002E-3"/>
    <n v="7.0821337999999996E-4"/>
    <n v="9.3610291999999997E-4"/>
    <n v="3.3770351800000002E-3"/>
  </r>
  <r>
    <x v="0"/>
    <x v="4"/>
    <x v="7"/>
    <n v="213"/>
    <n v="4.55915252E-3"/>
    <n v="5.9636344000000001E-4"/>
    <n v="9.8542621999999996E-4"/>
    <n v="2.9773623800000001E-3"/>
  </r>
  <r>
    <x v="0"/>
    <x v="0"/>
    <x v="8"/>
    <n v="752"/>
    <n v="7.6123236799999997E-3"/>
    <n v="1.2560638299999999E-3"/>
    <n v="1.9820599500000001E-3"/>
    <n v="4.3741994099999997E-3"/>
  </r>
  <r>
    <x v="0"/>
    <x v="1"/>
    <x v="8"/>
    <n v="298"/>
    <n v="7.15572933E-3"/>
    <n v="1.1398518599999999E-3"/>
    <n v="1.72694482E-3"/>
    <n v="4.2889321399999999E-3"/>
  </r>
  <r>
    <x v="0"/>
    <x v="2"/>
    <x v="8"/>
    <n v="173"/>
    <n v="7.11143199E-3"/>
    <n v="1.1758052499999999E-3"/>
    <n v="1.8527882400000001E-3"/>
    <n v="4.0828380100000001E-3"/>
  </r>
  <r>
    <x v="0"/>
    <x v="3"/>
    <x v="8"/>
    <n v="71"/>
    <n v="8.3041533800000001E-3"/>
    <n v="1.5095198400000001E-3"/>
    <n v="2.3752932100000001E-3"/>
    <n v="4.4193398499999996E-3"/>
  </r>
  <r>
    <x v="0"/>
    <x v="4"/>
    <x v="8"/>
    <n v="210"/>
    <n v="8.4389878400000003E-3"/>
    <n v="1.4013996699999999E-3"/>
    <n v="2.3176254299999998E-3"/>
    <n v="4.7199622500000002E-3"/>
  </r>
  <r>
    <x v="0"/>
    <x v="0"/>
    <x v="9"/>
    <n v="764"/>
    <n v="6.6300959800000003E-3"/>
    <n v="8.5342108000000005E-4"/>
    <n v="1.5939951799999999E-3"/>
    <n v="4.1826792599999997E-3"/>
  </r>
  <r>
    <x v="0"/>
    <x v="1"/>
    <x v="9"/>
    <n v="278"/>
    <n v="5.8327502300000002E-3"/>
    <n v="7.3462041000000005E-4"/>
    <n v="1.4089142999999999E-3"/>
    <n v="3.6892150599999998E-3"/>
  </r>
  <r>
    <x v="0"/>
    <x v="2"/>
    <x v="9"/>
    <n v="172"/>
    <n v="6.0160957700000003E-3"/>
    <n v="8.1126159E-4"/>
    <n v="1.4826251799999999E-3"/>
    <n v="3.7222085299999999E-3"/>
  </r>
  <r>
    <x v="0"/>
    <x v="3"/>
    <x v="9"/>
    <n v="85"/>
    <n v="7.0757077999999999E-3"/>
    <n v="9.7780476000000009E-4"/>
    <n v="1.72875792E-3"/>
    <n v="4.3691446500000002E-3"/>
  </r>
  <r>
    <x v="0"/>
    <x v="4"/>
    <x v="9"/>
    <n v="229"/>
    <n v="7.8938215400000001E-3"/>
    <n v="9.8313901999999998E-4"/>
    <n v="1.8523065100000001E-3"/>
    <n v="5.0583755499999999E-3"/>
  </r>
  <r>
    <x v="0"/>
    <x v="0"/>
    <x v="10"/>
    <n v="1436"/>
    <n v="6.04931531E-3"/>
    <n v="4.1336991999999998E-4"/>
    <n v="1.3128350500000001E-3"/>
    <n v="4.3231098600000004E-3"/>
  </r>
  <r>
    <x v="0"/>
    <x v="1"/>
    <x v="10"/>
    <n v="563"/>
    <n v="5.69374523E-3"/>
    <n v="3.4308986000000001E-4"/>
    <n v="1.2543991400000001E-3"/>
    <n v="4.0962557700000004E-3"/>
  </r>
  <r>
    <x v="0"/>
    <x v="2"/>
    <x v="10"/>
    <n v="374"/>
    <n v="5.7642600100000002E-3"/>
    <n v="4.2882849000000002E-4"/>
    <n v="1.1985663200000001E-3"/>
    <n v="4.1368647300000002E-3"/>
  </r>
  <r>
    <x v="0"/>
    <x v="3"/>
    <x v="10"/>
    <n v="144"/>
    <n v="6.6190841200000003E-3"/>
    <n v="4.4206509999999998E-4"/>
    <n v="1.6708459499999999E-3"/>
    <n v="4.5061725699999996E-3"/>
  </r>
  <r>
    <x v="0"/>
    <x v="4"/>
    <x v="10"/>
    <n v="355"/>
    <n v="6.6824136899999997E-3"/>
    <n v="4.9690247999999995E-4"/>
    <n v="1.38067268E-3"/>
    <n v="4.8048380400000004E-3"/>
  </r>
  <r>
    <x v="0"/>
    <x v="0"/>
    <x v="11"/>
    <n v="2683"/>
    <n v="6.93807264E-3"/>
    <n v="1.1052957999999999E-3"/>
    <n v="2.0970339000000002E-3"/>
    <n v="3.7357424600000001E-3"/>
  </r>
  <r>
    <x v="0"/>
    <x v="1"/>
    <x v="11"/>
    <n v="1141"/>
    <n v="6.3315356100000003E-3"/>
    <n v="1.0117118E-3"/>
    <n v="1.9587773899999998E-3"/>
    <n v="3.3610459500000001E-3"/>
  </r>
  <r>
    <x v="0"/>
    <x v="2"/>
    <x v="11"/>
    <n v="598"/>
    <n v="6.8599031499999999E-3"/>
    <n v="1.1061948000000001E-3"/>
    <n v="1.97965029E-3"/>
    <n v="3.7740575699999998E-3"/>
  </r>
  <r>
    <x v="0"/>
    <x v="3"/>
    <x v="11"/>
    <n v="194"/>
    <n v="8.1462984399999997E-3"/>
    <n v="1.5483602900000001E-3"/>
    <n v="2.3239425900000001E-3"/>
    <n v="4.2739950599999998E-3"/>
  </r>
  <r>
    <x v="0"/>
    <x v="4"/>
    <x v="11"/>
    <n v="750"/>
    <n v="7.6106170399999999E-3"/>
    <n v="1.1323454299999999E-3"/>
    <n v="2.34226828E-3"/>
    <n v="4.1360028399999998E-3"/>
  </r>
  <r>
    <x v="0"/>
    <x v="0"/>
    <x v="12"/>
    <n v="2050"/>
    <n v="6.5332935600000003E-3"/>
    <n v="7.9977392000000005E-4"/>
    <n v="1.9701047699999998E-3"/>
    <n v="3.7634143899999998E-3"/>
  </r>
  <r>
    <x v="0"/>
    <x v="1"/>
    <x v="12"/>
    <n v="845"/>
    <n v="6.01529944E-3"/>
    <n v="6.5706474000000003E-4"/>
    <n v="1.8104314899999999E-3"/>
    <n v="3.5478027400000002E-3"/>
  </r>
  <r>
    <x v="0"/>
    <x v="2"/>
    <x v="12"/>
    <n v="460"/>
    <n v="6.4280140499999999E-3"/>
    <n v="7.9377994999999999E-4"/>
    <n v="1.96927814E-3"/>
    <n v="3.66495547E-3"/>
  </r>
  <r>
    <x v="0"/>
    <x v="3"/>
    <x v="12"/>
    <n v="215"/>
    <n v="7.66203679E-3"/>
    <n v="1.1929907100000001E-3"/>
    <n v="2.1878765999999998E-3"/>
    <n v="4.2811689899999996E-3"/>
  </r>
  <r>
    <x v="0"/>
    <x v="4"/>
    <x v="12"/>
    <n v="530"/>
    <n v="6.9926403799999998E-3"/>
    <n v="8.7299068000000002E-4"/>
    <n v="2.13705427E-3"/>
    <n v="3.9825949700000004E-3"/>
  </r>
  <r>
    <x v="0"/>
    <x v="0"/>
    <x v="13"/>
    <n v="971"/>
    <n v="5.9741649000000004E-3"/>
    <n v="6.5204567E-4"/>
    <n v="1.2783568399999999E-3"/>
    <n v="4.0437619099999997E-3"/>
  </r>
  <r>
    <x v="0"/>
    <x v="1"/>
    <x v="13"/>
    <n v="320"/>
    <n v="5.4240810599999996E-3"/>
    <n v="4.9211491999999999E-4"/>
    <n v="1.1808808399999999E-3"/>
    <n v="3.7510848200000002E-3"/>
  </r>
  <r>
    <x v="0"/>
    <x v="2"/>
    <x v="13"/>
    <n v="286"/>
    <n v="5.75688754E-3"/>
    <n v="6.6304042999999996E-4"/>
    <n v="1.2930585499999999E-3"/>
    <n v="3.8007880999999999E-3"/>
  </r>
  <r>
    <x v="0"/>
    <x v="3"/>
    <x v="13"/>
    <n v="94"/>
    <n v="6.9538019900000003E-3"/>
    <n v="8.3493377000000001E-4"/>
    <n v="1.4338305299999999E-3"/>
    <n v="4.6850371999999996E-3"/>
  </r>
  <r>
    <x v="0"/>
    <x v="4"/>
    <x v="13"/>
    <n v="271"/>
    <n v="6.5132138600000004E-3"/>
    <n v="7.6585327000000005E-4"/>
    <n v="1.3240140499999999E-3"/>
    <n v="4.4233460800000004E-3"/>
  </r>
  <r>
    <x v="0"/>
    <x v="0"/>
    <x v="14"/>
    <n v="1218"/>
    <n v="5.1068176299999997E-3"/>
    <n v="4.1834838000000003E-4"/>
    <n v="1.3773525899999999E-3"/>
    <n v="3.3111161899999999E-3"/>
  </r>
  <r>
    <x v="0"/>
    <x v="1"/>
    <x v="14"/>
    <n v="556"/>
    <n v="4.5969055700000004E-3"/>
    <n v="3.0904419999999998E-4"/>
    <n v="1.2230421699999999E-3"/>
    <n v="3.0648187300000001E-3"/>
  </r>
  <r>
    <x v="0"/>
    <x v="2"/>
    <x v="14"/>
    <n v="276"/>
    <n v="4.8530593400000002E-3"/>
    <n v="4.2211799000000001E-4"/>
    <n v="1.23343542E-3"/>
    <n v="3.1975054600000001E-3"/>
  </r>
  <r>
    <x v="0"/>
    <x v="3"/>
    <x v="14"/>
    <n v="99"/>
    <n v="6.5337399499999999E-3"/>
    <n v="7.8189277000000003E-4"/>
    <n v="1.7993590700000001E-3"/>
    <n v="3.9524875799999996E-3"/>
  </r>
  <r>
    <x v="0"/>
    <x v="4"/>
    <x v="14"/>
    <n v="287"/>
    <n v="5.8464799499999996E-3"/>
    <n v="5.0107248999999997E-4"/>
    <n v="1.66912642E-3"/>
    <n v="3.6762805799999999E-3"/>
  </r>
  <r>
    <x v="0"/>
    <x v="0"/>
    <x v="15"/>
    <n v="2588"/>
    <n v="6.20579198E-3"/>
    <n v="7.4543183999999996E-4"/>
    <n v="2.0013977700000002E-3"/>
    <n v="3.4589618899999999E-3"/>
  </r>
  <r>
    <x v="0"/>
    <x v="1"/>
    <x v="15"/>
    <n v="999"/>
    <n v="5.6768687600000003E-3"/>
    <n v="6.3923853000000003E-4"/>
    <n v="1.8132481900000001E-3"/>
    <n v="3.2243815500000001E-3"/>
  </r>
  <r>
    <x v="0"/>
    <x v="2"/>
    <x v="15"/>
    <n v="546"/>
    <n v="5.8788450500000004E-3"/>
    <n v="7.0135471000000004E-4"/>
    <n v="1.9392295099999999E-3"/>
    <n v="3.2382603400000001E-3"/>
  </r>
  <r>
    <x v="0"/>
    <x v="3"/>
    <x v="15"/>
    <n v="365"/>
    <n v="7.1269340600000003E-3"/>
    <n v="9.6549951E-4"/>
    <n v="2.3168757200000001E-3"/>
    <n v="3.84455835E-3"/>
  </r>
  <r>
    <x v="0"/>
    <x v="4"/>
    <x v="15"/>
    <n v="678"/>
    <n v="6.7525330800000003E-3"/>
    <n v="8.1892524999999995E-4"/>
    <n v="2.1588547699999999E-3"/>
    <n v="3.77475258E-3"/>
  </r>
  <r>
    <x v="0"/>
    <x v="0"/>
    <x v="16"/>
    <n v="947"/>
    <n v="6.6197957000000002E-3"/>
    <n v="7.8487353999999996E-4"/>
    <n v="1.7865992499999999E-3"/>
    <n v="4.04832243E-3"/>
  </r>
  <r>
    <x v="0"/>
    <x v="1"/>
    <x v="16"/>
    <n v="327"/>
    <n v="5.9282263300000004E-3"/>
    <n v="6.9808987000000004E-4"/>
    <n v="1.67710786E-3"/>
    <n v="3.5530281300000001E-3"/>
  </r>
  <r>
    <x v="0"/>
    <x v="2"/>
    <x v="16"/>
    <n v="209"/>
    <n v="6.4090463600000001E-3"/>
    <n v="7.8100057000000001E-4"/>
    <n v="1.79940832E-3"/>
    <n v="3.8286370000000002E-3"/>
  </r>
  <r>
    <x v="0"/>
    <x v="3"/>
    <x v="16"/>
    <n v="86"/>
    <n v="7.3790102999999998E-3"/>
    <n v="1.04745349E-3"/>
    <n v="1.8513132700000001E-3"/>
    <n v="4.4802430599999998E-3"/>
  </r>
  <r>
    <x v="0"/>
    <x v="4"/>
    <x v="16"/>
    <n v="325"/>
    <n v="7.25024906E-3"/>
    <n v="8.0519919000000004E-4"/>
    <n v="1.87140289E-3"/>
    <n v="4.5736464799999996E-3"/>
  </r>
  <r>
    <x v="0"/>
    <x v="0"/>
    <x v="17"/>
    <n v="12523"/>
    <n v="4.9288750699999998E-3"/>
    <n v="9.7091142999999999E-4"/>
    <n v="8.9687820999999996E-4"/>
    <n v="3.06108495E-3"/>
  </r>
  <r>
    <x v="0"/>
    <x v="1"/>
    <x v="17"/>
    <n v="6625"/>
    <n v="4.6430203799999997E-3"/>
    <n v="9.2750674999999996E-4"/>
    <n v="8.5711716000000002E-4"/>
    <n v="2.8583959800000001E-3"/>
  </r>
  <r>
    <x v="0"/>
    <x v="2"/>
    <x v="17"/>
    <n v="3010"/>
    <n v="4.8724042500000002E-3"/>
    <n v="1.0319073E-3"/>
    <n v="8.6925502000000001E-4"/>
    <n v="2.9712414599999998E-3"/>
  </r>
  <r>
    <x v="0"/>
    <x v="3"/>
    <x v="17"/>
    <n v="769"/>
    <n v="5.6644629899999998E-3"/>
    <n v="1.1791405499999999E-3"/>
    <n v="9.5945888000000001E-4"/>
    <n v="3.5258630699999999E-3"/>
  </r>
  <r>
    <x v="0"/>
    <x v="4"/>
    <x v="17"/>
    <n v="2119"/>
    <n v="5.6358583000000002E-3"/>
    <n v="9.4440379000000001E-4"/>
    <n v="1.0377173700000001E-3"/>
    <n v="3.6537366699999998E-3"/>
  </r>
  <r>
    <x v="0"/>
    <x v="0"/>
    <x v="18"/>
    <n v="5633"/>
    <n v="4.9731942600000001E-3"/>
    <n v="1.05195632E-3"/>
    <n v="8.5847428999999995E-4"/>
    <n v="3.0627631800000002E-3"/>
  </r>
  <r>
    <x v="0"/>
    <x v="1"/>
    <x v="18"/>
    <n v="2591"/>
    <n v="4.6026753300000001E-3"/>
    <n v="1.0019232600000001E-3"/>
    <n v="8.0459222000000001E-4"/>
    <n v="2.7961593700000001E-3"/>
  </r>
  <r>
    <x v="0"/>
    <x v="2"/>
    <x v="18"/>
    <n v="1417"/>
    <n v="4.8315998399999999E-3"/>
    <n v="1.0589826099999999E-3"/>
    <n v="8.3663298000000001E-4"/>
    <n v="2.93598378E-3"/>
  </r>
  <r>
    <x v="0"/>
    <x v="3"/>
    <x v="18"/>
    <n v="386"/>
    <n v="6.3368952600000002E-3"/>
    <n v="1.3386643700000001E-3"/>
    <n v="9.2874424000000003E-4"/>
    <n v="4.0694861799999999E-3"/>
  </r>
  <r>
    <x v="0"/>
    <x v="4"/>
    <x v="18"/>
    <n v="1239"/>
    <n v="5.4851113400000004E-3"/>
    <n v="1.0592283799999999E-3"/>
    <n v="9.7423973000000002E-4"/>
    <n v="3.4516427400000001E-3"/>
  </r>
  <r>
    <x v="0"/>
    <x v="0"/>
    <x v="19"/>
    <n v="2496"/>
    <n v="5.3924934899999997E-3"/>
    <n v="6.9392949999999998E-4"/>
    <n v="1.32913563E-3"/>
    <n v="3.3694278899999998E-3"/>
  </r>
  <r>
    <x v="0"/>
    <x v="1"/>
    <x v="19"/>
    <n v="1067"/>
    <n v="5.1578605799999996E-3"/>
    <n v="6.1047521999999996E-4"/>
    <n v="1.2593392900000001E-3"/>
    <n v="3.2880456000000001E-3"/>
  </r>
  <r>
    <x v="0"/>
    <x v="2"/>
    <x v="19"/>
    <n v="520"/>
    <n v="5.0150015500000002E-3"/>
    <n v="6.8471752999999999E-4"/>
    <n v="1.2736820800000001E-3"/>
    <n v="3.0566014399999999E-3"/>
  </r>
  <r>
    <x v="0"/>
    <x v="3"/>
    <x v="19"/>
    <n v="225"/>
    <n v="6.5379112700000002E-3"/>
    <n v="1.0800923299999999E-3"/>
    <n v="1.55684133E-3"/>
    <n v="3.9009771500000002E-3"/>
  </r>
  <r>
    <x v="0"/>
    <x v="4"/>
    <x v="19"/>
    <n v="684"/>
    <n v="5.6687071299999997E-3"/>
    <n v="7.0408928000000005E-4"/>
    <n v="1.4052683300000001E-3"/>
    <n v="3.5593490500000001E-3"/>
  </r>
  <r>
    <x v="0"/>
    <x v="0"/>
    <x v="20"/>
    <n v="1093"/>
    <n v="6.5955594699999998E-3"/>
    <n v="6.4157196999999999E-4"/>
    <n v="2.0555256599999999E-3"/>
    <n v="3.8984613400000001E-3"/>
  </r>
  <r>
    <x v="0"/>
    <x v="1"/>
    <x v="20"/>
    <n v="415"/>
    <n v="6.03594912E-3"/>
    <n v="6.0015035000000004E-4"/>
    <n v="1.9099450999999999E-3"/>
    <n v="3.52585317E-3"/>
  </r>
  <r>
    <x v="0"/>
    <x v="2"/>
    <x v="20"/>
    <n v="310"/>
    <n v="6.2788602699999996E-3"/>
    <n v="6.4639316E-4"/>
    <n v="1.9798011100000002E-3"/>
    <n v="3.6526655199999999E-3"/>
  </r>
  <r>
    <x v="0"/>
    <x v="3"/>
    <x v="20"/>
    <n v="74"/>
    <n v="7.6036971999999996E-3"/>
    <n v="7.9454432999999998E-4"/>
    <n v="2.2402087099999998E-3"/>
    <n v="4.5689436699999997E-3"/>
  </r>
  <r>
    <x v="0"/>
    <x v="4"/>
    <x v="20"/>
    <n v="294"/>
    <n v="7.4656712100000001E-3"/>
    <n v="6.5645446999999997E-4"/>
    <n v="2.2943828E-3"/>
    <n v="4.5148334700000001E-3"/>
  </r>
  <r>
    <x v="0"/>
    <x v="0"/>
    <x v="21"/>
    <n v="1539"/>
    <n v="5.6124856199999996E-3"/>
    <n v="8.4067311999999996E-4"/>
    <n v="1.4157820199999999E-3"/>
    <n v="3.3560300199999998E-3"/>
  </r>
  <r>
    <x v="0"/>
    <x v="1"/>
    <x v="21"/>
    <n v="568"/>
    <n v="5.0850732699999996E-3"/>
    <n v="6.8018037999999996E-4"/>
    <n v="1.3377222900000001E-3"/>
    <n v="3.06717015E-3"/>
  </r>
  <r>
    <x v="0"/>
    <x v="2"/>
    <x v="21"/>
    <n v="330"/>
    <n v="5.1375909499999997E-3"/>
    <n v="8.2635358999999997E-4"/>
    <n v="1.40060302E-3"/>
    <n v="2.9106338800000001E-3"/>
  </r>
  <r>
    <x v="0"/>
    <x v="3"/>
    <x v="21"/>
    <n v="214"/>
    <n v="6.50554884E-3"/>
    <n v="9.833633799999999E-4"/>
    <n v="1.4500040800000001E-3"/>
    <n v="4.0721808699999999E-3"/>
  </r>
  <r>
    <x v="0"/>
    <x v="4"/>
    <x v="21"/>
    <n v="427"/>
    <n v="6.2334924700000001E-3"/>
    <n v="9.9371669000000002E-4"/>
    <n v="1.5141976499999999E-3"/>
    <n v="3.7255776599999998E-3"/>
  </r>
  <r>
    <x v="0"/>
    <x v="0"/>
    <x v="22"/>
    <n v="1652"/>
    <n v="5.6403080899999998E-3"/>
    <n v="1.01122492E-3"/>
    <n v="1.3926859599999999E-3"/>
    <n v="3.23639672E-3"/>
  </r>
  <r>
    <x v="0"/>
    <x v="1"/>
    <x v="22"/>
    <n v="661"/>
    <n v="4.9652074899999999E-3"/>
    <n v="8.8241345999999997E-4"/>
    <n v="1.1249962499999999E-3"/>
    <n v="2.95779729E-3"/>
  </r>
  <r>
    <x v="0"/>
    <x v="2"/>
    <x v="22"/>
    <n v="410"/>
    <n v="5.5607777799999997E-3"/>
    <n v="1.02760816E-3"/>
    <n v="1.42736541E-3"/>
    <n v="3.10580373E-3"/>
  </r>
  <r>
    <x v="0"/>
    <x v="3"/>
    <x v="22"/>
    <n v="173"/>
    <n v="6.7165754399999998E-3"/>
    <n v="1.1891187600000001E-3"/>
    <n v="1.71958605E-3"/>
    <n v="3.80787012E-3"/>
  </r>
  <r>
    <x v="0"/>
    <x v="4"/>
    <x v="22"/>
    <n v="408"/>
    <n v="6.3575989299999996E-3"/>
    <n v="1.12801809E-3"/>
    <n v="1.65290805E-3"/>
    <n v="3.5766723299999999E-3"/>
  </r>
  <r>
    <x v="0"/>
    <x v="0"/>
    <x v="23"/>
    <n v="3"/>
    <n v="5.9066354099999996E-3"/>
    <n v="2.8549374000000002E-4"/>
    <n v="3.6844134200000002E-3"/>
    <n v="1.9367282299999999E-3"/>
  </r>
  <r>
    <x v="0"/>
    <x v="1"/>
    <x v="23"/>
    <n v="2"/>
    <n v="5.0636569400000003E-3"/>
    <n v="1.5046284E-4"/>
    <n v="3.6574072799999999E-3"/>
    <n v="1.2557867999999999E-3"/>
  </r>
  <r>
    <x v="0"/>
    <x v="3"/>
    <x v="23"/>
    <n v="1"/>
    <n v="7.5925923599999999E-3"/>
    <n v="5.5555554999999997E-4"/>
    <n v="3.7384256899999999E-3"/>
    <n v="3.2986111099999999E-3"/>
  </r>
  <r>
    <x v="0"/>
    <x v="0"/>
    <x v="24"/>
    <n v="2225"/>
    <n v="5.4477213600000003E-3"/>
    <n v="3.1683288999999999E-4"/>
    <n v="1.3943609699999999E-3"/>
    <n v="3.7365270099999999E-3"/>
  </r>
  <r>
    <x v="0"/>
    <x v="1"/>
    <x v="24"/>
    <n v="775"/>
    <n v="4.84490717E-3"/>
    <n v="2.7114671999999999E-4"/>
    <n v="1.1848115800000001E-3"/>
    <n v="3.3889483799999999E-3"/>
  </r>
  <r>
    <x v="0"/>
    <x v="2"/>
    <x v="24"/>
    <n v="484"/>
    <n v="5.06052451E-3"/>
    <n v="3.1515415E-4"/>
    <n v="1.3420662499999999E-3"/>
    <n v="3.40330362E-3"/>
  </r>
  <r>
    <x v="0"/>
    <x v="3"/>
    <x v="24"/>
    <n v="222"/>
    <n v="5.7292185599999998E-3"/>
    <n v="3.4195630999999998E-4"/>
    <n v="1.46641408E-3"/>
    <n v="3.9208476699999998E-3"/>
  </r>
  <r>
    <x v="0"/>
    <x v="4"/>
    <x v="24"/>
    <n v="744"/>
    <n v="6.2435437900000001E-3"/>
    <n v="3.5801824E-4"/>
    <n v="1.6251615499999999E-3"/>
    <n v="4.2603635200000002E-3"/>
  </r>
  <r>
    <x v="0"/>
    <x v="0"/>
    <x v="25"/>
    <n v="2680"/>
    <n v="5.2256855700000002E-3"/>
    <n v="9.4181411999999997E-4"/>
    <n v="9.3945612000000003E-4"/>
    <n v="3.3444148400000001E-3"/>
  </r>
  <r>
    <x v="0"/>
    <x v="1"/>
    <x v="25"/>
    <n v="1305"/>
    <n v="4.6675267199999997E-3"/>
    <n v="8.5442362E-4"/>
    <n v="8.2937750999999998E-4"/>
    <n v="2.9837251E-3"/>
  </r>
  <r>
    <x v="0"/>
    <x v="2"/>
    <x v="25"/>
    <n v="722"/>
    <n v="5.38949461E-3"/>
    <n v="9.8660141000000002E-4"/>
    <n v="9.2954859999999997E-4"/>
    <n v="3.4733441300000001E-3"/>
  </r>
  <r>
    <x v="0"/>
    <x v="3"/>
    <x v="25"/>
    <n v="126"/>
    <n v="6.95087425E-3"/>
    <n v="1.29280548E-3"/>
    <n v="1.1339834400000001E-3"/>
    <n v="4.5240848500000003E-3"/>
  </r>
  <r>
    <x v="0"/>
    <x v="4"/>
    <x v="25"/>
    <n v="527"/>
    <n v="5.9709481800000004E-3"/>
    <n v="1.01293988E-3"/>
    <n v="1.1791058199999999E-3"/>
    <n v="3.7789020000000002E-3"/>
  </r>
  <r>
    <x v="0"/>
    <x v="0"/>
    <x v="26"/>
    <n v="1332"/>
    <n v="5.8612342599999997E-3"/>
    <n v="8.2398346999999999E-4"/>
    <n v="1.57791448E-3"/>
    <n v="3.4593358300000002E-3"/>
  </r>
  <r>
    <x v="0"/>
    <x v="1"/>
    <x v="26"/>
    <n v="534"/>
    <n v="5.3224265800000002E-3"/>
    <n v="7.1069991999999998E-4"/>
    <n v="1.4311752000000001E-3"/>
    <n v="3.1805509799999999E-3"/>
  </r>
  <r>
    <x v="0"/>
    <x v="2"/>
    <x v="26"/>
    <n v="347"/>
    <n v="5.7756294899999998E-3"/>
    <n v="8.7916242999999997E-4"/>
    <n v="1.5445549599999999E-3"/>
    <n v="3.3519116599999999E-3"/>
  </r>
  <r>
    <x v="0"/>
    <x v="3"/>
    <x v="26"/>
    <n v="110"/>
    <n v="6.84837941E-3"/>
    <n v="8.6510921999999996E-4"/>
    <n v="1.69107718E-3"/>
    <n v="4.2921925299999998E-3"/>
  </r>
  <r>
    <x v="0"/>
    <x v="4"/>
    <x v="26"/>
    <n v="341"/>
    <n v="6.4736746800000003E-3"/>
    <n v="9.3196727999999998E-4"/>
    <n v="1.8051480100000001E-3"/>
    <n v="3.73655888E-3"/>
  </r>
  <r>
    <x v="0"/>
    <x v="0"/>
    <x v="27"/>
    <n v="1188"/>
    <n v="7.1287136000000003E-3"/>
    <n v="6.1234427000000002E-4"/>
    <n v="2.1933160300000002E-3"/>
    <n v="4.3230528100000002E-3"/>
  </r>
  <r>
    <x v="0"/>
    <x v="1"/>
    <x v="27"/>
    <n v="402"/>
    <n v="6.1851043399999998E-3"/>
    <n v="5.6068014999999998E-4"/>
    <n v="1.86308018E-3"/>
    <n v="3.7613435000000001E-3"/>
  </r>
  <r>
    <x v="0"/>
    <x v="2"/>
    <x v="27"/>
    <n v="323"/>
    <n v="6.8312117899999997E-3"/>
    <n v="6.1464402000000005E-4"/>
    <n v="1.9880888799999998E-3"/>
    <n v="4.22847841E-3"/>
  </r>
  <r>
    <x v="0"/>
    <x v="3"/>
    <x v="27"/>
    <n v="139"/>
    <n v="8.1060982E-3"/>
    <n v="6.0801335999999999E-4"/>
    <n v="2.5880126800000001E-3"/>
    <n v="4.9100716900000001E-3"/>
  </r>
  <r>
    <x v="0"/>
    <x v="4"/>
    <x v="27"/>
    <n v="324"/>
    <n v="8.1767615899999996E-3"/>
    <n v="6.7601141999999996E-4"/>
    <n v="2.6383170899999999E-3"/>
    <n v="4.8624326000000001E-3"/>
  </r>
  <r>
    <x v="0"/>
    <x v="0"/>
    <x v="28"/>
    <n v="2910"/>
    <n v="4.6720636799999996E-3"/>
    <n v="9.4104754999999995E-4"/>
    <n v="1.08297911E-3"/>
    <n v="2.6480365399999999E-3"/>
  </r>
  <r>
    <x v="0"/>
    <x v="1"/>
    <x v="28"/>
    <n v="1388"/>
    <n v="4.4593454000000001E-3"/>
    <n v="8.7866210000000003E-4"/>
    <n v="1.0243053199999999E-3"/>
    <n v="2.55637751E-3"/>
  </r>
  <r>
    <x v="0"/>
    <x v="2"/>
    <x v="28"/>
    <n v="632"/>
    <n v="4.4266985100000003E-3"/>
    <n v="9.6002526000000003E-4"/>
    <n v="1.02697908E-3"/>
    <n v="2.4396937E-3"/>
  </r>
  <r>
    <x v="0"/>
    <x v="3"/>
    <x v="28"/>
    <n v="212"/>
    <n v="5.6486938599999998E-3"/>
    <n v="1.19169262E-3"/>
    <n v="1.12273955E-3"/>
    <n v="3.3342611999999999E-3"/>
  </r>
  <r>
    <x v="0"/>
    <x v="4"/>
    <x v="28"/>
    <n v="678"/>
    <n v="5.0308810299999999E-3"/>
    <n v="9.7269996999999997E-4"/>
    <n v="1.24286411E-3"/>
    <n v="2.8153164499999999E-3"/>
  </r>
  <r>
    <x v="0"/>
    <x v="0"/>
    <x v="29"/>
    <n v="1372"/>
    <n v="6.3348060100000001E-3"/>
    <n v="7.4580204999999996E-4"/>
    <n v="1.5091847900000001E-3"/>
    <n v="4.0798186899999997E-3"/>
  </r>
  <r>
    <x v="0"/>
    <x v="1"/>
    <x v="29"/>
    <n v="470"/>
    <n v="5.61672553E-3"/>
    <n v="6.5191564999999999E-4"/>
    <n v="1.2849928799999999E-3"/>
    <n v="3.6798165499999998E-3"/>
  </r>
  <r>
    <x v="0"/>
    <x v="2"/>
    <x v="29"/>
    <n v="299"/>
    <n v="6.1779230999999997E-3"/>
    <n v="6.8027660000000005E-4"/>
    <n v="1.40475944E-3"/>
    <n v="4.0928865599999999E-3"/>
  </r>
  <r>
    <x v="0"/>
    <x v="3"/>
    <x v="29"/>
    <n v="238"/>
    <n v="7.4760735300000002E-3"/>
    <n v="9.0545222000000005E-4"/>
    <n v="1.73056699E-3"/>
    <n v="4.8400538199999997E-3"/>
  </r>
  <r>
    <x v="0"/>
    <x v="4"/>
    <x v="29"/>
    <n v="365"/>
    <n v="6.6438036600000002E-3"/>
    <n v="8.1627322000000005E-4"/>
    <n v="1.7390598999999999E-3"/>
    <n v="4.08847007E-3"/>
  </r>
  <r>
    <x v="0"/>
    <x v="0"/>
    <x v="30"/>
    <n v="1171"/>
    <n v="7.2986741300000001E-3"/>
    <n v="9.6882192000000004E-4"/>
    <n v="2.06231987E-3"/>
    <n v="4.2675318599999998E-3"/>
  </r>
  <r>
    <x v="0"/>
    <x v="1"/>
    <x v="30"/>
    <n v="426"/>
    <n v="6.4580342299999996E-3"/>
    <n v="8.4517887000000002E-4"/>
    <n v="1.8884213299999999E-3"/>
    <n v="3.72443356E-3"/>
  </r>
  <r>
    <x v="0"/>
    <x v="2"/>
    <x v="30"/>
    <n v="325"/>
    <n v="6.8637817999999996E-3"/>
    <n v="9.4711515000000005E-4"/>
    <n v="1.94394562E-3"/>
    <n v="3.9727205500000003E-3"/>
  </r>
  <r>
    <x v="0"/>
    <x v="3"/>
    <x v="30"/>
    <n v="140"/>
    <n v="9.2953866499999992E-3"/>
    <n v="1.18229144E-3"/>
    <n v="2.4384918400000002E-3"/>
    <n v="5.6746029299999997E-3"/>
  </r>
  <r>
    <x v="0"/>
    <x v="4"/>
    <x v="30"/>
    <n v="280"/>
    <n v="8.0840771500000005E-3"/>
    <n v="1.07539658E-3"/>
    <n v="2.2762067499999998E-3"/>
    <n v="4.7324733099999997E-3"/>
  </r>
  <r>
    <x v="0"/>
    <x v="0"/>
    <x v="31"/>
    <n v="1161"/>
    <n v="6.4655507000000003E-3"/>
    <n v="8.6065828E-4"/>
    <n v="1.73100671E-3"/>
    <n v="3.87388524E-3"/>
  </r>
  <r>
    <x v="0"/>
    <x v="1"/>
    <x v="31"/>
    <n v="418"/>
    <n v="5.9091460500000003E-3"/>
    <n v="7.7573962999999998E-4"/>
    <n v="1.50194353E-3"/>
    <n v="3.6314624299999998E-3"/>
  </r>
  <r>
    <x v="0"/>
    <x v="2"/>
    <x v="31"/>
    <n v="286"/>
    <n v="6.4890489199999997E-3"/>
    <n v="9.7845418000000006E-4"/>
    <n v="1.6570753200000001E-3"/>
    <n v="3.8535189499999999E-3"/>
  </r>
  <r>
    <x v="0"/>
    <x v="3"/>
    <x v="31"/>
    <n v="129"/>
    <n v="7.5344528399999998E-3"/>
    <n v="9.1471053000000005E-4"/>
    <n v="2.0431378400000001E-3"/>
    <n v="4.5766039699999999E-3"/>
  </r>
  <r>
    <x v="0"/>
    <x v="4"/>
    <x v="31"/>
    <n v="328"/>
    <n v="6.7337466599999996E-3"/>
    <n v="8.4490716E-4"/>
    <n v="1.9646282700000002E-3"/>
    <n v="3.9242107700000004E-3"/>
  </r>
  <r>
    <x v="0"/>
    <x v="0"/>
    <x v="32"/>
    <n v="578"/>
    <n v="6.7172479399999997E-3"/>
    <n v="6.2179586E-4"/>
    <n v="1.77349633E-3"/>
    <n v="4.3219552600000004E-3"/>
  </r>
  <r>
    <x v="0"/>
    <x v="1"/>
    <x v="32"/>
    <n v="204"/>
    <n v="6.4065901700000004E-3"/>
    <n v="5.6667548999999998E-4"/>
    <n v="1.7605639199999999E-3"/>
    <n v="4.0793502599999996E-3"/>
  </r>
  <r>
    <x v="0"/>
    <x v="2"/>
    <x v="32"/>
    <n v="160"/>
    <n v="6.5729164199999999E-3"/>
    <n v="5.8217567999999998E-4"/>
    <n v="1.4967445600000001E-3"/>
    <n v="4.4939957200000004E-3"/>
  </r>
  <r>
    <x v="0"/>
    <x v="3"/>
    <x v="32"/>
    <n v="51"/>
    <n v="7.2496820700000001E-3"/>
    <n v="7.6820057999999998E-4"/>
    <n v="1.80419364E-3"/>
    <n v="4.67728733E-3"/>
  </r>
  <r>
    <x v="0"/>
    <x v="4"/>
    <x v="32"/>
    <n v="163"/>
    <n v="7.0811318999999999E-3"/>
    <n v="6.8386423999999997E-4"/>
    <n v="2.05173518E-3"/>
    <n v="4.34553201E-3"/>
  </r>
  <r>
    <x v="0"/>
    <x v="0"/>
    <x v="33"/>
    <n v="1890"/>
    <n v="5.2385910299999998E-3"/>
    <n v="6.3353027999999995E-4"/>
    <n v="9.4735303000000005E-4"/>
    <n v="3.65770723E-3"/>
  </r>
  <r>
    <x v="0"/>
    <x v="1"/>
    <x v="33"/>
    <n v="792"/>
    <n v="4.6844016500000004E-3"/>
    <n v="5.3831110999999997E-4"/>
    <n v="7.7066942000000003E-4"/>
    <n v="3.3754206200000002E-3"/>
  </r>
  <r>
    <x v="0"/>
    <x v="2"/>
    <x v="33"/>
    <n v="491"/>
    <n v="5.0049028400000004E-3"/>
    <n v="6.6768947999999999E-4"/>
    <n v="8.6463730999999998E-4"/>
    <n v="3.4725755599999998E-3"/>
  </r>
  <r>
    <x v="0"/>
    <x v="3"/>
    <x v="33"/>
    <n v="144"/>
    <n v="7.6328604899999998E-3"/>
    <n v="8.6628707999999999E-4"/>
    <n v="1.4040795999999999E-3"/>
    <n v="5.3624933599999997E-3"/>
  </r>
  <r>
    <x v="0"/>
    <x v="4"/>
    <x v="33"/>
    <n v="463"/>
    <n v="5.6897445800000003E-3"/>
    <n v="6.8779474000000001E-4"/>
    <n v="1.19525415E-3"/>
    <n v="3.8066952200000001E-3"/>
  </r>
  <r>
    <x v="0"/>
    <x v="0"/>
    <x v="34"/>
    <n v="940"/>
    <n v="6.9499234200000003E-3"/>
    <n v="8.3410880999999998E-4"/>
    <n v="2.2880341399999999E-3"/>
    <n v="3.8277799899999999E-3"/>
  </r>
  <r>
    <x v="0"/>
    <x v="1"/>
    <x v="34"/>
    <n v="362"/>
    <n v="6.5612848E-3"/>
    <n v="6.4635745000000001E-4"/>
    <n v="2.0833331000000002E-3"/>
    <n v="3.8315937799999998E-3"/>
  </r>
  <r>
    <x v="0"/>
    <x v="2"/>
    <x v="34"/>
    <n v="240"/>
    <n v="6.5416182099999999E-3"/>
    <n v="9.2578099999999998E-4"/>
    <n v="2.2053913200000001E-3"/>
    <n v="3.4104453400000002E-3"/>
  </r>
  <r>
    <x v="0"/>
    <x v="3"/>
    <x v="34"/>
    <n v="71"/>
    <n v="7.2308617800000002E-3"/>
    <n v="9.1435161000000004E-4"/>
    <n v="2.4929901599999998E-3"/>
    <n v="3.82351955E-3"/>
  </r>
  <r>
    <x v="0"/>
    <x v="4"/>
    <x v="34"/>
    <n v="267"/>
    <n v="7.7691511700000004E-3"/>
    <n v="9.8492311999999992E-4"/>
    <n v="2.5853531500000001E-3"/>
    <n v="4.1988744200000001E-3"/>
  </r>
  <r>
    <x v="0"/>
    <x v="0"/>
    <x v="35"/>
    <n v="788"/>
    <n v="6.81914163E-3"/>
    <n v="7.3404280999999998E-4"/>
    <n v="1.8684195900000001E-3"/>
    <n v="4.2166787800000001E-3"/>
  </r>
  <r>
    <x v="0"/>
    <x v="1"/>
    <x v="35"/>
    <n v="267"/>
    <n v="6.6763331499999998E-3"/>
    <n v="7.3978683000000003E-4"/>
    <n v="1.74196295E-3"/>
    <n v="4.1945829400000002E-3"/>
  </r>
  <r>
    <x v="0"/>
    <x v="2"/>
    <x v="35"/>
    <n v="195"/>
    <n v="6.3312556799999999E-3"/>
    <n v="6.6975282999999996E-4"/>
    <n v="1.7375947399999999E-3"/>
    <n v="3.9239076499999999E-3"/>
  </r>
  <r>
    <x v="0"/>
    <x v="3"/>
    <x v="35"/>
    <n v="100"/>
    <n v="7.3587960599999997E-3"/>
    <n v="8.6770808999999999E-4"/>
    <n v="2.1872682900000002E-3"/>
    <n v="4.3038192200000004E-3"/>
  </r>
  <r>
    <x v="0"/>
    <x v="4"/>
    <x v="35"/>
    <n v="226"/>
    <n v="7.1700362200000003E-3"/>
    <n v="7.2358424999999997E-4"/>
    <n v="1.9896138100000001E-3"/>
    <n v="4.4568377099999997E-3"/>
  </r>
  <r>
    <x v="0"/>
    <x v="0"/>
    <x v="36"/>
    <n v="2358"/>
    <n v="5.4585156900000004E-3"/>
    <n v="9.0344017000000001E-4"/>
    <n v="8.2604898999999996E-4"/>
    <n v="3.7290260500000001E-3"/>
  </r>
  <r>
    <x v="0"/>
    <x v="1"/>
    <x v="36"/>
    <n v="842"/>
    <n v="5.0693892199999997E-3"/>
    <n v="9.0806972999999997E-4"/>
    <n v="6.7086993000000001E-4"/>
    <n v="3.4904490900000001E-3"/>
  </r>
  <r>
    <x v="0"/>
    <x v="2"/>
    <x v="36"/>
    <n v="500"/>
    <n v="5.2687266099999998E-3"/>
    <n v="9.7499974999999998E-4"/>
    <n v="8.0388865E-4"/>
    <n v="3.4898377300000001E-3"/>
  </r>
  <r>
    <x v="0"/>
    <x v="3"/>
    <x v="36"/>
    <n v="231"/>
    <n v="6.2548598699999998E-3"/>
    <n v="9.7537852999999999E-4"/>
    <n v="1.0321967400000001E-3"/>
    <n v="4.24728411E-3"/>
  </r>
  <r>
    <x v="0"/>
    <x v="4"/>
    <x v="36"/>
    <n v="785"/>
    <n v="5.7624437299999996E-3"/>
    <n v="8.3172599999999997E-4"/>
    <n v="9.4594809999999998E-4"/>
    <n v="3.9847691600000002E-3"/>
  </r>
  <r>
    <x v="0"/>
    <x v="0"/>
    <x v="37"/>
    <n v="1674"/>
    <n v="6.2334683300000002E-3"/>
    <n v="6.4064619999999999E-4"/>
    <n v="1.6563921899999999E-3"/>
    <n v="3.9364294699999998E-3"/>
  </r>
  <r>
    <x v="0"/>
    <x v="1"/>
    <x v="37"/>
    <n v="673"/>
    <n v="5.6963703500000004E-3"/>
    <n v="5.2609561000000003E-4"/>
    <n v="1.5164442399999999E-3"/>
    <n v="3.6538300400000001E-3"/>
  </r>
  <r>
    <x v="0"/>
    <x v="2"/>
    <x v="37"/>
    <n v="426"/>
    <n v="6.0087101899999997E-3"/>
    <n v="6.2355978999999997E-4"/>
    <n v="1.5593209699999999E-3"/>
    <n v="3.8258289699999999E-3"/>
  </r>
  <r>
    <x v="0"/>
    <x v="3"/>
    <x v="37"/>
    <n v="125"/>
    <n v="7.5851849599999997E-3"/>
    <n v="9.1712938000000003E-4"/>
    <n v="2.0606479299999998E-3"/>
    <n v="4.6074071600000002E-3"/>
  </r>
  <r>
    <x v="0"/>
    <x v="4"/>
    <x v="37"/>
    <n v="450"/>
    <n v="6.8740223799999998E-3"/>
    <n v="7.5133722000000002E-4"/>
    <n v="1.84529296E-3"/>
    <n v="4.2773917399999998E-3"/>
  </r>
  <r>
    <x v="0"/>
    <x v="0"/>
    <x v="38"/>
    <n v="1140"/>
    <n v="7.0030455699999997E-3"/>
    <n v="7.8695556999999999E-4"/>
    <n v="2.4078437399999999E-3"/>
    <n v="3.80824578E-3"/>
  </r>
  <r>
    <x v="0"/>
    <x v="1"/>
    <x v="38"/>
    <n v="404"/>
    <n v="6.4688758000000001E-3"/>
    <n v="7.1658964000000005E-4"/>
    <n v="2.2463442E-3"/>
    <n v="3.50594151E-3"/>
  </r>
  <r>
    <x v="0"/>
    <x v="2"/>
    <x v="38"/>
    <n v="281"/>
    <n v="6.5585456399999999E-3"/>
    <n v="7.2372948000000003E-4"/>
    <n v="2.38450615E-3"/>
    <n v="3.4503095000000001E-3"/>
  </r>
  <r>
    <x v="0"/>
    <x v="3"/>
    <x v="38"/>
    <n v="113"/>
    <n v="8.6698006500000001E-3"/>
    <n v="8.4613628999999997E-4"/>
    <n v="2.7668180099999998E-3"/>
    <n v="5.0568458999999998E-3"/>
  </r>
  <r>
    <x v="0"/>
    <x v="4"/>
    <x v="38"/>
    <n v="342"/>
    <n v="7.4485594299999996E-3"/>
    <n v="9.0247294999999997E-4"/>
    <n v="2.4991875499999999E-3"/>
    <n v="4.0468984300000002E-3"/>
  </r>
  <r>
    <x v="0"/>
    <x v="0"/>
    <x v="39"/>
    <n v="1287"/>
    <n v="5.9873842799999999E-3"/>
    <n v="9.0464810000000001E-4"/>
    <n v="9.7229391999999995E-4"/>
    <n v="4.1104417899999997E-3"/>
  </r>
  <r>
    <x v="0"/>
    <x v="1"/>
    <x v="39"/>
    <n v="548"/>
    <n v="5.4810207999999999E-3"/>
    <n v="7.4929434999999997E-4"/>
    <n v="8.9359007999999999E-4"/>
    <n v="3.8381359100000002E-3"/>
  </r>
  <r>
    <x v="0"/>
    <x v="2"/>
    <x v="39"/>
    <n v="348"/>
    <n v="5.8249851499999998E-3"/>
    <n v="9.8023735999999998E-4"/>
    <n v="8.8784433000000003E-4"/>
    <n v="3.9569029699999996E-3"/>
  </r>
  <r>
    <x v="0"/>
    <x v="3"/>
    <x v="39"/>
    <n v="53"/>
    <n v="6.8431164299999998E-3"/>
    <n v="1.07114754E-3"/>
    <n v="1.0932037899999999E-3"/>
    <n v="4.6787646000000004E-3"/>
  </r>
  <r>
    <x v="0"/>
    <x v="4"/>
    <x v="39"/>
    <n v="338"/>
    <n v="6.8413732900000001E-3"/>
    <n v="1.05258988E-3"/>
    <n v="1.1678854700000001E-3"/>
    <n v="4.6208974700000004E-3"/>
  </r>
  <r>
    <x v="0"/>
    <x v="0"/>
    <x v="40"/>
    <n v="1943"/>
    <n v="3.9046325000000001E-3"/>
    <n v="3.3507010000000001E-4"/>
    <n v="7.8340314999999995E-4"/>
    <n v="2.7861587599999999E-3"/>
  </r>
  <r>
    <x v="0"/>
    <x v="1"/>
    <x v="40"/>
    <n v="786"/>
    <n v="3.6778605900000001E-3"/>
    <n v="3.0038086000000003E-4"/>
    <n v="7.1089234999999998E-4"/>
    <n v="2.6665869100000001E-3"/>
  </r>
  <r>
    <x v="0"/>
    <x v="2"/>
    <x v="40"/>
    <n v="461"/>
    <n v="3.7608959699999998E-3"/>
    <n v="3.4928071000000003E-4"/>
    <n v="7.5374565999999997E-4"/>
    <n v="2.6578691300000001E-3"/>
  </r>
  <r>
    <x v="0"/>
    <x v="3"/>
    <x v="40"/>
    <n v="121"/>
    <n v="4.5762547399999997E-3"/>
    <n v="3.8098763999999999E-4"/>
    <n v="8.2558518000000003E-4"/>
    <n v="3.3696814099999999E-3"/>
  </r>
  <r>
    <x v="0"/>
    <x v="4"/>
    <x v="40"/>
    <n v="575"/>
    <n v="4.1885263400000001E-3"/>
    <n v="3.6143292999999999E-4"/>
    <n v="8.9742328000000002E-4"/>
    <n v="2.9296696500000002E-3"/>
  </r>
  <r>
    <x v="0"/>
    <x v="0"/>
    <x v="41"/>
    <n v="837"/>
    <n v="6.2379555400000003E-3"/>
    <n v="3.2565023999999999E-4"/>
    <n v="1.7000058599999999E-3"/>
    <n v="4.2122989800000002E-3"/>
  </r>
  <r>
    <x v="0"/>
    <x v="1"/>
    <x v="41"/>
    <n v="219"/>
    <n v="5.3293059699999999E-3"/>
    <n v="2.4083563000000001E-4"/>
    <n v="1.4125652900000001E-3"/>
    <n v="3.6759045399999998E-3"/>
  </r>
  <r>
    <x v="0"/>
    <x v="2"/>
    <x v="41"/>
    <n v="205"/>
    <n v="5.8233398700000003E-3"/>
    <n v="2.9561856000000003E-4"/>
    <n v="1.5921971500000001E-3"/>
    <n v="3.9355237100000004E-3"/>
  </r>
  <r>
    <x v="0"/>
    <x v="3"/>
    <x v="41"/>
    <n v="116"/>
    <n v="7.1898943799999998E-3"/>
    <n v="3.3604700000000002E-4"/>
    <n v="2.0532006299999999E-3"/>
    <n v="4.80064633E-3"/>
  </r>
  <r>
    <x v="0"/>
    <x v="4"/>
    <x v="41"/>
    <n v="297"/>
    <n v="6.8223513700000002E-3"/>
    <n v="4.0485853999999998E-4"/>
    <n v="1.84842227E-3"/>
    <n v="4.5690700900000002E-3"/>
  </r>
  <r>
    <x v="0"/>
    <x v="0"/>
    <x v="42"/>
    <n v="4796"/>
    <n v="4.73178338E-3"/>
    <n v="9.8980752999999993E-4"/>
    <n v="8.5203839999999998E-4"/>
    <n v="2.8899369700000001E-3"/>
  </r>
  <r>
    <x v="0"/>
    <x v="1"/>
    <x v="42"/>
    <n v="2258"/>
    <n v="4.5407530099999998E-3"/>
    <n v="9.3871969999999999E-4"/>
    <n v="7.9542774999999996E-4"/>
    <n v="2.8066050799999999E-3"/>
  </r>
  <r>
    <x v="0"/>
    <x v="2"/>
    <x v="42"/>
    <n v="1100"/>
    <n v="4.6546925199999999E-3"/>
    <n v="1.0432867899999999E-3"/>
    <n v="8.1785541000000002E-4"/>
    <n v="2.7935498399999999E-3"/>
  </r>
  <r>
    <x v="0"/>
    <x v="3"/>
    <x v="42"/>
    <n v="233"/>
    <n v="5.0064573999999999E-3"/>
    <n v="1.0943210000000001E-3"/>
    <n v="9.3963572000000002E-4"/>
    <n v="2.9725001400000002E-3"/>
  </r>
  <r>
    <x v="0"/>
    <x v="4"/>
    <x v="42"/>
    <n v="1205"/>
    <n v="5.1070095199999997E-3"/>
    <n v="1.0165108299999999E-3"/>
    <n v="9.7238526999999999E-4"/>
    <n v="3.1181129399999999E-3"/>
  </r>
  <r>
    <x v="0"/>
    <x v="0"/>
    <x v="43"/>
    <n v="1146"/>
    <n v="6.3095870599999999E-3"/>
    <n v="1.0339806899999999E-3"/>
    <n v="2.0280684000000002E-3"/>
    <n v="3.2475374900000002E-3"/>
  </r>
  <r>
    <x v="0"/>
    <x v="1"/>
    <x v="43"/>
    <n v="502"/>
    <n v="5.9236431700000003E-3"/>
    <n v="9.2770101000000003E-4"/>
    <n v="1.89132335E-3"/>
    <n v="3.10461831E-3"/>
  </r>
  <r>
    <x v="0"/>
    <x v="2"/>
    <x v="43"/>
    <n v="246"/>
    <n v="5.9580131500000001E-3"/>
    <n v="9.6869331000000003E-4"/>
    <n v="1.99229311E-3"/>
    <n v="2.99702628E-3"/>
  </r>
  <r>
    <x v="0"/>
    <x v="3"/>
    <x v="43"/>
    <n v="90"/>
    <n v="7.10802447E-3"/>
    <n v="1.4129370300000001E-3"/>
    <n v="1.9512600400000001E-3"/>
    <n v="3.7438269099999998E-3"/>
  </r>
  <r>
    <x v="0"/>
    <x v="4"/>
    <x v="43"/>
    <n v="308"/>
    <n v="6.9861183999999996E-3"/>
    <n v="1.1486138699999999E-3"/>
    <n v="2.30196283E-3"/>
    <n v="3.5355411699999999E-3"/>
  </r>
  <r>
    <x v="0"/>
    <x v="0"/>
    <x v="44"/>
    <n v="3934"/>
    <n v="5.07533421E-3"/>
    <n v="6.4629735000000001E-4"/>
    <n v="9.8546126000000002E-4"/>
    <n v="3.4435751199999999E-3"/>
  </r>
  <r>
    <x v="0"/>
    <x v="1"/>
    <x v="44"/>
    <n v="1475"/>
    <n v="4.6750939199999998E-3"/>
    <n v="5.9548782999999995E-4"/>
    <n v="8.8713096000000004E-4"/>
    <n v="3.1924746499999998E-3"/>
  </r>
  <r>
    <x v="0"/>
    <x v="2"/>
    <x v="44"/>
    <n v="841"/>
    <n v="4.7584305299999997E-3"/>
    <n v="6.7759918000000001E-4"/>
    <n v="9.5027116000000005E-4"/>
    <n v="3.1305597199999999E-3"/>
  </r>
  <r>
    <x v="0"/>
    <x v="3"/>
    <x v="44"/>
    <n v="213"/>
    <n v="6.2685291299999996E-3"/>
    <n v="8.1061966000000002E-4"/>
    <n v="1.14273581E-3"/>
    <n v="4.3151732100000003E-3"/>
  </r>
  <r>
    <x v="0"/>
    <x v="4"/>
    <x v="44"/>
    <n v="1405"/>
    <n v="5.5043163499999999E-3"/>
    <n v="6.5599026999999996E-4"/>
    <n v="1.0859115100000001E-3"/>
    <n v="3.76241409E-3"/>
  </r>
  <r>
    <x v="1"/>
    <x v="0"/>
    <x v="0"/>
    <n v="79748"/>
    <n v="5.5880779000000002E-3"/>
    <n v="8.2687772E-4"/>
    <n v="1.27629222E-3"/>
    <n v="3.48490748E-3"/>
  </r>
  <r>
    <x v="1"/>
    <x v="1"/>
    <x v="0"/>
    <n v="33936"/>
    <n v="5.0413841699999996E-3"/>
    <n v="7.6462668999999997E-4"/>
    <n v="1.10776954E-3"/>
    <n v="3.1689874500000002E-3"/>
  </r>
  <r>
    <x v="1"/>
    <x v="2"/>
    <x v="0"/>
    <n v="19586"/>
    <n v="5.4235520099999998E-3"/>
    <n v="8.4129181999999995E-4"/>
    <n v="1.23271074E-3"/>
    <n v="3.34954897E-3"/>
  </r>
  <r>
    <x v="1"/>
    <x v="3"/>
    <x v="0"/>
    <n v="7155"/>
    <n v="6.8699398400000004E-3"/>
    <n v="1.0036927899999999E-3"/>
    <n v="1.5868934800000001E-3"/>
    <n v="4.2793531000000001E-3"/>
  </r>
  <r>
    <x v="1"/>
    <x v="4"/>
    <x v="0"/>
    <n v="19071"/>
    <n v="6.2489389099999997E-3"/>
    <n v="8.5651037000000004E-4"/>
    <n v="1.5043987700000001E-3"/>
    <n v="3.88802929E-3"/>
  </r>
  <r>
    <x v="1"/>
    <x v="0"/>
    <x v="1"/>
    <n v="1617"/>
    <n v="5.7791489600000001E-3"/>
    <n v="1.0476932400000001E-3"/>
    <n v="1.36441632E-3"/>
    <n v="3.36703891E-3"/>
  </r>
  <r>
    <x v="1"/>
    <x v="1"/>
    <x v="1"/>
    <n v="591"/>
    <n v="5.3000248199999997E-3"/>
    <n v="9.0038830000000001E-4"/>
    <n v="1.28720913E-3"/>
    <n v="3.1124269E-3"/>
  </r>
  <r>
    <x v="1"/>
    <x v="2"/>
    <x v="1"/>
    <n v="386"/>
    <n v="5.6097075899999996E-3"/>
    <n v="1.0709914E-3"/>
    <n v="1.29632604E-3"/>
    <n v="3.24238965E-3"/>
  </r>
  <r>
    <x v="1"/>
    <x v="3"/>
    <x v="1"/>
    <n v="115"/>
    <n v="6.15962134E-3"/>
    <n v="1.17673081E-3"/>
    <n v="1.44313584E-3"/>
    <n v="3.5397541599999998E-3"/>
  </r>
  <r>
    <x v="1"/>
    <x v="4"/>
    <x v="1"/>
    <n v="525"/>
    <n v="6.3597440300000004E-3"/>
    <n v="1.16812144E-3"/>
    <n v="1.4841487899999999E-3"/>
    <n v="3.7074732999999999E-3"/>
  </r>
  <r>
    <x v="1"/>
    <x v="0"/>
    <x v="2"/>
    <n v="1121"/>
    <n v="5.5242609200000002E-3"/>
    <n v="6.9253412999999999E-4"/>
    <n v="1.66955736E-3"/>
    <n v="3.1621689400000001E-3"/>
  </r>
  <r>
    <x v="1"/>
    <x v="1"/>
    <x v="2"/>
    <n v="441"/>
    <n v="5.0271896399999997E-3"/>
    <n v="6.3948705000000002E-4"/>
    <n v="1.4476776000000001E-3"/>
    <n v="2.94002451E-3"/>
  </r>
  <r>
    <x v="1"/>
    <x v="2"/>
    <x v="2"/>
    <n v="268"/>
    <n v="5.1379817200000004E-3"/>
    <n v="6.6818659999999996E-4"/>
    <n v="1.5512711700000001E-3"/>
    <n v="2.91852346E-3"/>
  </r>
  <r>
    <x v="1"/>
    <x v="3"/>
    <x v="2"/>
    <n v="206"/>
    <n v="6.5463185500000002E-3"/>
    <n v="9.0328322000000005E-4"/>
    <n v="2.04445319E-3"/>
    <n v="3.59858166E-3"/>
  </r>
  <r>
    <x v="1"/>
    <x v="4"/>
    <x v="2"/>
    <n v="206"/>
    <n v="6.0688598700000002E-3"/>
    <n v="6.2702242000000003E-4"/>
    <n v="1.9235434599999999E-3"/>
    <n v="3.5182935300000001E-3"/>
  </r>
  <r>
    <x v="1"/>
    <x v="0"/>
    <x v="3"/>
    <n v="1008"/>
    <n v="6.0380839800000001E-3"/>
    <n v="1.0319984E-3"/>
    <n v="1.04089711E-3"/>
    <n v="3.9651879699999998E-3"/>
  </r>
  <r>
    <x v="1"/>
    <x v="1"/>
    <x v="3"/>
    <n v="416"/>
    <n v="5.4705025699999998E-3"/>
    <n v="8.6463315999999997E-4"/>
    <n v="1.00482971E-3"/>
    <n v="3.60103919E-3"/>
  </r>
  <r>
    <x v="1"/>
    <x v="2"/>
    <x v="3"/>
    <n v="240"/>
    <n v="5.7100692199999999E-3"/>
    <n v="1.1143901999999999E-3"/>
    <n v="1.00781224E-3"/>
    <n v="3.5878662800000001E-3"/>
  </r>
  <r>
    <x v="1"/>
    <x v="3"/>
    <x v="3"/>
    <n v="43"/>
    <n v="8.6350665E-3"/>
    <n v="1.94282924E-3"/>
    <n v="1.1921293800000001E-3"/>
    <n v="5.5001074199999998E-3"/>
  </r>
  <r>
    <x v="1"/>
    <x v="4"/>
    <x v="3"/>
    <n v="309"/>
    <n v="6.6955828800000002E-3"/>
    <n v="1.06657503E-3"/>
    <n v="1.0941055999999999E-3"/>
    <n v="4.5349017700000004E-3"/>
  </r>
  <r>
    <x v="1"/>
    <x v="0"/>
    <x v="4"/>
    <n v="1183"/>
    <n v="6.8643159999999996E-3"/>
    <n v="1.2979788400000001E-3"/>
    <n v="1.1251797799999999E-3"/>
    <n v="4.4411568999999998E-3"/>
  </r>
  <r>
    <x v="1"/>
    <x v="1"/>
    <x v="4"/>
    <n v="420"/>
    <n v="6.3576110899999996E-3"/>
    <n v="1.1512067600000001E-3"/>
    <n v="9.7577687999999998E-4"/>
    <n v="4.2306269699999999E-3"/>
  </r>
  <r>
    <x v="1"/>
    <x v="2"/>
    <x v="4"/>
    <n v="328"/>
    <n v="6.4483469099999996E-3"/>
    <n v="1.3172917200000001E-3"/>
    <n v="1.0271988299999999E-3"/>
    <n v="4.1038558999999999E-3"/>
  </r>
  <r>
    <x v="1"/>
    <x v="3"/>
    <x v="4"/>
    <n v="158"/>
    <n v="7.9688962699999994E-3"/>
    <n v="1.6219084700000001E-3"/>
    <n v="1.3966535299999999E-3"/>
    <n v="4.9503337999999997E-3"/>
  </r>
  <r>
    <x v="1"/>
    <x v="4"/>
    <x v="4"/>
    <n v="277"/>
    <n v="7.4951110800000002E-3"/>
    <n v="1.3128841500000001E-3"/>
    <n v="1.3128841899999999E-3"/>
    <n v="4.8693422700000003E-3"/>
  </r>
  <r>
    <x v="1"/>
    <x v="0"/>
    <x v="5"/>
    <n v="949"/>
    <n v="7.1524238499999998E-3"/>
    <n v="6.9857866000000001E-4"/>
    <n v="1.94405393E-3"/>
    <n v="4.50979077E-3"/>
  </r>
  <r>
    <x v="1"/>
    <x v="1"/>
    <x v="5"/>
    <n v="292"/>
    <n v="6.4519118500000004E-3"/>
    <n v="5.8528324000000004E-4"/>
    <n v="1.80563458E-3"/>
    <n v="4.0609935500000001E-3"/>
  </r>
  <r>
    <x v="1"/>
    <x v="2"/>
    <x v="5"/>
    <n v="258"/>
    <n v="7.0959838300000003E-3"/>
    <n v="6.5362090999999999E-4"/>
    <n v="1.87787086E-3"/>
    <n v="4.5644915599999999E-3"/>
  </r>
  <r>
    <x v="1"/>
    <x v="3"/>
    <x v="5"/>
    <n v="95"/>
    <n v="8.8611108400000003E-3"/>
    <n v="8.7499973000000001E-4"/>
    <n v="2.3667151200000001E-3"/>
    <n v="5.6193954500000001E-3"/>
  </r>
  <r>
    <x v="1"/>
    <x v="4"/>
    <x v="5"/>
    <n v="304"/>
    <n v="7.3392191199999996E-3"/>
    <n v="7.9042524999999996E-4"/>
    <n v="2.0010962600000002E-3"/>
    <n v="4.5476971500000001E-3"/>
  </r>
  <r>
    <x v="1"/>
    <x v="0"/>
    <x v="6"/>
    <n v="1279"/>
    <n v="6.2409956999999999E-3"/>
    <n v="8.9906732000000005E-4"/>
    <n v="1.36659113E-3"/>
    <n v="3.9753367599999999E-3"/>
  </r>
  <r>
    <x v="1"/>
    <x v="1"/>
    <x v="6"/>
    <n v="486"/>
    <n v="5.7723191599999999E-3"/>
    <n v="8.0458842000000002E-4"/>
    <n v="1.23852094E-3"/>
    <n v="3.72920929E-3"/>
  </r>
  <r>
    <x v="1"/>
    <x v="2"/>
    <x v="6"/>
    <n v="333"/>
    <n v="5.9847692599999999E-3"/>
    <n v="8.9645177E-4"/>
    <n v="1.22643453E-3"/>
    <n v="3.8618824899999999E-3"/>
  </r>
  <r>
    <x v="1"/>
    <x v="3"/>
    <x v="6"/>
    <n v="66"/>
    <n v="8.1264026699999995E-3"/>
    <n v="1.2982251000000001E-3"/>
    <n v="1.8350166000000001E-3"/>
    <n v="4.9931605099999997E-3"/>
  </r>
  <r>
    <x v="1"/>
    <x v="4"/>
    <x v="6"/>
    <n v="394"/>
    <n v="6.7198366699999998E-3"/>
    <n v="9.5095387999999999E-4"/>
    <n v="1.5645560599999999E-3"/>
    <n v="4.2043262300000004E-3"/>
  </r>
  <r>
    <x v="1"/>
    <x v="0"/>
    <x v="7"/>
    <n v="685"/>
    <n v="3.9800450399999996E-3"/>
    <n v="3.3591822999999999E-4"/>
    <n v="8.0917114999999996E-4"/>
    <n v="2.8349551499999999E-3"/>
  </r>
  <r>
    <x v="1"/>
    <x v="1"/>
    <x v="7"/>
    <n v="262"/>
    <n v="3.69522171E-3"/>
    <n v="2.9765664999999999E-4"/>
    <n v="6.2999164000000004E-4"/>
    <n v="2.7675729000000001E-3"/>
  </r>
  <r>
    <x v="1"/>
    <x v="2"/>
    <x v="7"/>
    <n v="176"/>
    <n v="4.0356031699999998E-3"/>
    <n v="4.0252762999999999E-4"/>
    <n v="8.0518704000000002E-4"/>
    <n v="2.8278880200000001E-3"/>
  </r>
  <r>
    <x v="1"/>
    <x v="3"/>
    <x v="7"/>
    <n v="65"/>
    <n v="4.4437319699999998E-3"/>
    <n v="3.5505667E-4"/>
    <n v="9.6029176000000005E-4"/>
    <n v="3.1283829300000001E-3"/>
  </r>
  <r>
    <x v="1"/>
    <x v="4"/>
    <x v="7"/>
    <n v="182"/>
    <n v="4.1707364300000004E-3"/>
    <n v="3.1974944000000001E-4"/>
    <n v="1.0169920199999999E-3"/>
    <n v="2.8339945E-3"/>
  </r>
  <r>
    <x v="1"/>
    <x v="0"/>
    <x v="8"/>
    <n v="814"/>
    <n v="7.7097407500000001E-3"/>
    <n v="1.1831573499999999E-3"/>
    <n v="1.9408326300000001E-3"/>
    <n v="4.5857502800000002E-3"/>
  </r>
  <r>
    <x v="1"/>
    <x v="1"/>
    <x v="8"/>
    <n v="314"/>
    <n v="6.8475389799999998E-3"/>
    <n v="1.0168595600000001E-3"/>
    <n v="1.65512921E-3"/>
    <n v="4.1755497000000004E-3"/>
  </r>
  <r>
    <x v="1"/>
    <x v="2"/>
    <x v="8"/>
    <n v="178"/>
    <n v="7.1449747900000004E-3"/>
    <n v="1.0939448300000001E-3"/>
    <n v="1.79677724E-3"/>
    <n v="4.2542522699999998E-3"/>
  </r>
  <r>
    <x v="1"/>
    <x v="3"/>
    <x v="8"/>
    <n v="96"/>
    <n v="9.4354019399999992E-3"/>
    <n v="1.58613017E-3"/>
    <n v="2.1758050999999999E-3"/>
    <n v="5.6734661900000004E-3"/>
  </r>
  <r>
    <x v="1"/>
    <x v="4"/>
    <x v="8"/>
    <n v="226"/>
    <n v="8.6194585399999996E-3"/>
    <n v="1.31329868E-3"/>
    <n v="2.3514316600000001E-3"/>
    <n v="4.9547277199999996E-3"/>
  </r>
  <r>
    <x v="1"/>
    <x v="0"/>
    <x v="9"/>
    <n v="720"/>
    <n v="6.6262696899999996E-3"/>
    <n v="8.2937861999999999E-4"/>
    <n v="1.51900054E-3"/>
    <n v="4.2778900500000001E-3"/>
  </r>
  <r>
    <x v="1"/>
    <x v="1"/>
    <x v="9"/>
    <n v="268"/>
    <n v="5.7381061200000002E-3"/>
    <n v="7.7649920000000001E-4"/>
    <n v="1.29746213E-3"/>
    <n v="3.6641442999999999E-3"/>
  </r>
  <r>
    <x v="1"/>
    <x v="2"/>
    <x v="9"/>
    <n v="184"/>
    <n v="6.3301376199999997E-3"/>
    <n v="7.6822893E-4"/>
    <n v="1.3467439200000001E-3"/>
    <n v="4.21516431E-3"/>
  </r>
  <r>
    <x v="1"/>
    <x v="3"/>
    <x v="9"/>
    <n v="76"/>
    <n v="7.7390957200000002E-3"/>
    <n v="9.9856823999999993E-4"/>
    <n v="1.6278323700000001E-3"/>
    <n v="5.1126946600000001E-3"/>
  </r>
  <r>
    <x v="1"/>
    <x v="4"/>
    <x v="9"/>
    <n v="192"/>
    <n v="7.7092975899999997E-3"/>
    <n v="8.9482036000000003E-4"/>
    <n v="1.9502312400000001E-3"/>
    <n v="4.8642455100000002E-3"/>
  </r>
  <r>
    <x v="1"/>
    <x v="0"/>
    <x v="10"/>
    <n v="1422"/>
    <n v="6.1048436099999997E-3"/>
    <n v="4.1748034999999998E-4"/>
    <n v="1.27222002E-3"/>
    <n v="4.4151427599999999E-3"/>
  </r>
  <r>
    <x v="1"/>
    <x v="1"/>
    <x v="10"/>
    <n v="532"/>
    <n v="5.5714152700000004E-3"/>
    <n v="3.5270443999999999E-4"/>
    <n v="1.12707961E-3"/>
    <n v="4.0916307500000002E-3"/>
  </r>
  <r>
    <x v="1"/>
    <x v="2"/>
    <x v="10"/>
    <n v="378"/>
    <n v="5.9880214900000003E-3"/>
    <n v="3.6908410999999999E-4"/>
    <n v="1.24262051E-3"/>
    <n v="4.3763163900000001E-3"/>
  </r>
  <r>
    <x v="1"/>
    <x v="3"/>
    <x v="10"/>
    <n v="169"/>
    <n v="7.4258298000000004E-3"/>
    <n v="5.4788492999999997E-4"/>
    <n v="1.37204118E-3"/>
    <n v="5.5059032200000003E-3"/>
  </r>
  <r>
    <x v="1"/>
    <x v="4"/>
    <x v="10"/>
    <n v="343"/>
    <n v="6.4100796699999999E-3"/>
    <n v="5.0703192999999999E-4"/>
    <n v="1.4807726199999999E-3"/>
    <n v="4.4222746400000004E-3"/>
  </r>
  <r>
    <x v="1"/>
    <x v="0"/>
    <x v="11"/>
    <n v="2512"/>
    <n v="6.9354779800000002E-3"/>
    <n v="1.05542446E-3"/>
    <n v="2.2061048999999998E-3"/>
    <n v="3.6739481400000001E-3"/>
  </r>
  <r>
    <x v="1"/>
    <x v="1"/>
    <x v="11"/>
    <n v="1028"/>
    <n v="6.2883473200000001E-3"/>
    <n v="9.5859880999999997E-4"/>
    <n v="2.0269713999999999E-3"/>
    <n v="3.3027766499999999E-3"/>
  </r>
  <r>
    <x v="1"/>
    <x v="2"/>
    <x v="11"/>
    <n v="626"/>
    <n v="6.6963966300000004E-3"/>
    <n v="1.0893309E-3"/>
    <n v="2.1354718899999998E-3"/>
    <n v="3.4715933500000002E-3"/>
  </r>
  <r>
    <x v="1"/>
    <x v="3"/>
    <x v="11"/>
    <n v="193"/>
    <n v="8.0802027099999996E-3"/>
    <n v="1.22715146E-3"/>
    <n v="2.4598203500000001E-3"/>
    <n v="4.3932303999999998E-3"/>
  </r>
  <r>
    <x v="1"/>
    <x v="4"/>
    <x v="11"/>
    <n v="665"/>
    <n v="7.8286860500000003E-3"/>
    <n v="1.12334631E-3"/>
    <n v="2.4758769499999998E-3"/>
    <n v="4.2294623000000003E-3"/>
  </r>
  <r>
    <x v="1"/>
    <x v="0"/>
    <x v="12"/>
    <n v="1928"/>
    <n v="6.4026538800000003E-3"/>
    <n v="7.2621888999999996E-4"/>
    <n v="1.89646102E-3"/>
    <n v="3.7799734900000001E-3"/>
  </r>
  <r>
    <x v="1"/>
    <x v="1"/>
    <x v="12"/>
    <n v="801"/>
    <n v="5.8036248600000003E-3"/>
    <n v="6.2768738000000004E-4"/>
    <n v="1.71033291E-3"/>
    <n v="3.4656041000000002E-3"/>
  </r>
  <r>
    <x v="1"/>
    <x v="2"/>
    <x v="12"/>
    <n v="445"/>
    <n v="6.2869847800000002E-3"/>
    <n v="7.4271717999999998E-4"/>
    <n v="1.85161751E-3"/>
    <n v="3.69264957E-3"/>
  </r>
  <r>
    <x v="1"/>
    <x v="3"/>
    <x v="12"/>
    <n v="201"/>
    <n v="7.8445731999999997E-3"/>
    <n v="9.1348787000000004E-4"/>
    <n v="2.3706119799999999E-3"/>
    <n v="4.5604728500000004E-3"/>
  </r>
  <r>
    <x v="1"/>
    <x v="4"/>
    <x v="12"/>
    <n v="481"/>
    <n v="6.9046688700000001E-3"/>
    <n v="7.9678213999999999E-4"/>
    <n v="2.0497658699999998E-3"/>
    <n v="4.0581203900000003E-3"/>
  </r>
  <r>
    <x v="1"/>
    <x v="0"/>
    <x v="13"/>
    <n v="938"/>
    <n v="5.7816322599999999E-3"/>
    <n v="5.9364610000000001E-4"/>
    <n v="1.2524799199999999E-3"/>
    <n v="3.9355057700000001E-3"/>
  </r>
  <r>
    <x v="1"/>
    <x v="1"/>
    <x v="13"/>
    <n v="333"/>
    <n v="5.5500984499999998E-3"/>
    <n v="5.1586282000000005E-4"/>
    <n v="1.0997801000000001E-3"/>
    <n v="3.9344550599999997E-3"/>
  </r>
  <r>
    <x v="1"/>
    <x v="2"/>
    <x v="13"/>
    <n v="251"/>
    <n v="5.6460267499999998E-3"/>
    <n v="6.0198995000000004E-4"/>
    <n v="1.3215653600000001E-3"/>
    <n v="3.7224709799999998E-3"/>
  </r>
  <r>
    <x v="1"/>
    <x v="3"/>
    <x v="13"/>
    <n v="105"/>
    <n v="5.8196646299999997E-3"/>
    <n v="6.0945743000000001E-4"/>
    <n v="1.1727290200000001E-3"/>
    <n v="4.03747771E-3"/>
  </r>
  <r>
    <x v="1"/>
    <x v="4"/>
    <x v="13"/>
    <n v="249"/>
    <n v="6.2119308200000002E-3"/>
    <n v="6.8259123000000003E-4"/>
    <n v="1.4206825000000001E-3"/>
    <n v="4.1086566299999997E-3"/>
  </r>
  <r>
    <x v="1"/>
    <x v="0"/>
    <x v="14"/>
    <n v="1216"/>
    <n v="5.10962033E-3"/>
    <n v="3.9080560000000002E-4"/>
    <n v="1.3413549900000001E-3"/>
    <n v="3.3774592500000001E-3"/>
  </r>
  <r>
    <x v="1"/>
    <x v="1"/>
    <x v="14"/>
    <n v="591"/>
    <n v="4.6144910599999998E-3"/>
    <n v="3.3492329999999999E-4"/>
    <n v="1.1496911199999999E-3"/>
    <n v="3.12987616E-3"/>
  </r>
  <r>
    <x v="1"/>
    <x v="2"/>
    <x v="14"/>
    <n v="281"/>
    <n v="5.0072902000000002E-3"/>
    <n v="3.7819600999999998E-4"/>
    <n v="1.2921771600000001E-3"/>
    <n v="3.3369165400000001E-3"/>
  </r>
  <r>
    <x v="1"/>
    <x v="3"/>
    <x v="14"/>
    <n v="113"/>
    <n v="6.5305430199999997E-3"/>
    <n v="7.4330113000000005E-4"/>
    <n v="1.57007924E-3"/>
    <n v="4.2171621500000003E-3"/>
  </r>
  <r>
    <x v="1"/>
    <x v="4"/>
    <x v="14"/>
    <n v="231"/>
    <n v="5.8057757399999996E-3"/>
    <n v="3.7668327E-4"/>
    <n v="1.77965142E-3"/>
    <n v="3.6494405800000002E-3"/>
  </r>
  <r>
    <x v="1"/>
    <x v="0"/>
    <x v="15"/>
    <n v="2445"/>
    <n v="6.0693495300000004E-3"/>
    <n v="7.1062896999999996E-4"/>
    <n v="1.7988191599999999E-3"/>
    <n v="3.5599009099999998E-3"/>
  </r>
  <r>
    <x v="1"/>
    <x v="1"/>
    <x v="15"/>
    <n v="999"/>
    <n v="5.4530917399999998E-3"/>
    <n v="6.2307653999999998E-4"/>
    <n v="1.59343348E-3"/>
    <n v="3.23658124E-3"/>
  </r>
  <r>
    <x v="1"/>
    <x v="2"/>
    <x v="15"/>
    <n v="559"/>
    <n v="5.8513050100000002E-3"/>
    <n v="7.269717E-4"/>
    <n v="1.8170672699999999E-3"/>
    <n v="3.3072655400000002E-3"/>
  </r>
  <r>
    <x v="1"/>
    <x v="3"/>
    <x v="15"/>
    <n v="249"/>
    <n v="7.0549324499999998E-3"/>
    <n v="7.9847141999999998E-4"/>
    <n v="2.1012287500000002E-3"/>
    <n v="4.1552318E-3"/>
  </r>
  <r>
    <x v="1"/>
    <x v="4"/>
    <x v="15"/>
    <n v="638"/>
    <n v="6.8406947899999999E-3"/>
    <n v="7.9911882999999996E-4"/>
    <n v="1.9864047499999998E-3"/>
    <n v="4.05517072E-3"/>
  </r>
  <r>
    <x v="1"/>
    <x v="0"/>
    <x v="16"/>
    <n v="912"/>
    <n v="6.5500246299999999E-3"/>
    <n v="8.0083176999999996E-4"/>
    <n v="1.7560609200000001E-3"/>
    <n v="3.9931314500000004E-3"/>
  </r>
  <r>
    <x v="1"/>
    <x v="1"/>
    <x v="16"/>
    <n v="328"/>
    <n v="5.9879598900000001E-3"/>
    <n v="7.0418336999999998E-4"/>
    <n v="1.71705601E-3"/>
    <n v="3.56672005E-3"/>
  </r>
  <r>
    <x v="1"/>
    <x v="2"/>
    <x v="16"/>
    <n v="206"/>
    <n v="6.1466758599999999E-3"/>
    <n v="8.7462893999999995E-4"/>
    <n v="1.65200218E-3"/>
    <n v="3.62004426E-3"/>
  </r>
  <r>
    <x v="1"/>
    <x v="3"/>
    <x v="16"/>
    <n v="115"/>
    <n v="7.1565013700000003E-3"/>
    <n v="8.7872356999999998E-4"/>
    <n v="2.0233492199999998E-3"/>
    <n v="4.2544280899999998E-3"/>
  </r>
  <r>
    <x v="1"/>
    <x v="4"/>
    <x v="16"/>
    <n v="263"/>
    <n v="7.3017442399999997E-3"/>
    <n v="8.2950440000000003E-4"/>
    <n v="1.76933682E-3"/>
    <n v="4.7029025199999998E-3"/>
  </r>
  <r>
    <x v="1"/>
    <x v="0"/>
    <x v="17"/>
    <n v="12069"/>
    <n v="4.8181442E-3"/>
    <n v="1.0427788600000001E-3"/>
    <n v="7.8291313000000001E-4"/>
    <n v="2.9924517199999999E-3"/>
  </r>
  <r>
    <x v="1"/>
    <x v="1"/>
    <x v="17"/>
    <n v="6595"/>
    <n v="4.5878539100000001E-3"/>
    <n v="9.9633186000000007E-4"/>
    <n v="7.3751660999999997E-4"/>
    <n v="2.8540049599999999E-3"/>
  </r>
  <r>
    <x v="1"/>
    <x v="2"/>
    <x v="17"/>
    <n v="2890"/>
    <n v="4.7242324200000001E-3"/>
    <n v="1.0978146999999999E-3"/>
    <n v="7.6283136000000003E-4"/>
    <n v="2.86358588E-3"/>
  </r>
  <r>
    <x v="1"/>
    <x v="3"/>
    <x v="17"/>
    <n v="692"/>
    <n v="5.49597895E-3"/>
    <n v="1.2286412400000001E-3"/>
    <n v="8.5689938000000005E-4"/>
    <n v="3.4104378299999998E-3"/>
  </r>
  <r>
    <x v="1"/>
    <x v="4"/>
    <x v="17"/>
    <n v="1892"/>
    <n v="5.5164041200000003E-3"/>
    <n v="1.0526348799999999E-3"/>
    <n v="9.4476719999999996E-4"/>
    <n v="3.5190015499999999E-3"/>
  </r>
  <r>
    <x v="1"/>
    <x v="0"/>
    <x v="18"/>
    <n v="5263"/>
    <n v="4.80646224E-3"/>
    <n v="8.9280884000000004E-4"/>
    <n v="7.9645351000000005E-4"/>
    <n v="3.1171994099999998E-3"/>
  </r>
  <r>
    <x v="1"/>
    <x v="1"/>
    <x v="18"/>
    <n v="2562"/>
    <n v="4.5054046000000004E-3"/>
    <n v="8.4958739999999998E-4"/>
    <n v="7.5465017000000002E-4"/>
    <n v="2.9011665600000001E-3"/>
  </r>
  <r>
    <x v="1"/>
    <x v="2"/>
    <x v="18"/>
    <n v="1296"/>
    <n v="4.6999579599999999E-3"/>
    <n v="9.0542993999999995E-4"/>
    <n v="7.8040135999999998E-4"/>
    <n v="3.0141262099999998E-3"/>
  </r>
  <r>
    <x v="1"/>
    <x v="3"/>
    <x v="18"/>
    <n v="374"/>
    <n v="6.1076757700000003E-3"/>
    <n v="1.21351356E-3"/>
    <n v="8.7226407999999999E-4"/>
    <n v="4.02189765E-3"/>
  </r>
  <r>
    <x v="1"/>
    <x v="4"/>
    <x v="18"/>
    <n v="1031"/>
    <n v="5.21643831E-3"/>
    <n v="8.6801040000000003E-4"/>
    <n v="8.9301086E-4"/>
    <n v="3.4554165700000001E-3"/>
  </r>
  <r>
    <x v="1"/>
    <x v="0"/>
    <x v="19"/>
    <n v="2395"/>
    <n v="5.5534241299999999E-3"/>
    <n v="7.6622280000000005E-4"/>
    <n v="1.3727622600000001E-3"/>
    <n v="3.4144385999999999E-3"/>
  </r>
  <r>
    <x v="1"/>
    <x v="1"/>
    <x v="19"/>
    <n v="1020"/>
    <n v="5.1617077200000003E-3"/>
    <n v="6.6530476999999998E-4"/>
    <n v="1.28737721E-3"/>
    <n v="3.2090252700000001E-3"/>
  </r>
  <r>
    <x v="1"/>
    <x v="2"/>
    <x v="19"/>
    <n v="486"/>
    <n v="5.3726801899999996E-3"/>
    <n v="7.7715358999999996E-4"/>
    <n v="1.3120615700000001E-3"/>
    <n v="3.2834645600000002E-3"/>
  </r>
  <r>
    <x v="1"/>
    <x v="3"/>
    <x v="19"/>
    <n v="263"/>
    <n v="6.6508235900000004E-3"/>
    <n v="1.2829616699999999E-3"/>
    <n v="1.54832922E-3"/>
    <n v="3.81953223E-3"/>
  </r>
  <r>
    <x v="1"/>
    <x v="4"/>
    <x v="19"/>
    <n v="626"/>
    <n v="5.8709580699999996E-3"/>
    <n v="7.0507535000000001E-4"/>
    <n v="1.48525298E-3"/>
    <n v="3.6806292600000002E-3"/>
  </r>
  <r>
    <x v="1"/>
    <x v="0"/>
    <x v="20"/>
    <n v="1160"/>
    <n v="6.5361388099999997E-3"/>
    <n v="5.7966131000000004E-4"/>
    <n v="2.0152555899999999E-3"/>
    <n v="3.94122142E-3"/>
  </r>
  <r>
    <x v="1"/>
    <x v="1"/>
    <x v="20"/>
    <n v="435"/>
    <n v="5.9479031400000004E-3"/>
    <n v="5.0582671E-4"/>
    <n v="1.8608714E-3"/>
    <n v="3.5812045300000002E-3"/>
  </r>
  <r>
    <x v="1"/>
    <x v="2"/>
    <x v="20"/>
    <n v="333"/>
    <n v="6.2140610499999997E-3"/>
    <n v="5.7265574999999997E-4"/>
    <n v="1.95852078E-3"/>
    <n v="3.6828840199999999E-3"/>
  </r>
  <r>
    <x v="1"/>
    <x v="3"/>
    <x v="20"/>
    <n v="114"/>
    <n v="8.0084467999999992E-3"/>
    <n v="6.5068606999999997E-4"/>
    <n v="2.4306568499999999E-3"/>
    <n v="4.9271033999999997E-3"/>
  </r>
  <r>
    <x v="1"/>
    <x v="4"/>
    <x v="20"/>
    <n v="278"/>
    <n v="7.2386255199999999E-3"/>
    <n v="6.7446016999999996E-4"/>
    <n v="2.1544428699999999E-3"/>
    <n v="4.4097219799999997E-3"/>
  </r>
  <r>
    <x v="1"/>
    <x v="0"/>
    <x v="21"/>
    <n v="1500"/>
    <n v="5.57346426E-3"/>
    <n v="9.3375748000000005E-4"/>
    <n v="1.3983793899999999E-3"/>
    <n v="3.2413269199999999E-3"/>
  </r>
  <r>
    <x v="1"/>
    <x v="1"/>
    <x v="21"/>
    <n v="552"/>
    <n v="5.2662663599999998E-3"/>
    <n v="8.2154934999999999E-4"/>
    <n v="1.3315843999999999E-3"/>
    <n v="3.1131321500000001E-3"/>
  </r>
  <r>
    <x v="1"/>
    <x v="2"/>
    <x v="21"/>
    <n v="332"/>
    <n v="5.1120102899999999E-3"/>
    <n v="8.8402195999999998E-4"/>
    <n v="1.38578594E-3"/>
    <n v="2.8422019100000002E-3"/>
  </r>
  <r>
    <x v="1"/>
    <x v="3"/>
    <x v="21"/>
    <n v="245"/>
    <n v="6.3818497299999999E-3"/>
    <n v="1.1544309799999999E-3"/>
    <n v="1.50420424E-3"/>
    <n v="3.7232140500000001E-3"/>
  </r>
  <r>
    <x v="1"/>
    <x v="4"/>
    <x v="21"/>
    <n v="371"/>
    <n v="5.9096408699999999E-3"/>
    <n v="9.994881299999999E-4"/>
    <n v="1.43914695E-3"/>
    <n v="3.4710053000000002E-3"/>
  </r>
  <r>
    <x v="1"/>
    <x v="0"/>
    <x v="22"/>
    <n v="1511"/>
    <n v="5.4935103199999996E-3"/>
    <n v="9.2649251999999999E-4"/>
    <n v="1.25562977E-3"/>
    <n v="3.3113875499999998E-3"/>
  </r>
  <r>
    <x v="1"/>
    <x v="1"/>
    <x v="22"/>
    <n v="604"/>
    <n v="4.7496625099999997E-3"/>
    <n v="8.2654962000000001E-4"/>
    <n v="1.01675534E-3"/>
    <n v="2.9063570599999998E-3"/>
  </r>
  <r>
    <x v="1"/>
    <x v="2"/>
    <x v="22"/>
    <n v="426"/>
    <n v="5.4733413599999999E-3"/>
    <n v="9.5385561000000004E-4"/>
    <n v="1.20864825E-3"/>
    <n v="3.31083702E-3"/>
  </r>
  <r>
    <x v="1"/>
    <x v="3"/>
    <x v="22"/>
    <n v="185"/>
    <n v="6.3986484199999999E-3"/>
    <n v="1.11536514E-3"/>
    <n v="1.4454452200000001E-3"/>
    <n v="3.8378376199999999E-3"/>
  </r>
  <r>
    <x v="1"/>
    <x v="4"/>
    <x v="22"/>
    <n v="296"/>
    <n v="6.4746775700000002E-3"/>
    <n v="9.7300399999999997E-4"/>
    <n v="1.6920433599999999E-3"/>
    <n v="3.8096297099999999E-3"/>
  </r>
  <r>
    <x v="1"/>
    <x v="0"/>
    <x v="24"/>
    <n v="2162"/>
    <n v="5.5321020199999996E-3"/>
    <n v="3.1408437E-4"/>
    <n v="1.2761404599999999E-3"/>
    <n v="3.9418767000000002E-3"/>
  </r>
  <r>
    <x v="1"/>
    <x v="1"/>
    <x v="24"/>
    <n v="772"/>
    <n v="4.9847675699999996E-3"/>
    <n v="2.4387989000000001E-4"/>
    <n v="1.07938711E-3"/>
    <n v="3.66150006E-3"/>
  </r>
  <r>
    <x v="1"/>
    <x v="2"/>
    <x v="24"/>
    <n v="507"/>
    <n v="5.2031510200000004E-3"/>
    <n v="3.1941681000000001E-4"/>
    <n v="1.17293059E-3"/>
    <n v="3.7108031399999998E-3"/>
  </r>
  <r>
    <x v="1"/>
    <x v="3"/>
    <x v="24"/>
    <n v="207"/>
    <n v="6.5382892599999999E-3"/>
    <n v="4.9153447000000003E-4"/>
    <n v="1.4975283799999999E-3"/>
    <n v="4.5492259200000003E-3"/>
  </r>
  <r>
    <x v="1"/>
    <x v="4"/>
    <x v="24"/>
    <n v="676"/>
    <n v="6.0957700700000001E-3"/>
    <n v="3.3592185E-4"/>
    <n v="1.5104506699999999E-3"/>
    <n v="4.2493970799999999E-3"/>
  </r>
  <r>
    <x v="1"/>
    <x v="0"/>
    <x v="25"/>
    <n v="2427"/>
    <n v="5.0045158900000001E-3"/>
    <n v="7.8496709999999995E-4"/>
    <n v="9.6013287000000004E-4"/>
    <n v="3.2594154299999999E-3"/>
  </r>
  <r>
    <x v="1"/>
    <x v="1"/>
    <x v="25"/>
    <n v="1239"/>
    <n v="4.4344955399999997E-3"/>
    <n v="7.0977354999999999E-4"/>
    <n v="8.6285211999999995E-4"/>
    <n v="2.8618694000000001E-3"/>
  </r>
  <r>
    <x v="1"/>
    <x v="2"/>
    <x v="25"/>
    <n v="629"/>
    <n v="5.2777039399999996E-3"/>
    <n v="8.1712204000000004E-4"/>
    <n v="9.7604934000000004E-4"/>
    <n v="3.4845320799999999E-3"/>
  </r>
  <r>
    <x v="1"/>
    <x v="3"/>
    <x v="25"/>
    <n v="119"/>
    <n v="6.0576172400000003E-3"/>
    <n v="9.9177147000000009E-4"/>
    <n v="1.1150985600000001E-3"/>
    <n v="3.9507467500000002E-3"/>
  </r>
  <r>
    <x v="1"/>
    <x v="4"/>
    <x v="25"/>
    <n v="440"/>
    <n v="5.9342905700000004E-3"/>
    <n v="8.9480720999999999E-4"/>
    <n v="1.1694021099999999E-3"/>
    <n v="3.8700807600000001E-3"/>
  </r>
  <r>
    <x v="1"/>
    <x v="0"/>
    <x v="26"/>
    <n v="1273"/>
    <n v="6.0455668799999996E-3"/>
    <n v="8.2359559999999998E-4"/>
    <n v="1.57540126E-3"/>
    <n v="3.6465695500000001E-3"/>
  </r>
  <r>
    <x v="1"/>
    <x v="1"/>
    <x v="26"/>
    <n v="479"/>
    <n v="5.2083814099999999E-3"/>
    <n v="6.7902822000000002E-4"/>
    <n v="1.35955477E-3"/>
    <n v="3.1697979599999999E-3"/>
  </r>
  <r>
    <x v="1"/>
    <x v="2"/>
    <x v="26"/>
    <n v="326"/>
    <n v="5.8590729800000003E-3"/>
    <n v="7.7922606000000003E-4"/>
    <n v="1.5183691599999999E-3"/>
    <n v="3.5614772599999998E-3"/>
  </r>
  <r>
    <x v="1"/>
    <x v="3"/>
    <x v="26"/>
    <n v="161"/>
    <n v="7.6714542200000003E-3"/>
    <n v="1.1579103800000001E-3"/>
    <n v="1.78607349E-3"/>
    <n v="4.7274698499999998E-3"/>
  </r>
  <r>
    <x v="1"/>
    <x v="4"/>
    <x v="26"/>
    <n v="307"/>
    <n v="6.6971662000000001E-3"/>
    <n v="9.2094922999999996E-4"/>
    <n v="1.8622569800000001E-3"/>
    <n v="3.9139595300000003E-3"/>
  </r>
  <r>
    <x v="1"/>
    <x v="0"/>
    <x v="27"/>
    <n v="1152"/>
    <n v="7.1398270300000004E-3"/>
    <n v="6.1721338000000003E-4"/>
    <n v="2.0831321599999999E-3"/>
    <n v="4.4394810200000002E-3"/>
  </r>
  <r>
    <x v="1"/>
    <x v="1"/>
    <x v="27"/>
    <n v="373"/>
    <n v="6.3430577900000003E-3"/>
    <n v="5.4795302999999999E-4"/>
    <n v="1.81287832E-3"/>
    <n v="3.9822259700000003E-3"/>
  </r>
  <r>
    <x v="1"/>
    <x v="2"/>
    <x v="27"/>
    <n v="329"/>
    <n v="6.6527705300000002E-3"/>
    <n v="6.2211503999999996E-4"/>
    <n v="1.8817894099999999E-3"/>
    <n v="4.1488655600000002E-3"/>
  </r>
  <r>
    <x v="1"/>
    <x v="3"/>
    <x v="27"/>
    <n v="181"/>
    <n v="8.8988640800000008E-3"/>
    <n v="7.0966314999999997E-4"/>
    <n v="2.4979535399999998E-3"/>
    <n v="5.6912469500000002E-3"/>
  </r>
  <r>
    <x v="1"/>
    <x v="4"/>
    <x v="27"/>
    <n v="269"/>
    <n v="7.6567445499999996E-3"/>
    <n v="6.4505002000000001E-4"/>
    <n v="2.4250049299999999E-3"/>
    <n v="4.5866891599999999E-3"/>
  </r>
  <r>
    <x v="1"/>
    <x v="0"/>
    <x v="28"/>
    <n v="2794"/>
    <n v="4.7646492000000002E-3"/>
    <n v="9.9592107999999999E-4"/>
    <n v="1.0684930900000001E-3"/>
    <n v="2.7002345500000001E-3"/>
  </r>
  <r>
    <x v="1"/>
    <x v="1"/>
    <x v="28"/>
    <n v="1422"/>
    <n v="4.5195698700000002E-3"/>
    <n v="9.3225804999999995E-4"/>
    <n v="1.00945924E-3"/>
    <n v="2.5778520899999999E-3"/>
  </r>
  <r>
    <x v="1"/>
    <x v="2"/>
    <x v="28"/>
    <n v="590"/>
    <n v="4.5503764000000002E-3"/>
    <n v="9.7669465999999992E-4"/>
    <n v="1.0573993099999999E-3"/>
    <n v="2.5162819300000002E-3"/>
  </r>
  <r>
    <x v="1"/>
    <x v="3"/>
    <x v="28"/>
    <n v="194"/>
    <n v="5.6224343900000001E-3"/>
    <n v="1.24707642E-3"/>
    <n v="1.0667833500000001E-3"/>
    <n v="3.3085741299999998E-3"/>
  </r>
  <r>
    <x v="1"/>
    <x v="4"/>
    <x v="28"/>
    <n v="588"/>
    <n v="5.2893319300000002E-3"/>
    <n v="1.0863092799999999E-3"/>
    <n v="1.22295422E-3"/>
    <n v="2.98006794E-3"/>
  </r>
  <r>
    <x v="1"/>
    <x v="0"/>
    <x v="29"/>
    <n v="1402"/>
    <n v="6.1383536999999998E-3"/>
    <n v="6.8991197999999996E-4"/>
    <n v="1.5460054599999999E-3"/>
    <n v="3.9024357700000001E-3"/>
  </r>
  <r>
    <x v="1"/>
    <x v="1"/>
    <x v="29"/>
    <n v="521"/>
    <n v="5.5427149900000002E-3"/>
    <n v="5.9396524999999999E-4"/>
    <n v="1.3736490799999999E-3"/>
    <n v="3.57510018E-3"/>
  </r>
  <r>
    <x v="1"/>
    <x v="2"/>
    <x v="29"/>
    <n v="349"/>
    <n v="5.9226756599999996E-3"/>
    <n v="6.8356655999999997E-4"/>
    <n v="1.5343770800000001E-3"/>
    <n v="3.7047315400000002E-3"/>
  </r>
  <r>
    <x v="1"/>
    <x v="3"/>
    <x v="29"/>
    <n v="249"/>
    <n v="7.1642121599999999E-3"/>
    <n v="7.6049546000000003E-4"/>
    <n v="1.8291217900000001E-3"/>
    <n v="4.5745944300000004E-3"/>
  </r>
  <r>
    <x v="1"/>
    <x v="4"/>
    <x v="29"/>
    <n v="283"/>
    <n v="6.5982853200000002E-3"/>
    <n v="8.1227070000000005E-4"/>
    <n v="1.6285496699999999E-3"/>
    <n v="4.1574644199999997E-3"/>
  </r>
  <r>
    <x v="1"/>
    <x v="0"/>
    <x v="30"/>
    <n v="1123"/>
    <n v="7.3172159599999998E-3"/>
    <n v="1.0567859000000001E-3"/>
    <n v="1.9665926300000002E-3"/>
    <n v="4.2938369500000002E-3"/>
  </r>
  <r>
    <x v="1"/>
    <x v="1"/>
    <x v="30"/>
    <n v="386"/>
    <n v="6.2305397299999999E-3"/>
    <n v="8.5744076E-4"/>
    <n v="1.74504629E-3"/>
    <n v="3.6280522100000001E-3"/>
  </r>
  <r>
    <x v="1"/>
    <x v="2"/>
    <x v="30"/>
    <n v="320"/>
    <n v="6.89619477E-3"/>
    <n v="9.6364993999999995E-4"/>
    <n v="1.91192828E-3"/>
    <n v="4.02061608E-3"/>
  </r>
  <r>
    <x v="1"/>
    <x v="3"/>
    <x v="30"/>
    <n v="166"/>
    <n v="8.6029532299999999E-3"/>
    <n v="1.4462709299999999E-3"/>
    <n v="2.2719347600000002E-3"/>
    <n v="4.8847470699999998E-3"/>
  </r>
  <r>
    <x v="1"/>
    <x v="4"/>
    <x v="30"/>
    <n v="251"/>
    <n v="8.6747913399999998E-3"/>
    <n v="1.22449991E-3"/>
    <n v="2.1750495500000001E-3"/>
    <n v="5.2752413800000002E-3"/>
  </r>
  <r>
    <x v="1"/>
    <x v="0"/>
    <x v="31"/>
    <n v="1066"/>
    <n v="6.5068877499999999E-3"/>
    <n v="9.4348222999999999E-4"/>
    <n v="1.69576448E-3"/>
    <n v="3.8676405599999998E-3"/>
  </r>
  <r>
    <x v="1"/>
    <x v="1"/>
    <x v="31"/>
    <n v="356"/>
    <n v="5.7710086700000001E-3"/>
    <n v="8.4975136999999997E-4"/>
    <n v="1.42198531E-3"/>
    <n v="3.4992715000000001E-3"/>
  </r>
  <r>
    <x v="1"/>
    <x v="2"/>
    <x v="31"/>
    <n v="238"/>
    <n v="6.3084537100000001E-3"/>
    <n v="9.5773009000000003E-4"/>
    <n v="1.5992158299999999E-3"/>
    <n v="3.7515073099999999E-3"/>
  </r>
  <r>
    <x v="1"/>
    <x v="3"/>
    <x v="31"/>
    <n v="110"/>
    <n v="7.7319021100000001E-3"/>
    <n v="1.2841959E-3"/>
    <n v="1.97032808E-3"/>
    <n v="4.4773777399999999E-3"/>
  </r>
  <r>
    <x v="1"/>
    <x v="4"/>
    <x v="31"/>
    <n v="362"/>
    <n v="6.9887901800000001E-3"/>
    <n v="9.2276038999999997E-4"/>
    <n v="1.94505168E-3"/>
    <n v="4.1209776099999998E-3"/>
  </r>
  <r>
    <x v="1"/>
    <x v="0"/>
    <x v="32"/>
    <n v="539"/>
    <n v="6.9307228099999996E-3"/>
    <n v="6.0973229000000002E-4"/>
    <n v="1.9181394899999999E-3"/>
    <n v="4.4028505300000003E-3"/>
  </r>
  <r>
    <x v="1"/>
    <x v="1"/>
    <x v="32"/>
    <n v="184"/>
    <n v="6.34215205E-3"/>
    <n v="5.5046019999999997E-4"/>
    <n v="1.7240964800000001E-3"/>
    <n v="4.0675948699999999E-3"/>
  </r>
  <r>
    <x v="1"/>
    <x v="2"/>
    <x v="32"/>
    <n v="149"/>
    <n v="6.7183225300000001E-3"/>
    <n v="5.7295524999999997E-4"/>
    <n v="1.9226165800000001E-3"/>
    <n v="4.2227501700000001E-3"/>
  </r>
  <r>
    <x v="1"/>
    <x v="3"/>
    <x v="32"/>
    <n v="61"/>
    <n v="7.65805228E-3"/>
    <n v="7.3523804999999995E-4"/>
    <n v="1.6215085699999999E-3"/>
    <n v="5.3013051700000003E-3"/>
  </r>
  <r>
    <x v="1"/>
    <x v="4"/>
    <x v="32"/>
    <n v="145"/>
    <n v="7.5898784199999996E-3"/>
    <n v="6.6993911000000003E-4"/>
    <n v="2.2845623399999999E-3"/>
    <n v="4.6353764999999998E-3"/>
  </r>
  <r>
    <x v="1"/>
    <x v="0"/>
    <x v="33"/>
    <n v="1796"/>
    <n v="5.4553906000000003E-3"/>
    <n v="6.2971057999999997E-4"/>
    <n v="1.2420409700000001E-3"/>
    <n v="3.58363856E-3"/>
  </r>
  <r>
    <x v="1"/>
    <x v="1"/>
    <x v="33"/>
    <n v="698"/>
    <n v="4.7309937399999998E-3"/>
    <n v="5.3613806E-4"/>
    <n v="1.00928223E-3"/>
    <n v="3.1855729499999999E-3"/>
  </r>
  <r>
    <x v="1"/>
    <x v="2"/>
    <x v="33"/>
    <n v="474"/>
    <n v="5.1324667500000001E-3"/>
    <n v="6.1811391000000005E-4"/>
    <n v="1.1720823099999999E-3"/>
    <n v="3.3422700399999999E-3"/>
  </r>
  <r>
    <x v="1"/>
    <x v="3"/>
    <x v="33"/>
    <n v="149"/>
    <n v="8.0141527800000004E-3"/>
    <n v="1.0693975999999999E-3"/>
    <n v="1.63411923E-3"/>
    <n v="5.3106355099999999E-3"/>
  </r>
  <r>
    <x v="1"/>
    <x v="4"/>
    <x v="33"/>
    <n v="475"/>
    <n v="6.03947344E-3"/>
    <n v="6.4086231999999999E-4"/>
    <n v="1.5308964400000001E-3"/>
    <n v="3.8677141900000001E-3"/>
  </r>
  <r>
    <x v="1"/>
    <x v="0"/>
    <x v="34"/>
    <n v="929"/>
    <n v="6.6225877699999996E-3"/>
    <n v="6.8987189000000002E-4"/>
    <n v="2.25582292E-3"/>
    <n v="3.67689248E-3"/>
  </r>
  <r>
    <x v="1"/>
    <x v="1"/>
    <x v="34"/>
    <n v="322"/>
    <n v="6.0540672299999997E-3"/>
    <n v="5.8017718000000001E-4"/>
    <n v="2.0569499499999999E-3"/>
    <n v="3.4169396100000001E-3"/>
  </r>
  <r>
    <x v="1"/>
    <x v="2"/>
    <x v="34"/>
    <n v="238"/>
    <n v="6.1140286900000004E-3"/>
    <n v="7.7200996999999996E-4"/>
    <n v="2.1804969500000002E-3"/>
    <n v="3.1615213100000001E-3"/>
  </r>
  <r>
    <x v="1"/>
    <x v="3"/>
    <x v="34"/>
    <n v="117"/>
    <n v="7.7822291000000004E-3"/>
    <n v="7.8565183999999995E-4"/>
    <n v="2.4453938700000001E-3"/>
    <n v="4.5511828999999998E-3"/>
  </r>
  <r>
    <x v="1"/>
    <x v="4"/>
    <x v="34"/>
    <n v="252"/>
    <n v="7.29093156E-3"/>
    <n v="7.0799323000000003E-4"/>
    <n v="2.4930644999999999E-3"/>
    <n v="4.0898733800000002E-3"/>
  </r>
  <r>
    <x v="1"/>
    <x v="0"/>
    <x v="35"/>
    <n v="665"/>
    <n v="6.6585732899999998E-3"/>
    <n v="6.1829897999999997E-4"/>
    <n v="2.1136345500000001E-3"/>
    <n v="3.9266393500000003E-3"/>
  </r>
  <r>
    <x v="1"/>
    <x v="1"/>
    <x v="35"/>
    <n v="205"/>
    <n v="6.0540873899999998E-3"/>
    <n v="4.9525719999999999E-4"/>
    <n v="1.8425359000000001E-3"/>
    <n v="3.7162938799999998E-3"/>
  </r>
  <r>
    <x v="1"/>
    <x v="2"/>
    <x v="35"/>
    <n v="146"/>
    <n v="6.4399414300000003E-3"/>
    <n v="5.4897550999999996E-4"/>
    <n v="2.2415649800000001E-3"/>
    <n v="3.6494005500000001E-3"/>
  </r>
  <r>
    <x v="1"/>
    <x v="3"/>
    <x v="35"/>
    <n v="163"/>
    <n v="7.6110540799999996E-3"/>
    <n v="7.9683572999999998E-4"/>
    <n v="2.1669788799999999E-3"/>
    <n v="4.6472390899999997E-3"/>
  </r>
  <r>
    <x v="1"/>
    <x v="4"/>
    <x v="35"/>
    <n v="151"/>
    <n v="6.66245073E-3"/>
    <n v="6.5964533999999999E-4"/>
    <n v="2.3004044700000001E-3"/>
    <n v="3.70240049E-3"/>
  </r>
  <r>
    <x v="1"/>
    <x v="0"/>
    <x v="36"/>
    <n v="2149"/>
    <n v="5.4978088200000001E-3"/>
    <n v="9.1996362E-4"/>
    <n v="8.2712327000000003E-4"/>
    <n v="3.7507214600000002E-3"/>
  </r>
  <r>
    <x v="1"/>
    <x v="1"/>
    <x v="36"/>
    <n v="749"/>
    <n v="5.0450289299999998E-3"/>
    <n v="8.7765144999999995E-4"/>
    <n v="6.7948599000000002E-4"/>
    <n v="3.4878910199999998E-3"/>
  </r>
  <r>
    <x v="1"/>
    <x v="2"/>
    <x v="36"/>
    <n v="542"/>
    <n v="5.40472933E-3"/>
    <n v="9.4945822999999998E-4"/>
    <n v="7.6771108000000003E-4"/>
    <n v="3.68755954E-3"/>
  </r>
  <r>
    <x v="1"/>
    <x v="3"/>
    <x v="36"/>
    <n v="208"/>
    <n v="6.5915462100000002E-3"/>
    <n v="1.0405535300000001E-3"/>
    <n v="9.4083844000000002E-4"/>
    <n v="4.61015378E-3"/>
  </r>
  <r>
    <x v="1"/>
    <x v="4"/>
    <x v="36"/>
    <n v="650"/>
    <n v="5.7471685699999999E-3"/>
    <n v="9.0553751000000001E-4"/>
    <n v="1.0103986199999999E-3"/>
    <n v="3.8312319600000001E-3"/>
  </r>
  <r>
    <x v="1"/>
    <x v="0"/>
    <x v="37"/>
    <n v="1477"/>
    <n v="6.2416933799999998E-3"/>
    <n v="6.7812139000000002E-4"/>
    <n v="1.58781854E-3"/>
    <n v="3.9757529800000004E-3"/>
  </r>
  <r>
    <x v="1"/>
    <x v="1"/>
    <x v="37"/>
    <n v="602"/>
    <n v="5.5726857199999997E-3"/>
    <n v="5.4719198999999999E-4"/>
    <n v="1.45000822E-3"/>
    <n v="3.5754850300000001E-3"/>
  </r>
  <r>
    <x v="1"/>
    <x v="2"/>
    <x v="37"/>
    <n v="389"/>
    <n v="6.03366275E-3"/>
    <n v="6.7638386000000005E-4"/>
    <n v="1.6088258099999999E-3"/>
    <n v="3.74845259E-3"/>
  </r>
  <r>
    <x v="1"/>
    <x v="3"/>
    <x v="37"/>
    <n v="100"/>
    <n v="7.8997682800000003E-3"/>
    <n v="9.7083311000000004E-4"/>
    <n v="1.9190969699999999E-3"/>
    <n v="5.0098377000000003E-3"/>
  </r>
  <r>
    <x v="1"/>
    <x v="4"/>
    <x v="37"/>
    <n v="386"/>
    <n v="7.0651624E-3"/>
    <n v="8.0823593999999996E-4"/>
    <n v="1.6957515399999999E-3"/>
    <n v="4.5611744300000003E-3"/>
  </r>
  <r>
    <x v="1"/>
    <x v="0"/>
    <x v="38"/>
    <n v="968"/>
    <n v="6.9711793500000004E-3"/>
    <n v="8.0690880999999997E-4"/>
    <n v="2.4596339900000001E-3"/>
    <n v="3.7046360899999999E-3"/>
  </r>
  <r>
    <x v="1"/>
    <x v="1"/>
    <x v="38"/>
    <n v="335"/>
    <n v="6.46227173E-3"/>
    <n v="7.2412219999999996E-4"/>
    <n v="2.2636468000000001E-3"/>
    <n v="3.4745022499999998E-3"/>
  </r>
  <r>
    <x v="1"/>
    <x v="2"/>
    <x v="38"/>
    <n v="257"/>
    <n v="7.1238648499999998E-3"/>
    <n v="8.1059025000000001E-4"/>
    <n v="2.3676860400000002E-3"/>
    <n v="3.9455881000000003E-3"/>
  </r>
  <r>
    <x v="1"/>
    <x v="3"/>
    <x v="38"/>
    <n v="77"/>
    <n v="7.1524769400000002E-3"/>
    <n v="8.9721593999999997E-4"/>
    <n v="2.6462539699999999E-3"/>
    <n v="3.60900646E-3"/>
  </r>
  <r>
    <x v="1"/>
    <x v="4"/>
    <x v="38"/>
    <n v="299"/>
    <n v="7.36343343E-3"/>
    <n v="8.7324237000000002E-4"/>
    <n v="2.71019116E-3"/>
    <n v="3.7799994599999999E-3"/>
  </r>
  <r>
    <x v="1"/>
    <x v="0"/>
    <x v="39"/>
    <n v="1363"/>
    <n v="6.0764311099999998E-3"/>
    <n v="8.4623184999999999E-4"/>
    <n v="9.1127764999999995E-4"/>
    <n v="4.3189211200000003E-3"/>
  </r>
  <r>
    <x v="1"/>
    <x v="1"/>
    <x v="39"/>
    <n v="568"/>
    <n v="5.5900941499999997E-3"/>
    <n v="7.1427089000000005E-4"/>
    <n v="8.3683789999999998E-4"/>
    <n v="4.03898483E-3"/>
  </r>
  <r>
    <x v="1"/>
    <x v="2"/>
    <x v="39"/>
    <n v="337"/>
    <n v="5.8459031699999997E-3"/>
    <n v="8.7365347000000002E-4"/>
    <n v="8.8024760000000001E-4"/>
    <n v="4.0920015999999998E-3"/>
  </r>
  <r>
    <x v="1"/>
    <x v="3"/>
    <x v="39"/>
    <n v="116"/>
    <n v="7.9025979499999996E-3"/>
    <n v="1.0060462000000001E-3"/>
    <n v="1.16548905E-3"/>
    <n v="5.7310621799999996E-3"/>
  </r>
  <r>
    <x v="1"/>
    <x v="4"/>
    <x v="39"/>
    <n v="342"/>
    <n v="6.4919046699999997E-3"/>
    <n v="9.8416831999999991E-4"/>
    <n v="9.792612E-4"/>
    <n v="4.5284746900000001E-3"/>
  </r>
  <r>
    <x v="1"/>
    <x v="0"/>
    <x v="40"/>
    <n v="1802"/>
    <n v="3.8045237900000001E-3"/>
    <n v="3.3791520000000001E-4"/>
    <n v="7.7509661999999998E-4"/>
    <n v="2.6915115099999999E-3"/>
  </r>
  <r>
    <x v="1"/>
    <x v="1"/>
    <x v="40"/>
    <n v="691"/>
    <n v="3.5731727000000001E-3"/>
    <n v="3.0601761000000001E-4"/>
    <n v="7.0154609999999997E-4"/>
    <n v="2.5656085100000002E-3"/>
  </r>
  <r>
    <x v="1"/>
    <x v="2"/>
    <x v="40"/>
    <n v="473"/>
    <n v="3.76754439E-3"/>
    <n v="3.2150453999999997E-4"/>
    <n v="7.6014481000000005E-4"/>
    <n v="2.6858945599999998E-3"/>
  </r>
  <r>
    <x v="1"/>
    <x v="3"/>
    <x v="40"/>
    <n v="138"/>
    <n v="3.9938101199999999E-3"/>
    <n v="3.8186033999999998E-4"/>
    <n v="8.2813315000000005E-4"/>
    <n v="2.7838161699999999E-3"/>
  </r>
  <r>
    <x v="1"/>
    <x v="4"/>
    <x v="40"/>
    <n v="500"/>
    <n v="4.1069904900000002E-3"/>
    <n v="3.8539328000000001E-4"/>
    <n v="8.7624977999999998E-4"/>
    <n v="2.8453469899999998E-3"/>
  </r>
  <r>
    <x v="1"/>
    <x v="0"/>
    <x v="41"/>
    <n v="808"/>
    <n v="6.47609529E-3"/>
    <n v="2.9574027000000002E-4"/>
    <n v="1.8418675299999999E-3"/>
    <n v="4.3384869900000003E-3"/>
  </r>
  <r>
    <x v="1"/>
    <x v="1"/>
    <x v="41"/>
    <n v="178"/>
    <n v="5.4905324300000002E-3"/>
    <n v="1.6580813E-4"/>
    <n v="1.503459E-3"/>
    <n v="3.82126486E-3"/>
  </r>
  <r>
    <x v="1"/>
    <x v="2"/>
    <x v="41"/>
    <n v="148"/>
    <n v="5.8502249899999997E-3"/>
    <n v="3.0045647000000002E-4"/>
    <n v="1.6436746499999999E-3"/>
    <n v="3.9060933500000001E-3"/>
  </r>
  <r>
    <x v="1"/>
    <x v="3"/>
    <x v="41"/>
    <n v="166"/>
    <n v="6.93496185E-3"/>
    <n v="2.7687114000000002E-4"/>
    <n v="2.19579683E-3"/>
    <n v="4.4622933900000002E-3"/>
  </r>
  <r>
    <x v="1"/>
    <x v="4"/>
    <x v="41"/>
    <n v="316"/>
    <n v="7.0833330900000003E-3"/>
    <n v="3.7663330000000002E-4"/>
    <n v="1.93938969E-3"/>
    <n v="4.7673095600000003E-3"/>
  </r>
  <r>
    <x v="1"/>
    <x v="0"/>
    <x v="42"/>
    <n v="4517"/>
    <n v="4.6438964799999996E-3"/>
    <n v="9.5430099999999996E-4"/>
    <n v="8.4009510000000005E-4"/>
    <n v="2.8494999E-3"/>
  </r>
  <r>
    <x v="1"/>
    <x v="1"/>
    <x v="42"/>
    <n v="2067"/>
    <n v="4.3856499299999999E-3"/>
    <n v="8.6382772E-4"/>
    <n v="7.8091659000000002E-4"/>
    <n v="2.74090512E-3"/>
  </r>
  <r>
    <x v="1"/>
    <x v="2"/>
    <x v="42"/>
    <n v="1201"/>
    <n v="4.6249361499999999E-3"/>
    <n v="1.02231526E-3"/>
    <n v="8.2393698000000003E-4"/>
    <n v="2.7786834300000001E-3"/>
  </r>
  <r>
    <x v="1"/>
    <x v="3"/>
    <x v="42"/>
    <n v="218"/>
    <n v="5.2402414399999996E-3"/>
    <n v="1.06030176E-3"/>
    <n v="8.8907978E-4"/>
    <n v="3.2908594300000002E-3"/>
  </r>
  <r>
    <x v="1"/>
    <x v="4"/>
    <x v="42"/>
    <n v="1031"/>
    <n v="5.0576343800000003E-3"/>
    <n v="1.0340439300000001E-3"/>
    <n v="9.6720393999999996E-4"/>
    <n v="3.0563860400000002E-3"/>
  </r>
  <r>
    <x v="1"/>
    <x v="0"/>
    <x v="43"/>
    <n v="1132"/>
    <n v="6.16113909E-3"/>
    <n v="1.0042449499999999E-3"/>
    <n v="1.8968494000000001E-3"/>
    <n v="3.26004425E-3"/>
  </r>
  <r>
    <x v="1"/>
    <x v="1"/>
    <x v="43"/>
    <n v="452"/>
    <n v="5.6846625700000004E-3"/>
    <n v="8.5202572999999997E-4"/>
    <n v="1.77562149E-3"/>
    <n v="3.0570148699999998E-3"/>
  </r>
  <r>
    <x v="1"/>
    <x v="2"/>
    <x v="43"/>
    <n v="259"/>
    <n v="5.90885505E-3"/>
    <n v="1.01190451E-3"/>
    <n v="1.7401774300000001E-3"/>
    <n v="3.1567726000000002E-3"/>
  </r>
  <r>
    <x v="1"/>
    <x v="3"/>
    <x v="43"/>
    <n v="107"/>
    <n v="7.2240608500000001E-3"/>
    <n v="1.2506487899999999E-3"/>
    <n v="2.09501532E-3"/>
    <n v="3.8783962899999998E-3"/>
  </r>
  <r>
    <x v="1"/>
    <x v="4"/>
    <x v="43"/>
    <n v="314"/>
    <n v="6.6929108399999999E-3"/>
    <n v="1.13307952E-3"/>
    <n v="2.1330573800000001E-3"/>
    <n v="3.42677347E-3"/>
  </r>
  <r>
    <x v="1"/>
    <x v="0"/>
    <x v="44"/>
    <n v="3557"/>
    <n v="5.1018301300000003E-3"/>
    <n v="7.1667800999999996E-4"/>
    <n v="9.6354060999999998E-4"/>
    <n v="3.4216110300000001E-3"/>
  </r>
  <r>
    <x v="1"/>
    <x v="1"/>
    <x v="44"/>
    <n v="1467"/>
    <n v="4.60820907E-3"/>
    <n v="6.4718537000000003E-4"/>
    <n v="8.6869436999999997E-4"/>
    <n v="3.0923288400000002E-3"/>
  </r>
  <r>
    <x v="1"/>
    <x v="2"/>
    <x v="44"/>
    <n v="825"/>
    <n v="4.8530300600000001E-3"/>
    <n v="7.3500257999999997E-4"/>
    <n v="8.8686845000000001E-4"/>
    <n v="3.2311585699999999E-3"/>
  </r>
  <r>
    <x v="1"/>
    <x v="3"/>
    <x v="44"/>
    <n v="210"/>
    <n v="6.4642854600000001E-3"/>
    <n v="9.4389303999999996E-4"/>
    <n v="1.1023476400000001E-3"/>
    <n v="4.41804429E-3"/>
  </r>
  <r>
    <x v="1"/>
    <x v="4"/>
    <x v="44"/>
    <n v="1055"/>
    <n v="5.71158042E-3"/>
    <n v="7.5375173E-4"/>
    <n v="1.1277533999999999E-3"/>
    <n v="3.8300748E-3"/>
  </r>
  <r>
    <x v="2"/>
    <x v="0"/>
    <x v="0"/>
    <n v="69211"/>
    <n v="5.5988336300000002E-3"/>
    <n v="8.2614125000000005E-4"/>
    <n v="1.25282375E-3"/>
    <n v="3.5197957400000001E-3"/>
  </r>
  <r>
    <x v="2"/>
    <x v="1"/>
    <x v="0"/>
    <n v="32105"/>
    <n v="5.14638106E-3"/>
    <n v="7.7579150000000002E-4"/>
    <n v="1.11277713E-3"/>
    <n v="3.25774561E-3"/>
  </r>
  <r>
    <x v="2"/>
    <x v="2"/>
    <x v="0"/>
    <n v="15897"/>
    <n v="5.4152008300000004E-3"/>
    <n v="8.5575680999999996E-4"/>
    <n v="1.21458879E-3"/>
    <n v="3.34478485E-3"/>
  </r>
  <r>
    <x v="2"/>
    <x v="3"/>
    <x v="0"/>
    <n v="4463"/>
    <n v="6.68358797E-3"/>
    <n v="9.8435102999999994E-4"/>
    <n v="1.5301556299999999E-3"/>
    <n v="4.1689719100000003E-3"/>
  </r>
  <r>
    <x v="2"/>
    <x v="4"/>
    <x v="0"/>
    <n v="16746"/>
    <n v="6.35148751E-3"/>
    <n v="8.5239167999999997E-4"/>
    <n v="1.48370192E-3"/>
    <n v="4.0153167100000003E-3"/>
  </r>
  <r>
    <x v="2"/>
    <x v="0"/>
    <x v="1"/>
    <n v="1364"/>
    <n v="5.8475376399999999E-3"/>
    <n v="1.0576953399999999E-3"/>
    <n v="1.40508726E-3"/>
    <n v="3.3847545700000001E-3"/>
  </r>
  <r>
    <x v="2"/>
    <x v="1"/>
    <x v="1"/>
    <n v="513"/>
    <n v="5.49777519E-3"/>
    <n v="9.4812626000000003E-4"/>
    <n v="1.3044407799999999E-3"/>
    <n v="3.2452076899999998E-3"/>
  </r>
  <r>
    <x v="2"/>
    <x v="2"/>
    <x v="1"/>
    <n v="296"/>
    <n v="5.7057445599999999E-3"/>
    <n v="1.0761149500000001E-3"/>
    <n v="1.4362407000000001E-3"/>
    <n v="3.19338846E-3"/>
  </r>
  <r>
    <x v="2"/>
    <x v="3"/>
    <x v="1"/>
    <n v="85"/>
    <n v="6.37622526E-3"/>
    <n v="1.3194442E-3"/>
    <n v="1.5119823700000001E-3"/>
    <n v="3.54479824E-3"/>
  </r>
  <r>
    <x v="2"/>
    <x v="4"/>
    <x v="1"/>
    <n v="470"/>
    <n v="6.2229853799999997E-3"/>
    <n v="1.1183508199999999E-3"/>
    <n v="1.47598971E-3"/>
    <n v="3.6286443600000002E-3"/>
  </r>
  <r>
    <x v="2"/>
    <x v="0"/>
    <x v="2"/>
    <n v="889"/>
    <n v="5.6199743500000001E-3"/>
    <n v="7.1672005999999999E-4"/>
    <n v="1.6839559399999999E-3"/>
    <n v="3.2192978599999999E-3"/>
  </r>
  <r>
    <x v="2"/>
    <x v="1"/>
    <x v="2"/>
    <n v="376"/>
    <n v="5.1281764899999997E-3"/>
    <n v="6.3494237999999999E-4"/>
    <n v="1.5819232700000001E-3"/>
    <n v="2.9113103299999998E-3"/>
  </r>
  <r>
    <x v="2"/>
    <x v="2"/>
    <x v="2"/>
    <n v="205"/>
    <n v="5.2488705900000003E-3"/>
    <n v="6.631095E-4"/>
    <n v="1.5538615500000001E-3"/>
    <n v="3.0318990300000001E-3"/>
  </r>
  <r>
    <x v="2"/>
    <x v="3"/>
    <x v="2"/>
    <n v="89"/>
    <n v="6.9281884899999998E-3"/>
    <n v="8.6948581000000004E-4"/>
    <n v="1.9077712799999999E-3"/>
    <n v="4.1509308599999998E-3"/>
  </r>
  <r>
    <x v="2"/>
    <x v="4"/>
    <x v="2"/>
    <n v="219"/>
    <n v="6.28007119E-3"/>
    <n v="8.4522424999999997E-4"/>
    <n v="1.88995626E-3"/>
    <n v="3.5448902500000001E-3"/>
  </r>
  <r>
    <x v="2"/>
    <x v="0"/>
    <x v="3"/>
    <n v="868"/>
    <n v="5.9641147799999999E-3"/>
    <n v="1.0041840199999999E-3"/>
    <n v="9.9478342999999997E-4"/>
    <n v="3.9651468600000002E-3"/>
  </r>
  <r>
    <x v="2"/>
    <x v="1"/>
    <x v="3"/>
    <n v="390"/>
    <n v="5.5202395300000002E-3"/>
    <n v="8.6787723999999999E-4"/>
    <n v="9.2589600000000005E-4"/>
    <n v="3.7264657899999999E-3"/>
  </r>
  <r>
    <x v="2"/>
    <x v="2"/>
    <x v="3"/>
    <n v="209"/>
    <n v="5.8101849400000001E-3"/>
    <n v="1.08092966E-3"/>
    <n v="9.5295033999999999E-4"/>
    <n v="3.7763044800000001E-3"/>
  </r>
  <r>
    <x v="2"/>
    <x v="3"/>
    <x v="3"/>
    <n v="25"/>
    <n v="7.6972219099999996E-3"/>
    <n v="1.17870346E-3"/>
    <n v="9.8703685000000002E-4"/>
    <n v="5.5314812700000002E-3"/>
  </r>
  <r>
    <x v="2"/>
    <x v="4"/>
    <x v="3"/>
    <n v="244"/>
    <n v="6.6278648000000001E-3"/>
    <n v="1.1384332800000001E-3"/>
    <n v="1.14151653E-3"/>
    <n v="4.3479145300000001E-3"/>
  </r>
  <r>
    <x v="2"/>
    <x v="0"/>
    <x v="4"/>
    <n v="1047"/>
    <n v="6.6400582199999999E-3"/>
    <n v="1.2897960099999999E-3"/>
    <n v="1.1510618800000001E-3"/>
    <n v="4.1991998599999998E-3"/>
  </r>
  <r>
    <x v="2"/>
    <x v="1"/>
    <x v="4"/>
    <n v="437"/>
    <n v="6.3157362700000004E-3"/>
    <n v="1.2029089199999999E-3"/>
    <n v="1.02164355E-3"/>
    <n v="4.0911833500000003E-3"/>
  </r>
  <r>
    <x v="2"/>
    <x v="2"/>
    <x v="4"/>
    <n v="234"/>
    <n v="6.4956273399999999E-3"/>
    <n v="1.41510343E-3"/>
    <n v="1.03761055E-3"/>
    <n v="4.0429128600000001E-3"/>
  </r>
  <r>
    <x v="2"/>
    <x v="3"/>
    <x v="4"/>
    <n v="113"/>
    <n v="7.0595703699999996E-3"/>
    <n v="1.4570015500000001E-3"/>
    <n v="1.39155171E-3"/>
    <n v="4.2110166299999998E-3"/>
  </r>
  <r>
    <x v="2"/>
    <x v="4"/>
    <x v="4"/>
    <n v="263"/>
    <n v="7.12720896E-3"/>
    <n v="1.2508359100000001E-3"/>
    <n v="1.36371612E-3"/>
    <n v="4.5126564300000003E-3"/>
  </r>
  <r>
    <x v="2"/>
    <x v="0"/>
    <x v="5"/>
    <n v="817"/>
    <n v="7.2884364599999996E-3"/>
    <n v="7.5361788999999996E-4"/>
    <n v="2.0259443900000002E-3"/>
    <n v="4.5088736899999999E-3"/>
  </r>
  <r>
    <x v="2"/>
    <x v="1"/>
    <x v="5"/>
    <n v="270"/>
    <n v="6.5780175999999996E-3"/>
    <n v="6.5770724000000001E-4"/>
    <n v="1.77957795E-3"/>
    <n v="4.1407319299999997E-3"/>
  </r>
  <r>
    <x v="2"/>
    <x v="2"/>
    <x v="5"/>
    <n v="198"/>
    <n v="7.3370859299999999E-3"/>
    <n v="7.2676974999999998E-4"/>
    <n v="1.95794729E-3"/>
    <n v="4.6523683699999999E-3"/>
  </r>
  <r>
    <x v="2"/>
    <x v="3"/>
    <x v="5"/>
    <n v="51"/>
    <n v="8.8192172599999997E-3"/>
    <n v="1.19507963E-3"/>
    <n v="2.4210236799999999E-3"/>
    <n v="5.2031134299999997E-3"/>
  </r>
  <r>
    <x v="2"/>
    <x v="4"/>
    <x v="5"/>
    <n v="298"/>
    <n v="7.6378011599999998E-3"/>
    <n v="7.8280332000000002E-4"/>
    <n v="2.2267273399999999E-3"/>
    <n v="4.6282700100000003E-3"/>
  </r>
  <r>
    <x v="2"/>
    <x v="0"/>
    <x v="6"/>
    <n v="1133"/>
    <n v="6.3890112299999999E-3"/>
    <n v="9.8679938999999997E-4"/>
    <n v="1.4496806399999999E-3"/>
    <n v="3.9525307299999998E-3"/>
  </r>
  <r>
    <x v="2"/>
    <x v="1"/>
    <x v="6"/>
    <n v="457"/>
    <n v="5.9108819199999996E-3"/>
    <n v="8.6395248E-4"/>
    <n v="1.3624734299999999E-3"/>
    <n v="3.68445556E-3"/>
  </r>
  <r>
    <x v="2"/>
    <x v="2"/>
    <x v="6"/>
    <n v="235"/>
    <n v="6.1710990300000001E-3"/>
    <n v="1.0120170799999999E-3"/>
    <n v="1.302945E-3"/>
    <n v="3.8561364699999999E-3"/>
  </r>
  <r>
    <x v="2"/>
    <x v="3"/>
    <x v="6"/>
    <n v="58"/>
    <n v="7.3000476399999997E-3"/>
    <n v="1.1731718500000001E-3"/>
    <n v="1.56768812E-3"/>
    <n v="4.5591872000000002E-3"/>
  </r>
  <r>
    <x v="2"/>
    <x v="4"/>
    <x v="6"/>
    <n v="383"/>
    <n v="6.9552627999999997E-3"/>
    <n v="1.0896852299999999E-3"/>
    <n v="1.6259003100000001E-3"/>
    <n v="4.2396767599999999E-3"/>
  </r>
  <r>
    <x v="2"/>
    <x v="0"/>
    <x v="7"/>
    <n v="516"/>
    <n v="4.49260223E-3"/>
    <n v="8.6666463000000004E-4"/>
    <n v="6.8825343000000001E-4"/>
    <n v="2.9376836899999998E-3"/>
  </r>
  <r>
    <x v="2"/>
    <x v="1"/>
    <x v="7"/>
    <n v="197"/>
    <n v="4.1674301999999998E-3"/>
    <n v="9.0577386000000005E-4"/>
    <n v="5.9104131999999996E-4"/>
    <n v="2.6706145499999999E-3"/>
  </r>
  <r>
    <x v="2"/>
    <x v="2"/>
    <x v="7"/>
    <n v="135"/>
    <n v="4.4086932000000001E-3"/>
    <n v="9.7033584000000002E-4"/>
    <n v="6.5071992000000003E-4"/>
    <n v="2.7876369300000002E-3"/>
  </r>
  <r>
    <x v="2"/>
    <x v="3"/>
    <x v="7"/>
    <n v="47"/>
    <n v="5.1859237499999999E-3"/>
    <n v="7.8063413999999998E-4"/>
    <n v="9.1779925000000004E-4"/>
    <n v="3.4874899100000001E-3"/>
  </r>
  <r>
    <x v="2"/>
    <x v="4"/>
    <x v="7"/>
    <n v="137"/>
    <n v="4.8050146299999999E-3"/>
    <n v="7.3778362000000001E-4"/>
    <n v="7.8627644999999997E-4"/>
    <n v="3.2809540800000001E-3"/>
  </r>
  <r>
    <x v="2"/>
    <x v="0"/>
    <x v="8"/>
    <n v="724"/>
    <n v="7.3519826999999998E-3"/>
    <n v="1.16396155E-3"/>
    <n v="1.75726073E-3"/>
    <n v="4.43075994E-3"/>
  </r>
  <r>
    <x v="2"/>
    <x v="1"/>
    <x v="8"/>
    <n v="303"/>
    <n v="6.8241578799999999E-3"/>
    <n v="1.0799792999999999E-3"/>
    <n v="1.5729660899999999E-3"/>
    <n v="4.1712120199999996E-3"/>
  </r>
  <r>
    <x v="2"/>
    <x v="2"/>
    <x v="8"/>
    <n v="182"/>
    <n v="6.9264471499999999E-3"/>
    <n v="1.02920202E-3"/>
    <n v="1.6522306E-3"/>
    <n v="4.2450139900000001E-3"/>
  </r>
  <r>
    <x v="2"/>
    <x v="3"/>
    <x v="8"/>
    <n v="64"/>
    <n v="7.7625865499999997E-3"/>
    <n v="1.34186896E-3"/>
    <n v="2.0997899799999999E-3"/>
    <n v="4.3209271499999998E-3"/>
  </r>
  <r>
    <x v="2"/>
    <x v="4"/>
    <x v="8"/>
    <n v="175"/>
    <n v="8.5582669700000006E-3"/>
    <n v="1.3844574499999999E-3"/>
    <n v="2.0603172299999998E-3"/>
    <n v="5.1134918199999997E-3"/>
  </r>
  <r>
    <x v="2"/>
    <x v="0"/>
    <x v="9"/>
    <n v="691"/>
    <n v="7.1075029700000004E-3"/>
    <n v="1.3116220700000001E-3"/>
    <n v="1.88749507E-3"/>
    <n v="3.9083853599999998E-3"/>
  </r>
  <r>
    <x v="2"/>
    <x v="1"/>
    <x v="9"/>
    <n v="291"/>
    <n v="6.6155177799999999E-3"/>
    <n v="1.12041784E-3"/>
    <n v="1.68305308E-3"/>
    <n v="3.8120463599999998E-3"/>
  </r>
  <r>
    <x v="2"/>
    <x v="2"/>
    <x v="9"/>
    <n v="170"/>
    <n v="6.6125406000000003E-3"/>
    <n v="1.3359202500000001E-3"/>
    <n v="1.81461035E-3"/>
    <n v="3.4620095600000002E-3"/>
  </r>
  <r>
    <x v="2"/>
    <x v="3"/>
    <x v="9"/>
    <n v="41"/>
    <n v="7.86867638E-3"/>
    <n v="1.48148122E-3"/>
    <n v="2.50254037E-3"/>
    <n v="3.8846542599999998E-3"/>
  </r>
  <r>
    <x v="2"/>
    <x v="4"/>
    <x v="9"/>
    <n v="189"/>
    <n v="8.1450859700000003E-3"/>
    <n v="1.54731262E-3"/>
    <n v="2.1344060000000002E-3"/>
    <n v="4.4633669099999997E-3"/>
  </r>
  <r>
    <x v="2"/>
    <x v="0"/>
    <x v="10"/>
    <n v="1167"/>
    <n v="6.0325618799999996E-3"/>
    <n v="3.7380169E-4"/>
    <n v="1.33131581E-3"/>
    <n v="4.3274439100000001E-3"/>
  </r>
  <r>
    <x v="2"/>
    <x v="1"/>
    <x v="10"/>
    <n v="514"/>
    <n v="5.4875519999999997E-3"/>
    <n v="3.1427865999999999E-4"/>
    <n v="1.20766656E-3"/>
    <n v="3.9656063099999996E-3"/>
  </r>
  <r>
    <x v="2"/>
    <x v="2"/>
    <x v="10"/>
    <n v="258"/>
    <n v="6.0805158100000001E-3"/>
    <n v="4.0930926E-4"/>
    <n v="1.3421886300000001E-3"/>
    <n v="4.3290174999999998E-3"/>
  </r>
  <r>
    <x v="2"/>
    <x v="3"/>
    <x v="10"/>
    <n v="100"/>
    <n v="6.16458309E-3"/>
    <n v="4.2222199999999998E-4"/>
    <n v="1.5437497999999999E-3"/>
    <n v="4.1986108600000002E-3"/>
  </r>
  <r>
    <x v="2"/>
    <x v="4"/>
    <x v="10"/>
    <n v="295"/>
    <n v="6.8954799799999999E-3"/>
    <n v="4.3004527E-4"/>
    <n v="1.4652382899999999E-3"/>
    <n v="5.0001959199999996E-3"/>
  </r>
  <r>
    <x v="2"/>
    <x v="0"/>
    <x v="11"/>
    <n v="2243"/>
    <n v="7.2051420999999999E-3"/>
    <n v="1.10825218E-3"/>
    <n v="2.3169250499999999E-3"/>
    <n v="3.77996438E-3"/>
  </r>
  <r>
    <x v="2"/>
    <x v="1"/>
    <x v="11"/>
    <n v="1010"/>
    <n v="6.8057386800000003E-3"/>
    <n v="1.03458446E-3"/>
    <n v="2.2119657600000002E-3"/>
    <n v="3.5591879600000002E-3"/>
  </r>
  <r>
    <x v="2"/>
    <x v="2"/>
    <x v="11"/>
    <n v="517"/>
    <n v="7.0362308700000001E-3"/>
    <n v="1.0937609499999999E-3"/>
    <n v="2.2551084699999999E-3"/>
    <n v="3.6873609499999999E-3"/>
  </r>
  <r>
    <x v="2"/>
    <x v="3"/>
    <x v="11"/>
    <n v="107"/>
    <n v="8.2744892000000004E-3"/>
    <n v="1.3529765799999999E-3"/>
    <n v="2.5438081600000001E-3"/>
    <n v="4.3777039899999997E-3"/>
  </r>
  <r>
    <x v="2"/>
    <x v="4"/>
    <x v="11"/>
    <n v="609"/>
    <n v="7.8230475599999991E-3"/>
    <n v="1.1997314199999999E-3"/>
    <n v="2.5036107100000001E-3"/>
    <n v="4.1197049499999997E-3"/>
  </r>
  <r>
    <x v="2"/>
    <x v="0"/>
    <x v="12"/>
    <n v="1794"/>
    <n v="6.5860349999999996E-3"/>
    <n v="7.3465669000000004E-4"/>
    <n v="1.9631407899999998E-3"/>
    <n v="3.88823704E-3"/>
  </r>
  <r>
    <x v="2"/>
    <x v="1"/>
    <x v="12"/>
    <n v="839"/>
    <n v="6.1237471699999999E-3"/>
    <n v="6.4674081000000005E-4"/>
    <n v="1.71958437E-3"/>
    <n v="3.7574215100000001E-3"/>
  </r>
  <r>
    <x v="2"/>
    <x v="2"/>
    <x v="12"/>
    <n v="394"/>
    <n v="6.2822250299999997E-3"/>
    <n v="7.7513957999999995E-4"/>
    <n v="1.9107795199999999E-3"/>
    <n v="3.5963054600000001E-3"/>
  </r>
  <r>
    <x v="2"/>
    <x v="3"/>
    <x v="12"/>
    <n v="119"/>
    <n v="7.8531549499999999E-3"/>
    <n v="1.03680338E-3"/>
    <n v="2.3643204899999998E-3"/>
    <n v="4.4520305499999996E-3"/>
  </r>
  <r>
    <x v="2"/>
    <x v="4"/>
    <x v="12"/>
    <n v="442"/>
    <n v="7.3932145100000001E-3"/>
    <n v="7.8410399999999999E-4"/>
    <n v="2.3641222200000002E-3"/>
    <n v="4.2449878199999997E-3"/>
  </r>
  <r>
    <x v="2"/>
    <x v="0"/>
    <x v="13"/>
    <n v="844"/>
    <n v="5.7258340799999996E-3"/>
    <n v="5.7711272000000001E-4"/>
    <n v="1.21549695E-3"/>
    <n v="3.9332239400000002E-3"/>
  </r>
  <r>
    <x v="2"/>
    <x v="1"/>
    <x v="13"/>
    <n v="303"/>
    <n v="5.41876735E-3"/>
    <n v="5.2129149999999996E-4"/>
    <n v="1.1007209400000001E-3"/>
    <n v="3.7967544299999999E-3"/>
  </r>
  <r>
    <x v="2"/>
    <x v="2"/>
    <x v="13"/>
    <n v="208"/>
    <n v="5.37949582E-3"/>
    <n v="6.1698693999999996E-4"/>
    <n v="1.14516535E-3"/>
    <n v="3.61734307E-3"/>
  </r>
  <r>
    <x v="2"/>
    <x v="3"/>
    <x v="13"/>
    <n v="105"/>
    <n v="6.1739415400000001E-3"/>
    <n v="6.8143716999999999E-4"/>
    <n v="1.30114617E-3"/>
    <n v="4.19135781E-3"/>
  </r>
  <r>
    <x v="2"/>
    <x v="4"/>
    <x v="13"/>
    <n v="228"/>
    <n v="6.2435020199999997E-3"/>
    <n v="5.6687557E-4"/>
    <n v="1.39274667E-3"/>
    <n v="4.2838793199999996E-3"/>
  </r>
  <r>
    <x v="2"/>
    <x v="0"/>
    <x v="14"/>
    <n v="1175"/>
    <n v="5.0130513700000004E-3"/>
    <n v="3.730297E-4"/>
    <n v="1.32209394E-3"/>
    <n v="3.3179272499999999E-3"/>
  </r>
  <r>
    <x v="2"/>
    <x v="1"/>
    <x v="14"/>
    <n v="599"/>
    <n v="4.7878406E-3"/>
    <n v="3.4884506E-4"/>
    <n v="1.22538312E-3"/>
    <n v="3.21361194E-3"/>
  </r>
  <r>
    <x v="2"/>
    <x v="2"/>
    <x v="14"/>
    <n v="249"/>
    <n v="4.92548875E-3"/>
    <n v="4.1773552000000001E-4"/>
    <n v="1.26784894E-3"/>
    <n v="3.2399038099999999E-3"/>
  </r>
  <r>
    <x v="2"/>
    <x v="3"/>
    <x v="14"/>
    <n v="59"/>
    <n v="6.3633864199999996E-3"/>
    <n v="4.4864226000000001E-4"/>
    <n v="1.34200387E-3"/>
    <n v="4.5727398900000001E-3"/>
  </r>
  <r>
    <x v="2"/>
    <x v="4"/>
    <x v="14"/>
    <n v="268"/>
    <n v="5.3004938200000001E-3"/>
    <n v="3.6890175000000002E-4"/>
    <n v="1.58426594E-3"/>
    <n v="3.34732563E-3"/>
  </r>
  <r>
    <x v="2"/>
    <x v="0"/>
    <x v="15"/>
    <n v="2182"/>
    <n v="6.0879415000000001E-3"/>
    <n v="7.1847817999999997E-4"/>
    <n v="1.7305784499999999E-3"/>
    <n v="3.6388843999999999E-3"/>
  </r>
  <r>
    <x v="2"/>
    <x v="1"/>
    <x v="15"/>
    <n v="935"/>
    <n v="5.59759334E-3"/>
    <n v="6.5077218000000002E-4"/>
    <n v="1.5698155599999999E-3"/>
    <n v="3.3770050999999998E-3"/>
  </r>
  <r>
    <x v="2"/>
    <x v="2"/>
    <x v="15"/>
    <n v="432"/>
    <n v="5.6297419200000004E-3"/>
    <n v="6.7603821000000004E-4"/>
    <n v="1.5824864899999999E-3"/>
    <n v="3.3712167599999998E-3"/>
  </r>
  <r>
    <x v="2"/>
    <x v="3"/>
    <x v="15"/>
    <n v="221"/>
    <n v="7.0999872000000004E-3"/>
    <n v="8.3647536999999998E-4"/>
    <n v="2.1183171799999999E-3"/>
    <n v="4.1451941899999997E-3"/>
  </r>
  <r>
    <x v="2"/>
    <x v="4"/>
    <x v="15"/>
    <n v="594"/>
    <n v="6.8164863800000003E-3"/>
    <n v="8.1201654000000005E-4"/>
    <n v="1.9470746799999999E-3"/>
    <n v="4.0573946899999996E-3"/>
  </r>
  <r>
    <x v="2"/>
    <x v="0"/>
    <x v="16"/>
    <n v="742"/>
    <n v="6.48541207E-3"/>
    <n v="8.1244672000000003E-4"/>
    <n v="1.6225227200000001E-3"/>
    <n v="4.0504421299999999E-3"/>
  </r>
  <r>
    <x v="2"/>
    <x v="1"/>
    <x v="16"/>
    <n v="315"/>
    <n v="6.3622131800000004E-3"/>
    <n v="7.6829782000000001E-4"/>
    <n v="1.5781155600000001E-3"/>
    <n v="4.0157992800000002E-3"/>
  </r>
  <r>
    <x v="2"/>
    <x v="2"/>
    <x v="16"/>
    <n v="153"/>
    <n v="6.1637615799999997E-3"/>
    <n v="7.7357154000000003E-4"/>
    <n v="1.7060788E-3"/>
    <n v="3.68411075E-3"/>
  </r>
  <r>
    <x v="2"/>
    <x v="3"/>
    <x v="16"/>
    <n v="55"/>
    <n v="6.76199474E-3"/>
    <n v="9.1582469000000004E-4"/>
    <n v="1.71590885E-3"/>
    <n v="4.1302606700000001E-3"/>
  </r>
  <r>
    <x v="2"/>
    <x v="4"/>
    <x v="16"/>
    <n v="219"/>
    <n v="6.8178692900000004E-3"/>
    <n v="8.7714542999999998E-4"/>
    <n v="1.6045681E-3"/>
    <n v="4.3361552700000002E-3"/>
  </r>
  <r>
    <x v="2"/>
    <x v="0"/>
    <x v="17"/>
    <n v="10971"/>
    <n v="4.7515691400000001E-3"/>
    <n v="1.01333521E-3"/>
    <n v="7.3928674999999995E-4"/>
    <n v="2.99894669E-3"/>
  </r>
  <r>
    <x v="2"/>
    <x v="1"/>
    <x v="17"/>
    <n v="6370"/>
    <n v="4.5829860499999996E-3"/>
    <n v="9.8177013999999996E-4"/>
    <n v="7.1401837999999997E-4"/>
    <n v="2.88719706E-3"/>
  </r>
  <r>
    <x v="2"/>
    <x v="2"/>
    <x v="17"/>
    <n v="2609"/>
    <n v="4.53254735E-3"/>
    <n v="1.06270738E-3"/>
    <n v="7.1970843000000002E-4"/>
    <n v="2.75013107E-3"/>
  </r>
  <r>
    <x v="2"/>
    <x v="3"/>
    <x v="17"/>
    <n v="411"/>
    <n v="5.45510587E-3"/>
    <n v="1.20789941E-3"/>
    <n v="7.8371383000000005E-4"/>
    <n v="3.4634921500000001E-3"/>
  </r>
  <r>
    <x v="2"/>
    <x v="4"/>
    <x v="17"/>
    <n v="1581"/>
    <n v="5.60934804E-3"/>
    <n v="1.00845958E-3"/>
    <n v="8.6185465999999997E-4"/>
    <n v="3.7390333000000002E-3"/>
  </r>
  <r>
    <x v="2"/>
    <x v="0"/>
    <x v="18"/>
    <n v="4581"/>
    <n v="4.7594631599999996E-3"/>
    <n v="8.6940195E-4"/>
    <n v="7.9371949000000002E-4"/>
    <n v="3.0963412299999998E-3"/>
  </r>
  <r>
    <x v="2"/>
    <x v="1"/>
    <x v="18"/>
    <n v="2335"/>
    <n v="4.4217966900000003E-3"/>
    <n v="8.2409861000000005E-4"/>
    <n v="7.4977669999999998E-4"/>
    <n v="2.8479208799999998E-3"/>
  </r>
  <r>
    <x v="2"/>
    <x v="2"/>
    <x v="18"/>
    <n v="1059"/>
    <n v="4.58526757E-3"/>
    <n v="9.0027472999999996E-4"/>
    <n v="7.8384546000000003E-4"/>
    <n v="2.9011468900000002E-3"/>
  </r>
  <r>
    <x v="2"/>
    <x v="3"/>
    <x v="18"/>
    <n v="284"/>
    <n v="5.8998025099999997E-3"/>
    <n v="1.0623286E-3"/>
    <n v="8.6251280000000001E-4"/>
    <n v="3.9749606399999996E-3"/>
  </r>
  <r>
    <x v="2"/>
    <x v="4"/>
    <x v="18"/>
    <n v="903"/>
    <n v="5.4782538399999999E-3"/>
    <n v="8.8966537000000003E-4"/>
    <n v="8.9729171000000002E-4"/>
    <n v="3.6912962799999999E-3"/>
  </r>
  <r>
    <x v="2"/>
    <x v="0"/>
    <x v="19"/>
    <n v="2084"/>
    <n v="5.6428440599999999E-3"/>
    <n v="7.0657364999999995E-4"/>
    <n v="1.3391212400000001E-3"/>
    <n v="3.59714868E-3"/>
  </r>
  <r>
    <x v="2"/>
    <x v="1"/>
    <x v="19"/>
    <n v="1009"/>
    <n v="5.2502360599999999E-3"/>
    <n v="6.3604617999999996E-4"/>
    <n v="1.2505847599999999E-3"/>
    <n v="3.3636046400000001E-3"/>
  </r>
  <r>
    <x v="2"/>
    <x v="2"/>
    <x v="19"/>
    <n v="411"/>
    <n v="5.5863913699999998E-3"/>
    <n v="6.9024823000000003E-4"/>
    <n v="1.35092793E-3"/>
    <n v="3.5452146899999999E-3"/>
  </r>
  <r>
    <x v="2"/>
    <x v="3"/>
    <x v="19"/>
    <n v="157"/>
    <n v="6.7466528799999996E-3"/>
    <n v="1.0850876300000001E-3"/>
    <n v="1.4131425799999999E-3"/>
    <n v="4.2484221400000003E-3"/>
  </r>
  <r>
    <x v="2"/>
    <x v="4"/>
    <x v="19"/>
    <n v="507"/>
    <n v="6.1281409800000002E-3"/>
    <n v="7.4295486000000002E-4"/>
    <n v="1.4828281399999999E-3"/>
    <n v="3.9023574900000002E-3"/>
  </r>
  <r>
    <x v="2"/>
    <x v="0"/>
    <x v="20"/>
    <n v="896"/>
    <n v="6.9896941799999996E-3"/>
    <n v="9.4419101999999996E-4"/>
    <n v="1.7602536799999999E-3"/>
    <n v="4.2852490199999996E-3"/>
  </r>
  <r>
    <x v="2"/>
    <x v="1"/>
    <x v="20"/>
    <n v="385"/>
    <n v="6.6457729799999999E-3"/>
    <n v="8.6447787999999995E-4"/>
    <n v="1.6062407499999999E-3"/>
    <n v="4.1750538799999997E-3"/>
  </r>
  <r>
    <x v="2"/>
    <x v="2"/>
    <x v="20"/>
    <n v="215"/>
    <n v="6.5256241899999999E-3"/>
    <n v="8.8587400000000004E-4"/>
    <n v="1.79715742E-3"/>
    <n v="3.8425923300000001E-3"/>
  </r>
  <r>
    <x v="2"/>
    <x v="3"/>
    <x v="20"/>
    <n v="64"/>
    <n v="8.3468964399999995E-3"/>
    <n v="1.18995927E-3"/>
    <n v="2.0619933600000001E-3"/>
    <n v="5.0949433399999997E-3"/>
  </r>
  <r>
    <x v="2"/>
    <x v="4"/>
    <x v="20"/>
    <n v="232"/>
    <n v="7.6160897100000001E-3"/>
    <n v="1.06271927E-3"/>
    <n v="1.8983973499999999E-3"/>
    <n v="4.6549726300000004E-3"/>
  </r>
  <r>
    <x v="2"/>
    <x v="0"/>
    <x v="21"/>
    <n v="1205"/>
    <n v="5.4631932499999997E-3"/>
    <n v="8.2146126000000005E-4"/>
    <n v="1.1778563E-3"/>
    <n v="3.46387521E-3"/>
  </r>
  <r>
    <x v="2"/>
    <x v="1"/>
    <x v="21"/>
    <n v="547"/>
    <n v="5.0958720300000003E-3"/>
    <n v="7.4027499000000002E-4"/>
    <n v="1.1571321E-3"/>
    <n v="3.1984644600000002E-3"/>
  </r>
  <r>
    <x v="2"/>
    <x v="2"/>
    <x v="21"/>
    <n v="237"/>
    <n v="5.1299028700000004E-3"/>
    <n v="7.7766035000000002E-4"/>
    <n v="1.15125384E-3"/>
    <n v="3.2009881900000002E-3"/>
  </r>
  <r>
    <x v="2"/>
    <x v="3"/>
    <x v="21"/>
    <n v="118"/>
    <n v="6.4608832900000003E-3"/>
    <n v="1.08580483E-3"/>
    <n v="1.27942538E-3"/>
    <n v="4.0956526000000002E-3"/>
  </r>
  <r>
    <x v="2"/>
    <x v="4"/>
    <x v="21"/>
    <n v="303"/>
    <n v="5.9984642100000003E-3"/>
    <n v="8.9933967000000001E-4"/>
    <n v="1.1965221900000001E-3"/>
    <n v="3.9026018300000001E-3"/>
  </r>
  <r>
    <x v="2"/>
    <x v="0"/>
    <x v="22"/>
    <n v="1266"/>
    <n v="5.5289056899999996E-3"/>
    <n v="7.2715512999999997E-4"/>
    <n v="1.36441487E-3"/>
    <n v="3.4373351899999998E-3"/>
  </r>
  <r>
    <x v="2"/>
    <x v="1"/>
    <x v="22"/>
    <n v="556"/>
    <n v="4.7529057600000004E-3"/>
    <n v="5.9689724999999996E-4"/>
    <n v="1.0665423500000001E-3"/>
    <n v="3.0894656899999999E-3"/>
  </r>
  <r>
    <x v="2"/>
    <x v="2"/>
    <x v="22"/>
    <n v="328"/>
    <n v="5.6572871899999997E-3"/>
    <n v="7.7754463999999996E-4"/>
    <n v="1.3651406100000001E-3"/>
    <n v="3.5146014100000001E-3"/>
  </r>
  <r>
    <x v="2"/>
    <x v="3"/>
    <x v="22"/>
    <n v="108"/>
    <n v="7.2297236900000002E-3"/>
    <n v="1.0106950500000001E-3"/>
    <n v="1.8130570600000001E-3"/>
    <n v="4.4059711200000002E-3"/>
  </r>
  <r>
    <x v="2"/>
    <x v="4"/>
    <x v="22"/>
    <n v="274"/>
    <n v="6.2794840799999998E-3"/>
    <n v="8.1939350999999999E-4"/>
    <n v="1.7911510800000001E-3"/>
    <n v="3.66893899E-3"/>
  </r>
  <r>
    <x v="2"/>
    <x v="0"/>
    <x v="23"/>
    <n v="6"/>
    <n v="6.0532406199999998E-3"/>
    <n v="6.3850287999999995E-4"/>
    <n v="2.87037013E-3"/>
    <n v="2.5443668900000001E-3"/>
  </r>
  <r>
    <x v="2"/>
    <x v="1"/>
    <x v="23"/>
    <n v="2"/>
    <n v="5.5613423599999998E-3"/>
    <n v="1.0011572800000001E-3"/>
    <n v="3.1192128399999998E-3"/>
    <n v="1.4409718700000001E-3"/>
  </r>
  <r>
    <x v="2"/>
    <x v="2"/>
    <x v="23"/>
    <n v="3"/>
    <n v="5.7021604099999996E-3"/>
    <n v="3.9737638000000001E-4"/>
    <n v="2.2106479099999999E-3"/>
    <n v="3.0941354100000001E-3"/>
  </r>
  <r>
    <x v="2"/>
    <x v="3"/>
    <x v="23"/>
    <n v="1"/>
    <n v="8.0902777699999994E-3"/>
    <n v="6.3657361000000003E-4"/>
    <n v="4.3518513799999997E-3"/>
    <n v="3.1018513799999999E-3"/>
  </r>
  <r>
    <x v="2"/>
    <x v="0"/>
    <x v="24"/>
    <n v="1711"/>
    <n v="5.5749085700000003E-3"/>
    <n v="3.1323032999999999E-4"/>
    <n v="1.2153181300000001E-3"/>
    <n v="4.0463596500000002E-3"/>
  </r>
  <r>
    <x v="2"/>
    <x v="1"/>
    <x v="24"/>
    <n v="629"/>
    <n v="5.01219947E-3"/>
    <n v="2.4870434999999999E-4"/>
    <n v="1.0634345199999999E-3"/>
    <n v="3.7000601200000002E-3"/>
  </r>
  <r>
    <x v="2"/>
    <x v="2"/>
    <x v="24"/>
    <n v="358"/>
    <n v="5.2821743899999999E-3"/>
    <n v="3.0571051000000002E-4"/>
    <n v="1.2238126000000001E-3"/>
    <n v="3.75265081E-3"/>
  </r>
  <r>
    <x v="2"/>
    <x v="3"/>
    <x v="24"/>
    <n v="145"/>
    <n v="6.2372283700000003E-3"/>
    <n v="4.8770728E-4"/>
    <n v="1.22357895E-3"/>
    <n v="4.5259416700000003E-3"/>
  </r>
  <r>
    <x v="2"/>
    <x v="4"/>
    <x v="24"/>
    <n v="579"/>
    <n v="6.2013446700000001E-3"/>
    <n v="3.4428348E-4"/>
    <n v="1.3729967899999999E-3"/>
    <n v="4.4840639299999997E-3"/>
  </r>
  <r>
    <x v="2"/>
    <x v="0"/>
    <x v="25"/>
    <n v="2066"/>
    <n v="4.9448408399999999E-3"/>
    <n v="7.6852725000000005E-4"/>
    <n v="9.4576855999999997E-4"/>
    <n v="3.2305445600000001E-3"/>
  </r>
  <r>
    <x v="2"/>
    <x v="1"/>
    <x v="25"/>
    <n v="1101"/>
    <n v="4.4623046500000003E-3"/>
    <n v="7.0560830000000003E-4"/>
    <n v="8.3596118000000001E-4"/>
    <n v="2.9207347000000002E-3"/>
  </r>
  <r>
    <x v="2"/>
    <x v="2"/>
    <x v="25"/>
    <n v="491"/>
    <n v="5.09315809E-3"/>
    <n v="8.0110955000000001E-4"/>
    <n v="9.4252069000000003E-4"/>
    <n v="3.34952736E-3"/>
  </r>
  <r>
    <x v="2"/>
    <x v="3"/>
    <x v="25"/>
    <n v="83"/>
    <n v="5.9659468799999997E-3"/>
    <n v="9.3749972999999996E-4"/>
    <n v="1.1113897800000001E-3"/>
    <n v="3.9170568800000003E-3"/>
  </r>
  <r>
    <x v="2"/>
    <x v="4"/>
    <x v="25"/>
    <n v="391"/>
    <n v="5.9005870500000003E-3"/>
    <n v="8.6891376999999998E-4"/>
    <n v="1.22389148E-3"/>
    <n v="3.80778134E-3"/>
  </r>
  <r>
    <x v="2"/>
    <x v="0"/>
    <x v="26"/>
    <n v="1060"/>
    <n v="6.0560575800000004E-3"/>
    <n v="7.6607243000000004E-4"/>
    <n v="1.5388493400000001E-3"/>
    <n v="3.75113533E-3"/>
  </r>
  <r>
    <x v="2"/>
    <x v="1"/>
    <x v="26"/>
    <n v="448"/>
    <n v="5.3895655200000003E-3"/>
    <n v="6.9080146000000001E-4"/>
    <n v="1.36181358E-3"/>
    <n v="3.33695E-3"/>
  </r>
  <r>
    <x v="2"/>
    <x v="2"/>
    <x v="26"/>
    <n v="252"/>
    <n v="5.6866822200000002E-3"/>
    <n v="7.5112042000000003E-4"/>
    <n v="1.46182368E-3"/>
    <n v="3.4737376199999999E-3"/>
  </r>
  <r>
    <x v="2"/>
    <x v="3"/>
    <x v="26"/>
    <n v="80"/>
    <n v="7.3910587700000002E-3"/>
    <n v="9.0697312E-4"/>
    <n v="1.82725669E-3"/>
    <n v="4.6568284699999999E-3"/>
  </r>
  <r>
    <x v="2"/>
    <x v="4"/>
    <x v="26"/>
    <n v="280"/>
    <n v="7.0734537799999999E-3"/>
    <n v="8.5970543999999997E-4"/>
    <n v="1.80902754E-3"/>
    <n v="4.4047203300000004E-3"/>
  </r>
  <r>
    <x v="2"/>
    <x v="0"/>
    <x v="27"/>
    <n v="921"/>
    <n v="7.27565625E-3"/>
    <n v="5.9563102000000003E-4"/>
    <n v="2.2023286499999999E-3"/>
    <n v="4.4776961100000002E-3"/>
  </r>
  <r>
    <x v="2"/>
    <x v="1"/>
    <x v="27"/>
    <n v="312"/>
    <n v="6.7392640599999998E-3"/>
    <n v="5.3403941000000003E-4"/>
    <n v="1.9629553099999998E-3"/>
    <n v="4.2422688800000004E-3"/>
  </r>
  <r>
    <x v="2"/>
    <x v="2"/>
    <x v="27"/>
    <n v="251"/>
    <n v="6.5837112099999999E-3"/>
    <n v="5.8248462999999995E-4"/>
    <n v="2.0951377300000001E-3"/>
    <n v="3.9060883700000001E-3"/>
  </r>
  <r>
    <x v="2"/>
    <x v="3"/>
    <x v="27"/>
    <n v="100"/>
    <n v="9.24502294E-3"/>
    <n v="6.9733773999999999E-4"/>
    <n v="2.6372683E-3"/>
    <n v="5.9104164000000001E-3"/>
  </r>
  <r>
    <x v="2"/>
    <x v="4"/>
    <x v="27"/>
    <n v="258"/>
    <n v="7.8341674999999993E-3"/>
    <n v="6.4348238000000002E-4"/>
    <n v="2.42750478E-3"/>
    <n v="4.7631798600000002E-3"/>
  </r>
  <r>
    <x v="2"/>
    <x v="0"/>
    <x v="28"/>
    <n v="2405"/>
    <n v="4.6874371900000001E-3"/>
    <n v="9.3975201000000004E-4"/>
    <n v="9.5772190999999997E-4"/>
    <n v="2.7899627999999998E-3"/>
  </r>
  <r>
    <x v="2"/>
    <x v="1"/>
    <x v="28"/>
    <n v="1284"/>
    <n v="4.5200092000000002E-3"/>
    <n v="8.9123952000000003E-4"/>
    <n v="8.8939162999999999E-4"/>
    <n v="2.7393775700000002E-3"/>
  </r>
  <r>
    <x v="2"/>
    <x v="2"/>
    <x v="28"/>
    <n v="463"/>
    <n v="4.7121477900000002E-3"/>
    <n v="1.05339047E-3"/>
    <n v="9.7149704000000004E-4"/>
    <n v="2.6872597799999999E-3"/>
  </r>
  <r>
    <x v="2"/>
    <x v="3"/>
    <x v="28"/>
    <n v="134"/>
    <n v="5.0710853E-3"/>
    <n v="1.1086924299999999E-3"/>
    <n v="1.0428756800000001E-3"/>
    <n v="2.91951678E-3"/>
  </r>
  <r>
    <x v="2"/>
    <x v="4"/>
    <x v="28"/>
    <n v="524"/>
    <n v="4.9777572100000002E-3"/>
    <n v="9.1501425999999996E-4"/>
    <n v="1.0912096399999999E-3"/>
    <n v="2.9715328399999999E-3"/>
  </r>
  <r>
    <x v="2"/>
    <x v="0"/>
    <x v="29"/>
    <n v="1148"/>
    <n v="6.1853240800000004E-3"/>
    <n v="6.6153673000000001E-4"/>
    <n v="1.5799919399999999E-3"/>
    <n v="3.9437949300000002E-3"/>
  </r>
  <r>
    <x v="2"/>
    <x v="1"/>
    <x v="29"/>
    <n v="467"/>
    <n v="5.5802152800000001E-3"/>
    <n v="5.8405678000000003E-4"/>
    <n v="1.32204651E-3"/>
    <n v="3.67411151E-3"/>
  </r>
  <r>
    <x v="2"/>
    <x v="2"/>
    <x v="29"/>
    <n v="285"/>
    <n v="5.9961011299999997E-3"/>
    <n v="6.5622946000000004E-4"/>
    <n v="1.5433314700000001E-3"/>
    <n v="3.7965397299999999E-3"/>
  </r>
  <r>
    <x v="2"/>
    <x v="3"/>
    <x v="29"/>
    <n v="129"/>
    <n v="7.4195195799999997E-3"/>
    <n v="7.5653147999999999E-4"/>
    <n v="2.0636840900000002E-3"/>
    <n v="4.5993035099999996E-3"/>
  </r>
  <r>
    <x v="2"/>
    <x v="4"/>
    <x v="29"/>
    <n v="267"/>
    <n v="6.84938074E-3"/>
    <n v="7.5682283000000003E-4"/>
    <n v="1.83659291E-3"/>
    <n v="4.2559645199999998E-3"/>
  </r>
  <r>
    <x v="2"/>
    <x v="0"/>
    <x v="30"/>
    <n v="992"/>
    <n v="7.28711614E-3"/>
    <n v="1.09708664E-3"/>
    <n v="2.0533245000000002E-3"/>
    <n v="4.1367045000000003E-3"/>
  </r>
  <r>
    <x v="2"/>
    <x v="1"/>
    <x v="30"/>
    <n v="381"/>
    <n v="6.6682764699999997E-3"/>
    <n v="1.0858970200000001E-3"/>
    <n v="1.9939909399999999E-3"/>
    <n v="3.58838801E-3"/>
  </r>
  <r>
    <x v="2"/>
    <x v="2"/>
    <x v="30"/>
    <n v="303"/>
    <n v="7.0994527700000004E-3"/>
    <n v="9.9376580000000003E-4"/>
    <n v="1.92053209E-3"/>
    <n v="4.1851543700000002E-3"/>
  </r>
  <r>
    <x v="2"/>
    <x v="3"/>
    <x v="30"/>
    <n v="86"/>
    <n v="8.6549846600000001E-3"/>
    <n v="1.4463552700000001E-3"/>
    <n v="2.3494022499999999E-3"/>
    <n v="4.85922673E-3"/>
  </r>
  <r>
    <x v="2"/>
    <x v="4"/>
    <x v="30"/>
    <n v="222"/>
    <n v="8.0754189200000007E-3"/>
    <n v="1.1220071900000001E-3"/>
    <n v="2.2217006300000001E-3"/>
    <n v="4.7317106300000002E-3"/>
  </r>
  <r>
    <x v="2"/>
    <x v="0"/>
    <x v="31"/>
    <n v="1029"/>
    <n v="6.7591353E-3"/>
    <n v="1.1535041399999999E-3"/>
    <n v="1.6857540799999999E-3"/>
    <n v="3.9198765800000004E-3"/>
  </r>
  <r>
    <x v="2"/>
    <x v="1"/>
    <x v="31"/>
    <n v="369"/>
    <n v="6.3655523099999996E-3"/>
    <n v="1.0554674800000001E-3"/>
    <n v="1.5252996100000001E-3"/>
    <n v="3.78478472E-3"/>
  </r>
  <r>
    <x v="2"/>
    <x v="2"/>
    <x v="31"/>
    <n v="210"/>
    <n v="6.2935403199999998E-3"/>
    <n v="1.2476849399999999E-3"/>
    <n v="1.46599404E-3"/>
    <n v="3.5798608699999998E-3"/>
  </r>
  <r>
    <x v="2"/>
    <x v="3"/>
    <x v="31"/>
    <n v="88"/>
    <n v="7.37018598E-3"/>
    <n v="1.2015990799999999E-3"/>
    <n v="1.95378238E-3"/>
    <n v="4.2148040599999997E-3"/>
  </r>
  <r>
    <x v="2"/>
    <x v="4"/>
    <x v="31"/>
    <n v="362"/>
    <n v="7.2818828300000001E-3"/>
    <n v="1.1871096900000001E-3"/>
    <n v="1.91164033E-3"/>
    <n v="4.1831323300000004E-3"/>
  </r>
  <r>
    <x v="2"/>
    <x v="0"/>
    <x v="32"/>
    <n v="455"/>
    <n v="7.0924905900000002E-3"/>
    <n v="6.1202662000000001E-4"/>
    <n v="1.89692692E-3"/>
    <n v="4.5835366000000002E-3"/>
  </r>
  <r>
    <x v="2"/>
    <x v="1"/>
    <x v="32"/>
    <n v="166"/>
    <n v="6.77529537E-3"/>
    <n v="5.6970914000000004E-4"/>
    <n v="1.73618059E-3"/>
    <n v="4.4694051700000003E-3"/>
  </r>
  <r>
    <x v="2"/>
    <x v="2"/>
    <x v="32"/>
    <n v="136"/>
    <n v="6.7207071299999997E-3"/>
    <n v="5.9589438000000002E-4"/>
    <n v="2.0165269000000001E-3"/>
    <n v="4.1082854599999996E-3"/>
  </r>
  <r>
    <x v="2"/>
    <x v="3"/>
    <x v="32"/>
    <n v="35"/>
    <n v="8.1015208799999992E-3"/>
    <n v="7.8108441000000002E-4"/>
    <n v="2.2060182999999998E-3"/>
    <n v="5.11441777E-3"/>
  </r>
  <r>
    <x v="2"/>
    <x v="4"/>
    <x v="32"/>
    <n v="118"/>
    <n v="7.6679219100000001E-3"/>
    <n v="6.4000682000000001E-4"/>
    <n v="1.89353788E-3"/>
    <n v="5.1343767100000002E-3"/>
  </r>
  <r>
    <x v="2"/>
    <x v="0"/>
    <x v="33"/>
    <n v="1465"/>
    <n v="5.3831687600000002E-3"/>
    <n v="6.1032082999999996E-4"/>
    <n v="1.1473815699999999E-3"/>
    <n v="3.62546588E-3"/>
  </r>
  <r>
    <x v="2"/>
    <x v="1"/>
    <x v="33"/>
    <n v="690"/>
    <n v="4.9125567899999997E-3"/>
    <n v="5.4731926000000004E-4"/>
    <n v="9.9838946000000003E-4"/>
    <n v="3.3668475899999999E-3"/>
  </r>
  <r>
    <x v="2"/>
    <x v="2"/>
    <x v="33"/>
    <n v="329"/>
    <n v="5.32857682E-3"/>
    <n v="6.4142862E-4"/>
    <n v="1.2019093199999999E-3"/>
    <n v="3.48523841E-3"/>
  </r>
  <r>
    <x v="2"/>
    <x v="3"/>
    <x v="33"/>
    <n v="90"/>
    <n v="6.9672065299999997E-3"/>
    <n v="7.1849255000000002E-4"/>
    <n v="1.31532897E-3"/>
    <n v="4.9333845400000003E-3"/>
  </r>
  <r>
    <x v="2"/>
    <x v="4"/>
    <x v="33"/>
    <n v="356"/>
    <n v="5.9453025100000001E-3"/>
    <n v="6.7633533E-4"/>
    <n v="1.3433075700000001E-3"/>
    <n v="3.9256590800000003E-3"/>
  </r>
  <r>
    <x v="2"/>
    <x v="0"/>
    <x v="34"/>
    <n v="812"/>
    <n v="6.8706666100000003E-3"/>
    <n v="7.2573126999999997E-4"/>
    <n v="2.27300821E-3"/>
    <n v="3.8719266499999999E-3"/>
  </r>
  <r>
    <x v="2"/>
    <x v="1"/>
    <x v="34"/>
    <n v="324"/>
    <n v="6.3416992899999998E-3"/>
    <n v="5.9613603999999999E-4"/>
    <n v="2.1806767799999998E-3"/>
    <n v="3.56488604E-3"/>
  </r>
  <r>
    <x v="2"/>
    <x v="2"/>
    <x v="34"/>
    <n v="190"/>
    <n v="6.35374002E-3"/>
    <n v="8.2596221999999995E-4"/>
    <n v="2.0208939900000001E-3"/>
    <n v="3.5068832899999998E-3"/>
  </r>
  <r>
    <x v="2"/>
    <x v="3"/>
    <x v="34"/>
    <n v="74"/>
    <n v="7.95576806E-3"/>
    <n v="1.1117364900000001E-3"/>
    <n v="2.5233043200000001E-3"/>
    <n v="4.32072675E-3"/>
  </r>
  <r>
    <x v="2"/>
    <x v="4"/>
    <x v="34"/>
    <n v="224"/>
    <n v="7.7157735699999999E-3"/>
    <n v="7.0064461E-4"/>
    <n v="2.5377188200000002E-3"/>
    <n v="4.4774096399999999E-3"/>
  </r>
  <r>
    <x v="2"/>
    <x v="0"/>
    <x v="35"/>
    <n v="568"/>
    <n v="6.1659247000000004E-3"/>
    <n v="2.6740569000000003E-4"/>
    <n v="1.73435846E-3"/>
    <n v="4.1553572699999999E-3"/>
  </r>
  <r>
    <x v="2"/>
    <x v="1"/>
    <x v="35"/>
    <n v="229"/>
    <n v="5.6961120700000003E-3"/>
    <n v="2.2748842E-4"/>
    <n v="1.5903483199999999E-3"/>
    <n v="3.86902574E-3"/>
  </r>
  <r>
    <x v="2"/>
    <x v="2"/>
    <x v="35"/>
    <n v="139"/>
    <n v="5.99736852E-3"/>
    <n v="3.6304266000000002E-4"/>
    <n v="1.5729081000000001E-3"/>
    <n v="4.0534236800000003E-3"/>
  </r>
  <r>
    <x v="2"/>
    <x v="3"/>
    <x v="35"/>
    <n v="55"/>
    <n v="6.6220536300000002E-3"/>
    <n v="3.238634E-4"/>
    <n v="2.3154458600000002E-3"/>
    <n v="3.9739054799999996E-3"/>
  </r>
  <r>
    <x v="2"/>
    <x v="4"/>
    <x v="35"/>
    <n v="145"/>
    <n v="6.8964716600000003E-3"/>
    <n v="2.1735286000000001E-4"/>
    <n v="1.8961523699999999E-3"/>
    <n v="4.7741057900000002E-3"/>
  </r>
  <r>
    <x v="2"/>
    <x v="0"/>
    <x v="36"/>
    <n v="1918"/>
    <n v="5.4724005899999999E-3"/>
    <n v="8.8688883999999996E-4"/>
    <n v="8.3864338999999999E-4"/>
    <n v="3.74686788E-3"/>
  </r>
  <r>
    <x v="2"/>
    <x v="1"/>
    <x v="36"/>
    <n v="739"/>
    <n v="5.1679569600000001E-3"/>
    <n v="8.2141446999999999E-4"/>
    <n v="7.1638637999999995E-4"/>
    <n v="3.63015563E-3"/>
  </r>
  <r>
    <x v="2"/>
    <x v="2"/>
    <x v="36"/>
    <n v="414"/>
    <n v="5.2423563900000003E-3"/>
    <n v="9.3277509000000002E-4"/>
    <n v="7.8770773999999998E-4"/>
    <n v="3.5218730800000001E-3"/>
  </r>
  <r>
    <x v="2"/>
    <x v="3"/>
    <x v="36"/>
    <n v="154"/>
    <n v="6.17040922E-3"/>
    <n v="1.03595454E-3"/>
    <n v="8.4520779000000004E-4"/>
    <n v="4.2892464100000001E-3"/>
  </r>
  <r>
    <x v="2"/>
    <x v="4"/>
    <x v="36"/>
    <n v="611"/>
    <n v="5.8205656E-3"/>
    <n v="8.9741671000000004E-4"/>
    <n v="1.01937069E-3"/>
    <n v="3.9037777199999999E-3"/>
  </r>
  <r>
    <x v="2"/>
    <x v="0"/>
    <x v="37"/>
    <n v="1368"/>
    <n v="6.1539467899999999E-3"/>
    <n v="6.5500943999999999E-4"/>
    <n v="1.5238772099999999E-3"/>
    <n v="3.9750512100000003E-3"/>
  </r>
  <r>
    <x v="2"/>
    <x v="1"/>
    <x v="37"/>
    <n v="595"/>
    <n v="5.6138730899999998E-3"/>
    <n v="5.5553586000000005E-4"/>
    <n v="1.40240794E-3"/>
    <n v="3.65590936E-3"/>
  </r>
  <r>
    <x v="2"/>
    <x v="2"/>
    <x v="37"/>
    <n v="349"/>
    <n v="6.1808537800000004E-3"/>
    <n v="6.6589039999999996E-4"/>
    <n v="1.4609861999999999E-3"/>
    <n v="4.0539767399999996E-3"/>
  </r>
  <r>
    <x v="2"/>
    <x v="3"/>
    <x v="37"/>
    <n v="78"/>
    <n v="6.5856479099999999E-3"/>
    <n v="9.2518380000000005E-4"/>
    <n v="1.8525935199999999E-3"/>
    <n v="3.80787012E-3"/>
  </r>
  <r>
    <x v="2"/>
    <x v="4"/>
    <x v="37"/>
    <n v="346"/>
    <n v="6.9582260500000003E-3"/>
    <n v="7.5418782999999996E-4"/>
    <n v="1.7220948799999999E-3"/>
    <n v="4.4819428600000001E-3"/>
  </r>
  <r>
    <x v="2"/>
    <x v="0"/>
    <x v="38"/>
    <n v="729"/>
    <n v="6.9849772900000004E-3"/>
    <n v="7.742561E-4"/>
    <n v="2.4542115100000001E-3"/>
    <n v="3.7565092E-3"/>
  </r>
  <r>
    <x v="2"/>
    <x v="1"/>
    <x v="38"/>
    <n v="286"/>
    <n v="6.60822949E-3"/>
    <n v="6.8784779999999995E-4"/>
    <n v="2.4224211000000002E-3"/>
    <n v="3.4979601599999998E-3"/>
  </r>
  <r>
    <x v="2"/>
    <x v="2"/>
    <x v="38"/>
    <n v="182"/>
    <n v="6.28961873E-3"/>
    <n v="7.8105898000000004E-4"/>
    <n v="2.25478198E-3"/>
    <n v="3.2537772400000001E-3"/>
  </r>
  <r>
    <x v="2"/>
    <x v="3"/>
    <x v="38"/>
    <n v="55"/>
    <n v="8.8581647400000005E-3"/>
    <n v="1.2213802399999999E-3"/>
    <n v="2.7373735000000001E-3"/>
    <n v="4.8994105700000002E-3"/>
  </r>
  <r>
    <x v="2"/>
    <x v="4"/>
    <x v="38"/>
    <n v="206"/>
    <n v="7.62225795E-3"/>
    <n v="7.6883291000000005E-4"/>
    <n v="2.5989412399999999E-3"/>
    <n v="4.2544833000000004E-3"/>
  </r>
  <r>
    <x v="2"/>
    <x v="0"/>
    <x v="39"/>
    <n v="1224"/>
    <n v="5.9168479799999998E-3"/>
    <n v="8.5632049000000003E-4"/>
    <n v="9.1927815999999995E-4"/>
    <n v="4.1412488500000002E-3"/>
  </r>
  <r>
    <x v="2"/>
    <x v="1"/>
    <x v="39"/>
    <n v="556"/>
    <n v="5.5693984099999998E-3"/>
    <n v="7.7129939999999995E-4"/>
    <n v="8.9678233000000003E-4"/>
    <n v="3.9013162100000002E-3"/>
  </r>
  <r>
    <x v="2"/>
    <x v="2"/>
    <x v="39"/>
    <n v="301"/>
    <n v="5.7616199800000004E-3"/>
    <n v="9.0639202000000003E-4"/>
    <n v="8.8332080999999995E-4"/>
    <n v="3.9719066799999998E-3"/>
  </r>
  <r>
    <x v="2"/>
    <x v="3"/>
    <x v="39"/>
    <n v="66"/>
    <n v="6.8183569699999998E-3"/>
    <n v="9.9344111000000007E-4"/>
    <n v="1.1565303499999999E-3"/>
    <n v="4.6683849999999997E-3"/>
  </r>
  <r>
    <x v="2"/>
    <x v="4"/>
    <x v="39"/>
    <n v="301"/>
    <n v="6.5162034699999998E-3"/>
    <n v="9.3323159E-4"/>
    <n v="9.4476721999999999E-4"/>
    <n v="4.6382042E-3"/>
  </r>
  <r>
    <x v="2"/>
    <x v="0"/>
    <x v="40"/>
    <n v="1601"/>
    <n v="3.9120584900000002E-3"/>
    <n v="3.5870207999999997E-4"/>
    <n v="7.3868016000000003E-4"/>
    <n v="2.8146757699999999E-3"/>
  </r>
  <r>
    <x v="2"/>
    <x v="1"/>
    <x v="40"/>
    <n v="687"/>
    <n v="3.6559414500000002E-3"/>
    <n v="3.1534694999999998E-4"/>
    <n v="6.5925024999999998E-4"/>
    <n v="2.6813437700000001E-3"/>
  </r>
  <r>
    <x v="2"/>
    <x v="2"/>
    <x v="40"/>
    <n v="358"/>
    <n v="3.7656150600000001E-3"/>
    <n v="3.5695326999999997E-4"/>
    <n v="7.0905730000000002E-4"/>
    <n v="2.6996040199999999E-3"/>
  </r>
  <r>
    <x v="2"/>
    <x v="3"/>
    <x v="40"/>
    <n v="103"/>
    <n v="4.8288608100000002E-3"/>
    <n v="4.630751E-4"/>
    <n v="8.0816229E-4"/>
    <n v="3.5576229100000001E-3"/>
  </r>
  <r>
    <x v="2"/>
    <x v="4"/>
    <x v="40"/>
    <n v="453"/>
    <n v="4.20775057E-3"/>
    <n v="4.0210301999999998E-4"/>
    <n v="8.6675228E-4"/>
    <n v="2.9388947899999999E-3"/>
  </r>
  <r>
    <x v="2"/>
    <x v="0"/>
    <x v="41"/>
    <n v="576"/>
    <n v="6.8252071400000001E-3"/>
    <n v="2.7201059000000002E-4"/>
    <n v="1.76315723E-3"/>
    <n v="4.7900388200000001E-3"/>
  </r>
  <r>
    <x v="2"/>
    <x v="1"/>
    <x v="41"/>
    <n v="168"/>
    <n v="5.7510056000000002E-3"/>
    <n v="1.9586340000000001E-4"/>
    <n v="1.46811595E-3"/>
    <n v="4.0870257599999998E-3"/>
  </r>
  <r>
    <x v="2"/>
    <x v="2"/>
    <x v="41"/>
    <n v="122"/>
    <n v="5.84310466E-3"/>
    <n v="2.1782002999999999E-4"/>
    <n v="1.52578528E-3"/>
    <n v="4.09949887E-3"/>
  </r>
  <r>
    <x v="2"/>
    <x v="3"/>
    <x v="41"/>
    <n v="47"/>
    <n v="7.0020682999999998E-3"/>
    <n v="2.6644971000000002E-4"/>
    <n v="2.1613965299999999E-3"/>
    <n v="4.5742215900000001E-3"/>
  </r>
  <r>
    <x v="2"/>
    <x v="4"/>
    <x v="41"/>
    <n v="239"/>
    <n v="8.0468384600000005E-3"/>
    <n v="3.5429234000000003E-4"/>
    <n v="2.0134043600000002E-3"/>
    <n v="5.6791412400000003E-3"/>
  </r>
  <r>
    <x v="2"/>
    <x v="0"/>
    <x v="42"/>
    <n v="3849"/>
    <n v="4.6946835600000002E-3"/>
    <n v="9.3214421999999997E-4"/>
    <n v="8.5953036999999999E-4"/>
    <n v="2.9030084700000002E-3"/>
  </r>
  <r>
    <x v="2"/>
    <x v="1"/>
    <x v="42"/>
    <n v="1917"/>
    <n v="4.4535790899999997E-3"/>
    <n v="8.8339080000000001E-4"/>
    <n v="8.0486581999999996E-4"/>
    <n v="2.7653219699999999E-3"/>
  </r>
  <r>
    <x v="2"/>
    <x v="2"/>
    <x v="42"/>
    <n v="937"/>
    <n v="4.7544861000000001E-3"/>
    <n v="1.0283877300000001E-3"/>
    <n v="8.4926751000000003E-4"/>
    <n v="2.8768303700000002E-3"/>
  </r>
  <r>
    <x v="2"/>
    <x v="3"/>
    <x v="42"/>
    <n v="150"/>
    <n v="5.0378083899999997E-3"/>
    <n v="1.0931324500000001E-3"/>
    <n v="9.4899665999999998E-4"/>
    <n v="2.9956787499999999E-3"/>
  </r>
  <r>
    <x v="2"/>
    <x v="4"/>
    <x v="42"/>
    <n v="845"/>
    <n v="5.1144392799999999E-3"/>
    <n v="9.0744825000000002E-4"/>
    <n v="9.7904315999999998E-4"/>
    <n v="3.2279473799999999E-3"/>
  </r>
  <r>
    <x v="2"/>
    <x v="0"/>
    <x v="43"/>
    <n v="1078"/>
    <n v="6.0556454999999999E-3"/>
    <n v="7.6164470000000004E-4"/>
    <n v="1.7869702300000001E-3"/>
    <n v="3.50703009E-3"/>
  </r>
  <r>
    <x v="2"/>
    <x v="1"/>
    <x v="43"/>
    <n v="510"/>
    <n v="5.7798881E-3"/>
    <n v="6.7199958000000001E-4"/>
    <n v="1.70372616E-3"/>
    <n v="3.4041618800000001E-3"/>
  </r>
  <r>
    <x v="2"/>
    <x v="2"/>
    <x v="43"/>
    <n v="260"/>
    <n v="5.7062853800000004E-3"/>
    <n v="7.8374265000000004E-4"/>
    <n v="1.5874285500000001E-3"/>
    <n v="3.33511372E-3"/>
  </r>
  <r>
    <x v="2"/>
    <x v="3"/>
    <x v="43"/>
    <n v="69"/>
    <n v="7.0108693E-3"/>
    <n v="9.7121551999999997E-4"/>
    <n v="2.0920555600000001E-3"/>
    <n v="3.9475977200000003E-3"/>
  </r>
  <r>
    <x v="2"/>
    <x v="4"/>
    <x v="43"/>
    <n v="239"/>
    <n v="6.7483629199999997E-3"/>
    <n v="8.6839431000000004E-4"/>
    <n v="2.0935996199999999E-3"/>
    <n v="3.7863684899999998E-3"/>
  </r>
  <r>
    <x v="2"/>
    <x v="0"/>
    <x v="44"/>
    <n v="3031"/>
    <n v="5.1387206300000004E-3"/>
    <n v="7.3737634000000003E-4"/>
    <n v="9.5365993999999997E-4"/>
    <n v="3.44768387E-3"/>
  </r>
  <r>
    <x v="2"/>
    <x v="1"/>
    <x v="44"/>
    <n v="1294"/>
    <n v="4.6459439999999999E-3"/>
    <n v="6.6408685E-4"/>
    <n v="8.6444177000000004E-4"/>
    <n v="3.1174148900000001E-3"/>
  </r>
  <r>
    <x v="2"/>
    <x v="2"/>
    <x v="44"/>
    <n v="630"/>
    <n v="4.8854531699999999E-3"/>
    <n v="7.5317804000000002E-4"/>
    <n v="9.2686264000000002E-4"/>
    <n v="3.2054120099999999E-3"/>
  </r>
  <r>
    <x v="2"/>
    <x v="3"/>
    <x v="44"/>
    <n v="160"/>
    <n v="6.2807434000000002E-3"/>
    <n v="9.7605589E-4"/>
    <n v="9.6129897999999996E-4"/>
    <n v="4.3433880899999998E-3"/>
  </r>
  <r>
    <x v="2"/>
    <x v="4"/>
    <x v="44"/>
    <n v="947"/>
    <n v="5.787599E-3"/>
    <n v="7.8668236E-4"/>
    <n v="1.0921059199999999E-3"/>
    <n v="3.9088102300000004E-3"/>
  </r>
  <r>
    <x v="3"/>
    <x v="0"/>
    <x v="0"/>
    <n v="67839"/>
    <n v="5.7410029000000001E-3"/>
    <n v="8.6027751000000003E-4"/>
    <n v="1.2199720700000001E-3"/>
    <n v="3.6606520199999998E-3"/>
  </r>
  <r>
    <x v="3"/>
    <x v="1"/>
    <x v="0"/>
    <n v="30660"/>
    <n v="5.1919557400000003E-3"/>
    <n v="7.8838333000000001E-4"/>
    <n v="1.0660629600000001E-3"/>
    <n v="3.3374206399999998E-3"/>
  </r>
  <r>
    <x v="3"/>
    <x v="2"/>
    <x v="0"/>
    <n v="15967"/>
    <n v="5.60011698E-3"/>
    <n v="8.9565637000000003E-4"/>
    <n v="1.19063397E-3"/>
    <n v="3.5137058399999999E-3"/>
  </r>
  <r>
    <x v="3"/>
    <x v="3"/>
    <x v="0"/>
    <n v="4981"/>
    <n v="7.1484439399999997E-3"/>
    <n v="1.04765446E-3"/>
    <n v="1.5606640799999999E-3"/>
    <n v="4.5400319700000004E-3"/>
  </r>
  <r>
    <x v="3"/>
    <x v="4"/>
    <x v="0"/>
    <n v="16231"/>
    <n v="6.4848170500000002E-3"/>
    <n v="9.0377800000000005E-4"/>
    <n v="1.4350116600000001E-3"/>
    <n v="4.1459192299999996E-3"/>
  </r>
  <r>
    <x v="3"/>
    <x v="0"/>
    <x v="1"/>
    <n v="1255"/>
    <n v="5.9376565399999999E-3"/>
    <n v="1.0915778999999999E-3"/>
    <n v="1.33152551E-3"/>
    <n v="3.5145526499999998E-3"/>
  </r>
  <r>
    <x v="3"/>
    <x v="1"/>
    <x v="1"/>
    <n v="455"/>
    <n v="5.5108870299999998E-3"/>
    <n v="9.5731558999999995E-4"/>
    <n v="1.20276228E-3"/>
    <n v="3.3508086599999998E-3"/>
  </r>
  <r>
    <x v="3"/>
    <x v="2"/>
    <x v="1"/>
    <n v="337"/>
    <n v="5.8312380800000004E-3"/>
    <n v="1.1367661799999999E-3"/>
    <n v="1.2792268700000001E-3"/>
    <n v="3.4152445699999999E-3"/>
  </r>
  <r>
    <x v="3"/>
    <x v="3"/>
    <x v="1"/>
    <n v="85"/>
    <n v="6.6703428700000001E-3"/>
    <n v="1.3423200200000001E-3"/>
    <n v="1.59259234E-3"/>
    <n v="3.73543002E-3"/>
  </r>
  <r>
    <x v="3"/>
    <x v="4"/>
    <x v="1"/>
    <n v="378"/>
    <n v="6.3814787799999998E-3"/>
    <n v="1.1565192199999999E-3"/>
    <n v="1.47443881E-3"/>
    <n v="3.75052029E-3"/>
  </r>
  <r>
    <x v="3"/>
    <x v="0"/>
    <x v="2"/>
    <n v="941"/>
    <n v="5.9300461E-3"/>
    <n v="6.8346051999999997E-4"/>
    <n v="1.7937352499999999E-3"/>
    <n v="3.4528498600000001E-3"/>
  </r>
  <r>
    <x v="3"/>
    <x v="1"/>
    <x v="2"/>
    <n v="376"/>
    <n v="5.3498384599999999E-3"/>
    <n v="6.5144159999999999E-4"/>
    <n v="1.6096271799999999E-3"/>
    <n v="3.0887692199999999E-3"/>
  </r>
  <r>
    <x v="3"/>
    <x v="2"/>
    <x v="2"/>
    <n v="208"/>
    <n v="5.6047451399999998E-3"/>
    <n v="6.7752825000000003E-4"/>
    <n v="1.7745056400000001E-3"/>
    <n v="3.1527107400000001E-3"/>
  </r>
  <r>
    <x v="3"/>
    <x v="3"/>
    <x v="2"/>
    <n v="104"/>
    <n v="6.97872127E-3"/>
    <n v="7.4975493000000002E-4"/>
    <n v="2.04816572E-3"/>
    <n v="4.1808001500000004E-3"/>
  </r>
  <r>
    <x v="3"/>
    <x v="4"/>
    <x v="2"/>
    <n v="253"/>
    <n v="6.6286961400000002E-3"/>
    <n v="7.0867162000000004E-4"/>
    <n v="1.9785717E-3"/>
    <n v="3.9414523300000002E-3"/>
  </r>
  <r>
    <x v="3"/>
    <x v="0"/>
    <x v="3"/>
    <n v="845"/>
    <n v="6.0002600100000003E-3"/>
    <n v="9.4184175000000005E-4"/>
    <n v="9.9338404999999995E-4"/>
    <n v="4.0650337199999997E-3"/>
  </r>
  <r>
    <x v="3"/>
    <x v="1"/>
    <x v="3"/>
    <n v="377"/>
    <n v="5.6249076500000002E-3"/>
    <n v="8.4687200000000003E-4"/>
    <n v="9.2856592999999998E-4"/>
    <n v="3.8494692500000002E-3"/>
  </r>
  <r>
    <x v="3"/>
    <x v="2"/>
    <x v="3"/>
    <n v="224"/>
    <n v="6.0062208399999997E-3"/>
    <n v="1.0507603399999999E-3"/>
    <n v="1.0196033600000001E-3"/>
    <n v="3.9358566499999997E-3"/>
  </r>
  <r>
    <x v="3"/>
    <x v="3"/>
    <x v="3"/>
    <n v="27"/>
    <n v="7.8990909899999996E-3"/>
    <n v="1.23756841E-3"/>
    <n v="1.20756144E-3"/>
    <n v="5.4539606399999999E-3"/>
  </r>
  <r>
    <x v="3"/>
    <x v="4"/>
    <x v="3"/>
    <n v="217"/>
    <n v="6.4099566800000004E-3"/>
    <n v="9.5760770999999995E-4"/>
    <n v="1.0522804300000001E-3"/>
    <n v="4.40006801E-3"/>
  </r>
  <r>
    <x v="3"/>
    <x v="0"/>
    <x v="4"/>
    <n v="1049"/>
    <n v="6.7214253799999998E-3"/>
    <n v="1.1555976800000001E-3"/>
    <n v="1.20027207E-3"/>
    <n v="4.3655551299999996E-3"/>
  </r>
  <r>
    <x v="3"/>
    <x v="1"/>
    <x v="4"/>
    <n v="410"/>
    <n v="6.5326894700000002E-3"/>
    <n v="1.03455259E-3"/>
    <n v="1.1040817500000001E-3"/>
    <n v="4.3940546299999998E-3"/>
  </r>
  <r>
    <x v="3"/>
    <x v="2"/>
    <x v="4"/>
    <n v="278"/>
    <n v="6.3198189100000003E-3"/>
    <n v="1.23934162E-3"/>
    <n v="1.14512534E-3"/>
    <n v="3.93535146E-3"/>
  </r>
  <r>
    <x v="3"/>
    <x v="3"/>
    <x v="4"/>
    <n v="100"/>
    <n v="7.8178238700000006E-3"/>
    <n v="1.37268496E-3"/>
    <n v="1.4395831E-3"/>
    <n v="5.0055553099999997E-3"/>
  </r>
  <r>
    <x v="3"/>
    <x v="4"/>
    <x v="4"/>
    <n v="261"/>
    <n v="7.0255957800000003E-3"/>
    <n v="1.1733714E-3"/>
    <n v="1.31842425E-3"/>
    <n v="4.5337996199999999E-3"/>
  </r>
  <r>
    <x v="3"/>
    <x v="0"/>
    <x v="5"/>
    <n v="819"/>
    <n v="7.39020857E-3"/>
    <n v="8.1788686999999998E-4"/>
    <n v="1.6849107800000001E-3"/>
    <n v="4.88741044E-3"/>
  </r>
  <r>
    <x v="3"/>
    <x v="1"/>
    <x v="5"/>
    <n v="263"/>
    <n v="6.7310939500000002E-3"/>
    <n v="6.754768E-4"/>
    <n v="1.44345842E-3"/>
    <n v="4.6121582599999997E-3"/>
  </r>
  <r>
    <x v="3"/>
    <x v="2"/>
    <x v="5"/>
    <n v="195"/>
    <n v="7.4694323400000002E-3"/>
    <n v="8.9690148E-4"/>
    <n v="1.60802444E-3"/>
    <n v="4.9645059199999999E-3"/>
  </r>
  <r>
    <x v="3"/>
    <x v="3"/>
    <x v="5"/>
    <n v="92"/>
    <n v="9.1778630900000002E-3"/>
    <n v="9.1082909999999997E-4"/>
    <n v="2.0230724199999999E-3"/>
    <n v="6.2439610899999998E-3"/>
  </r>
  <r>
    <x v="3"/>
    <x v="4"/>
    <x v="5"/>
    <n v="269"/>
    <n v="7.3658007500000001E-3"/>
    <n v="8.6805533000000005E-4"/>
    <n v="1.8610592500000001E-3"/>
    <n v="4.6366856999999996E-3"/>
  </r>
  <r>
    <x v="3"/>
    <x v="0"/>
    <x v="6"/>
    <n v="1071"/>
    <n v="6.24524477E-3"/>
    <n v="9.9269005000000008E-4"/>
    <n v="1.23086093E-3"/>
    <n v="4.0216933100000003E-3"/>
  </r>
  <r>
    <x v="3"/>
    <x v="1"/>
    <x v="6"/>
    <n v="428"/>
    <n v="5.6521771999999996E-3"/>
    <n v="7.8073596000000002E-4"/>
    <n v="1.12636269E-3"/>
    <n v="3.7450780799999999E-3"/>
  </r>
  <r>
    <x v="3"/>
    <x v="2"/>
    <x v="6"/>
    <n v="252"/>
    <n v="5.8128947500000003E-3"/>
    <n v="8.9446442000000004E-4"/>
    <n v="1.18018788E-3"/>
    <n v="3.7382419499999999E-3"/>
  </r>
  <r>
    <x v="3"/>
    <x v="3"/>
    <x v="6"/>
    <n v="60"/>
    <n v="7.3437497099999999E-3"/>
    <n v="1.4402003999999999E-3"/>
    <n v="1.3109565199999999E-3"/>
    <n v="4.5925923399999999E-3"/>
  </r>
  <r>
    <x v="3"/>
    <x v="4"/>
    <x v="6"/>
    <n v="331"/>
    <n v="7.14214758E-3"/>
    <n v="1.26041993E-3"/>
    <n v="1.3900425599999999E-3"/>
    <n v="4.4916846000000003E-3"/>
  </r>
  <r>
    <x v="3"/>
    <x v="0"/>
    <x v="7"/>
    <n v="542"/>
    <n v="4.1747170400000004E-3"/>
    <n v="6.9335513000000001E-4"/>
    <n v="6.4310826999999999E-4"/>
    <n v="2.8382531500000001E-3"/>
  </r>
  <r>
    <x v="3"/>
    <x v="1"/>
    <x v="7"/>
    <n v="199"/>
    <n v="3.7637258100000001E-3"/>
    <n v="6.4157570000000004E-4"/>
    <n v="4.9977872999999999E-4"/>
    <n v="2.6223708900000001E-3"/>
  </r>
  <r>
    <x v="3"/>
    <x v="2"/>
    <x v="7"/>
    <n v="144"/>
    <n v="4.2966336500000002E-3"/>
    <n v="7.3069355999999996E-4"/>
    <n v="6.2395487000000002E-4"/>
    <n v="2.9419847100000001E-3"/>
  </r>
  <r>
    <x v="3"/>
    <x v="3"/>
    <x v="7"/>
    <n v="53"/>
    <n v="4.7960340300000001E-3"/>
    <n v="7.7852000999999995E-4"/>
    <n v="1.0501832099999999E-3"/>
    <n v="2.9673303400000002E-3"/>
  </r>
  <r>
    <x v="3"/>
    <x v="4"/>
    <x v="7"/>
    <n v="146"/>
    <n v="4.3891106399999999E-3"/>
    <n v="6.9618822999999999E-4"/>
    <n v="7.0958564000000003E-4"/>
    <n v="2.9833362599999999E-3"/>
  </r>
  <r>
    <x v="3"/>
    <x v="0"/>
    <x v="8"/>
    <n v="702"/>
    <n v="7.6511057199999998E-3"/>
    <n v="1.13460525E-3"/>
    <n v="1.75360388E-3"/>
    <n v="4.7628961100000004E-3"/>
  </r>
  <r>
    <x v="3"/>
    <x v="1"/>
    <x v="8"/>
    <n v="299"/>
    <n v="7.0002629699999997E-3"/>
    <n v="1.0561436899999999E-3"/>
    <n v="1.5335452099999999E-3"/>
    <n v="4.4105735700000004E-3"/>
  </r>
  <r>
    <x v="3"/>
    <x v="2"/>
    <x v="8"/>
    <n v="157"/>
    <n v="7.5471807100000003E-3"/>
    <n v="1.1137648E-3"/>
    <n v="1.7542460399999999E-3"/>
    <n v="4.6791693799999997E-3"/>
  </r>
  <r>
    <x v="3"/>
    <x v="3"/>
    <x v="8"/>
    <n v="55"/>
    <n v="9.1513044499999998E-3"/>
    <n v="1.27798797E-3"/>
    <n v="1.9930553599999999E-3"/>
    <n v="5.8802607399999996E-3"/>
  </r>
  <r>
    <x v="3"/>
    <x v="4"/>
    <x v="8"/>
    <n v="191"/>
    <n v="8.3233951299999994E-3"/>
    <n v="1.23327491E-3"/>
    <n v="2.0286137900000002E-3"/>
    <n v="5.0615059699999996E-3"/>
  </r>
  <r>
    <x v="3"/>
    <x v="0"/>
    <x v="9"/>
    <n v="705"/>
    <n v="6.9343805100000001E-3"/>
    <n v="1.18997876E-3"/>
    <n v="1.82983624E-3"/>
    <n v="3.9145650299999999E-3"/>
  </r>
  <r>
    <x v="3"/>
    <x v="1"/>
    <x v="9"/>
    <n v="278"/>
    <n v="6.32202549E-3"/>
    <n v="1.0137720900000001E-3"/>
    <n v="1.7004310600000001E-3"/>
    <n v="3.6078218299999999E-3"/>
  </r>
  <r>
    <x v="3"/>
    <x v="2"/>
    <x v="9"/>
    <n v="190"/>
    <n v="6.4784354400000002E-3"/>
    <n v="1.1153140899999999E-3"/>
    <n v="1.8834062000000001E-3"/>
    <n v="3.47971468E-3"/>
  </r>
  <r>
    <x v="3"/>
    <x v="3"/>
    <x v="9"/>
    <n v="53"/>
    <n v="8.1210689400000001E-3"/>
    <n v="1.5218813099999999E-3"/>
    <n v="2.2193830499999999E-3"/>
    <n v="4.3798040899999998E-3"/>
  </r>
  <r>
    <x v="3"/>
    <x v="4"/>
    <x v="9"/>
    <n v="184"/>
    <n v="7.9885640799999998E-3"/>
    <n v="1.4377010799999999E-3"/>
    <n v="1.8578273700000001E-3"/>
    <n v="4.6930351800000001E-3"/>
  </r>
  <r>
    <x v="3"/>
    <x v="0"/>
    <x v="10"/>
    <n v="1212"/>
    <n v="6.0583113099999999E-3"/>
    <n v="4.3645312000000001E-4"/>
    <n v="1.29800541E-3"/>
    <n v="4.3238522900000001E-3"/>
  </r>
  <r>
    <x v="3"/>
    <x v="1"/>
    <x v="10"/>
    <n v="485"/>
    <n v="5.3479379100000004E-3"/>
    <n v="3.7953392E-4"/>
    <n v="1.14318416E-3"/>
    <n v="3.82521931E-3"/>
  </r>
  <r>
    <x v="3"/>
    <x v="2"/>
    <x v="10"/>
    <n v="287"/>
    <n v="6.0602171799999998E-3"/>
    <n v="4.8518333000000002E-4"/>
    <n v="1.23886929E-3"/>
    <n v="4.3361640899999996E-3"/>
  </r>
  <r>
    <x v="3"/>
    <x v="3"/>
    <x v="10"/>
    <n v="111"/>
    <n v="7.5429593800000003E-3"/>
    <n v="5.1092737000000004E-4"/>
    <n v="1.6114027899999999E-3"/>
    <n v="5.4206287299999999E-3"/>
  </r>
  <r>
    <x v="3"/>
    <x v="4"/>
    <x v="10"/>
    <n v="329"/>
    <n v="6.60295624E-3"/>
    <n v="4.5272546999999998E-4"/>
    <n v="1.47208829E-3"/>
    <n v="4.6781420199999996E-3"/>
  </r>
  <r>
    <x v="3"/>
    <x v="0"/>
    <x v="11"/>
    <n v="2283"/>
    <n v="7.0330114700000003E-3"/>
    <n v="1.07864972E-3"/>
    <n v="1.9687482400000001E-3"/>
    <n v="3.9856130399999997E-3"/>
  </r>
  <r>
    <x v="3"/>
    <x v="1"/>
    <x v="11"/>
    <n v="992"/>
    <n v="6.2657857599999998E-3"/>
    <n v="9.6708831999999998E-4"/>
    <n v="1.83096694E-3"/>
    <n v="3.4677300399999999E-3"/>
  </r>
  <r>
    <x v="3"/>
    <x v="2"/>
    <x v="11"/>
    <n v="478"/>
    <n v="6.7022361199999998E-3"/>
    <n v="1.0404557500000001E-3"/>
    <n v="1.8095021300000001E-3"/>
    <n v="3.8522777799999998E-3"/>
  </r>
  <r>
    <x v="3"/>
    <x v="3"/>
    <x v="11"/>
    <n v="157"/>
    <n v="8.7155723999999997E-3"/>
    <n v="1.38903609E-3"/>
    <n v="2.4513444199999999E-3"/>
    <n v="4.8751914300000001E-3"/>
  </r>
  <r>
    <x v="3"/>
    <x v="4"/>
    <x v="11"/>
    <n v="656"/>
    <n v="8.0315426400000001E-3"/>
    <n v="1.20089816E-3"/>
    <n v="2.1776371000000001E-3"/>
    <n v="4.6530069100000002E-3"/>
  </r>
  <r>
    <x v="3"/>
    <x v="0"/>
    <x v="12"/>
    <n v="1795"/>
    <n v="6.6021869100000002E-3"/>
    <n v="7.4228155999999995E-4"/>
    <n v="1.92206336E-3"/>
    <n v="3.9378414999999998E-3"/>
  </r>
  <r>
    <x v="3"/>
    <x v="1"/>
    <x v="12"/>
    <n v="783"/>
    <n v="5.92625088E-3"/>
    <n v="6.6375737999999995E-4"/>
    <n v="1.7009452E-3"/>
    <n v="3.5615478200000002E-3"/>
  </r>
  <r>
    <x v="3"/>
    <x v="2"/>
    <x v="12"/>
    <n v="398"/>
    <n v="6.1931181300000004E-3"/>
    <n v="7.4609133000000003E-4"/>
    <n v="1.8517061999999999E-3"/>
    <n v="3.5953201099999999E-3"/>
  </r>
  <r>
    <x v="3"/>
    <x v="3"/>
    <x v="12"/>
    <n v="143"/>
    <n v="8.12232882E-3"/>
    <n v="8.8820877999999995E-4"/>
    <n v="2.2239216399999998E-3"/>
    <n v="5.0101979099999999E-3"/>
  </r>
  <r>
    <x v="3"/>
    <x v="4"/>
    <x v="12"/>
    <n v="471"/>
    <n v="7.6100149099999998E-3"/>
    <n v="8.252976E-4"/>
    <n v="2.2574602500000001E-3"/>
    <n v="4.5272565799999998E-3"/>
  </r>
  <r>
    <x v="3"/>
    <x v="0"/>
    <x v="13"/>
    <n v="863"/>
    <n v="5.6876580099999999E-3"/>
    <n v="6.0486920000000003E-4"/>
    <n v="1.22634196E-3"/>
    <n v="3.8564463600000002E-3"/>
  </r>
  <r>
    <x v="3"/>
    <x v="1"/>
    <x v="13"/>
    <n v="311"/>
    <n v="5.5154368099999997E-3"/>
    <n v="5.3065804999999995E-4"/>
    <n v="1.1276346099999999E-3"/>
    <n v="3.8571436799999998E-3"/>
  </r>
  <r>
    <x v="3"/>
    <x v="2"/>
    <x v="13"/>
    <n v="221"/>
    <n v="5.5429861899999999E-3"/>
    <n v="6.6611131E-4"/>
    <n v="1.1941195E-3"/>
    <n v="3.6827549000000002E-3"/>
  </r>
  <r>
    <x v="3"/>
    <x v="3"/>
    <x v="13"/>
    <n v="95"/>
    <n v="6.0836985999999996E-3"/>
    <n v="6.2512158000000003E-4"/>
    <n v="1.3394247100000001E-3"/>
    <n v="4.1191518E-3"/>
  </r>
  <r>
    <x v="3"/>
    <x v="4"/>
    <x v="13"/>
    <n v="236"/>
    <n v="5.8906639900000004E-3"/>
    <n v="6.3716236000000001E-4"/>
    <n v="1.34107201E-3"/>
    <n v="3.9124291299999997E-3"/>
  </r>
  <r>
    <x v="3"/>
    <x v="0"/>
    <x v="14"/>
    <n v="1099"/>
    <n v="5.10152303E-3"/>
    <n v="3.8071201999999998E-4"/>
    <n v="1.31504205E-3"/>
    <n v="3.4057684499999999E-3"/>
  </r>
  <r>
    <x v="3"/>
    <x v="1"/>
    <x v="14"/>
    <n v="552"/>
    <n v="4.5455915400000003E-3"/>
    <n v="3.242206E-4"/>
    <n v="1.18300852E-3"/>
    <n v="3.03836193E-3"/>
  </r>
  <r>
    <x v="3"/>
    <x v="2"/>
    <x v="14"/>
    <n v="244"/>
    <n v="4.9905602699999996E-3"/>
    <n v="4.1856382999999999E-4"/>
    <n v="1.1901845499999999E-3"/>
    <n v="3.38181137E-3"/>
  </r>
  <r>
    <x v="3"/>
    <x v="3"/>
    <x v="14"/>
    <n v="73"/>
    <n v="6.7058280300000004E-3"/>
    <n v="4.999046E-4"/>
    <n v="1.8927572200000001E-3"/>
    <n v="4.3131656499999999E-3"/>
  </r>
  <r>
    <x v="3"/>
    <x v="4"/>
    <x v="14"/>
    <n v="230"/>
    <n v="6.0442831700000003E-3"/>
    <n v="4.3830491999999999E-4"/>
    <n v="1.58101828E-3"/>
    <n v="4.0249594699999997E-3"/>
  </r>
  <r>
    <x v="3"/>
    <x v="0"/>
    <x v="15"/>
    <n v="2124"/>
    <n v="6.2214950600000003E-3"/>
    <n v="7.3655007000000003E-4"/>
    <n v="1.7865104E-3"/>
    <n v="3.6984341E-3"/>
  </r>
  <r>
    <x v="3"/>
    <x v="1"/>
    <x v="15"/>
    <n v="878"/>
    <n v="5.6961051700000001E-3"/>
    <n v="6.4841154999999997E-4"/>
    <n v="1.61235527E-3"/>
    <n v="3.4353378500000002E-3"/>
  </r>
  <r>
    <x v="3"/>
    <x v="2"/>
    <x v="15"/>
    <n v="447"/>
    <n v="5.7941314200000002E-3"/>
    <n v="7.1394147000000002E-4"/>
    <n v="1.7627286500000001E-3"/>
    <n v="3.3174608400000001E-3"/>
  </r>
  <r>
    <x v="3"/>
    <x v="3"/>
    <x v="15"/>
    <n v="180"/>
    <n v="7.80066847E-3"/>
    <n v="9.0965766999999995E-4"/>
    <n v="2.0607636399999998E-3"/>
    <n v="4.8302466499999999E-3"/>
  </r>
  <r>
    <x v="3"/>
    <x v="4"/>
    <x v="15"/>
    <n v="619"/>
    <n v="6.8161196899999997E-3"/>
    <n v="8.2755540999999999E-4"/>
    <n v="1.9709579900000001E-3"/>
    <n v="4.0176058099999998E-3"/>
  </r>
  <r>
    <x v="3"/>
    <x v="0"/>
    <x v="16"/>
    <n v="765"/>
    <n v="7.1311120799999999E-3"/>
    <n v="1.09245618E-3"/>
    <n v="1.7685636600000001E-3"/>
    <n v="4.2700917399999998E-3"/>
  </r>
  <r>
    <x v="3"/>
    <x v="1"/>
    <x v="16"/>
    <n v="280"/>
    <n v="6.47557019E-3"/>
    <n v="9.4109597999999996E-4"/>
    <n v="1.59432845E-3"/>
    <n v="3.9401452399999998E-3"/>
  </r>
  <r>
    <x v="3"/>
    <x v="2"/>
    <x v="16"/>
    <n v="173"/>
    <n v="6.8511157000000003E-3"/>
    <n v="1.1335899899999999E-3"/>
    <n v="1.7175789600000001E-3"/>
    <n v="3.9999462399999998E-3"/>
  </r>
  <r>
    <x v="3"/>
    <x v="3"/>
    <x v="16"/>
    <n v="71"/>
    <n v="7.9041142599999992E-3"/>
    <n v="1.17843615E-3"/>
    <n v="2.0955591999999999E-3"/>
    <n v="4.6301184299999999E-3"/>
  </r>
  <r>
    <x v="3"/>
    <x v="4"/>
    <x v="16"/>
    <n v="241"/>
    <n v="7.8659998400000004E-3"/>
    <n v="1.21345256E-3"/>
    <n v="1.91125879E-3"/>
    <n v="4.7412879999999998E-3"/>
  </r>
  <r>
    <x v="3"/>
    <x v="0"/>
    <x v="17"/>
    <n v="10553"/>
    <n v="4.7032349300000003E-3"/>
    <n v="9.872574199999999E-4"/>
    <n v="7.3665288999999999E-4"/>
    <n v="2.9793241400000001E-3"/>
  </r>
  <r>
    <x v="3"/>
    <x v="1"/>
    <x v="17"/>
    <n v="5928"/>
    <n v="4.53494768E-3"/>
    <n v="9.4307397999999999E-4"/>
    <n v="7.0689687000000004E-4"/>
    <n v="2.8849763499999999E-3"/>
  </r>
  <r>
    <x v="3"/>
    <x v="2"/>
    <x v="17"/>
    <n v="2539"/>
    <n v="4.5302765100000003E-3"/>
    <n v="1.0268740399999999E-3"/>
    <n v="7.2689173000000003E-4"/>
    <n v="2.7765102700000001E-3"/>
  </r>
  <r>
    <x v="3"/>
    <x v="3"/>
    <x v="17"/>
    <n v="522"/>
    <n v="5.31014946E-3"/>
    <n v="1.2290688600000001E-3"/>
    <n v="8.0971932E-4"/>
    <n v="3.2713607999999999E-3"/>
  </r>
  <r>
    <x v="3"/>
    <x v="4"/>
    <x v="17"/>
    <n v="1564"/>
    <n v="5.4193083299999998E-3"/>
    <n v="1.00970453E-3"/>
    <n v="8.4089620000000001E-4"/>
    <n v="3.5687071299999999E-3"/>
  </r>
  <r>
    <x v="3"/>
    <x v="0"/>
    <x v="18"/>
    <n v="4141"/>
    <n v="4.7835274000000002E-3"/>
    <n v="9.1881801999999999E-4"/>
    <n v="7.6244922999999995E-4"/>
    <n v="3.1022596799999999E-3"/>
  </r>
  <r>
    <x v="3"/>
    <x v="1"/>
    <x v="18"/>
    <n v="2112"/>
    <n v="4.5603164599999999E-3"/>
    <n v="8.8072542000000001E-4"/>
    <n v="7.0831994000000004E-4"/>
    <n v="2.9712706299999999E-3"/>
  </r>
  <r>
    <x v="3"/>
    <x v="2"/>
    <x v="18"/>
    <n v="943"/>
    <n v="4.6969504799999999E-3"/>
    <n v="9.4258106000000004E-4"/>
    <n v="7.5680672999999996E-4"/>
    <n v="2.9975622000000001E-3"/>
  </r>
  <r>
    <x v="3"/>
    <x v="3"/>
    <x v="18"/>
    <n v="270"/>
    <n v="5.5613423599999998E-3"/>
    <n v="1.07343082E-3"/>
    <n v="8.7894353000000003E-4"/>
    <n v="3.6089675399999998E-3"/>
  </r>
  <r>
    <x v="3"/>
    <x v="4"/>
    <x v="18"/>
    <n v="816"/>
    <n v="5.2039360699999999E-3"/>
    <n v="9.3879051000000002E-4"/>
    <n v="8.7052330999999995E-4"/>
    <n v="3.3946217899999999E-3"/>
  </r>
  <r>
    <x v="3"/>
    <x v="0"/>
    <x v="19"/>
    <n v="1959"/>
    <n v="5.89836414E-3"/>
    <n v="8.1115978999999998E-4"/>
    <n v="1.3420074400000001E-3"/>
    <n v="3.7451964400000001E-3"/>
  </r>
  <r>
    <x v="3"/>
    <x v="1"/>
    <x v="19"/>
    <n v="903"/>
    <n v="5.3528231699999998E-3"/>
    <n v="7.0264730999999999E-4"/>
    <n v="1.17445425E-3"/>
    <n v="3.4757211300000001E-3"/>
  </r>
  <r>
    <x v="3"/>
    <x v="2"/>
    <x v="19"/>
    <n v="377"/>
    <n v="5.7701515399999998E-3"/>
    <n v="8.3397780000000002E-4"/>
    <n v="1.37117447E-3"/>
    <n v="3.5649987900000001E-3"/>
  </r>
  <r>
    <x v="3"/>
    <x v="3"/>
    <x v="19"/>
    <n v="211"/>
    <n v="7.6958813600000002E-3"/>
    <n v="1.1699137499999999E-3"/>
    <n v="1.6041883699999999E-3"/>
    <n v="4.9217787600000003E-3"/>
  </r>
  <r>
    <x v="3"/>
    <x v="4"/>
    <x v="19"/>
    <n v="468"/>
    <n v="6.2438417499999996E-3"/>
    <n v="8.4040614000000001E-4"/>
    <n v="1.5235980100000001E-3"/>
    <n v="3.87983713E-3"/>
  </r>
  <r>
    <x v="3"/>
    <x v="0"/>
    <x v="20"/>
    <n v="1008"/>
    <n v="7.7473496699999997E-3"/>
    <n v="1.45477362E-3"/>
    <n v="1.5909756499999999E-3"/>
    <n v="4.7015884500000004E-3"/>
  </r>
  <r>
    <x v="3"/>
    <x v="1"/>
    <x v="20"/>
    <n v="386"/>
    <n v="7.0116098300000004E-3"/>
    <n v="1.2809739199999999E-3"/>
    <n v="1.51974165E-3"/>
    <n v="4.2108638099999998E-3"/>
  </r>
  <r>
    <x v="3"/>
    <x v="2"/>
    <x v="20"/>
    <n v="264"/>
    <n v="7.6995210299999998E-3"/>
    <n v="1.38744189E-3"/>
    <n v="1.5053747000000001E-3"/>
    <n v="4.8067039800000003E-3"/>
  </r>
  <r>
    <x v="3"/>
    <x v="3"/>
    <x v="20"/>
    <n v="97"/>
    <n v="9.5944299199999996E-3"/>
    <n v="1.9891893200000002E-3"/>
    <n v="1.6961385199999999E-3"/>
    <n v="5.9091014999999997E-3"/>
  </r>
  <r>
    <x v="3"/>
    <x v="4"/>
    <x v="20"/>
    <n v="261"/>
    <n v="8.1973709699999994E-3"/>
    <n v="1.5813021E-3"/>
    <n v="1.7438269000000001E-3"/>
    <n v="4.8722415E-3"/>
  </r>
  <r>
    <x v="3"/>
    <x v="0"/>
    <x v="21"/>
    <n v="1264"/>
    <n v="5.60159522E-3"/>
    <n v="8.3542999E-4"/>
    <n v="1.1293876499999999E-3"/>
    <n v="3.6367771099999999E-3"/>
  </r>
  <r>
    <x v="3"/>
    <x v="1"/>
    <x v="21"/>
    <n v="554"/>
    <n v="5.0494716199999999E-3"/>
    <n v="7.1786395000000001E-4"/>
    <n v="1.0647936899999999E-3"/>
    <n v="3.2668135000000001E-3"/>
  </r>
  <r>
    <x v="3"/>
    <x v="2"/>
    <x v="21"/>
    <n v="234"/>
    <n v="5.1519465499999997E-3"/>
    <n v="8.6038871999999996E-4"/>
    <n v="1.08568746E-3"/>
    <n v="3.20586989E-3"/>
  </r>
  <r>
    <x v="3"/>
    <x v="3"/>
    <x v="21"/>
    <n v="145"/>
    <n v="6.7270910599999999E-3"/>
    <n v="9.9345441000000005E-4"/>
    <n v="1.24353424E-3"/>
    <n v="4.4901019299999996E-3"/>
  </r>
  <r>
    <x v="3"/>
    <x v="4"/>
    <x v="21"/>
    <n v="331"/>
    <n v="6.3505298499999998E-3"/>
    <n v="9.4533238999999997E-4"/>
    <n v="1.2183896E-3"/>
    <n v="4.18680741E-3"/>
  </r>
  <r>
    <x v="3"/>
    <x v="0"/>
    <x v="22"/>
    <n v="1327"/>
    <n v="5.7152199700000001E-3"/>
    <n v="7.8809215000000005E-4"/>
    <n v="1.33537055E-3"/>
    <n v="3.5917567900000001E-3"/>
  </r>
  <r>
    <x v="3"/>
    <x v="1"/>
    <x v="22"/>
    <n v="543"/>
    <n v="4.8647770599999996E-3"/>
    <n v="6.5215512999999999E-4"/>
    <n v="1.0959132500000001E-3"/>
    <n v="3.1167082100000002E-3"/>
  </r>
  <r>
    <x v="3"/>
    <x v="2"/>
    <x v="22"/>
    <n v="358"/>
    <n v="5.8726461499999999E-3"/>
    <n v="7.9912813999999995E-4"/>
    <n v="1.36060006E-3"/>
    <n v="3.7129174599999999E-3"/>
  </r>
  <r>
    <x v="3"/>
    <x v="3"/>
    <x v="22"/>
    <n v="114"/>
    <n v="7.4311644499999996E-3"/>
    <n v="1.19811947E-3"/>
    <n v="1.59813572E-3"/>
    <n v="4.6349087900000004E-3"/>
  </r>
  <r>
    <x v="3"/>
    <x v="4"/>
    <x v="22"/>
    <n v="312"/>
    <n v="6.3877015700000003E-3"/>
    <n v="8.6219409000000001E-4"/>
    <n v="1.6271587499999999E-3"/>
    <n v="3.8983482099999999E-3"/>
  </r>
  <r>
    <x v="3"/>
    <x v="0"/>
    <x v="23"/>
    <n v="3"/>
    <n v="6.1226849400000003E-3"/>
    <n v="9.7222175000000004E-4"/>
    <n v="3.6342590199999998E-3"/>
    <n v="1.5162034699999999E-3"/>
  </r>
  <r>
    <x v="3"/>
    <x v="2"/>
    <x v="23"/>
    <n v="3"/>
    <n v="6.1226849400000003E-3"/>
    <n v="9.7222175000000004E-4"/>
    <n v="3.6342590199999998E-3"/>
    <n v="1.5162034699999999E-3"/>
  </r>
  <r>
    <x v="3"/>
    <x v="0"/>
    <x v="24"/>
    <n v="1783"/>
    <n v="5.8177733299999996E-3"/>
    <n v="3.6489143000000002E-4"/>
    <n v="1.2284679499999999E-3"/>
    <n v="4.2244134599999997E-3"/>
  </r>
  <r>
    <x v="3"/>
    <x v="1"/>
    <x v="24"/>
    <n v="648"/>
    <n v="5.0798751600000004E-3"/>
    <n v="2.9603171000000002E-4"/>
    <n v="1.0713696300000001E-3"/>
    <n v="3.71247333E-3"/>
  </r>
  <r>
    <x v="3"/>
    <x v="2"/>
    <x v="24"/>
    <n v="415"/>
    <n v="5.7253455700000001E-3"/>
    <n v="4.1067022000000001E-4"/>
    <n v="1.1363228400000001E-3"/>
    <n v="4.1783520700000003E-3"/>
  </r>
  <r>
    <x v="3"/>
    <x v="3"/>
    <x v="24"/>
    <n v="173"/>
    <n v="7.0460016900000004E-3"/>
    <n v="4.5326192000000001E-4"/>
    <n v="1.71517049E-3"/>
    <n v="4.87756879E-3"/>
  </r>
  <r>
    <x v="3"/>
    <x v="4"/>
    <x v="24"/>
    <n v="547"/>
    <n v="6.3735905499999997E-3"/>
    <n v="3.8378505E-4"/>
    <n v="1.33055277E-3"/>
    <n v="4.6592522399999999E-3"/>
  </r>
  <r>
    <x v="3"/>
    <x v="0"/>
    <x v="25"/>
    <n v="2060"/>
    <n v="5.1456589199999998E-3"/>
    <n v="8.0496536999999997E-4"/>
    <n v="1.0095848899999999E-3"/>
    <n v="3.3311081799999999E-3"/>
  </r>
  <r>
    <x v="3"/>
    <x v="1"/>
    <x v="25"/>
    <n v="1039"/>
    <n v="4.5728284200000002E-3"/>
    <n v="7.4233345999999997E-4"/>
    <n v="8.7534063000000004E-4"/>
    <n v="2.9551538499999999E-3"/>
  </r>
  <r>
    <x v="3"/>
    <x v="2"/>
    <x v="25"/>
    <n v="535"/>
    <n v="5.1772020700000003E-3"/>
    <n v="8.5851481000000002E-4"/>
    <n v="1.0593844800000001E-3"/>
    <n v="3.2593022900000001E-3"/>
  </r>
  <r>
    <x v="3"/>
    <x v="3"/>
    <x v="25"/>
    <n v="103"/>
    <n v="6.6178980099999996E-3"/>
    <n v="9.2772354999999995E-4"/>
    <n v="1.45147854E-3"/>
    <n v="4.2386954099999999E-3"/>
  </r>
  <r>
    <x v="3"/>
    <x v="4"/>
    <x v="25"/>
    <n v="383"/>
    <n v="6.2596398000000003E-3"/>
    <n v="8.6705807999999998E-4"/>
    <n v="1.1853602300000001E-3"/>
    <n v="4.2072210299999996E-3"/>
  </r>
  <r>
    <x v="3"/>
    <x v="0"/>
    <x v="26"/>
    <n v="981"/>
    <n v="6.0540073800000004E-3"/>
    <n v="6.7872894000000001E-4"/>
    <n v="1.61436483E-3"/>
    <n v="3.7609131300000002E-3"/>
  </r>
  <r>
    <x v="3"/>
    <x v="1"/>
    <x v="26"/>
    <n v="394"/>
    <n v="5.3276576800000003E-3"/>
    <n v="6.1045873000000004E-4"/>
    <n v="1.44226452E-3"/>
    <n v="3.27493394E-3"/>
  </r>
  <r>
    <x v="3"/>
    <x v="2"/>
    <x v="26"/>
    <n v="248"/>
    <n v="5.9755355200000002E-3"/>
    <n v="6.6560236000000003E-4"/>
    <n v="1.58676798E-3"/>
    <n v="3.7231647099999999E-3"/>
  </r>
  <r>
    <x v="3"/>
    <x v="3"/>
    <x v="26"/>
    <n v="71"/>
    <n v="7.3382887299999998E-3"/>
    <n v="8.0073006999999998E-4"/>
    <n v="2.1607653099999999E-3"/>
    <n v="4.3767929399999997E-3"/>
  </r>
  <r>
    <x v="3"/>
    <x v="4"/>
    <x v="26"/>
    <n v="268"/>
    <n v="6.8542268799999997E-3"/>
    <n v="7.5892213E-4"/>
    <n v="1.7481599999999999E-3"/>
    <n v="4.3471442499999997E-3"/>
  </r>
  <r>
    <x v="3"/>
    <x v="0"/>
    <x v="27"/>
    <n v="878"/>
    <n v="7.2563510000000003E-3"/>
    <n v="6.1462528000000001E-4"/>
    <n v="2.1443935899999999E-3"/>
    <n v="4.4973316700000002E-3"/>
  </r>
  <r>
    <x v="3"/>
    <x v="1"/>
    <x v="27"/>
    <n v="319"/>
    <n v="6.4692903400000003E-3"/>
    <n v="5.5363234000000002E-4"/>
    <n v="1.90932287E-3"/>
    <n v="4.0063346700000002E-3"/>
  </r>
  <r>
    <x v="3"/>
    <x v="2"/>
    <x v="27"/>
    <n v="247"/>
    <n v="6.8557408799999999E-3"/>
    <n v="6.4229057E-4"/>
    <n v="1.97607378E-3"/>
    <n v="4.2373760799999998E-3"/>
  </r>
  <r>
    <x v="3"/>
    <x v="3"/>
    <x v="27"/>
    <n v="88"/>
    <n v="9.1273409199999992E-3"/>
    <n v="7.1180531999999995E-4"/>
    <n v="2.6662455499999998E-3"/>
    <n v="5.7492895299999999E-3"/>
  </r>
  <r>
    <x v="3"/>
    <x v="4"/>
    <x v="27"/>
    <n v="224"/>
    <n v="8.0839221399999998E-3"/>
    <n v="6.3280194000000004E-4"/>
    <n v="2.4597488599999999E-3"/>
    <n v="4.9913708900000001E-3"/>
  </r>
  <r>
    <x v="3"/>
    <x v="0"/>
    <x v="28"/>
    <n v="2349"/>
    <n v="4.6546055399999996E-3"/>
    <n v="9.8151968000000003E-4"/>
    <n v="6.6503354E-4"/>
    <n v="3.00805184E-3"/>
  </r>
  <r>
    <x v="3"/>
    <x v="1"/>
    <x v="28"/>
    <n v="1277"/>
    <n v="4.3870270099999999E-3"/>
    <n v="8.8486808999999999E-4"/>
    <n v="6.1055256999999999E-4"/>
    <n v="2.8916058800000002E-3"/>
  </r>
  <r>
    <x v="3"/>
    <x v="2"/>
    <x v="28"/>
    <n v="430"/>
    <n v="4.7838875600000001E-3"/>
    <n v="1.2068796000000001E-3"/>
    <n v="6.4085354000000005E-4"/>
    <n v="2.9361539400000001E-3"/>
  </r>
  <r>
    <x v="3"/>
    <x v="3"/>
    <x v="28"/>
    <n v="139"/>
    <n v="5.3428921099999997E-3"/>
    <n v="1.21777553E-3"/>
    <n v="6.8911513000000004E-4"/>
    <n v="3.43600093E-3"/>
  </r>
  <r>
    <x v="3"/>
    <x v="4"/>
    <x v="28"/>
    <n v="503"/>
    <n v="5.0332033199999996E-3"/>
    <n v="9.6895455000000003E-4"/>
    <n v="8.1736408999999997E-4"/>
    <n v="3.2468841999999999E-3"/>
  </r>
  <r>
    <x v="3"/>
    <x v="0"/>
    <x v="29"/>
    <n v="1236"/>
    <n v="6.6490805800000002E-3"/>
    <n v="7.4301599999999999E-4"/>
    <n v="1.42945409E-3"/>
    <n v="4.4766100099999998E-3"/>
  </r>
  <r>
    <x v="3"/>
    <x v="1"/>
    <x v="29"/>
    <n v="452"/>
    <n v="5.7826068999999999E-3"/>
    <n v="6.1147961000000001E-4"/>
    <n v="1.1953814000000001E-3"/>
    <n v="3.9757454100000002E-3"/>
  </r>
  <r>
    <x v="3"/>
    <x v="2"/>
    <x v="29"/>
    <n v="323"/>
    <n v="6.6969811699999996E-3"/>
    <n v="7.0318748999999997E-4"/>
    <n v="1.4278749899999999E-3"/>
    <n v="4.5659182200000004E-3"/>
  </r>
  <r>
    <x v="3"/>
    <x v="3"/>
    <x v="29"/>
    <n v="211"/>
    <n v="7.8434919499999999E-3"/>
    <n v="1.0385397900000001E-3"/>
    <n v="1.7028697000000001E-3"/>
    <n v="5.10208199E-3"/>
  </r>
  <r>
    <x v="3"/>
    <x v="4"/>
    <x v="29"/>
    <n v="250"/>
    <n v="7.1456942100000002E-3"/>
    <n v="7.8287012999999999E-4"/>
    <n v="1.62393494E-3"/>
    <n v="4.7388886500000001E-3"/>
  </r>
  <r>
    <x v="3"/>
    <x v="0"/>
    <x v="30"/>
    <n v="1041"/>
    <n v="7.6187313099999997E-3"/>
    <n v="1.35593422E-3"/>
    <n v="1.6696572400000001E-3"/>
    <n v="4.5931393699999998E-3"/>
  </r>
  <r>
    <x v="3"/>
    <x v="1"/>
    <x v="30"/>
    <n v="356"/>
    <n v="6.5597037900000004E-3"/>
    <n v="1.0916364999999999E-3"/>
    <n v="1.52885043E-3"/>
    <n v="3.93921637E-3"/>
  </r>
  <r>
    <x v="3"/>
    <x v="2"/>
    <x v="30"/>
    <n v="301"/>
    <n v="7.7291356699999997E-3"/>
    <n v="1.40911443E-3"/>
    <n v="1.68312391E-3"/>
    <n v="4.6368968399999998E-3"/>
  </r>
  <r>
    <x v="3"/>
    <x v="3"/>
    <x v="30"/>
    <n v="133"/>
    <n v="8.8153541000000005E-3"/>
    <n v="1.76456745E-3"/>
    <n v="1.61210293E-3"/>
    <n v="5.4386832600000004E-3"/>
  </r>
  <r>
    <x v="3"/>
    <x v="4"/>
    <x v="30"/>
    <n v="251"/>
    <n v="8.3543139999999998E-3"/>
    <n v="1.4504940600000001E-3"/>
    <n v="1.8837149099999999E-3"/>
    <n v="5.0201045299999997E-3"/>
  </r>
  <r>
    <x v="3"/>
    <x v="0"/>
    <x v="31"/>
    <n v="1017"/>
    <n v="6.9476990699999996E-3"/>
    <n v="1.1018811999999999E-3"/>
    <n v="1.7240133E-3"/>
    <n v="4.1218040900000003E-3"/>
  </r>
  <r>
    <x v="3"/>
    <x v="1"/>
    <x v="31"/>
    <n v="415"/>
    <n v="6.2354136399999996E-3"/>
    <n v="9.4762359E-4"/>
    <n v="1.5470490900000001E-3"/>
    <n v="3.7407405099999999E-3"/>
  </r>
  <r>
    <x v="3"/>
    <x v="2"/>
    <x v="31"/>
    <n v="220"/>
    <n v="6.6309972500000003E-3"/>
    <n v="1.2637834400000001E-3"/>
    <n v="1.5856478900000001E-3"/>
    <n v="3.7815653999999999E-3"/>
  </r>
  <r>
    <x v="3"/>
    <x v="3"/>
    <x v="31"/>
    <n v="65"/>
    <n v="8.99216496E-3"/>
    <n v="1.3643160099999999E-3"/>
    <n v="2.0576920500000001E-3"/>
    <n v="5.5701564499999997E-3"/>
  </r>
  <r>
    <x v="3"/>
    <x v="4"/>
    <x v="31"/>
    <n v="317"/>
    <n v="7.6807671000000003E-3"/>
    <n v="1.13765456E-3"/>
    <n v="1.9832922200000002E-3"/>
    <n v="4.5598198399999998E-3"/>
  </r>
  <r>
    <x v="3"/>
    <x v="0"/>
    <x v="32"/>
    <n v="462"/>
    <n v="7.6762663800000004E-3"/>
    <n v="7.6433958999999997E-4"/>
    <n v="1.8901312299999999E-3"/>
    <n v="5.0217950799999996E-3"/>
  </r>
  <r>
    <x v="3"/>
    <x v="1"/>
    <x v="32"/>
    <n v="195"/>
    <n v="7.0689100000000003E-3"/>
    <n v="6.1526565000000004E-4"/>
    <n v="1.65877231E-3"/>
    <n v="4.7948715299999996E-3"/>
  </r>
  <r>
    <x v="3"/>
    <x v="2"/>
    <x v="32"/>
    <n v="104"/>
    <n v="8.1467011499999995E-3"/>
    <n v="7.2716323000000002E-4"/>
    <n v="2.1570065499999999E-3"/>
    <n v="5.2625309200000003E-3"/>
  </r>
  <r>
    <x v="3"/>
    <x v="3"/>
    <x v="32"/>
    <n v="54"/>
    <n v="9.1222991300000007E-3"/>
    <n v="1.14111772E-3"/>
    <n v="2.2050751700000001E-3"/>
    <n v="5.7761057099999999E-3"/>
  </r>
  <r>
    <x v="3"/>
    <x v="4"/>
    <x v="32"/>
    <n v="109"/>
    <n v="7.5975829999999998E-3"/>
    <n v="8.7984178000000005E-4"/>
    <n v="1.8933696099999999E-3"/>
    <n v="4.8243711400000003E-3"/>
  </r>
  <r>
    <x v="3"/>
    <x v="0"/>
    <x v="33"/>
    <n v="1501"/>
    <n v="5.65699232E-3"/>
    <n v="6.4976719999999995E-4"/>
    <n v="1.19634726E-3"/>
    <n v="3.81087739E-3"/>
  </r>
  <r>
    <x v="3"/>
    <x v="1"/>
    <x v="33"/>
    <n v="675"/>
    <n v="5.0362994899999999E-3"/>
    <n v="5.4358686999999998E-4"/>
    <n v="1.0378427E-3"/>
    <n v="3.4548694500000001E-3"/>
  </r>
  <r>
    <x v="3"/>
    <x v="2"/>
    <x v="33"/>
    <n v="390"/>
    <n v="5.5590275299999999E-3"/>
    <n v="7.1029176000000005E-4"/>
    <n v="1.0767744399999999E-3"/>
    <n v="3.7719608300000001E-3"/>
  </r>
  <r>
    <x v="3"/>
    <x v="3"/>
    <x v="33"/>
    <n v="121"/>
    <n v="8.0187287100000008E-3"/>
    <n v="8.0157613000000005E-4"/>
    <n v="1.68522321E-3"/>
    <n v="5.53192891E-3"/>
  </r>
  <r>
    <x v="3"/>
    <x v="4"/>
    <x v="33"/>
    <n v="315"/>
    <n v="6.2011314500000003E-3"/>
    <n v="7.4404737999999996E-4"/>
    <n v="1.4962519800000001E-3"/>
    <n v="3.9608316099999999E-3"/>
  </r>
  <r>
    <x v="3"/>
    <x v="0"/>
    <x v="34"/>
    <n v="788"/>
    <n v="7.1042192999999998E-3"/>
    <n v="7.6666465999999998E-4"/>
    <n v="2.34611451E-3"/>
    <n v="3.9914396300000004E-3"/>
  </r>
  <r>
    <x v="3"/>
    <x v="1"/>
    <x v="34"/>
    <n v="314"/>
    <n v="6.5316847000000001E-3"/>
    <n v="6.6351858000000005E-4"/>
    <n v="2.1218150499999998E-3"/>
    <n v="3.7463505900000001E-3"/>
  </r>
  <r>
    <x v="3"/>
    <x v="2"/>
    <x v="34"/>
    <n v="191"/>
    <n v="6.4349425700000002E-3"/>
    <n v="8.3933222000000002E-4"/>
    <n v="2.0872113099999999E-3"/>
    <n v="3.5083985299999999E-3"/>
  </r>
  <r>
    <x v="3"/>
    <x v="3"/>
    <x v="34"/>
    <n v="86"/>
    <n v="8.9505273200000002E-3"/>
    <n v="8.6845903000000002E-4"/>
    <n v="2.8593343800000001E-3"/>
    <n v="5.2227333900000004E-3"/>
  </r>
  <r>
    <x v="3"/>
    <x v="4"/>
    <x v="34"/>
    <n v="197"/>
    <n v="7.8596773300000002E-3"/>
    <n v="8.1617758999999999E-4"/>
    <n v="2.7305999599999999E-3"/>
    <n v="4.3128992600000001E-3"/>
  </r>
  <r>
    <x v="3"/>
    <x v="0"/>
    <x v="35"/>
    <n v="579"/>
    <n v="6.36901881E-3"/>
    <n v="2.9952641999999999E-4"/>
    <n v="1.5236596499999999E-3"/>
    <n v="4.5340583300000001E-3"/>
  </r>
  <r>
    <x v="3"/>
    <x v="1"/>
    <x v="35"/>
    <n v="226"/>
    <n v="6.36307743E-3"/>
    <n v="4.6803280000000001E-4"/>
    <n v="1.4361579899999999E-3"/>
    <n v="4.4469536300000001E-3"/>
  </r>
  <r>
    <x v="3"/>
    <x v="2"/>
    <x v="35"/>
    <n v="164"/>
    <n v="5.81724228E-3"/>
    <n v="2.3437476E-4"/>
    <n v="1.38190187E-3"/>
    <n v="4.1892500200000002E-3"/>
  </r>
  <r>
    <x v="3"/>
    <x v="3"/>
    <x v="35"/>
    <n v="39"/>
    <n v="7.8742281999999997E-3"/>
    <n v="1.1485022E-4"/>
    <n v="2.3228273900000001E-3"/>
    <n v="5.4249759899999998E-3"/>
  </r>
  <r>
    <x v="3"/>
    <x v="4"/>
    <x v="35"/>
    <n v="150"/>
    <n v="6.5898917300000002E-3"/>
    <n v="1.6489175999999999E-4"/>
    <n v="1.6027003699999999E-3"/>
    <n v="4.8106478800000003E-3"/>
  </r>
  <r>
    <x v="3"/>
    <x v="0"/>
    <x v="36"/>
    <n v="1927"/>
    <n v="5.7207276300000002E-3"/>
    <n v="9.5409507000000001E-4"/>
    <n v="8.0414864999999998E-4"/>
    <n v="3.9624834300000002E-3"/>
  </r>
  <r>
    <x v="3"/>
    <x v="1"/>
    <x v="36"/>
    <n v="744"/>
    <n v="5.3454018699999996E-3"/>
    <n v="9.1736957999999998E-4"/>
    <n v="6.9061728E-4"/>
    <n v="3.7374145099999998E-3"/>
  </r>
  <r>
    <x v="3"/>
    <x v="2"/>
    <x v="36"/>
    <n v="462"/>
    <n v="5.5532505099999997E-3"/>
    <n v="9.9672293999999995E-4"/>
    <n v="8.0362130999999998E-4"/>
    <n v="3.7529058100000002E-3"/>
  </r>
  <r>
    <x v="3"/>
    <x v="3"/>
    <x v="36"/>
    <n v="143"/>
    <n v="7.2596960700000001E-3"/>
    <n v="1.27565697E-3"/>
    <n v="1.0326823700000001E-3"/>
    <n v="4.9513562900000002E-3"/>
  </r>
  <r>
    <x v="3"/>
    <x v="4"/>
    <x v="36"/>
    <n v="578"/>
    <n v="5.95696344E-3"/>
    <n v="8.8773925E-4"/>
    <n v="8.9416704999999998E-4"/>
    <n v="4.17505663E-3"/>
  </r>
  <r>
    <x v="3"/>
    <x v="0"/>
    <x v="37"/>
    <n v="1355"/>
    <n v="6.5535736200000002E-3"/>
    <n v="8.4559904999999996E-4"/>
    <n v="1.4786795500000001E-3"/>
    <n v="4.2292860099999996E-3"/>
  </r>
  <r>
    <x v="3"/>
    <x v="1"/>
    <x v="37"/>
    <n v="587"/>
    <n v="5.8586895799999997E-3"/>
    <n v="7.472275E-4"/>
    <n v="1.3200948799999999E-3"/>
    <n v="3.7913667300000001E-3"/>
  </r>
  <r>
    <x v="3"/>
    <x v="2"/>
    <x v="37"/>
    <n v="362"/>
    <n v="6.6251979699999998E-3"/>
    <n v="8.9293E-4"/>
    <n v="1.46770107E-3"/>
    <n v="4.2645664599999999E-3"/>
  </r>
  <r>
    <x v="3"/>
    <x v="3"/>
    <x v="37"/>
    <n v="94"/>
    <n v="7.6864162399999996E-3"/>
    <n v="9.0770263999999997E-4"/>
    <n v="1.6139674700000001E-3"/>
    <n v="5.1646224900000004E-3"/>
  </r>
  <r>
    <x v="3"/>
    <x v="4"/>
    <x v="37"/>
    <n v="312"/>
    <n v="7.4365278300000002E-3"/>
    <n v="9.5704956999999996E-4"/>
    <n v="1.7490204100000001E-3"/>
    <n v="4.7304573699999998E-3"/>
  </r>
  <r>
    <x v="3"/>
    <x v="0"/>
    <x v="38"/>
    <n v="790"/>
    <n v="7.3500495800000003E-3"/>
    <n v="7.9572468000000003E-4"/>
    <n v="2.37494116E-3"/>
    <n v="4.1793832499999999E-3"/>
  </r>
  <r>
    <x v="3"/>
    <x v="1"/>
    <x v="38"/>
    <n v="289"/>
    <n v="6.5709500499999997E-3"/>
    <n v="7.0754013999999997E-4"/>
    <n v="2.1484122300000001E-3"/>
    <n v="3.7149971899999999E-3"/>
  </r>
  <r>
    <x v="3"/>
    <x v="2"/>
    <x v="38"/>
    <n v="198"/>
    <n v="7.49117307E-3"/>
    <n v="8.1375068999999997E-4"/>
    <n v="2.4568600199999999E-3"/>
    <n v="4.2205618700000003E-3"/>
  </r>
  <r>
    <x v="3"/>
    <x v="3"/>
    <x v="38"/>
    <n v="82"/>
    <n v="8.3288163999999994E-3"/>
    <n v="8.9586129E-4"/>
    <n v="2.7402323800000002E-3"/>
    <n v="4.69272219E-3"/>
  </r>
  <r>
    <x v="3"/>
    <x v="4"/>
    <x v="38"/>
    <n v="221"/>
    <n v="7.8792732700000007E-3"/>
    <n v="8.5773814999999998E-4"/>
    <n v="2.4622400000000001E-3"/>
    <n v="4.5592946200000003E-3"/>
  </r>
  <r>
    <x v="3"/>
    <x v="0"/>
    <x v="39"/>
    <n v="1253"/>
    <n v="5.9263967799999999E-3"/>
    <n v="7.7165705000000005E-4"/>
    <n v="9.0384904999999999E-4"/>
    <n v="4.2508902200000002E-3"/>
  </r>
  <r>
    <x v="3"/>
    <x v="1"/>
    <x v="39"/>
    <n v="522"/>
    <n v="5.5554001199999998E-3"/>
    <n v="6.6211662000000004E-4"/>
    <n v="8.4590494000000001E-4"/>
    <n v="4.0473780799999996E-3"/>
  </r>
  <r>
    <x v="3"/>
    <x v="2"/>
    <x v="39"/>
    <n v="298"/>
    <n v="5.4606712100000003E-3"/>
    <n v="8.0354345000000003E-4"/>
    <n v="8.6067589E-4"/>
    <n v="3.7964514099999998E-3"/>
  </r>
  <r>
    <x v="3"/>
    <x v="3"/>
    <x v="39"/>
    <n v="101"/>
    <n v="7.0182432600000002E-3"/>
    <n v="1.0337593999999999E-3"/>
    <n v="1.2297165E-3"/>
    <n v="4.7547668899999996E-3"/>
  </r>
  <r>
    <x v="3"/>
    <x v="4"/>
    <x v="39"/>
    <n v="332"/>
    <n v="6.5955834700000002E-3"/>
    <n v="8.3552938E-4"/>
    <n v="9.3457138000000003E-4"/>
    <n v="4.8254822399999998E-3"/>
  </r>
  <r>
    <x v="3"/>
    <x v="0"/>
    <x v="40"/>
    <n v="1491"/>
    <n v="4.0779008E-3"/>
    <n v="3.8079534000000001E-4"/>
    <n v="7.5384381000000004E-4"/>
    <n v="2.9432611900000001E-3"/>
  </r>
  <r>
    <x v="3"/>
    <x v="1"/>
    <x v="40"/>
    <n v="652"/>
    <n v="3.90511366E-3"/>
    <n v="3.4534031999999999E-4"/>
    <n v="6.9300630999999998E-4"/>
    <n v="2.8667665500000002E-3"/>
  </r>
  <r>
    <x v="3"/>
    <x v="2"/>
    <x v="40"/>
    <n v="334"/>
    <n v="3.84137949E-3"/>
    <n v="4.0717154000000002E-4"/>
    <n v="7.3796826999999998E-4"/>
    <n v="2.6962392399999999E-3"/>
  </r>
  <r>
    <x v="3"/>
    <x v="3"/>
    <x v="40"/>
    <n v="108"/>
    <n v="4.9257327799999999E-3"/>
    <n v="5.4687477E-4"/>
    <n v="8.3954877999999999E-4"/>
    <n v="3.5393087600000001E-3"/>
  </r>
  <r>
    <x v="3"/>
    <x v="4"/>
    <x v="40"/>
    <n v="397"/>
    <n v="4.3300153699999998E-3"/>
    <n v="3.7165290000000002E-4"/>
    <n v="8.4379932999999999E-4"/>
    <n v="3.1145626799999999E-3"/>
  </r>
  <r>
    <x v="3"/>
    <x v="0"/>
    <x v="41"/>
    <n v="551"/>
    <n v="7.3429410400000002E-3"/>
    <n v="5.3557902000000003E-4"/>
    <n v="1.82307396E-3"/>
    <n v="4.9842875799999999E-3"/>
  </r>
  <r>
    <x v="3"/>
    <x v="1"/>
    <x v="41"/>
    <n v="166"/>
    <n v="6.3371539199999997E-3"/>
    <n v="4.3946597000000002E-4"/>
    <n v="1.5920624600000001E-3"/>
    <n v="4.3056250200000003E-3"/>
  </r>
  <r>
    <x v="3"/>
    <x v="2"/>
    <x v="41"/>
    <n v="106"/>
    <n v="6.3359317899999998E-3"/>
    <n v="4.5925029E-4"/>
    <n v="1.6678674999999999E-3"/>
    <n v="4.2088135300000001E-3"/>
  </r>
  <r>
    <x v="3"/>
    <x v="3"/>
    <x v="41"/>
    <n v="29"/>
    <n v="7.4086044699999999E-3"/>
    <n v="4.4061273000000001E-4"/>
    <n v="1.6163790400000001E-3"/>
    <n v="5.3516121799999997E-3"/>
  </r>
  <r>
    <x v="3"/>
    <x v="4"/>
    <x v="41"/>
    <n v="250"/>
    <n v="8.4301386500000002E-3"/>
    <n v="6.4277756000000001E-4"/>
    <n v="2.06624976E-3"/>
    <n v="5.7211108699999997E-3"/>
  </r>
  <r>
    <x v="3"/>
    <x v="0"/>
    <x v="42"/>
    <n v="3714"/>
    <n v="4.8418612600000001E-3"/>
    <n v="9.9905364000000001E-4"/>
    <n v="8.5286005999999997E-4"/>
    <n v="2.9899470799999999E-3"/>
  </r>
  <r>
    <x v="3"/>
    <x v="1"/>
    <x v="42"/>
    <n v="1950"/>
    <n v="4.7089978600000004E-3"/>
    <n v="9.4186229000000005E-4"/>
    <n v="8.1246414999999999E-4"/>
    <n v="2.9546709400000001E-3"/>
  </r>
  <r>
    <x v="3"/>
    <x v="2"/>
    <x v="42"/>
    <n v="847"/>
    <n v="4.8134617600000002E-3"/>
    <n v="1.0964622200000001E-3"/>
    <n v="8.4638297000000004E-4"/>
    <n v="2.8706160999999999E-3"/>
  </r>
  <r>
    <x v="3"/>
    <x v="3"/>
    <x v="42"/>
    <n v="118"/>
    <n v="5.0174589500000004E-3"/>
    <n v="1.0737403300000001E-3"/>
    <n v="9.3455716000000004E-4"/>
    <n v="3.0091609100000001E-3"/>
  </r>
  <r>
    <x v="3"/>
    <x v="4"/>
    <x v="42"/>
    <n v="799"/>
    <n v="5.1702936400000003E-3"/>
    <n v="1.02434154E-3"/>
    <n v="9.4624911999999998E-4"/>
    <n v="3.1997025100000001E-3"/>
  </r>
  <r>
    <x v="3"/>
    <x v="0"/>
    <x v="43"/>
    <n v="947"/>
    <n v="6.2167319400000002E-3"/>
    <n v="7.7966704E-4"/>
    <n v="1.70028868E-3"/>
    <n v="3.73677573E-3"/>
  </r>
  <r>
    <x v="3"/>
    <x v="1"/>
    <x v="43"/>
    <n v="437"/>
    <n v="5.9351955400000003E-3"/>
    <n v="7.0204548999999998E-4"/>
    <n v="1.62916325E-3"/>
    <n v="3.6039863100000001E-3"/>
  </r>
  <r>
    <x v="3"/>
    <x v="2"/>
    <x v="43"/>
    <n v="200"/>
    <n v="5.9105900300000002E-3"/>
    <n v="7.7413171000000004E-4"/>
    <n v="1.5277196899999999E-3"/>
    <n v="3.6087381799999999E-3"/>
  </r>
  <r>
    <x v="3"/>
    <x v="3"/>
    <x v="43"/>
    <n v="74"/>
    <n v="7.0875561099999996E-3"/>
    <n v="9.0559283000000003E-4"/>
    <n v="2.2591338899999999E-3"/>
    <n v="3.9228288E-3"/>
  </r>
  <r>
    <x v="3"/>
    <x v="4"/>
    <x v="43"/>
    <n v="236"/>
    <n v="6.7244387299999998E-3"/>
    <n v="8.8860420000000005E-4"/>
    <n v="1.80300508E-3"/>
    <n v="4.0328289300000002E-3"/>
  </r>
  <r>
    <x v="3"/>
    <x v="0"/>
    <x v="44"/>
    <n v="2811"/>
    <n v="5.4200838899999999E-3"/>
    <n v="8.1075315000000005E-4"/>
    <n v="9.847101300000001E-4"/>
    <n v="3.6246201300000002E-3"/>
  </r>
  <r>
    <x v="3"/>
    <x v="1"/>
    <x v="44"/>
    <n v="1211"/>
    <n v="4.86822161E-3"/>
    <n v="7.0777684999999999E-4"/>
    <n v="8.9610644999999997E-4"/>
    <n v="3.2643378400000001E-3"/>
  </r>
  <r>
    <x v="3"/>
    <x v="2"/>
    <x v="44"/>
    <n v="641"/>
    <n v="5.1841918500000004E-3"/>
    <n v="8.3289975000000005E-4"/>
    <n v="9.8962822999999994E-4"/>
    <n v="3.3616634000000001E-3"/>
  </r>
  <r>
    <x v="3"/>
    <x v="3"/>
    <x v="44"/>
    <n v="131"/>
    <n v="6.5670940499999997E-3"/>
    <n v="1.08460537E-3"/>
    <n v="1.1325803399999999E-3"/>
    <n v="4.3499078600000001E-3"/>
  </r>
  <r>
    <x v="3"/>
    <x v="4"/>
    <x v="44"/>
    <n v="828"/>
    <n v="6.2283612799999997E-3"/>
    <n v="9.0089046000000001E-4"/>
    <n v="1.08709607E-3"/>
    <n v="4.2403742599999997E-3"/>
  </r>
  <r>
    <x v="4"/>
    <x v="0"/>
    <x v="0"/>
    <n v="65382"/>
    <n v="5.9805085700000002E-3"/>
    <n v="9.5916570000000002E-4"/>
    <n v="1.2097951500000001E-3"/>
    <n v="3.81144828E-3"/>
  </r>
  <r>
    <x v="4"/>
    <x v="1"/>
    <x v="0"/>
    <n v="30126"/>
    <n v="5.4260026000000003E-3"/>
    <n v="8.6936425000000005E-4"/>
    <n v="1.07309577E-3"/>
    <n v="3.48345182E-3"/>
  </r>
  <r>
    <x v="4"/>
    <x v="2"/>
    <x v="0"/>
    <n v="14967"/>
    <n v="5.8771640900000003E-3"/>
    <n v="1.0026972099999999E-3"/>
    <n v="1.19017602E-3"/>
    <n v="3.6841442299999998E-3"/>
  </r>
  <r>
    <x v="4"/>
    <x v="3"/>
    <x v="0"/>
    <n v="4563"/>
    <n v="7.2658676299999997E-3"/>
    <n v="1.1859174900000001E-3"/>
    <n v="1.47433337E-3"/>
    <n v="4.6055173700000002E-3"/>
  </r>
  <r>
    <x v="4"/>
    <x v="4"/>
    <x v="0"/>
    <n v="15726"/>
    <n v="6.76816663E-3"/>
    <n v="1.02397265E-3"/>
    <n v="1.4135823599999999E-3"/>
    <n v="4.3305404799999997E-3"/>
  </r>
  <r>
    <x v="4"/>
    <x v="0"/>
    <x v="1"/>
    <n v="1289"/>
    <n v="6.2989269299999996E-3"/>
    <n v="1.1216254100000001E-3"/>
    <n v="1.23941338E-3"/>
    <n v="3.9378876500000002E-3"/>
  </r>
  <r>
    <x v="4"/>
    <x v="1"/>
    <x v="1"/>
    <n v="504"/>
    <n v="5.6183400600000001E-3"/>
    <n v="9.2041422999999999E-4"/>
    <n v="1.1369688099999999E-3"/>
    <n v="3.5609565400000001E-3"/>
  </r>
  <r>
    <x v="4"/>
    <x v="2"/>
    <x v="1"/>
    <n v="304"/>
    <n v="5.8646287799999997E-3"/>
    <n v="1.0949680800000001E-3"/>
    <n v="1.1374571099999999E-3"/>
    <n v="3.6322030800000002E-3"/>
  </r>
  <r>
    <x v="4"/>
    <x v="3"/>
    <x v="1"/>
    <n v="87"/>
    <n v="7.1674114500000002E-3"/>
    <n v="1.47150357E-3"/>
    <n v="1.31864599E-3"/>
    <n v="4.3772613499999998E-3"/>
  </r>
  <r>
    <x v="4"/>
    <x v="4"/>
    <x v="1"/>
    <n v="394"/>
    <n v="7.3128463799999998E-3"/>
    <n v="1.3223230299999999E-3"/>
    <n v="1.43163046E-3"/>
    <n v="4.5588924300000002E-3"/>
  </r>
  <r>
    <x v="4"/>
    <x v="0"/>
    <x v="2"/>
    <n v="954"/>
    <n v="5.9057499199999999E-3"/>
    <n v="6.4863319000000002E-4"/>
    <n v="1.7598413599999999E-3"/>
    <n v="3.4972748799999998E-3"/>
  </r>
  <r>
    <x v="4"/>
    <x v="1"/>
    <x v="2"/>
    <n v="440"/>
    <n v="5.4709856700000002E-3"/>
    <n v="5.9701152999999999E-4"/>
    <n v="1.6249208400000001E-3"/>
    <n v="3.2490527999999999E-3"/>
  </r>
  <r>
    <x v="4"/>
    <x v="2"/>
    <x v="2"/>
    <n v="180"/>
    <n v="5.4604550200000003E-3"/>
    <n v="6.6454451999999997E-4"/>
    <n v="1.6953444199999999E-3"/>
    <n v="3.1005655899999998E-3"/>
  </r>
  <r>
    <x v="4"/>
    <x v="3"/>
    <x v="2"/>
    <n v="80"/>
    <n v="7.3969904899999998E-3"/>
    <n v="8.5402174999999999E-4"/>
    <n v="1.9176791399999999E-3"/>
    <n v="4.6252891299999998E-3"/>
  </r>
  <r>
    <x v="4"/>
    <x v="4"/>
    <x v="2"/>
    <n v="254"/>
    <n v="6.50476609E-3"/>
    <n v="6.6209147999999999E-4"/>
    <n v="1.98955577E-3"/>
    <n v="3.8531183599999999E-3"/>
  </r>
  <r>
    <x v="4"/>
    <x v="0"/>
    <x v="3"/>
    <n v="860"/>
    <n v="6.2452490100000004E-3"/>
    <n v="1.0493241599999999E-3"/>
    <n v="1.0236189499999999E-3"/>
    <n v="4.1723054200000003E-3"/>
  </r>
  <r>
    <x v="4"/>
    <x v="1"/>
    <x v="3"/>
    <n v="390"/>
    <n v="5.7773323699999999E-3"/>
    <n v="9.3827137E-4"/>
    <n v="9.8560637999999998E-4"/>
    <n v="3.8534541799999998E-3"/>
  </r>
  <r>
    <x v="4"/>
    <x v="2"/>
    <x v="3"/>
    <n v="198"/>
    <n v="6.0295662699999999E-3"/>
    <n v="1.1125138200000001E-3"/>
    <n v="1.03342428E-3"/>
    <n v="3.8836277099999999E-3"/>
  </r>
  <r>
    <x v="4"/>
    <x v="3"/>
    <x v="3"/>
    <n v="36"/>
    <n v="8.0478392999999999E-3"/>
    <n v="1.37024158E-3"/>
    <n v="1.1779832700000001E-3"/>
    <n v="5.4996139600000001E-3"/>
  </r>
  <r>
    <x v="4"/>
    <x v="4"/>
    <x v="3"/>
    <n v="236"/>
    <n v="6.9244838399999996E-3"/>
    <n v="1.1308750599999999E-3"/>
    <n v="1.0546627399999999E-3"/>
    <n v="4.7389455100000002E-3"/>
  </r>
  <r>
    <x v="4"/>
    <x v="0"/>
    <x v="4"/>
    <n v="959"/>
    <n v="6.8692308299999998E-3"/>
    <n v="1.02499927E-3"/>
    <n v="1.1291538699999999E-3"/>
    <n v="4.7150771999999999E-3"/>
  </r>
  <r>
    <x v="4"/>
    <x v="1"/>
    <x v="4"/>
    <n v="406"/>
    <n v="6.6828872300000002E-3"/>
    <n v="9.2695196000000004E-4"/>
    <n v="1.06310412E-3"/>
    <n v="4.6928306900000001E-3"/>
  </r>
  <r>
    <x v="4"/>
    <x v="2"/>
    <x v="4"/>
    <n v="226"/>
    <n v="6.6347609199999998E-3"/>
    <n v="1.08284143E-3"/>
    <n v="1.0021813999999999E-3"/>
    <n v="4.5497375500000003E-3"/>
  </r>
  <r>
    <x v="4"/>
    <x v="3"/>
    <x v="4"/>
    <n v="88"/>
    <n v="7.5445862199999998E-3"/>
    <n v="1.0515307099999999E-3"/>
    <n v="1.23895179E-3"/>
    <n v="5.2541033000000001E-3"/>
  </r>
  <r>
    <x v="4"/>
    <x v="4"/>
    <x v="4"/>
    <n v="239"/>
    <n v="7.1588309300000003E-3"/>
    <n v="1.12709181E-3"/>
    <n v="1.3209938800000001E-3"/>
    <n v="4.7107447599999998E-3"/>
  </r>
  <r>
    <x v="4"/>
    <x v="0"/>
    <x v="5"/>
    <n v="776"/>
    <n v="7.2638051300000003E-3"/>
    <n v="7.7094347000000003E-4"/>
    <n v="1.5469582799999999E-3"/>
    <n v="4.9459028900000002E-3"/>
  </r>
  <r>
    <x v="4"/>
    <x v="1"/>
    <x v="5"/>
    <n v="281"/>
    <n v="6.7613596699999997E-3"/>
    <n v="7.4502415E-4"/>
    <n v="1.40458161E-3"/>
    <n v="4.6117533999999998E-3"/>
  </r>
  <r>
    <x v="4"/>
    <x v="2"/>
    <x v="5"/>
    <n v="179"/>
    <n v="6.8233367399999998E-3"/>
    <n v="6.5629502000000002E-4"/>
    <n v="1.47630847E-3"/>
    <n v="4.6907327200000001E-3"/>
  </r>
  <r>
    <x v="4"/>
    <x v="3"/>
    <x v="5"/>
    <n v="56"/>
    <n v="8.9663935699999999E-3"/>
    <n v="7.7628946E-4"/>
    <n v="1.68237408E-3"/>
    <n v="6.5077296200000004E-3"/>
  </r>
  <r>
    <x v="4"/>
    <x v="4"/>
    <x v="5"/>
    <n v="260"/>
    <n v="7.7433669300000004E-3"/>
    <n v="8.7673587000000001E-4"/>
    <n v="1.7203078099999999E-3"/>
    <n v="5.1463227699999996E-3"/>
  </r>
  <r>
    <x v="4"/>
    <x v="0"/>
    <x v="6"/>
    <n v="972"/>
    <n v="6.8192965500000003E-3"/>
    <n v="1.12816239E-3"/>
    <n v="1.3710988600000001E-3"/>
    <n v="4.3200348099999997E-3"/>
  </r>
  <r>
    <x v="4"/>
    <x v="1"/>
    <x v="6"/>
    <n v="430"/>
    <n v="6.1868537600000004E-3"/>
    <n v="8.4894463999999996E-4"/>
    <n v="1.30375191E-3"/>
    <n v="4.0341567500000002E-3"/>
  </r>
  <r>
    <x v="4"/>
    <x v="2"/>
    <x v="6"/>
    <n v="246"/>
    <n v="6.5342232700000002E-3"/>
    <n v="1.1838958099999999E-3"/>
    <n v="1.39105289E-3"/>
    <n v="3.9592740700000002E-3"/>
  </r>
  <r>
    <x v="4"/>
    <x v="3"/>
    <x v="6"/>
    <n v="46"/>
    <n v="7.43181337E-3"/>
    <n v="1.3093797899999999E-3"/>
    <n v="1.4950681799999999E-3"/>
    <n v="4.62736489E-3"/>
  </r>
  <r>
    <x v="4"/>
    <x v="4"/>
    <x v="6"/>
    <n v="250"/>
    <n v="8.0749071499999995E-3"/>
    <n v="1.52023125E-3"/>
    <n v="1.4444904900000001E-3"/>
    <n v="5.11018493E-3"/>
  </r>
  <r>
    <x v="4"/>
    <x v="0"/>
    <x v="7"/>
    <n v="554"/>
    <n v="4.4338520400000001E-3"/>
    <n v="7.9980169999999996E-4"/>
    <n v="5.7663516000000005E-4"/>
    <n v="3.0574146899999999E-3"/>
  </r>
  <r>
    <x v="4"/>
    <x v="1"/>
    <x v="7"/>
    <n v="211"/>
    <n v="4.0106084099999998E-3"/>
    <n v="7.6866089000000002E-4"/>
    <n v="5.1436036999999999E-4"/>
    <n v="2.7275866600000001E-3"/>
  </r>
  <r>
    <x v="4"/>
    <x v="2"/>
    <x v="7"/>
    <n v="148"/>
    <n v="4.3714806099999998E-3"/>
    <n v="8.2809346999999998E-4"/>
    <n v="6.3641743000000003E-4"/>
    <n v="2.9069692200000001E-3"/>
  </r>
  <r>
    <x v="4"/>
    <x v="3"/>
    <x v="7"/>
    <n v="72"/>
    <n v="5.6428430800000004E-3"/>
    <n v="9.2656868999999996E-4"/>
    <n v="6.4750487000000002E-4"/>
    <n v="4.0687690099999998E-3"/>
  </r>
  <r>
    <x v="4"/>
    <x v="4"/>
    <x v="7"/>
    <n v="123"/>
    <n v="4.5272505900000003E-3"/>
    <n v="7.4497489000000005E-4"/>
    <n v="5.7004642E-4"/>
    <n v="3.2122287600000001E-3"/>
  </r>
  <r>
    <x v="4"/>
    <x v="0"/>
    <x v="8"/>
    <n v="699"/>
    <n v="7.9500640100000006E-3"/>
    <n v="1.2471352199999999E-3"/>
    <n v="1.84698354E-3"/>
    <n v="4.8559447599999996E-3"/>
  </r>
  <r>
    <x v="4"/>
    <x v="1"/>
    <x v="8"/>
    <n v="272"/>
    <n v="7.5824224799999999E-3"/>
    <n v="1.17013015E-3"/>
    <n v="1.7017290599999999E-3"/>
    <n v="4.7105628E-3"/>
  </r>
  <r>
    <x v="4"/>
    <x v="2"/>
    <x v="8"/>
    <n v="168"/>
    <n v="7.3902527399999996E-3"/>
    <n v="1.1514134499999999E-3"/>
    <n v="1.8668014600000001E-3"/>
    <n v="4.37203735E-3"/>
  </r>
  <r>
    <x v="4"/>
    <x v="3"/>
    <x v="8"/>
    <n v="78"/>
    <n v="8.4756348399999994E-3"/>
    <n v="1.3693017500000001E-3"/>
    <n v="1.79783923E-3"/>
    <n v="5.3084933399999996E-3"/>
  </r>
  <r>
    <x v="4"/>
    <x v="4"/>
    <x v="8"/>
    <n v="181"/>
    <n v="8.7956566100000008E-3"/>
    <n v="1.3990559299999999E-3"/>
    <n v="2.0680501799999998E-3"/>
    <n v="5.3285499999999996E-3"/>
  </r>
  <r>
    <x v="4"/>
    <x v="0"/>
    <x v="9"/>
    <n v="646"/>
    <n v="7.6279237299999997E-3"/>
    <n v="1.2921573400000001E-3"/>
    <n v="1.70192614E-3"/>
    <n v="4.6338397800000002E-3"/>
  </r>
  <r>
    <x v="4"/>
    <x v="1"/>
    <x v="9"/>
    <n v="282"/>
    <n v="6.8355576000000001E-3"/>
    <n v="1.0297640000000001E-3"/>
    <n v="1.6227916599999999E-3"/>
    <n v="4.1830014900000002E-3"/>
  </r>
  <r>
    <x v="4"/>
    <x v="2"/>
    <x v="9"/>
    <n v="143"/>
    <n v="7.2008544299999996E-3"/>
    <n v="1.2606026E-3"/>
    <n v="1.6856867500000001E-3"/>
    <n v="4.2545646299999998E-3"/>
  </r>
  <r>
    <x v="4"/>
    <x v="3"/>
    <x v="9"/>
    <n v="54"/>
    <n v="8.9744082099999997E-3"/>
    <n v="1.7667607000000001E-3"/>
    <n v="1.7618310200000001E-3"/>
    <n v="5.4458160299999999E-3"/>
  </r>
  <r>
    <x v="4"/>
    <x v="4"/>
    <x v="9"/>
    <n v="167"/>
    <n v="8.8962350699999995E-3"/>
    <n v="1.60879606E-3"/>
    <n v="1.8300895699999999E-3"/>
    <n v="5.4573489299999996E-3"/>
  </r>
  <r>
    <x v="4"/>
    <x v="0"/>
    <x v="10"/>
    <n v="1099"/>
    <n v="6.39835644E-3"/>
    <n v="4.8994431999999999E-4"/>
    <n v="1.77032758E-3"/>
    <n v="4.13808404E-3"/>
  </r>
  <r>
    <x v="4"/>
    <x v="1"/>
    <x v="10"/>
    <n v="492"/>
    <n v="6.0640382699999997E-3"/>
    <n v="4.4357849999999998E-4"/>
    <n v="1.68979105E-3"/>
    <n v="3.93066823E-3"/>
  </r>
  <r>
    <x v="4"/>
    <x v="2"/>
    <x v="10"/>
    <n v="263"/>
    <n v="6.2020751799999998E-3"/>
    <n v="5.2039299999999996E-4"/>
    <n v="1.69293913E-3"/>
    <n v="3.9887425299999996E-3"/>
  </r>
  <r>
    <x v="4"/>
    <x v="3"/>
    <x v="10"/>
    <n v="71"/>
    <n v="7.66219981E-3"/>
    <n v="5.4235109999999998E-4"/>
    <n v="2.1319115700000001E-3"/>
    <n v="4.98793668E-3"/>
  </r>
  <r>
    <x v="4"/>
    <x v="4"/>
    <x v="10"/>
    <n v="273"/>
    <n v="6.86126351E-3"/>
    <n v="5.3054174000000001E-4"/>
    <n v="1.8959857E-3"/>
    <n v="4.43473554E-3"/>
  </r>
  <r>
    <x v="4"/>
    <x v="0"/>
    <x v="11"/>
    <n v="2209"/>
    <n v="7.1838530600000002E-3"/>
    <n v="1.2201869599999999E-3"/>
    <n v="1.7355397599999999E-3"/>
    <n v="4.2281258600000001E-3"/>
  </r>
  <r>
    <x v="4"/>
    <x v="1"/>
    <x v="11"/>
    <n v="929"/>
    <n v="6.5012406400000002E-3"/>
    <n v="1.18420571E-3"/>
    <n v="1.53024435E-3"/>
    <n v="3.7867901099999999E-3"/>
  </r>
  <r>
    <x v="4"/>
    <x v="2"/>
    <x v="11"/>
    <n v="527"/>
    <n v="7.0728790900000003E-3"/>
    <n v="1.2277520599999999E-3"/>
    <n v="1.6960737799999999E-3"/>
    <n v="4.1490527599999999E-3"/>
  </r>
  <r>
    <x v="4"/>
    <x v="3"/>
    <x v="11"/>
    <n v="104"/>
    <n v="8.4005517700000004E-3"/>
    <n v="1.3912257000000001E-3"/>
    <n v="2.14977273E-3"/>
    <n v="4.8595527999999999E-3"/>
  </r>
  <r>
    <x v="4"/>
    <x v="4"/>
    <x v="11"/>
    <n v="649"/>
    <n v="8.0561081499999996E-3"/>
    <n v="1.23814033E-3"/>
    <n v="1.99507408E-3"/>
    <n v="4.8228932599999998E-3"/>
  </r>
  <r>
    <x v="4"/>
    <x v="0"/>
    <x v="12"/>
    <n v="1699"/>
    <n v="6.9548125000000001E-3"/>
    <n v="8.0245980999999996E-4"/>
    <n v="1.9541449E-3"/>
    <n v="4.1982073100000003E-3"/>
  </r>
  <r>
    <x v="4"/>
    <x v="1"/>
    <x v="12"/>
    <n v="731"/>
    <n v="6.20896009E-3"/>
    <n v="6.9479253999999997E-4"/>
    <n v="1.75552238E-3"/>
    <n v="3.7586446800000001E-3"/>
  </r>
  <r>
    <x v="4"/>
    <x v="2"/>
    <x v="12"/>
    <n v="402"/>
    <n v="6.5910318599999998E-3"/>
    <n v="7.9915789999999997E-4"/>
    <n v="1.90500023E-3"/>
    <n v="3.8868732700000001E-3"/>
  </r>
  <r>
    <x v="4"/>
    <x v="3"/>
    <x v="12"/>
    <n v="161"/>
    <n v="8.8757330099999993E-3"/>
    <n v="1.05280916E-3"/>
    <n v="2.3273232200000001E-3"/>
    <n v="5.49560017E-3"/>
  </r>
  <r>
    <x v="4"/>
    <x v="4"/>
    <x v="12"/>
    <n v="405"/>
    <n v="7.8984908399999994E-3"/>
    <n v="9.0054844999999998E-4"/>
    <n v="2.2130770299999998E-3"/>
    <n v="4.7848648899999997E-3"/>
  </r>
  <r>
    <x v="4"/>
    <x v="0"/>
    <x v="13"/>
    <n v="772"/>
    <n v="6.01835336E-3"/>
    <n v="7.2498356000000005E-4"/>
    <n v="1.3160109599999999E-3"/>
    <n v="3.9773583499999998E-3"/>
  </r>
  <r>
    <x v="4"/>
    <x v="1"/>
    <x v="13"/>
    <n v="283"/>
    <n v="5.45036619E-3"/>
    <n v="6.0471446000000002E-4"/>
    <n v="1.2421064999999999E-3"/>
    <n v="3.6035447900000001E-3"/>
  </r>
  <r>
    <x v="4"/>
    <x v="2"/>
    <x v="13"/>
    <n v="202"/>
    <n v="5.8738423400000002E-3"/>
    <n v="6.9713716999999999E-4"/>
    <n v="1.36264646E-3"/>
    <n v="3.8140582600000002E-3"/>
  </r>
  <r>
    <x v="4"/>
    <x v="3"/>
    <x v="13"/>
    <n v="74"/>
    <n v="6.7536283799999996E-3"/>
    <n v="8.9683408E-4"/>
    <n v="1.2837835600000001E-3"/>
    <n v="4.5730102499999996E-3"/>
  </r>
  <r>
    <x v="4"/>
    <x v="4"/>
    <x v="13"/>
    <n v="213"/>
    <n v="6.6546033099999999E-3"/>
    <n v="8.5148210000000001E-4"/>
    <n v="1.3811725600000001E-3"/>
    <n v="4.4219480999999998E-3"/>
  </r>
  <r>
    <x v="4"/>
    <x v="0"/>
    <x v="14"/>
    <n v="1064"/>
    <n v="5.6952600500000004E-3"/>
    <n v="4.8316295999999999E-4"/>
    <n v="1.53806802E-3"/>
    <n v="3.67402859E-3"/>
  </r>
  <r>
    <x v="4"/>
    <x v="1"/>
    <x v="14"/>
    <n v="556"/>
    <n v="5.1918254699999996E-3"/>
    <n v="4.3575531999999999E-4"/>
    <n v="1.36769727E-3"/>
    <n v="3.3883724099999998E-3"/>
  </r>
  <r>
    <x v="4"/>
    <x v="2"/>
    <x v="14"/>
    <n v="251"/>
    <n v="5.8313502899999996E-3"/>
    <n v="5.7058778000000003E-4"/>
    <n v="1.5887374100000001E-3"/>
    <n v="3.6720246299999999E-3"/>
  </r>
  <r>
    <x v="4"/>
    <x v="3"/>
    <x v="14"/>
    <n v="68"/>
    <n v="6.9168706500000003E-3"/>
    <n v="5.0125932000000002E-4"/>
    <n v="1.94393358E-3"/>
    <n v="4.4716773399999998E-3"/>
  </r>
  <r>
    <x v="4"/>
    <x v="4"/>
    <x v="14"/>
    <n v="189"/>
    <n v="6.5560084800000001E-3"/>
    <n v="5.0001199999999998E-4"/>
    <n v="1.82594773E-3"/>
    <n v="4.23004826E-3"/>
  </r>
  <r>
    <x v="4"/>
    <x v="0"/>
    <x v="15"/>
    <n v="1968"/>
    <n v="6.4381019900000003E-3"/>
    <n v="8.2391739999999999E-4"/>
    <n v="1.83717819E-3"/>
    <n v="3.7770059300000001E-3"/>
  </r>
  <r>
    <x v="4"/>
    <x v="1"/>
    <x v="15"/>
    <n v="882"/>
    <n v="5.8609166599999998E-3"/>
    <n v="7.1277638999999999E-4"/>
    <n v="1.6909693700000001E-3"/>
    <n v="3.4571704299999999E-3"/>
  </r>
  <r>
    <x v="4"/>
    <x v="2"/>
    <x v="15"/>
    <n v="419"/>
    <n v="6.2646952399999997E-3"/>
    <n v="9.2346723000000003E-4"/>
    <n v="1.8395593400000001E-3"/>
    <n v="3.5016681999999999E-3"/>
  </r>
  <r>
    <x v="4"/>
    <x v="3"/>
    <x v="15"/>
    <n v="164"/>
    <n v="7.57748958E-3"/>
    <n v="9.2063267000000004E-4"/>
    <n v="2.2268092899999999E-3"/>
    <n v="4.4300471799999996E-3"/>
  </r>
  <r>
    <x v="4"/>
    <x v="4"/>
    <x v="15"/>
    <n v="503"/>
    <n v="7.2231423900000003E-3"/>
    <n v="9.0434222999999998E-4"/>
    <n v="1.9645320200000001E-3"/>
    <n v="4.3542676700000001E-3"/>
  </r>
  <r>
    <x v="4"/>
    <x v="0"/>
    <x v="16"/>
    <n v="730"/>
    <n v="7.21779847E-3"/>
    <n v="1.21697401E-3"/>
    <n v="1.7356669200000001E-3"/>
    <n v="4.2651570300000002E-3"/>
  </r>
  <r>
    <x v="4"/>
    <x v="1"/>
    <x v="16"/>
    <n v="284"/>
    <n v="6.7703032999999998E-3"/>
    <n v="1.1415539399999999E-3"/>
    <n v="1.72282514E-3"/>
    <n v="3.9059237200000001E-3"/>
  </r>
  <r>
    <x v="4"/>
    <x v="2"/>
    <x v="16"/>
    <n v="170"/>
    <n v="6.9764431200000001E-3"/>
    <n v="1.26565882E-3"/>
    <n v="1.6542753500000001E-3"/>
    <n v="4.0565084700000002E-3"/>
  </r>
  <r>
    <x v="4"/>
    <x v="3"/>
    <x v="16"/>
    <n v="49"/>
    <n v="8.8029097999999997E-3"/>
    <n v="1.4422711199999999E-3"/>
    <n v="1.8232706999999999E-3"/>
    <n v="5.5373674499999996E-3"/>
  </r>
  <r>
    <x v="4"/>
    <x v="4"/>
    <x v="16"/>
    <n v="227"/>
    <n v="7.6162503899999999E-3"/>
    <n v="1.2262397500000001E-3"/>
    <n v="1.7937772800000001E-3"/>
    <n v="4.5962328199999998E-3"/>
  </r>
  <r>
    <x v="4"/>
    <x v="0"/>
    <x v="17"/>
    <n v="10055"/>
    <n v="4.7522167299999998E-3"/>
    <n v="9.8547662999999997E-4"/>
    <n v="7.2547837000000003E-4"/>
    <n v="3.0412612499999998E-3"/>
  </r>
  <r>
    <x v="4"/>
    <x v="1"/>
    <x v="17"/>
    <n v="5805"/>
    <n v="4.5922952700000004E-3"/>
    <n v="9.4140762999999998E-4"/>
    <n v="6.9464557999999999E-4"/>
    <n v="2.9562415899999999E-3"/>
  </r>
  <r>
    <x v="4"/>
    <x v="2"/>
    <x v="17"/>
    <n v="2269"/>
    <n v="4.6521144099999998E-3"/>
    <n v="1.0303933E-3"/>
    <n v="7.1604676000000002E-4"/>
    <n v="2.9056738600000001E-3"/>
  </r>
  <r>
    <x v="4"/>
    <x v="3"/>
    <x v="17"/>
    <n v="429"/>
    <n v="5.3654059599999998E-3"/>
    <n v="1.24112361E-3"/>
    <n v="7.9116462000000003E-4"/>
    <n v="3.3331172599999999E-3"/>
  </r>
  <r>
    <x v="4"/>
    <x v="4"/>
    <x v="17"/>
    <n v="1552"/>
    <n v="5.3272283600000001E-3"/>
    <n v="1.01397665E-3"/>
    <n v="8.3643542000000001E-4"/>
    <n v="3.4768158000000001E-3"/>
  </r>
  <r>
    <x v="4"/>
    <x v="0"/>
    <x v="18"/>
    <n v="4119"/>
    <n v="5.3737392299999997E-3"/>
    <n v="1.1833624300000001E-3"/>
    <n v="8.5123792999999999E-4"/>
    <n v="3.3391383999999999E-3"/>
  </r>
  <r>
    <x v="4"/>
    <x v="1"/>
    <x v="18"/>
    <n v="2145"/>
    <n v="4.9918520500000004E-3"/>
    <n v="1.0517512499999999E-3"/>
    <n v="7.8362663000000003E-4"/>
    <n v="3.1564736900000002E-3"/>
  </r>
  <r>
    <x v="4"/>
    <x v="2"/>
    <x v="18"/>
    <n v="880"/>
    <n v="5.44525965E-3"/>
    <n v="1.29549377E-3"/>
    <n v="8.7735402999999999E-4"/>
    <n v="3.27241138E-3"/>
  </r>
  <r>
    <x v="4"/>
    <x v="3"/>
    <x v="18"/>
    <n v="293"/>
    <n v="6.45300032E-3"/>
    <n v="1.55049115E-3"/>
    <n v="9.4405710000000002E-4"/>
    <n v="3.9584516100000001E-3"/>
  </r>
  <r>
    <x v="4"/>
    <x v="4"/>
    <x v="18"/>
    <n v="801"/>
    <n v="5.9230357799999996E-3"/>
    <n v="1.27832084E-3"/>
    <n v="9.6964996999999997E-4"/>
    <n v="3.6750644899999998E-3"/>
  </r>
  <r>
    <x v="4"/>
    <x v="0"/>
    <x v="19"/>
    <n v="1948"/>
    <n v="6.04988948E-3"/>
    <n v="8.6387841999999995E-4"/>
    <n v="1.31348486E-3"/>
    <n v="3.8725257100000001E-3"/>
  </r>
  <r>
    <x v="4"/>
    <x v="1"/>
    <x v="19"/>
    <n v="911"/>
    <n v="5.5928312000000004E-3"/>
    <n v="7.7266765999999996E-4"/>
    <n v="1.2102464299999999E-3"/>
    <n v="3.6099166100000001E-3"/>
  </r>
  <r>
    <x v="4"/>
    <x v="2"/>
    <x v="19"/>
    <n v="344"/>
    <n v="6.1504761700000004E-3"/>
    <n v="9.8379606000000008E-4"/>
    <n v="1.2269525500000001E-3"/>
    <n v="3.9397271100000001E-3"/>
  </r>
  <r>
    <x v="4"/>
    <x v="3"/>
    <x v="19"/>
    <n v="187"/>
    <n v="7.0067089899999999E-3"/>
    <n v="1.0211178E-3"/>
    <n v="1.50506264E-3"/>
    <n v="4.4805280999999997E-3"/>
  </r>
  <r>
    <x v="4"/>
    <x v="4"/>
    <x v="19"/>
    <n v="506"/>
    <n v="6.4507847899999997E-3"/>
    <n v="8.8845861000000001E-4"/>
    <n v="1.48738265E-3"/>
    <n v="4.07494303E-3"/>
  </r>
  <r>
    <x v="4"/>
    <x v="0"/>
    <x v="20"/>
    <n v="899"/>
    <n v="7.3381300899999996E-3"/>
    <n v="1.35752665E-3"/>
    <n v="1.60730262E-3"/>
    <n v="4.3733003499999996E-3"/>
  </r>
  <r>
    <x v="4"/>
    <x v="1"/>
    <x v="20"/>
    <n v="369"/>
    <n v="6.7548991300000003E-3"/>
    <n v="1.3018478600000001E-3"/>
    <n v="1.4489232799999999E-3"/>
    <n v="4.0041275300000002E-3"/>
  </r>
  <r>
    <x v="4"/>
    <x v="2"/>
    <x v="20"/>
    <n v="202"/>
    <n v="6.8739111200000003E-3"/>
    <n v="1.2843208999999999E-3"/>
    <n v="1.4040151400000001E-3"/>
    <n v="4.1855745700000004E-3"/>
  </r>
  <r>
    <x v="4"/>
    <x v="3"/>
    <x v="20"/>
    <n v="79"/>
    <n v="8.0716711099999994E-3"/>
    <n v="1.5704111499999999E-3"/>
    <n v="1.85126554E-3"/>
    <n v="4.6499939199999996E-3"/>
  </r>
  <r>
    <x v="4"/>
    <x v="4"/>
    <x v="20"/>
    <n v="249"/>
    <n v="8.3463016399999996E-3"/>
    <n v="1.43188471E-3"/>
    <n v="1.9295234099999999E-3"/>
    <n v="4.9848930399999996E-3"/>
  </r>
  <r>
    <x v="4"/>
    <x v="0"/>
    <x v="21"/>
    <n v="1231"/>
    <n v="5.9418247699999996E-3"/>
    <n v="8.9844312999999999E-4"/>
    <n v="1.1652767899999999E-3"/>
    <n v="3.8781043600000001E-3"/>
  </r>
  <r>
    <x v="4"/>
    <x v="1"/>
    <x v="21"/>
    <n v="507"/>
    <n v="5.3431813500000001E-3"/>
    <n v="7.8110136000000005E-4"/>
    <n v="1.1043764599999999E-3"/>
    <n v="3.4577030299999998E-3"/>
  </r>
  <r>
    <x v="4"/>
    <x v="2"/>
    <x v="21"/>
    <n v="214"/>
    <n v="5.49930748E-3"/>
    <n v="9.2430316000000003E-4"/>
    <n v="1.2034330399999999E-3"/>
    <n v="3.3715707899999998E-3"/>
  </r>
  <r>
    <x v="4"/>
    <x v="3"/>
    <x v="21"/>
    <n v="156"/>
    <n v="6.8011037799999997E-3"/>
    <n v="1.0814337599999999E-3"/>
    <n v="1.2231419800000001E-3"/>
    <n v="4.4965275499999997E-3"/>
  </r>
  <r>
    <x v="4"/>
    <x v="4"/>
    <x v="21"/>
    <n v="354"/>
    <n v="6.6880490299999996E-3"/>
    <n v="9.7022758000000001E-4"/>
    <n v="1.2039323399999999E-3"/>
    <n v="4.5138886499999998E-3"/>
  </r>
  <r>
    <x v="4"/>
    <x v="0"/>
    <x v="22"/>
    <n v="1207"/>
    <n v="5.9531587900000004E-3"/>
    <n v="9.2072838999999996E-4"/>
    <n v="1.11661502E-3"/>
    <n v="3.9158149099999999E-3"/>
  </r>
  <r>
    <x v="4"/>
    <x v="1"/>
    <x v="22"/>
    <n v="496"/>
    <n v="5.3834142800000002E-3"/>
    <n v="7.8099308999999997E-4"/>
    <n v="9.7817236000000011E-4"/>
    <n v="3.6242483899999998E-3"/>
  </r>
  <r>
    <x v="4"/>
    <x v="2"/>
    <x v="22"/>
    <n v="307"/>
    <n v="5.6306548299999998E-3"/>
    <n v="9.1144866999999996E-4"/>
    <n v="1.0519209700000001E-3"/>
    <n v="3.66728471E-3"/>
  </r>
  <r>
    <x v="4"/>
    <x v="3"/>
    <x v="22"/>
    <n v="113"/>
    <n v="7.4388517600000002E-3"/>
    <n v="1.2866680599999999E-3"/>
    <n v="1.3325546499999999E-3"/>
    <n v="4.8196285399999999E-3"/>
  </r>
  <r>
    <x v="4"/>
    <x v="4"/>
    <x v="22"/>
    <n v="291"/>
    <n v="6.6875872799999998E-3"/>
    <n v="1.02659228E-3"/>
    <n v="1.33698429E-3"/>
    <n v="4.3240101999999997E-3"/>
  </r>
  <r>
    <x v="4"/>
    <x v="0"/>
    <x v="23"/>
    <n v="2"/>
    <n v="6.5162034599999998E-3"/>
    <n v="6.5393471999999995E-4"/>
    <n v="3.7094906199999999E-3"/>
    <n v="2.1527774199999999E-3"/>
  </r>
  <r>
    <x v="4"/>
    <x v="1"/>
    <x v="23"/>
    <n v="1"/>
    <n v="5.9606479100000002E-3"/>
    <n v="8.1018471999999998E-4"/>
    <n v="3.5069444400000001E-3"/>
    <n v="1.6435180500000001E-3"/>
  </r>
  <r>
    <x v="4"/>
    <x v="2"/>
    <x v="23"/>
    <n v="1"/>
    <n v="7.0717590200000003E-3"/>
    <n v="4.9768472000000002E-4"/>
    <n v="3.9120368000000001E-3"/>
    <n v="2.6620367999999998E-3"/>
  </r>
  <r>
    <x v="4"/>
    <x v="0"/>
    <x v="24"/>
    <n v="1786"/>
    <n v="5.6838033199999999E-3"/>
    <n v="3.5624277000000001E-4"/>
    <n v="1.05796475E-3"/>
    <n v="4.2695953299999997E-3"/>
  </r>
  <r>
    <x v="4"/>
    <x v="1"/>
    <x v="24"/>
    <n v="664"/>
    <n v="5.0177269199999999E-3"/>
    <n v="2.9641109999999999E-4"/>
    <n v="8.5564455999999995E-4"/>
    <n v="3.8656707699999998E-3"/>
  </r>
  <r>
    <x v="4"/>
    <x v="2"/>
    <x v="24"/>
    <n v="354"/>
    <n v="5.7434541900000004E-3"/>
    <n v="3.7148177999999998E-4"/>
    <n v="9.9713568000000001E-4"/>
    <n v="4.3748362899999997E-3"/>
  </r>
  <r>
    <x v="4"/>
    <x v="3"/>
    <x v="24"/>
    <n v="155"/>
    <n v="6.8368426500000001E-3"/>
    <n v="5.2777754000000001E-4"/>
    <n v="1.3707435E-3"/>
    <n v="4.9383211600000001E-3"/>
  </r>
  <r>
    <x v="4"/>
    <x v="4"/>
    <x v="24"/>
    <n v="613"/>
    <n v="6.07929634E-3"/>
    <n v="3.6887853E-4"/>
    <n v="1.2331578699999999E-3"/>
    <n v="4.4772594399999999E-3"/>
  </r>
  <r>
    <x v="4"/>
    <x v="0"/>
    <x v="25"/>
    <n v="1978"/>
    <n v="5.5308623900000003E-3"/>
    <n v="1.11881132E-3"/>
    <n v="1.0158558900000001E-3"/>
    <n v="3.3961947100000001E-3"/>
  </r>
  <r>
    <x v="4"/>
    <x v="1"/>
    <x v="25"/>
    <n v="998"/>
    <n v="5.0937288799999996E-3"/>
    <n v="9.9793313000000002E-4"/>
    <n v="9.6611022000000005E-4"/>
    <n v="3.1296850599999999E-3"/>
  </r>
  <r>
    <x v="4"/>
    <x v="2"/>
    <x v="25"/>
    <n v="497"/>
    <n v="5.6137517099999999E-3"/>
    <n v="1.16688534E-3"/>
    <n v="1.0082250300000001E-3"/>
    <n v="3.4386408700000002E-3"/>
  </r>
  <r>
    <x v="4"/>
    <x v="3"/>
    <x v="25"/>
    <n v="95"/>
    <n v="6.7241713099999998E-3"/>
    <n v="1.43701247E-3"/>
    <n v="1.2069929100000001E-3"/>
    <n v="4.08016548E-3"/>
  </r>
  <r>
    <x v="4"/>
    <x v="4"/>
    <x v="25"/>
    <n v="388"/>
    <n v="6.2568905199999999E-3"/>
    <n v="1.29024055E-3"/>
    <n v="1.10678551E-3"/>
    <n v="3.8598639699999999E-3"/>
  </r>
  <r>
    <x v="4"/>
    <x v="0"/>
    <x v="26"/>
    <n v="1049"/>
    <n v="6.2212907499999996E-3"/>
    <n v="7.1969974000000005E-4"/>
    <n v="1.6410688599999999E-3"/>
    <n v="3.8605216799999999E-3"/>
  </r>
  <r>
    <x v="4"/>
    <x v="1"/>
    <x v="26"/>
    <n v="408"/>
    <n v="5.5422507799999998E-3"/>
    <n v="6.3038964000000002E-4"/>
    <n v="1.4535389300000001E-3"/>
    <n v="3.4583217599999999E-3"/>
  </r>
  <r>
    <x v="4"/>
    <x v="2"/>
    <x v="26"/>
    <n v="256"/>
    <n v="6.1441602799999998E-3"/>
    <n v="7.2568518000000004E-4"/>
    <n v="1.65735292E-3"/>
    <n v="3.7611217099999998E-3"/>
  </r>
  <r>
    <x v="4"/>
    <x v="3"/>
    <x v="26"/>
    <n v="79"/>
    <n v="7.3391347700000002E-3"/>
    <n v="8.2923087000000002E-4"/>
    <n v="1.87558579E-3"/>
    <n v="4.6343176199999999E-3"/>
  </r>
  <r>
    <x v="4"/>
    <x v="4"/>
    <x v="26"/>
    <n v="306"/>
    <n v="6.9026111099999999E-3"/>
    <n v="8.0549479999999997E-4"/>
    <n v="1.8169402799999999E-3"/>
    <n v="4.2801755500000002E-3"/>
  </r>
  <r>
    <x v="4"/>
    <x v="0"/>
    <x v="27"/>
    <n v="899"/>
    <n v="7.3358127000000004E-3"/>
    <n v="8.1479397999999995E-4"/>
    <n v="1.8153269699999999E-3"/>
    <n v="4.7056912700000003E-3"/>
  </r>
  <r>
    <x v="4"/>
    <x v="1"/>
    <x v="27"/>
    <n v="302"/>
    <n v="6.3936409099999997E-3"/>
    <n v="7.0203249E-4"/>
    <n v="1.56330459E-3"/>
    <n v="4.1283033400000002E-3"/>
  </r>
  <r>
    <x v="4"/>
    <x v="2"/>
    <x v="27"/>
    <n v="262"/>
    <n v="7.1342236800000002E-3"/>
    <n v="8.2816452000000003E-4"/>
    <n v="1.66255805E-3"/>
    <n v="4.6435006100000002E-3"/>
  </r>
  <r>
    <x v="4"/>
    <x v="3"/>
    <x v="27"/>
    <n v="106"/>
    <n v="8.4154434999999996E-3"/>
    <n v="8.2787360999999997E-4"/>
    <n v="2.3049875200000002E-3"/>
    <n v="5.2825818799999997E-3"/>
  </r>
  <r>
    <x v="4"/>
    <x v="4"/>
    <x v="27"/>
    <n v="229"/>
    <n v="8.3092246500000005E-3"/>
    <n v="9.4214962E-4"/>
    <n v="2.0958169100000002E-3"/>
    <n v="5.2712576599999996E-3"/>
  </r>
  <r>
    <x v="4"/>
    <x v="0"/>
    <x v="28"/>
    <n v="2152"/>
    <n v="4.7759941E-3"/>
    <n v="9.3792463999999996E-4"/>
    <n v="5.3788225999999999E-4"/>
    <n v="3.3001866999999999E-3"/>
  </r>
  <r>
    <x v="4"/>
    <x v="1"/>
    <x v="28"/>
    <n v="1145"/>
    <n v="4.5976970700000001E-3"/>
    <n v="8.6963222000000005E-4"/>
    <n v="4.9211524000000002E-4"/>
    <n v="3.23594914E-3"/>
  </r>
  <r>
    <x v="4"/>
    <x v="2"/>
    <x v="28"/>
    <n v="386"/>
    <n v="4.7394631600000004E-3"/>
    <n v="1.0175287800000001E-3"/>
    <n v="5.1000861999999996E-4"/>
    <n v="3.2119252499999999E-3"/>
  </r>
  <r>
    <x v="4"/>
    <x v="3"/>
    <x v="28"/>
    <n v="128"/>
    <n v="5.3052659699999996E-3"/>
    <n v="1.2509039700000001E-3"/>
    <n v="5.8394798000000001E-4"/>
    <n v="3.4704135299999999E-3"/>
  </r>
  <r>
    <x v="4"/>
    <x v="4"/>
    <x v="28"/>
    <n v="493"/>
    <n v="5.0812765199999997E-3"/>
    <n v="9.5294751000000002E-4"/>
    <n v="6.5404058999999997E-4"/>
    <n v="3.4742879200000002E-3"/>
  </r>
  <r>
    <x v="4"/>
    <x v="0"/>
    <x v="29"/>
    <n v="1212"/>
    <n v="6.8218086700000003E-3"/>
    <n v="8.2119560000000003E-4"/>
    <n v="1.4857689900000001E-3"/>
    <n v="4.5148436100000003E-3"/>
  </r>
  <r>
    <x v="4"/>
    <x v="1"/>
    <x v="29"/>
    <n v="475"/>
    <n v="5.9166907899999999E-3"/>
    <n v="7.3101828000000002E-4"/>
    <n v="1.2361352400000001E-3"/>
    <n v="3.9495368000000003E-3"/>
  </r>
  <r>
    <x v="4"/>
    <x v="2"/>
    <x v="29"/>
    <n v="315"/>
    <n v="6.5414827000000002E-3"/>
    <n v="7.9721464000000002E-4"/>
    <n v="1.3527334300000001E-3"/>
    <n v="4.3915341400000002E-3"/>
  </r>
  <r>
    <x v="4"/>
    <x v="3"/>
    <x v="29"/>
    <n v="172"/>
    <n v="8.8947429600000003E-3"/>
    <n v="1.0977199600000001E-3"/>
    <n v="1.9446460800000001E-3"/>
    <n v="5.8523765E-3"/>
  </r>
  <r>
    <x v="4"/>
    <x v="4"/>
    <x v="29"/>
    <n v="250"/>
    <n v="7.4685645899999998E-3"/>
    <n v="8.3249976E-4"/>
    <n v="1.8119904799999999E-3"/>
    <n v="4.8240738200000001E-3"/>
  </r>
  <r>
    <x v="4"/>
    <x v="0"/>
    <x v="30"/>
    <n v="980"/>
    <n v="7.7009989100000004E-3"/>
    <n v="1.32603433E-3"/>
    <n v="1.63403462E-3"/>
    <n v="4.7409294700000004E-3"/>
  </r>
  <r>
    <x v="4"/>
    <x v="1"/>
    <x v="30"/>
    <n v="374"/>
    <n v="6.3338653900000003E-3"/>
    <n v="1.0956684500000001E-3"/>
    <n v="1.45889012E-3"/>
    <n v="3.7793063100000001E-3"/>
  </r>
  <r>
    <x v="4"/>
    <x v="2"/>
    <x v="30"/>
    <n v="274"/>
    <n v="7.3639410199999996E-3"/>
    <n v="1.36138965E-3"/>
    <n v="1.67676207E-3"/>
    <n v="4.3257888299999998E-3"/>
  </r>
  <r>
    <x v="4"/>
    <x v="3"/>
    <x v="30"/>
    <n v="101"/>
    <n v="9.4955534699999993E-3"/>
    <n v="1.74012166E-3"/>
    <n v="1.68202216E-3"/>
    <n v="6.0734092000000002E-3"/>
  </r>
  <r>
    <x v="4"/>
    <x v="4"/>
    <x v="30"/>
    <n v="231"/>
    <n v="9.5296213600000006E-3"/>
    <n v="1.4760198499999999E-3"/>
    <n v="1.8459393100000001E-3"/>
    <n v="6.2076616899999996E-3"/>
  </r>
  <r>
    <x v="4"/>
    <x v="0"/>
    <x v="31"/>
    <n v="1017"/>
    <n v="6.9978419899999998E-3"/>
    <n v="1.0918548799999999E-3"/>
    <n v="1.73912674E-3"/>
    <n v="4.1668598900000001E-3"/>
  </r>
  <r>
    <x v="4"/>
    <x v="1"/>
    <x v="31"/>
    <n v="396"/>
    <n v="6.23003741E-3"/>
    <n v="8.8912831000000005E-4"/>
    <n v="1.58333894E-3"/>
    <n v="3.75756967E-3"/>
  </r>
  <r>
    <x v="4"/>
    <x v="2"/>
    <x v="31"/>
    <n v="191"/>
    <n v="6.8730000499999996E-3"/>
    <n v="1.23382029E-3"/>
    <n v="1.6660604700000001E-3"/>
    <n v="3.9731188299999996E-3"/>
  </r>
  <r>
    <x v="4"/>
    <x v="3"/>
    <x v="31"/>
    <n v="99"/>
    <n v="8.2994292300000005E-3"/>
    <n v="1.51748947E-3"/>
    <n v="1.82402705E-3"/>
    <n v="4.9579122200000001E-3"/>
  </r>
  <r>
    <x v="4"/>
    <x v="4"/>
    <x v="31"/>
    <n v="331"/>
    <n v="7.5991661400000004E-3"/>
    <n v="1.1251675900000001E-3"/>
    <n v="1.9422762699999999E-3"/>
    <n v="4.5317218000000001E-3"/>
  </r>
  <r>
    <x v="4"/>
    <x v="0"/>
    <x v="32"/>
    <n v="491"/>
    <n v="7.5542635299999999E-3"/>
    <n v="9.8723763000000005E-4"/>
    <n v="1.3815104900000001E-3"/>
    <n v="5.1855149600000001E-3"/>
  </r>
  <r>
    <x v="4"/>
    <x v="1"/>
    <x v="32"/>
    <n v="172"/>
    <n v="6.5392170299999998E-3"/>
    <n v="7.7061776000000002E-4"/>
    <n v="1.2232179000000001E-3"/>
    <n v="4.5453809199999997E-3"/>
  </r>
  <r>
    <x v="4"/>
    <x v="2"/>
    <x v="32"/>
    <n v="141"/>
    <n v="7.7982989200000002E-3"/>
    <n v="9.3355963999999997E-4"/>
    <n v="1.3702552300000001E-3"/>
    <n v="5.4944835799999999E-3"/>
  </r>
  <r>
    <x v="4"/>
    <x v="3"/>
    <x v="32"/>
    <n v="60"/>
    <n v="9.2424766000000005E-3"/>
    <n v="1.62229911E-3"/>
    <n v="1.75366489E-3"/>
    <n v="5.8665121300000003E-3"/>
  </r>
  <r>
    <x v="4"/>
    <x v="4"/>
    <x v="32"/>
    <n v="118"/>
    <n v="7.8838077999999999E-3"/>
    <n v="1.0442166499999999E-3"/>
    <n v="1.4364600899999999E-3"/>
    <n v="5.40313064E-3"/>
  </r>
  <r>
    <x v="4"/>
    <x v="0"/>
    <x v="33"/>
    <n v="1370"/>
    <n v="5.9738693899999999E-3"/>
    <n v="7.3499570999999999E-4"/>
    <n v="1.12161202E-3"/>
    <n v="4.1172611699999999E-3"/>
  </r>
  <r>
    <x v="4"/>
    <x v="1"/>
    <x v="33"/>
    <n v="609"/>
    <n v="5.3486283499999997E-3"/>
    <n v="6.1177224999999999E-4"/>
    <n v="9.8736900000000009E-4"/>
    <n v="3.74948661E-3"/>
  </r>
  <r>
    <x v="4"/>
    <x v="2"/>
    <x v="33"/>
    <n v="345"/>
    <n v="5.5981613300000004E-3"/>
    <n v="7.8888194999999996E-4"/>
    <n v="1.1534484900000001E-3"/>
    <n v="3.6558303999999998E-3"/>
  </r>
  <r>
    <x v="4"/>
    <x v="3"/>
    <x v="33"/>
    <n v="115"/>
    <n v="7.7288645E-3"/>
    <n v="1.13103838E-3"/>
    <n v="1.2765698299999999E-3"/>
    <n v="5.3212557899999999E-3"/>
  </r>
  <r>
    <x v="4"/>
    <x v="4"/>
    <x v="33"/>
    <n v="301"/>
    <n v="6.9990077200000004E-3"/>
    <n v="7.7123299000000001E-4"/>
    <n v="1.2975265199999999E-3"/>
    <n v="4.9302477100000002E-3"/>
  </r>
  <r>
    <x v="4"/>
    <x v="0"/>
    <x v="34"/>
    <n v="726"/>
    <n v="7.6349030899999998E-3"/>
    <n v="8.8005983000000003E-4"/>
    <n v="2.4049361199999998E-3"/>
    <n v="4.3499066699999997E-3"/>
  </r>
  <r>
    <x v="4"/>
    <x v="1"/>
    <x v="34"/>
    <n v="268"/>
    <n v="7.0794462800000003E-3"/>
    <n v="7.8785735999999996E-4"/>
    <n v="2.23487572E-3"/>
    <n v="4.0567127300000002E-3"/>
  </r>
  <r>
    <x v="4"/>
    <x v="2"/>
    <x v="34"/>
    <n v="182"/>
    <n v="7.1120774800000003E-3"/>
    <n v="9.3902598999999996E-4"/>
    <n v="2.18101318E-3"/>
    <n v="3.9920378299999996E-3"/>
  </r>
  <r>
    <x v="4"/>
    <x v="3"/>
    <x v="34"/>
    <n v="86"/>
    <n v="8.4875643999999997E-3"/>
    <n v="9.3884557999999996E-4"/>
    <n v="2.50430642E-3"/>
    <n v="5.0444119100000002E-3"/>
  </r>
  <r>
    <x v="4"/>
    <x v="4"/>
    <x v="34"/>
    <n v="190"/>
    <n v="8.5332600000000008E-3"/>
    <n v="9.2702216999999997E-4"/>
    <n v="2.81432726E-3"/>
    <n v="4.7919101100000003E-3"/>
  </r>
  <r>
    <x v="4"/>
    <x v="0"/>
    <x v="35"/>
    <n v="563"/>
    <n v="6.4839276199999997E-3"/>
    <n v="4.0079577999999999E-4"/>
    <n v="1.52915492E-3"/>
    <n v="4.5425051799999998E-3"/>
  </r>
  <r>
    <x v="4"/>
    <x v="1"/>
    <x v="35"/>
    <n v="245"/>
    <n v="6.0454929500000001E-3"/>
    <n v="4.6674204999999999E-4"/>
    <n v="1.35837087E-3"/>
    <n v="4.2092779099999998E-3"/>
  </r>
  <r>
    <x v="4"/>
    <x v="2"/>
    <x v="35"/>
    <n v="179"/>
    <n v="6.9309950099999997E-3"/>
    <n v="3.6849501E-4"/>
    <n v="1.61500339E-3"/>
    <n v="4.9353401300000002E-3"/>
  </r>
  <r>
    <x v="4"/>
    <x v="3"/>
    <x v="35"/>
    <n v="42"/>
    <n v="7.3167436099999998E-3"/>
    <n v="6.0543404999999998E-4"/>
    <n v="1.9350747800000001E-3"/>
    <n v="4.7654869499999999E-3"/>
  </r>
  <r>
    <x v="4"/>
    <x v="4"/>
    <x v="35"/>
    <n v="97"/>
    <n v="6.4057127900000004E-3"/>
    <n v="2.0523079E-4"/>
    <n v="1.6263361800000001E-3"/>
    <n v="4.5626906500000003E-3"/>
  </r>
  <r>
    <x v="4"/>
    <x v="0"/>
    <x v="36"/>
    <n v="1694"/>
    <n v="6.06542266E-3"/>
    <n v="1.16375446E-3"/>
    <n v="9.6269078999999997E-4"/>
    <n v="3.9389769100000001E-3"/>
  </r>
  <r>
    <x v="4"/>
    <x v="1"/>
    <x v="36"/>
    <n v="673"/>
    <n v="5.5943877899999996E-3"/>
    <n v="1.02830379E-3"/>
    <n v="8.3128656999999998E-4"/>
    <n v="3.7347969599999999E-3"/>
  </r>
  <r>
    <x v="4"/>
    <x v="2"/>
    <x v="36"/>
    <n v="386"/>
    <n v="5.8073663999999997E-3"/>
    <n v="1.25878525E-3"/>
    <n v="9.5462097999999998E-4"/>
    <n v="3.5939596399999999E-3"/>
  </r>
  <r>
    <x v="4"/>
    <x v="3"/>
    <x v="36"/>
    <n v="137"/>
    <n v="7.5155444999999996E-3"/>
    <n v="1.5309034E-3"/>
    <n v="1.1359486499999999E-3"/>
    <n v="4.8486919400000002E-3"/>
  </r>
  <r>
    <x v="4"/>
    <x v="4"/>
    <x v="36"/>
    <n v="498"/>
    <n v="6.5030722300000003E-3"/>
    <n v="1.17214204E-3"/>
    <n v="1.0988628E-3"/>
    <n v="4.2320669000000003E-3"/>
  </r>
  <r>
    <x v="4"/>
    <x v="0"/>
    <x v="37"/>
    <n v="1331"/>
    <n v="7.3068579399999996E-3"/>
    <n v="1.29259167E-3"/>
    <n v="1.1926337500000001E-3"/>
    <n v="4.82162336E-3"/>
  </r>
  <r>
    <x v="4"/>
    <x v="1"/>
    <x v="37"/>
    <n v="551"/>
    <n v="6.7339682999999996E-3"/>
    <n v="1.1175806E-3"/>
    <n v="1.1120771199999999E-3"/>
    <n v="4.5043100999999997E-3"/>
  </r>
  <r>
    <x v="4"/>
    <x v="2"/>
    <x v="37"/>
    <n v="407"/>
    <n v="7.2553801399999999E-3"/>
    <n v="1.34899081E-3"/>
    <n v="1.08520431E-3"/>
    <n v="4.8211561500000003E-3"/>
  </r>
  <r>
    <x v="4"/>
    <x v="3"/>
    <x v="37"/>
    <n v="56"/>
    <n v="8.8632603300000008E-3"/>
    <n v="2.1232223100000002E-3"/>
    <n v="1.3622269600000001E-3"/>
    <n v="5.3778105899999996E-3"/>
  </r>
  <r>
    <x v="4"/>
    <x v="4"/>
    <x v="37"/>
    <n v="317"/>
    <n v="8.09378262E-3"/>
    <n v="1.3776431899999999E-3"/>
    <n v="1.4406251399999999E-3"/>
    <n v="5.27551384E-3"/>
  </r>
  <r>
    <x v="4"/>
    <x v="0"/>
    <x v="38"/>
    <n v="767"/>
    <n v="7.5626235099999998E-3"/>
    <n v="7.2516756000000002E-4"/>
    <n v="2.3900837900000002E-3"/>
    <n v="4.4473716600000003E-3"/>
  </r>
  <r>
    <x v="4"/>
    <x v="1"/>
    <x v="38"/>
    <n v="315"/>
    <n v="7.2246470299999997E-3"/>
    <n v="6.7269229000000005E-4"/>
    <n v="2.2615371000000001E-3"/>
    <n v="4.2904171399999998E-3"/>
  </r>
  <r>
    <x v="4"/>
    <x v="2"/>
    <x v="38"/>
    <n v="180"/>
    <n v="7.2493567799999997E-3"/>
    <n v="7.0987630999999997E-4"/>
    <n v="2.18370602E-3"/>
    <n v="4.35577393E-3"/>
  </r>
  <r>
    <x v="4"/>
    <x v="3"/>
    <x v="38"/>
    <n v="60"/>
    <n v="8.3533948499999993E-3"/>
    <n v="7.8954454E-4"/>
    <n v="2.8254241800000001E-3"/>
    <n v="4.73842568E-3"/>
  </r>
  <r>
    <x v="4"/>
    <x v="4"/>
    <x v="38"/>
    <n v="212"/>
    <n v="8.1069835199999996E-3"/>
    <n v="7.9790112999999997E-4"/>
    <n v="2.6331016199999998E-3"/>
    <n v="4.6759802800000003E-3"/>
  </r>
  <r>
    <x v="4"/>
    <x v="0"/>
    <x v="39"/>
    <n v="1247"/>
    <n v="6.16158386E-3"/>
    <n v="8.5632345000000003E-4"/>
    <n v="9.0680572000000005E-4"/>
    <n v="4.3984541999999996E-3"/>
  </r>
  <r>
    <x v="4"/>
    <x v="1"/>
    <x v="39"/>
    <n v="553"/>
    <n v="5.7244363299999998E-3"/>
    <n v="6.8161434999999999E-4"/>
    <n v="8.7194821999999998E-4"/>
    <n v="4.17087328E-3"/>
  </r>
  <r>
    <x v="4"/>
    <x v="2"/>
    <x v="39"/>
    <n v="309"/>
    <n v="5.8533348999999998E-3"/>
    <n v="9.3337954000000003E-4"/>
    <n v="9.0922005999999995E-4"/>
    <n v="4.0107348100000004E-3"/>
  </r>
  <r>
    <x v="4"/>
    <x v="3"/>
    <x v="39"/>
    <n v="57"/>
    <n v="6.9872885999999997E-3"/>
    <n v="9.9171516999999997E-4"/>
    <n v="1.05567718E-3"/>
    <n v="4.9398958199999999E-3"/>
  </r>
  <r>
    <x v="4"/>
    <x v="4"/>
    <x v="39"/>
    <n v="328"/>
    <n v="7.0455056299999997E-3"/>
    <n v="1.0547578300000001E-3"/>
    <n v="9.3742917000000001E-4"/>
    <n v="5.0533181199999997E-3"/>
  </r>
  <r>
    <x v="4"/>
    <x v="0"/>
    <x v="40"/>
    <n v="1483"/>
    <n v="4.5874616700000001E-3"/>
    <n v="9.1857384000000001E-4"/>
    <n v="5.9033215999999996E-4"/>
    <n v="3.0785551799999999E-3"/>
  </r>
  <r>
    <x v="4"/>
    <x v="1"/>
    <x v="40"/>
    <n v="661"/>
    <n v="4.1986220799999996E-3"/>
    <n v="7.956692E-4"/>
    <n v="5.4219521999999997E-4"/>
    <n v="2.86075716E-3"/>
  </r>
  <r>
    <x v="4"/>
    <x v="2"/>
    <x v="40"/>
    <n v="342"/>
    <n v="4.7259784800000003E-3"/>
    <n v="9.7124055000000003E-4"/>
    <n v="6.1812976000000003E-4"/>
    <n v="3.1366076899999999E-3"/>
  </r>
  <r>
    <x v="4"/>
    <x v="3"/>
    <x v="40"/>
    <n v="89"/>
    <n v="5.6268203899999996E-3"/>
    <n v="1.45014021E-3"/>
    <n v="5.7610253000000004E-4"/>
    <n v="3.6005771400000001E-3"/>
  </r>
  <r>
    <x v="4"/>
    <x v="4"/>
    <x v="40"/>
    <n v="391"/>
    <n v="4.8870711300000001E-3"/>
    <n v="9.5928625000000003E-4"/>
    <n v="6.5063440000000001E-4"/>
    <n v="3.2771499999999999E-3"/>
  </r>
  <r>
    <x v="4"/>
    <x v="0"/>
    <x v="41"/>
    <n v="560"/>
    <n v="7.38981871E-3"/>
    <n v="9.6093725000000001E-4"/>
    <n v="1.7295384699999999E-3"/>
    <n v="4.6993425200000001E-3"/>
  </r>
  <r>
    <x v="4"/>
    <x v="1"/>
    <x v="41"/>
    <n v="172"/>
    <n v="6.2637271299999997E-3"/>
    <n v="7.4255735000000004E-4"/>
    <n v="1.45988081E-3"/>
    <n v="4.0612885300000002E-3"/>
  </r>
  <r>
    <x v="4"/>
    <x v="2"/>
    <x v="41"/>
    <n v="93"/>
    <n v="7.62270988E-3"/>
    <n v="1.0797488400000001E-3"/>
    <n v="1.70313102E-3"/>
    <n v="4.8398294900000001E-3"/>
  </r>
  <r>
    <x v="4"/>
    <x v="3"/>
    <x v="41"/>
    <n v="43"/>
    <n v="7.1926138499999997E-3"/>
    <n v="8.2875731000000002E-4"/>
    <n v="1.8039403000000001E-3"/>
    <n v="4.5599158299999996E-3"/>
  </r>
  <r>
    <x v="4"/>
    <x v="4"/>
    <x v="41"/>
    <n v="252"/>
    <n v="8.1061229999999998E-3"/>
    <n v="1.0886975800000001E-3"/>
    <n v="1.91064058E-3"/>
    <n v="5.1067843699999999E-3"/>
  </r>
  <r>
    <x v="4"/>
    <x v="0"/>
    <x v="42"/>
    <n v="3636"/>
    <n v="5.1240295200000001E-3"/>
    <n v="1.12506597E-3"/>
    <n v="8.7454901999999999E-4"/>
    <n v="3.1244140500000001E-3"/>
  </r>
  <r>
    <x v="4"/>
    <x v="1"/>
    <x v="42"/>
    <n v="1877"/>
    <n v="4.9277065000000002E-3"/>
    <n v="1.07053686E-3"/>
    <n v="8.2131505E-4"/>
    <n v="3.0358541000000002E-3"/>
  </r>
  <r>
    <x v="4"/>
    <x v="2"/>
    <x v="42"/>
    <n v="839"/>
    <n v="5.1004141700000004E-3"/>
    <n v="1.1765271599999999E-3"/>
    <n v="8.5917128999999997E-4"/>
    <n v="3.0647152599999998E-3"/>
  </r>
  <r>
    <x v="4"/>
    <x v="3"/>
    <x v="42"/>
    <n v="130"/>
    <n v="5.7760859599999999E-3"/>
    <n v="1.52181243E-3"/>
    <n v="9.4097197E-4"/>
    <n v="3.3133010400000001E-3"/>
  </r>
  <r>
    <x v="4"/>
    <x v="4"/>
    <x v="42"/>
    <n v="790"/>
    <n v="5.5082627800000002E-3"/>
    <n v="1.13468389E-3"/>
    <n v="1.0064314299999999E-3"/>
    <n v="3.3671469600000002E-3"/>
  </r>
  <r>
    <x v="4"/>
    <x v="0"/>
    <x v="43"/>
    <n v="994"/>
    <n v="6.66358078E-3"/>
    <n v="8.5460655999999998E-4"/>
    <n v="1.81244852E-3"/>
    <n v="3.9965252099999999E-3"/>
  </r>
  <r>
    <x v="4"/>
    <x v="1"/>
    <x v="43"/>
    <n v="453"/>
    <n v="6.1145089999999997E-3"/>
    <n v="7.2145038E-4"/>
    <n v="1.83386452E-3"/>
    <n v="3.5591936200000001E-3"/>
  </r>
  <r>
    <x v="4"/>
    <x v="2"/>
    <x v="43"/>
    <n v="214"/>
    <n v="6.3320458699999997E-3"/>
    <n v="9.2754822999999999E-4"/>
    <n v="1.71831706E-3"/>
    <n v="3.68618008E-3"/>
  </r>
  <r>
    <x v="4"/>
    <x v="3"/>
    <x v="43"/>
    <n v="75"/>
    <n v="8.2677466499999994E-3"/>
    <n v="1.19506145E-3"/>
    <n v="2.22006148E-3"/>
    <n v="4.8526231899999996E-3"/>
  </r>
  <r>
    <x v="4"/>
    <x v="4"/>
    <x v="43"/>
    <n v="252"/>
    <n v="7.4547139099999998E-3"/>
    <n v="9.3070228000000001E-4"/>
    <n v="1.7325743500000001E-3"/>
    <n v="4.7914367999999999E-3"/>
  </r>
  <r>
    <x v="4"/>
    <x v="0"/>
    <x v="44"/>
    <n v="2736"/>
    <n v="5.7511258700000002E-3"/>
    <n v="9.3522809000000004E-4"/>
    <n v="1.08816155E-3"/>
    <n v="3.7277357499999999E-3"/>
  </r>
  <r>
    <x v="4"/>
    <x v="1"/>
    <x v="44"/>
    <n v="1208"/>
    <n v="5.2755834400000003E-3"/>
    <n v="8.3651403999999996E-4"/>
    <n v="9.924766099999999E-4"/>
    <n v="3.4465923100000001E-3"/>
  </r>
  <r>
    <x v="4"/>
    <x v="2"/>
    <x v="44"/>
    <n v="572"/>
    <n v="5.6022765400000002E-3"/>
    <n v="9.8411979999999994E-4"/>
    <n v="1.0907955400000001E-3"/>
    <n v="3.5273607E-3"/>
  </r>
  <r>
    <x v="4"/>
    <x v="3"/>
    <x v="44"/>
    <n v="133"/>
    <n v="6.0850039699999999E-3"/>
    <n v="1.09092153E-3"/>
    <n v="1.0458435299999999E-3"/>
    <n v="3.9482384599999996E-3"/>
  </r>
  <r>
    <x v="4"/>
    <x v="4"/>
    <x v="44"/>
    <n v="823"/>
    <n v="6.4986243799999999E-3"/>
    <n v="1.0209793600000001E-3"/>
    <n v="1.2336160499999999E-3"/>
    <n v="4.2440285000000001E-3"/>
  </r>
  <r>
    <x v="5"/>
    <x v="0"/>
    <x v="0"/>
    <n v="66975"/>
    <n v="6.0178954600000004E-3"/>
    <n v="1.0048241499999999E-3"/>
    <n v="1.1724938099999999E-3"/>
    <n v="3.8404734999999998E-3"/>
  </r>
  <r>
    <x v="5"/>
    <x v="1"/>
    <x v="0"/>
    <n v="30150"/>
    <n v="5.4074052500000004E-3"/>
    <n v="8.9659088000000001E-4"/>
    <n v="1.0245974500000001E-3"/>
    <n v="3.48611471E-3"/>
  </r>
  <r>
    <x v="5"/>
    <x v="2"/>
    <x v="0"/>
    <n v="15474"/>
    <n v="5.8607469099999998E-3"/>
    <n v="1.03884359E-3"/>
    <n v="1.1330084200000001E-3"/>
    <n v="3.6887695099999999E-3"/>
  </r>
  <r>
    <x v="5"/>
    <x v="3"/>
    <x v="0"/>
    <n v="5029"/>
    <n v="7.6160926299999997E-3"/>
    <n v="1.28598318E-3"/>
    <n v="1.47522125E-3"/>
    <n v="4.8548278699999999E-3"/>
  </r>
  <r>
    <x v="5"/>
    <x v="4"/>
    <x v="0"/>
    <n v="16322"/>
    <n v="6.8021537199999997E-3"/>
    <n v="1.0858722700000001E-3"/>
    <n v="1.3898480700000001E-3"/>
    <n v="4.3263329100000003E-3"/>
  </r>
  <r>
    <x v="5"/>
    <x v="0"/>
    <x v="1"/>
    <n v="1386"/>
    <n v="6.2850309600000001E-3"/>
    <n v="1.1380001200000001E-3"/>
    <n v="1.22120655E-3"/>
    <n v="3.9258238100000004E-3"/>
  </r>
  <r>
    <x v="5"/>
    <x v="1"/>
    <x v="1"/>
    <n v="511"/>
    <n v="5.9095045399999999E-3"/>
    <n v="1.0033428699999999E-3"/>
    <n v="1.1766142599999999E-3"/>
    <n v="3.72954694E-3"/>
  </r>
  <r>
    <x v="5"/>
    <x v="2"/>
    <x v="1"/>
    <n v="355"/>
    <n v="6.0256257400000002E-3"/>
    <n v="1.1450832099999999E-3"/>
    <n v="1.13132475E-3"/>
    <n v="3.7492172800000002E-3"/>
  </r>
  <r>
    <x v="5"/>
    <x v="3"/>
    <x v="1"/>
    <n v="97"/>
    <n v="7.57373973E-3"/>
    <n v="1.6071255699999999E-3"/>
    <n v="1.3275580099999999E-3"/>
    <n v="4.6390557000000002E-3"/>
  </r>
  <r>
    <x v="5"/>
    <x v="4"/>
    <x v="1"/>
    <n v="423"/>
    <n v="6.66086571E-3"/>
    <n v="1.18714953E-3"/>
    <n v="1.32612051E-3"/>
    <n v="4.1475951999999996E-3"/>
  </r>
  <r>
    <x v="5"/>
    <x v="0"/>
    <x v="2"/>
    <n v="883"/>
    <n v="6.0005214499999999E-3"/>
    <n v="6.9920227999999997E-4"/>
    <n v="1.75907551E-3"/>
    <n v="3.5422431499999999E-3"/>
  </r>
  <r>
    <x v="5"/>
    <x v="1"/>
    <x v="2"/>
    <n v="352"/>
    <n v="5.3222654099999997E-3"/>
    <n v="6.4459675999999999E-4"/>
    <n v="1.5898895399999999E-3"/>
    <n v="3.0877785800000001E-3"/>
  </r>
  <r>
    <x v="5"/>
    <x v="2"/>
    <x v="2"/>
    <n v="182"/>
    <n v="5.6446502300000001E-3"/>
    <n v="7.0461921E-4"/>
    <n v="1.6583356599999999E-3"/>
    <n v="3.2816948999999998E-3"/>
  </r>
  <r>
    <x v="5"/>
    <x v="3"/>
    <x v="2"/>
    <n v="120"/>
    <n v="7.2269480400000002E-3"/>
    <n v="8.1741870000000001E-4"/>
    <n v="2.1163191799999999E-3"/>
    <n v="4.2932096400000001E-3"/>
  </r>
  <r>
    <x v="5"/>
    <x v="4"/>
    <x v="2"/>
    <n v="229"/>
    <n v="6.68324413E-3"/>
    <n v="7.1688478999999998E-4"/>
    <n v="1.91199637E-3"/>
    <n v="4.0543625200000002E-3"/>
  </r>
  <r>
    <x v="5"/>
    <x v="0"/>
    <x v="3"/>
    <n v="879"/>
    <n v="6.5758514099999998E-3"/>
    <n v="1.10011616E-3"/>
    <n v="1.0202695299999999E-3"/>
    <n v="4.4554652300000004E-3"/>
  </r>
  <r>
    <x v="5"/>
    <x v="1"/>
    <x v="3"/>
    <n v="386"/>
    <n v="5.8589399600000001E-3"/>
    <n v="9.1989876000000005E-4"/>
    <n v="9.9462050000000005E-4"/>
    <n v="3.9444201999999998E-3"/>
  </r>
  <r>
    <x v="5"/>
    <x v="2"/>
    <x v="3"/>
    <n v="206"/>
    <n v="6.54317218E-3"/>
    <n v="1.2405607099999999E-3"/>
    <n v="9.4418574999999999E-4"/>
    <n v="4.35842522E-3"/>
  </r>
  <r>
    <x v="5"/>
    <x v="3"/>
    <x v="3"/>
    <n v="35"/>
    <n v="1.002314793E-2"/>
    <n v="1.3627643200000001E-3"/>
    <n v="1.3667325299999999E-3"/>
    <n v="7.2936505100000002E-3"/>
  </r>
  <r>
    <x v="5"/>
    <x v="4"/>
    <x v="3"/>
    <n v="252"/>
    <n v="7.2219004799999997E-3"/>
    <n v="1.2248766800000001E-3"/>
    <n v="1.0736329299999999E-3"/>
    <n v="4.9233903899999999E-3"/>
  </r>
  <r>
    <x v="5"/>
    <x v="0"/>
    <x v="4"/>
    <n v="1027"/>
    <n v="7.2161813599999998E-3"/>
    <n v="1.2081099500000001E-3"/>
    <n v="1.1407842199999999E-3"/>
    <n v="4.8672867199999999E-3"/>
  </r>
  <r>
    <x v="5"/>
    <x v="1"/>
    <x v="4"/>
    <n v="415"/>
    <n v="6.5908074099999998E-3"/>
    <n v="9.9433822999999994E-4"/>
    <n v="9.9060105000000004E-4"/>
    <n v="4.6058676900000003E-3"/>
  </r>
  <r>
    <x v="5"/>
    <x v="2"/>
    <x v="4"/>
    <n v="236"/>
    <n v="6.8370897499999998E-3"/>
    <n v="1.193993E-3"/>
    <n v="1.1368092199999999E-3"/>
    <n v="4.5062870400000002E-3"/>
  </r>
  <r>
    <x v="5"/>
    <x v="3"/>
    <x v="4"/>
    <n v="95"/>
    <n v="8.6019734600000005E-3"/>
    <n v="1.5355748100000001E-3"/>
    <n v="1.11135454E-3"/>
    <n v="5.9550436400000002E-3"/>
  </r>
  <r>
    <x v="5"/>
    <x v="4"/>
    <x v="4"/>
    <n v="281"/>
    <n v="7.9896531000000007E-3"/>
    <n v="1.4249700900000001E-3"/>
    <n v="1.3758729600000001E-3"/>
    <n v="5.1888095500000004E-3"/>
  </r>
  <r>
    <x v="5"/>
    <x v="0"/>
    <x v="5"/>
    <n v="842"/>
    <n v="7.3712416199999999E-3"/>
    <n v="7.8989594999999998E-4"/>
    <n v="1.52010731E-3"/>
    <n v="5.0612378799999996E-3"/>
  </r>
  <r>
    <x v="5"/>
    <x v="1"/>
    <x v="5"/>
    <n v="255"/>
    <n v="6.9508893800000002E-3"/>
    <n v="6.5491081999999995E-4"/>
    <n v="1.4113105800000001E-3"/>
    <n v="4.8846675100000002E-3"/>
  </r>
  <r>
    <x v="5"/>
    <x v="2"/>
    <x v="5"/>
    <n v="216"/>
    <n v="6.66629133E-3"/>
    <n v="6.6802745999999997E-4"/>
    <n v="1.3197657100000001E-3"/>
    <n v="4.6784977E-3"/>
  </r>
  <r>
    <x v="5"/>
    <x v="3"/>
    <x v="5"/>
    <n v="74"/>
    <n v="9.2207830500000004E-3"/>
    <n v="8.1706683999999998E-4"/>
    <n v="1.7503438200000001E-3"/>
    <n v="6.6533718899999999E-3"/>
  </r>
  <r>
    <x v="5"/>
    <x v="4"/>
    <x v="5"/>
    <n v="297"/>
    <n v="7.7840127400000004E-3"/>
    <n v="9.8765407000000007E-4"/>
    <n v="1.70185629E-3"/>
    <n v="5.0945018599999996E-3"/>
  </r>
  <r>
    <x v="5"/>
    <x v="0"/>
    <x v="6"/>
    <n v="942"/>
    <n v="6.7705259200000001E-3"/>
    <n v="1.2264338599999999E-3"/>
    <n v="1.3789978499999999E-3"/>
    <n v="4.1650937199999996E-3"/>
  </r>
  <r>
    <x v="5"/>
    <x v="1"/>
    <x v="6"/>
    <n v="400"/>
    <n v="5.9176502000000001E-3"/>
    <n v="9.5734927999999999E-4"/>
    <n v="1.2011861E-3"/>
    <n v="3.75911434E-3"/>
  </r>
  <r>
    <x v="5"/>
    <x v="2"/>
    <x v="6"/>
    <n v="225"/>
    <n v="6.8569442000000003E-3"/>
    <n v="1.39552443E-3"/>
    <n v="1.4195985099999999E-3"/>
    <n v="4.0418207400000003E-3"/>
  </r>
  <r>
    <x v="5"/>
    <x v="3"/>
    <x v="6"/>
    <n v="77"/>
    <n v="8.9957609599999998E-3"/>
    <n v="1.5569382E-3"/>
    <n v="1.5354434699999999E-3"/>
    <n v="5.9033787399999996E-3"/>
  </r>
  <r>
    <x v="5"/>
    <x v="4"/>
    <x v="6"/>
    <n v="240"/>
    <n v="7.3970387300000004E-3"/>
    <n v="1.4103489200000001E-3"/>
    <n v="1.58709467E-3"/>
    <n v="4.3995946599999997E-3"/>
  </r>
  <r>
    <x v="5"/>
    <x v="0"/>
    <x v="7"/>
    <n v="526"/>
    <n v="4.5462564400000002E-3"/>
    <n v="8.2356333999999997E-4"/>
    <n v="5.6338869999999997E-4"/>
    <n v="3.1593039099999999E-3"/>
  </r>
  <r>
    <x v="5"/>
    <x v="1"/>
    <x v="7"/>
    <n v="179"/>
    <n v="4.1124816500000003E-3"/>
    <n v="8.3915246999999998E-4"/>
    <n v="4.3308999E-4"/>
    <n v="2.8402387600000001E-3"/>
  </r>
  <r>
    <x v="5"/>
    <x v="2"/>
    <x v="7"/>
    <n v="136"/>
    <n v="4.5371218799999998E-3"/>
    <n v="8.6218318000000002E-4"/>
    <n v="5.3096038000000003E-4"/>
    <n v="3.1439778500000001E-3"/>
  </r>
  <r>
    <x v="5"/>
    <x v="3"/>
    <x v="7"/>
    <n v="56"/>
    <n v="5.5952378299999996E-3"/>
    <n v="9.3729306000000004E-4"/>
    <n v="7.9034365E-4"/>
    <n v="3.8676006199999998E-3"/>
  </r>
  <r>
    <x v="5"/>
    <x v="4"/>
    <x v="7"/>
    <n v="155"/>
    <n v="4.67622436E-3"/>
    <n v="7.3058515999999997E-4"/>
    <n v="6.6031932000000005E-4"/>
    <n v="3.28531934E-3"/>
  </r>
  <r>
    <x v="5"/>
    <x v="0"/>
    <x v="8"/>
    <n v="703"/>
    <n v="7.7040524900000001E-3"/>
    <n v="1.1906641099999999E-3"/>
    <n v="1.8453813199999999E-3"/>
    <n v="4.66800658E-3"/>
  </r>
  <r>
    <x v="5"/>
    <x v="1"/>
    <x v="8"/>
    <n v="274"/>
    <n v="6.9068495799999999E-3"/>
    <n v="1.0841610099999999E-3"/>
    <n v="1.55734634E-3"/>
    <n v="4.2653417400000003E-3"/>
  </r>
  <r>
    <x v="5"/>
    <x v="2"/>
    <x v="8"/>
    <n v="153"/>
    <n v="7.3612621499999998E-3"/>
    <n v="1.1272994499999999E-3"/>
    <n v="1.75449322E-3"/>
    <n v="4.4794690299999997E-3"/>
  </r>
  <r>
    <x v="5"/>
    <x v="3"/>
    <x v="8"/>
    <n v="72"/>
    <n v="8.8634899600000001E-3"/>
    <n v="1.5343683E-3"/>
    <n v="2.0283562400000002E-3"/>
    <n v="5.3007648900000003E-3"/>
  </r>
  <r>
    <x v="5"/>
    <x v="4"/>
    <x v="8"/>
    <n v="204"/>
    <n v="8.6226849599999999E-3"/>
    <n v="1.2599285200000001E-3"/>
    <n v="2.2358385200000001E-3"/>
    <n v="5.12691742E-3"/>
  </r>
  <r>
    <x v="5"/>
    <x v="0"/>
    <x v="9"/>
    <n v="667"/>
    <n v="7.33112587E-3"/>
    <n v="5.1528030999999997E-4"/>
    <n v="1.6385554799999999E-3"/>
    <n v="5.1772895900000001E-3"/>
  </r>
  <r>
    <x v="5"/>
    <x v="1"/>
    <x v="9"/>
    <n v="270"/>
    <n v="6.7723334500000001E-3"/>
    <n v="4.7127889999999998E-4"/>
    <n v="1.33157554E-3"/>
    <n v="4.9694785E-3"/>
  </r>
  <r>
    <x v="5"/>
    <x v="2"/>
    <x v="9"/>
    <n v="150"/>
    <n v="6.6074843199999999E-3"/>
    <n v="4.5794729999999999E-4"/>
    <n v="1.57932075E-3"/>
    <n v="4.5702158200000001E-3"/>
  </r>
  <r>
    <x v="5"/>
    <x v="3"/>
    <x v="9"/>
    <n v="58"/>
    <n v="7.9188615299999997E-3"/>
    <n v="5.3340495999999998E-4"/>
    <n v="1.92448892E-3"/>
    <n v="5.4609672099999998E-3"/>
  </r>
  <r>
    <x v="5"/>
    <x v="4"/>
    <x v="9"/>
    <n v="189"/>
    <n v="8.5233561099999997E-3"/>
    <n v="6.1807981000000002E-4"/>
    <n v="2.03636316E-3"/>
    <n v="5.8689126399999996E-3"/>
  </r>
  <r>
    <x v="5"/>
    <x v="0"/>
    <x v="10"/>
    <n v="1138"/>
    <n v="7.0667042599999999E-3"/>
    <n v="1.2418023000000001E-3"/>
    <n v="1.80689782E-3"/>
    <n v="4.01800366E-3"/>
  </r>
  <r>
    <x v="5"/>
    <x v="1"/>
    <x v="10"/>
    <n v="483"/>
    <n v="6.5223140100000004E-3"/>
    <n v="1.11954581E-3"/>
    <n v="1.6970274E-3"/>
    <n v="3.7057403299999999E-3"/>
  </r>
  <r>
    <x v="5"/>
    <x v="2"/>
    <x v="10"/>
    <n v="254"/>
    <n v="7.0621898899999999E-3"/>
    <n v="1.2052983099999999E-3"/>
    <n v="1.8661597299999999E-3"/>
    <n v="3.9907313900000001E-3"/>
  </r>
  <r>
    <x v="5"/>
    <x v="3"/>
    <x v="10"/>
    <n v="108"/>
    <n v="8.2228435499999992E-3"/>
    <n v="1.6528418300000001E-3"/>
    <n v="2.0785105000000002E-3"/>
    <n v="4.4914906499999999E-3"/>
  </r>
  <r>
    <x v="5"/>
    <x v="4"/>
    <x v="10"/>
    <n v="293"/>
    <n v="7.5418718500000004E-3"/>
    <n v="1.3234734000000001E-3"/>
    <n v="1.8365248199999999E-3"/>
    <n v="4.3818731100000001E-3"/>
  </r>
  <r>
    <x v="5"/>
    <x v="0"/>
    <x v="11"/>
    <n v="2113"/>
    <n v="7.1140019199999998E-3"/>
    <n v="1.0873875800000001E-3"/>
    <n v="1.71395963E-3"/>
    <n v="4.31265422E-3"/>
  </r>
  <r>
    <x v="5"/>
    <x v="1"/>
    <x v="11"/>
    <n v="938"/>
    <n v="6.2206820599999997E-3"/>
    <n v="1.0165316900000001E-3"/>
    <n v="1.53081294E-3"/>
    <n v="3.6733369399999998E-3"/>
  </r>
  <r>
    <x v="5"/>
    <x v="2"/>
    <x v="11"/>
    <n v="473"/>
    <n v="7.01682499E-3"/>
    <n v="1.0862253799999999E-3"/>
    <n v="1.6643173600000001E-3"/>
    <n v="4.2662817599999998E-3"/>
  </r>
  <r>
    <x v="5"/>
    <x v="3"/>
    <x v="11"/>
    <n v="102"/>
    <n v="7.9205244399999999E-3"/>
    <n v="1.2317309099999999E-3"/>
    <n v="1.8728438E-3"/>
    <n v="4.8159492899999996E-3"/>
  </r>
  <r>
    <x v="5"/>
    <x v="4"/>
    <x v="11"/>
    <n v="600"/>
    <n v="8.4500576199999997E-3"/>
    <n v="1.17453678E-3"/>
    <n v="2.0124033E-3"/>
    <n v="5.2631170400000002E-3"/>
  </r>
  <r>
    <x v="5"/>
    <x v="0"/>
    <x v="12"/>
    <n v="1738"/>
    <n v="7.39621268E-3"/>
    <n v="1.1516068200000001E-3"/>
    <n v="1.7751617200000001E-3"/>
    <n v="4.46944367E-3"/>
  </r>
  <r>
    <x v="5"/>
    <x v="1"/>
    <x v="12"/>
    <n v="768"/>
    <n v="6.4853844800000001E-3"/>
    <n v="9.1498458000000005E-4"/>
    <n v="1.5365032999999999E-3"/>
    <n v="4.0338961199999999E-3"/>
  </r>
  <r>
    <x v="5"/>
    <x v="2"/>
    <x v="12"/>
    <n v="408"/>
    <n v="7.1558696299999997E-3"/>
    <n v="1.1240749800000001E-3"/>
    <n v="1.7242247700000001E-3"/>
    <n v="4.3075694299999998E-3"/>
  </r>
  <r>
    <x v="5"/>
    <x v="3"/>
    <x v="12"/>
    <n v="140"/>
    <n v="9.9871029199999992E-3"/>
    <n v="1.6838622E-3"/>
    <n v="2.2502477699999999E-3"/>
    <n v="6.0529924999999998E-3"/>
  </r>
  <r>
    <x v="5"/>
    <x v="4"/>
    <x v="12"/>
    <n v="422"/>
    <n v="8.4266662099999994E-3"/>
    <n v="1.43227772E-3"/>
    <n v="2.1011330200000002E-3"/>
    <n v="4.89325499E-3"/>
  </r>
  <r>
    <x v="5"/>
    <x v="0"/>
    <x v="13"/>
    <n v="828"/>
    <n v="6.1734263500000004E-3"/>
    <n v="8.7045959E-4"/>
    <n v="1.26172761E-3"/>
    <n v="4.0412386899999998E-3"/>
  </r>
  <r>
    <x v="5"/>
    <x v="1"/>
    <x v="13"/>
    <n v="281"/>
    <n v="5.5536194400000001E-3"/>
    <n v="6.6408801000000003E-4"/>
    <n v="1.09821876E-3"/>
    <n v="3.7913121999999999E-3"/>
  </r>
  <r>
    <x v="5"/>
    <x v="2"/>
    <x v="13"/>
    <n v="219"/>
    <n v="5.8641972800000004E-3"/>
    <n v="8.0157044000000002E-4"/>
    <n v="1.25406921E-3"/>
    <n v="3.8085571699999999E-3"/>
  </r>
  <r>
    <x v="5"/>
    <x v="3"/>
    <x v="13"/>
    <n v="74"/>
    <n v="8.5100723199999992E-3"/>
    <n v="1.5104164400000001E-3"/>
    <n v="1.6039474199999999E-3"/>
    <n v="5.3957079600000001E-3"/>
  </r>
  <r>
    <x v="5"/>
    <x v="4"/>
    <x v="13"/>
    <n v="254"/>
    <n v="6.4449818999999997E-3"/>
    <n v="9.7172074E-4"/>
    <n v="1.3495185799999999E-3"/>
    <n v="4.1237421200000001E-3"/>
  </r>
  <r>
    <x v="5"/>
    <x v="0"/>
    <x v="14"/>
    <n v="1121"/>
    <n v="5.5321284E-3"/>
    <n v="4.5305093E-4"/>
    <n v="1.37121263E-3"/>
    <n v="3.7078643399999999E-3"/>
  </r>
  <r>
    <x v="5"/>
    <x v="1"/>
    <x v="14"/>
    <n v="589"/>
    <n v="5.1806260599999996E-3"/>
    <n v="4.3248496999999999E-4"/>
    <n v="1.26230089E-3"/>
    <n v="3.48583969E-3"/>
  </r>
  <r>
    <x v="5"/>
    <x v="2"/>
    <x v="14"/>
    <n v="236"/>
    <n v="5.5327014100000002E-3"/>
    <n v="4.5908834999999998E-4"/>
    <n v="1.3892809800000001E-3"/>
    <n v="3.6843315900000001E-3"/>
  </r>
  <r>
    <x v="5"/>
    <x v="3"/>
    <x v="14"/>
    <n v="89"/>
    <n v="6.4327140699999997E-3"/>
    <n v="5.7727294999999998E-4"/>
    <n v="1.60580501E-3"/>
    <n v="4.24963563E-3"/>
  </r>
  <r>
    <x v="5"/>
    <x v="4"/>
    <x v="14"/>
    <n v="207"/>
    <n v="6.14443527E-3"/>
    <n v="4.5127684000000003E-4"/>
    <n v="1.55964817E-3"/>
    <n v="4.13350978E-3"/>
  </r>
  <r>
    <x v="5"/>
    <x v="0"/>
    <x v="15"/>
    <n v="2046"/>
    <n v="6.46494038E-3"/>
    <n v="8.1766905000000005E-4"/>
    <n v="1.8640649300000001E-3"/>
    <n v="3.7832059300000002E-3"/>
  </r>
  <r>
    <x v="5"/>
    <x v="1"/>
    <x v="15"/>
    <n v="895"/>
    <n v="5.79912815E-3"/>
    <n v="7.0535875000000004E-4"/>
    <n v="1.6834908799999999E-3"/>
    <n v="3.4102780599999999E-3"/>
  </r>
  <r>
    <x v="5"/>
    <x v="2"/>
    <x v="15"/>
    <n v="371"/>
    <n v="6.0988816499999996E-3"/>
    <n v="8.0700284000000003E-4"/>
    <n v="1.8389048699999999E-3"/>
    <n v="3.4529734600000001E-3"/>
  </r>
  <r>
    <x v="5"/>
    <x v="3"/>
    <x v="15"/>
    <n v="234"/>
    <n v="7.6984901799999998E-3"/>
    <n v="1.0019485500000001E-3"/>
    <n v="2.1437260500000001E-3"/>
    <n v="4.5528151600000002E-3"/>
  </r>
  <r>
    <x v="5"/>
    <x v="4"/>
    <x v="15"/>
    <n v="546"/>
    <n v="7.2764039099999997E-3"/>
    <n v="9.3003808000000001E-4"/>
    <n v="2.0573020299999999E-3"/>
    <n v="4.2890633199999997E-3"/>
  </r>
  <r>
    <x v="5"/>
    <x v="0"/>
    <x v="16"/>
    <n v="735"/>
    <n v="7.0682316800000002E-3"/>
    <n v="1.16644596E-3"/>
    <n v="1.7101282500000001E-3"/>
    <n v="4.1916569799999998E-3"/>
  </r>
  <r>
    <x v="5"/>
    <x v="1"/>
    <x v="16"/>
    <n v="331"/>
    <n v="6.7850996200000003E-3"/>
    <n v="1.1158663699999999E-3"/>
    <n v="1.6805133499999999E-3"/>
    <n v="3.98871942E-3"/>
  </r>
  <r>
    <x v="5"/>
    <x v="2"/>
    <x v="16"/>
    <n v="167"/>
    <n v="6.8701483599999998E-3"/>
    <n v="1.1888720100000001E-3"/>
    <n v="1.7090123000000001E-3"/>
    <n v="3.9722635599999997E-3"/>
  </r>
  <r>
    <x v="5"/>
    <x v="3"/>
    <x v="16"/>
    <n v="55"/>
    <n v="7.3253364699999999E-3"/>
    <n v="1.1134256999999999E-3"/>
    <n v="1.8762624E-3"/>
    <n v="4.3356478899999997E-3"/>
  </r>
  <r>
    <x v="5"/>
    <x v="4"/>
    <x v="16"/>
    <n v="182"/>
    <n v="7.6872199200000001E-3"/>
    <n v="1.25387897E-3"/>
    <n v="1.7148069400000001E-3"/>
    <n v="4.71853355E-3"/>
  </r>
  <r>
    <x v="5"/>
    <x v="0"/>
    <x v="17"/>
    <n v="10027"/>
    <n v="4.7485421200000001E-3"/>
    <n v="9.6648630999999997E-4"/>
    <n v="7.5687979E-4"/>
    <n v="3.0251755299999998E-3"/>
  </r>
  <r>
    <x v="5"/>
    <x v="1"/>
    <x v="17"/>
    <n v="5624"/>
    <n v="4.5669145399999996E-3"/>
    <n v="9.0192348000000004E-4"/>
    <n v="7.1961740000000001E-4"/>
    <n v="2.94537318E-3"/>
  </r>
  <r>
    <x v="5"/>
    <x v="2"/>
    <x v="17"/>
    <n v="2398"/>
    <n v="4.64181644E-3"/>
    <n v="1.0173695600000001E-3"/>
    <n v="7.4699570999999995E-4"/>
    <n v="2.87745068E-3"/>
  </r>
  <r>
    <x v="5"/>
    <x v="3"/>
    <x v="17"/>
    <n v="497"/>
    <n v="5.4621476499999997E-3"/>
    <n v="1.23628319E-3"/>
    <n v="7.9141490999999999E-4"/>
    <n v="3.4344490399999998E-3"/>
  </r>
  <r>
    <x v="5"/>
    <x v="4"/>
    <x v="17"/>
    <n v="1508"/>
    <n v="5.36043852E-3"/>
    <n v="1.03743744E-3"/>
    <n v="9.0018333999999998E-4"/>
    <n v="3.4228172700000001E-3"/>
  </r>
  <r>
    <x v="5"/>
    <x v="0"/>
    <x v="18"/>
    <n v="4392"/>
    <n v="5.1223839999999998E-3"/>
    <n v="1.1475512800000001E-3"/>
    <n v="7.1269075999999998E-4"/>
    <n v="3.2621414699999999E-3"/>
  </r>
  <r>
    <x v="5"/>
    <x v="1"/>
    <x v="18"/>
    <n v="2331"/>
    <n v="4.7965224799999999E-3"/>
    <n v="1.0291539099999999E-3"/>
    <n v="6.372789E-4"/>
    <n v="3.1300891700000001E-3"/>
  </r>
  <r>
    <x v="5"/>
    <x v="2"/>
    <x v="18"/>
    <n v="976"/>
    <n v="5.1431340600000004E-3"/>
    <n v="1.25240708E-3"/>
    <n v="7.2031985000000005E-4"/>
    <n v="3.1704066600000001E-3"/>
  </r>
  <r>
    <x v="5"/>
    <x v="3"/>
    <x v="18"/>
    <n v="284"/>
    <n v="6.00947093E-3"/>
    <n v="1.4772021E-3"/>
    <n v="8.2864639999999997E-4"/>
    <n v="3.7036219499999999E-3"/>
  </r>
  <r>
    <x v="5"/>
    <x v="4"/>
    <x v="18"/>
    <n v="801"/>
    <n v="5.7308714700000001E-3"/>
    <n v="1.2474566500000001E-3"/>
    <n v="8.8173901000000005E-4"/>
    <n v="3.60167532E-3"/>
  </r>
  <r>
    <x v="5"/>
    <x v="0"/>
    <x v="19"/>
    <n v="2071"/>
    <n v="6.3709044000000003E-3"/>
    <n v="1.2612273399999999E-3"/>
    <n v="1.25850567E-3"/>
    <n v="3.8511709099999999E-3"/>
  </r>
  <r>
    <x v="5"/>
    <x v="1"/>
    <x v="19"/>
    <n v="905"/>
    <n v="5.5780640099999997E-3"/>
    <n v="1.0927074599999999E-3"/>
    <n v="1.1272890000000001E-3"/>
    <n v="3.3580670799999999E-3"/>
  </r>
  <r>
    <x v="5"/>
    <x v="2"/>
    <x v="19"/>
    <n v="465"/>
    <n v="6.0400983000000004E-3"/>
    <n v="1.27603521E-3"/>
    <n v="1.23571263E-3"/>
    <n v="3.52835E-3"/>
  </r>
  <r>
    <x v="5"/>
    <x v="3"/>
    <x v="19"/>
    <n v="211"/>
    <n v="9.0242669300000002E-3"/>
    <n v="1.7362754200000001E-3"/>
    <n v="1.49409754E-3"/>
    <n v="5.7938934700000003E-3"/>
  </r>
  <r>
    <x v="5"/>
    <x v="4"/>
    <x v="19"/>
    <n v="490"/>
    <n v="7.0065898899999996E-3"/>
    <n v="1.35385937E-3"/>
    <n v="1.4210362200000001E-3"/>
    <n v="4.2316938200000001E-3"/>
  </r>
  <r>
    <x v="5"/>
    <x v="0"/>
    <x v="20"/>
    <n v="998"/>
    <n v="7.1561871399999999E-3"/>
    <n v="1.2541631900000001E-3"/>
    <n v="1.5202856999999999E-3"/>
    <n v="4.3817377799999996E-3"/>
  </r>
  <r>
    <x v="5"/>
    <x v="1"/>
    <x v="20"/>
    <n v="375"/>
    <n v="6.3194750800000003E-3"/>
    <n v="1.07888866E-3"/>
    <n v="1.44879606E-3"/>
    <n v="3.7917898900000002E-3"/>
  </r>
  <r>
    <x v="5"/>
    <x v="2"/>
    <x v="20"/>
    <n v="272"/>
    <n v="6.94035924E-3"/>
    <n v="1.1740874699999999E-3"/>
    <n v="1.4448016399999999E-3"/>
    <n v="4.3214696699999996E-3"/>
  </r>
  <r>
    <x v="5"/>
    <x v="3"/>
    <x v="20"/>
    <n v="103"/>
    <n v="8.3677182200000005E-3"/>
    <n v="1.64520383E-3"/>
    <n v="1.69655674E-3"/>
    <n v="5.0259571600000004E-3"/>
  </r>
  <r>
    <x v="5"/>
    <x v="4"/>
    <x v="20"/>
    <n v="248"/>
    <n v="8.1549149899999996E-3"/>
    <n v="1.4446122100000001E-3"/>
    <n v="1.63796459E-3"/>
    <n v="5.0723377300000002E-3"/>
  </r>
  <r>
    <x v="5"/>
    <x v="0"/>
    <x v="21"/>
    <n v="1211"/>
    <n v="5.82946234E-3"/>
    <n v="8.9659386999999999E-4"/>
    <n v="1.0530971299999999E-3"/>
    <n v="3.8797708399999999E-3"/>
  </r>
  <r>
    <x v="5"/>
    <x v="1"/>
    <x v="21"/>
    <n v="486"/>
    <n v="5.2711331700000001E-3"/>
    <n v="7.5121908999999998E-4"/>
    <n v="9.9058331999999998E-4"/>
    <n v="3.52933027E-3"/>
  </r>
  <r>
    <x v="5"/>
    <x v="2"/>
    <x v="21"/>
    <n v="233"/>
    <n v="5.6997593599999999E-3"/>
    <n v="9.5404124E-4"/>
    <n v="1.05582354E-3"/>
    <n v="3.6898940499999998E-3"/>
  </r>
  <r>
    <x v="5"/>
    <x v="3"/>
    <x v="21"/>
    <n v="171"/>
    <n v="7.0148362399999999E-3"/>
    <n v="1.3471949199999999E-3"/>
    <n v="1.14759288E-3"/>
    <n v="4.5200479699999997E-3"/>
  </r>
  <r>
    <x v="5"/>
    <x v="4"/>
    <x v="21"/>
    <n v="321"/>
    <n v="6.1374680399999999E-3"/>
    <n v="8.3495561999999998E-4"/>
    <n v="1.09542638E-3"/>
    <n v="4.2070855599999997E-3"/>
  </r>
  <r>
    <x v="5"/>
    <x v="0"/>
    <x v="22"/>
    <n v="1202"/>
    <n v="5.78025797E-3"/>
    <n v="8.1262108000000003E-4"/>
    <n v="1.1262669300000001E-3"/>
    <n v="3.8413694700000002E-3"/>
  </r>
  <r>
    <x v="5"/>
    <x v="1"/>
    <x v="22"/>
    <n v="481"/>
    <n v="5.1229592399999998E-3"/>
    <n v="7.1203390999999999E-4"/>
    <n v="9.6647104000000005E-4"/>
    <n v="3.4444538299999998E-3"/>
  </r>
  <r>
    <x v="5"/>
    <x v="2"/>
    <x v="22"/>
    <n v="319"/>
    <n v="5.5058121999999998E-3"/>
    <n v="7.8732705000000001E-4"/>
    <n v="1.04326285E-3"/>
    <n v="3.6752218000000001E-3"/>
  </r>
  <r>
    <x v="5"/>
    <x v="3"/>
    <x v="22"/>
    <n v="118"/>
    <n v="8.0785073200000009E-3"/>
    <n v="1.0922784899999999E-3"/>
    <n v="1.5508276000000001E-3"/>
    <n v="5.4354007500000004E-3"/>
  </r>
  <r>
    <x v="5"/>
    <x v="4"/>
    <x v="22"/>
    <n v="284"/>
    <n v="6.2468617000000001E-3"/>
    <n v="8.9519733000000001E-4"/>
    <n v="1.31373866E-3"/>
    <n v="4.0379252300000003E-3"/>
  </r>
  <r>
    <x v="5"/>
    <x v="0"/>
    <x v="23"/>
    <n v="6"/>
    <n v="7.2202929300000003E-3"/>
    <n v="1.6473762599999999E-3"/>
    <n v="2.9648917699999998E-3"/>
    <n v="2.6080245300000001E-3"/>
  </r>
  <r>
    <x v="5"/>
    <x v="1"/>
    <x v="23"/>
    <n v="1"/>
    <n v="5.8101847200000001E-3"/>
    <n v="1.4467590200000001E-3"/>
    <n v="3.32175902E-3"/>
    <n v="1.0416666600000001E-3"/>
  </r>
  <r>
    <x v="5"/>
    <x v="2"/>
    <x v="23"/>
    <n v="3"/>
    <n v="6.7901231399999998E-3"/>
    <n v="1.59722198E-3"/>
    <n v="2.3186726799999998E-3"/>
    <n v="2.8742282299999999E-3"/>
  </r>
  <r>
    <x v="5"/>
    <x v="3"/>
    <x v="23"/>
    <n v="1"/>
    <n v="1.023148125E-2"/>
    <n v="2.31481458E-3"/>
    <n v="4.9074069400000002E-3"/>
    <n v="3.0092590200000002E-3"/>
  </r>
  <r>
    <x v="5"/>
    <x v="4"/>
    <x v="23"/>
    <n v="1"/>
    <n v="6.9097222200000001E-3"/>
    <n v="1.33101805E-3"/>
    <n v="2.6041666600000002E-3"/>
    <n v="2.9745368000000001E-3"/>
  </r>
  <r>
    <x v="5"/>
    <x v="0"/>
    <x v="24"/>
    <n v="1807"/>
    <n v="6.2855610500000001E-3"/>
    <n v="8.4459330999999999E-4"/>
    <n v="1.06243187E-3"/>
    <n v="4.3785353900000004E-3"/>
  </r>
  <r>
    <x v="5"/>
    <x v="1"/>
    <x v="24"/>
    <n v="617"/>
    <n v="5.4927326700000001E-3"/>
    <n v="7.0031564999999997E-4"/>
    <n v="9.5389480999999996E-4"/>
    <n v="3.8385217199999998E-3"/>
  </r>
  <r>
    <x v="5"/>
    <x v="2"/>
    <x v="24"/>
    <n v="426"/>
    <n v="5.9290773100000001E-3"/>
    <n v="8.3547948000000001E-4"/>
    <n v="1.0183280900000001E-3"/>
    <n v="4.0752693E-3"/>
  </r>
  <r>
    <x v="5"/>
    <x v="3"/>
    <x v="24"/>
    <n v="154"/>
    <n v="7.5002252300000001E-3"/>
    <n v="1.08924037E-3"/>
    <n v="1.1556785799999999E-3"/>
    <n v="5.2553057900000004E-3"/>
  </r>
  <r>
    <x v="5"/>
    <x v="4"/>
    <x v="24"/>
    <n v="610"/>
    <n v="7.0297887699999999E-3"/>
    <n v="9.3512800999999998E-4"/>
    <n v="1.1794737999999999E-3"/>
    <n v="4.9151864600000001E-3"/>
  </r>
  <r>
    <x v="5"/>
    <x v="0"/>
    <x v="25"/>
    <n v="2007"/>
    <n v="5.6035643600000004E-3"/>
    <n v="1.1365138600000001E-3"/>
    <n v="9.6440212999999997E-4"/>
    <n v="3.5026479000000001E-3"/>
  </r>
  <r>
    <x v="5"/>
    <x v="1"/>
    <x v="25"/>
    <n v="1007"/>
    <n v="5.0687545900000002E-3"/>
    <n v="9.9592181000000011E-4"/>
    <n v="8.4187284999999998E-4"/>
    <n v="3.2309594199999999E-3"/>
  </r>
  <r>
    <x v="5"/>
    <x v="2"/>
    <x v="25"/>
    <n v="504"/>
    <n v="5.7303146500000002E-3"/>
    <n v="1.2157597999999999E-3"/>
    <n v="9.8903193999999995E-4"/>
    <n v="3.5255224300000001E-3"/>
  </r>
  <r>
    <x v="5"/>
    <x v="3"/>
    <x v="25"/>
    <n v="87"/>
    <n v="7.5518835300000002E-3"/>
    <n v="1.8908309600000001E-3"/>
    <n v="1.1607330700000001E-3"/>
    <n v="4.5003190399999999E-3"/>
  </r>
  <r>
    <x v="5"/>
    <x v="4"/>
    <x v="25"/>
    <n v="409"/>
    <n v="6.3496952599999996E-3"/>
    <n v="1.22455945E-3"/>
    <n v="1.19396878E-3"/>
    <n v="3.9311665700000002E-3"/>
  </r>
  <r>
    <x v="5"/>
    <x v="0"/>
    <x v="26"/>
    <n v="1125"/>
    <n v="6.8067178700000003E-3"/>
    <n v="1.1721088100000001E-3"/>
    <n v="1.6391458499999999E-3"/>
    <n v="3.9954627199999997E-3"/>
  </r>
  <r>
    <x v="5"/>
    <x v="1"/>
    <x v="26"/>
    <n v="426"/>
    <n v="5.9723306699999996E-3"/>
    <n v="1.0221046199999999E-3"/>
    <n v="1.4641744899999999E-3"/>
    <n v="3.4860510900000001E-3"/>
  </r>
  <r>
    <x v="5"/>
    <x v="2"/>
    <x v="26"/>
    <n v="288"/>
    <n v="6.6279656099999997E-3"/>
    <n v="1.1197512299999999E-3"/>
    <n v="1.58223195E-3"/>
    <n v="3.9259819499999999E-3"/>
  </r>
  <r>
    <x v="5"/>
    <x v="3"/>
    <x v="26"/>
    <n v="89"/>
    <n v="7.9495680099999997E-3"/>
    <n v="1.42257052E-3"/>
    <n v="1.9257176200000001E-3"/>
    <n v="4.6012794399999998E-3"/>
  </r>
  <r>
    <x v="5"/>
    <x v="4"/>
    <x v="26"/>
    <n v="322"/>
    <n v="7.7545934299999997E-3"/>
    <n v="1.3481637100000001E-3"/>
    <n v="1.8423263499999999E-3"/>
    <n v="4.5641028599999996E-3"/>
  </r>
  <r>
    <x v="5"/>
    <x v="0"/>
    <x v="27"/>
    <n v="990"/>
    <n v="6.8558849999999999E-3"/>
    <n v="7.5254840000000005E-4"/>
    <n v="1.5781773700000001E-3"/>
    <n v="4.52515876E-3"/>
  </r>
  <r>
    <x v="5"/>
    <x v="1"/>
    <x v="27"/>
    <n v="371"/>
    <n v="5.9715668400000003E-3"/>
    <n v="6.6418315999999995E-4"/>
    <n v="1.4253267E-3"/>
    <n v="3.8820565200000001E-3"/>
  </r>
  <r>
    <x v="5"/>
    <x v="2"/>
    <x v="27"/>
    <n v="253"/>
    <n v="6.28883924E-3"/>
    <n v="7.8886668000000004E-4"/>
    <n v="1.42626421E-3"/>
    <n v="4.0737078600000002E-3"/>
  </r>
  <r>
    <x v="5"/>
    <x v="3"/>
    <x v="27"/>
    <n v="123"/>
    <n v="8.6675697899999994E-3"/>
    <n v="8.3568553999999998E-4"/>
    <n v="1.8927843100000001E-3"/>
    <n v="5.9390994099999999E-3"/>
  </r>
  <r>
    <x v="5"/>
    <x v="4"/>
    <x v="27"/>
    <n v="243"/>
    <n v="7.8793721800000001E-3"/>
    <n v="8.0756534000000005E-4"/>
    <n v="1.81046121E-3"/>
    <n v="5.2613452099999998E-3"/>
  </r>
  <r>
    <x v="5"/>
    <x v="0"/>
    <x v="28"/>
    <n v="2258"/>
    <n v="4.9420422499999997E-3"/>
    <n v="9.7088926999999996E-4"/>
    <n v="5.2748639000000004E-4"/>
    <n v="3.4436661000000002E-3"/>
  </r>
  <r>
    <x v="5"/>
    <x v="1"/>
    <x v="28"/>
    <n v="1209"/>
    <n v="4.6833162399999998E-3"/>
    <n v="9.0407949999999997E-4"/>
    <n v="4.816593E-4"/>
    <n v="3.29757696E-3"/>
  </r>
  <r>
    <x v="5"/>
    <x v="2"/>
    <x v="28"/>
    <n v="396"/>
    <n v="5.0186468899999998E-3"/>
    <n v="1.0724429599999999E-3"/>
    <n v="4.9625280999999999E-4"/>
    <n v="3.4499506600000002E-3"/>
  </r>
  <r>
    <x v="5"/>
    <x v="3"/>
    <x v="28"/>
    <n v="124"/>
    <n v="5.5542485699999998E-3"/>
    <n v="1.1716881E-3"/>
    <n v="5.4846153999999999E-4"/>
    <n v="3.8340984700000001E-3"/>
  </r>
  <r>
    <x v="5"/>
    <x v="4"/>
    <x v="28"/>
    <n v="529"/>
    <n v="5.3324972999999999E-3"/>
    <n v="1.0004898399999999E-3"/>
    <n v="6.5068589000000004E-4"/>
    <n v="3.6813210800000001E-3"/>
  </r>
  <r>
    <x v="5"/>
    <x v="0"/>
    <x v="29"/>
    <n v="1183"/>
    <n v="6.8507558400000002E-3"/>
    <n v="7.7964034999999997E-4"/>
    <n v="1.53614257E-3"/>
    <n v="4.5349724399999999E-3"/>
  </r>
  <r>
    <x v="5"/>
    <x v="1"/>
    <x v="29"/>
    <n v="468"/>
    <n v="6.2893961199999996E-3"/>
    <n v="6.7228529000000004E-4"/>
    <n v="1.2967906600000001E-3"/>
    <n v="4.3203196700000003E-3"/>
  </r>
  <r>
    <x v="5"/>
    <x v="2"/>
    <x v="29"/>
    <n v="287"/>
    <n v="6.2908518200000003E-3"/>
    <n v="8.2768722000000001E-4"/>
    <n v="1.3067409499999999E-3"/>
    <n v="4.1564231599999996E-3"/>
  </r>
  <r>
    <x v="5"/>
    <x v="3"/>
    <x v="29"/>
    <n v="170"/>
    <n v="8.3316310400000006E-3"/>
    <n v="9.4226555000000004E-4"/>
    <n v="1.99264682E-3"/>
    <n v="5.3967181500000003E-3"/>
  </r>
  <r>
    <x v="5"/>
    <x v="4"/>
    <x v="29"/>
    <n v="258"/>
    <n v="7.5161047599999996E-3"/>
    <n v="8.1377382999999999E-4"/>
    <n v="1.92470551E-3"/>
    <n v="4.7776250099999997E-3"/>
  </r>
  <r>
    <x v="5"/>
    <x v="0"/>
    <x v="30"/>
    <n v="992"/>
    <n v="7.74823565E-3"/>
    <n v="1.32231439E-3"/>
    <n v="1.6943765400000001E-3"/>
    <n v="4.7315442499999997E-3"/>
  </r>
  <r>
    <x v="5"/>
    <x v="1"/>
    <x v="30"/>
    <n v="368"/>
    <n v="6.4861045999999997E-3"/>
    <n v="1.12897521E-3"/>
    <n v="1.53183474E-3"/>
    <n v="3.8252941600000001E-3"/>
  </r>
  <r>
    <x v="5"/>
    <x v="2"/>
    <x v="30"/>
    <n v="269"/>
    <n v="7.4377406999999998E-3"/>
    <n v="1.18954781E-3"/>
    <n v="1.62518909E-3"/>
    <n v="4.62300334E-3"/>
  </r>
  <r>
    <x v="5"/>
    <x v="3"/>
    <x v="30"/>
    <n v="112"/>
    <n v="9.6015209400000003E-3"/>
    <n v="1.55257914E-3"/>
    <n v="1.75347201E-3"/>
    <n v="6.2954693500000001E-3"/>
  </r>
  <r>
    <x v="5"/>
    <x v="4"/>
    <x v="30"/>
    <n v="243"/>
    <n v="9.1491386099999995E-3"/>
    <n v="1.6559496899999999E-3"/>
    <n v="1.9898831599999998E-3"/>
    <n v="5.5033052699999998E-3"/>
  </r>
  <r>
    <x v="5"/>
    <x v="0"/>
    <x v="31"/>
    <n v="1027"/>
    <n v="6.8094997499999997E-3"/>
    <n v="1.0726245399999999E-3"/>
    <n v="1.47509127E-3"/>
    <n v="4.2617834499999998E-3"/>
  </r>
  <r>
    <x v="5"/>
    <x v="1"/>
    <x v="31"/>
    <n v="362"/>
    <n v="6.1475276499999999E-3"/>
    <n v="9.5041668000000004E-4"/>
    <n v="1.30946876E-3"/>
    <n v="3.88764171E-3"/>
  </r>
  <r>
    <x v="5"/>
    <x v="2"/>
    <x v="31"/>
    <n v="196"/>
    <n v="6.7160924899999997E-3"/>
    <n v="1.09138768E-3"/>
    <n v="1.3364509800000001E-3"/>
    <n v="4.2882532700000003E-3"/>
  </r>
  <r>
    <x v="5"/>
    <x v="3"/>
    <x v="31"/>
    <n v="107"/>
    <n v="7.5391569199999998E-3"/>
    <n v="1.1209542199999999E-3"/>
    <n v="1.57948229E-3"/>
    <n v="4.8387199299999998E-3"/>
  </r>
  <r>
    <x v="5"/>
    <x v="4"/>
    <x v="31"/>
    <n v="362"/>
    <n v="7.3063738E-3"/>
    <n v="1.17038806E-3"/>
    <n v="1.68492279E-3"/>
    <n v="4.4510625200000001E-3"/>
  </r>
  <r>
    <x v="5"/>
    <x v="0"/>
    <x v="32"/>
    <n v="479"/>
    <n v="7.7282917199999997E-3"/>
    <n v="8.4471386999999997E-4"/>
    <n v="1.34933383E-3"/>
    <n v="5.5342435399999999E-3"/>
  </r>
  <r>
    <x v="5"/>
    <x v="1"/>
    <x v="32"/>
    <n v="161"/>
    <n v="7.08505843E-3"/>
    <n v="6.4714145999999995E-4"/>
    <n v="1.2239760499999999E-3"/>
    <n v="5.2139404000000004E-3"/>
  </r>
  <r>
    <x v="5"/>
    <x v="2"/>
    <x v="32"/>
    <n v="136"/>
    <n v="7.2193284599999996E-3"/>
    <n v="8.3001405000000003E-4"/>
    <n v="1.1730662299999999E-3"/>
    <n v="5.2162477E-3"/>
  </r>
  <r>
    <x v="5"/>
    <x v="3"/>
    <x v="32"/>
    <n v="61"/>
    <n v="9.9664159899999997E-3"/>
    <n v="1.25626111E-3"/>
    <n v="1.5647766100000001E-3"/>
    <n v="7.1453776900000003E-3"/>
  </r>
  <r>
    <x v="5"/>
    <x v="4"/>
    <x v="32"/>
    <n v="121"/>
    <n v="8.0279114200000005E-3"/>
    <n v="9.1664733000000002E-4"/>
    <n v="1.6056395E-3"/>
    <n v="5.5056241699999999E-3"/>
  </r>
  <r>
    <x v="5"/>
    <x v="0"/>
    <x v="33"/>
    <n v="1399"/>
    <n v="6.5261560099999999E-3"/>
    <n v="1.1789586100000001E-3"/>
    <n v="1.44316022E-3"/>
    <n v="3.9040367099999998E-3"/>
  </r>
  <r>
    <x v="5"/>
    <x v="1"/>
    <x v="33"/>
    <n v="558"/>
    <n v="5.8343702000000002E-3"/>
    <n v="1.0240356800000001E-3"/>
    <n v="1.23960798E-3"/>
    <n v="3.5707260699999999E-3"/>
  </r>
  <r>
    <x v="5"/>
    <x v="2"/>
    <x v="33"/>
    <n v="388"/>
    <n v="6.2447198500000002E-3"/>
    <n v="1.2583223599999999E-3"/>
    <n v="1.34652992E-3"/>
    <n v="3.6398670799999999E-3"/>
  </r>
  <r>
    <x v="5"/>
    <x v="3"/>
    <x v="33"/>
    <n v="141"/>
    <n v="8.1885340400000006E-3"/>
    <n v="1.32042925E-3"/>
    <n v="1.69958276E-3"/>
    <n v="5.1685215500000001E-3"/>
  </r>
  <r>
    <x v="5"/>
    <x v="4"/>
    <x v="33"/>
    <n v="312"/>
    <n v="7.3621124700000004E-3"/>
    <n v="1.2934025399999999E-3"/>
    <n v="1.81149076E-3"/>
    <n v="4.2572187299999998E-3"/>
  </r>
  <r>
    <x v="5"/>
    <x v="0"/>
    <x v="34"/>
    <n v="794"/>
    <n v="7.8206628399999992E-3"/>
    <n v="1.25478099E-3"/>
    <n v="1.7125545699999999E-3"/>
    <n v="4.8533268000000001E-3"/>
  </r>
  <r>
    <x v="5"/>
    <x v="1"/>
    <x v="34"/>
    <n v="344"/>
    <n v="7.1982999900000004E-3"/>
    <n v="9.8746343000000007E-4"/>
    <n v="1.61757754E-3"/>
    <n v="4.5932585299999999E-3"/>
  </r>
  <r>
    <x v="5"/>
    <x v="2"/>
    <x v="34"/>
    <n v="180"/>
    <n v="7.1761185799999998E-3"/>
    <n v="1.31539327E-3"/>
    <n v="1.50366487E-3"/>
    <n v="4.3570599399999996E-3"/>
  </r>
  <r>
    <x v="5"/>
    <x v="3"/>
    <x v="34"/>
    <n v="100"/>
    <n v="9.0738423800000006E-3"/>
    <n v="1.82939791E-3"/>
    <n v="2.0395831100000002E-3"/>
    <n v="5.2048608900000003E-3"/>
  </r>
  <r>
    <x v="5"/>
    <x v="4"/>
    <x v="34"/>
    <n v="170"/>
    <n v="9.0253265399999998E-3"/>
    <n v="1.39351829E-3"/>
    <n v="1.9335509700000001E-3"/>
    <n v="5.6982568499999997E-3"/>
  </r>
  <r>
    <x v="5"/>
    <x v="0"/>
    <x v="35"/>
    <n v="605"/>
    <n v="6.1896615400000004E-3"/>
    <n v="2.5615986999999999E-4"/>
    <n v="1.4614705299999999E-3"/>
    <n v="4.4605713800000002E-3"/>
  </r>
  <r>
    <x v="5"/>
    <x v="1"/>
    <x v="35"/>
    <n v="260"/>
    <n v="5.72854323E-3"/>
    <n v="1.9453326000000001E-4"/>
    <n v="1.2152330199999999E-3"/>
    <n v="4.3069798100000001E-3"/>
  </r>
  <r>
    <x v="5"/>
    <x v="2"/>
    <x v="35"/>
    <n v="163"/>
    <n v="6.1968868099999998E-3"/>
    <n v="2.5846376000000001E-4"/>
    <n v="1.5470913499999999E-3"/>
    <n v="4.3794731600000003E-3"/>
  </r>
  <r>
    <x v="5"/>
    <x v="3"/>
    <x v="35"/>
    <n v="31"/>
    <n v="8.65516702E-3"/>
    <n v="1.19884983E-3"/>
    <n v="2.1725654200000001E-3"/>
    <n v="5.2740440100000003E-3"/>
  </r>
  <r>
    <x v="5"/>
    <x v="4"/>
    <x v="35"/>
    <n v="151"/>
    <n v="6.46967723E-3"/>
    <n v="1.6625251999999999E-4"/>
    <n v="1.6470441499999999E-3"/>
    <n v="4.6455724699999996E-3"/>
  </r>
  <r>
    <x v="5"/>
    <x v="0"/>
    <x v="36"/>
    <n v="1749"/>
    <n v="5.9494841100000001E-3"/>
    <n v="1.11040279E-3"/>
    <n v="8.9297697E-4"/>
    <n v="3.9461038800000002E-3"/>
  </r>
  <r>
    <x v="5"/>
    <x v="1"/>
    <x v="36"/>
    <n v="693"/>
    <n v="5.50959304E-3"/>
    <n v="1.00554128E-3"/>
    <n v="7.9393449000000004E-4"/>
    <n v="3.7101168000000001E-3"/>
  </r>
  <r>
    <x v="5"/>
    <x v="2"/>
    <x v="36"/>
    <n v="381"/>
    <n v="5.9519901300000002E-3"/>
    <n v="1.2106600499999999E-3"/>
    <n v="8.1972369000000002E-4"/>
    <n v="3.9216059099999997E-3"/>
  </r>
  <r>
    <x v="5"/>
    <x v="3"/>
    <x v="36"/>
    <n v="134"/>
    <n v="7.4552581800000003E-3"/>
    <n v="1.43138452E-3"/>
    <n v="1.1626759799999999E-3"/>
    <n v="4.8611972200000002E-3"/>
  </r>
  <r>
    <x v="5"/>
    <x v="4"/>
    <x v="36"/>
    <n v="541"/>
    <n v="6.1382382699999996E-3"/>
    <n v="1.0946162100000001E-3"/>
    <n v="1.0046336699999999E-3"/>
    <n v="4.0389879299999997E-3"/>
  </r>
  <r>
    <x v="5"/>
    <x v="0"/>
    <x v="37"/>
    <n v="1417"/>
    <n v="7.2408940600000001E-3"/>
    <n v="1.13250289E-3"/>
    <n v="1.1292438499999999E-3"/>
    <n v="4.9791468199999996E-3"/>
  </r>
  <r>
    <x v="5"/>
    <x v="1"/>
    <x v="37"/>
    <n v="625"/>
    <n v="6.6303701300000004E-3"/>
    <n v="9.896108800000001E-4"/>
    <n v="1.0427960499999999E-3"/>
    <n v="4.5979627200000003E-3"/>
  </r>
  <r>
    <x v="5"/>
    <x v="2"/>
    <x v="37"/>
    <n v="422"/>
    <n v="7.2910904699999999E-3"/>
    <n v="1.13491724E-3"/>
    <n v="1.0809963300000001E-3"/>
    <n v="5.07517639E-3"/>
  </r>
  <r>
    <x v="5"/>
    <x v="3"/>
    <x v="37"/>
    <n v="60"/>
    <n v="8.3533948200000003E-3"/>
    <n v="1.3672836599999999E-3"/>
    <n v="1.27642724E-3"/>
    <n v="5.7096833700000004E-3"/>
  </r>
  <r>
    <x v="5"/>
    <x v="4"/>
    <x v="37"/>
    <n v="310"/>
    <n v="8.1881344599999996E-3"/>
    <n v="1.37186356E-3"/>
    <n v="1.34072556E-3"/>
    <n v="5.4755448499999998E-3"/>
  </r>
  <r>
    <x v="5"/>
    <x v="0"/>
    <x v="38"/>
    <n v="841"/>
    <n v="7.3438117000000002E-3"/>
    <n v="7.3692834000000003E-4"/>
    <n v="2.07290129E-3"/>
    <n v="4.5339815799999997E-3"/>
  </r>
  <r>
    <x v="5"/>
    <x v="1"/>
    <x v="38"/>
    <n v="310"/>
    <n v="6.2662781399999996E-3"/>
    <n v="6.6980261999999996E-4"/>
    <n v="1.87432772E-3"/>
    <n v="3.7221473099999999E-3"/>
  </r>
  <r>
    <x v="5"/>
    <x v="2"/>
    <x v="38"/>
    <n v="182"/>
    <n v="7.2669284199999998E-3"/>
    <n v="6.8458717000000004E-4"/>
    <n v="2.0213927499999999E-3"/>
    <n v="4.5609480800000001E-3"/>
  </r>
  <r>
    <x v="5"/>
    <x v="3"/>
    <x v="38"/>
    <n v="101"/>
    <n v="9.2912309699999997E-3"/>
    <n v="8.8088992000000005E-4"/>
    <n v="2.5254398100000002E-3"/>
    <n v="5.8849007699999997E-3"/>
  </r>
  <r>
    <x v="5"/>
    <x v="4"/>
    <x v="38"/>
    <n v="248"/>
    <n v="7.9540488299999993E-3"/>
    <n v="8.0061765E-4"/>
    <n v="2.17461891E-3"/>
    <n v="4.9788117600000001E-3"/>
  </r>
  <r>
    <x v="5"/>
    <x v="0"/>
    <x v="39"/>
    <n v="1216"/>
    <n v="6.1225040999999996E-3"/>
    <n v="9.8343435999999991E-4"/>
    <n v="9.1855862999999996E-4"/>
    <n v="4.2205106100000004E-3"/>
  </r>
  <r>
    <x v="5"/>
    <x v="1"/>
    <x v="39"/>
    <n v="559"/>
    <n v="5.7384836699999999E-3"/>
    <n v="8.4062123E-4"/>
    <n v="8.6412136999999996E-4"/>
    <n v="4.0337405600000004E-3"/>
  </r>
  <r>
    <x v="5"/>
    <x v="2"/>
    <x v="39"/>
    <n v="307"/>
    <n v="5.8893184300000002E-3"/>
    <n v="1.0453233799999999E-3"/>
    <n v="8.6300343999999997E-4"/>
    <n v="3.98099114E-3"/>
  </r>
  <r>
    <x v="5"/>
    <x v="3"/>
    <x v="39"/>
    <n v="77"/>
    <n v="8.00099183E-3"/>
    <n v="1.37024988E-3"/>
    <n v="1.22489753E-3"/>
    <n v="5.4058438900000004E-3"/>
  </r>
  <r>
    <x v="5"/>
    <x v="4"/>
    <x v="39"/>
    <n v="273"/>
    <n v="6.6412289099999997E-3"/>
    <n v="1.0971626299999999E-3"/>
    <n v="1.0060962799999999E-3"/>
    <n v="4.5379695099999999E-3"/>
  </r>
  <r>
    <x v="5"/>
    <x v="0"/>
    <x v="40"/>
    <n v="1530"/>
    <n v="4.7132123499999999E-3"/>
    <n v="8.9611298999999996E-4"/>
    <n v="5.9846260999999997E-4"/>
    <n v="3.2186362800000002E-3"/>
  </r>
  <r>
    <x v="5"/>
    <x v="1"/>
    <x v="40"/>
    <n v="654"/>
    <n v="4.23793368E-3"/>
    <n v="7.9627482E-4"/>
    <n v="5.1102875999999996E-4"/>
    <n v="2.9306296400000002E-3"/>
  </r>
  <r>
    <x v="5"/>
    <x v="2"/>
    <x v="40"/>
    <n v="341"/>
    <n v="4.7598631699999998E-3"/>
    <n v="1.0049077300000001E-3"/>
    <n v="5.8124909999999997E-4"/>
    <n v="3.1737059000000001E-3"/>
  </r>
  <r>
    <x v="5"/>
    <x v="3"/>
    <x v="40"/>
    <n v="123"/>
    <n v="6.2744652599999997E-3"/>
    <n v="1.4002744999999999E-3"/>
    <n v="6.4062004999999997E-4"/>
    <n v="4.2335702099999999E-3"/>
  </r>
  <r>
    <x v="5"/>
    <x v="4"/>
    <x v="40"/>
    <n v="412"/>
    <n v="4.9629458699999998E-3"/>
    <n v="8.1403360000000002E-4"/>
    <n v="7.3891448000000005E-4"/>
    <n v="3.4099972699999999E-3"/>
  </r>
  <r>
    <x v="5"/>
    <x v="0"/>
    <x v="41"/>
    <n v="594"/>
    <n v="7.4647904099999999E-3"/>
    <n v="8.3226141999999999E-4"/>
    <n v="1.61351142E-3"/>
    <n v="5.0190170800000003E-3"/>
  </r>
  <r>
    <x v="5"/>
    <x v="1"/>
    <x v="41"/>
    <n v="158"/>
    <n v="6.1714718700000004E-3"/>
    <n v="8.2498216000000005E-4"/>
    <n v="1.1949862800000001E-3"/>
    <n v="4.1515029100000003E-3"/>
  </r>
  <r>
    <x v="5"/>
    <x v="2"/>
    <x v="41"/>
    <n v="117"/>
    <n v="6.3867123499999996E-3"/>
    <n v="7.6398758999999996E-4"/>
    <n v="1.57041367E-3"/>
    <n v="4.05231064E-3"/>
  </r>
  <r>
    <x v="5"/>
    <x v="3"/>
    <x v="41"/>
    <n v="46"/>
    <n v="7.32588541E-3"/>
    <n v="8.3333306999999995E-4"/>
    <n v="1.9016704599999999E-3"/>
    <n v="4.59088139E-3"/>
  </r>
  <r>
    <x v="5"/>
    <x v="4"/>
    <x v="41"/>
    <n v="273"/>
    <n v="8.6987431300000004E-3"/>
    <n v="8.6555395999999998E-4"/>
    <n v="1.8256509499999999E-3"/>
    <n v="6.00753772E-3"/>
  </r>
  <r>
    <x v="5"/>
    <x v="0"/>
    <x v="42"/>
    <n v="3656"/>
    <n v="4.6814689599999999E-3"/>
    <n v="9.6425690000000001E-4"/>
    <n v="7.6896655000000002E-4"/>
    <n v="2.9482450299999998E-3"/>
  </r>
  <r>
    <x v="5"/>
    <x v="1"/>
    <x v="42"/>
    <n v="1864"/>
    <n v="4.4755464300000004E-3"/>
    <n v="9.1844973000000001E-4"/>
    <n v="7.1687827999999997E-4"/>
    <n v="2.8402179300000001E-3"/>
  </r>
  <r>
    <x v="5"/>
    <x v="2"/>
    <x v="42"/>
    <n v="794"/>
    <n v="4.6846718299999998E-3"/>
    <n v="1.0644939E-3"/>
    <n v="7.5074028000000003E-4"/>
    <n v="2.8694371999999999E-3"/>
  </r>
  <r>
    <x v="5"/>
    <x v="3"/>
    <x v="42"/>
    <n v="104"/>
    <n v="5.3967456699999996E-3"/>
    <n v="1.0995368E-3"/>
    <n v="8.1352362000000004E-4"/>
    <n v="3.4836847699999999E-3"/>
  </r>
  <r>
    <x v="5"/>
    <x v="4"/>
    <x v="42"/>
    <n v="894"/>
    <n v="5.02476621E-3"/>
    <n v="9.5500328000000002E-4"/>
    <n v="8.8857534000000001E-4"/>
    <n v="3.1811870899999999E-3"/>
  </r>
  <r>
    <x v="5"/>
    <x v="0"/>
    <x v="43"/>
    <n v="940"/>
    <n v="6.3651125299999996E-3"/>
    <n v="8.5842666999999995E-4"/>
    <n v="1.5654548400000001E-3"/>
    <n v="3.94123055E-3"/>
  </r>
  <r>
    <x v="5"/>
    <x v="1"/>
    <x v="43"/>
    <n v="464"/>
    <n v="6.00771746E-3"/>
    <n v="7.6089536000000001E-4"/>
    <n v="1.5352857099999999E-3"/>
    <n v="3.71153591E-3"/>
  </r>
  <r>
    <x v="5"/>
    <x v="2"/>
    <x v="43"/>
    <n v="198"/>
    <n v="5.9041804400000002E-3"/>
    <n v="8.4122449E-4"/>
    <n v="1.4945751300000001E-3"/>
    <n v="3.5683803199999999E-3"/>
  </r>
  <r>
    <x v="5"/>
    <x v="3"/>
    <x v="43"/>
    <n v="66"/>
    <n v="7.7665541800000003E-3"/>
    <n v="1.0949773100000001E-3"/>
    <n v="1.6956015999999999E-3"/>
    <n v="4.9759748200000004E-3"/>
  </r>
  <r>
    <x v="5"/>
    <x v="4"/>
    <x v="43"/>
    <n v="212"/>
    <n v="7.1415310200000004E-3"/>
    <n v="1.0143144900000001E-3"/>
    <n v="1.6571669599999999E-3"/>
    <n v="4.4700490999999998E-3"/>
  </r>
  <r>
    <x v="5"/>
    <x v="0"/>
    <x v="44"/>
    <n v="2885"/>
    <n v="6.0986903E-3"/>
    <n v="1.09497136E-3"/>
    <n v="1.2090512100000001E-3"/>
    <n v="3.7946672600000001E-3"/>
  </r>
  <r>
    <x v="5"/>
    <x v="1"/>
    <x v="44"/>
    <n v="1142"/>
    <n v="5.6006962299999996E-3"/>
    <n v="9.8833649999999999E-4"/>
    <n v="1.0687368000000001E-3"/>
    <n v="3.5436224600000001E-3"/>
  </r>
  <r>
    <x v="5"/>
    <x v="2"/>
    <x v="44"/>
    <n v="593"/>
    <n v="5.7257312800000001E-3"/>
    <n v="1.14085604E-3"/>
    <n v="1.18344396E-3"/>
    <n v="3.4014307999999998E-3"/>
  </r>
  <r>
    <x v="5"/>
    <x v="3"/>
    <x v="44"/>
    <n v="148"/>
    <n v="7.7439937599999998E-3"/>
    <n v="1.3916257399999999E-3"/>
    <n v="1.5337991900000001E-3"/>
    <n v="4.81856834E-3"/>
  </r>
  <r>
    <x v="5"/>
    <x v="4"/>
    <x v="44"/>
    <n v="1002"/>
    <n v="6.6439687599999997E-3"/>
    <n v="1.14553278E-3"/>
    <n v="1.33615845E-3"/>
    <n v="4.1622770599999996E-3"/>
  </r>
  <r>
    <x v="6"/>
    <x v="0"/>
    <x v="0"/>
    <n v="67484"/>
    <n v="5.9959621799999998E-3"/>
    <n v="9.9669057000000005E-4"/>
    <n v="1.1559059499999999E-3"/>
    <n v="3.8432704999999999E-3"/>
  </r>
  <r>
    <x v="6"/>
    <x v="1"/>
    <x v="0"/>
    <n v="29361"/>
    <n v="5.3979490699999997E-3"/>
    <n v="8.8817207000000005E-4"/>
    <n v="1.0104198600000001E-3"/>
    <n v="3.4992628400000001E-3"/>
  </r>
  <r>
    <x v="6"/>
    <x v="2"/>
    <x v="0"/>
    <n v="15317"/>
    <n v="5.8988300900000004E-3"/>
    <n v="1.04118887E-3"/>
    <n v="1.10259637E-3"/>
    <n v="3.7549340599999999E-3"/>
  </r>
  <r>
    <x v="6"/>
    <x v="3"/>
    <x v="0"/>
    <n v="5050"/>
    <n v="7.4052413200000004E-3"/>
    <n v="1.2814010200000001E-3"/>
    <n v="1.4500822699999999E-3"/>
    <n v="4.6736979599999997E-3"/>
  </r>
  <r>
    <x v="6"/>
    <x v="4"/>
    <x v="0"/>
    <n v="17756"/>
    <n v="6.6678012799999999E-3"/>
    <n v="1.0567741200000001E-3"/>
    <n v="1.35879905E-3"/>
    <n v="4.2521350600000004E-3"/>
  </r>
  <r>
    <x v="6"/>
    <x v="0"/>
    <x v="1"/>
    <n v="1313"/>
    <n v="6.3492124E-3"/>
    <n v="1.1805112299999999E-3"/>
    <n v="1.1841253800000001E-3"/>
    <n v="3.9845752900000003E-3"/>
  </r>
  <r>
    <x v="6"/>
    <x v="1"/>
    <x v="1"/>
    <n v="503"/>
    <n v="5.9097495999999999E-3"/>
    <n v="1.03876715E-3"/>
    <n v="1.0329456099999999E-3"/>
    <n v="3.8380363599999998E-3"/>
  </r>
  <r>
    <x v="6"/>
    <x v="2"/>
    <x v="1"/>
    <n v="302"/>
    <n v="6.2066161200000003E-3"/>
    <n v="1.2171171299999999E-3"/>
    <n v="1.13816814E-3"/>
    <n v="3.8513304000000002E-3"/>
  </r>
  <r>
    <x v="6"/>
    <x v="3"/>
    <x v="1"/>
    <n v="79"/>
    <n v="7.2033224899999996E-3"/>
    <n v="1.73069011E-3"/>
    <n v="1.3257440300000001E-3"/>
    <n v="4.1468879E-3"/>
  </r>
  <r>
    <x v="6"/>
    <x v="4"/>
    <x v="1"/>
    <n v="429"/>
    <n v="6.8075787600000003E-3"/>
    <n v="1.21962116E-3"/>
    <n v="1.36765602E-3"/>
    <n v="4.2203010499999999E-3"/>
  </r>
  <r>
    <x v="6"/>
    <x v="0"/>
    <x v="2"/>
    <n v="866"/>
    <n v="6.31423187E-3"/>
    <n v="8.6373842999999998E-4"/>
    <n v="1.8107008300000001E-3"/>
    <n v="3.6397921200000002E-3"/>
  </r>
  <r>
    <x v="6"/>
    <x v="1"/>
    <x v="2"/>
    <n v="378"/>
    <n v="5.8672898399999996E-3"/>
    <n v="8.0580637999999995E-4"/>
    <n v="1.7337838000000001E-3"/>
    <n v="3.3276991500000002E-3"/>
  </r>
  <r>
    <x v="6"/>
    <x v="2"/>
    <x v="2"/>
    <n v="186"/>
    <n v="5.9307171299999998E-3"/>
    <n v="7.9892202000000001E-4"/>
    <n v="1.64594511E-3"/>
    <n v="3.4858494999999998E-3"/>
  </r>
  <r>
    <x v="6"/>
    <x v="3"/>
    <x v="2"/>
    <n v="77"/>
    <n v="7.8939691699999991E-3"/>
    <n v="1.42526435E-3"/>
    <n v="2.1281262899999999E-3"/>
    <n v="4.3405781699999996E-3"/>
  </r>
  <r>
    <x v="6"/>
    <x v="4"/>
    <x v="2"/>
    <n v="225"/>
    <n v="6.8415120999999997E-3"/>
    <n v="8.2247916999999995E-4"/>
    <n v="1.9674894600000001E-3"/>
    <n v="4.0515429699999996E-3"/>
  </r>
  <r>
    <x v="6"/>
    <x v="0"/>
    <x v="3"/>
    <n v="813"/>
    <n v="6.1900936E-3"/>
    <n v="8.4953394999999997E-4"/>
    <n v="9.2713577999999997E-4"/>
    <n v="4.4134234099999997E-3"/>
  </r>
  <r>
    <x v="6"/>
    <x v="1"/>
    <x v="3"/>
    <n v="382"/>
    <n v="5.7108963500000004E-3"/>
    <n v="7.2134938999999999E-4"/>
    <n v="8.8465897E-4"/>
    <n v="4.1048875300000003E-3"/>
  </r>
  <r>
    <x v="6"/>
    <x v="2"/>
    <x v="3"/>
    <n v="166"/>
    <n v="5.8876475699999996E-3"/>
    <n v="8.5271619999999996E-4"/>
    <n v="9.4161343999999998E-4"/>
    <n v="4.0933174799999998E-3"/>
  </r>
  <r>
    <x v="6"/>
    <x v="3"/>
    <x v="3"/>
    <n v="32"/>
    <n v="9.8285587399999999E-3"/>
    <n v="1.4760558899999999E-3"/>
    <n v="1.2536167200000001E-3"/>
    <n v="7.0988857099999999E-3"/>
  </r>
  <r>
    <x v="6"/>
    <x v="4"/>
    <x v="3"/>
    <n v="233"/>
    <n v="6.6915035100000003E-3"/>
    <n v="9.7137752000000003E-4"/>
    <n v="9.4162271999999997E-4"/>
    <n v="4.7785027899999999E-3"/>
  </r>
  <r>
    <x v="6"/>
    <x v="0"/>
    <x v="4"/>
    <n v="948"/>
    <n v="6.6903517700000002E-3"/>
    <n v="8.5430806E-4"/>
    <n v="9.3542424000000004E-4"/>
    <n v="4.9006189900000002E-3"/>
  </r>
  <r>
    <x v="6"/>
    <x v="1"/>
    <x v="4"/>
    <n v="349"/>
    <n v="6.4291823499999998E-3"/>
    <n v="7.0634992999999997E-4"/>
    <n v="8.0202671000000004E-4"/>
    <n v="4.9208052300000003E-3"/>
  </r>
  <r>
    <x v="6"/>
    <x v="2"/>
    <x v="4"/>
    <n v="247"/>
    <n v="6.0075064899999999E-3"/>
    <n v="8.0128180999999995E-4"/>
    <n v="8.1159068000000005E-4"/>
    <n v="4.3946335E-3"/>
  </r>
  <r>
    <x v="6"/>
    <x v="3"/>
    <x v="4"/>
    <n v="84"/>
    <n v="7.8419860600000002E-3"/>
    <n v="1.16994573E-3"/>
    <n v="1.1038081900000001E-3"/>
    <n v="5.5682316699999998E-3"/>
  </r>
  <r>
    <x v="6"/>
    <x v="4"/>
    <x v="4"/>
    <n v="268"/>
    <n v="7.2988354599999999E-3"/>
    <n v="9.9692486999999994E-4"/>
    <n v="1.1704927799999999E-3"/>
    <n v="5.1314173199999997E-3"/>
  </r>
  <r>
    <x v="6"/>
    <x v="0"/>
    <x v="5"/>
    <n v="859"/>
    <n v="7.1402198699999997E-3"/>
    <n v="7.3735854999999999E-4"/>
    <n v="1.4805111200000001E-3"/>
    <n v="4.9223497200000001E-3"/>
  </r>
  <r>
    <x v="6"/>
    <x v="1"/>
    <x v="5"/>
    <n v="281"/>
    <n v="6.34152146E-3"/>
    <n v="6.2775940000000001E-4"/>
    <n v="1.3640105600000001E-3"/>
    <n v="4.3497509899999998E-3"/>
  </r>
  <r>
    <x v="6"/>
    <x v="2"/>
    <x v="5"/>
    <n v="208"/>
    <n v="6.8234172000000001E-3"/>
    <n v="7.4802994999999999E-4"/>
    <n v="1.3067016200000001E-3"/>
    <n v="4.76868521E-3"/>
  </r>
  <r>
    <x v="6"/>
    <x v="3"/>
    <x v="5"/>
    <n v="68"/>
    <n v="8.8911013299999998E-3"/>
    <n v="8.9205448999999997E-4"/>
    <n v="1.7689608400000001E-3"/>
    <n v="6.2300855800000001E-3"/>
  </r>
  <r>
    <x v="6"/>
    <x v="4"/>
    <x v="5"/>
    <n v="302"/>
    <n v="7.7073366700000003E-3"/>
    <n v="7.9715452999999995E-4"/>
    <n v="1.6436715700000001E-3"/>
    <n v="5.26651006E-3"/>
  </r>
  <r>
    <x v="6"/>
    <x v="0"/>
    <x v="6"/>
    <n v="1032"/>
    <n v="6.8135068700000004E-3"/>
    <n v="1.2416220099999999E-3"/>
    <n v="1.33663709E-3"/>
    <n v="4.2352472999999998E-3"/>
  </r>
  <r>
    <x v="6"/>
    <x v="1"/>
    <x v="6"/>
    <n v="429"/>
    <n v="6.0802196900000003E-3"/>
    <n v="1.0436089199999999E-3"/>
    <n v="1.2256375399999999E-3"/>
    <n v="3.8109727299999998E-3"/>
  </r>
  <r>
    <x v="6"/>
    <x v="2"/>
    <x v="6"/>
    <n v="239"/>
    <n v="6.7102023699999996E-3"/>
    <n v="1.2118392E-3"/>
    <n v="1.2154712599999999E-3"/>
    <n v="4.2828914399999996E-3"/>
  </r>
  <r>
    <x v="6"/>
    <x v="3"/>
    <x v="6"/>
    <n v="64"/>
    <n v="8.1720194400000008E-3"/>
    <n v="1.8343096499999999E-3"/>
    <n v="1.4480249399999999E-3"/>
    <n v="4.8896844100000001E-3"/>
  </r>
  <r>
    <x v="6"/>
    <x v="4"/>
    <x v="6"/>
    <n v="300"/>
    <n v="7.6545907999999996E-3"/>
    <n v="1.4220676700000001E-3"/>
    <n v="1.5681324699999999E-3"/>
    <n v="4.6643901900000001E-3"/>
  </r>
  <r>
    <x v="6"/>
    <x v="0"/>
    <x v="7"/>
    <n v="562"/>
    <n v="4.3437373899999996E-3"/>
    <n v="7.6493896000000001E-4"/>
    <n v="6.1297260999999999E-4"/>
    <n v="2.96582535E-3"/>
  </r>
  <r>
    <x v="6"/>
    <x v="1"/>
    <x v="7"/>
    <n v="194"/>
    <n v="3.9427021199999997E-3"/>
    <n v="7.2880845E-4"/>
    <n v="5.5388482999999997E-4"/>
    <n v="2.6600083400000001E-3"/>
  </r>
  <r>
    <x v="6"/>
    <x v="2"/>
    <x v="7"/>
    <n v="156"/>
    <n v="4.27432018E-3"/>
    <n v="8.0454628999999998E-4"/>
    <n v="5.5985851000000001E-4"/>
    <n v="2.9099148899999999E-3"/>
  </r>
  <r>
    <x v="6"/>
    <x v="3"/>
    <x v="7"/>
    <n v="53"/>
    <n v="4.6407666600000001E-3"/>
    <n v="8.4512558000000002E-4"/>
    <n v="7.8834703999999995E-4"/>
    <n v="3.00729361E-3"/>
  </r>
  <r>
    <x v="6"/>
    <x v="4"/>
    <x v="7"/>
    <n v="159"/>
    <n v="4.8021485800000003E-3"/>
    <n v="7.4343382999999999E-4"/>
    <n v="6.7872093000000003E-4"/>
    <n v="3.3799933699999998E-3"/>
  </r>
  <r>
    <x v="6"/>
    <x v="0"/>
    <x v="8"/>
    <n v="682"/>
    <n v="8.4735796500000002E-3"/>
    <n v="1.44326305E-3"/>
    <n v="2.2240548099999998E-3"/>
    <n v="4.8062613099999997E-3"/>
  </r>
  <r>
    <x v="6"/>
    <x v="1"/>
    <x v="8"/>
    <n v="263"/>
    <n v="7.5580021499999997E-3"/>
    <n v="1.2981884099999999E-3"/>
    <n v="2.0911224699999998E-3"/>
    <n v="4.1686907900000004E-3"/>
  </r>
  <r>
    <x v="6"/>
    <x v="2"/>
    <x v="8"/>
    <n v="156"/>
    <n v="8.4843895999999995E-3"/>
    <n v="1.37338238E-3"/>
    <n v="2.19662548E-3"/>
    <n v="4.9143813300000002E-3"/>
  </r>
  <r>
    <x v="6"/>
    <x v="3"/>
    <x v="8"/>
    <n v="67"/>
    <n v="9.5135431400000005E-3"/>
    <n v="1.73179221E-3"/>
    <n v="2.7732860899999999E-3"/>
    <n v="5.0084643700000001E-3"/>
  </r>
  <r>
    <x v="6"/>
    <x v="4"/>
    <x v="8"/>
    <n v="196"/>
    <n v="9.33803362E-3"/>
    <n v="1.5949189700000001E-3"/>
    <n v="2.2365124000000001E-3"/>
    <n v="5.5066017199999996E-3"/>
  </r>
  <r>
    <x v="6"/>
    <x v="0"/>
    <x v="9"/>
    <n v="585"/>
    <n v="7.5175290200000001E-3"/>
    <n v="1.2242400100000001E-3"/>
    <n v="1.6075100599999999E-3"/>
    <n v="4.6857784799999996E-3"/>
  </r>
  <r>
    <x v="6"/>
    <x v="1"/>
    <x v="9"/>
    <n v="268"/>
    <n v="6.5106323400000001E-3"/>
    <n v="1.0064691399999999E-3"/>
    <n v="1.35200709E-3"/>
    <n v="4.1521556400000003E-3"/>
  </r>
  <r>
    <x v="6"/>
    <x v="2"/>
    <x v="9"/>
    <n v="139"/>
    <n v="7.5005826099999997E-3"/>
    <n v="1.2806419099999999E-3"/>
    <n v="1.6681652700000001E-3"/>
    <n v="4.5517749900000001E-3"/>
  </r>
  <r>
    <x v="6"/>
    <x v="3"/>
    <x v="9"/>
    <n v="43"/>
    <n v="9.8594958700000002E-3"/>
    <n v="1.6351741499999999E-3"/>
    <n v="1.8900730200000001E-3"/>
    <n v="6.3342482599999996E-3"/>
  </r>
  <r>
    <x v="6"/>
    <x v="4"/>
    <x v="9"/>
    <n v="135"/>
    <n v="8.7878941299999996E-3"/>
    <n v="1.46759232E-3"/>
    <n v="1.9622768499999999E-3"/>
    <n v="5.3580244300000003E-3"/>
  </r>
  <r>
    <x v="6"/>
    <x v="0"/>
    <x v="10"/>
    <n v="1116"/>
    <n v="7.2714117899999996E-3"/>
    <n v="1.4587790499999999E-3"/>
    <n v="1.64193151E-3"/>
    <n v="4.1707007699999998E-3"/>
  </r>
  <r>
    <x v="6"/>
    <x v="1"/>
    <x v="10"/>
    <n v="443"/>
    <n v="6.6701935000000002E-3"/>
    <n v="1.25060068E-3"/>
    <n v="1.4834929800000001E-3"/>
    <n v="3.9360993900000004E-3"/>
  </r>
  <r>
    <x v="6"/>
    <x v="2"/>
    <x v="10"/>
    <n v="282"/>
    <n v="7.1510126899999998E-3"/>
    <n v="1.4786493E-3"/>
    <n v="1.6550513099999999E-3"/>
    <n v="4.0173116200000001E-3"/>
  </r>
  <r>
    <x v="6"/>
    <x v="3"/>
    <x v="10"/>
    <n v="93"/>
    <n v="8.1164125399999995E-3"/>
    <n v="1.7608769000000001E-3"/>
    <n v="2.0916714199999999E-3"/>
    <n v="4.2638637500000002E-3"/>
  </r>
  <r>
    <x v="6"/>
    <x v="4"/>
    <x v="10"/>
    <n v="298"/>
    <n v="8.0153956200000008E-3"/>
    <n v="1.65517002E-3"/>
    <n v="1.72469214E-3"/>
    <n v="4.63553295E-3"/>
  </r>
  <r>
    <x v="6"/>
    <x v="0"/>
    <x v="11"/>
    <n v="2191"/>
    <n v="6.97365143E-3"/>
    <n v="8.4774389999999996E-4"/>
    <n v="1.8884332900000001E-3"/>
    <n v="4.2374737699999998E-3"/>
  </r>
  <r>
    <x v="6"/>
    <x v="1"/>
    <x v="11"/>
    <n v="982"/>
    <n v="6.3509841399999999E-3"/>
    <n v="7.5570900000000002E-4"/>
    <n v="1.81269776E-3"/>
    <n v="3.7825768900000001E-3"/>
  </r>
  <r>
    <x v="6"/>
    <x v="2"/>
    <x v="11"/>
    <n v="491"/>
    <n v="6.8035044999999999E-3"/>
    <n v="8.8043086E-4"/>
    <n v="1.7773390800000001E-3"/>
    <n v="4.1457340900000004E-3"/>
  </r>
  <r>
    <x v="6"/>
    <x v="3"/>
    <x v="11"/>
    <n v="114"/>
    <n v="8.1969823600000005E-3"/>
    <n v="1.06115962E-3"/>
    <n v="2.05449944E-3"/>
    <n v="5.08132288E-3"/>
  </r>
  <r>
    <x v="6"/>
    <x v="4"/>
    <x v="11"/>
    <n v="604"/>
    <n v="7.8934224600000005E-3"/>
    <n v="9.3052466000000003E-4"/>
    <n v="2.07053263E-3"/>
    <n v="4.8923647000000004E-3"/>
  </r>
  <r>
    <x v="6"/>
    <x v="0"/>
    <x v="12"/>
    <n v="1810"/>
    <n v="6.9196910300000003E-3"/>
    <n v="9.6036655000000001E-4"/>
    <n v="1.6562689399999999E-3"/>
    <n v="4.3030550599999998E-3"/>
  </r>
  <r>
    <x v="6"/>
    <x v="1"/>
    <x v="12"/>
    <n v="797"/>
    <n v="6.12849376E-3"/>
    <n v="7.8130058999999999E-4"/>
    <n v="1.44275094E-3"/>
    <n v="3.9044417599999998E-3"/>
  </r>
  <r>
    <x v="6"/>
    <x v="2"/>
    <x v="12"/>
    <n v="408"/>
    <n v="6.7565073399999996E-3"/>
    <n v="9.9327089999999996E-4"/>
    <n v="1.51245891E-3"/>
    <n v="4.2507770299999997E-3"/>
  </r>
  <r>
    <x v="6"/>
    <x v="3"/>
    <x v="12"/>
    <n v="184"/>
    <n v="8.64293956E-3"/>
    <n v="1.29038322E-3"/>
    <n v="2.16309355E-3"/>
    <n v="5.1894623200000002E-3"/>
  </r>
  <r>
    <x v="6"/>
    <x v="4"/>
    <x v="12"/>
    <n v="421"/>
    <n v="7.8225067899999993E-3"/>
    <n v="1.12323478E-3"/>
    <n v="1.9783416700000001E-3"/>
    <n v="4.7209298699999996E-3"/>
  </r>
  <r>
    <x v="6"/>
    <x v="0"/>
    <x v="13"/>
    <n v="845"/>
    <n v="6.0249285400000002E-3"/>
    <n v="6.3862840000000005E-4"/>
    <n v="1.25791669E-3"/>
    <n v="4.1283829600000004E-3"/>
  </r>
  <r>
    <x v="6"/>
    <x v="1"/>
    <x v="13"/>
    <n v="257"/>
    <n v="5.35559856E-3"/>
    <n v="5.4317060000000003E-4"/>
    <n v="9.8064358000000008E-4"/>
    <n v="3.83178388E-3"/>
  </r>
  <r>
    <x v="6"/>
    <x v="2"/>
    <x v="13"/>
    <n v="199"/>
    <n v="5.9665803600000003E-3"/>
    <n v="6.9758492000000002E-4"/>
    <n v="1.21300926E-3"/>
    <n v="4.0559857100000004E-3"/>
  </r>
  <r>
    <x v="6"/>
    <x v="3"/>
    <x v="13"/>
    <n v="72"/>
    <n v="7.3109565599999999E-3"/>
    <n v="7.9941465000000003E-4"/>
    <n v="1.2699329E-3"/>
    <n v="5.2416086300000001E-3"/>
  </r>
  <r>
    <x v="6"/>
    <x v="4"/>
    <x v="13"/>
    <n v="317"/>
    <n v="6.3121054400000001E-3"/>
    <n v="6.4248862999999995E-4"/>
    <n v="1.5081709599999999E-3"/>
    <n v="4.1614453100000002E-3"/>
  </r>
  <r>
    <x v="6"/>
    <x v="0"/>
    <x v="14"/>
    <n v="1104"/>
    <n v="5.6793161299999997E-3"/>
    <n v="4.4342098999999998E-4"/>
    <n v="1.46870153E-3"/>
    <n v="3.7671931199999998E-3"/>
  </r>
  <r>
    <x v="6"/>
    <x v="1"/>
    <x v="14"/>
    <n v="573"/>
    <n v="5.2692535300000003E-3"/>
    <n v="4.1198024000000001E-4"/>
    <n v="1.3044160899999999E-3"/>
    <n v="3.5528566999999999E-3"/>
  </r>
  <r>
    <x v="6"/>
    <x v="2"/>
    <x v="14"/>
    <n v="248"/>
    <n v="5.5532218299999998E-3"/>
    <n v="4.7976380000000002E-4"/>
    <n v="1.3495460999999999E-3"/>
    <n v="3.72391141E-3"/>
  </r>
  <r>
    <x v="6"/>
    <x v="3"/>
    <x v="14"/>
    <n v="77"/>
    <n v="6.6958270800000002E-3"/>
    <n v="5.3691657000000002E-4"/>
    <n v="1.69327173E-3"/>
    <n v="4.4656382699999999E-3"/>
  </r>
  <r>
    <x v="6"/>
    <x v="4"/>
    <x v="14"/>
    <n v="206"/>
    <n v="6.59177203E-3"/>
    <n v="4.5217523999999999E-4"/>
    <n v="1.9851782300000002E-3"/>
    <n v="4.1544181700000002E-3"/>
  </r>
  <r>
    <x v="6"/>
    <x v="0"/>
    <x v="15"/>
    <n v="2263"/>
    <n v="6.5806970899999996E-3"/>
    <n v="8.2407586999999995E-4"/>
    <n v="1.8211647100000001E-3"/>
    <n v="3.9354560100000003E-3"/>
  </r>
  <r>
    <x v="6"/>
    <x v="1"/>
    <x v="15"/>
    <n v="915"/>
    <n v="6.0085506699999996E-3"/>
    <n v="7.0695431000000004E-4"/>
    <n v="1.6773676999999999E-3"/>
    <n v="3.62422815E-3"/>
  </r>
  <r>
    <x v="6"/>
    <x v="2"/>
    <x v="15"/>
    <n v="444"/>
    <n v="5.9625508499999997E-3"/>
    <n v="7.8834019E-4"/>
    <n v="1.61473949E-3"/>
    <n v="3.5594707000000001E-3"/>
  </r>
  <r>
    <x v="6"/>
    <x v="3"/>
    <x v="15"/>
    <n v="292"/>
    <n v="7.4387998400000004E-3"/>
    <n v="9.5747693000000004E-4"/>
    <n v="2.104103E-3"/>
    <n v="4.3772194399999999E-3"/>
  </r>
  <r>
    <x v="6"/>
    <x v="4"/>
    <x v="15"/>
    <n v="612"/>
    <n v="7.4751495499999999E-3"/>
    <n v="9.6146111000000004E-4"/>
    <n v="2.0509181100000001E-3"/>
    <n v="4.4627698100000003E-3"/>
  </r>
  <r>
    <x v="6"/>
    <x v="0"/>
    <x v="16"/>
    <n v="702"/>
    <n v="7.1817786799999997E-3"/>
    <n v="1.0735198799999999E-3"/>
    <n v="1.70358145E-3"/>
    <n v="4.4046768799999997E-3"/>
  </r>
  <r>
    <x v="6"/>
    <x v="1"/>
    <x v="16"/>
    <n v="302"/>
    <n v="6.75278215E-3"/>
    <n v="1.0589125700000001E-3"/>
    <n v="1.5258613E-3"/>
    <n v="4.1680077899999999E-3"/>
  </r>
  <r>
    <x v="6"/>
    <x v="2"/>
    <x v="16"/>
    <n v="156"/>
    <n v="6.95267961E-3"/>
    <n v="1.06451783E-3"/>
    <n v="1.80978429E-3"/>
    <n v="4.0783770400000001E-3"/>
  </r>
  <r>
    <x v="6"/>
    <x v="3"/>
    <x v="16"/>
    <n v="57"/>
    <n v="8.1182990299999997E-3"/>
    <n v="1.1509094300000001E-3"/>
    <n v="2.0810995000000001E-3"/>
    <n v="4.8862895299999999E-3"/>
  </r>
  <r>
    <x v="6"/>
    <x v="4"/>
    <x v="16"/>
    <n v="187"/>
    <n v="7.7802532699999998E-3"/>
    <n v="1.0810306800000001E-3"/>
    <n v="1.7869253600000001E-3"/>
    <n v="4.9122967599999996E-3"/>
  </r>
  <r>
    <x v="6"/>
    <x v="0"/>
    <x v="17"/>
    <n v="9785"/>
    <n v="4.6578956800000003E-3"/>
    <n v="9.5633882000000002E-4"/>
    <n v="7.3796793000000004E-4"/>
    <n v="2.96358844E-3"/>
  </r>
  <r>
    <x v="6"/>
    <x v="1"/>
    <x v="17"/>
    <n v="5428"/>
    <n v="4.4512334199999998E-3"/>
    <n v="8.7951637000000004E-4"/>
    <n v="6.9451031000000002E-4"/>
    <n v="2.8772062500000001E-3"/>
  </r>
  <r>
    <x v="6"/>
    <x v="2"/>
    <x v="17"/>
    <n v="2239"/>
    <n v="4.5646460500000001E-3"/>
    <n v="1.0449954600000001E-3"/>
    <n v="7.1818683000000004E-4"/>
    <n v="2.8014632899999998E-3"/>
  </r>
  <r>
    <x v="6"/>
    <x v="3"/>
    <x v="17"/>
    <n v="469"/>
    <n v="5.4019828900000004E-3"/>
    <n v="1.17255957E-3"/>
    <n v="7.9814198000000003E-4"/>
    <n v="3.4312808600000001E-3"/>
  </r>
  <r>
    <x v="6"/>
    <x v="4"/>
    <x v="17"/>
    <n v="1649"/>
    <n v="5.2531484100000001E-3"/>
    <n v="1.0273409599999999E-3"/>
    <n v="8.9076127999999997E-4"/>
    <n v="3.3350456899999999E-3"/>
  </r>
  <r>
    <x v="6"/>
    <x v="0"/>
    <x v="18"/>
    <n v="4350"/>
    <n v="4.9392292199999998E-3"/>
    <n v="1.17151157E-3"/>
    <n v="5.3633171000000001E-4"/>
    <n v="3.2313854600000001E-3"/>
  </r>
  <r>
    <x v="6"/>
    <x v="1"/>
    <x v="18"/>
    <n v="2190"/>
    <n v="4.68809168E-3"/>
    <n v="1.07622482E-3"/>
    <n v="4.8161865000000001E-4"/>
    <n v="3.1302477300000002E-3"/>
  </r>
  <r>
    <x v="6"/>
    <x v="2"/>
    <x v="18"/>
    <n v="954"/>
    <n v="4.9602184299999998E-3"/>
    <n v="1.2877550199999999E-3"/>
    <n v="5.2520066000000005E-4"/>
    <n v="3.1472622599999999E-3"/>
  </r>
  <r>
    <x v="6"/>
    <x v="3"/>
    <x v="18"/>
    <n v="242"/>
    <n v="5.7489188499999996E-3"/>
    <n v="1.52749056E-3"/>
    <n v="6.2284753999999995E-4"/>
    <n v="3.5985802799999998E-3"/>
  </r>
  <r>
    <x v="6"/>
    <x v="4"/>
    <x v="18"/>
    <n v="964"/>
    <n v="5.2857257100000004E-3"/>
    <n v="1.1835808999999999E-3"/>
    <n v="6.4992483999999997E-4"/>
    <n v="3.4522194900000001E-3"/>
  </r>
  <r>
    <x v="6"/>
    <x v="0"/>
    <x v="19"/>
    <n v="1948"/>
    <n v="6.2336605999999996E-3"/>
    <n v="1.1148896800000001E-3"/>
    <n v="1.16833362E-3"/>
    <n v="3.9504368200000001E-3"/>
  </r>
  <r>
    <x v="6"/>
    <x v="1"/>
    <x v="19"/>
    <n v="876"/>
    <n v="5.6658393400000001E-3"/>
    <n v="9.9942634000000003E-4"/>
    <n v="1.1042140000000001E-3"/>
    <n v="3.56219852E-3"/>
  </r>
  <r>
    <x v="6"/>
    <x v="2"/>
    <x v="19"/>
    <n v="419"/>
    <n v="5.94194709E-3"/>
    <n v="1.14395471E-3"/>
    <n v="1.04650047E-3"/>
    <n v="3.7514914000000002E-3"/>
  </r>
  <r>
    <x v="6"/>
    <x v="3"/>
    <x v="19"/>
    <n v="197"/>
    <n v="7.9253029299999993E-3"/>
    <n v="1.67589043E-3"/>
    <n v="1.3657992399999999E-3"/>
    <n v="4.8836127400000004E-3"/>
  </r>
  <r>
    <x v="6"/>
    <x v="4"/>
    <x v="19"/>
    <n v="456"/>
    <n v="6.8616997300000003E-3"/>
    <n v="1.0676319699999999E-3"/>
    <n v="1.3181497299999999E-3"/>
    <n v="4.4759175699999997E-3"/>
  </r>
  <r>
    <x v="6"/>
    <x v="0"/>
    <x v="20"/>
    <n v="981"/>
    <n v="7.3833977400000004E-3"/>
    <n v="1.2395701099999999E-3"/>
    <n v="1.6043363100000001E-3"/>
    <n v="4.5394908200000004E-3"/>
  </r>
  <r>
    <x v="6"/>
    <x v="1"/>
    <x v="20"/>
    <n v="365"/>
    <n v="6.3834345499999999E-3"/>
    <n v="1.12769509E-3"/>
    <n v="1.44466618E-3"/>
    <n v="3.8110728099999998E-3"/>
  </r>
  <r>
    <x v="6"/>
    <x v="2"/>
    <x v="20"/>
    <n v="249"/>
    <n v="7.4913540700000001E-3"/>
    <n v="1.1532702599999999E-3"/>
    <n v="1.4756244700000001E-3"/>
    <n v="4.8624588500000001E-3"/>
  </r>
  <r>
    <x v="6"/>
    <x v="3"/>
    <x v="20"/>
    <n v="105"/>
    <n v="8.7498895E-3"/>
    <n v="1.5628304300000001E-3"/>
    <n v="1.8365297200000001E-3"/>
    <n v="5.3505288400000003E-3"/>
  </r>
  <r>
    <x v="6"/>
    <x v="4"/>
    <x v="20"/>
    <n v="262"/>
    <n v="8.1262366900000001E-3"/>
    <n v="1.3478934399999999E-3"/>
    <n v="1.85604831E-3"/>
    <n v="4.9222943999999999E-3"/>
  </r>
  <r>
    <x v="6"/>
    <x v="0"/>
    <x v="21"/>
    <n v="1351"/>
    <n v="6.0173702999999999E-3"/>
    <n v="8.5908562000000001E-4"/>
    <n v="1.0257060200000001E-3"/>
    <n v="4.1325781699999998E-3"/>
  </r>
  <r>
    <x v="6"/>
    <x v="1"/>
    <x v="21"/>
    <n v="573"/>
    <n v="5.4934431300000001E-3"/>
    <n v="7.3635729000000002E-4"/>
    <n v="9.5519416000000004E-4"/>
    <n v="3.8018912E-3"/>
  </r>
  <r>
    <x v="6"/>
    <x v="2"/>
    <x v="21"/>
    <n v="212"/>
    <n v="5.5563742500000001E-3"/>
    <n v="8.7307803999999995E-4"/>
    <n v="9.9995608000000009E-4"/>
    <n v="3.6833396599999998E-3"/>
  </r>
  <r>
    <x v="6"/>
    <x v="3"/>
    <x v="21"/>
    <n v="237"/>
    <n v="6.9963077999999996E-3"/>
    <n v="1.0955811E-3"/>
    <n v="1.17742981E-3"/>
    <n v="4.7232963700000003E-3"/>
  </r>
  <r>
    <x v="6"/>
    <x v="4"/>
    <x v="21"/>
    <n v="329"/>
    <n v="6.5217266500000003E-3"/>
    <n v="8.9345495000000001E-4"/>
    <n v="1.0558086000000001E-3"/>
    <n v="4.5724626200000004E-3"/>
  </r>
  <r>
    <x v="6"/>
    <x v="0"/>
    <x v="22"/>
    <n v="1280"/>
    <n v="5.6712237100000002E-3"/>
    <n v="7.7897111000000004E-4"/>
    <n v="1.0391797999999999E-3"/>
    <n v="3.8530723199999999E-3"/>
  </r>
  <r>
    <x v="6"/>
    <x v="1"/>
    <x v="22"/>
    <n v="477"/>
    <n v="4.8602130800000001E-3"/>
    <n v="6.5627643999999999E-4"/>
    <n v="8.4296602000000003E-4"/>
    <n v="3.3609701299999999E-3"/>
  </r>
  <r>
    <x v="6"/>
    <x v="2"/>
    <x v="22"/>
    <n v="310"/>
    <n v="5.4353342799999997E-3"/>
    <n v="7.2431277999999999E-4"/>
    <n v="1.0648145799999999E-3"/>
    <n v="3.6462064700000002E-3"/>
  </r>
  <r>
    <x v="6"/>
    <x v="3"/>
    <x v="22"/>
    <n v="140"/>
    <n v="7.3500328500000003E-3"/>
    <n v="9.864415699999999E-4"/>
    <n v="1.40930863E-3"/>
    <n v="4.9542821800000001E-3"/>
  </r>
  <r>
    <x v="6"/>
    <x v="4"/>
    <x v="22"/>
    <n v="353"/>
    <n v="6.3084603099999997E-3"/>
    <n v="9.1048265999999997E-4"/>
    <n v="1.13501311E-3"/>
    <n v="4.26296405E-3"/>
  </r>
  <r>
    <x v="6"/>
    <x v="0"/>
    <x v="23"/>
    <n v="4"/>
    <n v="6.4207175299999999E-3"/>
    <n v="2.2077543300000001E-3"/>
    <n v="3.0902776E-3"/>
    <n v="1.12268489E-3"/>
  </r>
  <r>
    <x v="6"/>
    <x v="2"/>
    <x v="23"/>
    <n v="2"/>
    <n v="6.4583333299999997E-3"/>
    <n v="1.89814791E-3"/>
    <n v="3.9178239499999996E-3"/>
    <n v="6.4236076000000002E-4"/>
  </r>
  <r>
    <x v="6"/>
    <x v="4"/>
    <x v="23"/>
    <n v="2"/>
    <n v="6.3831017300000001E-3"/>
    <n v="2.5173607600000002E-3"/>
    <n v="2.2627312399999999E-3"/>
    <n v="1.60300902E-3"/>
  </r>
  <r>
    <x v="6"/>
    <x v="0"/>
    <x v="24"/>
    <n v="1914"/>
    <n v="6.5236534399999999E-3"/>
    <n v="9.8434633000000007E-4"/>
    <n v="1.16037022E-3"/>
    <n v="4.3789363900000001E-3"/>
  </r>
  <r>
    <x v="6"/>
    <x v="1"/>
    <x v="24"/>
    <n v="605"/>
    <n v="6.0282749499999998E-3"/>
    <n v="8.2304077999999995E-4"/>
    <n v="1.0418194599999999E-3"/>
    <n v="4.1634142199999998E-3"/>
  </r>
  <r>
    <x v="6"/>
    <x v="2"/>
    <x v="24"/>
    <n v="475"/>
    <n v="6.2860377799999999E-3"/>
    <n v="9.1839644999999997E-4"/>
    <n v="1.1368175099999999E-3"/>
    <n v="4.2308233400000003E-3"/>
  </r>
  <r>
    <x v="6"/>
    <x v="3"/>
    <x v="24"/>
    <n v="177"/>
    <n v="7.6318265000000001E-3"/>
    <n v="1.32277911E-3"/>
    <n v="1.2275709099999999E-3"/>
    <n v="5.0814759999999997E-3"/>
  </r>
  <r>
    <x v="6"/>
    <x v="4"/>
    <x v="24"/>
    <n v="657"/>
    <n v="6.8530671400000003E-3"/>
    <n v="1.0893896500000001E-3"/>
    <n v="1.2684618999999999E-3"/>
    <n v="4.49521509E-3"/>
  </r>
  <r>
    <x v="6"/>
    <x v="0"/>
    <x v="25"/>
    <n v="1942"/>
    <n v="5.6196120400000002E-3"/>
    <n v="1.1553390900000001E-3"/>
    <n v="9.6182199999999998E-4"/>
    <n v="3.5024504600000002E-3"/>
  </r>
  <r>
    <x v="6"/>
    <x v="1"/>
    <x v="25"/>
    <n v="939"/>
    <n v="5.0132871500000002E-3"/>
    <n v="9.8340161999999997E-4"/>
    <n v="7.9238626E-4"/>
    <n v="3.2374987700000001E-3"/>
  </r>
  <r>
    <x v="6"/>
    <x v="2"/>
    <x v="25"/>
    <n v="469"/>
    <n v="5.8123072699999999E-3"/>
    <n v="1.2481982499999999E-3"/>
    <n v="9.5378735999999997E-4"/>
    <n v="3.6103211699999999E-3"/>
  </r>
  <r>
    <x v="6"/>
    <x v="3"/>
    <x v="25"/>
    <n v="92"/>
    <n v="6.7086853500000002E-3"/>
    <n v="1.9351346E-3"/>
    <n v="1.3191925900000001E-3"/>
    <n v="3.4543576699999998E-3"/>
  </r>
  <r>
    <x v="6"/>
    <x v="4"/>
    <x v="25"/>
    <n v="442"/>
    <n v="6.4765583299999999E-3"/>
    <n v="1.2597670300000001E-3"/>
    <n v="1.25591773E-3"/>
    <n v="3.9608730999999998E-3"/>
  </r>
  <r>
    <x v="6"/>
    <x v="0"/>
    <x v="26"/>
    <n v="1081"/>
    <n v="7.0567587600000002E-3"/>
    <n v="1.4009124E-3"/>
    <n v="1.5207110499999999E-3"/>
    <n v="4.1351348399999996E-3"/>
  </r>
  <r>
    <x v="6"/>
    <x v="1"/>
    <x v="26"/>
    <n v="438"/>
    <n v="6.2434728300000001E-3"/>
    <n v="1.1979692699999999E-3"/>
    <n v="1.36182963E-3"/>
    <n v="3.6836734600000001E-3"/>
  </r>
  <r>
    <x v="6"/>
    <x v="2"/>
    <x v="26"/>
    <n v="251"/>
    <n v="6.8215100000000002E-3"/>
    <n v="1.4274381499999999E-3"/>
    <n v="1.4858157800000001E-3"/>
    <n v="3.9082556200000004E-3"/>
  </r>
  <r>
    <x v="6"/>
    <x v="3"/>
    <x v="26"/>
    <n v="104"/>
    <n v="8.3740649299999994E-3"/>
    <n v="1.6754582599999999E-3"/>
    <n v="1.75636553E-3"/>
    <n v="4.9422406800000004E-3"/>
  </r>
  <r>
    <x v="6"/>
    <x v="4"/>
    <x v="26"/>
    <n v="288"/>
    <n v="8.0229630400000009E-3"/>
    <n v="1.5872955900000001E-3"/>
    <n v="1.70765793E-3"/>
    <n v="4.72800902E-3"/>
  </r>
  <r>
    <x v="6"/>
    <x v="0"/>
    <x v="27"/>
    <n v="922"/>
    <n v="6.8813014800000001E-3"/>
    <n v="7.5389627E-4"/>
    <n v="1.6272744000000001E-3"/>
    <n v="4.5001303100000003E-3"/>
  </r>
  <r>
    <x v="6"/>
    <x v="1"/>
    <x v="27"/>
    <n v="352"/>
    <n v="6.17914144E-3"/>
    <n v="6.9164932000000004E-4"/>
    <n v="1.3621235900000001E-3"/>
    <n v="4.1253680099999999E-3"/>
  </r>
  <r>
    <x v="6"/>
    <x v="2"/>
    <x v="27"/>
    <n v="250"/>
    <n v="6.43513865E-3"/>
    <n v="7.6518492999999999E-4"/>
    <n v="1.43874976E-3"/>
    <n v="4.2312034500000002E-3"/>
  </r>
  <r>
    <x v="6"/>
    <x v="3"/>
    <x v="27"/>
    <n v="93"/>
    <n v="8.4742132400000003E-3"/>
    <n v="9.6176796000000005E-4"/>
    <n v="2.1064812500000002E-3"/>
    <n v="5.4059635500000001E-3"/>
  </r>
  <r>
    <x v="6"/>
    <x v="4"/>
    <x v="27"/>
    <n v="227"/>
    <n v="7.8088796800000002E-3"/>
    <n v="7.5282444E-4"/>
    <n v="2.0497325800000001E-3"/>
    <n v="5.0063221899999998E-3"/>
  </r>
  <r>
    <x v="6"/>
    <x v="0"/>
    <x v="28"/>
    <n v="2173"/>
    <n v="4.9084351400000004E-3"/>
    <n v="9.0340072E-4"/>
    <n v="5.3543250999999999E-4"/>
    <n v="3.4696014400000001E-3"/>
  </r>
  <r>
    <x v="6"/>
    <x v="1"/>
    <x v="28"/>
    <n v="1112"/>
    <n v="4.7068488699999996E-3"/>
    <n v="8.4350204000000005E-4"/>
    <n v="4.7943911000000001E-4"/>
    <n v="3.3839072099999998E-3"/>
  </r>
  <r>
    <x v="6"/>
    <x v="2"/>
    <x v="28"/>
    <n v="405"/>
    <n v="4.78446477E-3"/>
    <n v="9.2421099999999998E-4"/>
    <n v="4.9899953000000002E-4"/>
    <n v="3.3612537599999998E-3"/>
  </r>
  <r>
    <x v="6"/>
    <x v="3"/>
    <x v="28"/>
    <n v="118"/>
    <n v="5.7056259400000003E-3"/>
    <n v="1.3177767600000001E-3"/>
    <n v="5.7379919000000005E-4"/>
    <n v="3.8140494900000001E-3"/>
  </r>
  <r>
    <x v="6"/>
    <x v="4"/>
    <x v="28"/>
    <n v="538"/>
    <n v="5.2435716199999999E-3"/>
    <n v="9.2065497000000005E-4"/>
    <n v="6.7017737000000003E-4"/>
    <n v="3.6527388200000002E-3"/>
  </r>
  <r>
    <x v="6"/>
    <x v="0"/>
    <x v="29"/>
    <n v="1124"/>
    <n v="6.9773952999999996E-3"/>
    <n v="7.7374308999999999E-4"/>
    <n v="1.48244917E-3"/>
    <n v="4.7212025500000003E-3"/>
  </r>
  <r>
    <x v="6"/>
    <x v="1"/>
    <x v="29"/>
    <n v="414"/>
    <n v="6.3205345199999997E-3"/>
    <n v="7.0506775000000002E-4"/>
    <n v="1.1773682399999999E-3"/>
    <n v="4.4380980299999996E-3"/>
  </r>
  <r>
    <x v="6"/>
    <x v="2"/>
    <x v="29"/>
    <n v="281"/>
    <n v="6.8158937299999996E-3"/>
    <n v="7.5214984000000003E-4"/>
    <n v="1.39061858E-3"/>
    <n v="4.67312484E-3"/>
  </r>
  <r>
    <x v="6"/>
    <x v="3"/>
    <x v="29"/>
    <n v="140"/>
    <n v="8.0936670800000002E-3"/>
    <n v="1.0082669599999999E-3"/>
    <n v="1.70791971E-3"/>
    <n v="5.3774799099999999E-3"/>
  </r>
  <r>
    <x v="6"/>
    <x v="4"/>
    <x v="29"/>
    <n v="289"/>
    <n v="7.5346418699999999E-3"/>
    <n v="7.7950763999999997E-4"/>
    <n v="1.8995496100000001E-3"/>
    <n v="4.8555841499999999E-3"/>
  </r>
  <r>
    <x v="6"/>
    <x v="0"/>
    <x v="30"/>
    <n v="875"/>
    <n v="7.59702356E-3"/>
    <n v="1.17361088E-3"/>
    <n v="1.80808177E-3"/>
    <n v="4.6153304499999999E-3"/>
  </r>
  <r>
    <x v="6"/>
    <x v="1"/>
    <x v="30"/>
    <n v="316"/>
    <n v="6.51429885E-3"/>
    <n v="1.00262224E-3"/>
    <n v="1.75347197E-3"/>
    <n v="3.75820416E-3"/>
  </r>
  <r>
    <x v="6"/>
    <x v="2"/>
    <x v="30"/>
    <n v="224"/>
    <n v="7.0119768699999996E-3"/>
    <n v="1.13467238E-3"/>
    <n v="1.60378407E-3"/>
    <n v="4.2735199399999996E-3"/>
  </r>
  <r>
    <x v="6"/>
    <x v="3"/>
    <x v="30"/>
    <n v="105"/>
    <n v="8.6480376799999998E-3"/>
    <n v="1.45888424E-3"/>
    <n v="1.6353612800000001E-3"/>
    <n v="5.5537916399999998E-3"/>
  </r>
  <r>
    <x v="6"/>
    <x v="4"/>
    <x v="30"/>
    <n v="230"/>
    <n v="9.17456696E-3"/>
    <n v="1.31622361E-3"/>
    <n v="2.16092972E-3"/>
    <n v="5.6974132100000002E-3"/>
  </r>
  <r>
    <x v="6"/>
    <x v="0"/>
    <x v="31"/>
    <n v="1105"/>
    <n v="6.6663417299999998E-3"/>
    <n v="1.0117414200000001E-3"/>
    <n v="1.50963609E-3"/>
    <n v="4.1449637300000003E-3"/>
  </r>
  <r>
    <x v="6"/>
    <x v="1"/>
    <x v="31"/>
    <n v="367"/>
    <n v="5.8989931100000004E-3"/>
    <n v="8.9530323999999998E-4"/>
    <n v="1.2877810799999999E-3"/>
    <n v="3.7159082700000002E-3"/>
  </r>
  <r>
    <x v="6"/>
    <x v="2"/>
    <x v="31"/>
    <n v="205"/>
    <n v="6.8140241700000003E-3"/>
    <n v="1.15136606E-3"/>
    <n v="1.40599569E-3"/>
    <n v="4.2566619E-3"/>
  </r>
  <r>
    <x v="6"/>
    <x v="3"/>
    <x v="31"/>
    <n v="126"/>
    <n v="7.1584727299999996E-3"/>
    <n v="1.2082045199999999E-3"/>
    <n v="1.63488365E-3"/>
    <n v="4.3153840899999999E-3"/>
  </r>
  <r>
    <x v="6"/>
    <x v="4"/>
    <x v="31"/>
    <n v="407"/>
    <n v="7.1315346999999999E-3"/>
    <n v="9.8558763000000009E-4"/>
    <n v="1.7231149000000001E-3"/>
    <n v="4.4228317000000001E-3"/>
  </r>
  <r>
    <x v="6"/>
    <x v="0"/>
    <x v="32"/>
    <n v="447"/>
    <n v="7.36937067E-3"/>
    <n v="7.7696451000000002E-4"/>
    <n v="1.2873112500000001E-3"/>
    <n v="5.3050944199999998E-3"/>
  </r>
  <r>
    <x v="6"/>
    <x v="1"/>
    <x v="32"/>
    <n v="173"/>
    <n v="6.6928920800000003E-3"/>
    <n v="6.4226053000000002E-4"/>
    <n v="1.15426277E-3"/>
    <n v="4.8963682999999996E-3"/>
  </r>
  <r>
    <x v="6"/>
    <x v="2"/>
    <x v="32"/>
    <n v="113"/>
    <n v="7.9418630899999992E-3"/>
    <n v="9.4733261999999996E-4"/>
    <n v="1.2372990000000001E-3"/>
    <n v="5.7572310099999998E-3"/>
  </r>
  <r>
    <x v="6"/>
    <x v="3"/>
    <x v="32"/>
    <n v="62"/>
    <n v="7.76265658E-3"/>
    <n v="8.3221298000000002E-4"/>
    <n v="1.3086167999999999E-3"/>
    <n v="5.6218262099999999E-3"/>
  </r>
  <r>
    <x v="6"/>
    <x v="4"/>
    <x v="32"/>
    <n v="99"/>
    <n v="7.6517487400000004E-3"/>
    <n v="7.8329569999999996E-4"/>
    <n v="1.56355194E-3"/>
    <n v="5.3049006199999997E-3"/>
  </r>
  <r>
    <x v="6"/>
    <x v="0"/>
    <x v="33"/>
    <n v="1457"/>
    <n v="7.0164147699999999E-3"/>
    <n v="1.46313113E-3"/>
    <n v="1.5484392799999999E-3"/>
    <n v="4.0048438800000001E-3"/>
  </r>
  <r>
    <x v="6"/>
    <x v="1"/>
    <x v="33"/>
    <n v="592"/>
    <n v="6.1825299399999997E-3"/>
    <n v="1.2328537100000001E-3"/>
    <n v="1.3653299299999999E-3"/>
    <n v="3.5843458299999998E-3"/>
  </r>
  <r>
    <x v="6"/>
    <x v="2"/>
    <x v="33"/>
    <n v="355"/>
    <n v="6.70618129E-3"/>
    <n v="1.47013538E-3"/>
    <n v="1.3494716000000001E-3"/>
    <n v="3.8865738300000001E-3"/>
  </r>
  <r>
    <x v="6"/>
    <x v="3"/>
    <x v="33"/>
    <n v="118"/>
    <n v="9.3110481000000002E-3"/>
    <n v="1.96690578E-3"/>
    <n v="2.2221238799999998E-3"/>
    <n v="5.12201797E-3"/>
  </r>
  <r>
    <x v="6"/>
    <x v="4"/>
    <x v="33"/>
    <n v="392"/>
    <n v="7.8659708099999993E-3"/>
    <n v="1.6529074400000001E-3"/>
    <n v="1.8023665399999999E-3"/>
    <n v="4.4106963399999999E-3"/>
  </r>
  <r>
    <x v="6"/>
    <x v="0"/>
    <x v="34"/>
    <n v="689"/>
    <n v="7.0732876700000001E-3"/>
    <n v="8.2226296E-4"/>
    <n v="1.5040582400000001E-3"/>
    <n v="4.7469659700000002E-3"/>
  </r>
  <r>
    <x v="6"/>
    <x v="1"/>
    <x v="34"/>
    <n v="265"/>
    <n v="6.5980954799999998E-3"/>
    <n v="6.7644978999999996E-4"/>
    <n v="1.3953089700000001E-3"/>
    <n v="4.5263362199999997E-3"/>
  </r>
  <r>
    <x v="6"/>
    <x v="2"/>
    <x v="34"/>
    <n v="151"/>
    <n v="6.6571618899999999E-3"/>
    <n v="8.2398184E-4"/>
    <n v="1.2710017100000001E-3"/>
    <n v="4.56217781E-3"/>
  </r>
  <r>
    <x v="6"/>
    <x v="3"/>
    <x v="34"/>
    <n v="80"/>
    <n v="7.3677660300000003E-3"/>
    <n v="9.8032382999999989E-4"/>
    <n v="1.7019673600000001E-3"/>
    <n v="4.6854742899999999E-3"/>
  </r>
  <r>
    <x v="6"/>
    <x v="4"/>
    <x v="34"/>
    <n v="193"/>
    <n v="7.9292599800000006E-3"/>
    <n v="9.5561045999999997E-4"/>
    <n v="1.7536818899999999E-3"/>
    <n v="5.2199671500000001E-3"/>
  </r>
  <r>
    <x v="6"/>
    <x v="0"/>
    <x v="35"/>
    <n v="559"/>
    <n v="6.6850317199999999E-3"/>
    <n v="3.0419708999999999E-4"/>
    <n v="1.6018184799999999E-3"/>
    <n v="4.7675865700000002E-3"/>
  </r>
  <r>
    <x v="6"/>
    <x v="1"/>
    <x v="35"/>
    <n v="243"/>
    <n v="5.7481231200000003E-3"/>
    <n v="2.5396256999999999E-4"/>
    <n v="1.3839351400000001E-3"/>
    <n v="4.0988890300000004E-3"/>
  </r>
  <r>
    <x v="6"/>
    <x v="2"/>
    <x v="35"/>
    <n v="141"/>
    <n v="7.2279679599999997E-3"/>
    <n v="2.5503985E-4"/>
    <n v="1.7031124400000001E-3"/>
    <n v="5.2578307800000001E-3"/>
  </r>
  <r>
    <x v="6"/>
    <x v="3"/>
    <x v="35"/>
    <n v="31"/>
    <n v="9.0770606499999996E-3"/>
    <n v="5.4659477000000003E-4"/>
    <n v="2.49253265E-3"/>
    <n v="6.0282255300000004E-3"/>
  </r>
  <r>
    <x v="6"/>
    <x v="4"/>
    <x v="35"/>
    <n v="144"/>
    <n v="7.2194892299999999E-3"/>
    <n v="3.8491813000000001E-4"/>
    <n v="1.67856199E-3"/>
    <n v="5.1445953299999996E-3"/>
  </r>
  <r>
    <x v="6"/>
    <x v="0"/>
    <x v="36"/>
    <n v="1981"/>
    <n v="6.0530184800000001E-3"/>
    <n v="1.15103296E-3"/>
    <n v="8.9747252000000005E-4"/>
    <n v="4.0045125399999996E-3"/>
  </r>
  <r>
    <x v="6"/>
    <x v="1"/>
    <x v="36"/>
    <n v="675"/>
    <n v="5.4566184199999999E-3"/>
    <n v="1.10190306E-3"/>
    <n v="7.7650867999999997E-4"/>
    <n v="3.57820621E-3"/>
  </r>
  <r>
    <x v="6"/>
    <x v="2"/>
    <x v="36"/>
    <n v="470"/>
    <n v="6.1155188600000004E-3"/>
    <n v="1.2379824199999999E-3"/>
    <n v="8.6111087999999995E-4"/>
    <n v="4.0164251000000002E-3"/>
  </r>
  <r>
    <x v="6"/>
    <x v="3"/>
    <x v="36"/>
    <n v="163"/>
    <n v="7.8884057999999996E-3"/>
    <n v="1.3626161999999999E-3"/>
    <n v="1.0812171199999999E-3"/>
    <n v="5.4445720299999998E-3"/>
  </r>
  <r>
    <x v="6"/>
    <x v="4"/>
    <x v="36"/>
    <n v="673"/>
    <n v="6.1630136200000003E-3"/>
    <n v="1.0883410899999999E-3"/>
    <n v="9.9968677000000002E-4"/>
    <n v="4.0749853200000002E-3"/>
  </r>
  <r>
    <x v="6"/>
    <x v="0"/>
    <x v="37"/>
    <n v="1450"/>
    <n v="7.1853206400000003E-3"/>
    <n v="1.1081095899999999E-3"/>
    <n v="1.1273624700000001E-3"/>
    <n v="4.9498481100000002E-3"/>
  </r>
  <r>
    <x v="6"/>
    <x v="1"/>
    <x v="37"/>
    <n v="611"/>
    <n v="6.4027737400000001E-3"/>
    <n v="9.9474500999999996E-4"/>
    <n v="1.0043679900000001E-3"/>
    <n v="4.40366028E-3"/>
  </r>
  <r>
    <x v="6"/>
    <x v="2"/>
    <x v="37"/>
    <n v="403"/>
    <n v="7.6470738000000002E-3"/>
    <n v="1.0646422500000001E-3"/>
    <n v="1.1326219800000001E-3"/>
    <n v="5.4498090699999996E-3"/>
  </r>
  <r>
    <x v="6"/>
    <x v="3"/>
    <x v="37"/>
    <n v="79"/>
    <n v="8.1088840000000002E-3"/>
    <n v="1.3935768800000001E-3"/>
    <n v="1.28853119E-3"/>
    <n v="5.4267754499999999E-3"/>
  </r>
  <r>
    <x v="6"/>
    <x v="4"/>
    <x v="37"/>
    <n v="357"/>
    <n v="7.79901289E-3"/>
    <n v="1.2880288700000001E-3"/>
    <n v="1.2962636300000001E-3"/>
    <n v="5.2147199100000003E-3"/>
  </r>
  <r>
    <x v="6"/>
    <x v="0"/>
    <x v="38"/>
    <n v="826"/>
    <n v="7.6538957099999997E-3"/>
    <n v="8.1996545999999998E-4"/>
    <n v="2.0649210600000001E-3"/>
    <n v="4.7690086999999997E-3"/>
  </r>
  <r>
    <x v="6"/>
    <x v="1"/>
    <x v="38"/>
    <n v="291"/>
    <n v="6.83685701E-3"/>
    <n v="7.4340531999999996E-4"/>
    <n v="1.8691530499999999E-3"/>
    <n v="4.2242981599999998E-3"/>
  </r>
  <r>
    <x v="6"/>
    <x v="2"/>
    <x v="38"/>
    <n v="200"/>
    <n v="7.0133099500000002E-3"/>
    <n v="6.8883080000000003E-4"/>
    <n v="1.99699048E-3"/>
    <n v="4.3274881700000002E-3"/>
  </r>
  <r>
    <x v="6"/>
    <x v="3"/>
    <x v="38"/>
    <n v="98"/>
    <n v="9.3257508800000007E-3"/>
    <n v="1.10355228E-3"/>
    <n v="2.2247021400000002E-3"/>
    <n v="5.9974959699999998E-3"/>
  </r>
  <r>
    <x v="6"/>
    <x v="4"/>
    <x v="38"/>
    <n v="237"/>
    <n v="8.5063581700000005E-3"/>
    <n v="9.0736810999999997E-4"/>
    <n v="2.2965500000000001E-3"/>
    <n v="5.3024395900000002E-3"/>
  </r>
  <r>
    <x v="6"/>
    <x v="0"/>
    <x v="39"/>
    <n v="1266"/>
    <n v="6.2717217099999998E-3"/>
    <n v="1.04838597E-3"/>
    <n v="9.2746158000000004E-4"/>
    <n v="4.2958736800000003E-3"/>
  </r>
  <r>
    <x v="6"/>
    <x v="1"/>
    <x v="39"/>
    <n v="556"/>
    <n v="5.7617861599999999E-3"/>
    <n v="8.7055331999999995E-4"/>
    <n v="8.6139398E-4"/>
    <n v="4.0298383800000002E-3"/>
  </r>
  <r>
    <x v="6"/>
    <x v="2"/>
    <x v="39"/>
    <n v="319"/>
    <n v="6.2291011100000003E-3"/>
    <n v="1.20845646E-3"/>
    <n v="9.7987757999999994E-4"/>
    <n v="4.0407666099999996E-3"/>
  </r>
  <r>
    <x v="6"/>
    <x v="3"/>
    <x v="39"/>
    <n v="68"/>
    <n v="7.2445191000000001E-3"/>
    <n v="1.2340003300000001E-3"/>
    <n v="1.0515383800000001E-3"/>
    <n v="4.9589798699999996E-3"/>
  </r>
  <r>
    <x v="6"/>
    <x v="4"/>
    <x v="39"/>
    <n v="323"/>
    <n v="6.9867988599999998E-3"/>
    <n v="1.1573355E-3"/>
    <n v="9.6329955000000001E-4"/>
    <n v="4.8661633400000001E-3"/>
  </r>
  <r>
    <x v="6"/>
    <x v="0"/>
    <x v="40"/>
    <n v="1563"/>
    <n v="4.7845057500000001E-3"/>
    <n v="8.4207103E-4"/>
    <n v="5.8972216999999996E-4"/>
    <n v="3.35271208E-3"/>
  </r>
  <r>
    <x v="6"/>
    <x v="1"/>
    <x v="40"/>
    <n v="635"/>
    <n v="4.2199982899999997E-3"/>
    <n v="7.308433E-4"/>
    <n v="4.9681007000000003E-4"/>
    <n v="2.9923444799999999E-3"/>
  </r>
  <r>
    <x v="6"/>
    <x v="2"/>
    <x v="40"/>
    <n v="308"/>
    <n v="5.00875548E-3"/>
    <n v="1.0219003E-3"/>
    <n v="5.3263262999999998E-4"/>
    <n v="3.4542220300000002E-3"/>
  </r>
  <r>
    <x v="6"/>
    <x v="3"/>
    <x v="40"/>
    <n v="94"/>
    <n v="6.2351012299999998E-3"/>
    <n v="1.16270168E-3"/>
    <n v="7.4948262000000001E-4"/>
    <n v="4.3229164500000004E-3"/>
  </r>
  <r>
    <x v="6"/>
    <x v="4"/>
    <x v="40"/>
    <n v="526"/>
    <n v="5.0754512599999997E-3"/>
    <n v="8.1374957999999996E-4"/>
    <n v="7.0676642E-4"/>
    <n v="3.5549348099999998E-3"/>
  </r>
  <r>
    <x v="6"/>
    <x v="0"/>
    <x v="41"/>
    <n v="564"/>
    <n v="7.2891012599999999E-3"/>
    <n v="8.1279116E-4"/>
    <n v="1.5062916000000001E-3"/>
    <n v="4.9700179799999997E-3"/>
  </r>
  <r>
    <x v="6"/>
    <x v="1"/>
    <x v="41"/>
    <n v="158"/>
    <n v="6.4577470800000003E-3"/>
    <n v="6.8111202999999998E-4"/>
    <n v="1.32325336E-3"/>
    <n v="4.4533811399999996E-3"/>
  </r>
  <r>
    <x v="6"/>
    <x v="2"/>
    <x v="41"/>
    <n v="97"/>
    <n v="6.2819776300000003E-3"/>
    <n v="8.4979930000000003E-4"/>
    <n v="1.2256584E-3"/>
    <n v="4.2065194099999998E-3"/>
  </r>
  <r>
    <x v="6"/>
    <x v="3"/>
    <x v="41"/>
    <n v="44"/>
    <n v="7.4968431899999997E-3"/>
    <n v="9.9458095999999997E-4"/>
    <n v="1.5540822399999999E-3"/>
    <n v="4.9481794700000003E-3"/>
  </r>
  <r>
    <x v="6"/>
    <x v="4"/>
    <x v="41"/>
    <n v="265"/>
    <n v="8.1189288300000002E-3"/>
    <n v="8.4757137999999998E-4"/>
    <n v="1.71021113E-3"/>
    <n v="5.5611458100000002E-3"/>
  </r>
  <r>
    <x v="6"/>
    <x v="0"/>
    <x v="42"/>
    <n v="3736"/>
    <n v="4.6826452100000001E-3"/>
    <n v="9.6887925000000005E-4"/>
    <n v="7.6621833999999998E-4"/>
    <n v="2.9475471399999999E-3"/>
  </r>
  <r>
    <x v="6"/>
    <x v="1"/>
    <x v="42"/>
    <n v="1750"/>
    <n v="4.4392854700000001E-3"/>
    <n v="9.2621008000000002E-4"/>
    <n v="7.0321404999999998E-4"/>
    <n v="2.80986087E-3"/>
  </r>
  <r>
    <x v="6"/>
    <x v="2"/>
    <x v="42"/>
    <n v="823"/>
    <n v="4.7452576200000002E-3"/>
    <n v="1.11440167E-3"/>
    <n v="7.1981434999999995E-4"/>
    <n v="2.91104112E-3"/>
  </r>
  <r>
    <x v="6"/>
    <x v="3"/>
    <x v="42"/>
    <n v="136"/>
    <n v="5.6034685699999998E-3"/>
    <n v="1.1112810699999999E-3"/>
    <n v="8.2771627000000005E-4"/>
    <n v="3.66447075E-3"/>
  </r>
  <r>
    <x v="6"/>
    <x v="4"/>
    <x v="42"/>
    <n v="1027"/>
    <n v="4.9252134300000004E-3"/>
    <n v="9.0611339000000002E-4"/>
    <n v="9.0261976000000001E-4"/>
    <n v="3.1164798E-3"/>
  </r>
  <r>
    <x v="6"/>
    <x v="0"/>
    <x v="43"/>
    <n v="1015"/>
    <n v="6.5281424199999999E-3"/>
    <n v="9.5090970999999998E-4"/>
    <n v="1.63081529E-3"/>
    <n v="3.9464169200000001E-3"/>
  </r>
  <r>
    <x v="6"/>
    <x v="1"/>
    <x v="43"/>
    <n v="483"/>
    <n v="6.0491907599999999E-3"/>
    <n v="7.9412980000000003E-4"/>
    <n v="1.5830838599999999E-3"/>
    <n v="3.6719766000000002E-3"/>
  </r>
  <r>
    <x v="6"/>
    <x v="2"/>
    <x v="43"/>
    <n v="226"/>
    <n v="6.2946060100000003E-3"/>
    <n v="1.04858013E-3"/>
    <n v="1.54606046E-3"/>
    <n v="3.6999649299999998E-3"/>
  </r>
  <r>
    <x v="6"/>
    <x v="3"/>
    <x v="43"/>
    <n v="58"/>
    <n v="8.0946677099999996E-3"/>
    <n v="1.16299467E-3"/>
    <n v="1.92987679E-3"/>
    <n v="5.0017957400000004E-3"/>
  </r>
  <r>
    <x v="6"/>
    <x v="4"/>
    <x v="43"/>
    <n v="248"/>
    <n v="7.3073940899999997E-3"/>
    <n v="1.11764462E-3"/>
    <n v="1.7310705399999999E-3"/>
    <n v="4.4586784499999997E-3"/>
  </r>
  <r>
    <x v="6"/>
    <x v="0"/>
    <x v="44"/>
    <n v="3405"/>
    <n v="5.9288897400000002E-3"/>
    <n v="1.1030617E-3"/>
    <n v="1.18346838E-3"/>
    <n v="3.6423591700000001E-3"/>
  </r>
  <r>
    <x v="6"/>
    <x v="1"/>
    <x v="44"/>
    <n v="1161"/>
    <n v="5.4337832999999999E-3"/>
    <n v="1.00158085E-3"/>
    <n v="1.0357348400000001E-3"/>
    <n v="3.3964671300000002E-3"/>
  </r>
  <r>
    <x v="6"/>
    <x v="2"/>
    <x v="44"/>
    <n v="739"/>
    <n v="5.7951809300000002E-3"/>
    <n v="1.1242197999999999E-3"/>
    <n v="1.1526459699999999E-3"/>
    <n v="3.5183146800000001E-3"/>
  </r>
  <r>
    <x v="6"/>
    <x v="3"/>
    <x v="44"/>
    <n v="218"/>
    <n v="7.2859855700000004E-3"/>
    <n v="1.55586326E-3"/>
    <n v="1.2172419500000001E-3"/>
    <n v="4.5128798899999999E-3"/>
  </r>
  <r>
    <x v="6"/>
    <x v="4"/>
    <x v="44"/>
    <n v="1287"/>
    <n v="6.2224270299999999E-3"/>
    <n v="1.1057599999999999E-3"/>
    <n v="1.32871605E-3"/>
    <n v="3.7879504900000002E-3"/>
  </r>
  <r>
    <x v="7"/>
    <x v="0"/>
    <x v="0"/>
    <n v="67298"/>
    <n v="5.9950380300000002E-3"/>
    <n v="9.7092969999999995E-4"/>
    <n v="1.12808691E-3"/>
    <n v="3.89591929E-3"/>
  </r>
  <r>
    <x v="7"/>
    <x v="1"/>
    <x v="0"/>
    <n v="29767"/>
    <n v="5.4170463099999996E-3"/>
    <n v="8.6706147999999995E-4"/>
    <n v="1.0041373000000001E-3"/>
    <n v="3.5457490600000001E-3"/>
  </r>
  <r>
    <x v="7"/>
    <x v="2"/>
    <x v="0"/>
    <n v="15168"/>
    <n v="5.8647092999999997E-3"/>
    <n v="1.0076714000000001E-3"/>
    <n v="1.07416586E-3"/>
    <n v="3.7827677900000001E-3"/>
  </r>
  <r>
    <x v="7"/>
    <x v="3"/>
    <x v="0"/>
    <n v="5277"/>
    <n v="7.4839710900000004E-3"/>
    <n v="1.25169738E-3"/>
    <n v="1.42764874E-3"/>
    <n v="4.8045542899999997E-3"/>
  </r>
  <r>
    <x v="7"/>
    <x v="4"/>
    <x v="0"/>
    <n v="17086"/>
    <n v="6.6578500499999997E-3"/>
    <n v="1.0325553800000001E-3"/>
    <n v="1.29937891E-3"/>
    <n v="4.3257994499999999E-3"/>
  </r>
  <r>
    <x v="7"/>
    <x v="0"/>
    <x v="1"/>
    <n v="1366"/>
    <n v="6.3385761699999996E-3"/>
    <n v="1.25041494E-3"/>
    <n v="1.1867659999999999E-3"/>
    <n v="3.9013947499999999E-3"/>
  </r>
  <r>
    <x v="7"/>
    <x v="1"/>
    <x v="1"/>
    <n v="571"/>
    <n v="5.9153651000000002E-3"/>
    <n v="1.1138472999999999E-3"/>
    <n v="1.1149216E-3"/>
    <n v="3.6865957200000001E-3"/>
  </r>
  <r>
    <x v="7"/>
    <x v="2"/>
    <x v="1"/>
    <n v="271"/>
    <n v="6.2046857800000001E-3"/>
    <n v="1.30142112E-3"/>
    <n v="1.0534540600000001E-3"/>
    <n v="3.8498101299999999E-3"/>
  </r>
  <r>
    <x v="7"/>
    <x v="3"/>
    <x v="1"/>
    <n v="124"/>
    <n v="7.1336429499999996E-3"/>
    <n v="1.7239767499999999E-3"/>
    <n v="1.28938892E-3"/>
    <n v="4.1202767800000003E-3"/>
  </r>
  <r>
    <x v="7"/>
    <x v="4"/>
    <x v="1"/>
    <n v="400"/>
    <n v="6.78694999E-3"/>
    <n v="1.26400438E-3"/>
    <n v="1.34782961E-3"/>
    <n v="4.1751155099999998E-3"/>
  </r>
  <r>
    <x v="7"/>
    <x v="0"/>
    <x v="2"/>
    <n v="916"/>
    <n v="7.0508094399999999E-3"/>
    <n v="1.06037953E-3"/>
    <n v="1.83177389E-3"/>
    <n v="4.1586555600000002E-3"/>
  </r>
  <r>
    <x v="7"/>
    <x v="1"/>
    <x v="2"/>
    <n v="414"/>
    <n v="6.2846101699999997E-3"/>
    <n v="9.4885016000000001E-4"/>
    <n v="1.67315239E-3"/>
    <n v="3.6626071299999999E-3"/>
  </r>
  <r>
    <x v="7"/>
    <x v="2"/>
    <x v="2"/>
    <n v="168"/>
    <n v="7.15973576E-3"/>
    <n v="1.1456264300000001E-3"/>
    <n v="1.7537475700000001E-3"/>
    <n v="4.2603613000000004E-3"/>
  </r>
  <r>
    <x v="7"/>
    <x v="3"/>
    <x v="2"/>
    <n v="108"/>
    <n v="9.0474963299999999E-3"/>
    <n v="1.4275760500000001E-3"/>
    <n v="2.3774003100000001E-3"/>
    <n v="5.2425194899999999E-3"/>
  </r>
  <r>
    <x v="7"/>
    <x v="4"/>
    <x v="2"/>
    <n v="226"/>
    <n v="7.4192372900000001E-3"/>
    <n v="1.0258417299999999E-3"/>
    <n v="1.91960603E-3"/>
    <n v="4.4737890900000002E-3"/>
  </r>
  <r>
    <x v="7"/>
    <x v="0"/>
    <x v="3"/>
    <n v="815"/>
    <n v="5.9535898599999996E-3"/>
    <n v="8.3326207999999998E-4"/>
    <n v="7.7284968000000003E-4"/>
    <n v="4.3474776099999999E-3"/>
  </r>
  <r>
    <x v="7"/>
    <x v="1"/>
    <x v="3"/>
    <n v="391"/>
    <n v="5.47829615E-3"/>
    <n v="7.6545750000000005E-4"/>
    <n v="7.4251657999999999E-4"/>
    <n v="3.97032159E-3"/>
  </r>
  <r>
    <x v="7"/>
    <x v="2"/>
    <x v="3"/>
    <n v="183"/>
    <n v="5.9008801600000001E-3"/>
    <n v="8.6735958000000001E-4"/>
    <n v="7.7691738000000002E-4"/>
    <n v="4.2566026599999999E-3"/>
  </r>
  <r>
    <x v="7"/>
    <x v="3"/>
    <x v="3"/>
    <n v="30"/>
    <n v="8.5887343199999994E-3"/>
    <n v="9.942127199999999E-4"/>
    <n v="9.3479909000000001E-4"/>
    <n v="6.6597220099999998E-3"/>
  </r>
  <r>
    <x v="7"/>
    <x v="4"/>
    <x v="3"/>
    <n v="211"/>
    <n v="6.5053973499999999E-3"/>
    <n v="9.0645272000000002E-4"/>
    <n v="8.0250548000000005E-4"/>
    <n v="4.79643867E-3"/>
  </r>
  <r>
    <x v="7"/>
    <x v="0"/>
    <x v="4"/>
    <n v="909"/>
    <n v="6.7156111400000001E-3"/>
    <n v="8.3370232999999995E-4"/>
    <n v="8.9321523999999995E-4"/>
    <n v="4.9886930600000004E-3"/>
  </r>
  <r>
    <x v="7"/>
    <x v="1"/>
    <x v="4"/>
    <n v="375"/>
    <n v="6.19336396E-3"/>
    <n v="6.9904294000000002E-4"/>
    <n v="7.7027753999999999E-4"/>
    <n v="4.72404296E-3"/>
  </r>
  <r>
    <x v="7"/>
    <x v="2"/>
    <x v="4"/>
    <n v="207"/>
    <n v="6.2969670099999996E-3"/>
    <n v="7.8977653999999997E-4"/>
    <n v="7.7529498000000004E-4"/>
    <n v="4.7318949899999999E-3"/>
  </r>
  <r>
    <x v="7"/>
    <x v="3"/>
    <x v="4"/>
    <n v="103"/>
    <n v="7.42695952E-3"/>
    <n v="1.0018875399999999E-3"/>
    <n v="1.1511144600000001E-3"/>
    <n v="5.2739569800000002E-3"/>
  </r>
  <r>
    <x v="7"/>
    <x v="4"/>
    <x v="4"/>
    <n v="224"/>
    <n v="7.6496876700000004E-3"/>
    <n v="1.0223935399999999E-3"/>
    <n v="1.0894094899999999E-3"/>
    <n v="5.53788418E-3"/>
  </r>
  <r>
    <x v="7"/>
    <x v="0"/>
    <x v="5"/>
    <n v="840"/>
    <n v="7.2524937000000003E-3"/>
    <n v="7.5085403999999997E-4"/>
    <n v="1.4503965799999999E-3"/>
    <n v="5.0512426000000003E-3"/>
  </r>
  <r>
    <x v="7"/>
    <x v="1"/>
    <x v="5"/>
    <n v="271"/>
    <n v="6.51761285E-3"/>
    <n v="6.7022833000000002E-4"/>
    <n v="1.3251671599999999E-3"/>
    <n v="4.5222168699999999E-3"/>
  </r>
  <r>
    <x v="7"/>
    <x v="2"/>
    <x v="5"/>
    <n v="218"/>
    <n v="6.8841316000000001E-3"/>
    <n v="7.5836706E-4"/>
    <n v="1.2437879800000001E-3"/>
    <n v="4.8819760700000003E-3"/>
  </r>
  <r>
    <x v="7"/>
    <x v="3"/>
    <x v="5"/>
    <n v="67"/>
    <n v="9.2684146299999992E-3"/>
    <n v="8.6615509000000004E-4"/>
    <n v="1.7982999299999999E-3"/>
    <n v="6.60395911E-3"/>
  </r>
  <r>
    <x v="7"/>
    <x v="4"/>
    <x v="5"/>
    <n v="284"/>
    <n v="7.7609054800000001E-3"/>
    <n v="7.9482078000000004E-4"/>
    <n v="1.64641181E-3"/>
    <n v="5.3196724400000001E-3"/>
  </r>
  <r>
    <x v="7"/>
    <x v="0"/>
    <x v="6"/>
    <n v="1013"/>
    <n v="6.8408145300000002E-3"/>
    <n v="1.13785806E-3"/>
    <n v="1.2491085799999999E-3"/>
    <n v="4.4538474400000003E-3"/>
  </r>
  <r>
    <x v="7"/>
    <x v="1"/>
    <x v="6"/>
    <n v="422"/>
    <n v="6.0836841500000001E-3"/>
    <n v="9.6736744999999995E-4"/>
    <n v="1.1111657200000001E-3"/>
    <n v="4.0051504999999996E-3"/>
  </r>
  <r>
    <x v="7"/>
    <x v="2"/>
    <x v="6"/>
    <n v="243"/>
    <n v="6.5196804399999999E-3"/>
    <n v="1.0872006300000001E-3"/>
    <n v="1.1557877700000001E-3"/>
    <n v="4.2766915800000003E-3"/>
  </r>
  <r>
    <x v="7"/>
    <x v="3"/>
    <x v="6"/>
    <n v="79"/>
    <n v="8.7760780500000003E-3"/>
    <n v="1.49950163E-3"/>
    <n v="1.49789004E-3"/>
    <n v="5.7786859000000003E-3"/>
  </r>
  <r>
    <x v="7"/>
    <x v="4"/>
    <x v="6"/>
    <n v="269"/>
    <n v="7.7503267599999997E-3"/>
    <n v="1.34487276E-3"/>
    <n v="1.4767483799999999E-3"/>
    <n v="4.9287052200000002E-3"/>
  </r>
  <r>
    <x v="7"/>
    <x v="0"/>
    <x v="7"/>
    <n v="579"/>
    <n v="4.5279414599999996E-3"/>
    <n v="7.2576816000000002E-4"/>
    <n v="6.1282598999999995E-4"/>
    <n v="3.1893468099999998E-3"/>
  </r>
  <r>
    <x v="7"/>
    <x v="1"/>
    <x v="7"/>
    <n v="218"/>
    <n v="4.1569505699999999E-3"/>
    <n v="6.4836026E-4"/>
    <n v="5.8034931999999999E-4"/>
    <n v="2.9282404700000002E-3"/>
  </r>
  <r>
    <x v="7"/>
    <x v="2"/>
    <x v="7"/>
    <n v="142"/>
    <n v="4.73558924E-3"/>
    <n v="7.2582459000000005E-4"/>
    <n v="6.2752649999999995E-4"/>
    <n v="3.3822376399999998E-3"/>
  </r>
  <r>
    <x v="7"/>
    <x v="3"/>
    <x v="7"/>
    <n v="49"/>
    <n v="5.1542420099999998E-3"/>
    <n v="8.9852580999999997E-4"/>
    <n v="5.8106551999999995E-4"/>
    <n v="3.67465016E-3"/>
  </r>
  <r>
    <x v="7"/>
    <x v="4"/>
    <x v="7"/>
    <n v="170"/>
    <n v="4.6497138399999999E-3"/>
    <n v="7.7519041000000003E-4"/>
    <n v="6.5134777999999996E-4"/>
    <n v="3.2231751700000002E-3"/>
  </r>
  <r>
    <x v="7"/>
    <x v="0"/>
    <x v="8"/>
    <n v="753"/>
    <n v="8.6096045500000003E-3"/>
    <n v="1.3984645400000001E-3"/>
    <n v="2.2627081900000001E-3"/>
    <n v="4.94843135E-3"/>
  </r>
  <r>
    <x v="7"/>
    <x v="1"/>
    <x v="8"/>
    <n v="332"/>
    <n v="7.9734560900000008E-3"/>
    <n v="1.1962430500000001E-3"/>
    <n v="2.0653096100000001E-3"/>
    <n v="4.7119029100000003E-3"/>
  </r>
  <r>
    <x v="7"/>
    <x v="2"/>
    <x v="8"/>
    <n v="174"/>
    <n v="8.8612838199999995E-3"/>
    <n v="1.58052606E-3"/>
    <n v="2.2349268699999999E-3"/>
    <n v="5.0458304600000002E-3"/>
  </r>
  <r>
    <x v="7"/>
    <x v="3"/>
    <x v="8"/>
    <n v="71"/>
    <n v="9.8521450300000004E-3"/>
    <n v="1.66161298E-3"/>
    <n v="2.5242890099999998E-3"/>
    <n v="5.6662426400000002E-3"/>
  </r>
  <r>
    <x v="7"/>
    <x v="4"/>
    <x v="8"/>
    <n v="176"/>
    <n v="9.0595404700000003E-3"/>
    <n v="1.4937786899999999E-3"/>
    <n v="2.5570152300000001E-3"/>
    <n v="5.0087460900000002E-3"/>
  </r>
  <r>
    <x v="7"/>
    <x v="0"/>
    <x v="9"/>
    <n v="581"/>
    <n v="7.3839203699999998E-3"/>
    <n v="1.1772683500000001E-3"/>
    <n v="1.6327808800000001E-3"/>
    <n v="4.5738706399999999E-3"/>
  </r>
  <r>
    <x v="7"/>
    <x v="1"/>
    <x v="9"/>
    <n v="232"/>
    <n v="6.4299965699999998E-3"/>
    <n v="9.3281025000000004E-4"/>
    <n v="1.4269533799999999E-3"/>
    <n v="4.07023244E-3"/>
  </r>
  <r>
    <x v="7"/>
    <x v="2"/>
    <x v="9"/>
    <n v="152"/>
    <n v="7.1329036400000004E-3"/>
    <n v="1.1951751800000001E-3"/>
    <n v="1.6097097900000001E-3"/>
    <n v="4.3280181499999997E-3"/>
  </r>
  <r>
    <x v="7"/>
    <x v="3"/>
    <x v="9"/>
    <n v="44"/>
    <n v="8.0968536800000001E-3"/>
    <n v="1.5817022300000001E-3"/>
    <n v="1.64430739E-3"/>
    <n v="4.8708435999999999E-3"/>
  </r>
  <r>
    <x v="7"/>
    <x v="4"/>
    <x v="9"/>
    <n v="153"/>
    <n v="8.87474257E-3"/>
    <n v="1.4138523299999999E-3"/>
    <n v="1.96449079E-3"/>
    <n v="5.4963989400000001E-3"/>
  </r>
  <r>
    <x v="7"/>
    <x v="0"/>
    <x v="10"/>
    <n v="1086"/>
    <n v="7.1320166699999996E-3"/>
    <n v="1.3053869299999999E-3"/>
    <n v="1.6472271000000001E-3"/>
    <n v="4.1794021699999998E-3"/>
  </r>
  <r>
    <x v="7"/>
    <x v="1"/>
    <x v="10"/>
    <n v="450"/>
    <n v="6.6490738400000002E-3"/>
    <n v="1.1011057299999999E-3"/>
    <n v="1.50264894E-3"/>
    <n v="4.0453186999999998E-3"/>
  </r>
  <r>
    <x v="7"/>
    <x v="2"/>
    <x v="10"/>
    <n v="255"/>
    <n v="6.8634256800000001E-3"/>
    <n v="1.3450433500000001E-3"/>
    <n v="1.53236179E-3"/>
    <n v="3.9860200900000003E-3"/>
  </r>
  <r>
    <x v="7"/>
    <x v="3"/>
    <x v="10"/>
    <n v="98"/>
    <n v="8.1715322500000003E-3"/>
    <n v="1.6189529E-3"/>
    <n v="2.14876207E-3"/>
    <n v="4.4038168399999997E-3"/>
  </r>
  <r>
    <x v="7"/>
    <x v="4"/>
    <x v="10"/>
    <n v="283"/>
    <n v="7.7819900099999999E-3"/>
    <n v="1.48589822E-3"/>
    <n v="1.80694584E-3"/>
    <n v="4.4891454799999998E-3"/>
  </r>
  <r>
    <x v="7"/>
    <x v="0"/>
    <x v="11"/>
    <n v="2164"/>
    <n v="6.8596871100000002E-3"/>
    <n v="7.5443791E-4"/>
    <n v="1.8184986E-3"/>
    <n v="4.2867501200000001E-3"/>
  </r>
  <r>
    <x v="7"/>
    <x v="1"/>
    <x v="11"/>
    <n v="1039"/>
    <n v="6.3074913800000004E-3"/>
    <n v="6.7233204000000004E-4"/>
    <n v="1.75194028E-3"/>
    <n v="3.8832185800000002E-3"/>
  </r>
  <r>
    <x v="7"/>
    <x v="2"/>
    <x v="11"/>
    <n v="446"/>
    <n v="6.7874935399999999E-3"/>
    <n v="7.2213373999999999E-4"/>
    <n v="1.7300902700000001E-3"/>
    <n v="4.33526903E-3"/>
  </r>
  <r>
    <x v="7"/>
    <x v="3"/>
    <x v="11"/>
    <n v="125"/>
    <n v="7.8748145800000002E-3"/>
    <n v="1.0647219700000001E-3"/>
    <n v="1.68268494E-3"/>
    <n v="5.1274071599999999E-3"/>
  </r>
  <r>
    <x v="7"/>
    <x v="4"/>
    <x v="11"/>
    <n v="554"/>
    <n v="7.7243780200000004E-3"/>
    <n v="8.6442012999999999E-4"/>
    <n v="2.0451428299999999E-3"/>
    <n v="4.8148145700000001E-3"/>
  </r>
  <r>
    <x v="7"/>
    <x v="0"/>
    <x v="12"/>
    <n v="1829"/>
    <n v="6.8056312500000002E-3"/>
    <n v="7.8141745000000001E-4"/>
    <n v="1.56344264E-3"/>
    <n v="4.4607706700000001E-3"/>
  </r>
  <r>
    <x v="7"/>
    <x v="1"/>
    <x v="12"/>
    <n v="827"/>
    <n v="6.0775642499999996E-3"/>
    <n v="6.9188305999999999E-4"/>
    <n v="1.41925834E-3"/>
    <n v="3.9664223400000002E-3"/>
  </r>
  <r>
    <x v="7"/>
    <x v="2"/>
    <x v="12"/>
    <n v="429"/>
    <n v="6.6579521400000003E-3"/>
    <n v="8.0670462999999997E-4"/>
    <n v="1.45771258E-3"/>
    <n v="4.3935344500000001E-3"/>
  </r>
  <r>
    <x v="7"/>
    <x v="3"/>
    <x v="12"/>
    <n v="197"/>
    <n v="8.7094023600000001E-3"/>
    <n v="1.0154044399999999E-3"/>
    <n v="1.9080769300000001E-3"/>
    <n v="5.7859205299999996E-3"/>
  </r>
  <r>
    <x v="7"/>
    <x v="4"/>
    <x v="12"/>
    <n v="376"/>
    <n v="7.5780324100000003E-3"/>
    <n v="8.2689964000000002E-4"/>
    <n v="1.8206385400000001E-3"/>
    <n v="4.9304937299999999E-3"/>
  </r>
  <r>
    <x v="7"/>
    <x v="0"/>
    <x v="13"/>
    <n v="958"/>
    <n v="5.8918075400000002E-3"/>
    <n v="5.8022574000000005E-4"/>
    <n v="1.2110369299999999E-3"/>
    <n v="4.1005444100000003E-3"/>
  </r>
  <r>
    <x v="7"/>
    <x v="1"/>
    <x v="13"/>
    <n v="303"/>
    <n v="5.3503924399999998E-3"/>
    <n v="4.9206982000000001E-4"/>
    <n v="9.8612615999999994E-4"/>
    <n v="3.87219602E-3"/>
  </r>
  <r>
    <x v="7"/>
    <x v="2"/>
    <x v="13"/>
    <n v="204"/>
    <n v="5.6599489300000003E-3"/>
    <n v="6.0111406999999997E-4"/>
    <n v="1.1265996799999999E-3"/>
    <n v="3.9322347300000003E-3"/>
  </r>
  <r>
    <x v="7"/>
    <x v="3"/>
    <x v="13"/>
    <n v="88"/>
    <n v="7.3245473400000002E-3"/>
    <n v="8.3635812E-4"/>
    <n v="1.4508362600000001E-3"/>
    <n v="5.03735248E-3"/>
  </r>
  <r>
    <x v="7"/>
    <x v="4"/>
    <x v="13"/>
    <n v="363"/>
    <n v="6.1267023799999997E-3"/>
    <n v="5.7997883999999999E-4"/>
    <n v="1.38809153E-3"/>
    <n v="4.1586315299999999E-3"/>
  </r>
  <r>
    <x v="7"/>
    <x v="0"/>
    <x v="14"/>
    <n v="1061"/>
    <n v="5.7651104200000004E-3"/>
    <n v="4.9069249999999999E-4"/>
    <n v="1.6335913999999999E-3"/>
    <n v="3.6408260300000001E-3"/>
  </r>
  <r>
    <x v="7"/>
    <x v="1"/>
    <x v="14"/>
    <n v="538"/>
    <n v="5.4037370300000004E-3"/>
    <n v="4.2501352E-4"/>
    <n v="1.49613168E-3"/>
    <n v="3.4825913300000001E-3"/>
  </r>
  <r>
    <x v="7"/>
    <x v="2"/>
    <x v="14"/>
    <n v="228"/>
    <n v="5.4670745600000001E-3"/>
    <n v="5.0088303000000002E-4"/>
    <n v="1.5799116400000001E-3"/>
    <n v="3.3862794099999999E-3"/>
  </r>
  <r>
    <x v="7"/>
    <x v="3"/>
    <x v="14"/>
    <n v="84"/>
    <n v="6.73046166E-3"/>
    <n v="8.2685712999999998E-4"/>
    <n v="1.9057261800000001E-3"/>
    <n v="3.9978778600000004E-3"/>
  </r>
  <r>
    <x v="7"/>
    <x v="4"/>
    <x v="14"/>
    <n v="211"/>
    <n v="6.6242647200000001E-3"/>
    <n v="5.1331816999999999E-4"/>
    <n v="1.9337477900000001E-3"/>
    <n v="4.1771983099999997E-3"/>
  </r>
  <r>
    <x v="7"/>
    <x v="0"/>
    <x v="15"/>
    <n v="2117"/>
    <n v="6.7687446200000003E-3"/>
    <n v="9.3195601999999998E-4"/>
    <n v="1.6343661699999999E-3"/>
    <n v="4.2024219500000001E-3"/>
  </r>
  <r>
    <x v="7"/>
    <x v="1"/>
    <x v="15"/>
    <n v="873"/>
    <n v="6.1604564699999998E-3"/>
    <n v="7.6586405999999997E-4"/>
    <n v="1.4775569200000001E-3"/>
    <n v="3.9170349900000002E-3"/>
  </r>
  <r>
    <x v="7"/>
    <x v="2"/>
    <x v="15"/>
    <n v="415"/>
    <n v="6.0903890800000004E-3"/>
    <n v="8.7809547999999999E-4"/>
    <n v="1.5213351E-3"/>
    <n v="3.6909580400000001E-3"/>
  </r>
  <r>
    <x v="7"/>
    <x v="3"/>
    <x v="15"/>
    <n v="250"/>
    <n v="7.8743515999999993E-3"/>
    <n v="1.1054164400000001E-3"/>
    <n v="1.8506478799999999E-3"/>
    <n v="4.9182868100000002E-3"/>
  </r>
  <r>
    <x v="7"/>
    <x v="4"/>
    <x v="15"/>
    <n v="579"/>
    <n v="7.69474007E-3"/>
    <n v="1.1460929600000001E-3"/>
    <n v="1.8584282499999999E-3"/>
    <n v="4.6902183599999998E-3"/>
  </r>
  <r>
    <x v="7"/>
    <x v="0"/>
    <x v="16"/>
    <n v="694"/>
    <n v="7.4303385099999996E-3"/>
    <n v="1.21764572E-3"/>
    <n v="1.8296540799999999E-3"/>
    <n v="4.3830382399999996E-3"/>
  </r>
  <r>
    <x v="7"/>
    <x v="1"/>
    <x v="16"/>
    <n v="291"/>
    <n v="6.86931216E-3"/>
    <n v="1.0726897099999999E-3"/>
    <n v="1.62733049E-3"/>
    <n v="4.1692914800000001E-3"/>
  </r>
  <r>
    <x v="7"/>
    <x v="2"/>
    <x v="16"/>
    <n v="140"/>
    <n v="6.84598189E-3"/>
    <n v="1.04522133E-3"/>
    <n v="1.7977841400000001E-3"/>
    <n v="4.0029759400000003E-3"/>
  </r>
  <r>
    <x v="7"/>
    <x v="3"/>
    <x v="16"/>
    <n v="66"/>
    <n v="9.2268165499999992E-3"/>
    <n v="1.85079943E-3"/>
    <n v="2.12664823E-3"/>
    <n v="5.2493684899999997E-3"/>
  </r>
  <r>
    <x v="7"/>
    <x v="4"/>
    <x v="16"/>
    <n v="197"/>
    <n v="8.0724757900000003E-3"/>
    <n v="1.3421810900000001E-3"/>
    <n v="2.0516659699999999E-3"/>
    <n v="4.6786282599999996E-3"/>
  </r>
  <r>
    <x v="7"/>
    <x v="0"/>
    <x v="17"/>
    <n v="9946"/>
    <n v="4.58920974E-3"/>
    <n v="9.4557810999999997E-4"/>
    <n v="7.2067962000000002E-4"/>
    <n v="2.9229515200000001E-3"/>
  </r>
  <r>
    <x v="7"/>
    <x v="1"/>
    <x v="17"/>
    <n v="5572"/>
    <n v="4.3891661600000001E-3"/>
    <n v="8.7468984E-4"/>
    <n v="6.8314638999999999E-4"/>
    <n v="2.83132944E-3"/>
  </r>
  <r>
    <x v="7"/>
    <x v="2"/>
    <x v="17"/>
    <n v="2297"/>
    <n v="4.4665291699999997E-3"/>
    <n v="1.0099775599999999E-3"/>
    <n v="6.9233296E-4"/>
    <n v="2.7642181899999998E-3"/>
  </r>
  <r>
    <x v="7"/>
    <x v="3"/>
    <x v="17"/>
    <n v="494"/>
    <n v="5.4002893600000003E-3"/>
    <n v="1.30163792E-3"/>
    <n v="7.4559036000000005E-4"/>
    <n v="3.35306057E-3"/>
  </r>
  <r>
    <x v="7"/>
    <x v="4"/>
    <x v="17"/>
    <n v="1583"/>
    <n v="5.2182474600000004E-3"/>
    <n v="9.9053724000000001E-4"/>
    <n v="8.8615123000000001E-4"/>
    <n v="3.3415585099999998E-3"/>
  </r>
  <r>
    <x v="7"/>
    <x v="0"/>
    <x v="18"/>
    <n v="4413"/>
    <n v="4.9470496100000004E-3"/>
    <n v="1.1021805000000001E-3"/>
    <n v="5.3349560000000003E-4"/>
    <n v="3.3113730400000001E-3"/>
  </r>
  <r>
    <x v="7"/>
    <x v="1"/>
    <x v="18"/>
    <n v="2245"/>
    <n v="4.6565307300000004E-3"/>
    <n v="1.01071287E-3"/>
    <n v="4.848117E-4"/>
    <n v="3.1610057E-3"/>
  </r>
  <r>
    <x v="7"/>
    <x v="2"/>
    <x v="18"/>
    <n v="978"/>
    <n v="4.89317034E-3"/>
    <n v="1.2103189E-3"/>
    <n v="5.1240697E-4"/>
    <n v="3.1704439800000002E-3"/>
  </r>
  <r>
    <x v="7"/>
    <x v="3"/>
    <x v="18"/>
    <n v="215"/>
    <n v="6.0828485900000003E-3"/>
    <n v="1.4879950300000001E-3"/>
    <n v="6.4793255999999997E-4"/>
    <n v="3.9469205300000001E-3"/>
  </r>
  <r>
    <x v="7"/>
    <x v="4"/>
    <x v="18"/>
    <n v="975"/>
    <n v="5.4195747800000003E-3"/>
    <n v="1.11924241E-3"/>
    <n v="6.4151211999999996E-4"/>
    <n v="3.6588197900000001E-3"/>
  </r>
  <r>
    <x v="7"/>
    <x v="0"/>
    <x v="19"/>
    <n v="2026"/>
    <n v="6.1239531799999998E-3"/>
    <n v="1.03319439E-3"/>
    <n v="1.11243624E-3"/>
    <n v="3.97832208E-3"/>
  </r>
  <r>
    <x v="7"/>
    <x v="1"/>
    <x v="19"/>
    <n v="912"/>
    <n v="5.5068858299999997E-3"/>
    <n v="9.5737367E-4"/>
    <n v="9.7860549000000001E-4"/>
    <n v="3.5709061900000001E-3"/>
  </r>
  <r>
    <x v="7"/>
    <x v="2"/>
    <x v="19"/>
    <n v="400"/>
    <n v="5.8171293900000001E-3"/>
    <n v="1.04898704E-3"/>
    <n v="1.01365717E-3"/>
    <n v="3.7544847E-3"/>
  </r>
  <r>
    <x v="7"/>
    <x v="3"/>
    <x v="19"/>
    <n v="241"/>
    <n v="8.2564447400000004E-3"/>
    <n v="1.31531404E-3"/>
    <n v="1.53061103E-3"/>
    <n v="5.4105192E-3"/>
  </r>
  <r>
    <x v="7"/>
    <x v="4"/>
    <x v="19"/>
    <n v="473"/>
    <n v="6.4866687699999996E-3"/>
    <n v="1.0222865799999999E-3"/>
    <n v="1.24094604E-3"/>
    <n v="4.2234356800000001E-3"/>
  </r>
  <r>
    <x v="7"/>
    <x v="0"/>
    <x v="20"/>
    <n v="976"/>
    <n v="7.2638340999999999E-3"/>
    <n v="1.2339431E-3"/>
    <n v="1.5548627699999999E-3"/>
    <n v="4.47502775E-3"/>
  </r>
  <r>
    <x v="7"/>
    <x v="1"/>
    <x v="20"/>
    <n v="361"/>
    <n v="6.6143105800000003E-3"/>
    <n v="1.1449995E-3"/>
    <n v="1.52136532E-3"/>
    <n v="3.9479452800000002E-3"/>
  </r>
  <r>
    <x v="7"/>
    <x v="2"/>
    <x v="20"/>
    <n v="237"/>
    <n v="7.1295317200000003E-3"/>
    <n v="1.18900389E-3"/>
    <n v="1.5888710800000001E-3"/>
    <n v="4.3516562900000003E-3"/>
  </r>
  <r>
    <x v="7"/>
    <x v="3"/>
    <x v="20"/>
    <n v="101"/>
    <n v="8.0820267399999996E-3"/>
    <n v="1.4257882E-3"/>
    <n v="1.84898675E-3"/>
    <n v="4.8072513099999999E-3"/>
  </r>
  <r>
    <x v="7"/>
    <x v="4"/>
    <x v="20"/>
    <n v="277"/>
    <n v="7.9269034200000008E-3"/>
    <n v="1.31835782E-3"/>
    <n v="1.46217718E-3"/>
    <n v="5.1463679099999996E-3"/>
  </r>
  <r>
    <x v="7"/>
    <x v="0"/>
    <x v="21"/>
    <n v="1218"/>
    <n v="6.0528223900000004E-3"/>
    <n v="9.3101903000000004E-4"/>
    <n v="9.9718511000000004E-4"/>
    <n v="4.1246177700000001E-3"/>
  </r>
  <r>
    <x v="7"/>
    <x v="1"/>
    <x v="21"/>
    <n v="442"/>
    <n v="5.4811356E-3"/>
    <n v="7.6954477E-4"/>
    <n v="9.2409269999999997E-4"/>
    <n v="3.7874976799999998E-3"/>
  </r>
  <r>
    <x v="7"/>
    <x v="2"/>
    <x v="21"/>
    <n v="248"/>
    <n v="5.5002051099999998E-3"/>
    <n v="8.979239E-4"/>
    <n v="9.992437099999999E-4"/>
    <n v="3.6030370099999999E-3"/>
  </r>
  <r>
    <x v="7"/>
    <x v="3"/>
    <x v="21"/>
    <n v="216"/>
    <n v="7.2724834599999996E-3"/>
    <n v="1.2955458699999999E-3"/>
    <n v="1.0524903300000001E-3"/>
    <n v="4.9244467900000002E-3"/>
  </r>
  <r>
    <x v="7"/>
    <x v="4"/>
    <x v="21"/>
    <n v="312"/>
    <n v="6.4575911599999997E-3"/>
    <n v="9.3371589999999998E-4"/>
    <n v="1.0608081499999999E-3"/>
    <n v="4.4630666000000001E-3"/>
  </r>
  <r>
    <x v="7"/>
    <x v="0"/>
    <x v="22"/>
    <n v="1203"/>
    <n v="5.6914039599999999E-3"/>
    <n v="7.7389449999999997E-4"/>
    <n v="1.0642373100000001E-3"/>
    <n v="3.85327168E-3"/>
  </r>
  <r>
    <x v="7"/>
    <x v="1"/>
    <x v="22"/>
    <n v="480"/>
    <n v="4.9806372900000001E-3"/>
    <n v="6.3466892999999999E-4"/>
    <n v="8.9643589999999999E-4"/>
    <n v="3.44953199E-3"/>
  </r>
  <r>
    <x v="7"/>
    <x v="2"/>
    <x v="22"/>
    <n v="334"/>
    <n v="5.6561873700000003E-3"/>
    <n v="7.7930920999999998E-4"/>
    <n v="1.08869045E-3"/>
    <n v="3.7881872799999999E-3"/>
  </r>
  <r>
    <x v="7"/>
    <x v="3"/>
    <x v="22"/>
    <n v="97"/>
    <n v="7.5935469200000003E-3"/>
    <n v="1.26372159E-3"/>
    <n v="1.5247945399999999E-3"/>
    <n v="4.8050303199999997E-3"/>
  </r>
  <r>
    <x v="7"/>
    <x v="4"/>
    <x v="22"/>
    <n v="292"/>
    <n v="6.2681932599999999E-3"/>
    <n v="8.3384837000000003E-4"/>
    <n v="1.1591115599999999E-3"/>
    <n v="4.2752328299999996E-3"/>
  </r>
  <r>
    <x v="7"/>
    <x v="0"/>
    <x v="23"/>
    <n v="6"/>
    <n v="6.1631942100000003E-3"/>
    <n v="2.1739965200000002E-3"/>
    <n v="2.5733021900000001E-3"/>
    <n v="1.4158949000000001E-3"/>
  </r>
  <r>
    <x v="7"/>
    <x v="1"/>
    <x v="23"/>
    <n v="1"/>
    <n v="5.9606479100000002E-3"/>
    <n v="1.60879583E-3"/>
    <n v="3.31018472E-3"/>
    <n v="1.0416666600000001E-3"/>
  </r>
  <r>
    <x v="7"/>
    <x v="2"/>
    <x v="23"/>
    <n v="4"/>
    <n v="6.2268515599999998E-3"/>
    <n v="2.4681708300000002E-3"/>
    <n v="2.5144673500000002E-3"/>
    <n v="1.2442128400000001E-3"/>
  </r>
  <r>
    <x v="7"/>
    <x v="3"/>
    <x v="23"/>
    <n v="1"/>
    <n v="6.1111111100000002E-3"/>
    <n v="1.5625000000000001E-3"/>
    <n v="2.0717590200000002E-3"/>
    <n v="2.4768513800000002E-3"/>
  </r>
  <r>
    <x v="7"/>
    <x v="0"/>
    <x v="24"/>
    <n v="1815"/>
    <n v="6.5072311699999998E-3"/>
    <n v="9.5902818000000005E-4"/>
    <n v="1.1310259300000001E-3"/>
    <n v="4.4171765800000004E-3"/>
  </r>
  <r>
    <x v="7"/>
    <x v="1"/>
    <x v="24"/>
    <n v="591"/>
    <n v="5.7883880899999999E-3"/>
    <n v="7.8245417999999996E-4"/>
    <n v="1.03228575E-3"/>
    <n v="3.9736477100000001E-3"/>
  </r>
  <r>
    <x v="7"/>
    <x v="2"/>
    <x v="24"/>
    <n v="403"/>
    <n v="6.1993093299999996E-3"/>
    <n v="9.1251354999999997E-4"/>
    <n v="1.0445671200000001E-3"/>
    <n v="4.2422281799999999E-3"/>
  </r>
  <r>
    <x v="7"/>
    <x v="3"/>
    <x v="24"/>
    <n v="179"/>
    <n v="7.5740997199999997E-3"/>
    <n v="1.19665556E-3"/>
    <n v="1.2495471300000001E-3"/>
    <n v="5.1278965100000004E-3"/>
  </r>
  <r>
    <x v="7"/>
    <x v="4"/>
    <x v="24"/>
    <n v="642"/>
    <n v="7.0648001599999998E-3"/>
    <n v="1.0845193400000001E-3"/>
    <n v="1.24314906E-3"/>
    <n v="4.7371312700000001E-3"/>
  </r>
  <r>
    <x v="7"/>
    <x v="0"/>
    <x v="25"/>
    <n v="2022"/>
    <n v="5.5775758299999997E-3"/>
    <n v="1.07531252E-3"/>
    <n v="9.4994389999999995E-4"/>
    <n v="3.5523189299999998E-3"/>
  </r>
  <r>
    <x v="7"/>
    <x v="1"/>
    <x v="25"/>
    <n v="1014"/>
    <n v="4.9363195300000003E-3"/>
    <n v="9.3994241000000002E-4"/>
    <n v="8.2738625000000003E-4"/>
    <n v="3.1689903799999998E-3"/>
  </r>
  <r>
    <x v="7"/>
    <x v="2"/>
    <x v="25"/>
    <n v="504"/>
    <n v="5.64727527E-3"/>
    <n v="1.1570627099999999E-3"/>
    <n v="9.1497165999999996E-4"/>
    <n v="3.5752404299999999E-3"/>
  </r>
  <r>
    <x v="7"/>
    <x v="3"/>
    <x v="25"/>
    <n v="105"/>
    <n v="6.9617502100000001E-3"/>
    <n v="1.6781302699999999E-3"/>
    <n v="1.21119907E-3"/>
    <n v="4.0724203900000004E-3"/>
  </r>
  <r>
    <x v="7"/>
    <x v="4"/>
    <x v="25"/>
    <n v="399"/>
    <n v="6.7549368499999997E-3"/>
    <n v="1.1574361799999999E-3"/>
    <n v="1.23683027E-3"/>
    <n v="4.3606699599999998E-3"/>
  </r>
  <r>
    <x v="7"/>
    <x v="0"/>
    <x v="26"/>
    <n v="1084"/>
    <n v="7.11223624E-3"/>
    <n v="1.36815354E-3"/>
    <n v="1.5112812799999999E-3"/>
    <n v="4.2328009399999998E-3"/>
  </r>
  <r>
    <x v="7"/>
    <x v="1"/>
    <x v="26"/>
    <n v="418"/>
    <n v="6.3466349799999999E-3"/>
    <n v="1.2103488500000001E-3"/>
    <n v="1.37130602E-3"/>
    <n v="3.7649795900000001E-3"/>
  </r>
  <r>
    <x v="7"/>
    <x v="2"/>
    <x v="26"/>
    <n v="247"/>
    <n v="7.1623835300000001E-3"/>
    <n v="1.38481196E-3"/>
    <n v="1.4907123899999999E-3"/>
    <n v="4.2868587299999998E-3"/>
  </r>
  <r>
    <x v="7"/>
    <x v="3"/>
    <x v="26"/>
    <n v="85"/>
    <n v="7.9142154600000004E-3"/>
    <n v="1.52818604E-3"/>
    <n v="1.69989084E-3"/>
    <n v="4.6861381099999998E-3"/>
  </r>
  <r>
    <x v="7"/>
    <x v="4"/>
    <x v="26"/>
    <n v="334"/>
    <n v="7.8292024499999995E-3"/>
    <n v="1.51259956E-3"/>
    <n v="1.6536715800000001E-3"/>
    <n v="4.6629308500000001E-3"/>
  </r>
  <r>
    <x v="7"/>
    <x v="0"/>
    <x v="27"/>
    <n v="969"/>
    <n v="6.9543341299999999E-3"/>
    <n v="7.5600536999999995E-4"/>
    <n v="1.54275576E-3"/>
    <n v="4.6555725199999998E-3"/>
  </r>
  <r>
    <x v="7"/>
    <x v="1"/>
    <x v="27"/>
    <n v="384"/>
    <n v="6.12922552E-3"/>
    <n v="6.6819155000000002E-4"/>
    <n v="1.37086446E-3"/>
    <n v="4.0901690400000001E-3"/>
  </r>
  <r>
    <x v="7"/>
    <x v="2"/>
    <x v="27"/>
    <n v="254"/>
    <n v="6.6601958799999998E-3"/>
    <n v="7.8808483999999999E-4"/>
    <n v="1.2942911099999999E-3"/>
    <n v="4.5778194700000002E-3"/>
  </r>
  <r>
    <x v="7"/>
    <x v="3"/>
    <x v="27"/>
    <n v="90"/>
    <n v="8.7665892899999997E-3"/>
    <n v="8.3320450999999995E-4"/>
    <n v="1.9575615100000002E-3"/>
    <n v="5.9758227799999999E-3"/>
  </r>
  <r>
    <x v="7"/>
    <x v="4"/>
    <x v="27"/>
    <n v="241"/>
    <n v="7.9022588699999997E-3"/>
    <n v="8.3328505000000003E-4"/>
    <n v="1.92360127E-3"/>
    <n v="5.1453720500000003E-3"/>
  </r>
  <r>
    <x v="7"/>
    <x v="0"/>
    <x v="28"/>
    <n v="2020"/>
    <n v="5.1336573999999999E-3"/>
    <n v="9.6034994999999999E-4"/>
    <n v="5.8589427999999996E-4"/>
    <n v="3.5874126599999999E-3"/>
  </r>
  <r>
    <x v="7"/>
    <x v="1"/>
    <x v="28"/>
    <n v="1025"/>
    <n v="4.8370255099999997E-3"/>
    <n v="9.0857020999999996E-4"/>
    <n v="5.2547401000000002E-4"/>
    <n v="3.4029807900000002E-3"/>
  </r>
  <r>
    <x v="7"/>
    <x v="2"/>
    <x v="28"/>
    <n v="372"/>
    <n v="4.9879901099999999E-3"/>
    <n v="1.0174915399999999E-3"/>
    <n v="5.4239445999999998E-4"/>
    <n v="3.4281035999999998E-3"/>
  </r>
  <r>
    <x v="7"/>
    <x v="3"/>
    <x v="28"/>
    <n v="96"/>
    <n v="6.2907501399999998E-3"/>
    <n v="1.1549958999999999E-3"/>
    <n v="6.3138962000000001E-4"/>
    <n v="4.5043641399999997E-3"/>
  </r>
  <r>
    <x v="7"/>
    <x v="4"/>
    <x v="28"/>
    <n v="527"/>
    <n v="5.6026422399999996E-3"/>
    <n v="9.8526751000000009E-4"/>
    <n v="7.2582815999999999E-4"/>
    <n v="3.8915460499999999E-3"/>
  </r>
  <r>
    <x v="7"/>
    <x v="0"/>
    <x v="29"/>
    <n v="1219"/>
    <n v="6.90781355E-3"/>
    <n v="8.0337721E-4"/>
    <n v="1.37136138E-3"/>
    <n v="4.7330744600000002E-3"/>
  </r>
  <r>
    <x v="7"/>
    <x v="1"/>
    <x v="29"/>
    <n v="445"/>
    <n v="6.3123437100000004E-3"/>
    <n v="6.8721365999999996E-4"/>
    <n v="1.20128463E-3"/>
    <n v="4.4238449500000002E-3"/>
  </r>
  <r>
    <x v="7"/>
    <x v="2"/>
    <x v="29"/>
    <n v="300"/>
    <n v="6.6499611800000004E-3"/>
    <n v="7.7565559000000001E-4"/>
    <n v="1.3670908100000001E-3"/>
    <n v="4.5072142599999997E-3"/>
  </r>
  <r>
    <x v="7"/>
    <x v="3"/>
    <x v="29"/>
    <n v="199"/>
    <n v="8.0750974799999996E-3"/>
    <n v="9.7385050000000002E-4"/>
    <n v="1.73837915E-3"/>
    <n v="5.3628673499999998E-3"/>
  </r>
  <r>
    <x v="7"/>
    <x v="4"/>
    <x v="29"/>
    <n v="275"/>
    <n v="7.3079963999999999E-3"/>
    <n v="8.9823207000000005E-4"/>
    <n v="1.38564788E-3"/>
    <n v="5.0241159299999998E-3"/>
  </r>
  <r>
    <x v="7"/>
    <x v="0"/>
    <x v="30"/>
    <n v="923"/>
    <n v="7.62623617E-3"/>
    <n v="1.1205908200000001E-3"/>
    <n v="1.7806892500000001E-3"/>
    <n v="4.7249556300000004E-3"/>
  </r>
  <r>
    <x v="7"/>
    <x v="1"/>
    <x v="30"/>
    <n v="369"/>
    <n v="6.7949849600000001E-3"/>
    <n v="9.3232437000000004E-4"/>
    <n v="1.71641299E-3"/>
    <n v="4.1462471499999999E-3"/>
  </r>
  <r>
    <x v="7"/>
    <x v="2"/>
    <x v="30"/>
    <n v="248"/>
    <n v="7.2788322900000004E-3"/>
    <n v="1.21765767E-3"/>
    <n v="1.7336373900000001E-3"/>
    <n v="4.3275367199999996E-3"/>
  </r>
  <r>
    <x v="7"/>
    <x v="3"/>
    <x v="30"/>
    <n v="112"/>
    <n v="9.0911249200000006E-3"/>
    <n v="1.3311216199999999E-3"/>
    <n v="1.7197831800000001E-3"/>
    <n v="6.0402196600000003E-3"/>
  </r>
  <r>
    <x v="7"/>
    <x v="4"/>
    <x v="30"/>
    <n v="194"/>
    <n v="8.8057223600000005E-3"/>
    <n v="1.23305626E-3"/>
    <n v="1.9982577E-3"/>
    <n v="5.5744079299999997E-3"/>
  </r>
  <r>
    <x v="7"/>
    <x v="0"/>
    <x v="31"/>
    <n v="1029"/>
    <n v="7.1021733000000004E-3"/>
    <n v="1.08707414E-3"/>
    <n v="1.47331527E-3"/>
    <n v="4.5417833999999999E-3"/>
  </r>
  <r>
    <x v="7"/>
    <x v="1"/>
    <x v="31"/>
    <n v="368"/>
    <n v="6.3523422700000002E-3"/>
    <n v="8.7777375999999999E-4"/>
    <n v="1.2810107199999999E-3"/>
    <n v="4.1935572700000003E-3"/>
  </r>
  <r>
    <x v="7"/>
    <x v="2"/>
    <x v="31"/>
    <n v="215"/>
    <n v="7.0462960500000003E-3"/>
    <n v="1.07159752E-3"/>
    <n v="1.4254950200000001E-3"/>
    <n v="4.5492030299999998E-3"/>
  </r>
  <r>
    <x v="7"/>
    <x v="3"/>
    <x v="31"/>
    <n v="109"/>
    <n v="7.1868626600000004E-3"/>
    <n v="1.31572776E-3"/>
    <n v="1.4995325699999999E-3"/>
    <n v="4.3716018500000002E-3"/>
  </r>
  <r>
    <x v="7"/>
    <x v="4"/>
    <x v="31"/>
    <n v="337"/>
    <n v="7.92923647E-3"/>
    <n v="1.25154527E-3"/>
    <n v="1.7053382499999999E-3"/>
    <n v="4.97235249E-3"/>
  </r>
  <r>
    <x v="7"/>
    <x v="0"/>
    <x v="32"/>
    <n v="455"/>
    <n v="8.0929739100000005E-3"/>
    <n v="8.5424274000000004E-4"/>
    <n v="1.4119604900000001E-3"/>
    <n v="5.8267702300000002E-3"/>
  </r>
  <r>
    <x v="7"/>
    <x v="1"/>
    <x v="32"/>
    <n v="158"/>
    <n v="6.9895684399999998E-3"/>
    <n v="6.8536075999999998E-4"/>
    <n v="1.1978432099999999E-3"/>
    <n v="5.1063640600000001E-3"/>
  </r>
  <r>
    <x v="7"/>
    <x v="2"/>
    <x v="32"/>
    <n v="125"/>
    <n v="8.6750923600000009E-3"/>
    <n v="9.9379605999999989E-4"/>
    <n v="1.23370346E-3"/>
    <n v="6.4475923699999996E-3"/>
  </r>
  <r>
    <x v="7"/>
    <x v="3"/>
    <x v="32"/>
    <n v="54"/>
    <n v="9.7524431499999998E-3"/>
    <n v="9.8251006E-4"/>
    <n v="2.2477277700000001E-3"/>
    <n v="6.5222048500000003E-3"/>
  </r>
  <r>
    <x v="7"/>
    <x v="4"/>
    <x v="32"/>
    <n v="118"/>
    <n v="8.1943461300000003E-3"/>
    <n v="8.7384234000000005E-4"/>
    <n v="1.5050217399999999E-3"/>
    <n v="5.8154815500000004E-3"/>
  </r>
  <r>
    <x v="7"/>
    <x v="0"/>
    <x v="33"/>
    <n v="1420"/>
    <n v="6.9110098000000003E-3"/>
    <n v="1.31752878E-3"/>
    <n v="1.5285355500000001E-3"/>
    <n v="4.0649449799999996E-3"/>
  </r>
  <r>
    <x v="7"/>
    <x v="1"/>
    <x v="33"/>
    <n v="594"/>
    <n v="6.0374576800000003E-3"/>
    <n v="1.15109403E-3"/>
    <n v="1.35323113E-3"/>
    <n v="3.53313201E-3"/>
  </r>
  <r>
    <x v="7"/>
    <x v="2"/>
    <x v="33"/>
    <n v="328"/>
    <n v="6.7650107699999996E-3"/>
    <n v="1.3262545800000001E-3"/>
    <n v="1.37851432E-3"/>
    <n v="4.0602414100000001E-3"/>
  </r>
  <r>
    <x v="7"/>
    <x v="3"/>
    <x v="33"/>
    <n v="167"/>
    <n v="8.9763526199999992E-3"/>
    <n v="1.7453978700000001E-3"/>
    <n v="1.92067232E-3"/>
    <n v="5.3102819599999997E-3"/>
  </r>
  <r>
    <x v="7"/>
    <x v="4"/>
    <x v="33"/>
    <n v="331"/>
    <n v="7.5812979900000002E-3"/>
    <n v="1.39168601E-3"/>
    <n v="1.79394628E-3"/>
    <n v="4.3956652399999999E-3"/>
  </r>
  <r>
    <x v="7"/>
    <x v="0"/>
    <x v="34"/>
    <n v="778"/>
    <n v="7.1590108700000004E-3"/>
    <n v="8.1497524999999999E-4"/>
    <n v="1.4946619999999999E-3"/>
    <n v="4.84937315E-3"/>
  </r>
  <r>
    <x v="7"/>
    <x v="1"/>
    <x v="34"/>
    <n v="297"/>
    <n v="6.4674520500000001E-3"/>
    <n v="6.4132817999999997E-4"/>
    <n v="1.3939157700000001E-3"/>
    <n v="4.4322076399999997E-3"/>
  </r>
  <r>
    <x v="7"/>
    <x v="2"/>
    <x v="34"/>
    <n v="186"/>
    <n v="6.7964702800000004E-3"/>
    <n v="8.5679237000000003E-4"/>
    <n v="1.2773792699999999E-3"/>
    <n v="4.6622981399999999E-3"/>
  </r>
  <r>
    <x v="7"/>
    <x v="3"/>
    <x v="34"/>
    <n v="81"/>
    <n v="7.80035416E-3"/>
    <n v="1.1122539900000001E-3"/>
    <n v="1.7328244200000001E-3"/>
    <n v="4.9552752800000001E-3"/>
  </r>
  <r>
    <x v="7"/>
    <x v="4"/>
    <x v="34"/>
    <n v="214"/>
    <n v="8.1911450499999993E-3"/>
    <n v="9.0710430000000004E-4"/>
    <n v="1.73319031E-3"/>
    <n v="5.5508499699999997E-3"/>
  </r>
  <r>
    <x v="7"/>
    <x v="0"/>
    <x v="35"/>
    <n v="582"/>
    <n v="6.8078820600000001E-3"/>
    <n v="2.9082321999999999E-4"/>
    <n v="1.6216428900000001E-3"/>
    <n v="4.8836624099999996E-3"/>
  </r>
  <r>
    <x v="7"/>
    <x v="1"/>
    <x v="35"/>
    <n v="242"/>
    <n v="6.7107148499999996E-3"/>
    <n v="3.5870040000000002E-4"/>
    <n v="1.56914768E-3"/>
    <n v="4.7708139500000002E-3"/>
  </r>
  <r>
    <x v="7"/>
    <x v="2"/>
    <x v="35"/>
    <n v="137"/>
    <n v="6.7158351400000002E-3"/>
    <n v="2.9788429999999999E-4"/>
    <n v="1.81687595E-3"/>
    <n v="4.5895847900000002E-3"/>
  </r>
  <r>
    <x v="7"/>
    <x v="3"/>
    <x v="35"/>
    <n v="30"/>
    <n v="6.9486880199999997E-3"/>
    <n v="2.3148126000000001E-4"/>
    <n v="1.92245349E-3"/>
    <n v="4.7824071400000001E-3"/>
  </r>
  <r>
    <x v="7"/>
    <x v="4"/>
    <x v="35"/>
    <n v="173"/>
    <n v="6.9922792500000004E-3"/>
    <n v="2.0057245000000001E-4"/>
    <n v="1.4883052599999999E-3"/>
    <n v="5.2919607800000004E-3"/>
  </r>
  <r>
    <x v="7"/>
    <x v="0"/>
    <x v="36"/>
    <n v="1984"/>
    <n v="6.0680639499999999E-3"/>
    <n v="1.1408394300000001E-3"/>
    <n v="8.9181017000000001E-4"/>
    <n v="4.0354138599999999E-3"/>
  </r>
  <r>
    <x v="7"/>
    <x v="1"/>
    <x v="36"/>
    <n v="714"/>
    <n v="5.4525395699999996E-3"/>
    <n v="1.0667435800000001E-3"/>
    <n v="7.4959126999999998E-4"/>
    <n v="3.63620424E-3"/>
  </r>
  <r>
    <x v="7"/>
    <x v="2"/>
    <x v="36"/>
    <n v="454"/>
    <n v="6.0203538100000002E-3"/>
    <n v="1.1527673300000001E-3"/>
    <n v="8.5959146000000005E-4"/>
    <n v="4.0079945400000004E-3"/>
  </r>
  <r>
    <x v="7"/>
    <x v="3"/>
    <x v="36"/>
    <n v="144"/>
    <n v="6.9336739100000003E-3"/>
    <n v="1.3208909699999999E-3"/>
    <n v="1.07839804E-3"/>
    <n v="4.5343844299999998E-3"/>
  </r>
  <r>
    <x v="7"/>
    <x v="4"/>
    <x v="36"/>
    <n v="672"/>
    <n v="6.5688035000000004E-3"/>
    <n v="1.17292537E-3"/>
    <n v="1.0247014599999999E-3"/>
    <n v="4.3711761700000002E-3"/>
  </r>
  <r>
    <x v="7"/>
    <x v="0"/>
    <x v="37"/>
    <n v="1354"/>
    <n v="7.4251785900000004E-3"/>
    <n v="1.0777905500000001E-3"/>
    <n v="1.1614162E-3"/>
    <n v="5.1859713599999996E-3"/>
  </r>
  <r>
    <x v="7"/>
    <x v="1"/>
    <x v="37"/>
    <n v="598"/>
    <n v="6.6829049700000004E-3"/>
    <n v="9.0715171999999997E-4"/>
    <n v="1.10116259E-3"/>
    <n v="4.6745902100000002E-3"/>
  </r>
  <r>
    <x v="7"/>
    <x v="2"/>
    <x v="37"/>
    <n v="365"/>
    <n v="7.7680109200000003E-3"/>
    <n v="1.11526486E-3"/>
    <n v="1.16584197E-3"/>
    <n v="5.4869036099999997E-3"/>
  </r>
  <r>
    <x v="7"/>
    <x v="3"/>
    <x v="37"/>
    <n v="79"/>
    <n v="8.3955986999999996E-3"/>
    <n v="1.29131486E-3"/>
    <n v="1.1837784299999999E-3"/>
    <n v="5.9205049199999998E-3"/>
  </r>
  <r>
    <x v="7"/>
    <x v="4"/>
    <x v="37"/>
    <n v="312"/>
    <n v="8.2010844699999998E-3"/>
    <n v="1.3069427300000001E-3"/>
    <n v="1.2660624799999999E-3"/>
    <n v="5.6280787600000003E-3"/>
  </r>
  <r>
    <x v="7"/>
    <x v="0"/>
    <x v="38"/>
    <n v="761"/>
    <n v="7.4252017299999999E-3"/>
    <n v="7.5984304000000001E-4"/>
    <n v="2.0393181499999999E-3"/>
    <n v="4.6260400700000003E-3"/>
  </r>
  <r>
    <x v="7"/>
    <x v="1"/>
    <x v="38"/>
    <n v="276"/>
    <n v="7.0490302200000004E-3"/>
    <n v="7.2291808999999999E-4"/>
    <n v="1.9368959E-3"/>
    <n v="4.3892157499999997E-3"/>
  </r>
  <r>
    <x v="7"/>
    <x v="2"/>
    <x v="38"/>
    <n v="173"/>
    <n v="7.1028015999999999E-3"/>
    <n v="7.1538457999999997E-4"/>
    <n v="1.92711655E-3"/>
    <n v="4.4603000500000002E-3"/>
  </r>
  <r>
    <x v="7"/>
    <x v="3"/>
    <x v="38"/>
    <n v="105"/>
    <n v="8.6024027600000007E-3"/>
    <n v="9.2603589999999995E-4"/>
    <n v="1.9483022100000001E-3"/>
    <n v="5.72806416E-3"/>
  </r>
  <r>
    <x v="7"/>
    <x v="4"/>
    <x v="38"/>
    <n v="207"/>
    <n v="7.5990783000000001E-3"/>
    <n v="7.6193167999999997E-4"/>
    <n v="2.3158210299999999E-3"/>
    <n v="4.52132513E-3"/>
  </r>
  <r>
    <x v="7"/>
    <x v="0"/>
    <x v="39"/>
    <n v="1271"/>
    <n v="6.3124779100000002E-3"/>
    <n v="9.3235471999999998E-4"/>
    <n v="9.2795637999999996E-4"/>
    <n v="4.45216633E-3"/>
  </r>
  <r>
    <x v="7"/>
    <x v="1"/>
    <x v="39"/>
    <n v="542"/>
    <n v="5.8681407399999996E-3"/>
    <n v="7.7900755000000004E-4"/>
    <n v="8.8498934000000003E-4"/>
    <n v="4.2041433699999999E-3"/>
  </r>
  <r>
    <x v="7"/>
    <x v="2"/>
    <x v="39"/>
    <n v="314"/>
    <n v="5.9684253899999996E-3"/>
    <n v="1.04634766E-3"/>
    <n v="8.3388598999999998E-4"/>
    <n v="4.0881912499999996E-3"/>
  </r>
  <r>
    <x v="7"/>
    <x v="3"/>
    <x v="39"/>
    <n v="79"/>
    <n v="7.4645450000000004E-3"/>
    <n v="1.10642263E-3"/>
    <n v="1.17498802E-3"/>
    <n v="5.1831338199999997E-3"/>
  </r>
  <r>
    <x v="7"/>
    <x v="4"/>
    <x v="39"/>
    <n v="336"/>
    <n v="7.0798884400000003E-3"/>
    <n v="1.0322625100000001E-3"/>
    <n v="1.0270955E-3"/>
    <n v="5.0205299699999997E-3"/>
  </r>
  <r>
    <x v="7"/>
    <x v="0"/>
    <x v="40"/>
    <n v="1646"/>
    <n v="4.6894404900000002E-3"/>
    <n v="8.1348981000000005E-4"/>
    <n v="5.9514343999999999E-4"/>
    <n v="3.2808067599999998E-3"/>
  </r>
  <r>
    <x v="7"/>
    <x v="1"/>
    <x v="40"/>
    <n v="629"/>
    <n v="4.3783855E-3"/>
    <n v="7.1531066E-4"/>
    <n v="5.0863339000000005E-4"/>
    <n v="3.1544409500000002E-3"/>
  </r>
  <r>
    <x v="7"/>
    <x v="2"/>
    <x v="40"/>
    <n v="350"/>
    <n v="4.6397814899999997E-3"/>
    <n v="8.8994683999999997E-4"/>
    <n v="5.7096538999999995E-4"/>
    <n v="3.1788688099999999E-3"/>
  </r>
  <r>
    <x v="7"/>
    <x v="3"/>
    <x v="40"/>
    <n v="110"/>
    <n v="6.3325965399999998E-3"/>
    <n v="1.1361529599999999E-3"/>
    <n v="6.1363610999999997E-4"/>
    <n v="4.5828069799999996E-3"/>
  </r>
  <r>
    <x v="7"/>
    <x v="4"/>
    <x v="40"/>
    <n v="557"/>
    <n v="4.7474065099999997E-3"/>
    <n v="8.1259533999999999E-4"/>
    <n v="7.0437671999999999E-4"/>
    <n v="3.23043397E-3"/>
  </r>
  <r>
    <x v="7"/>
    <x v="0"/>
    <x v="41"/>
    <n v="617"/>
    <n v="6.8859548099999999E-3"/>
    <n v="8.2652370000000004E-4"/>
    <n v="1.4198403799999999E-3"/>
    <n v="4.6395902199999998E-3"/>
  </r>
  <r>
    <x v="7"/>
    <x v="1"/>
    <x v="41"/>
    <n v="163"/>
    <n v="5.8747299300000002E-3"/>
    <n v="7.2419593000000004E-4"/>
    <n v="1.20299339E-3"/>
    <n v="3.9475400799999999E-3"/>
  </r>
  <r>
    <x v="7"/>
    <x v="2"/>
    <x v="41"/>
    <n v="128"/>
    <n v="6.4671040700000001E-3"/>
    <n v="8.2682268000000005E-4"/>
    <n v="1.3424114999999999E-3"/>
    <n v="4.2978694000000003E-3"/>
  </r>
  <r>
    <x v="7"/>
    <x v="3"/>
    <x v="41"/>
    <n v="112"/>
    <n v="7.0180222400000004E-3"/>
    <n v="9.1590170000000002E-4"/>
    <n v="1.63308094E-3"/>
    <n v="4.4690390899999998E-3"/>
  </r>
  <r>
    <x v="7"/>
    <x v="4"/>
    <x v="41"/>
    <n v="214"/>
    <n v="7.8375949700000003E-3"/>
    <n v="8.5750883000000003E-4"/>
    <n v="1.5197189500000001E-3"/>
    <n v="5.4603666700000003E-3"/>
  </r>
  <r>
    <x v="7"/>
    <x v="0"/>
    <x v="42"/>
    <n v="3798"/>
    <n v="4.64478722E-3"/>
    <n v="8.8575163999999999E-4"/>
    <n v="7.8630237000000005E-4"/>
    <n v="2.9727327300000002E-3"/>
  </r>
  <r>
    <x v="7"/>
    <x v="1"/>
    <x v="42"/>
    <n v="1809"/>
    <n v="4.4084999600000003E-3"/>
    <n v="8.3140088E-4"/>
    <n v="7.1109833000000005E-4"/>
    <n v="2.8660002599999999E-3"/>
  </r>
  <r>
    <x v="7"/>
    <x v="2"/>
    <x v="42"/>
    <n v="837"/>
    <n v="4.6640197399999998E-3"/>
    <n v="1.01460494E-3"/>
    <n v="7.6003061000000003E-4"/>
    <n v="2.88938369E-3"/>
  </r>
  <r>
    <x v="7"/>
    <x v="3"/>
    <x v="42"/>
    <n v="127"/>
    <n v="5.71011934E-3"/>
    <n v="1.0232572700000001E-3"/>
    <n v="8.7962939E-4"/>
    <n v="3.8072321400000001E-3"/>
  </r>
  <r>
    <x v="7"/>
    <x v="4"/>
    <x v="42"/>
    <n v="1025"/>
    <n v="4.9141031799999997E-3"/>
    <n v="8.5941710000000005E-4"/>
    <n v="9.2891801E-4"/>
    <n v="3.1257676099999999E-3"/>
  </r>
  <r>
    <x v="7"/>
    <x v="0"/>
    <x v="43"/>
    <n v="992"/>
    <n v="6.4578080600000004E-3"/>
    <n v="9.7679561000000008E-4"/>
    <n v="1.5605163E-3"/>
    <n v="3.9204956700000003E-3"/>
  </r>
  <r>
    <x v="7"/>
    <x v="1"/>
    <x v="43"/>
    <n v="496"/>
    <n v="5.9892564200000002E-3"/>
    <n v="8.6959541000000001E-4"/>
    <n v="1.52705415E-3"/>
    <n v="3.5926063499999998E-3"/>
  </r>
  <r>
    <x v="7"/>
    <x v="2"/>
    <x v="43"/>
    <n v="214"/>
    <n v="6.1832054499999997E-3"/>
    <n v="9.7433127000000005E-4"/>
    <n v="1.5324287900000001E-3"/>
    <n v="3.67644489E-3"/>
  </r>
  <r>
    <x v="7"/>
    <x v="3"/>
    <x v="43"/>
    <n v="58"/>
    <n v="7.8715674500000003E-3"/>
    <n v="1.43199211E-3"/>
    <n v="1.8245128300000001E-3"/>
    <n v="4.6150619999999996E-3"/>
  </r>
  <r>
    <x v="7"/>
    <x v="4"/>
    <x v="43"/>
    <n v="224"/>
    <n v="7.3915961499999997E-3"/>
    <n v="1.09865842E-3"/>
    <n v="1.5930884E-3"/>
    <n v="4.6998488900000003E-3"/>
  </r>
  <r>
    <x v="7"/>
    <x v="0"/>
    <x v="44"/>
    <n v="3090"/>
    <n v="5.8147321699999997E-3"/>
    <n v="1.0785985799999999E-3"/>
    <n v="1.02623433E-3"/>
    <n v="3.7098987700000001E-3"/>
  </r>
  <r>
    <x v="7"/>
    <x v="1"/>
    <x v="44"/>
    <n v="1075"/>
    <n v="5.4479325700000003E-3"/>
    <n v="1.01737702E-3"/>
    <n v="9.4250621999999995E-4"/>
    <n v="3.4880488400000002E-3"/>
  </r>
  <r>
    <x v="7"/>
    <x v="2"/>
    <x v="44"/>
    <n v="641"/>
    <n v="5.6638929899999997E-3"/>
    <n v="1.1190195200000001E-3"/>
    <n v="9.5588105999999998E-4"/>
    <n v="3.5889919299999999E-3"/>
  </r>
  <r>
    <x v="7"/>
    <x v="3"/>
    <x v="44"/>
    <n v="208"/>
    <n v="6.5218235499999999E-3"/>
    <n v="1.3626244100000001E-3"/>
    <n v="1.1298074599999999E-3"/>
    <n v="4.0293912100000003E-3"/>
  </r>
  <r>
    <x v="7"/>
    <x v="4"/>
    <x v="44"/>
    <n v="1166"/>
    <n v="6.1096913999999997E-3"/>
    <n v="1.0621543099999999E-3"/>
    <n v="1.12362794E-3"/>
    <n v="3.9239086700000002E-3"/>
  </r>
  <r>
    <x v="8"/>
    <x v="0"/>
    <x v="0"/>
    <n v="67136"/>
    <n v="6.1271336599999998E-3"/>
    <n v="9.6321301000000005E-4"/>
    <n v="1.1287485100000001E-3"/>
    <n v="4.0350728799999997E-3"/>
  </r>
  <r>
    <x v="8"/>
    <x v="1"/>
    <x v="0"/>
    <n v="28724"/>
    <n v="5.4007881400000004E-3"/>
    <n v="8.5295106999999995E-4"/>
    <n v="9.8431503999999999E-4"/>
    <n v="3.56343571E-3"/>
  </r>
  <r>
    <x v="8"/>
    <x v="2"/>
    <x v="0"/>
    <n v="14633"/>
    <n v="5.9598110800000003E-3"/>
    <n v="9.8844530000000001E-4"/>
    <n v="1.0730951000000001E-3"/>
    <n v="3.8981460099999999E-3"/>
  </r>
  <r>
    <x v="8"/>
    <x v="3"/>
    <x v="0"/>
    <n v="6562"/>
    <n v="8.0373440500000008E-3"/>
    <n v="1.2855156999999999E-3"/>
    <n v="1.43620795E-3"/>
    <n v="5.3155599499999998E-3"/>
  </r>
  <r>
    <x v="8"/>
    <x v="4"/>
    <x v="0"/>
    <n v="17217"/>
    <n v="6.7530951899999999E-3"/>
    <n v="1.0028824900000001E-3"/>
    <n v="1.2998313999999999E-3"/>
    <n v="4.45026721E-3"/>
  </r>
  <r>
    <x v="8"/>
    <x v="0"/>
    <x v="1"/>
    <n v="1371"/>
    <n v="6.3964443099999999E-3"/>
    <n v="1.21858682E-3"/>
    <n v="1.1688714899999999E-3"/>
    <n v="4.0089855000000002E-3"/>
  </r>
  <r>
    <x v="8"/>
    <x v="1"/>
    <x v="1"/>
    <n v="573"/>
    <n v="5.9365504099999997E-3"/>
    <n v="1.1006275400000001E-3"/>
    <n v="9.8516958E-4"/>
    <n v="3.8507527900000001E-3"/>
  </r>
  <r>
    <x v="8"/>
    <x v="2"/>
    <x v="1"/>
    <n v="275"/>
    <n v="5.8143937E-3"/>
    <n v="1.1444862800000001E-3"/>
    <n v="1.07967148E-3"/>
    <n v="3.5902354600000001E-3"/>
  </r>
  <r>
    <x v="8"/>
    <x v="3"/>
    <x v="1"/>
    <n v="142"/>
    <n v="7.9989075899999998E-3"/>
    <n v="1.61906598E-3"/>
    <n v="1.66063487E-3"/>
    <n v="4.7192061900000002E-3"/>
  </r>
  <r>
    <x v="8"/>
    <x v="4"/>
    <x v="1"/>
    <n v="381"/>
    <n v="6.9109674900000003E-3"/>
    <n v="1.30021484E-3"/>
    <n v="1.32624891E-3"/>
    <n v="4.2845032600000001E-3"/>
  </r>
  <r>
    <x v="8"/>
    <x v="0"/>
    <x v="2"/>
    <n v="887"/>
    <n v="7.0350534200000004E-3"/>
    <n v="1.1212757099999999E-3"/>
    <n v="1.71592475E-3"/>
    <n v="4.19785249E-3"/>
  </r>
  <r>
    <x v="8"/>
    <x v="1"/>
    <x v="2"/>
    <n v="404"/>
    <n v="6.2172542899999999E-3"/>
    <n v="9.6494522999999999E-4"/>
    <n v="1.53803378E-3"/>
    <n v="3.7142748400000002E-3"/>
  </r>
  <r>
    <x v="8"/>
    <x v="2"/>
    <x v="2"/>
    <n v="155"/>
    <n v="6.78039104E-3"/>
    <n v="1.3228790999999999E-3"/>
    <n v="1.46176799E-3"/>
    <n v="3.9957434700000002E-3"/>
  </r>
  <r>
    <x v="8"/>
    <x v="3"/>
    <x v="2"/>
    <n v="108"/>
    <n v="8.6085388899999997E-3"/>
    <n v="1.3977835299999999E-3"/>
    <n v="2.1569570799999998E-3"/>
    <n v="5.05379778E-3"/>
  </r>
  <r>
    <x v="8"/>
    <x v="4"/>
    <x v="2"/>
    <n v="220"/>
    <n v="7.9438128900000005E-3"/>
    <n v="1.1305763699999999E-3"/>
    <n v="2.00515549E-3"/>
    <n v="4.8080805599999997E-3"/>
  </r>
  <r>
    <x v="8"/>
    <x v="0"/>
    <x v="3"/>
    <n v="881"/>
    <n v="5.8369196099999996E-3"/>
    <n v="8.1412616999999995E-4"/>
    <n v="6.2225403000000002E-4"/>
    <n v="4.4005389099999997E-3"/>
  </r>
  <r>
    <x v="8"/>
    <x v="1"/>
    <x v="3"/>
    <n v="373"/>
    <n v="5.15024551E-3"/>
    <n v="6.6118036999999997E-4"/>
    <n v="5.9170488000000003E-4"/>
    <n v="3.89735975E-3"/>
  </r>
  <r>
    <x v="8"/>
    <x v="2"/>
    <x v="3"/>
    <n v="220"/>
    <n v="5.6081647500000002E-3"/>
    <n v="8.1449891000000003E-4"/>
    <n v="6.2515757999999995E-4"/>
    <n v="4.1685077399999998E-3"/>
  </r>
  <r>
    <x v="8"/>
    <x v="3"/>
    <x v="3"/>
    <n v="50"/>
    <n v="9.0222220300000006E-3"/>
    <n v="1.54884235E-3"/>
    <n v="6.5092573000000002E-4"/>
    <n v="6.8224534899999998E-3"/>
  </r>
  <r>
    <x v="8"/>
    <x v="4"/>
    <x v="3"/>
    <n v="238"/>
    <n v="6.4553666299999998E-3"/>
    <n v="8.9913025999999998E-4"/>
    <n v="6.6142404999999999E-4"/>
    <n v="4.8948118499999999E-3"/>
  </r>
  <r>
    <x v="8"/>
    <x v="0"/>
    <x v="4"/>
    <n v="970"/>
    <n v="6.6934777100000004E-3"/>
    <n v="8.2984894000000004E-4"/>
    <n v="8.8588177E-4"/>
    <n v="4.9777465200000004E-3"/>
  </r>
  <r>
    <x v="8"/>
    <x v="1"/>
    <x v="4"/>
    <n v="360"/>
    <n v="6.1920007999999999E-3"/>
    <n v="7.2659440999999999E-4"/>
    <n v="7.8343599000000002E-4"/>
    <n v="4.6819699399999999E-3"/>
  </r>
  <r>
    <x v="8"/>
    <x v="2"/>
    <x v="4"/>
    <n v="212"/>
    <n v="6.4585514699999997E-3"/>
    <n v="7.9790112000000001E-4"/>
    <n v="8.4359687000000005E-4"/>
    <n v="4.8170529700000001E-3"/>
  </r>
  <r>
    <x v="8"/>
    <x v="3"/>
    <x v="4"/>
    <n v="125"/>
    <n v="8.1336108799999994E-3"/>
    <n v="1.05166642E-3"/>
    <n v="1.12259232E-3"/>
    <n v="5.95935161E-3"/>
  </r>
  <r>
    <x v="8"/>
    <x v="4"/>
    <x v="4"/>
    <n v="273"/>
    <n v="6.8777978699999997E-3"/>
    <n v="8.8925326000000005E-4"/>
    <n v="9.4542778999999997E-4"/>
    <n v="5.0431163599999997E-3"/>
  </r>
  <r>
    <x v="8"/>
    <x v="0"/>
    <x v="5"/>
    <n v="848"/>
    <n v="7.4706005199999996E-3"/>
    <n v="8.0102668000000003E-4"/>
    <n v="1.4222050599999999E-3"/>
    <n v="5.2473682900000002E-3"/>
  </r>
  <r>
    <x v="8"/>
    <x v="1"/>
    <x v="5"/>
    <n v="258"/>
    <n v="6.4873580100000003E-3"/>
    <n v="6.8722160999999996E-4"/>
    <n v="1.26013829E-3"/>
    <n v="4.5399976099999998E-3"/>
  </r>
  <r>
    <x v="8"/>
    <x v="2"/>
    <x v="5"/>
    <n v="204"/>
    <n v="6.88918368E-3"/>
    <n v="7.8993032000000002E-4"/>
    <n v="1.21312158E-3"/>
    <n v="4.8861312899999999E-3"/>
  </r>
  <r>
    <x v="8"/>
    <x v="3"/>
    <x v="5"/>
    <n v="102"/>
    <n v="9.5081016000000008E-3"/>
    <n v="1.0035400799999999E-3"/>
    <n v="1.61526392E-3"/>
    <n v="6.8892971200000003E-3"/>
  </r>
  <r>
    <x v="8"/>
    <x v="4"/>
    <x v="5"/>
    <n v="284"/>
    <n v="8.0496867600000008E-3"/>
    <n v="8.3964992000000005E-4"/>
    <n v="1.6502834200000001E-3"/>
    <n v="5.5597529499999999E-3"/>
  </r>
  <r>
    <x v="8"/>
    <x v="0"/>
    <x v="6"/>
    <n v="997"/>
    <n v="6.8923434500000004E-3"/>
    <n v="1.1003494200000001E-3"/>
    <n v="1.2883904000000001E-3"/>
    <n v="4.5036031600000003E-3"/>
  </r>
  <r>
    <x v="8"/>
    <x v="1"/>
    <x v="6"/>
    <n v="391"/>
    <n v="6.0047833000000002E-3"/>
    <n v="8.0062375999999998E-4"/>
    <n v="1.1437906E-3"/>
    <n v="4.0603684699999998E-3"/>
  </r>
  <r>
    <x v="8"/>
    <x v="2"/>
    <x v="6"/>
    <n v="219"/>
    <n v="6.4231352299999999E-3"/>
    <n v="1.1353160100000001E-3"/>
    <n v="1.02634005E-3"/>
    <n v="4.2614787099999997E-3"/>
  </r>
  <r>
    <x v="8"/>
    <x v="3"/>
    <x v="6"/>
    <n v="104"/>
    <n v="8.4523012100000006E-3"/>
    <n v="1.46846039E-3"/>
    <n v="1.8737755900000001E-3"/>
    <n v="5.1100647299999998E-3"/>
  </r>
  <r>
    <x v="8"/>
    <x v="4"/>
    <x v="6"/>
    <n v="283"/>
    <n v="7.9084459599999997E-3"/>
    <n v="1.35212154E-3"/>
    <n v="1.4758373499999999E-3"/>
    <n v="5.0804865999999997E-3"/>
  </r>
  <r>
    <x v="8"/>
    <x v="0"/>
    <x v="7"/>
    <n v="558"/>
    <n v="4.5826901099999999E-3"/>
    <n v="7.6473906000000004E-4"/>
    <n v="5.8081915000000005E-4"/>
    <n v="3.2371313800000001E-3"/>
  </r>
  <r>
    <x v="8"/>
    <x v="1"/>
    <x v="7"/>
    <n v="193"/>
    <n v="4.3305025600000003E-3"/>
    <n v="7.7162468000000004E-4"/>
    <n v="5.0955887000000001E-4"/>
    <n v="3.0493184899999999E-3"/>
  </r>
  <r>
    <x v="8"/>
    <x v="2"/>
    <x v="7"/>
    <n v="139"/>
    <n v="4.2923159000000004E-3"/>
    <n v="7.7887664999999997E-4"/>
    <n v="4.8827577E-4"/>
    <n v="3.0251629500000002E-3"/>
  </r>
  <r>
    <x v="8"/>
    <x v="3"/>
    <x v="7"/>
    <n v="49"/>
    <n v="5.1858935999999998E-3"/>
    <n v="9.9017354000000002E-4"/>
    <n v="7.2066301000000004E-4"/>
    <n v="3.4750564700000001E-3"/>
  </r>
  <r>
    <x v="8"/>
    <x v="4"/>
    <x v="7"/>
    <n v="177"/>
    <n v="4.9187197E-3"/>
    <n v="6.8372020000000003E-4"/>
    <n v="6.9248252E-4"/>
    <n v="3.5425165299999999E-3"/>
  </r>
  <r>
    <x v="8"/>
    <x v="0"/>
    <x v="8"/>
    <n v="719"/>
    <n v="8.5170856E-3"/>
    <n v="1.2690430500000001E-3"/>
    <n v="2.0216476099999998E-3"/>
    <n v="5.2263944399999996E-3"/>
  </r>
  <r>
    <x v="8"/>
    <x v="1"/>
    <x v="8"/>
    <n v="245"/>
    <n v="7.7949732999999998E-3"/>
    <n v="1.1083708899999999E-3"/>
    <n v="1.93159461E-3"/>
    <n v="4.75500729E-3"/>
  </r>
  <r>
    <x v="8"/>
    <x v="2"/>
    <x v="8"/>
    <n v="167"/>
    <n v="8.4546183100000002E-3"/>
    <n v="1.2716925E-3"/>
    <n v="1.8827619900000001E-3"/>
    <n v="5.3001633299999996E-3"/>
  </r>
  <r>
    <x v="8"/>
    <x v="3"/>
    <x v="8"/>
    <n v="83"/>
    <n v="9.7962681700000005E-3"/>
    <n v="1.49124249E-3"/>
    <n v="2.0179325799999999E-3"/>
    <n v="6.2870925399999998E-3"/>
  </r>
  <r>
    <x v="8"/>
    <x v="4"/>
    <x v="8"/>
    <n v="224"/>
    <n v="8.8794847000000007E-3"/>
    <n v="1.36047015E-3"/>
    <n v="2.2250638399999999E-3"/>
    <n v="5.2939502600000002E-3"/>
  </r>
  <r>
    <x v="8"/>
    <x v="0"/>
    <x v="9"/>
    <n v="622"/>
    <n v="7.81337434E-3"/>
    <n v="1.1983258100000001E-3"/>
    <n v="1.56445359E-3"/>
    <n v="5.0505944600000002E-3"/>
  </r>
  <r>
    <x v="8"/>
    <x v="1"/>
    <x v="9"/>
    <n v="268"/>
    <n v="6.7275598900000001E-3"/>
    <n v="9.1525853999999997E-4"/>
    <n v="1.4337597699999999E-3"/>
    <n v="4.3785410700000003E-3"/>
  </r>
  <r>
    <x v="8"/>
    <x v="2"/>
    <x v="9"/>
    <n v="135"/>
    <n v="7.5231479399999997E-3"/>
    <n v="1.17095311E-3"/>
    <n v="1.46124806E-3"/>
    <n v="4.89094626E-3"/>
  </r>
  <r>
    <x v="8"/>
    <x v="3"/>
    <x v="9"/>
    <n v="66"/>
    <n v="1.010907665E-2"/>
    <n v="1.9007783900000001E-3"/>
    <n v="1.7764447899999999E-3"/>
    <n v="6.4318530000000004E-3"/>
  </r>
  <r>
    <x v="8"/>
    <x v="4"/>
    <x v="9"/>
    <n v="153"/>
    <n v="8.9811030000000007E-3"/>
    <n v="1.4152896700000001E-3"/>
    <n v="1.7929978300000001E-3"/>
    <n v="5.7728150500000004E-3"/>
  </r>
  <r>
    <x v="8"/>
    <x v="0"/>
    <x v="10"/>
    <n v="1072"/>
    <n v="7.0093108499999996E-3"/>
    <n v="1.1509939199999999E-3"/>
    <n v="1.5441345600000001E-3"/>
    <n v="4.3141818900000002E-3"/>
  </r>
  <r>
    <x v="8"/>
    <x v="1"/>
    <x v="10"/>
    <n v="434"/>
    <n v="6.2547734000000001E-3"/>
    <n v="9.7656891999999993E-4"/>
    <n v="1.3758478199999999E-3"/>
    <n v="3.9023561800000002E-3"/>
  </r>
  <r>
    <x v="8"/>
    <x v="2"/>
    <x v="10"/>
    <n v="240"/>
    <n v="6.63334275E-3"/>
    <n v="1.1086996000000001E-3"/>
    <n v="1.61950208E-3"/>
    <n v="3.9051405899999999E-3"/>
  </r>
  <r>
    <x v="8"/>
    <x v="3"/>
    <x v="10"/>
    <n v="117"/>
    <n v="9.1128519700000004E-3"/>
    <n v="1.7133584400000001E-3"/>
    <n v="1.7034660500000001E-3"/>
    <n v="5.6960269600000004E-3"/>
  </r>
  <r>
    <x v="8"/>
    <x v="4"/>
    <x v="10"/>
    <n v="281"/>
    <n v="7.6199417800000002E-3"/>
    <n v="1.2223620299999999E-3"/>
    <n v="1.6733390299999999E-3"/>
    <n v="4.7242402300000002E-3"/>
  </r>
  <r>
    <x v="8"/>
    <x v="0"/>
    <x v="11"/>
    <n v="2181"/>
    <n v="7.0123815200000003E-3"/>
    <n v="6.6171201999999998E-4"/>
    <n v="1.9246923899999999E-3"/>
    <n v="4.42597663E-3"/>
  </r>
  <r>
    <x v="8"/>
    <x v="1"/>
    <x v="11"/>
    <n v="911"/>
    <n v="6.1330647600000001E-3"/>
    <n v="5.9246275999999998E-4"/>
    <n v="1.70513657E-3"/>
    <n v="3.8354649699999998E-3"/>
  </r>
  <r>
    <x v="8"/>
    <x v="2"/>
    <x v="11"/>
    <n v="467"/>
    <n v="6.8116025700000003E-3"/>
    <n v="6.6140728E-4"/>
    <n v="1.86669717E-3"/>
    <n v="4.2834976499999998E-3"/>
  </r>
  <r>
    <x v="8"/>
    <x v="3"/>
    <x v="11"/>
    <n v="132"/>
    <n v="9.2836347199999995E-3"/>
    <n v="8.6104073999999995E-4"/>
    <n v="2.4868474299999999E-3"/>
    <n v="5.93574611E-3"/>
  </r>
  <r>
    <x v="8"/>
    <x v="4"/>
    <x v="11"/>
    <n v="671"/>
    <n v="7.89914146E-3"/>
    <n v="7.1672990000000002E-4"/>
    <n v="2.1525532999999999E-3"/>
    <n v="5.02985777E-3"/>
  </r>
  <r>
    <x v="8"/>
    <x v="0"/>
    <x v="12"/>
    <n v="1719"/>
    <n v="6.8744543799999997E-3"/>
    <n v="7.7145657999999997E-4"/>
    <n v="1.61423634E-3"/>
    <n v="4.48876099E-3"/>
  </r>
  <r>
    <x v="8"/>
    <x v="1"/>
    <x v="12"/>
    <n v="734"/>
    <n v="6.0623073899999996E-3"/>
    <n v="6.5242117000000001E-4"/>
    <n v="1.43781828E-3"/>
    <n v="3.9720674500000001E-3"/>
  </r>
  <r>
    <x v="8"/>
    <x v="2"/>
    <x v="12"/>
    <n v="379"/>
    <n v="6.5888849800000001E-3"/>
    <n v="8.2710325999999998E-4"/>
    <n v="1.5014228499999999E-3"/>
    <n v="4.2603583999999998E-3"/>
  </r>
  <r>
    <x v="8"/>
    <x v="3"/>
    <x v="12"/>
    <n v="235"/>
    <n v="8.6465226100000004E-3"/>
    <n v="9.3124482999999995E-4"/>
    <n v="1.9727637399999999E-3"/>
    <n v="5.7425135499999998E-3"/>
  </r>
  <r>
    <x v="8"/>
    <x v="4"/>
    <x v="12"/>
    <n v="371"/>
    <n v="7.6504939100000002E-3"/>
    <n v="8.4890039000000005E-4"/>
    <n v="1.8514148399999999E-3"/>
    <n v="4.9501782100000004E-3"/>
  </r>
  <r>
    <x v="8"/>
    <x v="0"/>
    <x v="13"/>
    <n v="943"/>
    <n v="5.8576472500000004E-3"/>
    <n v="5.7730426999999995E-4"/>
    <n v="1.21196364E-3"/>
    <n v="4.0683788500000002E-3"/>
  </r>
  <r>
    <x v="8"/>
    <x v="1"/>
    <x v="13"/>
    <n v="292"/>
    <n v="5.29109565E-3"/>
    <n v="4.4679072999999998E-4"/>
    <n v="1.0658847799999999E-3"/>
    <n v="3.7784196699999998E-3"/>
  </r>
  <r>
    <x v="8"/>
    <x v="2"/>
    <x v="13"/>
    <n v="218"/>
    <n v="5.5569357300000004E-3"/>
    <n v="5.4934354E-4"/>
    <n v="1.0423565999999999E-3"/>
    <n v="3.9652350599999999E-3"/>
  </r>
  <r>
    <x v="8"/>
    <x v="3"/>
    <x v="13"/>
    <n v="91"/>
    <n v="6.7840606099999999E-3"/>
    <n v="7.5015235999999999E-4"/>
    <n v="1.3686658500000001E-3"/>
    <n v="4.6652419300000003E-3"/>
  </r>
  <r>
    <x v="8"/>
    <x v="4"/>
    <x v="13"/>
    <n v="342"/>
    <n v="6.2865494799999996E-3"/>
    <n v="6.6056804999999996E-4"/>
    <n v="1.4031024099999999E-3"/>
    <n v="4.2228785199999999E-3"/>
  </r>
  <r>
    <x v="8"/>
    <x v="0"/>
    <x v="14"/>
    <n v="1132"/>
    <n v="6.4829842299999997E-3"/>
    <n v="1.1324799600000001E-3"/>
    <n v="1.71995624E-3"/>
    <n v="3.63054755E-3"/>
  </r>
  <r>
    <x v="8"/>
    <x v="1"/>
    <x v="14"/>
    <n v="548"/>
    <n v="5.9662870900000003E-3"/>
    <n v="1.0655960299999999E-3"/>
    <n v="1.49594882E-3"/>
    <n v="3.4047417600000002E-3"/>
  </r>
  <r>
    <x v="8"/>
    <x v="2"/>
    <x v="14"/>
    <n v="239"/>
    <n v="6.51760784E-3"/>
    <n v="1.20263807E-3"/>
    <n v="1.7755789699999999E-3"/>
    <n v="3.5393903399999998E-3"/>
  </r>
  <r>
    <x v="8"/>
    <x v="3"/>
    <x v="14"/>
    <n v="124"/>
    <n v="7.5827917199999999E-3"/>
    <n v="1.3764745100000001E-3"/>
    <n v="2.1718187699999998E-3"/>
    <n v="4.0344979600000002E-3"/>
  </r>
  <r>
    <x v="8"/>
    <x v="4"/>
    <x v="14"/>
    <n v="221"/>
    <n v="7.1096758800000001E-3"/>
    <n v="1.0855536200000001E-3"/>
    <n v="1.9617267300000001E-3"/>
    <n v="4.0623950399999997E-3"/>
  </r>
  <r>
    <x v="8"/>
    <x v="0"/>
    <x v="15"/>
    <n v="2153"/>
    <n v="6.7670646699999996E-3"/>
    <n v="9.5993293000000001E-4"/>
    <n v="1.5633813899999999E-3"/>
    <n v="4.2437498699999998E-3"/>
  </r>
  <r>
    <x v="8"/>
    <x v="1"/>
    <x v="15"/>
    <n v="881"/>
    <n v="6.01331586E-3"/>
    <n v="8.1005357000000003E-4"/>
    <n v="1.44887414E-3"/>
    <n v="3.7543876600000001E-3"/>
  </r>
  <r>
    <x v="8"/>
    <x v="2"/>
    <x v="15"/>
    <n v="389"/>
    <n v="6.5124545299999996E-3"/>
    <n v="9.3747000000000004E-4"/>
    <n v="1.5283130999999999E-3"/>
    <n v="4.0466709400000002E-3"/>
  </r>
  <r>
    <x v="8"/>
    <x v="3"/>
    <x v="15"/>
    <n v="325"/>
    <n v="7.75238579E-3"/>
    <n v="1.10612513E-3"/>
    <n v="1.6990382199999999E-3"/>
    <n v="4.9472219800000003E-3"/>
  </r>
  <r>
    <x v="8"/>
    <x v="4"/>
    <x v="15"/>
    <n v="558"/>
    <n v="7.5607325400000001E-3"/>
    <n v="1.1270822799999999E-3"/>
    <n v="1.6896071499999999E-3"/>
    <n v="4.7440426600000004E-3"/>
  </r>
  <r>
    <x v="8"/>
    <x v="0"/>
    <x v="16"/>
    <n v="709"/>
    <n v="7.1398485300000003E-3"/>
    <n v="9.8952593999999993E-4"/>
    <n v="1.71766417E-3"/>
    <n v="4.4326579100000003E-3"/>
  </r>
  <r>
    <x v="8"/>
    <x v="1"/>
    <x v="16"/>
    <n v="305"/>
    <n v="6.5563901899999997E-3"/>
    <n v="9.0755893999999997E-4"/>
    <n v="1.5360501300000001E-3"/>
    <n v="4.1127805700000002E-3"/>
  </r>
  <r>
    <x v="8"/>
    <x v="2"/>
    <x v="16"/>
    <n v="161"/>
    <n v="6.8180639399999998E-3"/>
    <n v="9.5949767000000005E-4"/>
    <n v="1.7416463E-3"/>
    <n v="4.11691946E-3"/>
  </r>
  <r>
    <x v="8"/>
    <x v="3"/>
    <x v="16"/>
    <n v="72"/>
    <n v="8.56481454E-3"/>
    <n v="1.3720098E-3"/>
    <n v="1.9587510300000002E-3"/>
    <n v="5.2340532399999997E-3"/>
  </r>
  <r>
    <x v="8"/>
    <x v="4"/>
    <x v="16"/>
    <n v="171"/>
    <n v="7.8835009399999996E-3"/>
    <n v="1.0029508100000001E-3"/>
    <n v="1.9175057200000001E-3"/>
    <n v="4.96304395E-3"/>
  </r>
  <r>
    <x v="8"/>
    <x v="0"/>
    <x v="17"/>
    <n v="9475"/>
    <n v="4.5940765200000004E-3"/>
    <n v="9.1941365999999997E-4"/>
    <n v="7.3952873000000005E-4"/>
    <n v="2.93513364E-3"/>
  </r>
  <r>
    <x v="8"/>
    <x v="1"/>
    <x v="17"/>
    <n v="5334"/>
    <n v="4.3814681299999998E-3"/>
    <n v="8.5276641999999998E-4"/>
    <n v="7.0001858999999998E-4"/>
    <n v="2.8286826399999999E-3"/>
  </r>
  <r>
    <x v="8"/>
    <x v="2"/>
    <x v="17"/>
    <n v="2090"/>
    <n v="4.4889462499999996E-3"/>
    <n v="9.951264699999999E-4"/>
    <n v="7.1577594999999998E-4"/>
    <n v="2.7780433599999999E-3"/>
  </r>
  <r>
    <x v="8"/>
    <x v="3"/>
    <x v="17"/>
    <n v="544"/>
    <n v="5.5377048600000001E-3"/>
    <n v="1.19702284E-3"/>
    <n v="8.2829072000000002E-4"/>
    <n v="3.51239082E-3"/>
  </r>
  <r>
    <x v="8"/>
    <x v="4"/>
    <x v="17"/>
    <n v="1507"/>
    <n v="5.1517683599999996E-3"/>
    <n v="9.5009529999999997E-4"/>
    <n v="8.8027451999999999E-4"/>
    <n v="3.3213980499999999E-3"/>
  </r>
  <r>
    <x v="8"/>
    <x v="0"/>
    <x v="18"/>
    <n v="4148"/>
    <n v="5.0036661899999996E-3"/>
    <n v="1.0398443700000001E-3"/>
    <n v="5.3544857E-4"/>
    <n v="3.4283727599999998E-3"/>
  </r>
  <r>
    <x v="8"/>
    <x v="1"/>
    <x v="18"/>
    <n v="2129"/>
    <n v="4.6087047299999996E-3"/>
    <n v="9.3830978000000005E-4"/>
    <n v="4.9692384999999999E-4"/>
    <n v="3.17347061E-3"/>
  </r>
  <r>
    <x v="8"/>
    <x v="2"/>
    <x v="18"/>
    <n v="889"/>
    <n v="4.96689192E-3"/>
    <n v="1.07904457E-3"/>
    <n v="5.1325592000000001E-4"/>
    <n v="3.3745909599999999E-3"/>
  </r>
  <r>
    <x v="8"/>
    <x v="3"/>
    <x v="18"/>
    <n v="243"/>
    <n v="7.0398945899999999E-3"/>
    <n v="1.7318717999999999E-3"/>
    <n v="6.2190380999999995E-4"/>
    <n v="4.6861184900000002E-3"/>
  </r>
  <r>
    <x v="8"/>
    <x v="4"/>
    <x v="18"/>
    <n v="887"/>
    <n v="5.4306805799999996E-3"/>
    <n v="1.05467584E-3"/>
    <n v="6.2647424000000004E-4"/>
    <n v="3.74953002E-3"/>
  </r>
  <r>
    <x v="8"/>
    <x v="0"/>
    <x v="19"/>
    <n v="2121"/>
    <n v="6.4228469000000002E-3"/>
    <n v="1.0702496399999999E-3"/>
    <n v="1.10493913E-3"/>
    <n v="4.2476576600000001E-3"/>
  </r>
  <r>
    <x v="8"/>
    <x v="1"/>
    <x v="19"/>
    <n v="886"/>
    <n v="5.5773448699999997E-3"/>
    <n v="9.2160174000000005E-4"/>
    <n v="9.7828335000000005E-4"/>
    <n v="3.6774593200000001E-3"/>
  </r>
  <r>
    <x v="8"/>
    <x v="2"/>
    <x v="19"/>
    <n v="414"/>
    <n v="6.1930799099999996E-3"/>
    <n v="1.2204215700000001E-3"/>
    <n v="1.0352363799999999E-3"/>
    <n v="3.9374214599999999E-3"/>
  </r>
  <r>
    <x v="8"/>
    <x v="3"/>
    <x v="19"/>
    <n v="329"/>
    <n v="8.2526311799999991E-3"/>
    <n v="1.3435774E-3"/>
    <n v="1.34895987E-3"/>
    <n v="5.5600934800000001E-3"/>
  </r>
  <r>
    <x v="8"/>
    <x v="4"/>
    <x v="19"/>
    <n v="492"/>
    <n v="6.9152032E-3"/>
    <n v="1.0287985E-3"/>
    <n v="1.2284983399999999E-3"/>
    <n v="4.6579059000000003E-3"/>
  </r>
  <r>
    <x v="8"/>
    <x v="0"/>
    <x v="20"/>
    <n v="1067"/>
    <n v="7.8974124599999994E-3"/>
    <n v="1.21628634E-3"/>
    <n v="1.5921562900000001E-3"/>
    <n v="5.0889693499999999E-3"/>
  </r>
  <r>
    <x v="8"/>
    <x v="1"/>
    <x v="20"/>
    <n v="396"/>
    <n v="7.1249237700000004E-3"/>
    <n v="1.04046809E-3"/>
    <n v="1.49068788E-3"/>
    <n v="4.5937673E-3"/>
  </r>
  <r>
    <x v="8"/>
    <x v="2"/>
    <x v="20"/>
    <n v="256"/>
    <n v="7.2032332599999997E-3"/>
    <n v="1.2011716400000001E-3"/>
    <n v="1.4379428399999999E-3"/>
    <n v="4.5641183300000002E-3"/>
  </r>
  <r>
    <x v="8"/>
    <x v="3"/>
    <x v="20"/>
    <n v="156"/>
    <n v="9.0714028500000002E-3"/>
    <n v="1.4561814999999999E-3"/>
    <n v="1.80288439E-3"/>
    <n v="5.81233653E-3"/>
  </r>
  <r>
    <x v="8"/>
    <x v="4"/>
    <x v="20"/>
    <n v="259"/>
    <n v="9.0575394599999998E-3"/>
    <n v="1.35555175E-3"/>
    <n v="1.77279934E-3"/>
    <n v="5.9291878499999999E-3"/>
  </r>
  <r>
    <x v="8"/>
    <x v="0"/>
    <x v="21"/>
    <n v="1248"/>
    <n v="6.1195688399999998E-3"/>
    <n v="1.0157174999999999E-3"/>
    <n v="9.8502951000000003E-4"/>
    <n v="4.1188213600000002E-3"/>
  </r>
  <r>
    <x v="8"/>
    <x v="1"/>
    <x v="21"/>
    <n v="463"/>
    <n v="5.4077671400000003E-3"/>
    <n v="8.3705778999999998E-4"/>
    <n v="9.3192521000000003E-4"/>
    <n v="3.63878367E-3"/>
  </r>
  <r>
    <x v="8"/>
    <x v="2"/>
    <x v="21"/>
    <n v="218"/>
    <n v="5.6741630300000002E-3"/>
    <n v="9.1175011999999997E-4"/>
    <n v="1.0050329E-3"/>
    <n v="3.7573795599999999E-3"/>
  </r>
  <r>
    <x v="8"/>
    <x v="3"/>
    <x v="21"/>
    <n v="263"/>
    <n v="7.2767037300000004E-3"/>
    <n v="1.3272776099999999E-3"/>
    <n v="1.0359014E-3"/>
    <n v="4.9135242699999996E-3"/>
  </r>
  <r>
    <x v="8"/>
    <x v="4"/>
    <x v="21"/>
    <n v="304"/>
    <n v="6.5219904899999999E-3"/>
    <n v="1.092836E-3"/>
    <n v="1.0075533600000001E-3"/>
    <n v="4.4216006400000004E-3"/>
  </r>
  <r>
    <x v="8"/>
    <x v="0"/>
    <x v="22"/>
    <n v="1294"/>
    <n v="5.8905505200000001E-3"/>
    <n v="8.2790383999999996E-4"/>
    <n v="1.12862403E-3"/>
    <n v="3.9340221699999999E-3"/>
  </r>
  <r>
    <x v="8"/>
    <x v="1"/>
    <x v="22"/>
    <n v="476"/>
    <n v="4.9446825100000003E-3"/>
    <n v="7.0759879000000003E-4"/>
    <n v="9.2388321000000005E-4"/>
    <n v="3.3132000399999999E-3"/>
  </r>
  <r>
    <x v="8"/>
    <x v="2"/>
    <x v="22"/>
    <n v="369"/>
    <n v="5.8979785300000004E-3"/>
    <n v="8.2593070999999998E-4"/>
    <n v="1.0670101799999999E-3"/>
    <n v="4.0050371399999998E-3"/>
  </r>
  <r>
    <x v="8"/>
    <x v="3"/>
    <x v="22"/>
    <n v="124"/>
    <n v="8.0198996500000005E-3"/>
    <n v="1.1099907699999999E-3"/>
    <n v="1.4554395700000001E-3"/>
    <n v="5.4544688399999998E-3"/>
  </r>
  <r>
    <x v="8"/>
    <x v="4"/>
    <x v="22"/>
    <n v="325"/>
    <n v="6.4550211099999996E-3"/>
    <n v="8.9871771000000003E-4"/>
    <n v="1.3737533199999999E-3"/>
    <n v="4.18254961E-3"/>
  </r>
  <r>
    <x v="8"/>
    <x v="0"/>
    <x v="23"/>
    <n v="2"/>
    <n v="7.5057867999999998E-3"/>
    <n v="1.3368055499999999E-3"/>
    <n v="3.4722218700000002E-3"/>
    <n v="2.6967590199999999E-3"/>
  </r>
  <r>
    <x v="8"/>
    <x v="2"/>
    <x v="23"/>
    <n v="1"/>
    <n v="8.2870367999999996E-3"/>
    <n v="6.5972222000000005E-4"/>
    <n v="4.0509256900000002E-3"/>
    <n v="3.5763888800000002E-3"/>
  </r>
  <r>
    <x v="8"/>
    <x v="3"/>
    <x v="23"/>
    <n v="1"/>
    <n v="6.7245368E-3"/>
    <n v="2.0138888800000001E-3"/>
    <n v="2.8935180500000001E-3"/>
    <n v="1.81712916E-3"/>
  </r>
  <r>
    <x v="8"/>
    <x v="0"/>
    <x v="24"/>
    <n v="1805"/>
    <n v="6.9758641300000004E-3"/>
    <n v="1.0329970999999999E-3"/>
    <n v="1.20551171E-3"/>
    <n v="4.7373548400000002E-3"/>
  </r>
  <r>
    <x v="8"/>
    <x v="1"/>
    <x v="24"/>
    <n v="572"/>
    <n v="6.20906557E-3"/>
    <n v="8.3086452000000004E-4"/>
    <n v="1.1282291599999999E-3"/>
    <n v="4.24997143E-3"/>
  </r>
  <r>
    <x v="8"/>
    <x v="2"/>
    <x v="24"/>
    <n v="381"/>
    <n v="6.7139044599999996E-3"/>
    <n v="9.7337636000000005E-4"/>
    <n v="1.2075614700000001E-3"/>
    <n v="4.5329661299999997E-3"/>
  </r>
  <r>
    <x v="8"/>
    <x v="3"/>
    <x v="24"/>
    <n v="208"/>
    <n v="8.4978185000000005E-3"/>
    <n v="1.5635570100000001E-3"/>
    <n v="1.20392603E-3"/>
    <n v="5.7303349599999998E-3"/>
  </r>
  <r>
    <x v="8"/>
    <x v="4"/>
    <x v="24"/>
    <n v="644"/>
    <n v="7.3203499999999998E-3"/>
    <n v="1.07644257E-3"/>
    <n v="1.2734534400000001E-3"/>
    <n v="4.9704535200000002E-3"/>
  </r>
  <r>
    <x v="8"/>
    <x v="0"/>
    <x v="25"/>
    <n v="1908"/>
    <n v="5.6642290800000003E-3"/>
    <n v="9.9114208000000009E-4"/>
    <n v="9.5313205E-4"/>
    <n v="3.71995448E-3"/>
  </r>
  <r>
    <x v="8"/>
    <x v="1"/>
    <x v="25"/>
    <n v="900"/>
    <n v="5.0954601499999998E-3"/>
    <n v="8.6759236000000001E-4"/>
    <n v="8.7064021000000003E-4"/>
    <n v="3.3572271099999999E-3"/>
  </r>
  <r>
    <x v="8"/>
    <x v="2"/>
    <x v="25"/>
    <n v="515"/>
    <n v="5.6998379499999998E-3"/>
    <n v="1.07519754E-3"/>
    <n v="8.6879695000000002E-4"/>
    <n v="3.7558429800000001E-3"/>
  </r>
  <r>
    <x v="8"/>
    <x v="3"/>
    <x v="25"/>
    <n v="104"/>
    <n v="7.2344637800000004E-3"/>
    <n v="1.2811607200000001E-3"/>
    <n v="1.1085512199999999E-3"/>
    <n v="4.8447513399999999E-3"/>
  </r>
  <r>
    <x v="8"/>
    <x v="4"/>
    <x v="25"/>
    <n v="389"/>
    <n v="6.5131983799999998E-3"/>
    <n v="1.08817099E-3"/>
    <n v="1.2140874100000001E-3"/>
    <n v="4.2109395000000001E-3"/>
  </r>
  <r>
    <x v="8"/>
    <x v="0"/>
    <x v="26"/>
    <n v="1084"/>
    <n v="7.1797267600000004E-3"/>
    <n v="1.3042398899999999E-3"/>
    <n v="1.45214032E-3"/>
    <n v="4.4233460800000004E-3"/>
  </r>
  <r>
    <x v="8"/>
    <x v="1"/>
    <x v="26"/>
    <n v="407"/>
    <n v="6.0881617700000003E-3"/>
    <n v="1.0846070900000001E-3"/>
    <n v="1.26620915E-3"/>
    <n v="3.7373450700000001E-3"/>
  </r>
  <r>
    <x v="8"/>
    <x v="2"/>
    <x v="26"/>
    <n v="246"/>
    <n v="7.0012794799999998E-3"/>
    <n v="1.2840162500000001E-3"/>
    <n v="1.44407722E-3"/>
    <n v="4.2731855400000001E-3"/>
  </r>
  <r>
    <x v="8"/>
    <x v="3"/>
    <x v="26"/>
    <n v="122"/>
    <n v="9.5703359899999996E-3"/>
    <n v="1.7519540799999999E-3"/>
    <n v="1.8883763600000001E-3"/>
    <n v="5.93000509E-3"/>
  </r>
  <r>
    <x v="8"/>
    <x v="4"/>
    <x v="26"/>
    <n v="309"/>
    <n v="7.8156835599999998E-3"/>
    <n v="1.4328626400000001E-3"/>
    <n v="1.53122352E-3"/>
    <n v="4.8515969000000004E-3"/>
  </r>
  <r>
    <x v="8"/>
    <x v="0"/>
    <x v="27"/>
    <n v="958"/>
    <n v="7.3665958700000001E-3"/>
    <n v="7.4668458999999998E-4"/>
    <n v="1.5209756599999999E-3"/>
    <n v="5.0989351300000001E-3"/>
  </r>
  <r>
    <x v="8"/>
    <x v="1"/>
    <x v="27"/>
    <n v="324"/>
    <n v="6.14497576E-3"/>
    <n v="6.5647123999999996E-4"/>
    <n v="1.3233022300000001E-3"/>
    <n v="4.1652017999999997E-3"/>
  </r>
  <r>
    <x v="8"/>
    <x v="2"/>
    <x v="27"/>
    <n v="231"/>
    <n v="6.8035511599999999E-3"/>
    <n v="7.4159225999999995E-4"/>
    <n v="1.3440955099999999E-3"/>
    <n v="4.7178629099999996E-3"/>
  </r>
  <r>
    <x v="8"/>
    <x v="3"/>
    <x v="27"/>
    <n v="138"/>
    <n v="9.4852889399999994E-3"/>
    <n v="8.9179055999999998E-4"/>
    <n v="1.7038208899999999E-3"/>
    <n v="6.8896769900000003E-3"/>
  </r>
  <r>
    <x v="8"/>
    <x v="4"/>
    <x v="27"/>
    <n v="265"/>
    <n v="8.2476849300000005E-3"/>
    <n v="7.8585752999999999E-4"/>
    <n v="1.82162797E-3"/>
    <n v="5.6401989199999997E-3"/>
  </r>
  <r>
    <x v="8"/>
    <x v="0"/>
    <x v="28"/>
    <n v="1955"/>
    <n v="5.3556642400000003E-3"/>
    <n v="1.00567135E-3"/>
    <n v="5.5593422E-4"/>
    <n v="3.7940582E-3"/>
  </r>
  <r>
    <x v="8"/>
    <x v="1"/>
    <x v="28"/>
    <n v="986"/>
    <n v="5.10482377E-3"/>
    <n v="9.3245223999999997E-4"/>
    <n v="5.0874253000000001E-4"/>
    <n v="3.66362852E-3"/>
  </r>
  <r>
    <x v="8"/>
    <x v="2"/>
    <x v="28"/>
    <n v="341"/>
    <n v="5.2532038299999998E-3"/>
    <n v="1.06467879E-3"/>
    <n v="4.9944992000000002E-4"/>
    <n v="3.6890746400000001E-3"/>
  </r>
  <r>
    <x v="8"/>
    <x v="3"/>
    <x v="28"/>
    <n v="127"/>
    <n v="6.6362275400000002E-3"/>
    <n v="1.5374377799999999E-3"/>
    <n v="6.7466803999999996E-4"/>
    <n v="4.4241212099999996E-3"/>
  </r>
  <r>
    <x v="8"/>
    <x v="4"/>
    <x v="28"/>
    <n v="501"/>
    <n v="5.5944589899999996E-3"/>
    <n v="9.7480940999999997E-4"/>
    <n v="6.5715767000000004E-4"/>
    <n v="3.9624914500000002E-3"/>
  </r>
  <r>
    <x v="8"/>
    <x v="0"/>
    <x v="29"/>
    <n v="1308"/>
    <n v="7.2251774400000001E-3"/>
    <n v="8.8905324000000002E-4"/>
    <n v="1.3987018399999999E-3"/>
    <n v="4.9374218999999999E-3"/>
  </r>
  <r>
    <x v="8"/>
    <x v="1"/>
    <x v="29"/>
    <n v="457"/>
    <n v="6.07426124E-3"/>
    <n v="7.1341351999999996E-4"/>
    <n v="1.2722361800000001E-3"/>
    <n v="4.0886110900000003E-3"/>
  </r>
  <r>
    <x v="8"/>
    <x v="2"/>
    <x v="29"/>
    <n v="261"/>
    <n v="7.0149085999999996E-3"/>
    <n v="8.2269026999999995E-4"/>
    <n v="1.3315947699999999E-3"/>
    <n v="4.8606230800000002E-3"/>
  </r>
  <r>
    <x v="8"/>
    <x v="3"/>
    <x v="29"/>
    <n v="309"/>
    <n v="8.7514605800000003E-3"/>
    <n v="1.23190825E-3"/>
    <n v="1.5269909399999999E-3"/>
    <n v="5.9925608999999999E-3"/>
  </r>
  <r>
    <x v="8"/>
    <x v="4"/>
    <x v="29"/>
    <n v="281"/>
    <n v="7.6138869999999997E-3"/>
    <n v="8.5932328999999998E-4"/>
    <n v="1.52563571E-3"/>
    <n v="5.2289275200000001E-3"/>
  </r>
  <r>
    <x v="8"/>
    <x v="0"/>
    <x v="30"/>
    <n v="1024"/>
    <n v="8.0979408399999998E-3"/>
    <n v="1.19258151E-3"/>
    <n v="1.7226153200000001E-3"/>
    <n v="5.1827435399999996E-3"/>
  </r>
  <r>
    <x v="8"/>
    <x v="1"/>
    <x v="30"/>
    <n v="297"/>
    <n v="6.6640554400000003E-3"/>
    <n v="1.03472978E-3"/>
    <n v="1.612771E-3"/>
    <n v="4.0165541900000004E-3"/>
  </r>
  <r>
    <x v="8"/>
    <x v="2"/>
    <x v="30"/>
    <n v="268"/>
    <n v="7.49926558E-3"/>
    <n v="1.0917199900000001E-3"/>
    <n v="1.64425246E-3"/>
    <n v="4.7632927000000004E-3"/>
  </r>
  <r>
    <x v="8"/>
    <x v="3"/>
    <x v="30"/>
    <n v="206"/>
    <n v="1.0186308640000001E-2"/>
    <n v="1.52412552E-3"/>
    <n v="1.81252223E-3"/>
    <n v="6.8496603799999998E-3"/>
  </r>
  <r>
    <x v="8"/>
    <x v="4"/>
    <x v="30"/>
    <n v="253"/>
    <n v="8.7149573199999993E-3"/>
    <n v="1.21477435E-3"/>
    <n v="1.86136706E-3"/>
    <n v="5.6388154500000001E-3"/>
  </r>
  <r>
    <x v="8"/>
    <x v="0"/>
    <x v="31"/>
    <n v="926"/>
    <n v="7.3227139400000004E-3"/>
    <n v="1.0512031599999999E-3"/>
    <n v="1.4587830599999999E-3"/>
    <n v="4.8127272400000001E-3"/>
  </r>
  <r>
    <x v="8"/>
    <x v="1"/>
    <x v="31"/>
    <n v="317"/>
    <n v="6.6560051399999999E-3"/>
    <n v="8.8244075999999996E-4"/>
    <n v="1.24174821E-3"/>
    <n v="4.5318156699999997E-3"/>
  </r>
  <r>
    <x v="8"/>
    <x v="2"/>
    <x v="31"/>
    <n v="172"/>
    <n v="6.9835403500000002E-3"/>
    <n v="1.1821703000000001E-3"/>
    <n v="1.2688412799999999E-3"/>
    <n v="4.5325282899999998E-3"/>
  </r>
  <r>
    <x v="8"/>
    <x v="3"/>
    <x v="31"/>
    <n v="124"/>
    <n v="7.9326274399999994E-3"/>
    <n v="1.24113255E-3"/>
    <n v="1.4940820600000001E-3"/>
    <n v="5.1974124000000003E-3"/>
  </r>
  <r>
    <x v="8"/>
    <x v="4"/>
    <x v="31"/>
    <n v="313"/>
    <n v="7.9426988399999999E-3"/>
    <n v="1.07490953E-3"/>
    <n v="1.7689842E-3"/>
    <n v="5.0988046300000003E-3"/>
  </r>
  <r>
    <x v="8"/>
    <x v="0"/>
    <x v="32"/>
    <n v="469"/>
    <n v="8.0503482100000006E-3"/>
    <n v="8.3464103E-4"/>
    <n v="1.40473204E-3"/>
    <n v="5.81097465E-3"/>
  </r>
  <r>
    <x v="8"/>
    <x v="1"/>
    <x v="32"/>
    <n v="150"/>
    <n v="7.1962960700000002E-3"/>
    <n v="7.6172816000000005E-4"/>
    <n v="1.23287013E-3"/>
    <n v="5.2016972899999996E-3"/>
  </r>
  <r>
    <x v="8"/>
    <x v="2"/>
    <x v="32"/>
    <n v="122"/>
    <n v="8.0999542000000004E-3"/>
    <n v="8.7488590000000003E-4"/>
    <n v="1.1562687299999999E-3"/>
    <n v="6.0687990900000002E-3"/>
  </r>
  <r>
    <x v="8"/>
    <x v="3"/>
    <x v="32"/>
    <n v="72"/>
    <n v="9.9365030899999998E-3"/>
    <n v="1.0908562499999999E-3"/>
    <n v="1.7013886399999999E-3"/>
    <n v="7.1442577599999998E-3"/>
  </r>
  <r>
    <x v="8"/>
    <x v="4"/>
    <x v="32"/>
    <n v="125"/>
    <n v="7.9403701300000008E-3"/>
    <n v="7.3527751999999998E-4"/>
    <n v="1.6825923400000001E-3"/>
    <n v="5.5224997699999997E-3"/>
  </r>
  <r>
    <x v="8"/>
    <x v="0"/>
    <x v="33"/>
    <n v="1565"/>
    <n v="6.8197991999999997E-3"/>
    <n v="1.25056183E-3"/>
    <n v="1.4423142800000001E-3"/>
    <n v="4.12692261E-3"/>
  </r>
  <r>
    <x v="8"/>
    <x v="1"/>
    <x v="33"/>
    <n v="648"/>
    <n v="6.1015908399999997E-3"/>
    <n v="1.08280083E-3"/>
    <n v="1.30503021E-3"/>
    <n v="3.7137593300000001E-3"/>
  </r>
  <r>
    <x v="8"/>
    <x v="2"/>
    <x v="33"/>
    <n v="332"/>
    <n v="6.4843399100000003E-3"/>
    <n v="1.2093162000000001E-3"/>
    <n v="1.2872320100000001E-3"/>
    <n v="3.9877912100000001E-3"/>
  </r>
  <r>
    <x v="8"/>
    <x v="3"/>
    <x v="33"/>
    <n v="194"/>
    <n v="8.5954799100000003E-3"/>
    <n v="1.5601133799999999E-3"/>
    <n v="1.6587912900000001E-3"/>
    <n v="5.3765747899999997E-3"/>
  </r>
  <r>
    <x v="8"/>
    <x v="4"/>
    <x v="33"/>
    <n v="391"/>
    <n v="7.41388984E-3"/>
    <n v="1.4100239100000001E-3"/>
    <n v="1.69410674E-3"/>
    <n v="4.3097586700000003E-3"/>
  </r>
  <r>
    <x v="8"/>
    <x v="0"/>
    <x v="34"/>
    <n v="786"/>
    <n v="7.3074961099999997E-3"/>
    <n v="9.0371996000000005E-4"/>
    <n v="1.50090389E-3"/>
    <n v="4.90287178E-3"/>
  </r>
  <r>
    <x v="8"/>
    <x v="1"/>
    <x v="34"/>
    <n v="302"/>
    <n v="6.2414150200000001E-3"/>
    <n v="6.8156708000000001E-4"/>
    <n v="1.35064054E-3"/>
    <n v="4.2092068999999999E-3"/>
  </r>
  <r>
    <x v="8"/>
    <x v="2"/>
    <x v="34"/>
    <n v="171"/>
    <n v="7.05537934E-3"/>
    <n v="9.2497808999999999E-4"/>
    <n v="1.40323779E-3"/>
    <n v="4.7271629499999997E-3"/>
  </r>
  <r>
    <x v="8"/>
    <x v="3"/>
    <x v="34"/>
    <n v="104"/>
    <n v="8.8861064199999996E-3"/>
    <n v="1.4199383400000001E-3"/>
    <n v="1.8920270100000001E-3"/>
    <n v="5.5741406200000001E-3"/>
  </r>
  <r>
    <x v="8"/>
    <x v="4"/>
    <x v="34"/>
    <n v="209"/>
    <n v="8.2687065699999993E-3"/>
    <n v="9.5045831000000001E-4"/>
    <n v="1.6033136000000001E-3"/>
    <n v="5.7149341999999997E-3"/>
  </r>
  <r>
    <x v="8"/>
    <x v="0"/>
    <x v="35"/>
    <n v="561"/>
    <n v="6.8238138699999997E-3"/>
    <n v="2.3746427999999999E-4"/>
    <n v="1.73014848E-3"/>
    <n v="4.8443790100000002E-3"/>
  </r>
  <r>
    <x v="8"/>
    <x v="1"/>
    <x v="35"/>
    <n v="218"/>
    <n v="6.3211431499999998E-3"/>
    <n v="1.6904497E-4"/>
    <n v="1.6510573700000001E-3"/>
    <n v="4.48973173E-3"/>
  </r>
  <r>
    <x v="8"/>
    <x v="2"/>
    <x v="35"/>
    <n v="154"/>
    <n v="6.8894297500000003E-3"/>
    <n v="3.2249554000000002E-4"/>
    <n v="1.6829002E-3"/>
    <n v="4.8722340400000003E-3"/>
  </r>
  <r>
    <x v="8"/>
    <x v="3"/>
    <x v="35"/>
    <n v="35"/>
    <n v="8.5175262200000001E-3"/>
    <n v="7.1494684000000005E-4"/>
    <n v="2.3091928499999999E-3"/>
    <n v="5.4821426299999998E-3"/>
  </r>
  <r>
    <x v="8"/>
    <x v="4"/>
    <x v="35"/>
    <n v="154"/>
    <n v="7.0848362099999998E-3"/>
    <n v="1.4076755E-4"/>
    <n v="1.7577559E-3"/>
    <n v="5.1736108800000003E-3"/>
  </r>
  <r>
    <x v="8"/>
    <x v="0"/>
    <x v="36"/>
    <n v="1919"/>
    <n v="6.1866891499999998E-3"/>
    <n v="1.10333651E-3"/>
    <n v="9.1631177999999998E-4"/>
    <n v="4.1670403699999997E-3"/>
  </r>
  <r>
    <x v="8"/>
    <x v="1"/>
    <x v="36"/>
    <n v="636"/>
    <n v="5.5286947300000003E-3"/>
    <n v="1.0224308900000001E-3"/>
    <n v="7.7513516000000005E-4"/>
    <n v="3.7311281999999999E-3"/>
  </r>
  <r>
    <x v="8"/>
    <x v="2"/>
    <x v="36"/>
    <n v="410"/>
    <n v="6.2383409899999997E-3"/>
    <n v="1.2043245000000001E-3"/>
    <n v="8.3530914999999995E-4"/>
    <n v="4.19870686E-3"/>
  </r>
  <r>
    <x v="8"/>
    <x v="3"/>
    <x v="36"/>
    <n v="170"/>
    <n v="7.6260210100000001E-3"/>
    <n v="1.26273123E-3"/>
    <n v="1.1601304900000001E-3"/>
    <n v="5.2031587799999997E-3"/>
  </r>
  <r>
    <x v="8"/>
    <x v="4"/>
    <x v="36"/>
    <n v="703"/>
    <n v="6.4037884099999998E-3"/>
    <n v="1.0790887099999999E-3"/>
    <n v="1.0323149699999999E-3"/>
    <n v="4.2923842499999997E-3"/>
  </r>
  <r>
    <x v="8"/>
    <x v="0"/>
    <x v="37"/>
    <n v="1414"/>
    <n v="7.4666281099999999E-3"/>
    <n v="1.1108325700000001E-3"/>
    <n v="1.17164966E-3"/>
    <n v="5.1841454100000003E-3"/>
  </r>
  <r>
    <x v="8"/>
    <x v="1"/>
    <x v="37"/>
    <n v="616"/>
    <n v="6.6335976399999998E-3"/>
    <n v="1.01340766E-3"/>
    <n v="9.9127409999999992E-4"/>
    <n v="4.6289154000000001E-3"/>
  </r>
  <r>
    <x v="8"/>
    <x v="2"/>
    <x v="37"/>
    <n v="370"/>
    <n v="7.7890075100000003E-3"/>
    <n v="1.11179904E-3"/>
    <n v="1.17774001E-3"/>
    <n v="5.4994679699999997E-3"/>
  </r>
  <r>
    <x v="8"/>
    <x v="3"/>
    <x v="37"/>
    <n v="117"/>
    <n v="8.8542653600000003E-3"/>
    <n v="1.26384911E-3"/>
    <n v="1.5231281200000001E-3"/>
    <n v="6.0672876700000001E-3"/>
  </r>
  <r>
    <x v="8"/>
    <x v="4"/>
    <x v="37"/>
    <n v="311"/>
    <n v="8.2110423800000002E-3"/>
    <n v="1.2450872899999999E-3"/>
    <n v="1.3894468800000001E-3"/>
    <n v="5.57650777E-3"/>
  </r>
  <r>
    <x v="8"/>
    <x v="0"/>
    <x v="38"/>
    <n v="803"/>
    <n v="7.7420751900000003E-3"/>
    <n v="8.3238180000000004E-4"/>
    <n v="2.0266878700000001E-3"/>
    <n v="4.88300504E-3"/>
  </r>
  <r>
    <x v="8"/>
    <x v="1"/>
    <x v="38"/>
    <n v="262"/>
    <n v="6.6694936500000003E-3"/>
    <n v="7.3694139000000003E-4"/>
    <n v="1.8912122799999999E-3"/>
    <n v="4.0413395200000002E-3"/>
  </r>
  <r>
    <x v="8"/>
    <x v="2"/>
    <x v="38"/>
    <n v="203"/>
    <n v="7.54601102E-3"/>
    <n v="9.3231138000000001E-4"/>
    <n v="2.0081871200000002E-3"/>
    <n v="4.60551199E-3"/>
  </r>
  <r>
    <x v="8"/>
    <x v="3"/>
    <x v="38"/>
    <n v="101"/>
    <n v="9.8057615800000008E-3"/>
    <n v="9.0701753999999999E-4"/>
    <n v="2.1739775899999999E-3"/>
    <n v="6.7247659700000002E-3"/>
  </r>
  <r>
    <x v="8"/>
    <x v="4"/>
    <x v="38"/>
    <n v="237"/>
    <n v="8.21627378E-3"/>
    <n v="8.2048926999999999E-4"/>
    <n v="2.1295317200000002E-3"/>
    <n v="5.2662523100000004E-3"/>
  </r>
  <r>
    <x v="8"/>
    <x v="0"/>
    <x v="39"/>
    <n v="1235"/>
    <n v="6.52184524E-3"/>
    <n v="9.2337658000000002E-4"/>
    <n v="9.0494239999999997E-4"/>
    <n v="4.69352577E-3"/>
  </r>
  <r>
    <x v="8"/>
    <x v="1"/>
    <x v="39"/>
    <n v="530"/>
    <n v="6.0120979399999998E-3"/>
    <n v="8.2990454999999999E-4"/>
    <n v="8.8404064000000004E-4"/>
    <n v="4.2981522600000002E-3"/>
  </r>
  <r>
    <x v="8"/>
    <x v="2"/>
    <x v="39"/>
    <n v="291"/>
    <n v="6.2102660699999996E-3"/>
    <n v="9.2425519999999998E-4"/>
    <n v="8.1806008000000002E-4"/>
    <n v="4.4679502999999997E-3"/>
  </r>
  <r>
    <x v="8"/>
    <x v="3"/>
    <x v="39"/>
    <n v="99"/>
    <n v="8.6920125000000004E-3"/>
    <n v="1.12537387E-3"/>
    <n v="1.1443132800000001E-3"/>
    <n v="6.4223248600000001E-3"/>
  </r>
  <r>
    <x v="8"/>
    <x v="4"/>
    <x v="39"/>
    <n v="315"/>
    <n v="6.9853025300000001E-3"/>
    <n v="1.01635044E-3"/>
    <n v="9.4514231000000001E-4"/>
    <n v="5.0238092900000003E-3"/>
  </r>
  <r>
    <x v="8"/>
    <x v="0"/>
    <x v="40"/>
    <n v="1722"/>
    <n v="4.7626640299999997E-3"/>
    <n v="7.9035040000000002E-4"/>
    <n v="5.9730801000000002E-4"/>
    <n v="3.3750051399999998E-3"/>
  </r>
  <r>
    <x v="8"/>
    <x v="1"/>
    <x v="40"/>
    <n v="658"/>
    <n v="4.3132772199999999E-3"/>
    <n v="7.0035438000000004E-4"/>
    <n v="5.1773729000000003E-4"/>
    <n v="3.09518508E-3"/>
  </r>
  <r>
    <x v="8"/>
    <x v="2"/>
    <x v="40"/>
    <n v="345"/>
    <n v="4.9405190799999997E-3"/>
    <n v="8.9566535000000004E-4"/>
    <n v="5.7944151000000001E-4"/>
    <n v="3.46541173E-3"/>
  </r>
  <r>
    <x v="8"/>
    <x v="3"/>
    <x v="40"/>
    <n v="90"/>
    <n v="6.3162291999999997E-3"/>
    <n v="1.07793193E-3"/>
    <n v="5.6237118000000003E-4"/>
    <n v="4.6759256799999999E-3"/>
  </r>
  <r>
    <x v="8"/>
    <x v="4"/>
    <x v="40"/>
    <n v="629"/>
    <n v="4.9129274000000002E-3"/>
    <n v="7.8558314000000005E-4"/>
    <n v="6.9534583000000004E-4"/>
    <n v="3.4319979400000001E-3"/>
  </r>
  <r>
    <x v="8"/>
    <x v="0"/>
    <x v="41"/>
    <n v="634"/>
    <n v="6.9028578600000001E-3"/>
    <n v="8.1723163000000005E-4"/>
    <n v="1.30551515E-3"/>
    <n v="4.7801106099999999E-3"/>
  </r>
  <r>
    <x v="8"/>
    <x v="1"/>
    <x v="41"/>
    <n v="174"/>
    <n v="5.6538684000000004E-3"/>
    <n v="6.0185160999999998E-4"/>
    <n v="1.19731776E-3"/>
    <n v="3.85469857E-3"/>
  </r>
  <r>
    <x v="8"/>
    <x v="2"/>
    <x v="41"/>
    <n v="119"/>
    <n v="6.4892621200000004E-3"/>
    <n v="7.1963487000000002E-4"/>
    <n v="1.12414386E-3"/>
    <n v="4.6454829499999999E-3"/>
  </r>
  <r>
    <x v="8"/>
    <x v="3"/>
    <x v="41"/>
    <n v="121"/>
    <n v="7.7462119000000001E-3"/>
    <n v="9.1636036000000004E-4"/>
    <n v="1.51629912E-3"/>
    <n v="5.3135519500000002E-3"/>
  </r>
  <r>
    <x v="8"/>
    <x v="4"/>
    <x v="41"/>
    <n v="220"/>
    <n v="7.6505679500000002E-3"/>
    <n v="9.8584782999999992E-4"/>
    <n v="1.37326364E-3"/>
    <n v="5.29145599E-3"/>
  </r>
  <r>
    <x v="8"/>
    <x v="0"/>
    <x v="42"/>
    <n v="3747"/>
    <n v="4.63564346E-3"/>
    <n v="8.8215918999999998E-4"/>
    <n v="7.1520464000000004E-4"/>
    <n v="3.0382791499999999E-3"/>
  </r>
  <r>
    <x v="8"/>
    <x v="1"/>
    <x v="42"/>
    <n v="1838"/>
    <n v="4.3891934299999996E-3"/>
    <n v="8.4519052999999995E-4"/>
    <n v="6.5430017999999995E-4"/>
    <n v="2.88970224E-3"/>
  </r>
  <r>
    <x v="8"/>
    <x v="2"/>
    <x v="42"/>
    <n v="791"/>
    <n v="4.6377063700000004E-3"/>
    <n v="9.7741640999999993E-4"/>
    <n v="6.6939387E-4"/>
    <n v="2.9908955900000002E-3"/>
  </r>
  <r>
    <x v="8"/>
    <x v="3"/>
    <x v="42"/>
    <n v="144"/>
    <n v="5.5793464699999996E-3"/>
    <n v="1.01771455E-3"/>
    <n v="9.0768043999999999E-4"/>
    <n v="3.6539510099999999E-3"/>
  </r>
  <r>
    <x v="8"/>
    <x v="4"/>
    <x v="42"/>
    <n v="974"/>
    <n v="4.9595142599999998E-3"/>
    <n v="8.5452054000000001E-4"/>
    <n v="8.3888248000000003E-4"/>
    <n v="3.26611077E-3"/>
  </r>
  <r>
    <x v="8"/>
    <x v="0"/>
    <x v="43"/>
    <n v="906"/>
    <n v="6.7919500299999996E-3"/>
    <n v="9.5518024000000004E-4"/>
    <n v="1.6904022199999999E-3"/>
    <n v="4.1463670800000003E-3"/>
  </r>
  <r>
    <x v="8"/>
    <x v="1"/>
    <x v="43"/>
    <n v="414"/>
    <n v="6.1205043200000002E-3"/>
    <n v="8.1790099000000004E-4"/>
    <n v="1.61382825E-3"/>
    <n v="3.6887745899999999E-3"/>
  </r>
  <r>
    <x v="8"/>
    <x v="2"/>
    <x v="43"/>
    <n v="190"/>
    <n v="6.2693101700000003E-3"/>
    <n v="9.2324536999999999E-4"/>
    <n v="1.5686522999999999E-3"/>
    <n v="3.7774120199999999E-3"/>
  </r>
  <r>
    <x v="8"/>
    <x v="3"/>
    <x v="43"/>
    <n v="78"/>
    <n v="8.7173549399999998E-3"/>
    <n v="1.25059331E-3"/>
    <n v="1.88419967E-3"/>
    <n v="5.5825614699999996E-3"/>
  </r>
  <r>
    <x v="8"/>
    <x v="4"/>
    <x v="43"/>
    <n v="224"/>
    <n v="7.8057826699999997E-3"/>
    <n v="1.1331222700000001E-3"/>
    <n v="1.8677143E-3"/>
    <n v="4.8049456099999999E-3"/>
  </r>
  <r>
    <x v="8"/>
    <x v="0"/>
    <x v="44"/>
    <n v="3290"/>
    <n v="5.8285697799999999E-3"/>
    <n v="9.5403765999999999E-4"/>
    <n v="1.02932544E-3"/>
    <n v="3.84520619E-3"/>
  </r>
  <r>
    <x v="8"/>
    <x v="1"/>
    <x v="44"/>
    <n v="1164"/>
    <n v="5.2159497099999999E-3"/>
    <n v="8.6118443999999995E-4"/>
    <n v="8.9364952999999999E-4"/>
    <n v="3.4611152500000002E-3"/>
  </r>
  <r>
    <x v="8"/>
    <x v="2"/>
    <x v="44"/>
    <n v="664"/>
    <n v="5.5412097399999997E-3"/>
    <n v="9.4642434999999997E-4"/>
    <n v="1.03373539E-3"/>
    <n v="3.5610495199999998E-3"/>
  </r>
  <r>
    <x v="8"/>
    <x v="3"/>
    <x v="44"/>
    <n v="314"/>
    <n v="7.7562881099999996E-3"/>
    <n v="1.3449882599999999E-3"/>
    <n v="1.1240118999999999E-3"/>
    <n v="5.2872874299999999E-3"/>
  </r>
  <r>
    <x v="8"/>
    <x v="4"/>
    <x v="44"/>
    <n v="1148"/>
    <n v="6.0886684600000001E-3"/>
    <n v="9.4565605000000003E-4"/>
    <n v="1.1384430400000001E-3"/>
    <n v="4.0045688899999999E-3"/>
  </r>
  <r>
    <x v="9"/>
    <x v="0"/>
    <x v="0"/>
    <n v="62013"/>
    <n v="6.0516611600000001E-3"/>
    <n v="9.4615330000000003E-4"/>
    <n v="1.1000535999999999E-3"/>
    <n v="4.0053557899999998E-3"/>
  </r>
  <r>
    <x v="9"/>
    <x v="1"/>
    <x v="0"/>
    <n v="27347"/>
    <n v="5.39170177E-3"/>
    <n v="8.4900910999999996E-4"/>
    <n v="9.5499650999999997E-4"/>
    <n v="3.58760636E-3"/>
  </r>
  <r>
    <x v="9"/>
    <x v="2"/>
    <x v="0"/>
    <n v="13782"/>
    <n v="5.9787144500000004E-3"/>
    <n v="9.8709561000000006E-4"/>
    <n v="1.06713409E-3"/>
    <n v="3.9243650099999999E-3"/>
  </r>
  <r>
    <x v="9"/>
    <x v="3"/>
    <x v="0"/>
    <n v="5222"/>
    <n v="7.7019476199999999E-3"/>
    <n v="1.24057117E-3"/>
    <n v="1.3865547700000001E-3"/>
    <n v="5.0747569400000003E-3"/>
  </r>
  <r>
    <x v="9"/>
    <x v="4"/>
    <x v="0"/>
    <n v="15662"/>
    <n v="6.7179531299999999E-3"/>
    <n v="9.8158204E-4"/>
    <n v="1.28677712E-3"/>
    <n v="4.4494878200000004E-3"/>
  </r>
  <r>
    <x v="9"/>
    <x v="0"/>
    <x v="1"/>
    <n v="1274"/>
    <n v="6.4865869099999997E-3"/>
    <n v="1.2240353099999999E-3"/>
    <n v="1.17570402E-3"/>
    <n v="4.0868471099999998E-3"/>
  </r>
  <r>
    <x v="9"/>
    <x v="1"/>
    <x v="1"/>
    <n v="520"/>
    <n v="5.9136615999999999E-3"/>
    <n v="1.15124174E-3"/>
    <n v="1.0614091099999999E-3"/>
    <n v="3.7010102600000001E-3"/>
  </r>
  <r>
    <x v="9"/>
    <x v="2"/>
    <x v="1"/>
    <n v="309"/>
    <n v="6.2016808200000004E-3"/>
    <n v="1.2474901699999999E-3"/>
    <n v="1.06312904E-3"/>
    <n v="3.8910611299999998E-3"/>
  </r>
  <r>
    <x v="9"/>
    <x v="3"/>
    <x v="1"/>
    <n v="96"/>
    <n v="7.6004289799999998E-3"/>
    <n v="1.5838394199999999E-3"/>
    <n v="1.53537302E-3"/>
    <n v="4.4812160199999996E-3"/>
  </r>
  <r>
    <x v="9"/>
    <x v="4"/>
    <x v="1"/>
    <n v="349"/>
    <n v="7.2860949499999996E-3"/>
    <n v="1.2127571000000001E-3"/>
    <n v="1.34673781E-3"/>
    <n v="4.7265995600000001E-3"/>
  </r>
  <r>
    <x v="9"/>
    <x v="0"/>
    <x v="2"/>
    <n v="765"/>
    <n v="7.2258984499999996E-3"/>
    <n v="1.27780779E-3"/>
    <n v="1.82983818E-3"/>
    <n v="4.1182520000000002E-3"/>
  </r>
  <r>
    <x v="9"/>
    <x v="1"/>
    <x v="2"/>
    <n v="307"/>
    <n v="6.36483569E-3"/>
    <n v="1.05256187E-3"/>
    <n v="1.5396532299999999E-3"/>
    <n v="3.77262009E-3"/>
  </r>
  <r>
    <x v="9"/>
    <x v="2"/>
    <x v="2"/>
    <n v="159"/>
    <n v="7.1834233499999999E-3"/>
    <n v="1.3096171599999999E-3"/>
    <n v="1.74775774E-3"/>
    <n v="4.1260479600000004E-3"/>
  </r>
  <r>
    <x v="9"/>
    <x v="3"/>
    <x v="2"/>
    <n v="88"/>
    <n v="9.4495736200000003E-3"/>
    <n v="1.74216096E-3"/>
    <n v="2.52932952E-3"/>
    <n v="5.1780827100000003E-3"/>
  </r>
  <r>
    <x v="9"/>
    <x v="4"/>
    <x v="2"/>
    <n v="211"/>
    <n v="7.5833221100000004E-3"/>
    <n v="1.3879012899999999E-3"/>
    <n v="2.0221715099999998E-3"/>
    <n v="4.1732488600000001E-3"/>
  </r>
  <r>
    <x v="9"/>
    <x v="0"/>
    <x v="3"/>
    <n v="810"/>
    <n v="5.5039006499999999E-3"/>
    <n v="7.8017809000000004E-4"/>
    <n v="5.6565760999999996E-4"/>
    <n v="4.1580644600000003E-3"/>
  </r>
  <r>
    <x v="9"/>
    <x v="1"/>
    <x v="3"/>
    <n v="382"/>
    <n v="5.0858660800000002E-3"/>
    <n v="7.5810161000000001E-4"/>
    <n v="4.6590165999999998E-4"/>
    <n v="3.8618622799999999E-3"/>
  </r>
  <r>
    <x v="9"/>
    <x v="2"/>
    <x v="3"/>
    <n v="188"/>
    <n v="5.1308852799999997E-3"/>
    <n v="7.7872563000000005E-4"/>
    <n v="5.7039228000000004E-4"/>
    <n v="3.78176691E-3"/>
  </r>
  <r>
    <x v="9"/>
    <x v="3"/>
    <x v="3"/>
    <n v="26"/>
    <n v="7.7056621399999997E-3"/>
    <n v="1.0091700199999999E-3"/>
    <n v="6.5794135999999997E-4"/>
    <n v="6.0385503599999996E-3"/>
  </r>
  <r>
    <x v="9"/>
    <x v="4"/>
    <x v="3"/>
    <n v="214"/>
    <n v="6.3103039099999996E-3"/>
    <n v="7.9304018E-4"/>
    <n v="7.2835515000000003E-4"/>
    <n v="4.7889081200000001E-3"/>
  </r>
  <r>
    <x v="9"/>
    <x v="0"/>
    <x v="4"/>
    <n v="842"/>
    <n v="6.7327843599999998E-3"/>
    <n v="8.3697576999999996E-4"/>
    <n v="1.10058148E-3"/>
    <n v="4.7952266199999998E-3"/>
  </r>
  <r>
    <x v="9"/>
    <x v="1"/>
    <x v="4"/>
    <n v="321"/>
    <n v="6.2143040300000002E-3"/>
    <n v="6.7616365999999999E-4"/>
    <n v="9.8567096999999993E-4"/>
    <n v="4.5524688799999996E-3"/>
  </r>
  <r>
    <x v="9"/>
    <x v="2"/>
    <x v="4"/>
    <n v="181"/>
    <n v="6.3571079099999997E-3"/>
    <n v="8.2124745000000004E-4"/>
    <n v="9.4549290000000002E-4"/>
    <n v="4.5903670600000003E-3"/>
  </r>
  <r>
    <x v="9"/>
    <x v="3"/>
    <x v="4"/>
    <n v="96"/>
    <n v="8.0513355799999992E-3"/>
    <n v="1.12280553E-3"/>
    <n v="1.5439330099999999E-3"/>
    <n v="5.3845965900000004E-3"/>
  </r>
  <r>
    <x v="9"/>
    <x v="4"/>
    <x v="4"/>
    <n v="244"/>
    <n v="7.1747872400000001E-3"/>
    <n v="9.4774566999999998E-4"/>
    <n v="1.19236655E-3"/>
    <n v="5.0346745499999998E-3"/>
  </r>
  <r>
    <x v="9"/>
    <x v="0"/>
    <x v="5"/>
    <n v="818"/>
    <n v="7.5349483699999999E-3"/>
    <n v="7.5211647999999997E-4"/>
    <n v="1.6758775899999999E-3"/>
    <n v="5.1069538200000002E-3"/>
  </r>
  <r>
    <x v="9"/>
    <x v="1"/>
    <x v="5"/>
    <n v="266"/>
    <n v="6.9319999100000002E-3"/>
    <n v="6.3887994999999996E-4"/>
    <n v="1.4689064E-3"/>
    <n v="4.8242130499999997E-3"/>
  </r>
  <r>
    <x v="9"/>
    <x v="2"/>
    <x v="5"/>
    <n v="214"/>
    <n v="6.7151801900000004E-3"/>
    <n v="6.8427633000000003E-4"/>
    <n v="1.5725594800000001E-3"/>
    <n v="4.4583439099999999E-3"/>
  </r>
  <r>
    <x v="9"/>
    <x v="3"/>
    <x v="5"/>
    <n v="88"/>
    <n v="9.4862686799999998E-3"/>
    <n v="8.7279014000000001E-4"/>
    <n v="2.4857952500000001E-3"/>
    <n v="6.1276828299999999E-3"/>
  </r>
  <r>
    <x v="9"/>
    <x v="4"/>
    <x v="5"/>
    <n v="250"/>
    <n v="8.1913423500000002E-3"/>
    <n v="8.8819419000000003E-4"/>
    <n v="1.6994441999999999E-3"/>
    <n v="5.6037034799999996E-3"/>
  </r>
  <r>
    <x v="9"/>
    <x v="0"/>
    <x v="6"/>
    <n v="865"/>
    <n v="6.8734877599999997E-3"/>
    <n v="1.05704054E-3"/>
    <n v="1.2698964600000001E-3"/>
    <n v="4.5465502899999996E-3"/>
  </r>
  <r>
    <x v="9"/>
    <x v="1"/>
    <x v="6"/>
    <n v="347"/>
    <n v="6.1387618900000003E-3"/>
    <n v="8.51945E-4"/>
    <n v="1.17064898E-3"/>
    <n v="4.1161674400000004E-3"/>
  </r>
  <r>
    <x v="9"/>
    <x v="2"/>
    <x v="6"/>
    <n v="201"/>
    <n v="6.8822551499999997E-3"/>
    <n v="1.0477125899999999E-3"/>
    <n v="1.2752784399999999E-3"/>
    <n v="4.5592636300000001E-3"/>
  </r>
  <r>
    <x v="9"/>
    <x v="3"/>
    <x v="6"/>
    <n v="72"/>
    <n v="7.8858022599999997E-3"/>
    <n v="1.3064233900000001E-3"/>
    <n v="1.3351978E-3"/>
    <n v="5.2441806200000003E-3"/>
  </r>
  <r>
    <x v="9"/>
    <x v="4"/>
    <x v="6"/>
    <n v="245"/>
    <n v="7.6094101799999998E-3"/>
    <n v="1.2818875099999999E-3"/>
    <n v="1.3868572899999999E-3"/>
    <n v="4.9406649099999998E-3"/>
  </r>
  <r>
    <x v="9"/>
    <x v="0"/>
    <x v="7"/>
    <n v="638"/>
    <n v="4.8298898900000003E-3"/>
    <n v="9.1328128999999998E-4"/>
    <n v="6.2041004000000001E-4"/>
    <n v="3.2961980999999998E-3"/>
  </r>
  <r>
    <x v="9"/>
    <x v="1"/>
    <x v="7"/>
    <n v="239"/>
    <n v="4.2797920999999997E-3"/>
    <n v="7.8262993000000004E-4"/>
    <n v="5.4819440999999999E-4"/>
    <n v="2.94896729E-3"/>
  </r>
  <r>
    <x v="9"/>
    <x v="2"/>
    <x v="7"/>
    <n v="146"/>
    <n v="4.8042710400000004E-3"/>
    <n v="8.4807815999999995E-4"/>
    <n v="6.0581534000000005E-4"/>
    <n v="3.3503771199999998E-3"/>
  </r>
  <r>
    <x v="9"/>
    <x v="3"/>
    <x v="7"/>
    <n v="51"/>
    <n v="6.7694714599999999E-3"/>
    <n v="1.20597293E-3"/>
    <n v="7.9497973999999999E-4"/>
    <n v="4.7685182400000001E-3"/>
  </r>
  <r>
    <x v="9"/>
    <x v="4"/>
    <x v="7"/>
    <n v="202"/>
    <n v="5.0095684299999999E-3"/>
    <n v="1.0410934400000001E-3"/>
    <n v="6.7232740000000004E-4"/>
    <n v="3.2961470900000002E-3"/>
  </r>
  <r>
    <x v="9"/>
    <x v="0"/>
    <x v="8"/>
    <n v="699"/>
    <n v="8.5747825100000001E-3"/>
    <n v="1.2171982700000001E-3"/>
    <n v="1.9975955300000001E-3"/>
    <n v="5.3599882400000003E-3"/>
  </r>
  <r>
    <x v="9"/>
    <x v="1"/>
    <x v="8"/>
    <n v="253"/>
    <n v="7.6972165100000003E-3"/>
    <n v="1.10662764E-3"/>
    <n v="1.73112442E-3"/>
    <n v="4.8594639700000001E-3"/>
  </r>
  <r>
    <x v="9"/>
    <x v="2"/>
    <x v="8"/>
    <n v="170"/>
    <n v="8.2905770600000001E-3"/>
    <n v="1.18130422E-3"/>
    <n v="1.82584396E-3"/>
    <n v="5.2834283999999999E-3"/>
  </r>
  <r>
    <x v="9"/>
    <x v="3"/>
    <x v="8"/>
    <n v="77"/>
    <n v="1.029250818E-2"/>
    <n v="1.4599864899999999E-3"/>
    <n v="2.6043167299999999E-3"/>
    <n v="6.2282044400000002E-3"/>
  </r>
  <r>
    <x v="9"/>
    <x v="4"/>
    <x v="8"/>
    <n v="199"/>
    <n v="9.2686229499999995E-3"/>
    <n v="1.29449307E-3"/>
    <n v="2.24833635E-3"/>
    <n v="5.7257930900000004E-3"/>
  </r>
  <r>
    <x v="9"/>
    <x v="0"/>
    <x v="9"/>
    <n v="575"/>
    <n v="7.33762053E-3"/>
    <n v="1.1908813899999999E-3"/>
    <n v="1.50320024E-3"/>
    <n v="4.6435384200000001E-3"/>
  </r>
  <r>
    <x v="9"/>
    <x v="1"/>
    <x v="9"/>
    <n v="240"/>
    <n v="6.5080533899999999E-3"/>
    <n v="9.6817104000000004E-4"/>
    <n v="1.2875672599999999E-3"/>
    <n v="4.2523145800000004E-3"/>
  </r>
  <r>
    <x v="9"/>
    <x v="2"/>
    <x v="9"/>
    <n v="136"/>
    <n v="7.2610291399999999E-3"/>
    <n v="1.11298314E-3"/>
    <n v="1.5139907799999999E-3"/>
    <n v="4.6340547899999997E-3"/>
  </r>
  <r>
    <x v="9"/>
    <x v="3"/>
    <x v="9"/>
    <n v="54"/>
    <n v="9.0622854199999998E-3"/>
    <n v="1.67738316E-3"/>
    <n v="1.86899837E-3"/>
    <n v="5.51590342E-3"/>
  </r>
  <r>
    <x v="9"/>
    <x v="4"/>
    <x v="9"/>
    <n v="145"/>
    <n v="8.1402456099999992E-3"/>
    <n v="1.45138862E-3"/>
    <n v="1.7137609299999999E-3"/>
    <n v="4.9750955600000001E-3"/>
  </r>
  <r>
    <x v="9"/>
    <x v="0"/>
    <x v="10"/>
    <n v="961"/>
    <n v="7.0149123800000001E-3"/>
    <n v="1.03441606E-3"/>
    <n v="1.5431454E-3"/>
    <n v="4.4373504199999997E-3"/>
  </r>
  <r>
    <x v="9"/>
    <x v="1"/>
    <x v="10"/>
    <n v="400"/>
    <n v="6.3813944600000002E-3"/>
    <n v="8.6105299999999997E-4"/>
    <n v="1.35274859E-3"/>
    <n v="4.1675923499999998E-3"/>
  </r>
  <r>
    <x v="9"/>
    <x v="2"/>
    <x v="10"/>
    <n v="219"/>
    <n v="7.1256128200000001E-3"/>
    <n v="1.22690444E-3"/>
    <n v="1.60964165E-3"/>
    <n v="4.2890662300000002E-3"/>
  </r>
  <r>
    <x v="9"/>
    <x v="3"/>
    <x v="10"/>
    <n v="86"/>
    <n v="7.6363315999999999E-3"/>
    <n v="1.2070680099999999E-3"/>
    <n v="1.6295217499999999E-3"/>
    <n v="4.7997413899999999E-3"/>
  </r>
  <r>
    <x v="9"/>
    <x v="4"/>
    <x v="10"/>
    <n v="256"/>
    <n v="7.7013253599999996E-3"/>
    <n v="1.0826277999999999E-3"/>
    <n v="1.75473791E-3"/>
    <n v="4.8639591900000003E-3"/>
  </r>
  <r>
    <x v="9"/>
    <x v="0"/>
    <x v="11"/>
    <n v="2141"/>
    <n v="6.9606781799999998E-3"/>
    <n v="6.4338529000000004E-4"/>
    <n v="1.8238273300000001E-3"/>
    <n v="4.49346508E-3"/>
  </r>
  <r>
    <x v="9"/>
    <x v="1"/>
    <x v="11"/>
    <n v="925"/>
    <n v="6.35972198E-3"/>
    <n v="6.0051275999999998E-4"/>
    <n v="1.6566564199999999E-3"/>
    <n v="4.1025523000000003E-3"/>
  </r>
  <r>
    <x v="9"/>
    <x v="2"/>
    <x v="11"/>
    <n v="481"/>
    <n v="6.86405131E-3"/>
    <n v="6.4333540999999997E-4"/>
    <n v="1.7338008799999999E-3"/>
    <n v="4.4869145600000002E-3"/>
  </r>
  <r>
    <x v="9"/>
    <x v="3"/>
    <x v="11"/>
    <n v="117"/>
    <n v="8.6903487599999992E-3"/>
    <n v="7.2570410999999997E-4"/>
    <n v="2.1385325499999998E-3"/>
    <n v="5.8261116700000001E-3"/>
  </r>
  <r>
    <x v="9"/>
    <x v="4"/>
    <x v="11"/>
    <n v="618"/>
    <n v="7.6079120800000002E-3"/>
    <n v="6.9200952999999999E-4"/>
    <n v="2.0845317099999999E-3"/>
    <n v="4.83137038E-3"/>
  </r>
  <r>
    <x v="9"/>
    <x v="0"/>
    <x v="12"/>
    <n v="1709"/>
    <n v="6.9068843299999998E-3"/>
    <n v="8.1474279000000001E-4"/>
    <n v="1.61252089E-3"/>
    <n v="4.4796201700000003E-3"/>
  </r>
  <r>
    <x v="9"/>
    <x v="1"/>
    <x v="12"/>
    <n v="740"/>
    <n v="6.1596594199999997E-3"/>
    <n v="6.9757233000000002E-4"/>
    <n v="1.45930282E-3"/>
    <n v="4.0027837799999997E-3"/>
  </r>
  <r>
    <x v="9"/>
    <x v="2"/>
    <x v="12"/>
    <n v="410"/>
    <n v="6.6390015599999998E-3"/>
    <n v="8.1153995000000001E-4"/>
    <n v="1.43394285E-3"/>
    <n v="4.3935182799999997E-3"/>
  </r>
  <r>
    <x v="9"/>
    <x v="3"/>
    <x v="12"/>
    <n v="181"/>
    <n v="8.0083637599999997E-3"/>
    <n v="1.1370086600000001E-3"/>
    <n v="1.66417255E-3"/>
    <n v="5.20718208E-3"/>
  </r>
  <r>
    <x v="9"/>
    <x v="4"/>
    <x v="12"/>
    <n v="378"/>
    <n v="8.1328382800000005E-3"/>
    <n v="8.9328556999999996E-4"/>
    <n v="2.0814346999999999E-3"/>
    <n v="5.1581175199999999E-3"/>
  </r>
  <r>
    <x v="9"/>
    <x v="0"/>
    <x v="13"/>
    <n v="877"/>
    <n v="5.8506348099999998E-3"/>
    <n v="6.0046590999999995E-4"/>
    <n v="1.1741150100000001E-3"/>
    <n v="4.0760534399999996E-3"/>
  </r>
  <r>
    <x v="9"/>
    <x v="1"/>
    <x v="13"/>
    <n v="282"/>
    <n v="5.2473648100000003E-3"/>
    <n v="5.0581143000000002E-4"/>
    <n v="9.3216418999999997E-4"/>
    <n v="3.8093887100000001E-3"/>
  </r>
  <r>
    <x v="9"/>
    <x v="2"/>
    <x v="13"/>
    <n v="197"/>
    <n v="5.9930200599999997E-3"/>
    <n v="6.3863014000000004E-4"/>
    <n v="1.2525848199999999E-3"/>
    <n v="4.1018046299999998E-3"/>
  </r>
  <r>
    <x v="9"/>
    <x v="3"/>
    <x v="13"/>
    <n v="82"/>
    <n v="6.6679367299999999E-3"/>
    <n v="6.9613797000000002E-4"/>
    <n v="1.23179178E-3"/>
    <n v="4.7400065400000002E-3"/>
  </r>
  <r>
    <x v="9"/>
    <x v="4"/>
    <x v="13"/>
    <n v="316"/>
    <n v="6.0881458699999997E-3"/>
    <n v="6.3631747999999999E-4"/>
    <n v="1.3261469200000001E-3"/>
    <n v="4.1256810299999998E-3"/>
  </r>
  <r>
    <x v="9"/>
    <x v="0"/>
    <x v="14"/>
    <n v="988"/>
    <n v="6.1150938500000003E-3"/>
    <n v="9.828003100000001E-4"/>
    <n v="1.5473644300000001E-3"/>
    <n v="3.5849286399999999E-3"/>
  </r>
  <r>
    <x v="9"/>
    <x v="1"/>
    <x v="14"/>
    <n v="497"/>
    <n v="5.6044365700000003E-3"/>
    <n v="8.6677449000000005E-4"/>
    <n v="1.44158912E-3"/>
    <n v="3.2960724899999999E-3"/>
  </r>
  <r>
    <x v="9"/>
    <x v="2"/>
    <x v="14"/>
    <n v="205"/>
    <n v="6.0572491000000003E-3"/>
    <n v="1.02885026E-3"/>
    <n v="1.4104559300000001E-3"/>
    <n v="3.6179424299999999E-3"/>
  </r>
  <r>
    <x v="9"/>
    <x v="3"/>
    <x v="14"/>
    <n v="101"/>
    <n v="7.4148558299999999E-3"/>
    <n v="1.47792879E-3"/>
    <n v="1.64913341E-3"/>
    <n v="4.2877931500000001E-3"/>
  </r>
  <r>
    <x v="9"/>
    <x v="4"/>
    <x v="14"/>
    <n v="185"/>
    <n v="6.8414662100000001E-3"/>
    <n v="9.7316041999999999E-4"/>
    <n v="1.92767745E-3"/>
    <n v="3.9406278900000003E-3"/>
  </r>
  <r>
    <x v="9"/>
    <x v="0"/>
    <x v="15"/>
    <n v="1930"/>
    <n v="6.7398949300000004E-3"/>
    <n v="9.2281328000000005E-4"/>
    <n v="1.4811754000000001E-3"/>
    <n v="4.3359057799999996E-3"/>
  </r>
  <r>
    <x v="9"/>
    <x v="1"/>
    <x v="15"/>
    <n v="838"/>
    <n v="5.9662968300000004E-3"/>
    <n v="8.1231192000000003E-4"/>
    <n v="1.2886997200000001E-3"/>
    <n v="3.8652847099999998E-3"/>
  </r>
  <r>
    <x v="9"/>
    <x v="2"/>
    <x v="15"/>
    <n v="352"/>
    <n v="6.7477835899999996E-3"/>
    <n v="1.0026696899999999E-3"/>
    <n v="1.4484359200000001E-3"/>
    <n v="4.2966774900000003E-3"/>
  </r>
  <r>
    <x v="9"/>
    <x v="3"/>
    <x v="15"/>
    <n v="246"/>
    <n v="7.8975645000000008E-3"/>
    <n v="9.7113986000000002E-4"/>
    <n v="1.62587487E-3"/>
    <n v="5.3005493000000004E-3"/>
  </r>
  <r>
    <x v="9"/>
    <x v="4"/>
    <x v="15"/>
    <n v="494"/>
    <n v="7.47008055E-3"/>
    <n v="1.0292957599999999E-3"/>
    <n v="1.75895444E-3"/>
    <n v="4.6818298700000002E-3"/>
  </r>
  <r>
    <x v="9"/>
    <x v="0"/>
    <x v="16"/>
    <n v="655"/>
    <n v="7.2152951900000002E-3"/>
    <n v="1.03654202E-3"/>
    <n v="1.73270048E-3"/>
    <n v="4.4460522099999998E-3"/>
  </r>
  <r>
    <x v="9"/>
    <x v="1"/>
    <x v="16"/>
    <n v="293"/>
    <n v="6.5642773399999998E-3"/>
    <n v="9.1759076999999999E-4"/>
    <n v="1.6277174799999999E-3"/>
    <n v="4.0189686099999997E-3"/>
  </r>
  <r>
    <x v="9"/>
    <x v="2"/>
    <x v="16"/>
    <n v="129"/>
    <n v="7.4214036899999999E-3"/>
    <n v="1.24542394E-3"/>
    <n v="1.7281256400000001E-3"/>
    <n v="4.44785362E-3"/>
  </r>
  <r>
    <x v="9"/>
    <x v="3"/>
    <x v="16"/>
    <n v="58"/>
    <n v="7.70893176E-3"/>
    <n v="9.7940588999999995E-4"/>
    <n v="1.9833570099999998E-3"/>
    <n v="4.7461683799999996E-3"/>
  </r>
  <r>
    <x v="9"/>
    <x v="4"/>
    <x v="16"/>
    <n v="175"/>
    <n v="7.9897484100000006E-3"/>
    <n v="1.1006611300000001E-3"/>
    <n v="1.82876961E-3"/>
    <n v="5.0603172E-3"/>
  </r>
  <r>
    <x v="9"/>
    <x v="0"/>
    <x v="17"/>
    <n v="8909"/>
    <n v="4.6210719199999998E-3"/>
    <n v="9.3601872999999995E-4"/>
    <n v="7.4209161000000001E-4"/>
    <n v="2.9429611E-3"/>
  </r>
  <r>
    <x v="9"/>
    <x v="1"/>
    <x v="17"/>
    <n v="5124"/>
    <n v="4.4018455500000001E-3"/>
    <n v="8.8423959000000002E-4"/>
    <n v="7.0311121E-4"/>
    <n v="2.81449428E-3"/>
  </r>
  <r>
    <x v="9"/>
    <x v="2"/>
    <x v="17"/>
    <n v="1936"/>
    <n v="4.5210208E-3"/>
    <n v="9.9572284999999996E-4"/>
    <n v="7.1948748999999998E-4"/>
    <n v="2.8058099900000002E-3"/>
  </r>
  <r>
    <x v="9"/>
    <x v="3"/>
    <x v="17"/>
    <n v="517"/>
    <n v="5.33473004E-3"/>
    <n v="1.2021587500000001E-3"/>
    <n v="8.1631900000000003E-4"/>
    <n v="3.3162518099999999E-3"/>
  </r>
  <r>
    <x v="9"/>
    <x v="4"/>
    <x v="17"/>
    <n v="1332"/>
    <n v="5.3328239100000003E-3"/>
    <n v="9.4512890999999999E-4"/>
    <n v="8.9608682000000002E-4"/>
    <n v="3.4916076800000002E-3"/>
  </r>
  <r>
    <x v="9"/>
    <x v="0"/>
    <x v="18"/>
    <n v="4021"/>
    <n v="4.9242429700000001E-3"/>
    <n v="9.9326888999999997E-4"/>
    <n v="5.2124470000000005E-4"/>
    <n v="3.4097288899999998E-3"/>
  </r>
  <r>
    <x v="9"/>
    <x v="1"/>
    <x v="18"/>
    <n v="2098"/>
    <n v="4.5687193000000003E-3"/>
    <n v="9.0270582000000004E-4"/>
    <n v="4.7183910999999999E-4"/>
    <n v="3.1941738800000002E-3"/>
  </r>
  <r>
    <x v="9"/>
    <x v="2"/>
    <x v="18"/>
    <n v="899"/>
    <n v="4.9025020200000003E-3"/>
    <n v="1.0923528799999999E-3"/>
    <n v="5.0856380999999998E-4"/>
    <n v="3.3015848499999998E-3"/>
  </r>
  <r>
    <x v="9"/>
    <x v="3"/>
    <x v="18"/>
    <n v="189"/>
    <n v="6.4836245699999998E-3"/>
    <n v="1.4391042100000001E-3"/>
    <n v="6.0577085999999997E-4"/>
    <n v="4.4387490200000004E-3"/>
  </r>
  <r>
    <x v="9"/>
    <x v="4"/>
    <x v="18"/>
    <n v="835"/>
    <n v="5.48796827E-3"/>
    <n v="1.01322332E-3"/>
    <n v="6.3990051000000002E-4"/>
    <n v="3.8348439500000002E-3"/>
  </r>
  <r>
    <x v="9"/>
    <x v="0"/>
    <x v="19"/>
    <n v="2003"/>
    <n v="6.4117594300000004E-3"/>
    <n v="1.1028651400000001E-3"/>
    <n v="1.1437759800000001E-3"/>
    <n v="4.1651178199999996E-3"/>
  </r>
  <r>
    <x v="9"/>
    <x v="1"/>
    <x v="19"/>
    <n v="814"/>
    <n v="5.7087482800000002E-3"/>
    <n v="9.4314460999999998E-4"/>
    <n v="9.9704793999999997E-4"/>
    <n v="3.7685552400000002E-3"/>
  </r>
  <r>
    <x v="9"/>
    <x v="2"/>
    <x v="19"/>
    <n v="426"/>
    <n v="5.8863401900000004E-3"/>
    <n v="1.18370694E-3"/>
    <n v="1.0245769900000001E-3"/>
    <n v="3.67805574E-3"/>
  </r>
  <r>
    <x v="9"/>
    <x v="3"/>
    <x v="19"/>
    <n v="278"/>
    <n v="8.2854963299999994E-3"/>
    <n v="1.5328567900000001E-3"/>
    <n v="1.46886634E-3"/>
    <n v="5.2837727600000004E-3"/>
  </r>
  <r>
    <x v="9"/>
    <x v="4"/>
    <x v="19"/>
    <n v="485"/>
    <n v="6.9791425600000002E-3"/>
    <n v="1.05345528E-3"/>
    <n v="1.3083951300000001E-3"/>
    <n v="4.61729164E-3"/>
  </r>
  <r>
    <x v="9"/>
    <x v="0"/>
    <x v="20"/>
    <n v="929"/>
    <n v="7.6926352099999998E-3"/>
    <n v="1.0877509299999999E-3"/>
    <n v="1.60375031E-3"/>
    <n v="5.0011334900000003E-3"/>
  </r>
  <r>
    <x v="9"/>
    <x v="1"/>
    <x v="20"/>
    <n v="367"/>
    <n v="7.2117201899999997E-3"/>
    <n v="9.7108665999999998E-4"/>
    <n v="1.5520610199999999E-3"/>
    <n v="4.6885720100000002E-3"/>
  </r>
  <r>
    <x v="9"/>
    <x v="2"/>
    <x v="20"/>
    <n v="239"/>
    <n v="7.2921506899999997E-3"/>
    <n v="1.00612095E-3"/>
    <n v="1.5280680799999999E-3"/>
    <n v="4.75796116E-3"/>
  </r>
  <r>
    <x v="9"/>
    <x v="3"/>
    <x v="20"/>
    <n v="91"/>
    <n v="9.4768770700000005E-3"/>
    <n v="1.4845337700000001E-3"/>
    <n v="1.9995164700000001E-3"/>
    <n v="5.9928263899999999E-3"/>
  </r>
  <r>
    <x v="9"/>
    <x v="4"/>
    <x v="20"/>
    <n v="232"/>
    <n v="8.1661076700000005E-3"/>
    <n v="1.2007600599999999E-3"/>
    <n v="1.6082473E-3"/>
    <n v="5.3570998499999998E-3"/>
  </r>
  <r>
    <x v="9"/>
    <x v="0"/>
    <x v="21"/>
    <n v="1218"/>
    <n v="6.1294887500000002E-3"/>
    <n v="1.07909688E-3"/>
    <n v="9.5205763000000005E-4"/>
    <n v="4.0983337800000004E-3"/>
  </r>
  <r>
    <x v="9"/>
    <x v="1"/>
    <x v="21"/>
    <n v="444"/>
    <n v="5.52106769E-3"/>
    <n v="9.3332892999999995E-4"/>
    <n v="8.8093277999999999E-4"/>
    <n v="3.7068055300000001E-3"/>
  </r>
  <r>
    <x v="9"/>
    <x v="2"/>
    <x v="21"/>
    <n v="201"/>
    <n v="5.9616843900000003E-3"/>
    <n v="1.0312440099999999E-3"/>
    <n v="1.0362536800000001E-3"/>
    <n v="3.8941862299999999E-3"/>
  </r>
  <r>
    <x v="9"/>
    <x v="3"/>
    <x v="21"/>
    <n v="280"/>
    <n v="6.9076551699999997E-3"/>
    <n v="1.3411456200000001E-3"/>
    <n v="9.7019651999999997E-4"/>
    <n v="4.5963126000000002E-3"/>
  </r>
  <r>
    <x v="9"/>
    <x v="4"/>
    <x v="21"/>
    <n v="293"/>
    <n v="6.4229393600000002E-3"/>
    <n v="1.0823929500000001E-3"/>
    <n v="9.8474408999999993E-4"/>
    <n v="4.3558018099999997E-3"/>
  </r>
  <r>
    <x v="9"/>
    <x v="0"/>
    <x v="22"/>
    <n v="1198"/>
    <n v="5.9777385000000004E-3"/>
    <n v="9.0395620999999995E-4"/>
    <n v="1.11464685E-3"/>
    <n v="3.95913497E-3"/>
  </r>
  <r>
    <x v="9"/>
    <x v="1"/>
    <x v="22"/>
    <n v="462"/>
    <n v="5.1140870600000004E-3"/>
    <n v="7.8074872E-4"/>
    <n v="9.4130766999999998E-4"/>
    <n v="3.39203018E-3"/>
  </r>
  <r>
    <x v="9"/>
    <x v="2"/>
    <x v="22"/>
    <n v="317"/>
    <n v="5.8565177499999999E-3"/>
    <n v="9.1146722999999995E-4"/>
    <n v="1.03560554E-3"/>
    <n v="3.9094444900000004E-3"/>
  </r>
  <r>
    <x v="9"/>
    <x v="3"/>
    <x v="22"/>
    <n v="139"/>
    <n v="8.3326669400000004E-3"/>
    <n v="1.1241004699999999E-3"/>
    <n v="1.5559216799999999E-3"/>
    <n v="5.6526443099999997E-3"/>
  </r>
  <r>
    <x v="9"/>
    <x v="4"/>
    <x v="22"/>
    <n v="280"/>
    <n v="6.3709488399999997E-3"/>
    <n v="9.8945912E-4"/>
    <n v="1.2710811100000001E-3"/>
    <n v="4.1104081499999997E-3"/>
  </r>
  <r>
    <x v="9"/>
    <x v="0"/>
    <x v="23"/>
    <n v="6"/>
    <n v="8.2195214000000006E-3"/>
    <n v="1.58950601E-3"/>
    <n v="3.5493826299999999E-3"/>
    <n v="3.0806325099999999E-3"/>
  </r>
  <r>
    <x v="9"/>
    <x v="1"/>
    <x v="23"/>
    <n v="2"/>
    <n v="8.7442128399999996E-3"/>
    <n v="1.85185173E-3"/>
    <n v="2.9976850600000001E-3"/>
    <n v="3.8946756900000001E-3"/>
  </r>
  <r>
    <x v="9"/>
    <x v="2"/>
    <x v="23"/>
    <n v="3"/>
    <n v="7.5771601799999996E-3"/>
    <n v="1.62037013E-3"/>
    <n v="4.0933641099999999E-3"/>
    <n v="1.86342569E-3"/>
  </r>
  <r>
    <x v="9"/>
    <x v="4"/>
    <x v="23"/>
    <n v="1"/>
    <n v="9.0972222199999994E-3"/>
    <n v="9.7222222000000001E-4"/>
    <n v="3.0208333300000001E-3"/>
    <n v="5.1041666600000002E-3"/>
  </r>
  <r>
    <x v="9"/>
    <x v="0"/>
    <x v="24"/>
    <n v="1741"/>
    <n v="6.9092499699999997E-3"/>
    <n v="9.2292747E-4"/>
    <n v="1.2313589099999999E-3"/>
    <n v="4.7549631099999996E-3"/>
  </r>
  <r>
    <x v="9"/>
    <x v="1"/>
    <x v="24"/>
    <n v="589"/>
    <n v="6.0821658499999997E-3"/>
    <n v="7.5166613000000003E-4"/>
    <n v="1.1158858999999999E-3"/>
    <n v="4.2146133600000002E-3"/>
  </r>
  <r>
    <x v="9"/>
    <x v="2"/>
    <x v="24"/>
    <n v="391"/>
    <n v="6.7969709599999999E-3"/>
    <n v="8.5195224999999998E-4"/>
    <n v="1.21512953E-3"/>
    <n v="4.7298886899999996E-3"/>
  </r>
  <r>
    <x v="9"/>
    <x v="3"/>
    <x v="24"/>
    <n v="183"/>
    <n v="8.4550822099999992E-3"/>
    <n v="1.3404419799999999E-3"/>
    <n v="1.3351925199999999E-3"/>
    <n v="5.7794472499999999E-3"/>
  </r>
  <r>
    <x v="9"/>
    <x v="4"/>
    <x v="24"/>
    <n v="578"/>
    <n v="7.3386034899999997E-3"/>
    <n v="1.0132719100000001E-3"/>
    <n v="1.32713356E-3"/>
    <n v="4.9981975599999997E-3"/>
  </r>
  <r>
    <x v="9"/>
    <x v="0"/>
    <x v="25"/>
    <n v="1862"/>
    <n v="5.4795344100000004E-3"/>
    <n v="9.8487763999999993E-4"/>
    <n v="9.5183992000000002E-4"/>
    <n v="3.5428163700000001E-3"/>
  </r>
  <r>
    <x v="9"/>
    <x v="1"/>
    <x v="25"/>
    <n v="902"/>
    <n v="4.8917398100000002E-3"/>
    <n v="8.4456072E-4"/>
    <n v="8.7903913999999995E-4"/>
    <n v="3.1681395000000001E-3"/>
  </r>
  <r>
    <x v="9"/>
    <x v="2"/>
    <x v="25"/>
    <n v="434"/>
    <n v="5.2716438099999997E-3"/>
    <n v="1.1047904599999999E-3"/>
    <n v="7.7498270000000004E-4"/>
    <n v="3.3918701700000001E-3"/>
  </r>
  <r>
    <x v="9"/>
    <x v="3"/>
    <x v="25"/>
    <n v="109"/>
    <n v="8.1914710499999994E-3"/>
    <n v="1.41946967E-3"/>
    <n v="1.0485683799999999E-3"/>
    <n v="5.7234325000000003E-3"/>
  </r>
  <r>
    <x v="9"/>
    <x v="4"/>
    <x v="25"/>
    <n v="417"/>
    <n v="6.2584652300000003E-3"/>
    <n v="1.0499931200000001E-3"/>
    <n v="1.26809639E-3"/>
    <n v="3.9403752300000002E-3"/>
  </r>
  <r>
    <x v="9"/>
    <x v="0"/>
    <x v="26"/>
    <n v="998"/>
    <n v="6.6628741300000004E-3"/>
    <n v="1.17880413E-3"/>
    <n v="1.0857708299999999E-3"/>
    <n v="4.3982986700000001E-3"/>
  </r>
  <r>
    <x v="9"/>
    <x v="1"/>
    <x v="26"/>
    <n v="378"/>
    <n v="5.9021345500000003E-3"/>
    <n v="1.02353985E-3"/>
    <n v="9.3015112E-4"/>
    <n v="3.94844307E-3"/>
  </r>
  <r>
    <x v="9"/>
    <x v="2"/>
    <x v="26"/>
    <n v="240"/>
    <n v="6.7786938099999999E-3"/>
    <n v="1.25467761E-3"/>
    <n v="1.1012246900000001E-3"/>
    <n v="4.4227910400000004E-3"/>
  </r>
  <r>
    <x v="9"/>
    <x v="3"/>
    <x v="26"/>
    <n v="95"/>
    <n v="7.9236108599999994E-3"/>
    <n v="1.3975387299999999E-3"/>
    <n v="1.2945903899999999E-3"/>
    <n v="5.2314812299999996E-3"/>
  </r>
  <r>
    <x v="9"/>
    <x v="4"/>
    <x v="26"/>
    <n v="285"/>
    <n v="7.1540770999999996E-3"/>
    <n v="1.2479286100000001E-3"/>
    <n v="1.2095514E-3"/>
    <n v="4.6965965700000003E-3"/>
  </r>
  <r>
    <x v="9"/>
    <x v="0"/>
    <x v="27"/>
    <n v="891"/>
    <n v="7.1743538900000004E-3"/>
    <n v="7.7309853999999996E-4"/>
    <n v="1.53505192E-3"/>
    <n v="4.8662029399999997E-3"/>
  </r>
  <r>
    <x v="9"/>
    <x v="1"/>
    <x v="27"/>
    <n v="333"/>
    <n v="6.4285116099999998E-3"/>
    <n v="6.7188690999999995E-4"/>
    <n v="1.3919820200000001E-3"/>
    <n v="4.3646421700000004E-3"/>
  </r>
  <r>
    <x v="9"/>
    <x v="2"/>
    <x v="27"/>
    <n v="234"/>
    <n v="6.89661458E-3"/>
    <n v="7.6176179E-4"/>
    <n v="1.4267764300000001E-3"/>
    <n v="4.70807586E-3"/>
  </r>
  <r>
    <x v="9"/>
    <x v="3"/>
    <x v="27"/>
    <n v="83"/>
    <n v="9.2546572200000003E-3"/>
    <n v="9.9746183999999995E-4"/>
    <n v="1.7513105299999999E-3"/>
    <n v="6.5058843800000002E-3"/>
  </r>
  <r>
    <x v="9"/>
    <x v="4"/>
    <x v="27"/>
    <n v="241"/>
    <n v="7.7581352300000002E-3"/>
    <n v="8.4668408999999997E-4"/>
    <n v="1.7633891900000001E-3"/>
    <n v="5.1480614799999996E-3"/>
  </r>
  <r>
    <x v="9"/>
    <x v="0"/>
    <x v="28"/>
    <n v="1763"/>
    <n v="5.0881806800000002E-3"/>
    <n v="9.3787396000000005E-4"/>
    <n v="5.6127998999999998E-4"/>
    <n v="3.5890262499999998E-3"/>
  </r>
  <r>
    <x v="9"/>
    <x v="1"/>
    <x v="28"/>
    <n v="936"/>
    <n v="4.87300645E-3"/>
    <n v="8.8110087E-4"/>
    <n v="4.9160114000000002E-4"/>
    <n v="3.5003039499999999E-3"/>
  </r>
  <r>
    <x v="9"/>
    <x v="2"/>
    <x v="28"/>
    <n v="293"/>
    <n v="4.94568457E-3"/>
    <n v="1.0161481699999999E-3"/>
    <n v="5.1783093999999998E-4"/>
    <n v="3.4117049800000002E-3"/>
  </r>
  <r>
    <x v="9"/>
    <x v="3"/>
    <x v="28"/>
    <n v="83"/>
    <n v="5.9980195999999996E-3"/>
    <n v="1.26310773E-3"/>
    <n v="6.8872686999999996E-4"/>
    <n v="4.0461845100000001E-3"/>
  </r>
  <r>
    <x v="9"/>
    <x v="4"/>
    <x v="28"/>
    <n v="451"/>
    <n v="5.4598831499999998E-3"/>
    <n v="9.4499339000000005E-4"/>
    <n v="7.1066331999999996E-4"/>
    <n v="3.8042259700000001E-3"/>
  </r>
  <r>
    <x v="9"/>
    <x v="0"/>
    <x v="29"/>
    <n v="1187"/>
    <n v="7.0685607800000001E-3"/>
    <n v="8.6665120999999999E-4"/>
    <n v="1.3739115800000001E-3"/>
    <n v="4.8279975100000002E-3"/>
  </r>
  <r>
    <x v="9"/>
    <x v="1"/>
    <x v="29"/>
    <n v="442"/>
    <n v="6.43591813E-3"/>
    <n v="7.6176762000000002E-4"/>
    <n v="1.36265058E-3"/>
    <n v="4.3114994399999999E-3"/>
  </r>
  <r>
    <x v="9"/>
    <x v="2"/>
    <x v="29"/>
    <n v="308"/>
    <n v="6.4259031299999997E-3"/>
    <n v="8.0135405999999998E-4"/>
    <n v="1.0937497699999999E-3"/>
    <n v="4.5307988300000001E-3"/>
  </r>
  <r>
    <x v="9"/>
    <x v="3"/>
    <x v="29"/>
    <n v="200"/>
    <n v="8.5278354100000002E-3"/>
    <n v="1.1844326400000001E-3"/>
    <n v="1.57233771E-3"/>
    <n v="5.7710645899999996E-3"/>
  </r>
  <r>
    <x v="9"/>
    <x v="4"/>
    <x v="29"/>
    <n v="237"/>
    <n v="7.8521543899999994E-3"/>
    <n v="8.7894567000000004E-4"/>
    <n v="1.5915570300000001E-3"/>
    <n v="5.3816512000000004E-3"/>
  </r>
  <r>
    <x v="9"/>
    <x v="0"/>
    <x v="30"/>
    <n v="955"/>
    <n v="7.9498858299999996E-3"/>
    <n v="1.2217008399999999E-3"/>
    <n v="1.68350034E-3"/>
    <n v="5.04468416E-3"/>
  </r>
  <r>
    <x v="9"/>
    <x v="1"/>
    <x v="30"/>
    <n v="335"/>
    <n v="6.6493225800000003E-3"/>
    <n v="1.03693312E-3"/>
    <n v="1.5255663699999999E-3"/>
    <n v="4.0868225699999998E-3"/>
  </r>
  <r>
    <x v="9"/>
    <x v="2"/>
    <x v="30"/>
    <n v="248"/>
    <n v="7.78659811E-3"/>
    <n v="1.14877329E-3"/>
    <n v="1.7819404699999999E-3"/>
    <n v="4.8558838700000001E-3"/>
  </r>
  <r>
    <x v="9"/>
    <x v="3"/>
    <x v="30"/>
    <n v="151"/>
    <n v="9.3629657399999996E-3"/>
    <n v="1.6001346699999999E-3"/>
    <n v="1.69901249E-3"/>
    <n v="6.0638181199999999E-3"/>
  </r>
  <r>
    <x v="9"/>
    <x v="4"/>
    <x v="30"/>
    <n v="221"/>
    <n v="9.1390667000000002E-3"/>
    <n v="1.32504792E-3"/>
    <n v="1.80183698E-3"/>
    <n v="6.0121813399999996E-3"/>
  </r>
  <r>
    <x v="9"/>
    <x v="0"/>
    <x v="31"/>
    <n v="928"/>
    <n v="6.9149727199999999E-3"/>
    <n v="1.0174082600000001E-3"/>
    <n v="1.4271279999999999E-3"/>
    <n v="4.4704359799999996E-3"/>
  </r>
  <r>
    <x v="9"/>
    <x v="1"/>
    <x v="31"/>
    <n v="340"/>
    <n v="6.0746184800000002E-3"/>
    <n v="8.7425084000000003E-4"/>
    <n v="1.2142222499999999E-3"/>
    <n v="3.9861449000000004E-3"/>
  </r>
  <r>
    <x v="9"/>
    <x v="2"/>
    <x v="31"/>
    <n v="191"/>
    <n v="6.9054195999999997E-3"/>
    <n v="1.0856600300000001E-3"/>
    <n v="1.3315030800000001E-3"/>
    <n v="4.4882560200000003E-3"/>
  </r>
  <r>
    <x v="9"/>
    <x v="3"/>
    <x v="31"/>
    <n v="133"/>
    <n v="7.3930483700000004E-3"/>
    <n v="1.12825443E-3"/>
    <n v="1.46973315E-3"/>
    <n v="4.7950603399999998E-3"/>
  </r>
  <r>
    <x v="9"/>
    <x v="4"/>
    <x v="31"/>
    <n v="264"/>
    <n v="7.7633099400000001E-3"/>
    <n v="1.09655559E-3"/>
    <n v="1.7490440200000001E-3"/>
    <n v="4.9177098400000003E-3"/>
  </r>
  <r>
    <x v="9"/>
    <x v="0"/>
    <x v="32"/>
    <n v="446"/>
    <n v="8.1337451899999996E-3"/>
    <n v="8.0429408999999996E-4"/>
    <n v="1.2988133100000001E-3"/>
    <n v="6.0306373099999998E-3"/>
  </r>
  <r>
    <x v="9"/>
    <x v="1"/>
    <x v="32"/>
    <n v="137"/>
    <n v="7.3473402399999999E-3"/>
    <n v="7.4825938999999999E-4"/>
    <n v="1.0991143999999999E-3"/>
    <n v="5.4999659700000003E-3"/>
  </r>
  <r>
    <x v="9"/>
    <x v="2"/>
    <x v="32"/>
    <n v="118"/>
    <n v="8.4779109399999997E-3"/>
    <n v="8.9787324999999996E-4"/>
    <n v="1.3103223099999999E-3"/>
    <n v="6.2697149099999998E-3"/>
  </r>
  <r>
    <x v="9"/>
    <x v="3"/>
    <x v="32"/>
    <n v="35"/>
    <n v="1.005853152E-2"/>
    <n v="8.1084628000000001E-4"/>
    <n v="1.32109765E-3"/>
    <n v="7.9265870499999995E-3"/>
  </r>
  <r>
    <x v="9"/>
    <x v="4"/>
    <x v="32"/>
    <n v="156"/>
    <n v="8.1321964599999994E-3"/>
    <n v="7.8124976999999999E-4"/>
    <n v="1.46048469E-3"/>
    <n v="5.8904615300000001E-3"/>
  </r>
  <r>
    <x v="9"/>
    <x v="0"/>
    <x v="33"/>
    <n v="1337"/>
    <n v="6.7966388699999998E-3"/>
    <n v="1.18064188E-3"/>
    <n v="1.4063493099999999E-3"/>
    <n v="4.2096471899999996E-3"/>
  </r>
  <r>
    <x v="9"/>
    <x v="1"/>
    <x v="33"/>
    <n v="592"/>
    <n v="5.9651250399999998E-3"/>
    <n v="1.0580499900000001E-3"/>
    <n v="1.2333620400000001E-3"/>
    <n v="3.67371254E-3"/>
  </r>
  <r>
    <x v="9"/>
    <x v="2"/>
    <x v="33"/>
    <n v="337"/>
    <n v="6.5826942899999998E-3"/>
    <n v="1.2026387799999999E-3"/>
    <n v="1.1796280000000001E-3"/>
    <n v="4.2004270099999996E-3"/>
  </r>
  <r>
    <x v="9"/>
    <x v="3"/>
    <x v="33"/>
    <n v="116"/>
    <n v="8.7919058899999999E-3"/>
    <n v="1.44366593E-3"/>
    <n v="1.8653214199999999E-3"/>
    <n v="5.4829180299999997E-3"/>
  </r>
  <r>
    <x v="9"/>
    <x v="4"/>
    <x v="33"/>
    <n v="292"/>
    <n v="7.9367228699999993E-3"/>
    <n v="1.2993084799999999E-3"/>
    <n v="1.8363930699999999E-3"/>
    <n v="4.8010208099999998E-3"/>
  </r>
  <r>
    <x v="9"/>
    <x v="0"/>
    <x v="34"/>
    <n v="649"/>
    <n v="7.0141739999999998E-3"/>
    <n v="7.9454476999999996E-4"/>
    <n v="1.39020833E-3"/>
    <n v="4.8294203800000003E-3"/>
  </r>
  <r>
    <x v="9"/>
    <x v="1"/>
    <x v="34"/>
    <n v="257"/>
    <n v="6.3958691399999996E-3"/>
    <n v="5.9329488999999998E-4"/>
    <n v="1.2322107999999999E-3"/>
    <n v="4.5703629100000004E-3"/>
  </r>
  <r>
    <x v="9"/>
    <x v="2"/>
    <x v="34"/>
    <n v="149"/>
    <n v="6.6968833100000003E-3"/>
    <n v="8.2401166999999996E-4"/>
    <n v="1.1111885399999999E-3"/>
    <n v="4.7616826199999998E-3"/>
  </r>
  <r>
    <x v="9"/>
    <x v="3"/>
    <x v="34"/>
    <n v="81"/>
    <n v="7.9883971000000008E-3"/>
    <n v="1.0822471300000001E-3"/>
    <n v="1.50577251E-3"/>
    <n v="5.4003769899999996E-3"/>
  </r>
  <r>
    <x v="9"/>
    <x v="4"/>
    <x v="34"/>
    <n v="162"/>
    <n v="7.7997825600000003E-3"/>
    <n v="9.4285812000000004E-4"/>
    <n v="1.83970594E-3"/>
    <n v="5.0172179900000004E-3"/>
  </r>
  <r>
    <x v="9"/>
    <x v="0"/>
    <x v="35"/>
    <n v="547"/>
    <n v="7.0870994300000004E-3"/>
    <n v="2.6423567000000001E-4"/>
    <n v="1.76078249E-3"/>
    <n v="5.0509722399999998E-3"/>
  </r>
  <r>
    <x v="9"/>
    <x v="1"/>
    <x v="35"/>
    <n v="215"/>
    <n v="6.5780574699999999E-3"/>
    <n v="3.1217678999999999E-4"/>
    <n v="1.61272587E-3"/>
    <n v="4.6417956299999999E-3"/>
  </r>
  <r>
    <x v="9"/>
    <x v="2"/>
    <x v="35"/>
    <n v="143"/>
    <n v="6.8769422700000003E-3"/>
    <n v="2.1391783000000001E-4"/>
    <n v="1.98604611E-3"/>
    <n v="4.6654847399999998E-3"/>
  </r>
  <r>
    <x v="9"/>
    <x v="3"/>
    <x v="35"/>
    <n v="32"/>
    <n v="1.0432942420000001E-2"/>
    <n v="6.5791351000000001E-4"/>
    <n v="2.4830003800000002E-3"/>
    <n v="7.2815391400000004E-3"/>
  </r>
  <r>
    <x v="9"/>
    <x v="4"/>
    <x v="35"/>
    <n v="157"/>
    <n v="7.2936568699999999E-3"/>
    <n v="1.6417467000000001E-4"/>
    <n v="1.6111551300000001E-3"/>
    <n v="5.5077846100000001E-3"/>
  </r>
  <r>
    <x v="9"/>
    <x v="0"/>
    <x v="36"/>
    <n v="1783"/>
    <n v="6.04872902E-3"/>
    <n v="1.00539926E-3"/>
    <n v="8.7905814000000004E-4"/>
    <n v="4.1642711200000002E-3"/>
  </r>
  <r>
    <x v="9"/>
    <x v="1"/>
    <x v="36"/>
    <n v="600"/>
    <n v="5.3283755400000002E-3"/>
    <n v="9.2704451000000005E-4"/>
    <n v="7.2413169999999995E-4"/>
    <n v="3.6771988400000001E-3"/>
  </r>
  <r>
    <x v="9"/>
    <x v="2"/>
    <x v="36"/>
    <n v="351"/>
    <n v="5.8649886899999996E-3"/>
    <n v="1.1383808399999999E-3"/>
    <n v="7.9534639000000001E-4"/>
    <n v="3.9312609600000003E-3"/>
  </r>
  <r>
    <x v="9"/>
    <x v="3"/>
    <x v="36"/>
    <n v="148"/>
    <n v="7.6225441700000004E-3"/>
    <n v="1.14794458E-3"/>
    <n v="1.1172107299999999E-3"/>
    <n v="5.3573884200000003E-3"/>
  </r>
  <r>
    <x v="9"/>
    <x v="4"/>
    <x v="36"/>
    <n v="684"/>
    <n v="6.4343727200000004E-3"/>
    <n v="9.7504780999999995E-4"/>
    <n v="1.0063857899999999E-3"/>
    <n v="4.4529386300000001E-3"/>
  </r>
  <r>
    <x v="9"/>
    <x v="0"/>
    <x v="37"/>
    <n v="1293"/>
    <n v="7.5241504500000002E-3"/>
    <n v="1.0148840300000001E-3"/>
    <n v="1.24827215E-3"/>
    <n v="5.2609937799999998E-3"/>
  </r>
  <r>
    <x v="9"/>
    <x v="1"/>
    <x v="37"/>
    <n v="585"/>
    <n v="6.8403170899999999E-3"/>
    <n v="8.8989766000000003E-4"/>
    <n v="1.0995368E-3"/>
    <n v="4.8508821600000002E-3"/>
  </r>
  <r>
    <x v="9"/>
    <x v="2"/>
    <x v="37"/>
    <n v="315"/>
    <n v="7.8513739500000006E-3"/>
    <n v="1.0257566799999999E-3"/>
    <n v="1.25569495E-3"/>
    <n v="5.5699218600000003E-3"/>
  </r>
  <r>
    <x v="9"/>
    <x v="3"/>
    <x v="37"/>
    <n v="69"/>
    <n v="8.0830647100000007E-3"/>
    <n v="1.09819488E-3"/>
    <n v="1.5489128E-3"/>
    <n v="5.4359565899999998E-3"/>
  </r>
  <r>
    <x v="9"/>
    <x v="4"/>
    <x v="37"/>
    <n v="324"/>
    <n v="8.3216875699999998E-3"/>
    <n v="1.2122411199999999E-3"/>
    <n v="1.4455801700000001E-3"/>
    <n v="5.6638657800000001E-3"/>
  </r>
  <r>
    <x v="9"/>
    <x v="0"/>
    <x v="38"/>
    <n v="751"/>
    <n v="7.6492606199999999E-3"/>
    <n v="8.1621085999999997E-4"/>
    <n v="2.1431299E-3"/>
    <n v="4.6899193700000001E-3"/>
  </r>
  <r>
    <x v="9"/>
    <x v="1"/>
    <x v="38"/>
    <n v="283"/>
    <n v="6.7306305699999999E-3"/>
    <n v="7.1387066999999995E-4"/>
    <n v="1.9553638899999998E-3"/>
    <n v="4.0613955100000003E-3"/>
  </r>
  <r>
    <x v="9"/>
    <x v="2"/>
    <x v="38"/>
    <n v="203"/>
    <n v="7.4910483599999996E-3"/>
    <n v="7.7990986E-4"/>
    <n v="2.2197703199999998E-3"/>
    <n v="4.4913676600000004E-3"/>
  </r>
  <r>
    <x v="9"/>
    <x v="3"/>
    <x v="38"/>
    <n v="63"/>
    <n v="9.7317752000000007E-3"/>
    <n v="1.10615054E-3"/>
    <n v="1.6850379799999999E-3"/>
    <n v="6.9405862000000004E-3"/>
  </r>
  <r>
    <x v="9"/>
    <x v="4"/>
    <x v="38"/>
    <n v="202"/>
    <n v="8.4457505900000004E-3"/>
    <n v="9.0564241E-4"/>
    <n v="2.4720386399999998E-3"/>
    <n v="5.0680690700000003E-3"/>
  </r>
  <r>
    <x v="9"/>
    <x v="0"/>
    <x v="39"/>
    <n v="1122"/>
    <n v="6.7974678999999996E-3"/>
    <n v="1.02194304E-3"/>
    <n v="8.7041758000000002E-4"/>
    <n v="4.9051067899999997E-3"/>
  </r>
  <r>
    <x v="9"/>
    <x v="1"/>
    <x v="39"/>
    <n v="443"/>
    <n v="6.1697127800000003E-3"/>
    <n v="8.0464611E-4"/>
    <n v="8.0185054999999997E-4"/>
    <n v="4.5632156399999999E-3"/>
  </r>
  <r>
    <x v="9"/>
    <x v="2"/>
    <x v="39"/>
    <n v="283"/>
    <n v="6.4587420499999998E-3"/>
    <n v="1.0918888999999999E-3"/>
    <n v="8.5705380000000004E-4"/>
    <n v="4.5097988499999998E-3"/>
  </r>
  <r>
    <x v="9"/>
    <x v="3"/>
    <x v="39"/>
    <n v="95"/>
    <n v="7.9066761899999997E-3"/>
    <n v="1.3855991699999999E-3"/>
    <n v="1.0170563E-3"/>
    <n v="5.5040202000000002E-3"/>
  </r>
  <r>
    <x v="9"/>
    <x v="4"/>
    <x v="39"/>
    <n v="301"/>
    <n v="7.6897607599999999E-3"/>
    <n v="1.16121391E-3"/>
    <n v="9.3761512999999996E-4"/>
    <n v="5.5909312200000004E-3"/>
  </r>
  <r>
    <x v="9"/>
    <x v="0"/>
    <x v="40"/>
    <n v="1716"/>
    <n v="4.5014107800000003E-3"/>
    <n v="7.3397546999999996E-4"/>
    <n v="4.5619768999999999E-4"/>
    <n v="3.3112371300000002E-3"/>
  </r>
  <r>
    <x v="9"/>
    <x v="1"/>
    <x v="40"/>
    <n v="635"/>
    <n v="4.1203336900000002E-3"/>
    <n v="6.6737728E-4"/>
    <n v="4.0128293000000001E-4"/>
    <n v="3.05167299E-3"/>
  </r>
  <r>
    <x v="9"/>
    <x v="2"/>
    <x v="40"/>
    <n v="310"/>
    <n v="4.6620741399999999E-3"/>
    <n v="8.1541195000000004E-4"/>
    <n v="4.3858249000000002E-4"/>
    <n v="3.4080792000000001E-3"/>
  </r>
  <r>
    <x v="9"/>
    <x v="3"/>
    <x v="40"/>
    <n v="105"/>
    <n v="6.02116375E-3"/>
    <n v="1.1523366499999999E-3"/>
    <n v="5.2116379000000004E-4"/>
    <n v="4.3476629300000002E-3"/>
  </r>
  <r>
    <x v="9"/>
    <x v="4"/>
    <x v="40"/>
    <n v="666"/>
    <n v="4.5503660999999997E-3"/>
    <n v="6.9361002999999998E-4"/>
    <n v="5.0651321000000002E-4"/>
    <n v="3.3502423500000001E-3"/>
  </r>
  <r>
    <x v="9"/>
    <x v="0"/>
    <x v="41"/>
    <n v="559"/>
    <n v="6.7496933199999998E-3"/>
    <n v="6.6291053999999996E-4"/>
    <n v="1.3128807199999999E-3"/>
    <n v="4.77390157E-3"/>
  </r>
  <r>
    <x v="9"/>
    <x v="1"/>
    <x v="41"/>
    <n v="165"/>
    <n v="6.0817197499999998E-3"/>
    <n v="5.5324050000000004E-4"/>
    <n v="1.14092286E-3"/>
    <n v="4.3875559100000003E-3"/>
  </r>
  <r>
    <x v="9"/>
    <x v="2"/>
    <x v="41"/>
    <n v="113"/>
    <n v="6.3897080199999999E-3"/>
    <n v="6.8215313000000004E-4"/>
    <n v="1.27601585E-3"/>
    <n v="4.4315385899999999E-3"/>
  </r>
  <r>
    <x v="9"/>
    <x v="3"/>
    <x v="41"/>
    <n v="85"/>
    <n v="6.8265247899999999E-3"/>
    <n v="7.4142130999999998E-4"/>
    <n v="1.53717293E-3"/>
    <n v="4.5479300200000003E-3"/>
  </r>
  <r>
    <x v="9"/>
    <x v="4"/>
    <x v="41"/>
    <n v="196"/>
    <n v="7.4862407900000002E-3"/>
    <n v="7.1009282999999999E-4"/>
    <n v="1.3816253200000001E-3"/>
    <n v="5.3945221599999999E-3"/>
  </r>
  <r>
    <x v="9"/>
    <x v="0"/>
    <x v="42"/>
    <n v="3468"/>
    <n v="4.5631318599999998E-3"/>
    <n v="8.7899194999999997E-4"/>
    <n v="6.4406960999999999E-4"/>
    <n v="3.04006982E-3"/>
  </r>
  <r>
    <x v="9"/>
    <x v="1"/>
    <x v="42"/>
    <n v="1758"/>
    <n v="4.32715631E-3"/>
    <n v="8.1869104000000003E-4"/>
    <n v="5.9364178000000003E-4"/>
    <n v="2.9148230099999999E-3"/>
  </r>
  <r>
    <x v="9"/>
    <x v="2"/>
    <x v="42"/>
    <n v="734"/>
    <n v="4.7025744400000001E-3"/>
    <n v="1.0355009399999999E-3"/>
    <n v="6.1929154999999997E-4"/>
    <n v="3.0477814299999999E-3"/>
  </r>
  <r>
    <x v="9"/>
    <x v="3"/>
    <x v="42"/>
    <n v="104"/>
    <n v="5.8883099200000002E-3"/>
    <n v="1.05969522E-3"/>
    <n v="7.5164682999999996E-4"/>
    <n v="4.0769673600000002E-3"/>
  </r>
  <r>
    <x v="9"/>
    <x v="4"/>
    <x v="42"/>
    <n v="872"/>
    <n v="4.7634479800000001E-3"/>
    <n v="8.4726975999999999E-4"/>
    <n v="7.5376133000000002E-4"/>
    <n v="3.1624164000000001E-3"/>
  </r>
  <r>
    <x v="9"/>
    <x v="0"/>
    <x v="43"/>
    <n v="271"/>
    <n v="6.7193263299999998E-3"/>
    <n v="1.11290462E-3"/>
    <n v="1.2885657799999999E-3"/>
    <n v="4.3178554499999997E-3"/>
  </r>
  <r>
    <x v="9"/>
    <x v="1"/>
    <x v="43"/>
    <n v="137"/>
    <n v="6.3405647800000003E-3"/>
    <n v="1.02417857E-3"/>
    <n v="1.2790616700000001E-3"/>
    <n v="4.0373240599999999E-3"/>
  </r>
  <r>
    <x v="9"/>
    <x v="2"/>
    <x v="43"/>
    <n v="51"/>
    <n v="5.9663214999999999E-3"/>
    <n v="9.5315880999999997E-4"/>
    <n v="1.2745095799999999E-3"/>
    <n v="3.7386526499999999E-3"/>
  </r>
  <r>
    <x v="9"/>
    <x v="3"/>
    <x v="43"/>
    <n v="25"/>
    <n v="7.3999996899999998E-3"/>
    <n v="1.5222219600000001E-3"/>
    <n v="1.49027757E-3"/>
    <n v="4.3874997400000001E-3"/>
  </r>
  <r>
    <x v="9"/>
    <x v="4"/>
    <x v="43"/>
    <n v="58"/>
    <n v="7.9827184700000005E-3"/>
    <n v="1.28651793E-3"/>
    <n v="1.2364301800000001E-3"/>
    <n v="5.4597698799999997E-3"/>
  </r>
  <r>
    <x v="9"/>
    <x v="0"/>
    <x v="44"/>
    <n v="2915"/>
    <n v="5.8845965100000003E-3"/>
    <n v="1.00535599E-3"/>
    <n v="1.02824606E-3"/>
    <n v="3.85099398E-3"/>
  </r>
  <r>
    <x v="9"/>
    <x v="1"/>
    <x v="44"/>
    <n v="1124"/>
    <n v="5.2788587499999996E-3"/>
    <n v="9.4140241000000003E-4"/>
    <n v="8.7449106999999996E-4"/>
    <n v="3.4629647900000001E-3"/>
  </r>
  <r>
    <x v="9"/>
    <x v="2"/>
    <x v="44"/>
    <n v="618"/>
    <n v="5.8432590799999996E-3"/>
    <n v="1.0416102300000001E-3"/>
    <n v="9.9900340999999992E-4"/>
    <n v="3.8026449400000001E-3"/>
  </r>
  <r>
    <x v="9"/>
    <x v="3"/>
    <x v="44"/>
    <n v="214"/>
    <n v="7.6209326099999997E-3"/>
    <n v="1.34399857E-3"/>
    <n v="1.2571389E-3"/>
    <n v="5.0197946700000001E-3"/>
  </r>
  <r>
    <x v="9"/>
    <x v="4"/>
    <x v="44"/>
    <n v="959"/>
    <n v="6.2337308799999998E-3"/>
    <n v="9.8138227000000005E-4"/>
    <n v="1.17622259E-3"/>
    <n v="4.0761255400000003E-3"/>
  </r>
  <r>
    <x v="10"/>
    <x v="0"/>
    <x v="0"/>
    <n v="56996"/>
    <n v="5.9624933900000003E-3"/>
    <n v="9.2649549000000005E-4"/>
    <n v="1.1226607800000001E-3"/>
    <n v="3.9132334800000002E-3"/>
  </r>
  <r>
    <x v="10"/>
    <x v="1"/>
    <x v="0"/>
    <n v="26220"/>
    <n v="5.2812969899999999E-3"/>
    <n v="8.3459864999999999E-4"/>
    <n v="9.7111135999999995E-4"/>
    <n v="3.4754942399999999E-3"/>
  </r>
  <r>
    <x v="10"/>
    <x v="2"/>
    <x v="0"/>
    <n v="11593"/>
    <n v="5.9697200700000001E-3"/>
    <n v="9.5312320999999998E-4"/>
    <n v="1.09791644E-3"/>
    <n v="3.9185251900000001E-3"/>
  </r>
  <r>
    <x v="10"/>
    <x v="3"/>
    <x v="0"/>
    <n v="5330"/>
    <n v="7.7271404199999996E-3"/>
    <n v="1.2398740699999999E-3"/>
    <n v="1.4730428099999999E-3"/>
    <n v="5.0141817999999998E-3"/>
  </r>
  <r>
    <x v="10"/>
    <x v="4"/>
    <x v="0"/>
    <n v="13853"/>
    <n v="6.5668117300000002E-3"/>
    <n v="9.5757413000000001E-4"/>
    <n v="1.2953995699999999E-3"/>
    <n v="4.3137331099999997E-3"/>
  </r>
  <r>
    <x v="10"/>
    <x v="0"/>
    <x v="1"/>
    <n v="1118"/>
    <n v="6.1927091299999997E-3"/>
    <n v="1.2894634200000001E-3"/>
    <n v="1.11447543E-3"/>
    <n v="3.7887697999999998E-3"/>
  </r>
  <r>
    <x v="10"/>
    <x v="1"/>
    <x v="1"/>
    <n v="481"/>
    <n v="5.6728841799999997E-3"/>
    <n v="1.1170543199999999E-3"/>
    <n v="9.7741949999999994E-4"/>
    <n v="3.5784099100000001E-3"/>
  </r>
  <r>
    <x v="10"/>
    <x v="2"/>
    <x v="1"/>
    <n v="215"/>
    <n v="5.8156220600000001E-3"/>
    <n v="1.30350964E-3"/>
    <n v="9.2065007000000001E-4"/>
    <n v="3.5914618700000002E-3"/>
  </r>
  <r>
    <x v="10"/>
    <x v="3"/>
    <x v="1"/>
    <n v="123"/>
    <n v="7.61649326E-3"/>
    <n v="1.9878234300000001E-3"/>
    <n v="1.4517462200000001E-3"/>
    <n v="4.1769231400000002E-3"/>
  </r>
  <r>
    <x v="10"/>
    <x v="4"/>
    <x v="1"/>
    <n v="299"/>
    <n v="6.7143949899999998E-3"/>
    <n v="1.2694318200000001E-3"/>
    <n v="1.3355859700000001E-3"/>
    <n v="4.1093766599999996E-3"/>
  </r>
  <r>
    <x v="10"/>
    <x v="0"/>
    <x v="2"/>
    <n v="617"/>
    <n v="6.4389179100000004E-3"/>
    <n v="9.4755437000000001E-4"/>
    <n v="1.70840438E-3"/>
    <n v="3.7829586699999998E-3"/>
  </r>
  <r>
    <x v="10"/>
    <x v="1"/>
    <x v="2"/>
    <n v="301"/>
    <n v="5.8555584000000004E-3"/>
    <n v="9.0246990999999998E-4"/>
    <n v="1.4831346899999999E-3"/>
    <n v="3.4699533100000001E-3"/>
  </r>
  <r>
    <x v="10"/>
    <x v="2"/>
    <x v="2"/>
    <n v="124"/>
    <n v="6.0428798400000002E-3"/>
    <n v="9.1873854000000001E-4"/>
    <n v="1.6671331200000001E-3"/>
    <n v="3.4570076700000001E-3"/>
  </r>
  <r>
    <x v="10"/>
    <x v="3"/>
    <x v="2"/>
    <n v="70"/>
    <n v="8.3085314699999999E-3"/>
    <n v="1.3060513E-3"/>
    <n v="2.6309521300000001E-3"/>
    <n v="4.3715274999999998E-3"/>
  </r>
  <r>
    <x v="10"/>
    <x v="4"/>
    <x v="2"/>
    <n v="122"/>
    <n v="7.2079915499999999E-3"/>
    <n v="8.8238059999999998E-4"/>
    <n v="1.7768098499999999E-3"/>
    <n v="4.5488006299999996E-3"/>
  </r>
  <r>
    <x v="10"/>
    <x v="0"/>
    <x v="3"/>
    <n v="723"/>
    <n v="5.33700862E-3"/>
    <n v="7.9814660999999996E-4"/>
    <n v="5.3869846999999996E-4"/>
    <n v="4.00016304E-3"/>
  </r>
  <r>
    <x v="10"/>
    <x v="1"/>
    <x v="3"/>
    <n v="327"/>
    <n v="4.8962224299999996E-3"/>
    <n v="6.6039446999999999E-4"/>
    <n v="4.6512179999999998E-4"/>
    <n v="3.7707056500000001E-3"/>
  </r>
  <r>
    <x v="10"/>
    <x v="2"/>
    <x v="3"/>
    <n v="159"/>
    <n v="5.3777950000000003E-3"/>
    <n v="9.9638922000000007E-4"/>
    <n v="5.1952281999999999E-4"/>
    <n v="3.8618824699999999E-3"/>
  </r>
  <r>
    <x v="10"/>
    <x v="3"/>
    <x v="3"/>
    <n v="29"/>
    <n v="7.1272347400000002E-3"/>
    <n v="9.1914087000000003E-4"/>
    <n v="5.9347036999999995E-4"/>
    <n v="5.6146229800000001E-3"/>
  </r>
  <r>
    <x v="10"/>
    <x v="4"/>
    <x v="3"/>
    <n v="208"/>
    <n v="5.7491984800000003E-3"/>
    <n v="8.4629826000000004E-4"/>
    <n v="6.6139134000000005E-4"/>
    <n v="4.2415083999999999E-3"/>
  </r>
  <r>
    <x v="10"/>
    <x v="0"/>
    <x v="4"/>
    <n v="764"/>
    <n v="6.4620598100000003E-3"/>
    <n v="8.0345863999999999E-4"/>
    <n v="1.0512104799999999E-3"/>
    <n v="4.6073902000000003E-3"/>
  </r>
  <r>
    <x v="10"/>
    <x v="1"/>
    <x v="4"/>
    <n v="290"/>
    <n v="5.9802839100000001E-3"/>
    <n v="6.6243590000000005E-4"/>
    <n v="9.5015140000000002E-4"/>
    <n v="4.3676961000000004E-3"/>
  </r>
  <r>
    <x v="10"/>
    <x v="2"/>
    <x v="4"/>
    <n v="146"/>
    <n v="6.0258907900000002E-3"/>
    <n v="7.2108041000000002E-4"/>
    <n v="1.09549379E-3"/>
    <n v="4.2093161099999998E-3"/>
  </r>
  <r>
    <x v="10"/>
    <x v="3"/>
    <x v="4"/>
    <n v="113"/>
    <n v="8.0904823799999998E-3"/>
    <n v="1.14419429E-3"/>
    <n v="1.2913796299999999E-3"/>
    <n v="5.6549079900000002E-3"/>
  </r>
  <r>
    <x v="10"/>
    <x v="4"/>
    <x v="4"/>
    <n v="215"/>
    <n v="6.5522176699999999E-3"/>
    <n v="8.7053162000000003E-4"/>
    <n v="1.0312228499999999E-3"/>
    <n v="4.6504627399999998E-3"/>
  </r>
  <r>
    <x v="10"/>
    <x v="0"/>
    <x v="5"/>
    <n v="732"/>
    <n v="7.27655056E-3"/>
    <n v="6.9991499999999996E-4"/>
    <n v="1.6530052300000001E-3"/>
    <n v="4.9236298499999998E-3"/>
  </r>
  <r>
    <x v="10"/>
    <x v="1"/>
    <x v="5"/>
    <n v="245"/>
    <n v="6.3348448100000003E-3"/>
    <n v="6.1144156000000004E-4"/>
    <n v="1.4383501200000001E-3"/>
    <n v="4.2850526700000001E-3"/>
  </r>
  <r>
    <x v="10"/>
    <x v="2"/>
    <x v="5"/>
    <n v="220"/>
    <n v="7.1019568299999997E-3"/>
    <n v="6.5830152000000001E-4"/>
    <n v="1.5891727299999999E-3"/>
    <n v="4.8544820999999998E-3"/>
  </r>
  <r>
    <x v="10"/>
    <x v="3"/>
    <x v="5"/>
    <n v="65"/>
    <n v="8.5434470600000006E-3"/>
    <n v="9.3732166000000004E-4"/>
    <n v="2.26851827E-3"/>
    <n v="5.3376065900000002E-3"/>
  </r>
  <r>
    <x v="10"/>
    <x v="4"/>
    <x v="5"/>
    <n v="202"/>
    <n v="8.2012052800000002E-3"/>
    <n v="7.7615028000000005E-4"/>
    <n v="1.7848136499999999E-3"/>
    <n v="5.6402408500000004E-3"/>
  </r>
  <r>
    <x v="10"/>
    <x v="0"/>
    <x v="6"/>
    <n v="840"/>
    <n v="6.4558115999999999E-3"/>
    <n v="9.8853592000000003E-4"/>
    <n v="1.18847804E-3"/>
    <n v="4.2787971500000003E-3"/>
  </r>
  <r>
    <x v="10"/>
    <x v="1"/>
    <x v="6"/>
    <n v="358"/>
    <n v="5.8914620999999997E-3"/>
    <n v="7.9088404999999996E-4"/>
    <n v="1.1610281E-3"/>
    <n v="3.9395494499999996E-3"/>
  </r>
  <r>
    <x v="10"/>
    <x v="2"/>
    <x v="6"/>
    <n v="179"/>
    <n v="6.41598106E-3"/>
    <n v="1.0169017800000001E-3"/>
    <n v="1.0900964599999999E-3"/>
    <n v="4.30898229E-3"/>
  </r>
  <r>
    <x v="10"/>
    <x v="3"/>
    <x v="6"/>
    <n v="89"/>
    <n v="8.3705261600000008E-3"/>
    <n v="1.4592434E-3"/>
    <n v="1.5487149200000001E-3"/>
    <n v="5.3625673599999998E-3"/>
  </r>
  <r>
    <x v="10"/>
    <x v="4"/>
    <x v="6"/>
    <n v="214"/>
    <n v="6.6369199600000003E-3"/>
    <n v="1.0996990800000001E-3"/>
    <n v="1.16687195E-3"/>
    <n v="4.3703484900000002E-3"/>
  </r>
  <r>
    <x v="10"/>
    <x v="0"/>
    <x v="7"/>
    <n v="622"/>
    <n v="4.4973462699999999E-3"/>
    <n v="7.9948542000000001E-4"/>
    <n v="6.0458696999999997E-4"/>
    <n v="3.0932734100000002E-3"/>
  </r>
  <r>
    <x v="10"/>
    <x v="1"/>
    <x v="7"/>
    <n v="231"/>
    <n v="4.2144658399999998E-3"/>
    <n v="8.0181754000000004E-4"/>
    <n v="5.1171414999999997E-4"/>
    <n v="2.9009336999999999E-3"/>
  </r>
  <r>
    <x v="10"/>
    <x v="2"/>
    <x v="7"/>
    <n v="170"/>
    <n v="4.4290574799999999E-3"/>
    <n v="8.4395396999999996E-4"/>
    <n v="5.6284018000000004E-4"/>
    <n v="3.0222628699999999E-3"/>
  </r>
  <r>
    <x v="10"/>
    <x v="3"/>
    <x v="7"/>
    <n v="50"/>
    <n v="5.6655090199999999E-3"/>
    <n v="1.0354163799999999E-3"/>
    <n v="7.5254602999999998E-4"/>
    <n v="3.8775460700000001E-3"/>
  </r>
  <r>
    <x v="10"/>
    <x v="4"/>
    <x v="7"/>
    <n v="171"/>
    <n v="4.60580438E-3"/>
    <n v="6.8314084000000005E-4"/>
    <n v="7.2828651999999995E-4"/>
    <n v="3.1943765200000002E-3"/>
  </r>
  <r>
    <x v="10"/>
    <x v="0"/>
    <x v="8"/>
    <n v="559"/>
    <n v="8.4143515999999998E-3"/>
    <n v="1.23113755E-3"/>
    <n v="2.0023559899999999E-3"/>
    <n v="5.1808575999999999E-3"/>
  </r>
  <r>
    <x v="10"/>
    <x v="1"/>
    <x v="8"/>
    <n v="214"/>
    <n v="7.4547851399999997E-3"/>
    <n v="1.07417118E-3"/>
    <n v="1.79792943E-3"/>
    <n v="4.5826840499999999E-3"/>
  </r>
  <r>
    <x v="10"/>
    <x v="2"/>
    <x v="8"/>
    <n v="112"/>
    <n v="8.4006074100000001E-3"/>
    <n v="1.42371422E-3"/>
    <n v="1.9235695200000001E-3"/>
    <n v="5.0533231800000003E-3"/>
  </r>
  <r>
    <x v="10"/>
    <x v="3"/>
    <x v="8"/>
    <n v="65"/>
    <n v="9.9953701399999994E-3"/>
    <n v="1.3534542000000001E-3"/>
    <n v="1.9558402499999998E-3"/>
    <n v="6.6860752700000003E-3"/>
  </r>
  <r>
    <x v="10"/>
    <x v="4"/>
    <x v="8"/>
    <n v="168"/>
    <n v="9.0341156999999995E-3"/>
    <n v="1.2553734399999999E-3"/>
    <n v="2.33327796E-3"/>
    <n v="5.4454638400000003E-3"/>
  </r>
  <r>
    <x v="10"/>
    <x v="0"/>
    <x v="9"/>
    <n v="595"/>
    <n v="7.4031082300000002E-3"/>
    <n v="1.0800262299999999E-3"/>
    <n v="1.5385929699999999E-3"/>
    <n v="4.7844885600000003E-3"/>
  </r>
  <r>
    <x v="10"/>
    <x v="1"/>
    <x v="9"/>
    <n v="248"/>
    <n v="6.3764745399999996E-3"/>
    <n v="9.0683780000000002E-4"/>
    <n v="1.4313580199999999E-3"/>
    <n v="4.0382782000000002E-3"/>
  </r>
  <r>
    <x v="10"/>
    <x v="2"/>
    <x v="9"/>
    <n v="130"/>
    <n v="7.1801991900000001E-3"/>
    <n v="1.0026707199999999E-3"/>
    <n v="1.55582241E-3"/>
    <n v="4.6217056200000004E-3"/>
  </r>
  <r>
    <x v="10"/>
    <x v="3"/>
    <x v="9"/>
    <n v="68"/>
    <n v="9.1065833799999999E-3"/>
    <n v="1.3286353800000001E-3"/>
    <n v="1.8208739299999999E-3"/>
    <n v="5.9570735499999998E-3"/>
  </r>
  <r>
    <x v="10"/>
    <x v="4"/>
    <x v="9"/>
    <n v="149"/>
    <n v="8.5289271700000006E-3"/>
    <n v="1.32231833E-3"/>
    <n v="1.5732193700000001E-3"/>
    <n v="5.6333890299999998E-3"/>
  </r>
  <r>
    <x v="10"/>
    <x v="0"/>
    <x v="10"/>
    <n v="1004"/>
    <n v="6.6210733300000003E-3"/>
    <n v="1.0192791200000001E-3"/>
    <n v="1.5320544000000001E-3"/>
    <n v="4.0697393199999998E-3"/>
  </r>
  <r>
    <x v="10"/>
    <x v="1"/>
    <x v="10"/>
    <n v="451"/>
    <n v="6.0847548299999997E-3"/>
    <n v="9.1016852000000003E-4"/>
    <n v="1.3405136300000001E-3"/>
    <n v="3.8340721900000001E-3"/>
  </r>
  <r>
    <x v="10"/>
    <x v="2"/>
    <x v="10"/>
    <n v="203"/>
    <n v="6.6324003099999997E-3"/>
    <n v="9.7324824999999999E-4"/>
    <n v="1.6285802900000001E-3"/>
    <n v="4.0305712999999998E-3"/>
  </r>
  <r>
    <x v="10"/>
    <x v="3"/>
    <x v="10"/>
    <n v="96"/>
    <n v="8.2285636000000006E-3"/>
    <n v="1.38129317E-3"/>
    <n v="1.9977331899999999E-3"/>
    <n v="4.8495368299999999E-3"/>
  </r>
  <r>
    <x v="10"/>
    <x v="4"/>
    <x v="10"/>
    <n v="254"/>
    <n v="6.9567473499999996E-3"/>
    <n v="1.11297912E-3"/>
    <n v="1.6190031E-3"/>
    <n v="4.2247646099999999E-3"/>
  </r>
  <r>
    <x v="10"/>
    <x v="0"/>
    <x v="11"/>
    <n v="1861"/>
    <n v="6.9549050199999999E-3"/>
    <n v="6.0971276999999995E-4"/>
    <n v="1.8437976500000001E-3"/>
    <n v="4.5013941200000001E-3"/>
  </r>
  <r>
    <x v="10"/>
    <x v="1"/>
    <x v="11"/>
    <n v="859"/>
    <n v="6.1714065400000004E-3"/>
    <n v="5.3812010000000004E-4"/>
    <n v="1.69105417E-3"/>
    <n v="3.9422317900000003E-3"/>
  </r>
  <r>
    <x v="10"/>
    <x v="2"/>
    <x v="11"/>
    <n v="377"/>
    <n v="6.9804865299999998E-3"/>
    <n v="6.0004028E-4"/>
    <n v="1.76972788E-3"/>
    <n v="4.6107179000000002E-3"/>
  </r>
  <r>
    <x v="10"/>
    <x v="3"/>
    <x v="11"/>
    <n v="124"/>
    <n v="7.9532554100000003E-3"/>
    <n v="7.7508936000000004E-4"/>
    <n v="2.1046144600000002E-3"/>
    <n v="5.0735511400000002E-3"/>
  </r>
  <r>
    <x v="10"/>
    <x v="4"/>
    <x v="11"/>
    <n v="501"/>
    <n v="8.0319220299999994E-3"/>
    <n v="6.9881046000000002E-4"/>
    <n v="2.09687083E-3"/>
    <n v="5.2362402299999996E-3"/>
  </r>
  <r>
    <x v="10"/>
    <x v="0"/>
    <x v="12"/>
    <n v="1581"/>
    <n v="6.9595688200000004E-3"/>
    <n v="8.7068346000000003E-4"/>
    <n v="1.6633062100000001E-3"/>
    <n v="4.4255786800000002E-3"/>
  </r>
  <r>
    <x v="10"/>
    <x v="1"/>
    <x v="12"/>
    <n v="687"/>
    <n v="5.9309124699999998E-3"/>
    <n v="7.3942642000000001E-4"/>
    <n v="1.44131735E-3"/>
    <n v="3.7501682299999999E-3"/>
  </r>
  <r>
    <x v="10"/>
    <x v="2"/>
    <x v="12"/>
    <n v="305"/>
    <n v="7.2917802600000001E-3"/>
    <n v="8.8232369000000002E-4"/>
    <n v="1.4824299299999999E-3"/>
    <n v="4.9270261800000003E-3"/>
  </r>
  <r>
    <x v="10"/>
    <x v="3"/>
    <x v="12"/>
    <n v="218"/>
    <n v="8.5325876699999994E-3"/>
    <n v="1.25679555E-3"/>
    <n v="1.9845818200000002E-3"/>
    <n v="5.29120982E-3"/>
  </r>
  <r>
    <x v="10"/>
    <x v="4"/>
    <x v="12"/>
    <n v="371"/>
    <n v="7.6669659000000003E-3"/>
    <n v="8.7728961999999997E-4"/>
    <n v="2.03429146E-3"/>
    <n v="4.7553843599999999E-3"/>
  </r>
  <r>
    <x v="10"/>
    <x v="0"/>
    <x v="13"/>
    <n v="828"/>
    <n v="5.9450061300000004E-3"/>
    <n v="6.4342323000000001E-4"/>
    <n v="1.16016091E-3"/>
    <n v="4.1414215299999998E-3"/>
  </r>
  <r>
    <x v="10"/>
    <x v="1"/>
    <x v="13"/>
    <n v="268"/>
    <n v="5.4703908600000004E-3"/>
    <n v="5.6807950000000004E-4"/>
    <n v="1.0154952199999999E-3"/>
    <n v="3.8868156999999999E-3"/>
  </r>
  <r>
    <x v="10"/>
    <x v="2"/>
    <x v="13"/>
    <n v="152"/>
    <n v="6.0569716199999997E-3"/>
    <n v="6.9604327000000004E-4"/>
    <n v="1.0967955699999999E-3"/>
    <n v="4.2641323199999999E-3"/>
  </r>
  <r>
    <x v="10"/>
    <x v="3"/>
    <x v="13"/>
    <n v="79"/>
    <n v="6.8266523400000003E-3"/>
    <n v="8.0285958000000002E-4"/>
    <n v="1.40090224E-3"/>
    <n v="4.6228900599999999E-3"/>
  </r>
  <r>
    <x v="10"/>
    <x v="4"/>
    <x v="13"/>
    <n v="329"/>
    <n v="6.0681918199999999E-3"/>
    <n v="6.4220255999999996E-4"/>
    <n v="1.2494720599999999E-3"/>
    <n v="4.1765166899999998E-3"/>
  </r>
  <r>
    <x v="10"/>
    <x v="0"/>
    <x v="14"/>
    <n v="935"/>
    <n v="6.16779288E-3"/>
    <n v="1.00305729E-3"/>
    <n v="1.5354523300000001E-3"/>
    <n v="3.6292827800000001E-3"/>
  </r>
  <r>
    <x v="10"/>
    <x v="1"/>
    <x v="14"/>
    <n v="474"/>
    <n v="5.6221184399999997E-3"/>
    <n v="8.9623353999999998E-4"/>
    <n v="1.39408966E-3"/>
    <n v="3.3317947599999999E-3"/>
  </r>
  <r>
    <x v="10"/>
    <x v="2"/>
    <x v="14"/>
    <n v="187"/>
    <n v="5.9370046100000002E-3"/>
    <n v="9.5866731000000002E-4"/>
    <n v="1.35484726E-3"/>
    <n v="3.6234895500000001E-3"/>
  </r>
  <r>
    <x v="10"/>
    <x v="3"/>
    <x v="14"/>
    <n v="111"/>
    <n v="7.5525523000000002E-3"/>
    <n v="1.3587543499999999E-3"/>
    <n v="1.9114945899999999E-3"/>
    <n v="4.2823028999999999E-3"/>
  </r>
  <r>
    <x v="10"/>
    <x v="4"/>
    <x v="14"/>
    <n v="163"/>
    <n v="7.0763744399999998E-3"/>
    <n v="1.1224009299999999E-3"/>
    <n v="1.8976508600000001E-3"/>
    <n v="4.0563222000000003E-3"/>
  </r>
  <r>
    <x v="10"/>
    <x v="0"/>
    <x v="15"/>
    <n v="1777"/>
    <n v="6.7540939899999996E-3"/>
    <n v="9.4076941999999999E-4"/>
    <n v="1.56623186E-3"/>
    <n v="4.24709224E-3"/>
  </r>
  <r>
    <x v="10"/>
    <x v="1"/>
    <x v="15"/>
    <n v="786"/>
    <n v="5.9368665600000002E-3"/>
    <n v="7.8045459000000001E-4"/>
    <n v="1.4187073500000001E-3"/>
    <n v="3.7377041499999999E-3"/>
  </r>
  <r>
    <x v="10"/>
    <x v="2"/>
    <x v="15"/>
    <n v="338"/>
    <n v="6.4416568399999997E-3"/>
    <n v="9.5616210000000002E-4"/>
    <n v="1.5068551700000001E-3"/>
    <n v="3.9786391000000004E-3"/>
  </r>
  <r>
    <x v="10"/>
    <x v="3"/>
    <x v="15"/>
    <n v="197"/>
    <n v="8.01801301E-3"/>
    <n v="9.4977888000000003E-4"/>
    <n v="1.89051022E-3"/>
    <n v="5.1777234900000002E-3"/>
  </r>
  <r>
    <x v="10"/>
    <x v="4"/>
    <x v="15"/>
    <n v="456"/>
    <n v="7.8482880099999992E-3"/>
    <n v="1.20179984E-3"/>
    <n v="1.7244352700000001E-3"/>
    <n v="4.9220524399999997E-3"/>
  </r>
  <r>
    <x v="10"/>
    <x v="0"/>
    <x v="16"/>
    <n v="578"/>
    <n v="7.0173328400000004E-3"/>
    <n v="9.7506545000000005E-4"/>
    <n v="1.9104027999999999E-3"/>
    <n v="4.1318641000000003E-3"/>
  </r>
  <r>
    <x v="10"/>
    <x v="1"/>
    <x v="16"/>
    <n v="256"/>
    <n v="6.4778643300000003E-3"/>
    <n v="7.9083452999999997E-4"/>
    <n v="1.7941168599999999E-3"/>
    <n v="3.8929124400000001E-3"/>
  </r>
  <r>
    <x v="10"/>
    <x v="2"/>
    <x v="16"/>
    <n v="116"/>
    <n v="6.9628030799999997E-3"/>
    <n v="1.2742454800000001E-3"/>
    <n v="1.7507779999999999E-3"/>
    <n v="3.9377791300000001E-3"/>
  </r>
  <r>
    <x v="10"/>
    <x v="3"/>
    <x v="16"/>
    <n v="63"/>
    <n v="7.9322822799999994E-3"/>
    <n v="1.12984982E-3"/>
    <n v="2.06055238E-3"/>
    <n v="4.7418795199999997E-3"/>
  </r>
  <r>
    <x v="10"/>
    <x v="4"/>
    <x v="16"/>
    <n v="143"/>
    <n v="7.6242389499999999E-3"/>
    <n v="9.9399421999999999E-4"/>
    <n v="2.1819150600000002E-3"/>
    <n v="4.4483292000000001E-3"/>
  </r>
  <r>
    <x v="10"/>
    <x v="0"/>
    <x v="17"/>
    <n v="8008"/>
    <n v="4.4396876800000002E-3"/>
    <n v="9.3778736999999997E-4"/>
    <n v="7.3053080000000002E-4"/>
    <n v="2.77136901E-3"/>
  </r>
  <r>
    <x v="10"/>
    <x v="1"/>
    <x v="17"/>
    <n v="4908"/>
    <n v="4.25117745E-3"/>
    <n v="8.8551074999999998E-4"/>
    <n v="6.9281468000000003E-4"/>
    <n v="2.67285153E-3"/>
  </r>
  <r>
    <x v="10"/>
    <x v="2"/>
    <x v="17"/>
    <n v="1539"/>
    <n v="4.4357279200000002E-3"/>
    <n v="9.8199111999999994E-4"/>
    <n v="7.2757207000000005E-4"/>
    <n v="2.7261642300000001E-3"/>
  </r>
  <r>
    <x v="10"/>
    <x v="3"/>
    <x v="17"/>
    <n v="535"/>
    <n v="5.2352238799999997E-3"/>
    <n v="1.24251446E-3"/>
    <n v="8.0133671999999998E-4"/>
    <n v="3.1913722000000001E-3"/>
  </r>
  <r>
    <x v="10"/>
    <x v="4"/>
    <x v="17"/>
    <n v="1026"/>
    <n v="4.9325632899999998E-3"/>
    <n v="9.6265589E-4"/>
    <n v="8.7846745999999997E-4"/>
    <n v="3.09143945E-3"/>
  </r>
  <r>
    <x v="10"/>
    <x v="0"/>
    <x v="18"/>
    <n v="3537"/>
    <n v="4.8646907500000001E-3"/>
    <n v="9.1964944000000001E-4"/>
    <n v="5.4630456999999995E-4"/>
    <n v="3.3987362600000001E-3"/>
  </r>
  <r>
    <x v="10"/>
    <x v="1"/>
    <x v="18"/>
    <n v="1805"/>
    <n v="4.5083741300000002E-3"/>
    <n v="8.5989895999999996E-4"/>
    <n v="4.8931058000000003E-4"/>
    <n v="3.1591641199999999E-3"/>
  </r>
  <r>
    <x v="10"/>
    <x v="2"/>
    <x v="18"/>
    <n v="795"/>
    <n v="4.8867194200000004E-3"/>
    <n v="9.8998344999999999E-4"/>
    <n v="5.1790680999999996E-4"/>
    <n v="3.3788286599999999E-3"/>
  </r>
  <r>
    <x v="10"/>
    <x v="3"/>
    <x v="18"/>
    <n v="184"/>
    <n v="6.6624519300000004E-3"/>
    <n v="1.1419331200000001E-3"/>
    <n v="6.8507170999999997E-4"/>
    <n v="4.8354466300000003E-3"/>
  </r>
  <r>
    <x v="10"/>
    <x v="4"/>
    <x v="18"/>
    <n v="753"/>
    <n v="5.2562586699999997E-3"/>
    <n v="9.3430265999999999E-4"/>
    <n v="6.7899674000000004E-4"/>
    <n v="3.6429587899999998E-3"/>
  </r>
  <r>
    <x v="10"/>
    <x v="0"/>
    <x v="19"/>
    <n v="1846"/>
    <n v="6.5075950099999997E-3"/>
    <n v="1.0972357799999999E-3"/>
    <n v="1.14403365E-3"/>
    <n v="4.2663250900000001E-3"/>
  </r>
  <r>
    <x v="10"/>
    <x v="1"/>
    <x v="19"/>
    <n v="734"/>
    <n v="5.5085336600000003E-3"/>
    <n v="9.5385168000000002E-4"/>
    <n v="1.0035381900000001E-3"/>
    <n v="3.5511432799999998E-3"/>
  </r>
  <r>
    <x v="10"/>
    <x v="2"/>
    <x v="19"/>
    <n v="336"/>
    <n v="6.2205134500000004E-3"/>
    <n v="1.0887550000000001E-3"/>
    <n v="1.00046822E-3"/>
    <n v="4.1312897200000004E-3"/>
  </r>
  <r>
    <x v="10"/>
    <x v="3"/>
    <x v="19"/>
    <n v="387"/>
    <n v="8.1812551500000004E-3"/>
    <n v="1.38999522E-3"/>
    <n v="1.44403749E-3"/>
    <n v="5.3472219699999997E-3"/>
  </r>
  <r>
    <x v="10"/>
    <x v="4"/>
    <x v="19"/>
    <n v="389"/>
    <n v="6.9756257599999996E-3"/>
    <n v="1.0838567500000001E-3"/>
    <n v="1.2346767499999999E-3"/>
    <n v="4.6570917699999999E-3"/>
  </r>
  <r>
    <x v="10"/>
    <x v="0"/>
    <x v="20"/>
    <n v="774"/>
    <n v="8.1915432100000008E-3"/>
    <n v="1.23817148E-3"/>
    <n v="1.9848936500000002E-3"/>
    <n v="4.9684776199999999E-3"/>
  </r>
  <r>
    <x v="10"/>
    <x v="1"/>
    <x v="20"/>
    <n v="329"/>
    <n v="7.4139505500000003E-3"/>
    <n v="1.1303892800000001E-3"/>
    <n v="1.8276480899999999E-3"/>
    <n v="4.4559127399999999E-3"/>
  </r>
  <r>
    <x v="10"/>
    <x v="2"/>
    <x v="20"/>
    <n v="160"/>
    <n v="8.0015911999999998E-3"/>
    <n v="1.1047451499999999E-3"/>
    <n v="1.9965275300000002E-3"/>
    <n v="4.9003180699999996E-3"/>
  </r>
  <r>
    <x v="10"/>
    <x v="3"/>
    <x v="20"/>
    <n v="122"/>
    <n v="9.8894768399999996E-3"/>
    <n v="1.5680970399999999E-3"/>
    <n v="1.99102511E-3"/>
    <n v="6.3303542199999998E-3"/>
  </r>
  <r>
    <x v="10"/>
    <x v="4"/>
    <x v="20"/>
    <n v="163"/>
    <n v="8.6766499599999995E-3"/>
    <n v="1.33975207E-3"/>
    <n v="2.2862699099999999E-3"/>
    <n v="5.0506274800000001E-3"/>
  </r>
  <r>
    <x v="10"/>
    <x v="0"/>
    <x v="21"/>
    <n v="1018"/>
    <n v="5.8232825099999996E-3"/>
    <n v="9.8733196E-4"/>
    <n v="9.6784474000000001E-4"/>
    <n v="3.8681053400000001E-3"/>
  </r>
  <r>
    <x v="10"/>
    <x v="1"/>
    <x v="21"/>
    <n v="426"/>
    <n v="5.21719023E-3"/>
    <n v="8.6857155000000003E-4"/>
    <n v="8.2610607E-4"/>
    <n v="3.52251216E-3"/>
  </r>
  <r>
    <x v="10"/>
    <x v="2"/>
    <x v="21"/>
    <n v="165"/>
    <n v="5.9551063800000002E-3"/>
    <n v="1.05969393E-3"/>
    <n v="9.1884092999999995E-4"/>
    <n v="3.9765710299999998E-3"/>
  </r>
  <r>
    <x v="10"/>
    <x v="3"/>
    <x v="21"/>
    <n v="178"/>
    <n v="6.6569130200000003E-3"/>
    <n v="1.2074747899999999E-3"/>
    <n v="1.10916018E-3"/>
    <n v="4.3402775299999996E-3"/>
  </r>
  <r>
    <x v="10"/>
    <x v="4"/>
    <x v="21"/>
    <n v="249"/>
    <n v="6.1769296900000001E-3"/>
    <n v="9.8519052000000003E-4"/>
    <n v="1.14178913E-3"/>
    <n v="4.0499495600000001E-3"/>
  </r>
  <r>
    <x v="10"/>
    <x v="0"/>
    <x v="22"/>
    <n v="1012"/>
    <n v="5.97990754E-3"/>
    <n v="9.4602021000000003E-4"/>
    <n v="1.23357646E-3"/>
    <n v="3.8003103900000001E-3"/>
  </r>
  <r>
    <x v="10"/>
    <x v="1"/>
    <x v="22"/>
    <n v="427"/>
    <n v="5.2195276999999997E-3"/>
    <n v="8.3869999999999995E-4"/>
    <n v="9.8179022999999991E-4"/>
    <n v="3.3990369699999998E-3"/>
  </r>
  <r>
    <x v="10"/>
    <x v="2"/>
    <x v="22"/>
    <n v="269"/>
    <n v="6.0338786800000002E-3"/>
    <n v="9.2648505000000002E-4"/>
    <n v="1.3679778600000001E-3"/>
    <n v="3.7394152999999999E-3"/>
  </r>
  <r>
    <x v="10"/>
    <x v="3"/>
    <x v="22"/>
    <n v="85"/>
    <n v="7.7452339600000003E-3"/>
    <n v="1.14433528E-3"/>
    <n v="1.63316967E-3"/>
    <n v="4.9677285199999999E-3"/>
  </r>
  <r>
    <x v="10"/>
    <x v="4"/>
    <x v="22"/>
    <n v="231"/>
    <n v="6.6730296800000003E-3"/>
    <n v="1.09417565E-3"/>
    <n v="1.3954522900000001E-3"/>
    <n v="4.1834012399999997E-3"/>
  </r>
  <r>
    <x v="10"/>
    <x v="0"/>
    <x v="23"/>
    <n v="2"/>
    <n v="6.5798611099999998E-3"/>
    <n v="1.6782402699999999E-3"/>
    <n v="2.81249965E-3"/>
    <n v="2.0891201300000002E-3"/>
  </r>
  <r>
    <x v="10"/>
    <x v="2"/>
    <x v="23"/>
    <n v="1"/>
    <n v="7.1875000000000003E-3"/>
    <n v="2.5810180499999998E-3"/>
    <n v="1.5509256899999999E-3"/>
    <n v="3.0555555500000001E-3"/>
  </r>
  <r>
    <x v="10"/>
    <x v="3"/>
    <x v="23"/>
    <n v="1"/>
    <n v="5.9722222200000001E-3"/>
    <n v="7.7546250000000004E-4"/>
    <n v="4.0740736100000003E-3"/>
    <n v="1.12268472E-3"/>
  </r>
  <r>
    <x v="10"/>
    <x v="0"/>
    <x v="24"/>
    <n v="1651"/>
    <n v="6.9623135599999999E-3"/>
    <n v="8.8158526999999995E-4"/>
    <n v="1.3501915499999999E-3"/>
    <n v="4.7305362500000003E-3"/>
  </r>
  <r>
    <x v="10"/>
    <x v="1"/>
    <x v="24"/>
    <n v="592"/>
    <n v="6.10456135E-3"/>
    <n v="7.3888317000000005E-4"/>
    <n v="1.2255025900000001E-3"/>
    <n v="4.1401750899999999E-3"/>
  </r>
  <r>
    <x v="10"/>
    <x v="2"/>
    <x v="24"/>
    <n v="350"/>
    <n v="6.9747352000000002E-3"/>
    <n v="8.1094553000000003E-4"/>
    <n v="1.3997682999999999E-3"/>
    <n v="4.7640209399999996E-3"/>
  </r>
  <r>
    <x v="10"/>
    <x v="3"/>
    <x v="24"/>
    <n v="177"/>
    <n v="8.5999945300000002E-3"/>
    <n v="1.22443219E-3"/>
    <n v="1.56204201E-3"/>
    <n v="5.8135198399999997E-3"/>
  </r>
  <r>
    <x v="10"/>
    <x v="4"/>
    <x v="24"/>
    <n v="532"/>
    <n v="7.3637650600000002E-3"/>
    <n v="9.7278763E-4"/>
    <n v="1.38584282E-3"/>
    <n v="5.00513412E-3"/>
  </r>
  <r>
    <x v="10"/>
    <x v="0"/>
    <x v="25"/>
    <n v="1771"/>
    <n v="5.3500779199999998E-3"/>
    <n v="8.7221179E-4"/>
    <n v="8.9247784999999999E-4"/>
    <n v="3.58538781E-3"/>
  </r>
  <r>
    <x v="10"/>
    <x v="1"/>
    <x v="25"/>
    <n v="922"/>
    <n v="4.7143385499999997E-3"/>
    <n v="7.5664543999999999E-4"/>
    <n v="7.9385320000000003E-4"/>
    <n v="3.1638394499999998E-3"/>
  </r>
  <r>
    <x v="10"/>
    <x v="2"/>
    <x v="25"/>
    <n v="405"/>
    <n v="5.4591618399999998E-3"/>
    <n v="9.3321305999999999E-4"/>
    <n v="7.7723454999999999E-4"/>
    <n v="3.7487137599999999E-3"/>
  </r>
  <r>
    <x v="10"/>
    <x v="3"/>
    <x v="25"/>
    <n v="88"/>
    <n v="7.0066548800000001E-3"/>
    <n v="1.1267622099999999E-3"/>
    <n v="1.0066811199999999E-3"/>
    <n v="4.8732110500000004E-3"/>
  </r>
  <r>
    <x v="10"/>
    <x v="4"/>
    <x v="25"/>
    <n v="356"/>
    <n v="6.4629822399999998E-3"/>
    <n v="1.0391955600000001E-3"/>
    <n v="1.25078003E-3"/>
    <n v="4.1730061400000002E-3"/>
  </r>
  <r>
    <x v="10"/>
    <x v="0"/>
    <x v="26"/>
    <n v="894"/>
    <n v="6.65918341E-3"/>
    <n v="1.11252202E-3"/>
    <n v="1.11015285E-3"/>
    <n v="4.4365080700000002E-3"/>
  </r>
  <r>
    <x v="10"/>
    <x v="1"/>
    <x v="26"/>
    <n v="384"/>
    <n v="5.9855743799999998E-3"/>
    <n v="1.0117968699999999E-3"/>
    <n v="9.7231241999999997E-4"/>
    <n v="4.0014646099999999E-3"/>
  </r>
  <r>
    <x v="10"/>
    <x v="2"/>
    <x v="26"/>
    <n v="216"/>
    <n v="6.7743696099999999E-3"/>
    <n v="1.1120217599999999E-3"/>
    <n v="1.0723698800000001E-3"/>
    <n v="4.5899774700000001E-3"/>
  </r>
  <r>
    <x v="10"/>
    <x v="3"/>
    <x v="26"/>
    <n v="76"/>
    <n v="7.6300558400000003E-3"/>
    <n v="1.3483793999999999E-3"/>
    <n v="1.3831016500000001E-3"/>
    <n v="4.8985743099999998E-3"/>
  </r>
  <r>
    <x v="10"/>
    <x v="4"/>
    <x v="26"/>
    <n v="218"/>
    <n v="7.3931253799999997E-3"/>
    <n v="1.20821628E-3"/>
    <n v="1.29523421E-3"/>
    <n v="4.8896744100000002E-3"/>
  </r>
  <r>
    <x v="10"/>
    <x v="0"/>
    <x v="27"/>
    <n v="839"/>
    <n v="7.1617719299999997E-3"/>
    <n v="7.9037520000000002E-4"/>
    <n v="1.4815364299999999E-3"/>
    <n v="4.8898598200000001E-3"/>
  </r>
  <r>
    <x v="10"/>
    <x v="1"/>
    <x v="27"/>
    <n v="334"/>
    <n v="6.2797319599999998E-3"/>
    <n v="7.3876528999999999E-4"/>
    <n v="1.30870181E-3"/>
    <n v="4.2322643899999996E-3"/>
  </r>
  <r>
    <x v="10"/>
    <x v="2"/>
    <x v="27"/>
    <n v="208"/>
    <n v="6.8352138799999997E-3"/>
    <n v="7.7512885E-4"/>
    <n v="1.4049143E-3"/>
    <n v="4.65517026E-3"/>
  </r>
  <r>
    <x v="10"/>
    <x v="3"/>
    <x v="27"/>
    <n v="77"/>
    <n v="8.9506671400000001E-3"/>
    <n v="1.0807477099999999E-3"/>
    <n v="1.50793625E-3"/>
    <n v="6.3619826800000003E-3"/>
  </r>
  <r>
    <x v="10"/>
    <x v="4"/>
    <x v="27"/>
    <n v="220"/>
    <n v="8.1835014300000002E-3"/>
    <n v="7.8151279000000004E-4"/>
    <n v="1.8071336E-3"/>
    <n v="5.5948545600000002E-3"/>
  </r>
  <r>
    <x v="10"/>
    <x v="0"/>
    <x v="28"/>
    <n v="1545"/>
    <n v="5.0500492000000001E-3"/>
    <n v="9.0793155000000003E-4"/>
    <n v="5.6540639000000003E-4"/>
    <n v="3.5767107799999998E-3"/>
  </r>
  <r>
    <x v="10"/>
    <x v="1"/>
    <x v="28"/>
    <n v="879"/>
    <n v="4.8183039100000002E-3"/>
    <n v="8.6247237000000002E-4"/>
    <n v="5.2648186999999997E-4"/>
    <n v="3.42934919E-3"/>
  </r>
  <r>
    <x v="10"/>
    <x v="2"/>
    <x v="28"/>
    <n v="227"/>
    <n v="4.9692545299999998E-3"/>
    <n v="9.9618591999999992E-4"/>
    <n v="5.7161625000000003E-4"/>
    <n v="3.4014518900000001E-3"/>
  </r>
  <r>
    <x v="10"/>
    <x v="3"/>
    <x v="28"/>
    <n v="103"/>
    <n v="6.2149404199999996E-3"/>
    <n v="1.08661428E-3"/>
    <n v="5.8184979000000005E-4"/>
    <n v="4.5464758299999996E-3"/>
  </r>
  <r>
    <x v="10"/>
    <x v="4"/>
    <x v="28"/>
    <n v="336"/>
    <n v="5.3538012799999998E-3"/>
    <n v="9.1245702999999997E-4"/>
    <n v="6.5799966000000001E-4"/>
    <n v="3.7833441200000001E-3"/>
  </r>
  <r>
    <x v="10"/>
    <x v="0"/>
    <x v="29"/>
    <n v="1001"/>
    <n v="7.3125252000000003E-3"/>
    <n v="9.0324001999999995E-4"/>
    <n v="1.6161035699999999E-3"/>
    <n v="4.79318113E-3"/>
  </r>
  <r>
    <x v="10"/>
    <x v="1"/>
    <x v="29"/>
    <n v="410"/>
    <n v="6.1985374800000003E-3"/>
    <n v="7.9954243E-4"/>
    <n v="1.37206391E-3"/>
    <n v="4.0269306699999997E-3"/>
  </r>
  <r>
    <x v="10"/>
    <x v="2"/>
    <x v="29"/>
    <n v="206"/>
    <n v="6.9391628199999998E-3"/>
    <n v="8.8496695000000005E-4"/>
    <n v="1.4931115E-3"/>
    <n v="4.5610839000000004E-3"/>
  </r>
  <r>
    <x v="10"/>
    <x v="3"/>
    <x v="29"/>
    <n v="172"/>
    <n v="9.6243134000000008E-3"/>
    <n v="1.20329967E-3"/>
    <n v="2.0515716800000002E-3"/>
    <n v="6.3694415299999996E-3"/>
  </r>
  <r>
    <x v="10"/>
    <x v="4"/>
    <x v="29"/>
    <n v="213"/>
    <n v="7.9511169600000008E-3"/>
    <n v="8.7821659000000005E-4"/>
    <n v="1.8531557299999999E-3"/>
    <n v="5.2197441700000003E-3"/>
  </r>
  <r>
    <x v="10"/>
    <x v="0"/>
    <x v="30"/>
    <n v="819"/>
    <n v="7.9928094200000001E-3"/>
    <n v="1.23742231E-3"/>
    <n v="1.72945473E-3"/>
    <n v="5.0259318899999999E-3"/>
  </r>
  <r>
    <x v="10"/>
    <x v="1"/>
    <x v="30"/>
    <n v="293"/>
    <n v="6.5458299500000001E-3"/>
    <n v="1.04376004E-3"/>
    <n v="1.51806008E-3"/>
    <n v="3.9840093599999996E-3"/>
  </r>
  <r>
    <x v="10"/>
    <x v="2"/>
    <x v="30"/>
    <n v="206"/>
    <n v="8.1802856100000008E-3"/>
    <n v="1.22859334E-3"/>
    <n v="1.8274112199999999E-3"/>
    <n v="5.1242805900000004E-3"/>
  </r>
  <r>
    <x v="10"/>
    <x v="3"/>
    <x v="30"/>
    <n v="152"/>
    <n v="9.4589879500000008E-3"/>
    <n v="1.5805461699999999E-3"/>
    <n v="1.70572895E-3"/>
    <n v="6.17271231E-3"/>
  </r>
  <r>
    <x v="10"/>
    <x v="4"/>
    <x v="30"/>
    <n v="168"/>
    <n v="8.9599865300000001E-3"/>
    <n v="1.2755591499999999E-3"/>
    <n v="1.9994899199999999E-3"/>
    <n v="5.6849369300000004E-3"/>
  </r>
  <r>
    <x v="10"/>
    <x v="0"/>
    <x v="31"/>
    <n v="777"/>
    <n v="6.7125009500000003E-3"/>
    <n v="9.4692883000000003E-4"/>
    <n v="1.54501202E-3"/>
    <n v="4.2205595999999998E-3"/>
  </r>
  <r>
    <x v="10"/>
    <x v="1"/>
    <x v="31"/>
    <n v="339"/>
    <n v="5.9940044499999998E-3"/>
    <n v="8.0868270000000004E-4"/>
    <n v="1.33808563E-3"/>
    <n v="3.8472356400000001E-3"/>
  </r>
  <r>
    <x v="10"/>
    <x v="2"/>
    <x v="31"/>
    <n v="154"/>
    <n v="7.0385399299999997E-3"/>
    <n v="1.14012123E-3"/>
    <n v="1.56738493E-3"/>
    <n v="4.3310333000000003E-3"/>
  </r>
  <r>
    <x v="10"/>
    <x v="3"/>
    <x v="31"/>
    <n v="100"/>
    <n v="7.3138886400000002E-3"/>
    <n v="1.0263886400000001E-3"/>
    <n v="1.80393489E-3"/>
    <n v="4.4835645700000001E-3"/>
  </r>
  <r>
    <x v="10"/>
    <x v="4"/>
    <x v="31"/>
    <n v="184"/>
    <n v="7.4365310600000003E-3"/>
    <n v="9.9675397999999995E-4"/>
    <n v="1.76680732E-3"/>
    <n v="4.6729692699999997E-3"/>
  </r>
  <r>
    <x v="10"/>
    <x v="0"/>
    <x v="32"/>
    <n v="389"/>
    <n v="7.9321381799999993E-3"/>
    <n v="8.1580833999999995E-4"/>
    <n v="1.33673092E-3"/>
    <n v="5.7795984500000003E-3"/>
  </r>
  <r>
    <x v="10"/>
    <x v="1"/>
    <x v="32"/>
    <n v="141"/>
    <n v="7.04721542E-3"/>
    <n v="6.5052839999999996E-4"/>
    <n v="1.0826271600000001E-3"/>
    <n v="5.3140593899999996E-3"/>
  </r>
  <r>
    <x v="10"/>
    <x v="2"/>
    <x v="32"/>
    <n v="78"/>
    <n v="8.1006645299999992E-3"/>
    <n v="1.04092448E-3"/>
    <n v="1.4399332999999999E-3"/>
    <n v="5.6198062800000004E-3"/>
  </r>
  <r>
    <x v="10"/>
    <x v="3"/>
    <x v="32"/>
    <n v="47"/>
    <n v="9.8473204700000004E-3"/>
    <n v="9.1730667000000004E-4"/>
    <n v="1.57604384E-3"/>
    <n v="7.3539694100000002E-3"/>
  </r>
  <r>
    <x v="10"/>
    <x v="4"/>
    <x v="32"/>
    <n v="123"/>
    <n v="8.1078738500000008E-3"/>
    <n v="8.2373508999999999E-4"/>
    <n v="1.4711304100000001E-3"/>
    <n v="5.8130079000000001E-3"/>
  </r>
  <r>
    <x v="10"/>
    <x v="0"/>
    <x v="33"/>
    <n v="1213"/>
    <n v="6.6940319999999999E-3"/>
    <n v="1.08469947E-3"/>
    <n v="1.36575005E-3"/>
    <n v="4.24358201E-3"/>
  </r>
  <r>
    <x v="10"/>
    <x v="1"/>
    <x v="33"/>
    <n v="570"/>
    <n v="5.9043410500000003E-3"/>
    <n v="9.1871727999999996E-4"/>
    <n v="1.19736818E-3"/>
    <n v="3.7882551099999999E-3"/>
  </r>
  <r>
    <x v="10"/>
    <x v="2"/>
    <x v="33"/>
    <n v="241"/>
    <n v="6.84719315E-3"/>
    <n v="1.00339035E-3"/>
    <n v="1.2642632600000001E-3"/>
    <n v="4.5795391000000001E-3"/>
  </r>
  <r>
    <x v="10"/>
    <x v="3"/>
    <x v="33"/>
    <n v="118"/>
    <n v="8.7606910600000008E-3"/>
    <n v="1.4789310200000001E-3"/>
    <n v="1.83076327E-3"/>
    <n v="5.4509962900000002E-3"/>
  </r>
  <r>
    <x v="10"/>
    <x v="4"/>
    <x v="33"/>
    <n v="284"/>
    <n v="7.2903215500000002E-3"/>
    <n v="1.3230305200000001E-3"/>
    <n v="1.5966106799999999E-3"/>
    <n v="4.3706798599999997E-3"/>
  </r>
  <r>
    <x v="10"/>
    <x v="0"/>
    <x v="34"/>
    <n v="633"/>
    <n v="7.4693915500000001E-3"/>
    <n v="8.7191332999999997E-4"/>
    <n v="1.6653499500000001E-3"/>
    <n v="4.93212778E-3"/>
  </r>
  <r>
    <x v="10"/>
    <x v="1"/>
    <x v="34"/>
    <n v="277"/>
    <n v="6.7725462399999999E-3"/>
    <n v="6.8366401000000002E-4"/>
    <n v="1.4264103799999999E-3"/>
    <n v="4.66247135E-3"/>
  </r>
  <r>
    <x v="10"/>
    <x v="2"/>
    <x v="34"/>
    <n v="124"/>
    <n v="7.3311489399999997E-3"/>
    <n v="9.7044855999999999E-4"/>
    <n v="1.42771781E-3"/>
    <n v="4.9329821500000001E-3"/>
  </r>
  <r>
    <x v="10"/>
    <x v="3"/>
    <x v="34"/>
    <n v="69"/>
    <n v="9.1173508100000009E-3"/>
    <n v="1.29428318E-3"/>
    <n v="2.0764557600000001E-3"/>
    <n v="5.7466114299999996E-3"/>
  </r>
  <r>
    <x v="10"/>
    <x v="4"/>
    <x v="34"/>
    <n v="163"/>
    <n v="8.0611648199999993E-3"/>
    <n v="9.3806778999999999E-4"/>
    <n v="2.0781496200000002E-3"/>
    <n v="5.0449469099999996E-3"/>
  </r>
  <r>
    <x v="10"/>
    <x v="0"/>
    <x v="35"/>
    <n v="506"/>
    <n v="7.0571427500000002E-3"/>
    <n v="2.9673980000000002E-4"/>
    <n v="1.77627703E-3"/>
    <n v="4.9725513599999998E-3"/>
  </r>
  <r>
    <x v="10"/>
    <x v="1"/>
    <x v="35"/>
    <n v="205"/>
    <n v="6.3174116900000001E-3"/>
    <n v="1.5475358999999999E-4"/>
    <n v="1.5906727400000001E-3"/>
    <n v="4.5601849399999998E-3"/>
  </r>
  <r>
    <x v="10"/>
    <x v="2"/>
    <x v="35"/>
    <n v="152"/>
    <n v="7.7992504799999996E-3"/>
    <n v="3.6267949999999998E-4"/>
    <n v="1.9982027500000002E-3"/>
    <n v="5.4267176000000004E-3"/>
  </r>
  <r>
    <x v="10"/>
    <x v="3"/>
    <x v="35"/>
    <n v="25"/>
    <n v="9.9736108199999993E-3"/>
    <n v="1.4393515700000001E-3"/>
    <n v="2.7972219899999999E-3"/>
    <n v="5.7282405200000004E-3"/>
  </r>
  <r>
    <x v="10"/>
    <x v="4"/>
    <x v="35"/>
    <n v="124"/>
    <n v="6.7824071999999999E-3"/>
    <n v="2.2028050000000001E-4"/>
    <n v="1.60524917E-3"/>
    <n v="4.9452095800000002E-3"/>
  </r>
  <r>
    <x v="10"/>
    <x v="0"/>
    <x v="36"/>
    <n v="1710"/>
    <n v="5.8556554900000002E-3"/>
    <n v="9.5647175999999997E-4"/>
    <n v="8.5754389000000002E-4"/>
    <n v="4.04163934E-3"/>
  </r>
  <r>
    <x v="10"/>
    <x v="1"/>
    <x v="36"/>
    <n v="611"/>
    <n v="5.1464847400000003E-3"/>
    <n v="8.5858389000000002E-4"/>
    <n v="7.1189055000000004E-4"/>
    <n v="3.5760097800000001E-3"/>
  </r>
  <r>
    <x v="10"/>
    <x v="2"/>
    <x v="36"/>
    <n v="334"/>
    <n v="5.9431481799999998E-3"/>
    <n v="1.12944228E-3"/>
    <n v="7.9878415000000003E-4"/>
    <n v="4.0149213199999999E-3"/>
  </r>
  <r>
    <x v="10"/>
    <x v="3"/>
    <x v="36"/>
    <n v="112"/>
    <n v="8.6688779099999991E-3"/>
    <n v="1.3378386899999999E-3"/>
    <n v="1.2040135E-3"/>
    <n v="6.1270252000000004E-3"/>
  </r>
  <r>
    <x v="10"/>
    <x v="4"/>
    <x v="36"/>
    <n v="653"/>
    <n v="5.9919493100000004E-3"/>
    <n v="8.9418115000000002E-4"/>
    <n v="9.6445866999999999E-4"/>
    <n v="4.1333089700000001E-3"/>
  </r>
  <r>
    <x v="10"/>
    <x v="0"/>
    <x v="37"/>
    <n v="1192"/>
    <n v="7.2691688399999996E-3"/>
    <n v="9.7782453000000002E-4"/>
    <n v="1.3322902599999999E-3"/>
    <n v="4.9590341399999996E-3"/>
  </r>
  <r>
    <x v="10"/>
    <x v="1"/>
    <x v="37"/>
    <n v="544"/>
    <n v="6.6806446800000002E-3"/>
    <n v="8.9003328E-4"/>
    <n v="1.21002239E-3"/>
    <n v="4.5805884999999998E-3"/>
  </r>
  <r>
    <x v="10"/>
    <x v="2"/>
    <x v="37"/>
    <n v="262"/>
    <n v="7.5138709700000002E-3"/>
    <n v="9.8428198000000003E-4"/>
    <n v="1.25340129E-3"/>
    <n v="5.2760988599999999E-3"/>
  </r>
  <r>
    <x v="10"/>
    <x v="3"/>
    <x v="37"/>
    <n v="77"/>
    <n v="7.8693179299999996E-3"/>
    <n v="1.1808559500000001E-3"/>
    <n v="1.4920031799999999E-3"/>
    <n v="5.1964584000000003E-3"/>
  </r>
  <r>
    <x v="10"/>
    <x v="4"/>
    <x v="37"/>
    <n v="309"/>
    <n v="7.9482423E-3"/>
    <n v="1.0763137300000001E-3"/>
    <n v="1.5746356799999999E-3"/>
    <n v="5.2972923999999996E-3"/>
  </r>
  <r>
    <x v="10"/>
    <x v="0"/>
    <x v="38"/>
    <n v="703"/>
    <n v="7.4630055400000004E-3"/>
    <n v="7.5414206000000005E-4"/>
    <n v="2.17176033E-3"/>
    <n v="4.5371026500000003E-3"/>
  </r>
  <r>
    <x v="10"/>
    <x v="1"/>
    <x v="38"/>
    <n v="257"/>
    <n v="6.6908053699999996E-3"/>
    <n v="6.6062266999999996E-4"/>
    <n v="2.0053769600000002E-3"/>
    <n v="4.0248052100000003E-3"/>
  </r>
  <r>
    <x v="10"/>
    <x v="2"/>
    <x v="38"/>
    <n v="186"/>
    <n v="7.3194193400000001E-3"/>
    <n v="7.4434963999999999E-4"/>
    <n v="2.1851974E-3"/>
    <n v="4.3898718000000003E-3"/>
  </r>
  <r>
    <x v="10"/>
    <x v="3"/>
    <x v="38"/>
    <n v="61"/>
    <n v="9.3178883800000001E-3"/>
    <n v="8.5515308E-4"/>
    <n v="2.6741800700000001E-3"/>
    <n v="5.7885546900000003E-3"/>
  </r>
  <r>
    <x v="10"/>
    <x v="4"/>
    <x v="38"/>
    <n v="199"/>
    <n v="8.0258931000000006E-3"/>
    <n v="8.5310789E-4"/>
    <n v="2.2200700200000001E-3"/>
    <n v="4.9527147400000001E-3"/>
  </r>
  <r>
    <x v="10"/>
    <x v="0"/>
    <x v="39"/>
    <n v="1053"/>
    <n v="6.7020921000000002E-3"/>
    <n v="1.01043951E-3"/>
    <n v="8.7538665999999999E-4"/>
    <n v="4.8162654500000001E-3"/>
  </r>
  <r>
    <x v="10"/>
    <x v="1"/>
    <x v="39"/>
    <n v="453"/>
    <n v="6.1855630700000004E-3"/>
    <n v="9.0913945000000004E-4"/>
    <n v="8.1279102000000002E-4"/>
    <n v="4.4636321299999998E-3"/>
  </r>
  <r>
    <x v="10"/>
    <x v="2"/>
    <x v="39"/>
    <n v="212"/>
    <n v="6.4754758199999998E-3"/>
    <n v="1.0131679900000001E-3"/>
    <n v="7.7737352999999998E-4"/>
    <n v="4.6849337999999999E-3"/>
  </r>
  <r>
    <x v="10"/>
    <x v="3"/>
    <x v="39"/>
    <n v="111"/>
    <n v="8.3067440199999995E-3"/>
    <n v="1.33894288E-3"/>
    <n v="1.3613611199999999E-3"/>
    <n v="5.60643952E-3"/>
  </r>
  <r>
    <x v="10"/>
    <x v="4"/>
    <x v="39"/>
    <n v="277"/>
    <n v="7.0772326700000001E-3"/>
    <n v="1.04237676E-3"/>
    <n v="8.5802725999999997E-4"/>
    <n v="5.1768281999999997E-3"/>
  </r>
  <r>
    <x v="10"/>
    <x v="0"/>
    <x v="40"/>
    <n v="1497"/>
    <n v="4.4896117099999999E-3"/>
    <n v="7.0267826000000003E-4"/>
    <n v="4.8645878000000002E-4"/>
    <n v="3.3004741600000001E-3"/>
  </r>
  <r>
    <x v="10"/>
    <x v="1"/>
    <x v="40"/>
    <n v="593"/>
    <n v="4.1165251299999997E-3"/>
    <n v="6.3518806000000005E-4"/>
    <n v="4.4615786000000001E-4"/>
    <n v="3.0351787100000001E-3"/>
  </r>
  <r>
    <x v="10"/>
    <x v="2"/>
    <x v="40"/>
    <n v="275"/>
    <n v="4.5723482400000003E-3"/>
    <n v="8.4802162999999999E-4"/>
    <n v="4.7234822999999999E-4"/>
    <n v="3.2519778700000001E-3"/>
  </r>
  <r>
    <x v="10"/>
    <x v="3"/>
    <x v="40"/>
    <n v="88"/>
    <n v="6.06862875E-3"/>
    <n v="1.0506100199999999E-3"/>
    <n v="5.3385390999999998E-4"/>
    <n v="4.4841643400000001E-3"/>
  </r>
  <r>
    <x v="10"/>
    <x v="4"/>
    <x v="40"/>
    <n v="541"/>
    <n v="4.5996566099999999E-3"/>
    <n v="6.4617967999999997E-4"/>
    <n v="5.3009661999999999E-4"/>
    <n v="3.4233798100000001E-3"/>
  </r>
  <r>
    <x v="10"/>
    <x v="0"/>
    <x v="41"/>
    <n v="449"/>
    <n v="6.7932594700000001E-3"/>
    <n v="6.9565575000000003E-4"/>
    <n v="1.37532971E-3"/>
    <n v="4.7222735300000004E-3"/>
  </r>
  <r>
    <x v="10"/>
    <x v="1"/>
    <x v="41"/>
    <n v="108"/>
    <n v="5.5619853599999996E-3"/>
    <n v="4.9275526000000004E-4"/>
    <n v="1.2534291200000001E-3"/>
    <n v="3.8158005199999999E-3"/>
  </r>
  <r>
    <x v="10"/>
    <x v="2"/>
    <x v="41"/>
    <n v="81"/>
    <n v="6.2288520899999996E-3"/>
    <n v="6.3485916E-4"/>
    <n v="1.2671465300000001E-3"/>
    <n v="4.3268458900000001E-3"/>
  </r>
  <r>
    <x v="10"/>
    <x v="3"/>
    <x v="41"/>
    <n v="95"/>
    <n v="6.9410329099999996E-3"/>
    <n v="7.9203190999999995E-4"/>
    <n v="1.42336722E-3"/>
    <n v="4.7256332899999996E-3"/>
  </r>
  <r>
    <x v="10"/>
    <x v="4"/>
    <x v="41"/>
    <n v="165"/>
    <n v="7.7911753900000002E-3"/>
    <n v="8.0281964000000002E-4"/>
    <n v="1.4805693400000001E-3"/>
    <n v="5.50778595E-3"/>
  </r>
  <r>
    <x v="10"/>
    <x v="0"/>
    <x v="42"/>
    <n v="3335"/>
    <n v="4.4349315999999998E-3"/>
    <n v="8.9062041000000005E-4"/>
    <n v="6.1317928000000001E-4"/>
    <n v="2.9311314200000001E-3"/>
  </r>
  <r>
    <x v="10"/>
    <x v="1"/>
    <x v="42"/>
    <n v="1747"/>
    <n v="4.2906024300000001E-3"/>
    <n v="8.7373965999999997E-4"/>
    <n v="5.7796145000000004E-4"/>
    <n v="2.8389008400000002E-3"/>
  </r>
  <r>
    <x v="10"/>
    <x v="2"/>
    <x v="42"/>
    <n v="634"/>
    <n v="4.3690666700000004E-3"/>
    <n v="9.5885885000000001E-4"/>
    <n v="5.8368725000000003E-4"/>
    <n v="2.8265200999999999E-3"/>
  </r>
  <r>
    <x v="10"/>
    <x v="3"/>
    <x v="42"/>
    <n v="112"/>
    <n v="5.1303114200000003E-3"/>
    <n v="9.8245264000000002E-4"/>
    <n v="6.4566774000000002E-4"/>
    <n v="3.50219056E-3"/>
  </r>
  <r>
    <x v="10"/>
    <x v="4"/>
    <x v="42"/>
    <n v="842"/>
    <n v="4.6914860900000004E-3"/>
    <n v="8.6204833000000001E-4"/>
    <n v="7.0413508000000005E-4"/>
    <n v="3.1253021700000001E-3"/>
  </r>
  <r>
    <x v="10"/>
    <x v="0"/>
    <x v="43"/>
    <n v="946"/>
    <n v="6.63150376E-3"/>
    <n v="9.6541944999999996E-4"/>
    <n v="1.40989571E-3"/>
    <n v="4.2561880899999998E-3"/>
  </r>
  <r>
    <x v="10"/>
    <x v="1"/>
    <x v="43"/>
    <n v="405"/>
    <n v="5.8174723400000001E-3"/>
    <n v="7.5308617E-4"/>
    <n v="1.29063762E-3"/>
    <n v="3.7737480399999998E-3"/>
  </r>
  <r>
    <x v="10"/>
    <x v="2"/>
    <x v="43"/>
    <n v="150"/>
    <n v="6.3641972999999999E-3"/>
    <n v="8.8780838999999998E-4"/>
    <n v="1.3201386300000001E-3"/>
    <n v="4.1562497400000004E-3"/>
  </r>
  <r>
    <x v="10"/>
    <x v="3"/>
    <x v="43"/>
    <n v="198"/>
    <n v="7.9921901800000007E-3"/>
    <n v="1.37497638E-3"/>
    <n v="1.5523870499999999E-3"/>
    <n v="5.0648262700000004E-3"/>
  </r>
  <r>
    <x v="10"/>
    <x v="4"/>
    <x v="43"/>
    <n v="193"/>
    <n v="7.1515181700000001E-3"/>
    <n v="1.0511415599999999E-3"/>
    <n v="1.5837288799999999E-3"/>
    <n v="4.5166472500000002E-3"/>
  </r>
  <r>
    <x v="10"/>
    <x v="0"/>
    <x v="44"/>
    <n v="2742"/>
    <n v="5.8013967499999999E-3"/>
    <n v="1.0114987E-3"/>
    <n v="1.02559273E-3"/>
    <n v="3.7643048400000001E-3"/>
  </r>
  <r>
    <x v="10"/>
    <x v="1"/>
    <x v="44"/>
    <n v="1051"/>
    <n v="5.25098427E-3"/>
    <n v="9.4843510999999996E-4"/>
    <n v="8.4484109E-4"/>
    <n v="3.4577075900000002E-3"/>
  </r>
  <r>
    <x v="10"/>
    <x v="2"/>
    <x v="44"/>
    <n v="494"/>
    <n v="5.6822609600000002E-3"/>
    <n v="1.01655022E-3"/>
    <n v="9.7906334000000001E-4"/>
    <n v="3.6866469400000002E-3"/>
  </r>
  <r>
    <x v="10"/>
    <x v="3"/>
    <x v="44"/>
    <n v="220"/>
    <n v="7.66650861E-3"/>
    <n v="1.3894147600000001E-3"/>
    <n v="1.2560498400000001E-3"/>
    <n v="5.0210435299999998E-3"/>
  </r>
  <r>
    <x v="10"/>
    <x v="4"/>
    <x v="44"/>
    <n v="977"/>
    <n v="6.0337529399999996E-3"/>
    <n v="9.9168586E-4"/>
    <n v="1.19166737E-3"/>
    <n v="3.85039922E-3"/>
  </r>
  <r>
    <x v="11"/>
    <x v="0"/>
    <x v="0"/>
    <n v="58372"/>
    <n v="6.1337528100000004E-3"/>
    <n v="9.380371E-4"/>
    <n v="1.08565453E-3"/>
    <n v="4.1099617500000001E-3"/>
  </r>
  <r>
    <x v="11"/>
    <x v="1"/>
    <x v="0"/>
    <n v="26406"/>
    <n v="5.4588469700000003E-3"/>
    <n v="8.3560749000000003E-4"/>
    <n v="9.4291467000000003E-4"/>
    <n v="3.6802388499999998E-3"/>
  </r>
  <r>
    <x v="11"/>
    <x v="2"/>
    <x v="0"/>
    <n v="12597"/>
    <n v="6.1198835300000001E-3"/>
    <n v="9.7353952999999999E-4"/>
    <n v="1.0738546099999999E-3"/>
    <n v="4.0723575200000001E-3"/>
  </r>
  <r>
    <x v="11"/>
    <x v="3"/>
    <x v="0"/>
    <n v="4895"/>
    <n v="7.8357992299999991E-3"/>
    <n v="1.27656693E-3"/>
    <n v="1.3981384500000001E-3"/>
    <n v="5.1610389900000001E-3"/>
  </r>
  <r>
    <x v="11"/>
    <x v="4"/>
    <x v="0"/>
    <n v="14474"/>
    <n v="6.8014851199999999E-3"/>
    <n v="9.795203499999999E-4"/>
    <n v="1.2506554699999999E-3"/>
    <n v="4.5711984700000001E-3"/>
  </r>
  <r>
    <x v="11"/>
    <x v="0"/>
    <x v="1"/>
    <n v="1160"/>
    <n v="6.4725612299999999E-3"/>
    <n v="1.3173189700000001E-3"/>
    <n v="9.7907662000000007E-4"/>
    <n v="4.1761651400000002E-3"/>
  </r>
  <r>
    <x v="11"/>
    <x v="1"/>
    <x v="1"/>
    <n v="510"/>
    <n v="5.8219405799999997E-3"/>
    <n v="1.1058231099999999E-3"/>
    <n v="8.9660469999999998E-4"/>
    <n v="3.81951227E-3"/>
  </r>
  <r>
    <x v="11"/>
    <x v="2"/>
    <x v="1"/>
    <n v="208"/>
    <n v="6.2921783600000001E-3"/>
    <n v="1.4127045400000001E-3"/>
    <n v="8.9387438999999997E-4"/>
    <n v="3.9855989399999996E-3"/>
  </r>
  <r>
    <x v="11"/>
    <x v="3"/>
    <x v="1"/>
    <n v="102"/>
    <n v="8.1082060199999997E-3"/>
    <n v="2.0631351899999999E-3"/>
    <n v="1.11712485E-3"/>
    <n v="4.9279454700000003E-3"/>
  </r>
  <r>
    <x v="11"/>
    <x v="4"/>
    <x v="1"/>
    <n v="340"/>
    <n v="7.0681506299999997E-3"/>
    <n v="1.3524643599999999E-3"/>
    <n v="1.1134937599999999E-3"/>
    <n v="4.6021920299999996E-3"/>
  </r>
  <r>
    <x v="11"/>
    <x v="0"/>
    <x v="2"/>
    <n v="666"/>
    <n v="7.0048518199999996E-3"/>
    <n v="1.2380607299999999E-3"/>
    <n v="1.62080459E-3"/>
    <n v="4.1459860199999999E-3"/>
  </r>
  <r>
    <x v="11"/>
    <x v="1"/>
    <x v="2"/>
    <n v="269"/>
    <n v="6.67604614E-3"/>
    <n v="1.04588301E-3"/>
    <n v="1.44099349E-3"/>
    <n v="4.1891691799999997E-3"/>
  </r>
  <r>
    <x v="11"/>
    <x v="2"/>
    <x v="2"/>
    <n v="161"/>
    <n v="6.6495569399999998E-3"/>
    <n v="1.35050009E-3"/>
    <n v="1.6579678899999999E-3"/>
    <n v="3.6410884299999998E-3"/>
  </r>
  <r>
    <x v="11"/>
    <x v="3"/>
    <x v="2"/>
    <n v="57"/>
    <n v="8.8777206500000004E-3"/>
    <n v="1.67397632E-3"/>
    <n v="2.1263805600000001E-3"/>
    <n v="5.0773633200000001E-3"/>
  </r>
  <r>
    <x v="11"/>
    <x v="4"/>
    <x v="2"/>
    <n v="179"/>
    <n v="7.2221573200000003E-3"/>
    <n v="1.2869204100000001E-3"/>
    <n v="1.69660384E-3"/>
    <n v="4.2386325800000003E-3"/>
  </r>
  <r>
    <x v="11"/>
    <x v="0"/>
    <x v="3"/>
    <n v="753"/>
    <n v="5.5274117000000001E-3"/>
    <n v="8.0821750000000003E-4"/>
    <n v="5.0484765999999996E-4"/>
    <n v="4.2143460900000004E-3"/>
  </r>
  <r>
    <x v="11"/>
    <x v="1"/>
    <x v="3"/>
    <n v="362"/>
    <n v="5.1039426000000004E-3"/>
    <n v="6.5694034999999997E-4"/>
    <n v="4.5285939999999998E-4"/>
    <n v="3.9941424000000001E-3"/>
  </r>
  <r>
    <x v="11"/>
    <x v="2"/>
    <x v="3"/>
    <n v="178"/>
    <n v="5.4087986500000003E-3"/>
    <n v="8.8281552999999995E-4"/>
    <n v="5.1068950999999996E-4"/>
    <n v="4.0152931599999999E-3"/>
  </r>
  <r>
    <x v="11"/>
    <x v="3"/>
    <x v="3"/>
    <n v="20"/>
    <n v="8.0827544300000002E-3"/>
    <n v="1.8304396100000001E-3"/>
    <n v="5.4108784E-4"/>
    <n v="5.7112266199999999E-3"/>
  </r>
  <r>
    <x v="11"/>
    <x v="4"/>
    <x v="3"/>
    <n v="193"/>
    <n v="6.1662826099999997E-3"/>
    <n v="9.1723013999999998E-4"/>
    <n v="5.9321603999999998E-4"/>
    <n v="4.6558359700000001E-3"/>
  </r>
  <r>
    <x v="11"/>
    <x v="0"/>
    <x v="4"/>
    <n v="844"/>
    <n v="6.5669017399999996E-3"/>
    <n v="8.1066492000000001E-4"/>
    <n v="1.02143923E-3"/>
    <n v="4.7347971100000002E-3"/>
  </r>
  <r>
    <x v="11"/>
    <x v="1"/>
    <x v="4"/>
    <n v="331"/>
    <n v="6.2762949199999998E-3"/>
    <n v="6.8486323999999998E-4"/>
    <n v="9.5847996E-4"/>
    <n v="4.6329512199999997E-3"/>
  </r>
  <r>
    <x v="11"/>
    <x v="2"/>
    <x v="4"/>
    <n v="194"/>
    <n v="6.2253004500000004E-3"/>
    <n v="8.6137338999999998E-4"/>
    <n v="9.3415879999999998E-4"/>
    <n v="4.4297677899999997E-3"/>
  </r>
  <r>
    <x v="11"/>
    <x v="3"/>
    <x v="4"/>
    <n v="87"/>
    <n v="8.0922730699999994E-3"/>
    <n v="1.1639259E-3"/>
    <n v="1.09195378E-3"/>
    <n v="5.8363929E-3"/>
  </r>
  <r>
    <x v="11"/>
    <x v="4"/>
    <x v="4"/>
    <n v="232"/>
    <n v="6.6951526200000003E-3"/>
    <n v="8.1527357000000004E-4"/>
    <n v="1.1578062799999999E-3"/>
    <n v="4.7220723200000004E-3"/>
  </r>
  <r>
    <x v="11"/>
    <x v="0"/>
    <x v="5"/>
    <n v="791"/>
    <n v="7.3759040399999998E-3"/>
    <n v="7.1797278999999998E-4"/>
    <n v="1.5627338799999999E-3"/>
    <n v="5.0951968999999996E-3"/>
  </r>
  <r>
    <x v="11"/>
    <x v="1"/>
    <x v="5"/>
    <n v="260"/>
    <n v="6.4844193099999996E-3"/>
    <n v="6.3368031000000003E-4"/>
    <n v="1.36903467E-3"/>
    <n v="4.4817038300000002E-3"/>
  </r>
  <r>
    <x v="11"/>
    <x v="2"/>
    <x v="5"/>
    <n v="202"/>
    <n v="6.66529129E-3"/>
    <n v="7.3713076000000001E-4"/>
    <n v="1.50909859E-3"/>
    <n v="4.41906148E-3"/>
  </r>
  <r>
    <x v="11"/>
    <x v="3"/>
    <x v="5"/>
    <n v="82"/>
    <n v="8.4674229699999992E-3"/>
    <n v="8.3897897999999998E-4"/>
    <n v="1.68699163E-3"/>
    <n v="5.9414518700000004E-3"/>
  </r>
  <r>
    <x v="11"/>
    <x v="4"/>
    <x v="5"/>
    <n v="247"/>
    <n v="8.5330913099999992E-3"/>
    <n v="7.5086195999999998E-4"/>
    <n v="1.7692398900000001E-3"/>
    <n v="6.0129889799999999E-3"/>
  </r>
  <r>
    <x v="11"/>
    <x v="0"/>
    <x v="6"/>
    <n v="847"/>
    <n v="6.7738393499999997E-3"/>
    <n v="1.0272637299999999E-3"/>
    <n v="1.14713123E-3"/>
    <n v="4.5994438799999999E-3"/>
  </r>
  <r>
    <x v="11"/>
    <x v="1"/>
    <x v="6"/>
    <n v="333"/>
    <n v="6.2323084599999997E-3"/>
    <n v="7.8043296999999998E-4"/>
    <n v="1.0938018800000001E-3"/>
    <n v="4.3580731100000001E-3"/>
  </r>
  <r>
    <x v="11"/>
    <x v="2"/>
    <x v="6"/>
    <n v="211"/>
    <n v="7.1350050399999997E-3"/>
    <n v="1.0671732499999999E-3"/>
    <n v="1.1269635000000001E-3"/>
    <n v="4.9408677700000002E-3"/>
  </r>
  <r>
    <x v="11"/>
    <x v="3"/>
    <x v="6"/>
    <n v="64"/>
    <n v="8.7735095700000008E-3"/>
    <n v="1.75021681E-3"/>
    <n v="1.4599607099999999E-3"/>
    <n v="5.5633316600000003E-3"/>
  </r>
  <r>
    <x v="11"/>
    <x v="4"/>
    <x v="6"/>
    <n v="239"/>
    <n v="6.6740273500000002E-3"/>
    <n v="1.14234633E-3"/>
    <n v="1.15547007E-3"/>
    <n v="4.3762104500000001E-3"/>
  </r>
  <r>
    <x v="11"/>
    <x v="0"/>
    <x v="7"/>
    <n v="685"/>
    <n v="4.6199139300000004E-3"/>
    <n v="8.4472131000000005E-4"/>
    <n v="5.1921103999999995E-4"/>
    <n v="3.2559810999999998E-3"/>
  </r>
  <r>
    <x v="11"/>
    <x v="1"/>
    <x v="7"/>
    <n v="265"/>
    <n v="4.2034851000000003E-3"/>
    <n v="8.1926950999999999E-4"/>
    <n v="4.3815491E-4"/>
    <n v="2.9460602E-3"/>
  </r>
  <r>
    <x v="11"/>
    <x v="2"/>
    <x v="7"/>
    <n v="171"/>
    <n v="4.6433016899999997E-3"/>
    <n v="8.8193066000000003E-4"/>
    <n v="4.9145796999999997E-4"/>
    <n v="3.2699125800000001E-3"/>
  </r>
  <r>
    <x v="11"/>
    <x v="3"/>
    <x v="7"/>
    <n v="47"/>
    <n v="5.9640954999999997E-3"/>
    <n v="1.1837566699999999E-3"/>
    <n v="5.1196786999999999E-4"/>
    <n v="4.2683705100000002E-3"/>
  </r>
  <r>
    <x v="11"/>
    <x v="4"/>
    <x v="7"/>
    <n v="202"/>
    <n v="4.8336654200000001E-3"/>
    <n v="7.6772758999999998E-4"/>
    <n v="6.5072629000000005E-4"/>
    <n v="3.4152110700000002E-3"/>
  </r>
  <r>
    <x v="11"/>
    <x v="0"/>
    <x v="8"/>
    <n v="644"/>
    <n v="8.6505058399999994E-3"/>
    <n v="1.20699239E-3"/>
    <n v="2.00896428E-3"/>
    <n v="5.4345487399999996E-3"/>
  </r>
  <r>
    <x v="11"/>
    <x v="1"/>
    <x v="8"/>
    <n v="241"/>
    <n v="7.9006259799999992E-3"/>
    <n v="9.9455370000000004E-4"/>
    <n v="1.80862894E-3"/>
    <n v="5.0974428999999996E-3"/>
  </r>
  <r>
    <x v="11"/>
    <x v="2"/>
    <x v="8"/>
    <n v="129"/>
    <n v="7.7745475400000002E-3"/>
    <n v="1.14439758E-3"/>
    <n v="1.64952961E-3"/>
    <n v="4.9806199400000001E-3"/>
  </r>
  <r>
    <x v="11"/>
    <x v="3"/>
    <x v="8"/>
    <n v="89"/>
    <n v="1.060614312E-2"/>
    <n v="1.78175697E-3"/>
    <n v="2.4509724999999998E-3"/>
    <n v="6.3734132099999997E-3"/>
  </r>
  <r>
    <x v="11"/>
    <x v="4"/>
    <x v="8"/>
    <n v="185"/>
    <n v="9.29735961E-3"/>
    <n v="1.25087567E-3"/>
    <n v="2.3079326899999998E-3"/>
    <n v="5.7385508199999996E-3"/>
  </r>
  <r>
    <x v="11"/>
    <x v="0"/>
    <x v="9"/>
    <n v="628"/>
    <n v="7.5676012000000003E-3"/>
    <n v="1.0917961700000001E-3"/>
    <n v="1.55831614E-3"/>
    <n v="4.9174884000000004E-3"/>
  </r>
  <r>
    <x v="11"/>
    <x v="1"/>
    <x v="9"/>
    <n v="240"/>
    <n v="6.3244114100000004E-3"/>
    <n v="8.4490716E-4"/>
    <n v="1.45259427E-3"/>
    <n v="4.0269094900000002E-3"/>
  </r>
  <r>
    <x v="11"/>
    <x v="2"/>
    <x v="9"/>
    <n v="142"/>
    <n v="7.8438801699999994E-3"/>
    <n v="1.2610032699999999E-3"/>
    <n v="1.67229046E-3"/>
    <n v="4.91058594E-3"/>
  </r>
  <r>
    <x v="11"/>
    <x v="3"/>
    <x v="9"/>
    <n v="78"/>
    <n v="8.7955541299999992E-3"/>
    <n v="1.61117023E-3"/>
    <n v="1.60375096E-3"/>
    <n v="5.5806324500000002E-3"/>
  </r>
  <r>
    <x v="11"/>
    <x v="4"/>
    <x v="9"/>
    <n v="168"/>
    <n v="8.5399441000000003E-3"/>
    <n v="1.06033651E-3"/>
    <n v="1.5919172000000001E-3"/>
    <n v="5.8876898999999996E-3"/>
  </r>
  <r>
    <x v="11"/>
    <x v="0"/>
    <x v="10"/>
    <n v="981"/>
    <n v="7.1584642900000004E-3"/>
    <n v="1.0889773699999999E-3"/>
    <n v="1.5525656399999999E-3"/>
    <n v="4.5169208000000001E-3"/>
  </r>
  <r>
    <x v="11"/>
    <x v="1"/>
    <x v="10"/>
    <n v="400"/>
    <n v="6.6388018399999998E-3"/>
    <n v="9.5384815000000003E-4"/>
    <n v="1.45813054E-3"/>
    <n v="4.2268226899999997E-3"/>
  </r>
  <r>
    <x v="11"/>
    <x v="2"/>
    <x v="10"/>
    <n v="208"/>
    <n v="7.1394784800000001E-3"/>
    <n v="1.01011592E-3"/>
    <n v="1.57045697E-3"/>
    <n v="4.5589051299999997E-3"/>
  </r>
  <r>
    <x v="11"/>
    <x v="3"/>
    <x v="10"/>
    <n v="114"/>
    <n v="7.9926085900000002E-3"/>
    <n v="1.38259396E-3"/>
    <n v="1.6918451299999999E-3"/>
    <n v="4.9181689900000001E-3"/>
  </r>
  <r>
    <x v="11"/>
    <x v="4"/>
    <x v="10"/>
    <n v="259"/>
    <n v="7.6091267600000003E-3"/>
    <n v="1.2317672400000001E-3"/>
    <n v="1.6227385400000001E-3"/>
    <n v="4.7546204600000001E-3"/>
  </r>
  <r>
    <x v="11"/>
    <x v="0"/>
    <x v="11"/>
    <n v="1957"/>
    <n v="7.1559711999999998E-3"/>
    <n v="6.4724895000000001E-4"/>
    <n v="1.8258823999999999E-3"/>
    <n v="4.6828393799999996E-3"/>
  </r>
  <r>
    <x v="11"/>
    <x v="1"/>
    <x v="11"/>
    <n v="857"/>
    <n v="6.1877941700000001E-3"/>
    <n v="5.6060631000000001E-4"/>
    <n v="1.59878861E-3"/>
    <n v="4.0283987800000002E-3"/>
  </r>
  <r>
    <x v="11"/>
    <x v="2"/>
    <x v="11"/>
    <n v="455"/>
    <n v="7.2877999299999999E-3"/>
    <n v="6.8292101000000003E-4"/>
    <n v="1.9090860599999999E-3"/>
    <n v="4.69579239E-3"/>
  </r>
  <r>
    <x v="11"/>
    <x v="3"/>
    <x v="11"/>
    <n v="112"/>
    <n v="8.3576180000000007E-3"/>
    <n v="7.6109848999999998E-4"/>
    <n v="2.0023145700000002E-3"/>
    <n v="5.59420447E-3"/>
  </r>
  <r>
    <x v="11"/>
    <x v="4"/>
    <x v="11"/>
    <n v="533"/>
    <n v="8.3476432400000009E-3"/>
    <n v="7.3218481E-4"/>
    <n v="2.0829205E-3"/>
    <n v="5.5325374599999996E-3"/>
  </r>
  <r>
    <x v="11"/>
    <x v="0"/>
    <x v="12"/>
    <n v="1600"/>
    <n v="7.2684314700000004E-3"/>
    <n v="8.5181543000000003E-4"/>
    <n v="1.65847053E-3"/>
    <n v="4.75814502E-3"/>
  </r>
  <r>
    <x v="11"/>
    <x v="1"/>
    <x v="12"/>
    <n v="718"/>
    <n v="6.2159707000000002E-3"/>
    <n v="7.2931148999999995E-4"/>
    <n v="1.45399684E-3"/>
    <n v="4.0326618699999999E-3"/>
  </r>
  <r>
    <x v="11"/>
    <x v="2"/>
    <x v="12"/>
    <n v="381"/>
    <n v="7.5212340599999997E-3"/>
    <n v="8.3980363000000005E-4"/>
    <n v="1.5852833700000001E-3"/>
    <n v="5.0961466000000004E-3"/>
  </r>
  <r>
    <x v="11"/>
    <x v="3"/>
    <x v="12"/>
    <n v="182"/>
    <n v="9.05982883E-3"/>
    <n v="1.14093637E-3"/>
    <n v="2.01643241E-3"/>
    <n v="5.9024595799999999E-3"/>
  </r>
  <r>
    <x v="11"/>
    <x v="4"/>
    <x v="12"/>
    <n v="319"/>
    <n v="8.3133052299999999E-3"/>
    <n v="9.7693868999999996E-4"/>
    <n v="2.0018791899999999E-3"/>
    <n v="5.3344868700000003E-3"/>
  </r>
  <r>
    <x v="11"/>
    <x v="0"/>
    <x v="13"/>
    <n v="852"/>
    <n v="6.1468655400000001E-3"/>
    <n v="6.1478415E-4"/>
    <n v="1.1229158800000001E-3"/>
    <n v="4.4091650099999996E-3"/>
  </r>
  <r>
    <x v="11"/>
    <x v="1"/>
    <x v="13"/>
    <n v="255"/>
    <n v="5.5387615899999999E-3"/>
    <n v="5.2555349999999995E-4"/>
    <n v="9.4507963000000001E-4"/>
    <n v="4.0681279200000002E-3"/>
  </r>
  <r>
    <x v="11"/>
    <x v="2"/>
    <x v="13"/>
    <n v="183"/>
    <n v="6.2501262599999998E-3"/>
    <n v="6.0583613000000003E-4"/>
    <n v="1.0842944499999999E-3"/>
    <n v="4.5599952099999999E-3"/>
  </r>
  <r>
    <x v="11"/>
    <x v="3"/>
    <x v="13"/>
    <n v="80"/>
    <n v="7.32421853E-3"/>
    <n v="9.4386551999999999E-4"/>
    <n v="1.07537591E-3"/>
    <n v="5.3049766199999996E-3"/>
  </r>
  <r>
    <x v="11"/>
    <x v="4"/>
    <x v="13"/>
    <n v="334"/>
    <n v="6.2725588100000004E-3"/>
    <n v="6.0899011999999996E-4"/>
    <n v="1.29123673E-3"/>
    <n v="4.3723314899999999E-3"/>
  </r>
  <r>
    <x v="11"/>
    <x v="0"/>
    <x v="14"/>
    <n v="939"/>
    <n v="6.2620792000000003E-3"/>
    <n v="9.9513593000000004E-4"/>
    <n v="1.37927439E-3"/>
    <n v="3.8876683800000002E-3"/>
  </r>
  <r>
    <x v="11"/>
    <x v="1"/>
    <x v="14"/>
    <n v="464"/>
    <n v="5.7142249000000003E-3"/>
    <n v="8.7252030999999996E-4"/>
    <n v="1.2343847299999999E-3"/>
    <n v="3.6073193600000002E-3"/>
  </r>
  <r>
    <x v="11"/>
    <x v="2"/>
    <x v="14"/>
    <n v="186"/>
    <n v="5.9492605200000001E-3"/>
    <n v="1.1071283899999999E-3"/>
    <n v="1.30600332E-3"/>
    <n v="3.5361283199999999E-3"/>
  </r>
  <r>
    <x v="11"/>
    <x v="3"/>
    <x v="14"/>
    <n v="117"/>
    <n v="8.2872346499999992E-3"/>
    <n v="1.3066830499999999E-3"/>
    <n v="1.73304422E-3"/>
    <n v="5.2475068899999998E-3"/>
  </r>
  <r>
    <x v="11"/>
    <x v="4"/>
    <x v="14"/>
    <n v="172"/>
    <n v="6.70071573E-3"/>
    <n v="9.9288034999999992E-4"/>
    <n v="1.6087287799999999E-3"/>
    <n v="4.0991061200000003E-3"/>
  </r>
  <r>
    <x v="11"/>
    <x v="0"/>
    <x v="15"/>
    <n v="1787"/>
    <n v="6.76736152E-3"/>
    <n v="8.7468110000000002E-4"/>
    <n v="1.50584056E-3"/>
    <n v="4.3868393800000002E-3"/>
  </r>
  <r>
    <x v="11"/>
    <x v="1"/>
    <x v="15"/>
    <n v="777"/>
    <n v="5.9770631299999998E-3"/>
    <n v="7.5551719000000004E-4"/>
    <n v="1.3061422199999999E-3"/>
    <n v="3.9154032500000003E-3"/>
  </r>
  <r>
    <x v="11"/>
    <x v="2"/>
    <x v="15"/>
    <n v="377"/>
    <n v="6.5110458100000003E-3"/>
    <n v="8.4493787000000002E-4"/>
    <n v="1.46029792E-3"/>
    <n v="4.2058095200000001E-3"/>
  </r>
  <r>
    <x v="11"/>
    <x v="3"/>
    <x v="15"/>
    <n v="165"/>
    <n v="7.8077999900000002E-3"/>
    <n v="1.11482859E-3"/>
    <n v="1.91414119E-3"/>
    <n v="4.7788297199999998E-3"/>
  </r>
  <r>
    <x v="11"/>
    <x v="4"/>
    <x v="15"/>
    <n v="468"/>
    <n v="7.9191147900000008E-3"/>
    <n v="1.01181617E-3"/>
    <n v="1.730126E-3"/>
    <n v="5.1771721200000002E-3"/>
  </r>
  <r>
    <x v="11"/>
    <x v="0"/>
    <x v="16"/>
    <n v="663"/>
    <n v="7.1242525900000004E-3"/>
    <n v="9.5209389999999997E-4"/>
    <n v="1.76371058E-3"/>
    <n v="4.4084476100000004E-3"/>
  </r>
  <r>
    <x v="11"/>
    <x v="1"/>
    <x v="16"/>
    <n v="289"/>
    <n v="6.2909295200000003E-3"/>
    <n v="8.1539126999999995E-4"/>
    <n v="1.4971803200000001E-3"/>
    <n v="3.9783574400000001E-3"/>
  </r>
  <r>
    <x v="11"/>
    <x v="2"/>
    <x v="16"/>
    <n v="129"/>
    <n v="6.7765752699999997E-3"/>
    <n v="9.7338831999999997E-4"/>
    <n v="1.64890158E-3"/>
    <n v="4.1542848600000003E-3"/>
  </r>
  <r>
    <x v="11"/>
    <x v="3"/>
    <x v="16"/>
    <n v="57"/>
    <n v="7.8748373399999995E-3"/>
    <n v="1.3044182200000001E-3"/>
    <n v="2.0010962299999999E-3"/>
    <n v="4.56932237E-3"/>
  </r>
  <r>
    <x v="11"/>
    <x v="4"/>
    <x v="16"/>
    <n v="188"/>
    <n v="8.4162600999999997E-3"/>
    <n v="1.0408045200000001E-3"/>
    <n v="2.1802351900000001E-3"/>
    <n v="5.1952199199999998E-3"/>
  </r>
  <r>
    <x v="11"/>
    <x v="0"/>
    <x v="17"/>
    <n v="8009"/>
    <n v="4.6034074400000003E-3"/>
    <n v="9.1923472000000005E-4"/>
    <n v="7.1885250999999999E-4"/>
    <n v="2.9653197400000002E-3"/>
  </r>
  <r>
    <x v="11"/>
    <x v="1"/>
    <x v="17"/>
    <n v="4849"/>
    <n v="4.4401692699999997E-3"/>
    <n v="8.6809349999999996E-4"/>
    <n v="6.8944603000000001E-4"/>
    <n v="2.8826292400000002E-3"/>
  </r>
  <r>
    <x v="11"/>
    <x v="2"/>
    <x v="17"/>
    <n v="1634"/>
    <n v="4.5099503499999999E-3"/>
    <n v="9.8185523999999992E-4"/>
    <n v="6.9135590000000003E-4"/>
    <n v="2.8367387299999998E-3"/>
  </r>
  <r>
    <x v="11"/>
    <x v="3"/>
    <x v="17"/>
    <n v="433"/>
    <n v="5.2610178499999998E-3"/>
    <n v="1.2490107399999999E-3"/>
    <n v="7.8182445999999998E-4"/>
    <n v="3.23018217E-3"/>
  </r>
  <r>
    <x v="11"/>
    <x v="4"/>
    <x v="17"/>
    <n v="1093"/>
    <n v="5.20679765E-3"/>
    <n v="9.2185940000000005E-4"/>
    <n v="8.6547152999999998E-4"/>
    <n v="3.4194662399999998E-3"/>
  </r>
  <r>
    <x v="11"/>
    <x v="0"/>
    <x v="18"/>
    <n v="3409"/>
    <n v="4.9949749299999999E-3"/>
    <n v="9.3002701999999997E-4"/>
    <n v="5.4995331000000001E-4"/>
    <n v="3.51499411E-3"/>
  </r>
  <r>
    <x v="11"/>
    <x v="1"/>
    <x v="18"/>
    <n v="1677"/>
    <n v="4.6025748999999998E-3"/>
    <n v="8.3956527999999998E-4"/>
    <n v="4.9779537000000003E-4"/>
    <n v="3.2652137599999999E-3"/>
  </r>
  <r>
    <x v="11"/>
    <x v="2"/>
    <x v="18"/>
    <n v="784"/>
    <n v="4.9492303000000003E-3"/>
    <n v="1.01820824E-3"/>
    <n v="5.1802814999999996E-4"/>
    <n v="3.41299343E-3"/>
  </r>
  <r>
    <x v="11"/>
    <x v="3"/>
    <x v="18"/>
    <n v="181"/>
    <n v="6.5744575200000002E-3"/>
    <n v="1.39042333E-3"/>
    <n v="5.9584074999999997E-4"/>
    <n v="4.5881929300000002E-3"/>
  </r>
  <r>
    <x v="11"/>
    <x v="4"/>
    <x v="18"/>
    <n v="767"/>
    <n v="5.5269596599999997E-3"/>
    <n v="9.2903424000000004E-4"/>
    <n v="6.8579758999999995E-4"/>
    <n v="3.91212733E-3"/>
  </r>
  <r>
    <x v="11"/>
    <x v="0"/>
    <x v="19"/>
    <n v="2022"/>
    <n v="6.6326196400000002E-3"/>
    <n v="1.07886717E-3"/>
    <n v="1.0779227000000001E-3"/>
    <n v="4.4758293000000003E-3"/>
  </r>
  <r>
    <x v="11"/>
    <x v="1"/>
    <x v="19"/>
    <n v="876"/>
    <n v="5.7842621900000002E-3"/>
    <n v="9.6343571999999995E-4"/>
    <n v="9.0158841999999999E-4"/>
    <n v="3.9192375600000003E-3"/>
  </r>
  <r>
    <x v="11"/>
    <x v="2"/>
    <x v="19"/>
    <n v="352"/>
    <n v="6.4591551099999998E-3"/>
    <n v="1.1217642800000001E-3"/>
    <n v="1.0390688299999999E-3"/>
    <n v="4.2983215199999996E-3"/>
  </r>
  <r>
    <x v="11"/>
    <x v="3"/>
    <x v="19"/>
    <n v="352"/>
    <n v="8.0716011699999996E-3"/>
    <n v="1.35380474E-3"/>
    <n v="1.3138873299999999E-3"/>
    <n v="5.4039086599999998E-3"/>
  </r>
  <r>
    <x v="11"/>
    <x v="4"/>
    <x v="19"/>
    <n v="442"/>
    <n v="7.3061471100000002E-3"/>
    <n v="1.0545235999999999E-3"/>
    <n v="1.2704245900000001E-3"/>
    <n v="4.98119845E-3"/>
  </r>
  <r>
    <x v="11"/>
    <x v="0"/>
    <x v="20"/>
    <n v="826"/>
    <n v="8.0144155000000002E-3"/>
    <n v="1.32832793E-3"/>
    <n v="2.0254487200000002E-3"/>
    <n v="4.6606383800000001E-3"/>
  </r>
  <r>
    <x v="11"/>
    <x v="1"/>
    <x v="20"/>
    <n v="351"/>
    <n v="7.4030874899999998E-3"/>
    <n v="1.1651891600000001E-3"/>
    <n v="1.7897605E-3"/>
    <n v="4.4481373599999999E-3"/>
  </r>
  <r>
    <x v="11"/>
    <x v="2"/>
    <x v="20"/>
    <n v="172"/>
    <n v="7.3782701299999996E-3"/>
    <n v="1.1681064399999999E-3"/>
    <n v="1.9968639900000001E-3"/>
    <n v="4.2132991900000003E-3"/>
  </r>
  <r>
    <x v="11"/>
    <x v="3"/>
    <x v="20"/>
    <n v="109"/>
    <n v="9.3552494799999993E-3"/>
    <n v="1.7711516399999999E-3"/>
    <n v="2.56498448E-3"/>
    <n v="5.0191129199999998E-3"/>
  </r>
  <r>
    <x v="11"/>
    <x v="4"/>
    <x v="20"/>
    <n v="194"/>
    <n v="8.9311280399999998E-3"/>
    <n v="1.5167404000000001E-3"/>
    <n v="2.1740762499999999E-3"/>
    <n v="5.2403109500000003E-3"/>
  </r>
  <r>
    <x v="11"/>
    <x v="0"/>
    <x v="21"/>
    <n v="964"/>
    <n v="5.7655815300000001E-3"/>
    <n v="9.2323627999999999E-4"/>
    <n v="8.7431059999999998E-4"/>
    <n v="3.9680341799999998E-3"/>
  </r>
  <r>
    <x v="11"/>
    <x v="1"/>
    <x v="21"/>
    <n v="432"/>
    <n v="5.4310268400000004E-3"/>
    <n v="8.1471276999999995E-4"/>
    <n v="7.9424379999999998E-4"/>
    <n v="3.8220698099999998E-3"/>
  </r>
  <r>
    <x v="11"/>
    <x v="2"/>
    <x v="21"/>
    <n v="188"/>
    <n v="5.33250814E-3"/>
    <n v="8.9575921000000001E-4"/>
    <n v="9.3565282999999997E-4"/>
    <n v="3.5010955799999999E-3"/>
  </r>
  <r>
    <x v="11"/>
    <x v="3"/>
    <x v="21"/>
    <n v="111"/>
    <n v="6.9894892199999998E-3"/>
    <n v="1.2176757700000001E-3"/>
    <n v="1.0558472799999999E-3"/>
    <n v="4.7159657800000003E-3"/>
  </r>
  <r>
    <x v="11"/>
    <x v="4"/>
    <x v="21"/>
    <n v="233"/>
    <n v="6.1522410499999999E-3"/>
    <n v="1.0063481299999999E-3"/>
    <n v="8.8678246999999999E-4"/>
    <n v="4.2591099800000001E-3"/>
  </r>
  <r>
    <x v="11"/>
    <x v="0"/>
    <x v="22"/>
    <n v="1048"/>
    <n v="6.3745867300000003E-3"/>
    <n v="1.0060827800000001E-3"/>
    <n v="1.2015498800000001E-3"/>
    <n v="4.1669535699999996E-3"/>
  </r>
  <r>
    <x v="11"/>
    <x v="1"/>
    <x v="22"/>
    <n v="447"/>
    <n v="5.5469330500000002E-3"/>
    <n v="8.5503125E-4"/>
    <n v="1.0673520700000001E-3"/>
    <n v="3.6245492299999999E-3"/>
  </r>
  <r>
    <x v="11"/>
    <x v="2"/>
    <x v="22"/>
    <n v="237"/>
    <n v="6.3430318699999998E-3"/>
    <n v="1.0028908400000001E-3"/>
    <n v="1.1989175500000001E-3"/>
    <n v="4.1412230000000003E-3"/>
  </r>
  <r>
    <x v="11"/>
    <x v="3"/>
    <x v="22"/>
    <n v="96"/>
    <n v="8.2494210700000004E-3"/>
    <n v="1.4701482800000001E-3"/>
    <n v="1.34391852E-3"/>
    <n v="5.43535376E-3"/>
  </r>
  <r>
    <x v="11"/>
    <x v="4"/>
    <x v="22"/>
    <n v="268"/>
    <n v="7.1113613600000004E-3"/>
    <n v="1.0946135000000001E-3"/>
    <n v="1.3767099499999999E-3"/>
    <n v="4.6400373999999998E-3"/>
  </r>
  <r>
    <x v="11"/>
    <x v="0"/>
    <x v="23"/>
    <n v="4"/>
    <n v="7.3119211700000001E-3"/>
    <n v="1.62905068E-3"/>
    <n v="3.3651616299999998E-3"/>
    <n v="2.3177081500000002E-3"/>
  </r>
  <r>
    <x v="11"/>
    <x v="1"/>
    <x v="23"/>
    <n v="1"/>
    <n v="4.4675923599999997E-3"/>
    <n v="7.4074027000000005E-4"/>
    <n v="2.3148124999999999E-4"/>
    <n v="3.4953701300000002E-3"/>
  </r>
  <r>
    <x v="11"/>
    <x v="2"/>
    <x v="23"/>
    <n v="2"/>
    <n v="7.6504628400000003E-3"/>
    <n v="2.4016201300000001E-3"/>
    <n v="3.79629583E-3"/>
    <n v="1.4525461700000001E-3"/>
  </r>
  <r>
    <x v="11"/>
    <x v="3"/>
    <x v="23"/>
    <n v="1"/>
    <n v="9.4791666599999998E-3"/>
    <n v="9.7222222000000001E-4"/>
    <n v="5.6365736099999999E-3"/>
    <n v="2.87037013E-3"/>
  </r>
  <r>
    <x v="11"/>
    <x v="0"/>
    <x v="24"/>
    <n v="1512"/>
    <n v="6.9932589400000002E-3"/>
    <n v="8.9963906000000001E-4"/>
    <n v="1.34679484E-3"/>
    <n v="4.7468245399999998E-3"/>
  </r>
  <r>
    <x v="11"/>
    <x v="1"/>
    <x v="24"/>
    <n v="578"/>
    <n v="6.1508191600000003E-3"/>
    <n v="7.3995954999999997E-4"/>
    <n v="1.2707850300000001E-3"/>
    <n v="4.1400740900000002E-3"/>
  </r>
  <r>
    <x v="11"/>
    <x v="2"/>
    <x v="24"/>
    <n v="322"/>
    <n v="6.8753592200000001E-3"/>
    <n v="8.4203160999999998E-4"/>
    <n v="1.38881674E-3"/>
    <n v="4.6445103299999997E-3"/>
  </r>
  <r>
    <x v="11"/>
    <x v="3"/>
    <x v="24"/>
    <n v="137"/>
    <n v="8.8297510400000001E-3"/>
    <n v="1.1485365399999999E-3"/>
    <n v="1.6991921300000001E-3"/>
    <n v="5.9820219200000004E-3"/>
  </r>
  <r>
    <x v="11"/>
    <x v="4"/>
    <x v="24"/>
    <n v="475"/>
    <n v="7.5686157500000004E-3"/>
    <n v="1.0612083400000001E-3"/>
    <n v="1.30916156E-3"/>
    <n v="5.19824538E-3"/>
  </r>
  <r>
    <x v="11"/>
    <x v="0"/>
    <x v="25"/>
    <n v="1817"/>
    <n v="5.3942826500000002E-3"/>
    <n v="9.0898818000000004E-4"/>
    <n v="7.4746071999999997E-4"/>
    <n v="3.73783328E-3"/>
  </r>
  <r>
    <x v="11"/>
    <x v="1"/>
    <x v="25"/>
    <n v="908"/>
    <n v="4.8614677699999999E-3"/>
    <n v="8.0028070999999998E-4"/>
    <n v="6.7908433999999999E-4"/>
    <n v="3.3821022599999999E-3"/>
  </r>
  <r>
    <x v="11"/>
    <x v="2"/>
    <x v="25"/>
    <n v="461"/>
    <n v="5.4741601899999997E-3"/>
    <n v="1.0060905799999999E-3"/>
    <n v="6.8372375000000005E-4"/>
    <n v="3.7843453799999999E-3"/>
  </r>
  <r>
    <x v="11"/>
    <x v="3"/>
    <x v="25"/>
    <n v="69"/>
    <n v="7.4624259099999998E-3"/>
    <n v="1.2825413900000001E-3"/>
    <n v="9.3263527999999998E-4"/>
    <n v="5.2472488399999996E-3"/>
  </r>
  <r>
    <x v="11"/>
    <x v="4"/>
    <x v="25"/>
    <n v="379"/>
    <n v="6.1971071499999997E-3"/>
    <n v="9.8330744000000008E-4"/>
    <n v="9.5508989999999998E-4"/>
    <n v="4.2587093199999999E-3"/>
  </r>
  <r>
    <x v="11"/>
    <x v="0"/>
    <x v="26"/>
    <n v="914"/>
    <n v="6.8486731699999998E-3"/>
    <n v="1.1806312900000001E-3"/>
    <n v="9.8493574000000001E-4"/>
    <n v="4.6831056699999998E-3"/>
  </r>
  <r>
    <x v="11"/>
    <x v="1"/>
    <x v="26"/>
    <n v="374"/>
    <n v="5.8642179100000004E-3"/>
    <n v="9.9800059E-4"/>
    <n v="8.7288301000000004E-4"/>
    <n v="3.9933338300000001E-3"/>
  </r>
  <r>
    <x v="11"/>
    <x v="2"/>
    <x v="26"/>
    <n v="221"/>
    <n v="6.5375709899999999E-3"/>
    <n v="1.18354051E-3"/>
    <n v="9.9076143999999992E-4"/>
    <n v="4.3632685800000003E-3"/>
  </r>
  <r>
    <x v="11"/>
    <x v="3"/>
    <x v="26"/>
    <n v="75"/>
    <n v="8.1669750599999997E-3"/>
    <n v="1.4626540500000001E-3"/>
    <n v="1.1302467100000001E-3"/>
    <n v="5.5740738399999998E-3"/>
  </r>
  <r>
    <x v="11"/>
    <x v="4"/>
    <x v="26"/>
    <n v="244"/>
    <n v="8.2341945100000008E-3"/>
    <n v="1.3712429299999999E-3"/>
    <n v="1.10674687E-3"/>
    <n v="5.75620423E-3"/>
  </r>
  <r>
    <x v="11"/>
    <x v="0"/>
    <x v="27"/>
    <n v="875"/>
    <n v="7.5681875899999999E-3"/>
    <n v="8.5806854000000004E-4"/>
    <n v="1.6739944699999999E-3"/>
    <n v="5.0361240999999999E-3"/>
  </r>
  <r>
    <x v="11"/>
    <x v="1"/>
    <x v="27"/>
    <n v="322"/>
    <n v="6.7362546399999997E-3"/>
    <n v="7.2524849000000005E-4"/>
    <n v="1.5356134E-3"/>
    <n v="4.4753922799999997E-3"/>
  </r>
  <r>
    <x v="11"/>
    <x v="2"/>
    <x v="27"/>
    <n v="222"/>
    <n v="7.3258151599999996E-3"/>
    <n v="8.8724118000000002E-4"/>
    <n v="1.57370889E-3"/>
    <n v="4.8648646200000001E-3"/>
  </r>
  <r>
    <x v="11"/>
    <x v="3"/>
    <x v="27"/>
    <n v="102"/>
    <n v="9.5321575200000008E-3"/>
    <n v="1.1471947299999999E-3"/>
    <n v="1.84697235E-3"/>
    <n v="6.5379899399999998E-3"/>
  </r>
  <r>
    <x v="11"/>
    <x v="4"/>
    <x v="27"/>
    <n v="229"/>
    <n v="8.0981620499999997E-3"/>
    <n v="8.877666E-4"/>
    <n v="1.88874713E-3"/>
    <n v="5.3216478299999998E-3"/>
  </r>
  <r>
    <x v="11"/>
    <x v="0"/>
    <x v="28"/>
    <n v="1709"/>
    <n v="5.3111926700000001E-3"/>
    <n v="1.04610914E-3"/>
    <n v="5.8347124999999999E-4"/>
    <n v="3.6816118099999998E-3"/>
  </r>
  <r>
    <x v="11"/>
    <x v="1"/>
    <x v="28"/>
    <n v="911"/>
    <n v="4.9713250200000003E-3"/>
    <n v="9.7975593000000009E-4"/>
    <n v="5.3365224000000004E-4"/>
    <n v="3.4579163699999999E-3"/>
  </r>
  <r>
    <x v="11"/>
    <x v="2"/>
    <x v="28"/>
    <n v="274"/>
    <n v="5.0587994400000001E-3"/>
    <n v="1.13738486E-3"/>
    <n v="5.5031739E-4"/>
    <n v="3.37109667E-3"/>
  </r>
  <r>
    <x v="11"/>
    <x v="3"/>
    <x v="28"/>
    <n v="123"/>
    <n v="6.3098461700000002E-3"/>
    <n v="1.2904619699999999E-3"/>
    <n v="6.6931998000000002E-4"/>
    <n v="4.3500637599999999E-3"/>
  </r>
  <r>
    <x v="11"/>
    <x v="4"/>
    <x v="28"/>
    <n v="401"/>
    <n v="5.9494490399999997E-3"/>
    <n v="1.05953264E-3"/>
    <n v="6.9297220999999995E-4"/>
    <n v="4.1969437500000003E-3"/>
  </r>
  <r>
    <x v="11"/>
    <x v="0"/>
    <x v="29"/>
    <n v="1017"/>
    <n v="7.2430371000000004E-3"/>
    <n v="8.7117361999999995E-4"/>
    <n v="1.48741053E-3"/>
    <n v="4.8844524899999998E-3"/>
  </r>
  <r>
    <x v="11"/>
    <x v="1"/>
    <x v="29"/>
    <n v="382"/>
    <n v="6.49220695E-3"/>
    <n v="7.4898174999999995E-4"/>
    <n v="1.2527266400000001E-3"/>
    <n v="4.4904981100000003E-3"/>
  </r>
  <r>
    <x v="11"/>
    <x v="2"/>
    <x v="29"/>
    <n v="267"/>
    <n v="7.1334440799999997E-3"/>
    <n v="7.933657E-4"/>
    <n v="1.4140741799999999E-3"/>
    <n v="4.9260037099999997E-3"/>
  </r>
  <r>
    <x v="11"/>
    <x v="3"/>
    <x v="29"/>
    <n v="134"/>
    <n v="8.4709263400000005E-3"/>
    <n v="1.0929724100000001E-3"/>
    <n v="1.8457190699999999E-3"/>
    <n v="5.5322344099999997E-3"/>
  </r>
  <r>
    <x v="11"/>
    <x v="4"/>
    <x v="29"/>
    <n v="234"/>
    <n v="7.8906494900000002E-3"/>
    <n v="1.03241708E-3"/>
    <n v="1.7490203999999999E-3"/>
    <n v="5.1092115400000002E-3"/>
  </r>
  <r>
    <x v="11"/>
    <x v="0"/>
    <x v="30"/>
    <n v="876"/>
    <n v="8.06829209E-3"/>
    <n v="1.17194082E-3"/>
    <n v="1.75888907E-3"/>
    <n v="5.13746171E-3"/>
  </r>
  <r>
    <x v="11"/>
    <x v="1"/>
    <x v="30"/>
    <n v="305"/>
    <n v="6.6327411099999997E-3"/>
    <n v="1.01620345E-3"/>
    <n v="1.57050674E-3"/>
    <n v="4.04603042E-3"/>
  </r>
  <r>
    <x v="11"/>
    <x v="2"/>
    <x v="30"/>
    <n v="200"/>
    <n v="8.5145831099999996E-3"/>
    <n v="1.20156226E-3"/>
    <n v="1.8649882E-3"/>
    <n v="5.4480321499999996E-3"/>
  </r>
  <r>
    <x v="11"/>
    <x v="3"/>
    <x v="30"/>
    <n v="140"/>
    <n v="9.0198410499999996E-3"/>
    <n v="1.33738401E-3"/>
    <n v="1.90881258E-3"/>
    <n v="5.77364392E-3"/>
  </r>
  <r>
    <x v="11"/>
    <x v="4"/>
    <x v="30"/>
    <n v="231"/>
    <n v="9.0006210699999992E-3"/>
    <n v="1.2516532E-3"/>
    <n v="1.82489555E-3"/>
    <n v="5.9240718499999996E-3"/>
  </r>
  <r>
    <x v="11"/>
    <x v="0"/>
    <x v="31"/>
    <n v="851"/>
    <n v="6.9894620499999999E-3"/>
    <n v="1.0013135800000001E-3"/>
    <n v="1.38581492E-3"/>
    <n v="4.6023330699999998E-3"/>
  </r>
  <r>
    <x v="11"/>
    <x v="1"/>
    <x v="31"/>
    <n v="344"/>
    <n v="6.2413864899999996E-3"/>
    <n v="8.0234553000000004E-4"/>
    <n v="1.2848229199999999E-3"/>
    <n v="4.1542175800000003E-3"/>
  </r>
  <r>
    <x v="11"/>
    <x v="2"/>
    <x v="31"/>
    <n v="189"/>
    <n v="7.0742085499999998E-3"/>
    <n v="1.2053569200000001E-3"/>
    <n v="1.3146675900000001E-3"/>
    <n v="4.5541835600000002E-3"/>
  </r>
  <r>
    <x v="11"/>
    <x v="3"/>
    <x v="31"/>
    <n v="127"/>
    <n v="7.8882325100000008E-3"/>
    <n v="1.2142750999999999E-3"/>
    <n v="1.59822445E-3"/>
    <n v="5.0757324700000002E-3"/>
  </r>
  <r>
    <x v="11"/>
    <x v="4"/>
    <x v="31"/>
    <n v="191"/>
    <n v="7.6553105099999999E-3"/>
    <n v="1.01615498E-3"/>
    <n v="1.4968729600000001E-3"/>
    <n v="5.1422821100000002E-3"/>
  </r>
  <r>
    <x v="11"/>
    <x v="0"/>
    <x v="32"/>
    <n v="429"/>
    <n v="8.6233324300000001E-3"/>
    <n v="9.2374036000000001E-4"/>
    <n v="1.60407471E-3"/>
    <n v="6.0955169100000003E-3"/>
  </r>
  <r>
    <x v="11"/>
    <x v="1"/>
    <x v="32"/>
    <n v="138"/>
    <n v="7.7363456900000002E-3"/>
    <n v="8.0238501000000004E-4"/>
    <n v="1.4495267400000001E-3"/>
    <n v="5.4844334600000003E-3"/>
  </r>
  <r>
    <x v="11"/>
    <x v="2"/>
    <x v="32"/>
    <n v="111"/>
    <n v="8.9130794800000007E-3"/>
    <n v="9.3291181000000004E-4"/>
    <n v="1.655718E-3"/>
    <n v="6.3244492300000002E-3"/>
  </r>
  <r>
    <x v="11"/>
    <x v="3"/>
    <x v="32"/>
    <n v="54"/>
    <n v="1.11989881E-2"/>
    <n v="1.185485E-3"/>
    <n v="1.7281805100000001E-3"/>
    <n v="8.2853221099999999E-3"/>
  </r>
  <r>
    <x v="11"/>
    <x v="4"/>
    <x v="32"/>
    <n v="126"/>
    <n v="8.2356883200000001E-3"/>
    <n v="9.3639747000000002E-4"/>
    <n v="1.6746580499999999E-3"/>
    <n v="5.6246323500000004E-3"/>
  </r>
  <r>
    <x v="11"/>
    <x v="0"/>
    <x v="33"/>
    <n v="1344"/>
    <n v="6.7556679600000004E-3"/>
    <n v="1.06546907E-3"/>
    <n v="1.2921452400000001E-3"/>
    <n v="4.39805318E-3"/>
  </r>
  <r>
    <x v="11"/>
    <x v="1"/>
    <x v="33"/>
    <n v="629"/>
    <n v="5.9392110299999997E-3"/>
    <n v="8.7366755000000003E-4"/>
    <n v="1.1074307199999999E-3"/>
    <n v="3.9581122800000004E-3"/>
  </r>
  <r>
    <x v="11"/>
    <x v="2"/>
    <x v="33"/>
    <n v="285"/>
    <n v="6.4931365499999996E-3"/>
    <n v="9.8558293999999997E-4"/>
    <n v="1.1405536899999999E-3"/>
    <n v="4.3669994399999999E-3"/>
  </r>
  <r>
    <x v="11"/>
    <x v="3"/>
    <x v="33"/>
    <n v="138"/>
    <n v="9.49023729E-3"/>
    <n v="1.6779888999999999E-3"/>
    <n v="1.59504137E-3"/>
    <n v="6.2172065499999998E-3"/>
  </r>
  <r>
    <x v="11"/>
    <x v="4"/>
    <x v="33"/>
    <n v="292"/>
    <n v="7.4782785400000001E-3"/>
    <n v="1.26712305E-3"/>
    <n v="1.69484851E-3"/>
    <n v="4.5163065299999999E-3"/>
  </r>
  <r>
    <x v="11"/>
    <x v="0"/>
    <x v="34"/>
    <n v="668"/>
    <n v="7.3459155600000001E-3"/>
    <n v="8.7554034000000001E-4"/>
    <n v="1.4871470000000001E-3"/>
    <n v="4.9832277400000003E-3"/>
  </r>
  <r>
    <x v="11"/>
    <x v="1"/>
    <x v="34"/>
    <n v="280"/>
    <n v="6.6304974499999999E-3"/>
    <n v="7.1155730000000003E-4"/>
    <n v="1.3678486399999999E-3"/>
    <n v="4.5510910200000001E-3"/>
  </r>
  <r>
    <x v="11"/>
    <x v="2"/>
    <x v="34"/>
    <n v="146"/>
    <n v="6.9658483099999998E-3"/>
    <n v="9.3940235999999996E-4"/>
    <n v="1.1895926200000001E-3"/>
    <n v="4.83685286E-3"/>
  </r>
  <r>
    <x v="11"/>
    <x v="3"/>
    <x v="34"/>
    <n v="81"/>
    <n v="8.2501711599999999E-3"/>
    <n v="1.15283469E-3"/>
    <n v="1.81812964E-3"/>
    <n v="5.2792064599999997E-3"/>
  </r>
  <r>
    <x v="11"/>
    <x v="4"/>
    <x v="34"/>
    <n v="161"/>
    <n v="8.4798422000000005E-3"/>
    <n v="9.6330777999999997E-4"/>
    <n v="1.79793512E-3"/>
    <n v="5.7185988000000004E-3"/>
  </r>
  <r>
    <x v="11"/>
    <x v="0"/>
    <x v="35"/>
    <n v="489"/>
    <n v="7.4374666200000003E-3"/>
    <n v="3.6970739E-4"/>
    <n v="1.7239924000000001E-3"/>
    <n v="5.3319792499999996E-3"/>
  </r>
  <r>
    <x v="11"/>
    <x v="1"/>
    <x v="35"/>
    <n v="184"/>
    <n v="6.6318184000000004E-3"/>
    <n v="4.4145003000000001E-4"/>
    <n v="1.55098857E-3"/>
    <n v="4.6271133000000001E-3"/>
  </r>
  <r>
    <x v="11"/>
    <x v="2"/>
    <x v="35"/>
    <n v="141"/>
    <n v="8.0084381400000008E-3"/>
    <n v="3.2973774E-4"/>
    <n v="1.9525706900000001E-3"/>
    <n v="5.7144731099999999E-3"/>
  </r>
  <r>
    <x v="11"/>
    <x v="3"/>
    <x v="35"/>
    <n v="21"/>
    <n v="1.1494708689999999E-2"/>
    <n v="4.8996884000000003E-4"/>
    <n v="1.93617701E-3"/>
    <n v="9.0558860000000008E-3"/>
  </r>
  <r>
    <x v="11"/>
    <x v="4"/>
    <x v="35"/>
    <n v="143"/>
    <n v="7.3153002000000003E-3"/>
    <n v="2.9914505000000003E-4"/>
    <n v="1.6900573600000001E-3"/>
    <n v="5.3149279000000004E-3"/>
  </r>
  <r>
    <x v="11"/>
    <x v="0"/>
    <x v="36"/>
    <n v="1921"/>
    <n v="5.8435997400000002E-3"/>
    <n v="9.0323545E-4"/>
    <n v="7.9710461000000003E-4"/>
    <n v="4.1432591999999999E-3"/>
  </r>
  <r>
    <x v="11"/>
    <x v="1"/>
    <x v="36"/>
    <n v="742"/>
    <n v="5.1457987900000004E-3"/>
    <n v="8.3735750999999997E-4"/>
    <n v="7.1211728999999999E-4"/>
    <n v="3.5963235E-3"/>
  </r>
  <r>
    <x v="11"/>
    <x v="2"/>
    <x v="36"/>
    <n v="375"/>
    <n v="5.9049071600000003E-3"/>
    <n v="9.3654296000000002E-4"/>
    <n v="7.5978370000000001E-4"/>
    <n v="4.2085800199999999E-3"/>
  </r>
  <r>
    <x v="11"/>
    <x v="3"/>
    <x v="36"/>
    <n v="131"/>
    <n v="8.27033831E-3"/>
    <n v="1.2596301100000001E-3"/>
    <n v="9.8132219000000008E-4"/>
    <n v="6.0293855600000003E-3"/>
  </r>
  <r>
    <x v="11"/>
    <x v="4"/>
    <x v="36"/>
    <n v="673"/>
    <n v="6.1064159000000003E-3"/>
    <n v="8.8793590000000005E-4"/>
    <n v="8.7574269000000005E-4"/>
    <n v="4.3427368100000001E-3"/>
  </r>
  <r>
    <x v="11"/>
    <x v="0"/>
    <x v="37"/>
    <n v="1185"/>
    <n v="7.5367437799999997E-3"/>
    <n v="9.8011384000000002E-4"/>
    <n v="1.1779279499999999E-3"/>
    <n v="5.3786917400000002E-3"/>
  </r>
  <r>
    <x v="11"/>
    <x v="1"/>
    <x v="37"/>
    <n v="482"/>
    <n v="6.7936690800000001E-3"/>
    <n v="8.5167871000000001E-4"/>
    <n v="1.0657990899999999E-3"/>
    <n v="4.8761907800000002E-3"/>
  </r>
  <r>
    <x v="11"/>
    <x v="2"/>
    <x v="37"/>
    <n v="340"/>
    <n v="8.2734542800000001E-3"/>
    <n v="1.0296157900000001E-3"/>
    <n v="1.18348288E-3"/>
    <n v="6.06032111E-3"/>
  </r>
  <r>
    <x v="11"/>
    <x v="3"/>
    <x v="37"/>
    <n v="62"/>
    <n v="7.9185331999999994E-3"/>
    <n v="9.9705026000000002E-4"/>
    <n v="1.34333906E-3"/>
    <n v="5.5781434399999998E-3"/>
  </r>
  <r>
    <x v="11"/>
    <x v="4"/>
    <x v="37"/>
    <n v="301"/>
    <n v="7.8158450700000007E-3"/>
    <n v="1.1263763400000001E-3"/>
    <n v="1.31713708E-3"/>
    <n v="5.3723311900000003E-3"/>
  </r>
  <r>
    <x v="11"/>
    <x v="0"/>
    <x v="38"/>
    <n v="698"/>
    <n v="7.7781423299999996E-3"/>
    <n v="7.4087315000000002E-4"/>
    <n v="2.1375886400000002E-3"/>
    <n v="4.8996800599999998E-3"/>
  </r>
  <r>
    <x v="11"/>
    <x v="1"/>
    <x v="38"/>
    <n v="317"/>
    <n v="7.2391267E-3"/>
    <n v="6.7527579000000002E-4"/>
    <n v="1.8346548000000001E-3"/>
    <n v="4.7291956200000004E-3"/>
  </r>
  <r>
    <x v="11"/>
    <x v="2"/>
    <x v="38"/>
    <n v="160"/>
    <n v="7.5695165299999997E-3"/>
    <n v="7.2562183000000001E-4"/>
    <n v="2.24160854E-3"/>
    <n v="4.6022856500000002E-3"/>
  </r>
  <r>
    <x v="11"/>
    <x v="3"/>
    <x v="38"/>
    <n v="58"/>
    <n v="9.3562417900000007E-3"/>
    <n v="8.197635E-4"/>
    <n v="2.7877552199999998E-3"/>
    <n v="5.7487226400000004E-3"/>
  </r>
  <r>
    <x v="11"/>
    <x v="4"/>
    <x v="38"/>
    <n v="163"/>
    <n v="8.4696657299999992E-3"/>
    <n v="8.5534515000000003E-4"/>
    <n v="2.3932768600000002E-3"/>
    <n v="5.2210432599999997E-3"/>
  </r>
  <r>
    <x v="11"/>
    <x v="0"/>
    <x v="39"/>
    <n v="1097"/>
    <n v="6.7408164600000001E-3"/>
    <n v="1.00859009E-3"/>
    <n v="7.9799891999999997E-4"/>
    <n v="4.9342269399999996E-3"/>
  </r>
  <r>
    <x v="11"/>
    <x v="1"/>
    <x v="39"/>
    <n v="483"/>
    <n v="6.2930610599999997E-3"/>
    <n v="8.1790099000000004E-4"/>
    <n v="7.8111794000000005E-4"/>
    <n v="4.6940416199999996E-3"/>
  </r>
  <r>
    <x v="11"/>
    <x v="2"/>
    <x v="39"/>
    <n v="249"/>
    <n v="6.3336212999999999E-3"/>
    <n v="1.06504699E-3"/>
    <n v="7.3665004999999995E-4"/>
    <n v="4.5319237499999998E-3"/>
  </r>
  <r>
    <x v="11"/>
    <x v="3"/>
    <x v="39"/>
    <n v="71"/>
    <n v="8.9221437800000008E-3"/>
    <n v="1.37975979E-3"/>
    <n v="9.3260933999999998E-4"/>
    <n v="6.60977414E-3"/>
  </r>
  <r>
    <x v="11"/>
    <x v="4"/>
    <x v="39"/>
    <n v="294"/>
    <n v="7.2945008799999997E-3"/>
    <n v="1.1844133100000001E-3"/>
    <n v="8.4518275000000003E-4"/>
    <n v="5.2649043300000004E-3"/>
  </r>
  <r>
    <x v="11"/>
    <x v="0"/>
    <x v="40"/>
    <n v="1542"/>
    <n v="4.5866807199999998E-3"/>
    <n v="7.2358204999999997E-4"/>
    <n v="4.7852993000000002E-4"/>
    <n v="3.38456826E-3"/>
  </r>
  <r>
    <x v="11"/>
    <x v="1"/>
    <x v="40"/>
    <n v="556"/>
    <n v="4.2320724299999999E-3"/>
    <n v="6.6990134000000003E-4"/>
    <n v="4.2582577000000002E-4"/>
    <n v="3.1363448500000002E-3"/>
  </r>
  <r>
    <x v="11"/>
    <x v="2"/>
    <x v="40"/>
    <n v="296"/>
    <n v="4.6442924900000002E-3"/>
    <n v="7.7573642999999998E-4"/>
    <n v="4.4888613999999999E-4"/>
    <n v="3.4196694400000002E-3"/>
  </r>
  <r>
    <x v="11"/>
    <x v="3"/>
    <x v="40"/>
    <n v="111"/>
    <n v="5.6210374699999996E-3"/>
    <n v="1.0684640500000001E-3"/>
    <n v="4.6609084000000001E-4"/>
    <n v="4.0864820299999997E-3"/>
  </r>
  <r>
    <x v="11"/>
    <x v="4"/>
    <x v="40"/>
    <n v="579"/>
    <n v="4.6994536500000001E-3"/>
    <n v="6.823504E-4"/>
    <n v="5.4667986000000003E-4"/>
    <n v="3.4704229200000001E-3"/>
  </r>
  <r>
    <x v="11"/>
    <x v="0"/>
    <x v="41"/>
    <n v="520"/>
    <n v="7.0448715699999997E-3"/>
    <n v="7.3944954E-4"/>
    <n v="1.31330105E-3"/>
    <n v="4.9921204899999998E-3"/>
  </r>
  <r>
    <x v="11"/>
    <x v="1"/>
    <x v="41"/>
    <n v="183"/>
    <n v="6.1773930099999997E-3"/>
    <n v="5.6478927000000001E-4"/>
    <n v="1.1682222899999999E-3"/>
    <n v="4.4443809400000001E-3"/>
  </r>
  <r>
    <x v="11"/>
    <x v="2"/>
    <x v="41"/>
    <n v="93"/>
    <n v="7.0009456199999999E-3"/>
    <n v="7.9798860000000001E-4"/>
    <n v="1.2212512500000001E-3"/>
    <n v="4.98170529E-3"/>
  </r>
  <r>
    <x v="11"/>
    <x v="3"/>
    <x v="41"/>
    <n v="76"/>
    <n v="7.2013582099999997E-3"/>
    <n v="8.2617544000000004E-4"/>
    <n v="1.4772171100000001E-3"/>
    <n v="4.89796517E-3"/>
  </r>
  <r>
    <x v="11"/>
    <x v="4"/>
    <x v="41"/>
    <n v="168"/>
    <n v="7.9433281400000007E-3"/>
    <n v="8.5806578000000001E-4"/>
    <n v="1.4481368999999999E-3"/>
    <n v="5.6371249799999999E-3"/>
  </r>
  <r>
    <x v="11"/>
    <x v="0"/>
    <x v="42"/>
    <n v="3294"/>
    <n v="4.5708454600000004E-3"/>
    <n v="9.1448161000000003E-4"/>
    <n v="6.1095908000000001E-4"/>
    <n v="3.04540428E-3"/>
  </r>
  <r>
    <x v="11"/>
    <x v="1"/>
    <x v="42"/>
    <n v="1670"/>
    <n v="4.4018973499999996E-3"/>
    <n v="8.7613636999999995E-4"/>
    <n v="5.7505797000000005E-4"/>
    <n v="2.95070252E-3"/>
  </r>
  <r>
    <x v="11"/>
    <x v="2"/>
    <x v="42"/>
    <n v="703"/>
    <n v="4.7848997799999999E-3"/>
    <n v="1.04984895E-3"/>
    <n v="6.0073208999999995E-4"/>
    <n v="3.1343182799999998E-3"/>
  </r>
  <r>
    <x v="11"/>
    <x v="3"/>
    <x v="42"/>
    <n v="110"/>
    <n v="4.9638044700000003E-3"/>
    <n v="1.07712514E-3"/>
    <n v="6.6571944999999999E-4"/>
    <n v="3.2209593299999998E-3"/>
  </r>
  <r>
    <x v="11"/>
    <x v="4"/>
    <x v="42"/>
    <n v="811"/>
    <n v="4.6798931199999996E-3"/>
    <n v="8.5404084000000003E-4"/>
    <n v="6.8632380000000002E-4"/>
    <n v="3.1395279999999999E-3"/>
  </r>
  <r>
    <x v="11"/>
    <x v="0"/>
    <x v="43"/>
    <n v="844"/>
    <n v="6.6593709200000002E-3"/>
    <n v="9.3230240000000001E-4"/>
    <n v="1.32239257E-3"/>
    <n v="4.4046754700000001E-3"/>
  </r>
  <r>
    <x v="11"/>
    <x v="1"/>
    <x v="43"/>
    <n v="377"/>
    <n v="6.1189394800000001E-3"/>
    <n v="8.0352292999999995E-4"/>
    <n v="1.28327905E-3"/>
    <n v="4.0321370099999998E-3"/>
  </r>
  <r>
    <x v="11"/>
    <x v="2"/>
    <x v="43"/>
    <n v="150"/>
    <n v="6.4675151900000002E-3"/>
    <n v="9.8834854999999998E-4"/>
    <n v="1.3903547200000001E-3"/>
    <n v="4.0888115000000001E-3"/>
  </r>
  <r>
    <x v="11"/>
    <x v="3"/>
    <x v="43"/>
    <n v="132"/>
    <n v="7.4002172299999997E-3"/>
    <n v="1.15591656E-3"/>
    <n v="1.3650390599999999E-3"/>
    <n v="4.8792611099999997E-3"/>
  </r>
  <r>
    <x v="11"/>
    <x v="4"/>
    <x v="43"/>
    <n v="185"/>
    <n v="7.3876373800000001E-3"/>
    <n v="9.8973951000000003E-4"/>
    <n v="1.31656631E-3"/>
    <n v="5.0813310900000002E-3"/>
  </r>
  <r>
    <x v="11"/>
    <x v="0"/>
    <x v="44"/>
    <n v="2691"/>
    <n v="5.9025882999999999E-3"/>
    <n v="1.0069657000000001E-3"/>
    <n v="9.3712557000000002E-4"/>
    <n v="3.9584965500000001E-3"/>
  </r>
  <r>
    <x v="11"/>
    <x v="1"/>
    <x v="44"/>
    <n v="1037"/>
    <n v="5.3110599800000003E-3"/>
    <n v="9.3476528999999998E-4"/>
    <n v="7.3122007999999999E-4"/>
    <n v="3.6450741500000002E-3"/>
  </r>
  <r>
    <x v="11"/>
    <x v="2"/>
    <x v="44"/>
    <n v="508"/>
    <n v="5.7483274400000001E-3"/>
    <n v="1.0624678599999999E-3"/>
    <n v="9.1307574000000003E-4"/>
    <n v="3.7727833900000002E-3"/>
  </r>
  <r>
    <x v="11"/>
    <x v="3"/>
    <x v="44"/>
    <n v="207"/>
    <n v="7.4519142400000004E-3"/>
    <n v="1.27823601E-3"/>
    <n v="1.12100751E-3"/>
    <n v="5.0526701899999997E-3"/>
  </r>
  <r>
    <x v="11"/>
    <x v="4"/>
    <x v="44"/>
    <n v="939"/>
    <n v="6.2977628600000002E-3"/>
    <n v="9.9687389000000003E-4"/>
    <n v="1.13699538E-3"/>
    <n v="4.1638930899999997E-3"/>
  </r>
  <r>
    <x v="12"/>
    <x v="0"/>
    <x v="0"/>
    <n v="61254"/>
    <n v="6.39932088E-3"/>
    <n v="9.9368846000000006E-4"/>
    <n v="1.07470848E-3"/>
    <n v="4.3301693600000003E-3"/>
  </r>
  <r>
    <x v="12"/>
    <x v="1"/>
    <x v="0"/>
    <n v="26046"/>
    <n v="5.5636321899999999E-3"/>
    <n v="8.8946285999999997E-4"/>
    <n v="9.2469522E-4"/>
    <n v="3.7486395399999998E-3"/>
  </r>
  <r>
    <x v="12"/>
    <x v="2"/>
    <x v="0"/>
    <n v="13142"/>
    <n v="6.2099519900000004E-3"/>
    <n v="9.9720108999999993E-4"/>
    <n v="1.02586326E-3"/>
    <n v="4.1861279899999999E-3"/>
  </r>
  <r>
    <x v="12"/>
    <x v="3"/>
    <x v="0"/>
    <n v="7096"/>
    <n v="8.6626053899999996E-3"/>
    <n v="1.32311574E-3"/>
    <n v="1.37503271E-3"/>
    <n v="5.9641710199999998E-3"/>
  </r>
  <r>
    <x v="12"/>
    <x v="4"/>
    <x v="0"/>
    <n v="14970"/>
    <n v="6.9467334999999998E-3"/>
    <n v="1.0157913700000001E-3"/>
    <n v="1.2362361200000001E-3"/>
    <n v="4.69387285E-3"/>
  </r>
  <r>
    <x v="12"/>
    <x v="0"/>
    <x v="1"/>
    <n v="1246"/>
    <n v="6.5430486300000002E-3"/>
    <n v="1.3623686000000001E-3"/>
    <n v="9.7135810999999996E-4"/>
    <n v="4.2093214400000002E-3"/>
  </r>
  <r>
    <x v="12"/>
    <x v="1"/>
    <x v="1"/>
    <n v="532"/>
    <n v="6.1368914700000001E-3"/>
    <n v="1.2302237499999999E-3"/>
    <n v="9.1158861999999998E-4"/>
    <n v="3.9950786000000002E-3"/>
  </r>
  <r>
    <x v="12"/>
    <x v="2"/>
    <x v="1"/>
    <n v="280"/>
    <n v="6.1585645800000003E-3"/>
    <n v="1.32225507E-3"/>
    <n v="7.8757418000000002E-4"/>
    <n v="4.04873488E-3"/>
  </r>
  <r>
    <x v="12"/>
    <x v="3"/>
    <x v="1"/>
    <n v="129"/>
    <n v="7.8780861899999995E-3"/>
    <n v="1.9791664100000002E-3"/>
    <n v="1.2465903400000001E-3"/>
    <n v="4.6523289099999997E-3"/>
  </r>
  <r>
    <x v="12"/>
    <x v="4"/>
    <x v="1"/>
    <n v="305"/>
    <n v="7.0398069900000004E-3"/>
    <n v="1.3688142599999999E-3"/>
    <n v="1.1279217399999999E-3"/>
    <n v="4.5430704900000004E-3"/>
  </r>
  <r>
    <x v="12"/>
    <x v="0"/>
    <x v="2"/>
    <n v="762"/>
    <n v="7.1135289599999997E-3"/>
    <n v="1.1873296300000001E-3"/>
    <n v="1.6230282200000001E-3"/>
    <n v="4.3031706400000003E-3"/>
  </r>
  <r>
    <x v="12"/>
    <x v="1"/>
    <x v="2"/>
    <n v="303"/>
    <n v="6.2235283600000002E-3"/>
    <n v="9.9128292000000002E-4"/>
    <n v="1.3805232499999999E-3"/>
    <n v="3.8517217399999999E-3"/>
  </r>
  <r>
    <x v="12"/>
    <x v="2"/>
    <x v="2"/>
    <n v="157"/>
    <n v="6.7457681900000002E-3"/>
    <n v="1.0717442699999999E-3"/>
    <n v="1.6473517299999999E-3"/>
    <n v="4.0266717199999996E-3"/>
  </r>
  <r>
    <x v="12"/>
    <x v="3"/>
    <x v="2"/>
    <n v="116"/>
    <n v="8.8360070999999995E-3"/>
    <n v="1.8164309299999999E-3"/>
    <n v="1.9250875199999999E-3"/>
    <n v="5.0944881299999998E-3"/>
  </r>
  <r>
    <x v="12"/>
    <x v="4"/>
    <x v="2"/>
    <n v="186"/>
    <n v="7.7995566899999999E-3"/>
    <n v="1.21191728E-3"/>
    <n v="1.80916444E-3"/>
    <n v="4.7784744900000002E-3"/>
  </r>
  <r>
    <x v="12"/>
    <x v="0"/>
    <x v="3"/>
    <n v="824"/>
    <n v="5.7082656699999996E-3"/>
    <n v="7.6984423000000005E-4"/>
    <n v="5.2326308000000005E-4"/>
    <n v="4.4151578600000003E-3"/>
  </r>
  <r>
    <x v="12"/>
    <x v="1"/>
    <x v="3"/>
    <n v="351"/>
    <n v="5.1809312399999996E-3"/>
    <n v="6.5813918999999997E-4"/>
    <n v="4.8076899999999998E-4"/>
    <n v="4.0420225499999997E-3"/>
  </r>
  <r>
    <x v="12"/>
    <x v="2"/>
    <x v="3"/>
    <n v="197"/>
    <n v="5.6345175000000001E-3"/>
    <n v="8.7163916999999998E-4"/>
    <n v="4.9404232999999997E-4"/>
    <n v="4.26883553E-3"/>
  </r>
  <r>
    <x v="12"/>
    <x v="3"/>
    <x v="3"/>
    <n v="46"/>
    <n v="8.4105774200000007E-3"/>
    <n v="1.11790429E-3"/>
    <n v="6.4638657999999995E-4"/>
    <n v="6.6462859699999996E-3"/>
  </r>
  <r>
    <x v="12"/>
    <x v="4"/>
    <x v="3"/>
    <n v="230"/>
    <n v="6.0357284299999998E-3"/>
    <n v="7.8351424000000004E-4"/>
    <n v="5.8851626000000002E-4"/>
    <n v="4.6636974299999997E-3"/>
  </r>
  <r>
    <x v="12"/>
    <x v="0"/>
    <x v="4"/>
    <n v="966"/>
    <n v="7.3166477400000004E-3"/>
    <n v="9.1194333999999996E-4"/>
    <n v="1.0664200900000001E-3"/>
    <n v="5.3382838200000003E-3"/>
  </r>
  <r>
    <x v="12"/>
    <x v="1"/>
    <x v="4"/>
    <n v="302"/>
    <n v="6.41552436E-3"/>
    <n v="7.3284559999999997E-4"/>
    <n v="1.0287893000000001E-3"/>
    <n v="4.6538889499999998E-3"/>
  </r>
  <r>
    <x v="12"/>
    <x v="2"/>
    <x v="4"/>
    <n v="236"/>
    <n v="6.9787250399999997E-3"/>
    <n v="8.4015003E-4"/>
    <n v="9.1626429E-4"/>
    <n v="5.2223102499999998E-3"/>
  </r>
  <r>
    <x v="12"/>
    <x v="3"/>
    <x v="4"/>
    <n v="161"/>
    <n v="8.9397858299999997E-3"/>
    <n v="1.24611779E-3"/>
    <n v="1.3009688399999999E-3"/>
    <n v="6.39269877E-3"/>
  </r>
  <r>
    <x v="12"/>
    <x v="4"/>
    <x v="4"/>
    <n v="267"/>
    <n v="7.6558379500000001E-3"/>
    <n v="9.7647014999999995E-4"/>
    <n v="1.10027373E-3"/>
    <n v="5.5790935899999996E-3"/>
  </r>
  <r>
    <x v="12"/>
    <x v="0"/>
    <x v="5"/>
    <n v="908"/>
    <n v="7.5497631800000003E-3"/>
    <n v="7.3395920999999999E-4"/>
    <n v="1.50939668E-3"/>
    <n v="5.3064068199999998E-3"/>
  </r>
  <r>
    <x v="12"/>
    <x v="1"/>
    <x v="5"/>
    <n v="252"/>
    <n v="6.5249299400000002E-3"/>
    <n v="6.9040246999999997E-4"/>
    <n v="1.33584081E-3"/>
    <n v="4.49868623E-3"/>
  </r>
  <r>
    <x v="12"/>
    <x v="2"/>
    <x v="5"/>
    <n v="234"/>
    <n v="6.8604085099999998E-3"/>
    <n v="6.5022531E-4"/>
    <n v="1.4591244700000001E-3"/>
    <n v="4.7510582499999997E-3"/>
  </r>
  <r>
    <x v="12"/>
    <x v="3"/>
    <x v="5"/>
    <n v="147"/>
    <n v="9.7788325699999998E-3"/>
    <n v="7.9963441000000001E-4"/>
    <n v="1.79193411E-3"/>
    <n v="7.1872635599999997E-3"/>
  </r>
  <r>
    <x v="12"/>
    <x v="4"/>
    <x v="5"/>
    <n v="275"/>
    <n v="7.8839223299999994E-3"/>
    <n v="8.1001657999999995E-4"/>
    <n v="1.56018494E-3"/>
    <n v="5.5137203100000002E-3"/>
  </r>
  <r>
    <x v="12"/>
    <x v="0"/>
    <x v="6"/>
    <n v="841"/>
    <n v="6.9667390900000001E-3"/>
    <n v="1.1147991600000001E-3"/>
    <n v="1.07704923E-3"/>
    <n v="4.7748902200000004E-3"/>
  </r>
  <r>
    <x v="12"/>
    <x v="1"/>
    <x v="6"/>
    <n v="321"/>
    <n v="6.0380968699999997E-3"/>
    <n v="8.9405191000000003E-4"/>
    <n v="1.0032303799999999E-3"/>
    <n v="4.1408140600000002E-3"/>
  </r>
  <r>
    <x v="12"/>
    <x v="2"/>
    <x v="6"/>
    <n v="185"/>
    <n v="6.5546168600000001E-3"/>
    <n v="1.08020496E-3"/>
    <n v="9.4200426999999998E-4"/>
    <n v="4.5324071699999998E-3"/>
  </r>
  <r>
    <x v="12"/>
    <x v="3"/>
    <x v="6"/>
    <n v="102"/>
    <n v="8.4329609100000005E-3"/>
    <n v="1.38219384E-3"/>
    <n v="1.1987107099999999E-3"/>
    <n v="5.8520558500000002E-3"/>
  </r>
  <r>
    <x v="12"/>
    <x v="4"/>
    <x v="6"/>
    <n v="233"/>
    <n v="7.9314693099999996E-3"/>
    <n v="1.3293293600000001E-3"/>
    <n v="1.2327131499999999E-3"/>
    <n v="5.3694263299999996E-3"/>
  </r>
  <r>
    <x v="12"/>
    <x v="0"/>
    <x v="7"/>
    <n v="830"/>
    <n v="5.1159775600000002E-3"/>
    <n v="8.4549284999999995E-4"/>
    <n v="6.3247411000000005E-4"/>
    <n v="3.63801014E-3"/>
  </r>
  <r>
    <x v="12"/>
    <x v="1"/>
    <x v="7"/>
    <n v="290"/>
    <n v="4.4475971600000004E-3"/>
    <n v="7.7306808999999998E-4"/>
    <n v="5.0570699000000003E-4"/>
    <n v="3.1688216100000002E-3"/>
  </r>
  <r>
    <x v="12"/>
    <x v="2"/>
    <x v="7"/>
    <n v="182"/>
    <n v="4.9584729999999997E-3"/>
    <n v="9.5912166000000003E-4"/>
    <n v="5.7374312999999995E-4"/>
    <n v="3.42560771E-3"/>
  </r>
  <r>
    <x v="12"/>
    <x v="3"/>
    <x v="7"/>
    <n v="88"/>
    <n v="6.8225218699999998E-3"/>
    <n v="1.01891282E-3"/>
    <n v="1.02391078E-3"/>
    <n v="4.7796977599999999E-3"/>
  </r>
  <r>
    <x v="12"/>
    <x v="4"/>
    <x v="7"/>
    <n v="270"/>
    <n v="5.3838303199999996E-3"/>
    <n v="7.9016608999999999E-4"/>
    <n v="6.8064104999999997E-4"/>
    <n v="3.91302274E-3"/>
  </r>
  <r>
    <x v="12"/>
    <x v="0"/>
    <x v="8"/>
    <n v="634"/>
    <n v="8.4775161099999996E-3"/>
    <n v="1.08003978E-3"/>
    <n v="1.8547725200000001E-3"/>
    <n v="5.5427033599999998E-3"/>
  </r>
  <r>
    <x v="12"/>
    <x v="1"/>
    <x v="8"/>
    <n v="224"/>
    <n v="7.2326076400000003E-3"/>
    <n v="8.7838930999999999E-4"/>
    <n v="1.4888183700000001E-3"/>
    <n v="4.8653994900000001E-3"/>
  </r>
  <r>
    <x v="12"/>
    <x v="2"/>
    <x v="8"/>
    <n v="146"/>
    <n v="8.3846236900000006E-3"/>
    <n v="1.0087675E-3"/>
    <n v="1.89497694E-3"/>
    <n v="5.4808787800000001E-3"/>
  </r>
  <r>
    <x v="12"/>
    <x v="3"/>
    <x v="8"/>
    <n v="93"/>
    <n v="1.13439613E-2"/>
    <n v="1.56461545E-3"/>
    <n v="2.0835820000000001E-3"/>
    <n v="7.6957634099999997E-3"/>
  </r>
  <r>
    <x v="12"/>
    <x v="4"/>
    <x v="8"/>
    <n v="171"/>
    <n v="8.6286411800000004E-3"/>
    <n v="1.14150129E-3"/>
    <n v="2.1753842300000002E-3"/>
    <n v="5.3117552400000004E-3"/>
  </r>
  <r>
    <x v="12"/>
    <x v="0"/>
    <x v="9"/>
    <n v="564"/>
    <n v="7.4441815299999999E-3"/>
    <n v="1.0354689699999999E-3"/>
    <n v="1.6090628200000001E-3"/>
    <n v="4.7996492500000003E-3"/>
  </r>
  <r>
    <x v="12"/>
    <x v="1"/>
    <x v="9"/>
    <n v="218"/>
    <n v="6.2171888400000003E-3"/>
    <n v="8.7044445999999995E-4"/>
    <n v="1.42281447E-3"/>
    <n v="3.9239293999999997E-3"/>
  </r>
  <r>
    <x v="12"/>
    <x v="2"/>
    <x v="9"/>
    <n v="117"/>
    <n v="7.3526034300000001E-3"/>
    <n v="9.5550387999999997E-4"/>
    <n v="1.62680017E-3"/>
    <n v="4.7702989199999999E-3"/>
  </r>
  <r>
    <x v="12"/>
    <x v="3"/>
    <x v="9"/>
    <n v="72"/>
    <n v="9.0043078599999996E-3"/>
    <n v="1.19084343E-3"/>
    <n v="2.0783498199999999E-3"/>
    <n v="5.7351142200000003E-3"/>
  </r>
  <r>
    <x v="12"/>
    <x v="4"/>
    <x v="9"/>
    <n v="157"/>
    <n v="8.5006780100000002E-3"/>
    <n v="1.2529485800000001E-3"/>
    <n v="1.63924248E-3"/>
    <n v="5.6084864400000002E-3"/>
  </r>
  <r>
    <x v="12"/>
    <x v="0"/>
    <x v="10"/>
    <n v="1006"/>
    <n v="7.37619399E-3"/>
    <n v="1.14507375E-3"/>
    <n v="1.4657308300000001E-3"/>
    <n v="4.7653889099999996E-3"/>
  </r>
  <r>
    <x v="12"/>
    <x v="1"/>
    <x v="10"/>
    <n v="422"/>
    <n v="6.4685906899999996E-3"/>
    <n v="9.6577670000000003E-4"/>
    <n v="1.2941019299999999E-3"/>
    <n v="4.2087115799999998E-3"/>
  </r>
  <r>
    <x v="12"/>
    <x v="2"/>
    <x v="10"/>
    <n v="184"/>
    <n v="7.0757219E-3"/>
    <n v="1.0053716100000001E-3"/>
    <n v="1.3313956800000001E-3"/>
    <n v="4.7389540999999997E-3"/>
  </r>
  <r>
    <x v="12"/>
    <x v="3"/>
    <x v="10"/>
    <n v="139"/>
    <n v="9.6256325900000005E-3"/>
    <n v="1.56574715E-3"/>
    <n v="1.8650077599999999E-3"/>
    <n v="6.1948771799999998E-3"/>
  </r>
  <r>
    <x v="12"/>
    <x v="4"/>
    <x v="10"/>
    <n v="261"/>
    <n v="7.8575100500000005E-3"/>
    <n v="1.30942221E-3"/>
    <n v="1.62529242E-3"/>
    <n v="4.9227949200000001E-3"/>
  </r>
  <r>
    <x v="12"/>
    <x v="0"/>
    <x v="11"/>
    <n v="2008"/>
    <n v="7.2239396500000004E-3"/>
    <n v="6.6422941999999996E-4"/>
    <n v="1.7340819500000001E-3"/>
    <n v="4.8256278000000001E-3"/>
  </r>
  <r>
    <x v="12"/>
    <x v="1"/>
    <x v="11"/>
    <n v="870"/>
    <n v="6.3350625600000002E-3"/>
    <n v="6.1139023999999998E-4"/>
    <n v="1.5383006299999999E-3"/>
    <n v="4.1853711900000003E-3"/>
  </r>
  <r>
    <x v="12"/>
    <x v="2"/>
    <x v="11"/>
    <n v="433"/>
    <n v="7.3387111699999997E-3"/>
    <n v="6.4504723999999995E-4"/>
    <n v="1.65471813E-3"/>
    <n v="5.03894532E-3"/>
  </r>
  <r>
    <x v="12"/>
    <x v="3"/>
    <x v="11"/>
    <n v="166"/>
    <n v="9.3612642499999992E-3"/>
    <n v="9.5792868999999999E-4"/>
    <n v="1.81643215E-3"/>
    <n v="6.5869029400000001E-3"/>
  </r>
  <r>
    <x v="12"/>
    <x v="4"/>
    <x v="11"/>
    <n v="539"/>
    <n v="7.9082274400000003E-3"/>
    <n v="6.7447410000000003E-4"/>
    <n v="2.08848666E-3"/>
    <n v="5.1452662E-3"/>
  </r>
  <r>
    <x v="12"/>
    <x v="0"/>
    <x v="12"/>
    <n v="1667"/>
    <n v="7.4742826800000004E-3"/>
    <n v="8.9455695999999998E-4"/>
    <n v="1.63756113E-3"/>
    <n v="4.9421641100000002E-3"/>
  </r>
  <r>
    <x v="12"/>
    <x v="1"/>
    <x v="12"/>
    <n v="672"/>
    <n v="6.32411172E-3"/>
    <n v="7.8106032E-4"/>
    <n v="1.4336348399999999E-3"/>
    <n v="4.1094160899999999E-3"/>
  </r>
  <r>
    <x v="12"/>
    <x v="2"/>
    <x v="12"/>
    <n v="379"/>
    <n v="7.1095350799999998E-3"/>
    <n v="8.9129507999999996E-4"/>
    <n v="1.6134989699999999E-3"/>
    <n v="4.6047405699999999E-3"/>
  </r>
  <r>
    <x v="12"/>
    <x v="3"/>
    <x v="12"/>
    <n v="277"/>
    <n v="9.3534394100000008E-3"/>
    <n v="1.10985736E-3"/>
    <n v="1.7532839600000001E-3"/>
    <n v="6.49029762E-3"/>
  </r>
  <r>
    <x v="12"/>
    <x v="4"/>
    <x v="12"/>
    <n v="339"/>
    <n v="8.6265770999999995E-3"/>
    <n v="9.4726431000000002E-4"/>
    <n v="1.9741475700000002E-3"/>
    <n v="5.70516475E-3"/>
  </r>
  <r>
    <x v="12"/>
    <x v="0"/>
    <x v="13"/>
    <n v="882"/>
    <n v="6.45375333E-3"/>
    <n v="7.7896644000000005E-4"/>
    <n v="1.2002916E-3"/>
    <n v="4.4744948100000001E-3"/>
  </r>
  <r>
    <x v="12"/>
    <x v="1"/>
    <x v="13"/>
    <n v="250"/>
    <n v="5.8889812499999996E-3"/>
    <n v="7.9435162000000001E-4"/>
    <n v="1.0259256699999999E-3"/>
    <n v="4.0687034599999998E-3"/>
  </r>
  <r>
    <x v="12"/>
    <x v="2"/>
    <x v="13"/>
    <n v="211"/>
    <n v="6.2986547600000003E-3"/>
    <n v="6.9652861000000003E-4"/>
    <n v="1.11950343E-3"/>
    <n v="4.4826222100000004E-3"/>
  </r>
  <r>
    <x v="12"/>
    <x v="3"/>
    <x v="13"/>
    <n v="123"/>
    <n v="7.5851585800000001E-3"/>
    <n v="8.8376971000000005E-4"/>
    <n v="1.26354989E-3"/>
    <n v="5.4378385200000001E-3"/>
  </r>
  <r>
    <x v="12"/>
    <x v="4"/>
    <x v="13"/>
    <n v="298"/>
    <n v="6.5703841199999998E-3"/>
    <n v="7.8117208999999997E-4"/>
    <n v="1.3776641400000001E-3"/>
    <n v="4.4115474300000001E-3"/>
  </r>
  <r>
    <x v="12"/>
    <x v="0"/>
    <x v="14"/>
    <n v="977"/>
    <n v="6.29898522E-3"/>
    <n v="9.7591810999999998E-4"/>
    <n v="1.22955262E-3"/>
    <n v="4.0935140200000003E-3"/>
  </r>
  <r>
    <x v="12"/>
    <x v="1"/>
    <x v="14"/>
    <n v="434"/>
    <n v="5.7344467600000002E-3"/>
    <n v="8.1405188000000005E-4"/>
    <n v="1.0856959100000001E-3"/>
    <n v="3.8346985200000002E-3"/>
  </r>
  <r>
    <x v="12"/>
    <x v="2"/>
    <x v="14"/>
    <n v="203"/>
    <n v="6.1584334600000004E-3"/>
    <n v="1.00426447E-3"/>
    <n v="1.06960385E-3"/>
    <n v="4.0845646199999999E-3"/>
  </r>
  <r>
    <x v="12"/>
    <x v="3"/>
    <x v="14"/>
    <n v="139"/>
    <n v="7.7403907600000002E-3"/>
    <n v="1.49688558E-3"/>
    <n v="1.5784036999999999E-3"/>
    <n v="4.6651010300000004E-3"/>
  </r>
  <r>
    <x v="12"/>
    <x v="4"/>
    <x v="14"/>
    <n v="201"/>
    <n v="6.6630963199999999E-3"/>
    <n v="9.3652084000000004E-4"/>
    <n v="1.46046363E-3"/>
    <n v="4.26611132E-3"/>
  </r>
  <r>
    <x v="12"/>
    <x v="0"/>
    <x v="15"/>
    <n v="2018"/>
    <n v="7.2848298099999998E-3"/>
    <n v="9.6695685999999997E-4"/>
    <n v="1.4915641099999999E-3"/>
    <n v="4.82630835E-3"/>
  </r>
  <r>
    <x v="12"/>
    <x v="1"/>
    <x v="15"/>
    <n v="832"/>
    <n v="6.4224006000000002E-3"/>
    <n v="8.0356323000000003E-4"/>
    <n v="1.3682445099999999E-3"/>
    <n v="4.2505923800000003E-3"/>
  </r>
  <r>
    <x v="12"/>
    <x v="2"/>
    <x v="15"/>
    <n v="365"/>
    <n v="6.4613772499999998E-3"/>
    <n v="9.2598910000000003E-4"/>
    <n v="1.4270989400000001E-3"/>
    <n v="4.1082886999999997E-3"/>
  </r>
  <r>
    <x v="12"/>
    <x v="3"/>
    <x v="15"/>
    <n v="327"/>
    <n v="9.4988104900000005E-3"/>
    <n v="1.17414888E-3"/>
    <n v="1.6967165300000001E-3"/>
    <n v="6.6279446000000004E-3"/>
  </r>
  <r>
    <x v="12"/>
    <x v="4"/>
    <x v="15"/>
    <n v="494"/>
    <n v="7.8802338600000004E-3"/>
    <n v="1.13526648E-3"/>
    <n v="1.6110921300000001E-3"/>
    <n v="5.1338747800000004E-3"/>
  </r>
  <r>
    <x v="12"/>
    <x v="0"/>
    <x v="16"/>
    <n v="629"/>
    <n v="7.3410540600000003E-3"/>
    <n v="9.5144752999999996E-4"/>
    <n v="1.78030945E-3"/>
    <n v="4.6092965600000001E-3"/>
  </r>
  <r>
    <x v="12"/>
    <x v="1"/>
    <x v="16"/>
    <n v="287"/>
    <n v="6.7193345200000001E-3"/>
    <n v="8.1216098000000002E-4"/>
    <n v="1.58548656E-3"/>
    <n v="4.32168642E-3"/>
  </r>
  <r>
    <x v="12"/>
    <x v="2"/>
    <x v="16"/>
    <n v="104"/>
    <n v="6.88802062E-3"/>
    <n v="1.0460066700000001E-3"/>
    <n v="1.8397210499999999E-3"/>
    <n v="4.0022923099999998E-3"/>
  </r>
  <r>
    <x v="12"/>
    <x v="3"/>
    <x v="16"/>
    <n v="62"/>
    <n v="8.8941156800000001E-3"/>
    <n v="1.2494397400000001E-3"/>
    <n v="2.06783872E-3"/>
    <n v="5.5768366799999998E-3"/>
  </r>
  <r>
    <x v="12"/>
    <x v="4"/>
    <x v="16"/>
    <n v="176"/>
    <n v="8.0754811200000002E-3"/>
    <n v="1.01772917E-3"/>
    <n v="1.9616080100000001E-3"/>
    <n v="5.0961434999999998E-3"/>
  </r>
  <r>
    <x v="12"/>
    <x v="0"/>
    <x v="17"/>
    <n v="8579"/>
    <n v="4.7708576499999999E-3"/>
    <n v="9.8175889000000002E-4"/>
    <n v="7.0496595999999996E-4"/>
    <n v="3.0841323099999999E-3"/>
  </r>
  <r>
    <x v="12"/>
    <x v="1"/>
    <x v="17"/>
    <n v="4924"/>
    <n v="4.5340492499999999E-3"/>
    <n v="9.1124654000000001E-4"/>
    <n v="6.7446694000000001E-4"/>
    <n v="2.94833529E-3"/>
  </r>
  <r>
    <x v="12"/>
    <x v="2"/>
    <x v="17"/>
    <n v="1854"/>
    <n v="4.6062502599999999E-3"/>
    <n v="1.00800548E-3"/>
    <n v="6.7874989999999996E-4"/>
    <n v="2.9194944E-3"/>
  </r>
  <r>
    <x v="12"/>
    <x v="3"/>
    <x v="17"/>
    <n v="664"/>
    <n v="6.1208372700000003E-3"/>
    <n v="1.4038268799999999E-3"/>
    <n v="7.7731038999999998E-4"/>
    <n v="3.9396995400000001E-3"/>
  </r>
  <r>
    <x v="12"/>
    <x v="4"/>
    <x v="17"/>
    <n v="1137"/>
    <n v="5.2764338399999998E-3"/>
    <n v="9.9784375000000003E-4"/>
    <n v="8.3754740000000004E-4"/>
    <n v="3.44104222E-3"/>
  </r>
  <r>
    <x v="12"/>
    <x v="0"/>
    <x v="18"/>
    <n v="3322"/>
    <n v="5.0146607200000004E-3"/>
    <n v="9.7879293E-4"/>
    <n v="5.5076471999999997E-4"/>
    <n v="3.4851025800000002E-3"/>
  </r>
  <r>
    <x v="12"/>
    <x v="1"/>
    <x v="18"/>
    <n v="1613"/>
    <n v="4.6193397299999998E-3"/>
    <n v="9.0866144000000004E-4"/>
    <n v="4.8743833999999997E-4"/>
    <n v="3.22323947E-3"/>
  </r>
  <r>
    <x v="12"/>
    <x v="2"/>
    <x v="18"/>
    <n v="782"/>
    <n v="4.9673940299999999E-3"/>
    <n v="1.03241605E-3"/>
    <n v="5.3804619000000003E-4"/>
    <n v="3.3969312999999998E-3"/>
  </r>
  <r>
    <x v="12"/>
    <x v="3"/>
    <x v="18"/>
    <n v="193"/>
    <n v="6.5771322600000001E-3"/>
    <n v="1.43278615E-3"/>
    <n v="6.5990191999999997E-4"/>
    <n v="4.4844437399999999E-3"/>
  </r>
  <r>
    <x v="12"/>
    <x v="4"/>
    <x v="18"/>
    <n v="734"/>
    <n v="5.5229145399999999E-3"/>
    <n v="9.5640619000000003E-4"/>
    <n v="6.7478087999999999E-4"/>
    <n v="3.8917269799999999E-3"/>
  </r>
  <r>
    <x v="12"/>
    <x v="0"/>
    <x v="19"/>
    <n v="2159"/>
    <n v="6.9700422499999999E-3"/>
    <n v="1.1537242700000001E-3"/>
    <n v="1.0712743900000001E-3"/>
    <n v="4.7450431100000004E-3"/>
  </r>
  <r>
    <x v="12"/>
    <x v="1"/>
    <x v="19"/>
    <n v="896"/>
    <n v="6.0054845099999999E-3"/>
    <n v="1.0282064099999999E-3"/>
    <n v="9.2879335999999999E-4"/>
    <n v="4.0484842599999996E-3"/>
  </r>
  <r>
    <x v="12"/>
    <x v="2"/>
    <x v="19"/>
    <n v="384"/>
    <n v="6.4038385E-3"/>
    <n v="1.1684387E-3"/>
    <n v="1.0144793899999999E-3"/>
    <n v="4.22091989E-3"/>
  </r>
  <r>
    <x v="12"/>
    <x v="3"/>
    <x v="19"/>
    <n v="424"/>
    <n v="9.1299241899999994E-3"/>
    <n v="1.4524641599999999E-3"/>
    <n v="1.28747901E-3"/>
    <n v="6.3899805299999996E-3"/>
  </r>
  <r>
    <x v="12"/>
    <x v="4"/>
    <x v="19"/>
    <n v="455"/>
    <n v="7.3346049700000002E-3"/>
    <n v="1.11009337E-3"/>
    <n v="1.19831069E-3"/>
    <n v="5.0262003999999999E-3"/>
  </r>
  <r>
    <x v="12"/>
    <x v="0"/>
    <x v="20"/>
    <n v="924"/>
    <n v="8.6549896300000002E-3"/>
    <n v="1.3538157E-3"/>
    <n v="1.67820292E-3"/>
    <n v="5.62292044E-3"/>
  </r>
  <r>
    <x v="12"/>
    <x v="1"/>
    <x v="20"/>
    <n v="329"/>
    <n v="7.9204658099999992E-3"/>
    <n v="1.18256054E-3"/>
    <n v="1.62156623E-3"/>
    <n v="5.1163385500000002E-3"/>
  </r>
  <r>
    <x v="12"/>
    <x v="2"/>
    <x v="20"/>
    <n v="208"/>
    <n v="7.9084310299999995E-3"/>
    <n v="1.31204347E-3"/>
    <n v="1.6199249999999999E-3"/>
    <n v="4.9764620999999997E-3"/>
  </r>
  <r>
    <x v="12"/>
    <x v="3"/>
    <x v="20"/>
    <n v="154"/>
    <n v="9.9022213599999995E-3"/>
    <n v="1.67613614E-3"/>
    <n v="1.6545662599999999E-3"/>
    <n v="6.5715185399999997E-3"/>
  </r>
  <r>
    <x v="12"/>
    <x v="4"/>
    <x v="20"/>
    <n v="233"/>
    <n v="9.5342550500000008E-3"/>
    <n v="1.4198853200000001E-3"/>
    <n v="1.8258223500000001E-3"/>
    <n v="6.2883481900000001E-3"/>
  </r>
  <r>
    <x v="12"/>
    <x v="0"/>
    <x v="21"/>
    <n v="1038"/>
    <n v="6.2718879100000001E-3"/>
    <n v="1.076266E-3"/>
    <n v="8.4928925999999997E-4"/>
    <n v="4.3463321799999998E-3"/>
  </r>
  <r>
    <x v="12"/>
    <x v="1"/>
    <x v="21"/>
    <n v="402"/>
    <n v="5.5808627900000001E-3"/>
    <n v="9.4403537000000001E-4"/>
    <n v="7.6613435999999999E-4"/>
    <n v="3.8706926E-3"/>
  </r>
  <r>
    <x v="12"/>
    <x v="2"/>
    <x v="21"/>
    <n v="173"/>
    <n v="5.8723370499999998E-3"/>
    <n v="1.01677884E-3"/>
    <n v="8.6992860000000005E-4"/>
    <n v="3.9856291900000002E-3"/>
  </r>
  <r>
    <x v="12"/>
    <x v="3"/>
    <x v="21"/>
    <n v="207"/>
    <n v="7.4835053100000002E-3"/>
    <n v="1.25441691E-3"/>
    <n v="9.6103929000000005E-4"/>
    <n v="5.2680485900000002E-3"/>
  </r>
  <r>
    <x v="12"/>
    <x v="4"/>
    <x v="21"/>
    <n v="256"/>
    <n v="6.6473160200000003E-3"/>
    <n v="1.1800580000000001E-3"/>
    <n v="8.7556036999999998E-4"/>
    <n v="4.5916971499999999E-3"/>
  </r>
  <r>
    <x v="12"/>
    <x v="0"/>
    <x v="22"/>
    <n v="1152"/>
    <n v="6.77125507E-3"/>
    <n v="1.11694815E-3"/>
    <n v="1.2886503300000001E-3"/>
    <n v="4.3656561000000003E-3"/>
  </r>
  <r>
    <x v="12"/>
    <x v="1"/>
    <x v="22"/>
    <n v="413"/>
    <n v="5.6224215400000003E-3"/>
    <n v="1.0212086400000001E-3"/>
    <n v="1.0324464099999999E-3"/>
    <n v="3.56876602E-3"/>
  </r>
  <r>
    <x v="12"/>
    <x v="2"/>
    <x v="22"/>
    <n v="278"/>
    <n v="6.2880526599999997E-3"/>
    <n v="1.0495767699999999E-3"/>
    <n v="1.0685615700000001E-3"/>
    <n v="4.1699138300000001E-3"/>
  </r>
  <r>
    <x v="12"/>
    <x v="3"/>
    <x v="22"/>
    <n v="175"/>
    <n v="9.2104495099999996E-3"/>
    <n v="1.45079342E-3"/>
    <n v="1.7185843999999999E-3"/>
    <n v="6.0410711799999996E-3"/>
  </r>
  <r>
    <x v="12"/>
    <x v="4"/>
    <x v="22"/>
    <n v="286"/>
    <n v="7.4074071499999998E-3"/>
    <n v="1.11641227E-3"/>
    <n v="1.60948401E-3"/>
    <n v="4.6815103700000001E-3"/>
  </r>
  <r>
    <x v="12"/>
    <x v="0"/>
    <x v="23"/>
    <n v="2"/>
    <n v="7.4652777699999997E-3"/>
    <n v="2.6099534700000002E-3"/>
    <n v="2.8587958200000001E-3"/>
    <n v="1.9965277700000001E-3"/>
  </r>
  <r>
    <x v="12"/>
    <x v="1"/>
    <x v="23"/>
    <n v="1"/>
    <n v="7.2222222200000004E-3"/>
    <n v="1.0300923599999999E-3"/>
    <n v="3.8657402700000001E-3"/>
    <n v="2.3263888799999999E-3"/>
  </r>
  <r>
    <x v="12"/>
    <x v="4"/>
    <x v="23"/>
    <n v="1"/>
    <n v="7.7083333299999999E-3"/>
    <n v="4.1898145800000003E-3"/>
    <n v="1.8518513800000001E-3"/>
    <n v="1.66666666E-3"/>
  </r>
  <r>
    <x v="12"/>
    <x v="0"/>
    <x v="24"/>
    <n v="1864"/>
    <n v="7.7146292900000003E-3"/>
    <n v="9.3861743000000001E-4"/>
    <n v="1.36926737E-3"/>
    <n v="5.4067440199999997E-3"/>
  </r>
  <r>
    <x v="12"/>
    <x v="1"/>
    <x v="24"/>
    <n v="626"/>
    <n v="6.4511593799999999E-3"/>
    <n v="7.2162294000000004E-4"/>
    <n v="1.2878281300000001E-3"/>
    <n v="4.4417078399999997E-3"/>
  </r>
  <r>
    <x v="12"/>
    <x v="2"/>
    <x v="24"/>
    <n v="420"/>
    <n v="7.7425868300000002E-3"/>
    <n v="8.3716357000000003E-4"/>
    <n v="1.3295577600000001E-3"/>
    <n v="5.57586505E-3"/>
  </r>
  <r>
    <x v="12"/>
    <x v="3"/>
    <x v="24"/>
    <n v="289"/>
    <n v="9.9558260600000007E-3"/>
    <n v="1.35080235E-3"/>
    <n v="1.31547938E-3"/>
    <n v="7.2895438599999999E-3"/>
  </r>
  <r>
    <x v="12"/>
    <x v="4"/>
    <x v="24"/>
    <n v="529"/>
    <n v="7.9631815100000003E-3"/>
    <n v="1.0507681499999999E-3"/>
    <n v="1.5265522999999999E-3"/>
    <n v="5.3858605800000004E-3"/>
  </r>
  <r>
    <x v="12"/>
    <x v="0"/>
    <x v="25"/>
    <n v="1721"/>
    <n v="5.4239363600000002E-3"/>
    <n v="9.4296061999999997E-4"/>
    <n v="7.7116532E-4"/>
    <n v="3.7098099499999998E-3"/>
  </r>
  <r>
    <x v="12"/>
    <x v="1"/>
    <x v="25"/>
    <n v="825"/>
    <n v="4.93794868E-3"/>
    <n v="8.6061985000000004E-4"/>
    <n v="6.7960133000000004E-4"/>
    <n v="3.39772703E-3"/>
  </r>
  <r>
    <x v="12"/>
    <x v="2"/>
    <x v="25"/>
    <n v="430"/>
    <n v="5.5806414399999999E-3"/>
    <n v="1.0001074199999999E-3"/>
    <n v="7.2179131000000001E-4"/>
    <n v="3.85874223E-3"/>
  </r>
  <r>
    <x v="12"/>
    <x v="3"/>
    <x v="25"/>
    <n v="90"/>
    <n v="6.1849277500000003E-3"/>
    <n v="1.22183616E-3"/>
    <n v="8.6831251000000001E-4"/>
    <n v="4.0947785799999997E-3"/>
  </r>
  <r>
    <x v="12"/>
    <x v="4"/>
    <x v="25"/>
    <n v="376"/>
    <n v="6.1289029300000001E-3"/>
    <n v="9.9152234000000005E-4"/>
    <n v="1.00528197E-3"/>
    <n v="4.1320981200000002E-3"/>
  </r>
  <r>
    <x v="12"/>
    <x v="0"/>
    <x v="26"/>
    <n v="955"/>
    <n v="7.0082167399999999E-3"/>
    <n v="1.0976340499999999E-3"/>
    <n v="9.4078412000000002E-4"/>
    <n v="4.9697980899999997E-3"/>
  </r>
  <r>
    <x v="12"/>
    <x v="1"/>
    <x v="26"/>
    <n v="400"/>
    <n v="6.1464986100000004E-3"/>
    <n v="9.4609350999999998E-4"/>
    <n v="8.3969882999999999E-4"/>
    <n v="4.3607057699999998E-3"/>
  </r>
  <r>
    <x v="12"/>
    <x v="2"/>
    <x v="26"/>
    <n v="200"/>
    <n v="6.8227428E-3"/>
    <n v="1.0286455999999999E-3"/>
    <n v="9.6221040000000005E-4"/>
    <n v="4.8318863300000001E-3"/>
  </r>
  <r>
    <x v="12"/>
    <x v="3"/>
    <x v="26"/>
    <n v="118"/>
    <n v="8.7345022400000007E-3"/>
    <n v="1.37613758E-3"/>
    <n v="1.1018908E-3"/>
    <n v="6.2564734400000002E-3"/>
  </r>
  <r>
    <x v="12"/>
    <x v="4"/>
    <x v="26"/>
    <n v="237"/>
    <n v="7.7596106200000002E-3"/>
    <n v="1.27295258E-3"/>
    <n v="1.01309751E-3"/>
    <n v="5.4735600800000003E-3"/>
  </r>
  <r>
    <x v="12"/>
    <x v="0"/>
    <x v="27"/>
    <n v="853"/>
    <n v="7.6458629400000004E-3"/>
    <n v="8.5401175000000005E-4"/>
    <n v="1.7306562800000001E-3"/>
    <n v="5.0611944499999997E-3"/>
  </r>
  <r>
    <x v="12"/>
    <x v="1"/>
    <x v="27"/>
    <n v="287"/>
    <n v="6.3019016299999996E-3"/>
    <n v="7.5142736000000001E-4"/>
    <n v="1.47954551E-3"/>
    <n v="4.0709282700000004E-3"/>
  </r>
  <r>
    <x v="12"/>
    <x v="2"/>
    <x v="27"/>
    <n v="203"/>
    <n v="7.2640140699999998E-3"/>
    <n v="8.0054940000000004E-4"/>
    <n v="1.56580667E-3"/>
    <n v="4.8976575600000001E-3"/>
  </r>
  <r>
    <x v="12"/>
    <x v="3"/>
    <x v="27"/>
    <n v="116"/>
    <n v="9.9892238899999992E-3"/>
    <n v="9.3630245999999997E-4"/>
    <n v="1.9177041100000001E-3"/>
    <n v="7.1352168799999997E-3"/>
  </r>
  <r>
    <x v="12"/>
    <x v="4"/>
    <x v="27"/>
    <n v="247"/>
    <n v="8.4207712300000005E-3"/>
    <n v="9.7850102999999999E-4"/>
    <n v="2.0700721100000001E-3"/>
    <n v="5.3721976199999997E-3"/>
  </r>
  <r>
    <x v="12"/>
    <x v="0"/>
    <x v="28"/>
    <n v="1662"/>
    <n v="5.2977292400000001E-3"/>
    <n v="9.9843424999999995E-4"/>
    <n v="5.4464282E-4"/>
    <n v="3.7546516799999998E-3"/>
  </r>
  <r>
    <x v="12"/>
    <x v="1"/>
    <x v="28"/>
    <n v="850"/>
    <n v="4.9287851799999999E-3"/>
    <n v="8.8336030999999998E-4"/>
    <n v="4.9984998000000001E-4"/>
    <n v="3.5455743799999999E-3"/>
  </r>
  <r>
    <x v="12"/>
    <x v="2"/>
    <x v="28"/>
    <n v="314"/>
    <n v="5.3112833700000002E-3"/>
    <n v="1.1120692399999999E-3"/>
    <n v="5.2227063999999996E-4"/>
    <n v="3.67694306E-3"/>
  </r>
  <r>
    <x v="12"/>
    <x v="3"/>
    <x v="28"/>
    <n v="119"/>
    <n v="6.31156606E-3"/>
    <n v="1.42341635E-3"/>
    <n v="5.8337202E-4"/>
    <n v="4.3047772100000001E-3"/>
  </r>
  <r>
    <x v="12"/>
    <x v="4"/>
    <x v="28"/>
    <n v="379"/>
    <n v="5.7956181000000002E-3"/>
    <n v="1.0289318700000001E-3"/>
    <n v="6.5147660999999996E-4"/>
    <n v="4.1152091200000003E-3"/>
  </r>
  <r>
    <x v="12"/>
    <x v="0"/>
    <x v="29"/>
    <n v="1201"/>
    <n v="7.6653230299999998E-3"/>
    <n v="9.448239E-4"/>
    <n v="1.5142471500000001E-3"/>
    <n v="5.2062515E-3"/>
  </r>
  <r>
    <x v="12"/>
    <x v="1"/>
    <x v="29"/>
    <n v="446"/>
    <n v="6.4937819300000003E-3"/>
    <n v="7.9316119000000002E-4"/>
    <n v="1.41164754E-3"/>
    <n v="4.2889727499999999E-3"/>
  </r>
  <r>
    <x v="12"/>
    <x v="2"/>
    <x v="29"/>
    <n v="263"/>
    <n v="7.6737429099999997E-3"/>
    <n v="9.0238147000000002E-4"/>
    <n v="1.42268671E-3"/>
    <n v="5.3486742500000002E-3"/>
  </r>
  <r>
    <x v="12"/>
    <x v="3"/>
    <x v="29"/>
    <n v="256"/>
    <n v="9.3645107500000008E-3"/>
    <n v="1.1847147499999999E-3"/>
    <n v="1.6635016599999999E-3"/>
    <n v="6.5162938800000002E-3"/>
  </r>
  <r>
    <x v="12"/>
    <x v="4"/>
    <x v="29"/>
    <n v="236"/>
    <n v="8.0267672700000004E-3"/>
    <n v="1.01851825E-3"/>
    <n v="1.6482754099999999E-3"/>
    <n v="5.3599730800000002E-3"/>
  </r>
  <r>
    <x v="12"/>
    <x v="0"/>
    <x v="30"/>
    <n v="1005"/>
    <n v="9.0796478199999999E-3"/>
    <n v="1.2310666400000001E-3"/>
    <n v="1.7025748599999999E-3"/>
    <n v="6.1460058499999996E-3"/>
  </r>
  <r>
    <x v="12"/>
    <x v="1"/>
    <x v="30"/>
    <n v="282"/>
    <n v="7.3859828200000003E-3"/>
    <n v="1.1805552999999999E-3"/>
    <n v="1.5318818E-3"/>
    <n v="4.6735452100000003E-3"/>
  </r>
  <r>
    <x v="12"/>
    <x v="2"/>
    <x v="30"/>
    <n v="216"/>
    <n v="8.0218511900000001E-3"/>
    <n v="1.1265965399999999E-3"/>
    <n v="1.7063719400000001E-3"/>
    <n v="5.1888822500000004E-3"/>
  </r>
  <r>
    <x v="12"/>
    <x v="3"/>
    <x v="30"/>
    <n v="280"/>
    <n v="1.127868693E-2"/>
    <n v="1.3615655600000001E-3"/>
    <n v="1.7851353600000001E-3"/>
    <n v="8.1319855399999991E-3"/>
  </r>
  <r>
    <x v="12"/>
    <x v="4"/>
    <x v="30"/>
    <n v="227"/>
    <n v="9.4777387900000006E-3"/>
    <n v="1.23225626E-3"/>
    <n v="1.8091754199999999E-3"/>
    <n v="6.4363066700000001E-3"/>
  </r>
  <r>
    <x v="12"/>
    <x v="0"/>
    <x v="31"/>
    <n v="866"/>
    <n v="7.0420486700000003E-3"/>
    <n v="9.9676009000000004E-4"/>
    <n v="1.2962292200000001E-3"/>
    <n v="4.7490588699999996E-3"/>
  </r>
  <r>
    <x v="12"/>
    <x v="1"/>
    <x v="31"/>
    <n v="347"/>
    <n v="6.2002679500000003E-3"/>
    <n v="9.4613862000000003E-4"/>
    <n v="1.16624615E-3"/>
    <n v="4.08788269E-3"/>
  </r>
  <r>
    <x v="12"/>
    <x v="2"/>
    <x v="31"/>
    <n v="169"/>
    <n v="6.8330180700000003E-3"/>
    <n v="9.9023370000000011E-4"/>
    <n v="1.12384918E-3"/>
    <n v="4.71893468E-3"/>
  </r>
  <r>
    <x v="12"/>
    <x v="3"/>
    <x v="31"/>
    <n v="132"/>
    <n v="8.4511781799999994E-3"/>
    <n v="1.1235617599999999E-3"/>
    <n v="1.6497437E-3"/>
    <n v="5.6778722400000004E-3"/>
  </r>
  <r>
    <x v="12"/>
    <x v="4"/>
    <x v="31"/>
    <n v="218"/>
    <n v="7.6907596100000003E-3"/>
    <n v="1.00561691E-3"/>
    <n v="1.42270831E-3"/>
    <n v="5.2624339200000002E-3"/>
  </r>
  <r>
    <x v="12"/>
    <x v="0"/>
    <x v="32"/>
    <n v="391"/>
    <n v="8.2335178100000003E-3"/>
    <n v="7.8114616000000004E-4"/>
    <n v="1.57537628E-3"/>
    <n v="5.8769948799999999E-3"/>
  </r>
  <r>
    <x v="12"/>
    <x v="1"/>
    <x v="32"/>
    <n v="134"/>
    <n v="7.0590621000000001E-3"/>
    <n v="7.2268840999999996E-4"/>
    <n v="1.1774458499999999E-3"/>
    <n v="5.1589273600000001E-3"/>
  </r>
  <r>
    <x v="12"/>
    <x v="2"/>
    <x v="32"/>
    <n v="89"/>
    <n v="8.3052432100000004E-3"/>
    <n v="7.8183495999999998E-4"/>
    <n v="1.59826233E-3"/>
    <n v="5.92514537E-3"/>
  </r>
  <r>
    <x v="12"/>
    <x v="3"/>
    <x v="32"/>
    <n v="51"/>
    <n v="9.8080062900000008E-3"/>
    <n v="9.5837848E-4"/>
    <n v="1.7213596300000001E-3"/>
    <n v="7.1282677100000004E-3"/>
  </r>
  <r>
    <x v="12"/>
    <x v="4"/>
    <x v="32"/>
    <n v="117"/>
    <n v="8.8377450800000007E-3"/>
    <n v="7.703187E-4"/>
    <n v="1.9500828599999999E-3"/>
    <n v="6.1173430799999996E-3"/>
  </r>
  <r>
    <x v="12"/>
    <x v="0"/>
    <x v="33"/>
    <n v="1388"/>
    <n v="7.0609521000000001E-3"/>
    <n v="1.06910899E-3"/>
    <n v="1.2961376100000001E-3"/>
    <n v="4.6957050099999996E-3"/>
  </r>
  <r>
    <x v="12"/>
    <x v="1"/>
    <x v="33"/>
    <n v="581"/>
    <n v="6.0525631899999996E-3"/>
    <n v="9.183358E-4"/>
    <n v="1.14991687E-3"/>
    <n v="3.9843100200000004E-3"/>
  </r>
  <r>
    <x v="12"/>
    <x v="2"/>
    <x v="33"/>
    <n v="329"/>
    <n v="6.8283164699999999E-3"/>
    <n v="1.0152817500000001E-3"/>
    <n v="1.2012408800000001E-3"/>
    <n v="4.6117933499999998E-3"/>
  </r>
  <r>
    <x v="12"/>
    <x v="3"/>
    <x v="33"/>
    <n v="177"/>
    <n v="9.8594761400000001E-3"/>
    <n v="1.41733339E-3"/>
    <n v="1.7248637499999999E-3"/>
    <n v="6.7172784899999999E-3"/>
  </r>
  <r>
    <x v="12"/>
    <x v="4"/>
    <x v="33"/>
    <n v="301"/>
    <n v="7.6160096599999999E-3"/>
    <n v="1.21420089E-3"/>
    <n v="1.4299939099999999E-3"/>
    <n v="4.9718143899999999E-3"/>
  </r>
  <r>
    <x v="12"/>
    <x v="0"/>
    <x v="34"/>
    <n v="694"/>
    <n v="7.7491425500000001E-3"/>
    <n v="9.6685187000000001E-4"/>
    <n v="1.4602676600000001E-3"/>
    <n v="5.3220225299999997E-3"/>
  </r>
  <r>
    <x v="12"/>
    <x v="1"/>
    <x v="34"/>
    <n v="247"/>
    <n v="6.9250447299999997E-3"/>
    <n v="8.0526480000000004E-4"/>
    <n v="1.2887518100000001E-3"/>
    <n v="4.8310276599999999E-3"/>
  </r>
  <r>
    <x v="12"/>
    <x v="2"/>
    <x v="34"/>
    <n v="167"/>
    <n v="7.6510865000000003E-3"/>
    <n v="1.1165859999999999E-3"/>
    <n v="1.1688426400000001E-3"/>
    <n v="5.3656573499999997E-3"/>
  </r>
  <r>
    <x v="12"/>
    <x v="3"/>
    <x v="34"/>
    <n v="128"/>
    <n v="8.8777666999999994E-3"/>
    <n v="1.10794607E-3"/>
    <n v="1.70012273E-3"/>
    <n v="6.0696973999999999E-3"/>
  </r>
  <r>
    <x v="12"/>
    <x v="4"/>
    <x v="34"/>
    <n v="152"/>
    <n v="8.24561379E-3"/>
    <n v="9.4610419000000002E-4"/>
    <n v="1.8571817899999999E-3"/>
    <n v="5.4423273499999997E-3"/>
  </r>
  <r>
    <x v="12"/>
    <x v="0"/>
    <x v="35"/>
    <n v="465"/>
    <n v="7.7468884400000004E-3"/>
    <n v="4.7642848000000002E-4"/>
    <n v="1.66136476E-3"/>
    <n v="5.5978940099999999E-3"/>
  </r>
  <r>
    <x v="12"/>
    <x v="1"/>
    <x v="35"/>
    <n v="184"/>
    <n v="6.7839797199999996E-3"/>
    <n v="2.8847097000000001E-4"/>
    <n v="1.50230202E-3"/>
    <n v="4.9815063900000003E-3"/>
  </r>
  <r>
    <x v="12"/>
    <x v="2"/>
    <x v="35"/>
    <n v="120"/>
    <n v="7.3507906200000004E-3"/>
    <n v="5.3501134E-4"/>
    <n v="1.5805360300000001E-3"/>
    <n v="5.2251154799999996E-3"/>
  </r>
  <r>
    <x v="12"/>
    <x v="3"/>
    <x v="35"/>
    <n v="25"/>
    <n v="1.127546274E-2"/>
    <n v="1.9745368000000001E-3"/>
    <n v="2.3601849099999998E-3"/>
    <n v="6.9273145499999999E-3"/>
  </r>
  <r>
    <x v="12"/>
    <x v="4"/>
    <x v="35"/>
    <n v="136"/>
    <n v="8.7505103799999998E-3"/>
    <n v="4.0364559999999999E-4"/>
    <n v="1.8194271799999999E-3"/>
    <n v="6.5163736499999998E-3"/>
  </r>
  <r>
    <x v="12"/>
    <x v="0"/>
    <x v="36"/>
    <n v="1924"/>
    <n v="6.3630094000000003E-3"/>
    <n v="1.0329678200000001E-3"/>
    <n v="8.4357169000000005E-4"/>
    <n v="4.48646941E-3"/>
  </r>
  <r>
    <x v="12"/>
    <x v="1"/>
    <x v="36"/>
    <n v="656"/>
    <n v="5.4816118000000002E-3"/>
    <n v="8.5293491000000001E-4"/>
    <n v="7.3788225999999997E-4"/>
    <n v="3.8907941299999999E-3"/>
  </r>
  <r>
    <x v="12"/>
    <x v="2"/>
    <x v="36"/>
    <n v="382"/>
    <n v="6.3440466699999998E-3"/>
    <n v="1.1102928099999999E-3"/>
    <n v="7.9106648999999999E-4"/>
    <n v="4.4426868900000003E-3"/>
  </r>
  <r>
    <x v="12"/>
    <x v="3"/>
    <x v="36"/>
    <n v="195"/>
    <n v="9.4297243600000007E-3"/>
    <n v="1.7714859799999999E-3"/>
    <n v="1.0040358300000001E-3"/>
    <n v="6.6542020500000004E-3"/>
  </r>
  <r>
    <x v="12"/>
    <x v="4"/>
    <x v="36"/>
    <n v="691"/>
    <n v="6.3448200699999999E-3"/>
    <n v="9.5272526999999997E-4"/>
    <n v="9.2765090999999997E-4"/>
    <n v="4.4644434100000003E-3"/>
  </r>
  <r>
    <x v="12"/>
    <x v="0"/>
    <x v="37"/>
    <n v="1160"/>
    <n v="8.0554954500000001E-3"/>
    <n v="1.2920954599999999E-3"/>
    <n v="1.2081934100000001E-3"/>
    <n v="5.5455776600000003E-3"/>
  </r>
  <r>
    <x v="12"/>
    <x v="1"/>
    <x v="37"/>
    <n v="482"/>
    <n v="7.2243590900000001E-3"/>
    <n v="1.1347152599999999E-3"/>
    <n v="1.10899777E-3"/>
    <n v="4.97099254E-3"/>
  </r>
  <r>
    <x v="12"/>
    <x v="2"/>
    <x v="37"/>
    <n v="310"/>
    <n v="8.3910541100000006E-3"/>
    <n v="1.3007016799999999E-3"/>
    <n v="1.18667838E-3"/>
    <n v="5.8940409800000001E-3"/>
  </r>
  <r>
    <x v="12"/>
    <x v="3"/>
    <x v="37"/>
    <n v="76"/>
    <n v="1.00233002E-2"/>
    <n v="1.80448929E-3"/>
    <n v="1.5440726399999999E-3"/>
    <n v="6.6654480799999997E-3"/>
  </r>
  <r>
    <x v="12"/>
    <x v="4"/>
    <x v="37"/>
    <n v="292"/>
    <n v="8.5590275399999999E-3"/>
    <n v="1.40938108E-3"/>
    <n v="1.30735485E-3"/>
    <n v="5.8326196199999999E-3"/>
  </r>
  <r>
    <x v="12"/>
    <x v="0"/>
    <x v="38"/>
    <n v="792"/>
    <n v="7.9976118900000007E-3"/>
    <n v="7.4950872999999998E-4"/>
    <n v="2.1331074499999999E-3"/>
    <n v="5.1149951999999999E-3"/>
  </r>
  <r>
    <x v="12"/>
    <x v="1"/>
    <x v="38"/>
    <n v="286"/>
    <n v="6.9437967200000001E-3"/>
    <n v="6.5166867999999999E-4"/>
    <n v="1.89944289E-3"/>
    <n v="4.3926846200000001E-3"/>
  </r>
  <r>
    <x v="12"/>
    <x v="2"/>
    <x v="38"/>
    <n v="182"/>
    <n v="7.6723390100000002E-3"/>
    <n v="6.9660640000000003E-4"/>
    <n v="1.9979901999999999E-3"/>
    <n v="4.9777419199999997E-3"/>
  </r>
  <r>
    <x v="12"/>
    <x v="3"/>
    <x v="38"/>
    <n v="122"/>
    <n v="1.034731687E-2"/>
    <n v="9.0315700999999999E-4"/>
    <n v="2.5542650900000001E-3"/>
    <n v="6.8898942700000004E-3"/>
  </r>
  <r>
    <x v="12"/>
    <x v="4"/>
    <x v="38"/>
    <n v="202"/>
    <n v="8.3635861099999997E-3"/>
    <n v="8.4290175999999996E-4"/>
    <n v="2.3313162399999999E-3"/>
    <n v="5.1893676500000003E-3"/>
  </r>
  <r>
    <x v="12"/>
    <x v="0"/>
    <x v="39"/>
    <n v="1092"/>
    <n v="7.1771445800000002E-3"/>
    <n v="1.0153597900000001E-3"/>
    <n v="7.7590788E-4"/>
    <n v="5.3858764300000004E-3"/>
  </r>
  <r>
    <x v="12"/>
    <x v="1"/>
    <x v="39"/>
    <n v="447"/>
    <n v="6.3846940299999997E-3"/>
    <n v="8.6963478000000002E-4"/>
    <n v="7.4048156999999997E-4"/>
    <n v="4.7745772000000004E-3"/>
  </r>
  <r>
    <x v="12"/>
    <x v="2"/>
    <x v="39"/>
    <n v="233"/>
    <n v="6.5208728399999997E-3"/>
    <n v="1.0517999399999999E-3"/>
    <n v="7.5375512E-4"/>
    <n v="4.7153172699999999E-3"/>
  </r>
  <r>
    <x v="12"/>
    <x v="3"/>
    <x v="39"/>
    <n v="105"/>
    <n v="1.0516754620000001E-2"/>
    <n v="1.5281082100000001E-3"/>
    <n v="1.00066115E-3"/>
    <n v="7.9879847600000005E-3"/>
  </r>
  <r>
    <x v="12"/>
    <x v="4"/>
    <x v="39"/>
    <n v="307"/>
    <n v="7.68684377E-3"/>
    <n v="1.0245126699999999E-3"/>
    <n v="7.6743250000000003E-4"/>
    <n v="5.8948981200000004E-3"/>
  </r>
  <r>
    <x v="12"/>
    <x v="0"/>
    <x v="40"/>
    <n v="1579"/>
    <n v="4.6459679699999996E-3"/>
    <n v="7.3159264999999999E-4"/>
    <n v="4.4394136999999998E-4"/>
    <n v="3.4704334700000001E-3"/>
  </r>
  <r>
    <x v="12"/>
    <x v="1"/>
    <x v="40"/>
    <n v="570"/>
    <n v="4.28354428E-3"/>
    <n v="6.8684998E-4"/>
    <n v="3.9294972000000002E-4"/>
    <n v="3.2037440699999998E-3"/>
  </r>
  <r>
    <x v="12"/>
    <x v="2"/>
    <x v="40"/>
    <n v="281"/>
    <n v="4.7553790300000004E-3"/>
    <n v="8.2904943000000001E-4"/>
    <n v="4.3598399999999999E-4"/>
    <n v="3.4903450799999998E-3"/>
  </r>
  <r>
    <x v="12"/>
    <x v="3"/>
    <x v="40"/>
    <n v="129"/>
    <n v="6.0728895400000002E-3"/>
    <n v="1.0293746099999999E-3"/>
    <n v="4.5327280000000001E-4"/>
    <n v="4.59024168E-3"/>
  </r>
  <r>
    <x v="12"/>
    <x v="4"/>
    <x v="40"/>
    <n v="599"/>
    <n v="4.6322185699999999E-3"/>
    <n v="6.6432068999999999E-4"/>
    <n v="4.9418762000000001E-4"/>
    <n v="3.47370981E-3"/>
  </r>
  <r>
    <x v="12"/>
    <x v="0"/>
    <x v="41"/>
    <n v="650"/>
    <n v="7.3272789600000001E-3"/>
    <n v="7.9082953E-4"/>
    <n v="1.2537746799999999E-3"/>
    <n v="5.2824784000000003E-3"/>
  </r>
  <r>
    <x v="12"/>
    <x v="1"/>
    <x v="41"/>
    <n v="202"/>
    <n v="6.2497705800000003E-3"/>
    <n v="6.5404953999999998E-4"/>
    <n v="1.15700608E-3"/>
    <n v="4.4387144599999998E-3"/>
  </r>
  <r>
    <x v="12"/>
    <x v="2"/>
    <x v="41"/>
    <n v="123"/>
    <n v="6.8720827300000004E-3"/>
    <n v="7.2935461000000004E-4"/>
    <n v="1.2691957999999999E-3"/>
    <n v="4.87343775E-3"/>
  </r>
  <r>
    <x v="12"/>
    <x v="3"/>
    <x v="41"/>
    <n v="123"/>
    <n v="7.6339014400000002E-3"/>
    <n v="8.6542056000000003E-4"/>
    <n v="1.3503084000000001E-3"/>
    <n v="5.4181719999999997E-3"/>
  </r>
  <r>
    <x v="12"/>
    <x v="4"/>
    <x v="41"/>
    <n v="202"/>
    <n v="8.4952555100000007E-3"/>
    <n v="9.1962298000000003E-4"/>
    <n v="1.2823727800000001E-3"/>
    <n v="6.29268634E-3"/>
  </r>
  <r>
    <x v="12"/>
    <x v="0"/>
    <x v="42"/>
    <n v="3261"/>
    <n v="4.8150097899999997E-3"/>
    <n v="1.10096005E-3"/>
    <n v="6.3322689999999995E-4"/>
    <n v="3.0717327600000002E-3"/>
  </r>
  <r>
    <x v="12"/>
    <x v="1"/>
    <x v="42"/>
    <n v="1635"/>
    <n v="4.5712280999999997E-3"/>
    <n v="1.0553358699999999E-3"/>
    <n v="5.8268182999999998E-4"/>
    <n v="2.9240851500000001E-3"/>
  </r>
  <r>
    <x v="12"/>
    <x v="2"/>
    <x v="42"/>
    <n v="665"/>
    <n v="4.9002538700000002E-3"/>
    <n v="1.2200464099999999E-3"/>
    <n v="6.0863941999999996E-4"/>
    <n v="3.06290008E-3"/>
  </r>
  <r>
    <x v="12"/>
    <x v="3"/>
    <x v="42"/>
    <n v="119"/>
    <n v="6.0967162300000002E-3"/>
    <n v="1.36155824E-3"/>
    <n v="7.3286236E-4"/>
    <n v="3.9940279500000004E-3"/>
  </r>
  <r>
    <x v="12"/>
    <x v="4"/>
    <x v="42"/>
    <n v="842"/>
    <n v="5.0399179500000002E-3"/>
    <n v="1.0586701600000001E-3"/>
    <n v="7.3671293999999997E-4"/>
    <n v="3.2350634299999998E-3"/>
  </r>
  <r>
    <x v="12"/>
    <x v="0"/>
    <x v="43"/>
    <n v="926"/>
    <n v="6.8052678400000004E-3"/>
    <n v="1.0075191599999999E-3"/>
    <n v="1.1100484499999999E-3"/>
    <n v="4.6876997399999997E-3"/>
  </r>
  <r>
    <x v="12"/>
    <x v="1"/>
    <x v="43"/>
    <n v="363"/>
    <n v="6.1565781700000004E-3"/>
    <n v="9.3839252999999997E-4"/>
    <n v="9.9932379999999993E-4"/>
    <n v="4.2188613700000002E-3"/>
  </r>
  <r>
    <x v="12"/>
    <x v="2"/>
    <x v="43"/>
    <n v="184"/>
    <n v="6.5521208399999999E-3"/>
    <n v="9.3171273000000002E-4"/>
    <n v="1.20043253E-3"/>
    <n v="4.4199750900000001E-3"/>
  </r>
  <r>
    <x v="12"/>
    <x v="3"/>
    <x v="43"/>
    <n v="153"/>
    <n v="8.4737349199999999E-3"/>
    <n v="1.2532526E-3"/>
    <n v="1.28963905E-3"/>
    <n v="5.9308427699999999E-3"/>
  </r>
  <r>
    <x v="12"/>
    <x v="4"/>
    <x v="43"/>
    <n v="226"/>
    <n v="6.9237542599999997E-3"/>
    <n v="1.01390914E-3"/>
    <n v="1.09272551E-3"/>
    <n v="4.8171191200000003E-3"/>
  </r>
  <r>
    <x v="12"/>
    <x v="0"/>
    <x v="44"/>
    <n v="2867"/>
    <n v="6.1289867000000001E-3"/>
    <n v="1.07307427E-3"/>
    <n v="9.2970431000000001E-4"/>
    <n v="4.1262076299999999E-3"/>
  </r>
  <r>
    <x v="12"/>
    <x v="1"/>
    <x v="44"/>
    <n v="1058"/>
    <n v="5.3349587099999997E-3"/>
    <n v="9.7316278999999995E-4"/>
    <n v="7.2555636E-4"/>
    <n v="3.63623909E-3"/>
  </r>
  <r>
    <x v="12"/>
    <x v="2"/>
    <x v="44"/>
    <n v="570"/>
    <n v="5.87642114E-3"/>
    <n v="1.12266464E-3"/>
    <n v="8.7481701000000002E-4"/>
    <n v="3.8789389900000001E-3"/>
  </r>
  <r>
    <x v="12"/>
    <x v="3"/>
    <x v="44"/>
    <n v="289"/>
    <n v="8.7917705400000004E-3"/>
    <n v="1.46069596E-3"/>
    <n v="1.15664624E-3"/>
    <n v="6.1744278799999996E-3"/>
  </r>
  <r>
    <x v="12"/>
    <x v="4"/>
    <x v="44"/>
    <n v="950"/>
    <n v="6.3547755900000003E-3"/>
    <n v="1.03667129E-3"/>
    <n v="1.12095492E-3"/>
    <n v="4.1971488800000003E-3"/>
  </r>
  <r>
    <x v="13"/>
    <x v="0"/>
    <x v="0"/>
    <n v="56642"/>
    <n v="6.2874664400000002E-3"/>
    <n v="9.8047842999999992E-4"/>
    <n v="1.0518996400000001E-3"/>
    <n v="4.2541509900000003E-3"/>
  </r>
  <r>
    <x v="13"/>
    <x v="1"/>
    <x v="0"/>
    <n v="24777"/>
    <n v="5.5687849000000001E-3"/>
    <n v="8.8844412999999998E-4"/>
    <n v="9.1131339999999999E-4"/>
    <n v="3.7680375099999998E-3"/>
  </r>
  <r>
    <x v="13"/>
    <x v="2"/>
    <x v="0"/>
    <n v="12840"/>
    <n v="6.2867582599999998E-3"/>
    <n v="9.9592538999999989E-4"/>
    <n v="1.0288402999999999E-3"/>
    <n v="4.2610077500000003E-3"/>
  </r>
  <r>
    <x v="13"/>
    <x v="3"/>
    <x v="0"/>
    <n v="4313"/>
    <n v="7.8595045100000004E-3"/>
    <n v="1.2738671E-3"/>
    <n v="1.29774785E-3"/>
    <n v="5.2873738499999998E-3"/>
  </r>
  <r>
    <x v="13"/>
    <x v="4"/>
    <x v="0"/>
    <n v="14712"/>
    <n v="7.0375796199999997E-3"/>
    <n v="1.0359848E-3"/>
    <n v="1.2367177400000001E-3"/>
    <n v="4.7639459200000001E-3"/>
  </r>
  <r>
    <x v="13"/>
    <x v="0"/>
    <x v="1"/>
    <n v="1257"/>
    <n v="6.5588166800000002E-3"/>
    <n v="1.39461583E-3"/>
    <n v="9.0513471000000002E-4"/>
    <n v="4.2590656500000003E-3"/>
  </r>
  <r>
    <x v="13"/>
    <x v="1"/>
    <x v="1"/>
    <n v="510"/>
    <n v="5.9810046499999998E-3"/>
    <n v="1.2421475400000001E-3"/>
    <n v="7.8721833999999995E-4"/>
    <n v="3.9516382800000001E-3"/>
  </r>
  <r>
    <x v="13"/>
    <x v="2"/>
    <x v="1"/>
    <n v="250"/>
    <n v="6.3216201200000004E-3"/>
    <n v="1.28902752E-3"/>
    <n v="8.4689792999999996E-4"/>
    <n v="4.1856942100000002E-3"/>
  </r>
  <r>
    <x v="13"/>
    <x v="3"/>
    <x v="1"/>
    <n v="129"/>
    <n v="7.5947456899999998E-3"/>
    <n v="1.7919176500000001E-3"/>
    <n v="9.8864104000000001E-4"/>
    <n v="4.8141865200000003E-3"/>
  </r>
  <r>
    <x v="13"/>
    <x v="4"/>
    <x v="1"/>
    <n v="368"/>
    <n v="7.1575895800000001E-3"/>
    <n v="1.5383766200000001E-3"/>
    <n v="1.0788418499999999E-3"/>
    <n v="4.5403706100000003E-3"/>
  </r>
  <r>
    <x v="13"/>
    <x v="0"/>
    <x v="2"/>
    <n v="656"/>
    <n v="6.6570507799999998E-3"/>
    <n v="9.6094785000000005E-4"/>
    <n v="1.3438097399999999E-3"/>
    <n v="4.3522926899999996E-3"/>
  </r>
  <r>
    <x v="13"/>
    <x v="1"/>
    <x v="2"/>
    <n v="276"/>
    <n v="6.0878369299999999E-3"/>
    <n v="9.2160639999999997E-4"/>
    <n v="1.25519971E-3"/>
    <n v="3.9110303499999997E-3"/>
  </r>
  <r>
    <x v="13"/>
    <x v="2"/>
    <x v="2"/>
    <n v="144"/>
    <n v="5.9393483899999999E-3"/>
    <n v="8.9763348000000004E-4"/>
    <n v="1.1508163599999999E-3"/>
    <n v="3.8908980400000001E-3"/>
  </r>
  <r>
    <x v="13"/>
    <x v="3"/>
    <x v="2"/>
    <n v="66"/>
    <n v="9.4156844000000007E-3"/>
    <n v="1.19055111E-3"/>
    <n v="2.06264003E-3"/>
    <n v="6.16249274E-3"/>
  </r>
  <r>
    <x v="13"/>
    <x v="4"/>
    <x v="2"/>
    <n v="170"/>
    <n v="7.1181234099999997E-3"/>
    <n v="9.8931075000000001E-4"/>
    <n v="1.3720721899999999E-3"/>
    <n v="4.75673995E-3"/>
  </r>
  <r>
    <x v="13"/>
    <x v="0"/>
    <x v="3"/>
    <n v="707"/>
    <n v="5.8010664700000004E-3"/>
    <n v="9.2212768000000001E-4"/>
    <n v="4.9367412999999996E-4"/>
    <n v="4.38526418E-3"/>
  </r>
  <r>
    <x v="13"/>
    <x v="1"/>
    <x v="3"/>
    <n v="344"/>
    <n v="5.3046939799999996E-3"/>
    <n v="7.7462158000000004E-4"/>
    <n v="4.5384476999999997E-4"/>
    <n v="4.0762271600000002E-3"/>
  </r>
  <r>
    <x v="13"/>
    <x v="2"/>
    <x v="3"/>
    <n v="149"/>
    <n v="5.8532187599999999E-3"/>
    <n v="1.2318230200000001E-3"/>
    <n v="5.0622958000000003E-4"/>
    <n v="4.1151656599999996E-3"/>
  </r>
  <r>
    <x v="13"/>
    <x v="3"/>
    <x v="3"/>
    <n v="16"/>
    <n v="7.4001733899999996E-3"/>
    <n v="8.6877872000000001E-4"/>
    <n v="7.6316527000000001E-4"/>
    <n v="5.76822894E-3"/>
  </r>
  <r>
    <x v="13"/>
    <x v="4"/>
    <x v="3"/>
    <n v="198"/>
    <n v="6.4949843100000001E-3"/>
    <n v="9.4965838000000003E-4"/>
    <n v="5.3164727000000001E-4"/>
    <n v="5.0136782099999997E-3"/>
  </r>
  <r>
    <x v="13"/>
    <x v="0"/>
    <x v="4"/>
    <n v="903"/>
    <n v="7.0644403099999996E-3"/>
    <n v="9.1433879999999995E-4"/>
    <n v="1.02502949E-3"/>
    <n v="5.1250715299999998E-3"/>
  </r>
  <r>
    <x v="13"/>
    <x v="1"/>
    <x v="4"/>
    <n v="299"/>
    <n v="6.6100734500000001E-3"/>
    <n v="8.6801662000000001E-4"/>
    <n v="9.8596376000000007E-4"/>
    <n v="4.7560926000000002E-3"/>
  </r>
  <r>
    <x v="13"/>
    <x v="2"/>
    <x v="4"/>
    <n v="270"/>
    <n v="6.8389915299999996E-3"/>
    <n v="8.6016779999999995E-4"/>
    <n v="9.1850970999999995E-4"/>
    <n v="5.0603135399999999E-3"/>
  </r>
  <r>
    <x v="13"/>
    <x v="3"/>
    <x v="4"/>
    <n v="85"/>
    <n v="8.7890793099999996E-3"/>
    <n v="1.3293843E-3"/>
    <n v="9.9537012999999989E-4"/>
    <n v="6.4643244099999997E-3"/>
  </r>
  <r>
    <x v="13"/>
    <x v="4"/>
    <x v="4"/>
    <n v="249"/>
    <n v="7.2657758299999996E-3"/>
    <n v="8.8702005999999995E-4"/>
    <n v="1.1975678100000001E-3"/>
    <n v="5.1811874500000002E-3"/>
  </r>
  <r>
    <x v="13"/>
    <x v="0"/>
    <x v="5"/>
    <n v="807"/>
    <n v="7.31753956E-3"/>
    <n v="7.1171209000000005E-4"/>
    <n v="1.46297995E-3"/>
    <n v="5.1428470800000004E-3"/>
  </r>
  <r>
    <x v="13"/>
    <x v="1"/>
    <x v="5"/>
    <n v="284"/>
    <n v="6.4771205799999997E-3"/>
    <n v="6.5572810999999995E-4"/>
    <n v="1.32979569E-3"/>
    <n v="4.49159634E-3"/>
  </r>
  <r>
    <x v="13"/>
    <x v="2"/>
    <x v="5"/>
    <n v="204"/>
    <n v="6.7291323699999999E-3"/>
    <n v="6.6329634000000001E-4"/>
    <n v="1.3794138E-3"/>
    <n v="4.6864217999999999E-3"/>
  </r>
  <r>
    <x v="13"/>
    <x v="3"/>
    <x v="5"/>
    <n v="75"/>
    <n v="9.0658948300000007E-3"/>
    <n v="7.9814793E-4"/>
    <n v="1.7231478900000001E-3"/>
    <n v="6.54459853E-3"/>
  </r>
  <r>
    <x v="13"/>
    <x v="4"/>
    <x v="5"/>
    <n v="244"/>
    <n v="8.2502748499999994E-3"/>
    <n v="7.9078413000000002E-4"/>
    <n v="1.6078948099999999E-3"/>
    <n v="5.8515954700000001E-3"/>
  </r>
  <r>
    <x v="13"/>
    <x v="0"/>
    <x v="6"/>
    <n v="796"/>
    <n v="6.5649716200000003E-3"/>
    <n v="9.9029555999999991E-4"/>
    <n v="1.04678461E-3"/>
    <n v="4.5278909400000003E-3"/>
  </r>
  <r>
    <x v="13"/>
    <x v="1"/>
    <x v="6"/>
    <n v="316"/>
    <n v="5.9662518099999999E-3"/>
    <n v="8.4706813999999996E-4"/>
    <n v="9.8375940999999995E-4"/>
    <n v="4.1354237399999997E-3"/>
  </r>
  <r>
    <x v="13"/>
    <x v="2"/>
    <x v="6"/>
    <n v="200"/>
    <n v="6.3089118199999997E-3"/>
    <n v="1.0715854E-3"/>
    <n v="9.0185161999999997E-4"/>
    <n v="4.3354743000000003E-3"/>
  </r>
  <r>
    <x v="13"/>
    <x v="3"/>
    <x v="6"/>
    <n v="54"/>
    <n v="7.4916407199999997E-3"/>
    <n v="1.2071328499999999E-3"/>
    <n v="1.14990546E-3"/>
    <n v="5.1346019600000004E-3"/>
  </r>
  <r>
    <x v="13"/>
    <x v="4"/>
    <x v="6"/>
    <n v="226"/>
    <n v="7.4073047499999996E-3"/>
    <n v="1.06681185E-3"/>
    <n v="1.23852811E-3"/>
    <n v="5.1019642600000003E-3"/>
  </r>
  <r>
    <x v="13"/>
    <x v="0"/>
    <x v="7"/>
    <n v="640"/>
    <n v="5.51444927E-3"/>
    <n v="9.2876495E-4"/>
    <n v="7.3772040000000001E-4"/>
    <n v="3.8479634399999998E-3"/>
  </r>
  <r>
    <x v="13"/>
    <x v="1"/>
    <x v="7"/>
    <n v="242"/>
    <n v="4.8736414900000004E-3"/>
    <n v="8.1520674000000004E-4"/>
    <n v="6.3236509000000004E-4"/>
    <n v="3.4260691700000001E-3"/>
  </r>
  <r>
    <x v="13"/>
    <x v="2"/>
    <x v="7"/>
    <n v="149"/>
    <n v="5.3777495799999997E-3"/>
    <n v="8.6914282000000002E-4"/>
    <n v="6.2818456999999995E-4"/>
    <n v="3.8804216900000001E-3"/>
  </r>
  <r>
    <x v="13"/>
    <x v="3"/>
    <x v="7"/>
    <n v="53"/>
    <n v="6.4930552799999999E-3"/>
    <n v="9.0430619000000001E-4"/>
    <n v="8.4337848999999998E-4"/>
    <n v="4.74537012E-3"/>
  </r>
  <r>
    <x v="13"/>
    <x v="4"/>
    <x v="7"/>
    <n v="196"/>
    <n v="6.14494732E-3"/>
    <n v="1.12091339E-3"/>
    <n v="9.2250071000000002E-4"/>
    <n v="4.1015327400000003E-3"/>
  </r>
  <r>
    <x v="13"/>
    <x v="0"/>
    <x v="8"/>
    <n v="615"/>
    <n v="8.6679273399999993E-3"/>
    <n v="1.0874169400000001E-3"/>
    <n v="1.80890521E-3"/>
    <n v="5.7716047000000003E-3"/>
  </r>
  <r>
    <x v="13"/>
    <x v="1"/>
    <x v="8"/>
    <n v="225"/>
    <n v="7.5531890699999998E-3"/>
    <n v="9.1306559000000004E-4"/>
    <n v="1.66409441E-3"/>
    <n v="4.9760285599999999E-3"/>
  </r>
  <r>
    <x v="13"/>
    <x v="2"/>
    <x v="8"/>
    <n v="154"/>
    <n v="8.9685543600000004E-3"/>
    <n v="1.1718371799999999E-3"/>
    <n v="1.8892042899999999E-3"/>
    <n v="5.9075123800000004E-3"/>
  </r>
  <r>
    <x v="13"/>
    <x v="3"/>
    <x v="8"/>
    <n v="55"/>
    <n v="9.8762623299999998E-3"/>
    <n v="1.2146462299999999E-3"/>
    <n v="1.7020199799999999E-3"/>
    <n v="6.9595957400000004E-3"/>
  </r>
  <r>
    <x v="13"/>
    <x v="4"/>
    <x v="8"/>
    <n v="181"/>
    <n v="9.4306960000000006E-3"/>
    <n v="1.1936640399999999E-3"/>
    <n v="1.95307682E-3"/>
    <n v="6.2839546499999996E-3"/>
  </r>
  <r>
    <x v="13"/>
    <x v="0"/>
    <x v="9"/>
    <n v="538"/>
    <n v="7.6633060799999996E-3"/>
    <n v="1.05278871E-3"/>
    <n v="1.61238876E-3"/>
    <n v="4.9981281199999996E-3"/>
  </r>
  <r>
    <x v="13"/>
    <x v="1"/>
    <x v="9"/>
    <n v="181"/>
    <n v="6.7758208300000003E-3"/>
    <n v="9.3033788999999996E-4"/>
    <n v="1.4031484400000001E-3"/>
    <n v="4.44233402E-3"/>
  </r>
  <r>
    <x v="13"/>
    <x v="2"/>
    <x v="9"/>
    <n v="116"/>
    <n v="6.8612305799999997E-3"/>
    <n v="8.8551620999999996E-4"/>
    <n v="1.50113724E-3"/>
    <n v="4.4745767099999998E-3"/>
  </r>
  <r>
    <x v="13"/>
    <x v="3"/>
    <x v="9"/>
    <n v="88"/>
    <n v="9.2541295999999992E-3"/>
    <n v="1.4931868499999999E-3"/>
    <n v="2.0145462500000002E-3"/>
    <n v="5.7463960099999999E-3"/>
  </r>
  <r>
    <x v="13"/>
    <x v="4"/>
    <x v="9"/>
    <n v="153"/>
    <n v="8.4063330000000002E-3"/>
    <n v="1.07116892E-3"/>
    <n v="1.7129627E-3"/>
    <n v="5.6222008100000002E-3"/>
  </r>
  <r>
    <x v="13"/>
    <x v="0"/>
    <x v="10"/>
    <n v="975"/>
    <n v="7.3577751499999998E-3"/>
    <n v="1.01342567E-3"/>
    <n v="1.51386491E-3"/>
    <n v="4.83048409E-3"/>
  </r>
  <r>
    <x v="13"/>
    <x v="1"/>
    <x v="10"/>
    <n v="388"/>
    <n v="6.5791151000000004E-3"/>
    <n v="8.5194705000000005E-4"/>
    <n v="1.29334289E-3"/>
    <n v="4.4338246900000001E-3"/>
  </r>
  <r>
    <x v="13"/>
    <x v="2"/>
    <x v="10"/>
    <n v="195"/>
    <n v="7.0417851500000003E-3"/>
    <n v="9.6462461999999999E-4"/>
    <n v="1.6058283300000001E-3"/>
    <n v="4.4713316700000002E-3"/>
  </r>
  <r>
    <x v="13"/>
    <x v="3"/>
    <x v="10"/>
    <n v="99"/>
    <n v="8.6285304200000006E-3"/>
    <n v="1.24976591E-3"/>
    <n v="1.8969788099999999E-3"/>
    <n v="5.4817852000000004E-3"/>
  </r>
  <r>
    <x v="13"/>
    <x v="4"/>
    <x v="10"/>
    <n v="293"/>
    <n v="8.1698344600000007E-3"/>
    <n v="1.17988378E-3"/>
    <n v="1.6152348800000001E-3"/>
    <n v="5.3747153599999998E-3"/>
  </r>
  <r>
    <x v="13"/>
    <x v="0"/>
    <x v="11"/>
    <n v="1921"/>
    <n v="7.2770557399999998E-3"/>
    <n v="6.9891476999999998E-4"/>
    <n v="1.8609252999999999E-3"/>
    <n v="4.7172151799999996E-3"/>
  </r>
  <r>
    <x v="13"/>
    <x v="1"/>
    <x v="11"/>
    <n v="831"/>
    <n v="6.5324712299999997E-3"/>
    <n v="6.3732594000000004E-4"/>
    <n v="1.67129048E-3"/>
    <n v="4.2238543300000004E-3"/>
  </r>
  <r>
    <x v="13"/>
    <x v="2"/>
    <x v="11"/>
    <n v="424"/>
    <n v="7.0568000699999999E-3"/>
    <n v="6.8319770999999995E-4"/>
    <n v="1.7708330899999999E-3"/>
    <n v="4.6027688000000004E-3"/>
  </r>
  <r>
    <x v="13"/>
    <x v="3"/>
    <x v="11"/>
    <n v="133"/>
    <n v="8.3655316500000007E-3"/>
    <n v="9.6952425999999997E-4"/>
    <n v="2.05470251E-3"/>
    <n v="5.3413044E-3"/>
  </r>
  <r>
    <x v="13"/>
    <x v="4"/>
    <x v="11"/>
    <n v="533"/>
    <n v="8.3415413399999996E-3"/>
    <n v="7.3991533000000004E-4"/>
    <n v="2.1798995299999999E-3"/>
    <n v="5.421726E-3"/>
  </r>
  <r>
    <x v="13"/>
    <x v="0"/>
    <x v="12"/>
    <n v="1527"/>
    <n v="7.3529779499999998E-3"/>
    <n v="9.4071352000000001E-4"/>
    <n v="1.79326117E-3"/>
    <n v="4.6190027600000001E-3"/>
  </r>
  <r>
    <x v="13"/>
    <x v="1"/>
    <x v="12"/>
    <n v="634"/>
    <n v="6.43803282E-3"/>
    <n v="8.0551150000000003E-4"/>
    <n v="1.5201101700000001E-3"/>
    <n v="4.1124106500000004E-3"/>
  </r>
  <r>
    <x v="13"/>
    <x v="2"/>
    <x v="12"/>
    <n v="390"/>
    <n v="7.6695747999999996E-3"/>
    <n v="8.9520987999999995E-4"/>
    <n v="2.0766557199999999E-3"/>
    <n v="4.69770868E-3"/>
  </r>
  <r>
    <x v="13"/>
    <x v="3"/>
    <x v="12"/>
    <n v="166"/>
    <n v="8.4842841100000004E-3"/>
    <n v="1.4722080400000001E-3"/>
    <n v="1.74168874E-3"/>
    <n v="5.2703868900000001E-3"/>
  </r>
  <r>
    <x v="13"/>
    <x v="4"/>
    <x v="12"/>
    <n v="337"/>
    <n v="8.1506207100000005E-3"/>
    <n v="9.8592540000000005E-4"/>
    <n v="2.0045813000000002E-3"/>
    <n v="5.1601134999999998E-3"/>
  </r>
  <r>
    <x v="13"/>
    <x v="0"/>
    <x v="13"/>
    <n v="815"/>
    <n v="6.11400793E-3"/>
    <n v="6.2144942999999995E-4"/>
    <n v="1.2085745199999999E-3"/>
    <n v="4.2839835200000004E-3"/>
  </r>
  <r>
    <x v="13"/>
    <x v="1"/>
    <x v="13"/>
    <n v="253"/>
    <n v="5.4620020400000004E-3"/>
    <n v="5.5843739000000002E-4"/>
    <n v="8.7976662000000005E-4"/>
    <n v="4.0237975400000004E-3"/>
  </r>
  <r>
    <x v="13"/>
    <x v="2"/>
    <x v="13"/>
    <n v="156"/>
    <n v="6.1381912300000003E-3"/>
    <n v="5.5614884999999998E-4"/>
    <n v="1.3290892700000001E-3"/>
    <n v="4.25295264E-3"/>
  </r>
  <r>
    <x v="13"/>
    <x v="3"/>
    <x v="13"/>
    <n v="65"/>
    <n v="6.7154555999999997E-3"/>
    <n v="5.9472913999999999E-4"/>
    <n v="1.33208669E-3"/>
    <n v="4.7886393800000001E-3"/>
  </r>
  <r>
    <x v="13"/>
    <x v="4"/>
    <x v="13"/>
    <n v="341"/>
    <n v="6.47204546E-3"/>
    <n v="7.0316720000000005E-4"/>
    <n v="1.3738525400000001E-3"/>
    <n v="4.3950252800000001E-3"/>
  </r>
  <r>
    <x v="13"/>
    <x v="0"/>
    <x v="14"/>
    <n v="985"/>
    <n v="6.1352343000000004E-3"/>
    <n v="1.00032876E-3"/>
    <n v="1.13724361E-3"/>
    <n v="3.9976614500000004E-3"/>
  </r>
  <r>
    <x v="13"/>
    <x v="1"/>
    <x v="14"/>
    <n v="477"/>
    <n v="5.6163859300000004E-3"/>
    <n v="8.6312965000000003E-4"/>
    <n v="9.8758130000000006E-4"/>
    <n v="3.7656745099999998E-3"/>
  </r>
  <r>
    <x v="13"/>
    <x v="2"/>
    <x v="14"/>
    <n v="189"/>
    <n v="5.8156351599999998E-3"/>
    <n v="9.5360547000000002E-4"/>
    <n v="1.0717957800000001E-3"/>
    <n v="3.79023346E-3"/>
  </r>
  <r>
    <x v="13"/>
    <x v="3"/>
    <x v="14"/>
    <n v="100"/>
    <n v="7.6787035E-3"/>
    <n v="1.8462960899999999E-3"/>
    <n v="1.2972220199999999E-3"/>
    <n v="4.5351849799999998E-3"/>
  </r>
  <r>
    <x v="13"/>
    <x v="4"/>
    <x v="14"/>
    <n v="219"/>
    <n v="6.8363666799999999E-3"/>
    <n v="9.5319610000000005E-4"/>
    <n v="1.4466533100000001E-3"/>
    <n v="4.4365167500000002E-3"/>
  </r>
  <r>
    <x v="13"/>
    <x v="0"/>
    <x v="15"/>
    <n v="1794"/>
    <n v="7.4245747400000003E-3"/>
    <n v="1.0050861600000001E-3"/>
    <n v="1.44679772E-3"/>
    <n v="4.9726903700000004E-3"/>
  </r>
  <r>
    <x v="13"/>
    <x v="1"/>
    <x v="15"/>
    <n v="741"/>
    <n v="6.5721057800000003E-3"/>
    <n v="8.6983594000000005E-4"/>
    <n v="1.3029343399999999E-3"/>
    <n v="4.3993349999999999E-3"/>
  </r>
  <r>
    <x v="13"/>
    <x v="2"/>
    <x v="15"/>
    <n v="320"/>
    <n v="6.8693212400000002E-3"/>
    <n v="9.6741152000000003E-4"/>
    <n v="1.2872538E-3"/>
    <n v="4.6146554399999996E-3"/>
  </r>
  <r>
    <x v="13"/>
    <x v="3"/>
    <x v="15"/>
    <n v="215"/>
    <n v="8.9959623000000002E-3"/>
    <n v="1.13926549E-3"/>
    <n v="1.74989212E-3"/>
    <n v="6.1068042300000003E-3"/>
  </r>
  <r>
    <x v="13"/>
    <x v="4"/>
    <x v="15"/>
    <n v="518"/>
    <n v="8.33483013E-3"/>
    <n v="1.16614358E-3"/>
    <n v="1.6253527899999999E-3"/>
    <n v="5.5433332699999999E-3"/>
  </r>
  <r>
    <x v="13"/>
    <x v="0"/>
    <x v="16"/>
    <n v="692"/>
    <n v="7.3673160500000003E-3"/>
    <n v="9.5838995999999999E-4"/>
    <n v="1.6875566199999999E-3"/>
    <n v="4.7213689699999997E-3"/>
  </r>
  <r>
    <x v="13"/>
    <x v="1"/>
    <x v="16"/>
    <n v="299"/>
    <n v="6.4962681899999996E-3"/>
    <n v="8.0492048999999998E-4"/>
    <n v="1.42477214E-3"/>
    <n v="4.2665750699999996E-3"/>
  </r>
  <r>
    <x v="13"/>
    <x v="2"/>
    <x v="16"/>
    <n v="142"/>
    <n v="7.2976165100000004E-3"/>
    <n v="1.0085743400000001E-3"/>
    <n v="1.6172727999999999E-3"/>
    <n v="4.6717687800000001E-3"/>
  </r>
  <r>
    <x v="13"/>
    <x v="3"/>
    <x v="16"/>
    <n v="48"/>
    <n v="8.5023627799999998E-3"/>
    <n v="1.0498647300000001E-3"/>
    <n v="2.6957945100000002E-3"/>
    <n v="4.7567030999999997E-3"/>
  </r>
  <r>
    <x v="13"/>
    <x v="4"/>
    <x v="16"/>
    <n v="203"/>
    <n v="8.4306579400000008E-3"/>
    <n v="1.1277022900000001E-3"/>
    <n v="1.8853765300000001E-3"/>
    <n v="5.4175786500000002E-3"/>
  </r>
  <r>
    <x v="13"/>
    <x v="0"/>
    <x v="17"/>
    <n v="7870"/>
    <n v="4.7047182100000001E-3"/>
    <n v="9.7309849000000003E-4"/>
    <n v="7.1240093000000005E-4"/>
    <n v="3.0192183099999998E-3"/>
  </r>
  <r>
    <x v="13"/>
    <x v="1"/>
    <x v="17"/>
    <n v="4584"/>
    <n v="4.5249350199999998E-3"/>
    <n v="9.1003659000000005E-4"/>
    <n v="6.7958777999999997E-4"/>
    <n v="2.9353101800000002E-3"/>
  </r>
  <r>
    <x v="13"/>
    <x v="2"/>
    <x v="17"/>
    <n v="1773"/>
    <n v="4.6174351499999999E-3"/>
    <n v="1.0051424799999999E-3"/>
    <n v="6.8978976999999996E-4"/>
    <n v="2.92250243E-3"/>
  </r>
  <r>
    <x v="13"/>
    <x v="3"/>
    <x v="17"/>
    <n v="416"/>
    <n v="5.4319408699999997E-3"/>
    <n v="1.2777664099999999E-3"/>
    <n v="7.9660766999999999E-4"/>
    <n v="3.3575663099999998E-3"/>
  </r>
  <r>
    <x v="13"/>
    <x v="4"/>
    <x v="17"/>
    <n v="1097"/>
    <n v="5.3212673399999997E-3"/>
    <n v="1.0692880500000001E-3"/>
    <n v="8.5412843000000002E-4"/>
    <n v="3.3978503799999998E-3"/>
  </r>
  <r>
    <x v="13"/>
    <x v="0"/>
    <x v="18"/>
    <n v="3259"/>
    <n v="5.0203529400000002E-3"/>
    <n v="9.7324833999999996E-4"/>
    <n v="5.3852271999999999E-4"/>
    <n v="3.5085814099999999E-3"/>
  </r>
  <r>
    <x v="13"/>
    <x v="1"/>
    <x v="18"/>
    <n v="1595"/>
    <n v="4.6622980300000004E-3"/>
    <n v="9.2416961999999998E-4"/>
    <n v="4.9820742999999998E-4"/>
    <n v="3.2399205299999999E-3"/>
  </r>
  <r>
    <x v="13"/>
    <x v="2"/>
    <x v="18"/>
    <n v="831"/>
    <n v="4.9049419300000001E-3"/>
    <n v="1.00264048E-3"/>
    <n v="4.9502471999999999E-4"/>
    <n v="3.4072762399999998E-3"/>
  </r>
  <r>
    <x v="13"/>
    <x v="3"/>
    <x v="18"/>
    <n v="126"/>
    <n v="6.1205722000000004E-3"/>
    <n v="1.2423755700000001E-3"/>
    <n v="5.9477857000000002E-4"/>
    <n v="4.2834176200000004E-3"/>
  </r>
  <r>
    <x v="13"/>
    <x v="4"/>
    <x v="18"/>
    <n v="707"/>
    <n v="5.7677030199999998E-3"/>
    <n v="1.0014600199999999E-3"/>
    <n v="6.7057574000000005E-4"/>
    <n v="4.09566676E-3"/>
  </r>
  <r>
    <x v="13"/>
    <x v="0"/>
    <x v="19"/>
    <n v="1800"/>
    <n v="6.8586931700000001E-3"/>
    <n v="1.1832623499999999E-3"/>
    <n v="9.9413556000000009E-4"/>
    <n v="4.6812947600000003E-3"/>
  </r>
  <r>
    <x v="13"/>
    <x v="1"/>
    <x v="19"/>
    <n v="741"/>
    <n v="6.09180513E-3"/>
    <n v="1.0515692000000001E-3"/>
    <n v="9.809064399999999E-4"/>
    <n v="4.0593289899999996E-3"/>
  </r>
  <r>
    <x v="13"/>
    <x v="2"/>
    <x v="19"/>
    <n v="391"/>
    <n v="6.4520872300000004E-3"/>
    <n v="1.25322629E-3"/>
    <n v="7.6388864000000005E-4"/>
    <n v="4.4349718099999996E-3"/>
  </r>
  <r>
    <x v="13"/>
    <x v="3"/>
    <x v="19"/>
    <n v="267"/>
    <n v="8.4042513900000008E-3"/>
    <n v="1.4546050999999999E-3"/>
    <n v="1.3223919100000001E-3"/>
    <n v="5.6272538800000004E-3"/>
  </r>
  <r>
    <x v="13"/>
    <x v="4"/>
    <x v="19"/>
    <n v="401"/>
    <n v="7.6431892399999998E-3"/>
    <n v="1.1777267299999999E-3"/>
    <n v="1.0245217899999999E-3"/>
    <n v="5.44094023E-3"/>
  </r>
  <r>
    <x v="13"/>
    <x v="0"/>
    <x v="20"/>
    <n v="863"/>
    <n v="8.0959237600000001E-3"/>
    <n v="1.3503844E-3"/>
    <n v="1.49431598E-3"/>
    <n v="5.2511424200000004E-3"/>
  </r>
  <r>
    <x v="13"/>
    <x v="1"/>
    <x v="20"/>
    <n v="343"/>
    <n v="7.3894217999999996E-3"/>
    <n v="1.2514169999999999E-3"/>
    <n v="1.2696048200000001E-3"/>
    <n v="4.8683995100000004E-3"/>
  </r>
  <r>
    <x v="13"/>
    <x v="2"/>
    <x v="20"/>
    <n v="207"/>
    <n v="7.9594961100000004E-3"/>
    <n v="1.27722958E-3"/>
    <n v="1.4439633299999999E-3"/>
    <n v="5.2382467599999998E-3"/>
  </r>
  <r>
    <x v="13"/>
    <x v="3"/>
    <x v="20"/>
    <n v="69"/>
    <n v="9.4758115899999992E-3"/>
    <n v="1.73728507E-3"/>
    <n v="1.6878017000000001E-3"/>
    <n v="6.0507244199999996E-3"/>
  </r>
  <r>
    <x v="13"/>
    <x v="4"/>
    <x v="20"/>
    <n v="244"/>
    <n v="8.8146058599999997E-3"/>
    <n v="1.4421578599999999E-3"/>
    <n v="1.79820294E-3"/>
    <n v="5.5740074399999997E-3"/>
  </r>
  <r>
    <x v="13"/>
    <x v="0"/>
    <x v="21"/>
    <n v="927"/>
    <n v="6.1175409100000001E-3"/>
    <n v="1.0847289800000001E-3"/>
    <n v="8.2032318000000001E-4"/>
    <n v="4.2124882800000001E-3"/>
  </r>
  <r>
    <x v="13"/>
    <x v="1"/>
    <x v="21"/>
    <n v="373"/>
    <n v="5.4638005200000001E-3"/>
    <n v="9.2077475999999996E-4"/>
    <n v="7.1030037000000001E-4"/>
    <n v="3.8327249199999998E-3"/>
  </r>
  <r>
    <x v="13"/>
    <x v="2"/>
    <x v="21"/>
    <n v="164"/>
    <n v="5.9724336899999999E-3"/>
    <n v="1.1719453399999999E-3"/>
    <n v="8.0566823999999996E-4"/>
    <n v="3.99481968E-3"/>
  </r>
  <r>
    <x v="13"/>
    <x v="3"/>
    <x v="21"/>
    <n v="128"/>
    <n v="7.0620838199999996E-3"/>
    <n v="1.2946684799999999E-3"/>
    <n v="9.3469663999999999E-4"/>
    <n v="4.8327182299999997E-3"/>
  </r>
  <r>
    <x v="13"/>
    <x v="4"/>
    <x v="21"/>
    <n v="262"/>
    <n v="6.6776220200000002E-3"/>
    <n v="1.1609854200000001E-3"/>
    <n v="9.3025490999999998E-4"/>
    <n v="4.5863812199999996E-3"/>
  </r>
  <r>
    <x v="13"/>
    <x v="0"/>
    <x v="22"/>
    <n v="1029"/>
    <n v="6.3894060500000001E-3"/>
    <n v="1.01800088E-3"/>
    <n v="1.12142518E-3"/>
    <n v="4.2499795199999997E-3"/>
  </r>
  <r>
    <x v="13"/>
    <x v="1"/>
    <x v="22"/>
    <n v="401"/>
    <n v="5.4252387400000003E-3"/>
    <n v="9.1648748000000004E-4"/>
    <n v="9.4578345999999996E-4"/>
    <n v="3.5629673500000001E-3"/>
  </r>
  <r>
    <x v="13"/>
    <x v="2"/>
    <x v="22"/>
    <n v="278"/>
    <n v="6.5073772E-3"/>
    <n v="1.0318825900000001E-3"/>
    <n v="1.20378672E-3"/>
    <n v="4.2717074199999996E-3"/>
  </r>
  <r>
    <x v="13"/>
    <x v="3"/>
    <x v="22"/>
    <n v="87"/>
    <n v="7.7256276699999996E-3"/>
    <n v="1.3688003300000001E-3"/>
    <n v="1.0255691600000001E-3"/>
    <n v="5.3312577300000004E-3"/>
  </r>
  <r>
    <x v="13"/>
    <x v="4"/>
    <x v="22"/>
    <n v="263"/>
    <n v="7.2927666200000001E-3"/>
    <n v="1.0420624900000001E-3"/>
    <n v="1.33387879E-3"/>
    <n v="4.9168248600000002E-3"/>
  </r>
  <r>
    <x v="13"/>
    <x v="0"/>
    <x v="24"/>
    <n v="1438"/>
    <n v="7.5991440100000003E-3"/>
    <n v="1.00954395E-3"/>
    <n v="1.25336413E-3"/>
    <n v="5.3362354599999998E-3"/>
  </r>
  <r>
    <x v="13"/>
    <x v="1"/>
    <x v="24"/>
    <n v="476"/>
    <n v="6.5774536600000004E-3"/>
    <n v="8.5327163000000004E-4"/>
    <n v="1.1344292400000001E-3"/>
    <n v="4.5897523300000003E-3"/>
  </r>
  <r>
    <x v="13"/>
    <x v="2"/>
    <x v="24"/>
    <n v="339"/>
    <n v="7.7262233900000001E-3"/>
    <n v="9.6252570000000001E-4"/>
    <n v="1.2616079699999999E-3"/>
    <n v="5.5020892399999998E-3"/>
  </r>
  <r>
    <x v="13"/>
    <x v="3"/>
    <x v="24"/>
    <n v="144"/>
    <n v="8.4828315300000002E-3"/>
    <n v="1.38679888E-3"/>
    <n v="1.1694634899999999E-3"/>
    <n v="5.9265686999999999E-3"/>
  </r>
  <r>
    <x v="13"/>
    <x v="4"/>
    <x v="24"/>
    <n v="479"/>
    <n v="8.2588385699999996E-3"/>
    <n v="1.08470072E-3"/>
    <n v="1.3909425E-3"/>
    <n v="5.7831948700000002E-3"/>
  </r>
  <r>
    <x v="13"/>
    <x v="0"/>
    <x v="25"/>
    <n v="1698"/>
    <n v="5.7517556399999999E-3"/>
    <n v="9.6780502E-4"/>
    <n v="7.9761570000000002E-4"/>
    <n v="3.9863344500000002E-3"/>
  </r>
  <r>
    <x v="13"/>
    <x v="1"/>
    <x v="25"/>
    <n v="759"/>
    <n v="5.0352709500000002E-3"/>
    <n v="8.8391439000000004E-4"/>
    <n v="6.963351E-4"/>
    <n v="3.45502099E-3"/>
  </r>
  <r>
    <x v="13"/>
    <x v="2"/>
    <x v="25"/>
    <n v="434"/>
    <n v="5.9218454400000002E-3"/>
    <n v="1.0123578799999999E-3"/>
    <n v="7.5823495999999995E-4"/>
    <n v="4.1512520999999998E-3"/>
  </r>
  <r>
    <x v="13"/>
    <x v="3"/>
    <x v="25"/>
    <n v="91"/>
    <n v="7.8991145299999992E-3"/>
    <n v="1.1876778399999999E-3"/>
    <n v="1.1982344099999999E-3"/>
    <n v="5.5132018499999998E-3"/>
  </r>
  <r>
    <x v="13"/>
    <x v="4"/>
    <x v="25"/>
    <n v="414"/>
    <n v="6.4150001999999998E-3"/>
    <n v="1.0265698199999999E-3"/>
    <n v="9.3652128000000002E-4"/>
    <n v="4.45190866E-3"/>
  </r>
  <r>
    <x v="13"/>
    <x v="0"/>
    <x v="26"/>
    <n v="986"/>
    <n v="7.06037277E-3"/>
    <n v="1.14720649E-3"/>
    <n v="1.0493315999999999E-3"/>
    <n v="4.8638341800000002E-3"/>
  </r>
  <r>
    <x v="13"/>
    <x v="1"/>
    <x v="26"/>
    <n v="377"/>
    <n v="6.14835053E-3"/>
    <n v="1.0382279800000001E-3"/>
    <n v="9.3737694E-4"/>
    <n v="4.1727451099999998E-3"/>
  </r>
  <r>
    <x v="13"/>
    <x v="2"/>
    <x v="26"/>
    <n v="250"/>
    <n v="7.3571757100000003E-3"/>
    <n v="1.05828679E-3"/>
    <n v="1.0307868E-3"/>
    <n v="5.26810162E-3"/>
  </r>
  <r>
    <x v="13"/>
    <x v="3"/>
    <x v="26"/>
    <n v="85"/>
    <n v="8.5283222000000006E-3"/>
    <n v="1.4283766899999999E-3"/>
    <n v="1.1173744999999999E-3"/>
    <n v="5.98257054E-3"/>
  </r>
  <r>
    <x v="13"/>
    <x v="4"/>
    <x v="26"/>
    <n v="274"/>
    <n v="7.5890441100000001E-3"/>
    <n v="1.2910581499999999E-3"/>
    <n v="1.1991836599999999E-3"/>
    <n v="5.0988018200000002E-3"/>
  </r>
  <r>
    <x v="13"/>
    <x v="0"/>
    <x v="27"/>
    <n v="778"/>
    <n v="7.77547164E-3"/>
    <n v="9.5097803999999995E-4"/>
    <n v="1.64386044E-3"/>
    <n v="5.18063267E-3"/>
  </r>
  <r>
    <x v="13"/>
    <x v="1"/>
    <x v="27"/>
    <n v="286"/>
    <n v="6.7624560399999999E-3"/>
    <n v="8.5854512999999997E-4"/>
    <n v="1.4470423E-3"/>
    <n v="4.4568681099999997E-3"/>
  </r>
  <r>
    <x v="13"/>
    <x v="2"/>
    <x v="27"/>
    <n v="197"/>
    <n v="7.5806657499999999E-3"/>
    <n v="9.8009470999999991E-4"/>
    <n v="1.7280618800000001E-3"/>
    <n v="4.8725086900000001E-3"/>
  </r>
  <r>
    <x v="13"/>
    <x v="3"/>
    <x v="27"/>
    <n v="74"/>
    <n v="9.5102912999999994E-3"/>
    <n v="1.10422894E-3"/>
    <n v="1.76661012E-3"/>
    <n v="6.6394516800000001E-3"/>
  </r>
  <r>
    <x v="13"/>
    <x v="4"/>
    <x v="27"/>
    <n v="221"/>
    <n v="8.67919365E-3"/>
    <n v="9.933276300000001E-4"/>
    <n v="1.7824071699999999E-3"/>
    <n v="5.9034583599999997E-3"/>
  </r>
  <r>
    <x v="13"/>
    <x v="0"/>
    <x v="28"/>
    <n v="1490"/>
    <n v="5.2547614500000001E-3"/>
    <n v="1.0666400199999999E-3"/>
    <n v="5.3058173000000003E-4"/>
    <n v="3.65753921E-3"/>
  </r>
  <r>
    <x v="13"/>
    <x v="1"/>
    <x v="28"/>
    <n v="755"/>
    <n v="4.9384808800000003E-3"/>
    <n v="9.6822087999999995E-4"/>
    <n v="4.9555409000000001E-4"/>
    <n v="3.4747054099999999E-3"/>
  </r>
  <r>
    <x v="13"/>
    <x v="2"/>
    <x v="28"/>
    <n v="291"/>
    <n v="5.1971567600000001E-3"/>
    <n v="1.1311169199999999E-3"/>
    <n v="4.9935542999999995E-4"/>
    <n v="3.5666839299999999E-3"/>
  </r>
  <r>
    <x v="13"/>
    <x v="3"/>
    <x v="28"/>
    <n v="99"/>
    <n v="6.4409134900000001E-3"/>
    <n v="1.39987816E-3"/>
    <n v="5.5462003999999997E-4"/>
    <n v="4.4864148400000003E-3"/>
  </r>
  <r>
    <x v="13"/>
    <x v="4"/>
    <x v="28"/>
    <n v="345"/>
    <n v="5.6551259100000003E-3"/>
    <n v="1.13201129E-3"/>
    <n v="6.2667715999999997E-4"/>
    <n v="3.8964369399999998E-3"/>
  </r>
  <r>
    <x v="13"/>
    <x v="0"/>
    <x v="29"/>
    <n v="1053"/>
    <n v="7.3954593800000003E-3"/>
    <n v="9.2024307E-4"/>
    <n v="1.39127381E-3"/>
    <n v="5.0839420200000001E-3"/>
  </r>
  <r>
    <x v="13"/>
    <x v="1"/>
    <x v="29"/>
    <n v="460"/>
    <n v="6.7876406600000001E-3"/>
    <n v="8.1348103999999996E-4"/>
    <n v="1.31473909E-3"/>
    <n v="4.6594200599999998E-3"/>
  </r>
  <r>
    <x v="13"/>
    <x v="2"/>
    <x v="29"/>
    <n v="258"/>
    <n v="6.6577840199999998E-3"/>
    <n v="8.7146475E-4"/>
    <n v="1.1752168799999999E-3"/>
    <n v="4.6111018800000002E-3"/>
  </r>
  <r>
    <x v="13"/>
    <x v="3"/>
    <x v="29"/>
    <n v="120"/>
    <n v="8.6019480500000006E-3"/>
    <n v="1.22743028E-3"/>
    <n v="1.60908541E-3"/>
    <n v="5.7654318499999998E-3"/>
  </r>
  <r>
    <x v="13"/>
    <x v="4"/>
    <x v="29"/>
    <n v="215"/>
    <n v="8.9077301499999994E-3"/>
    <n v="1.0357448E-3"/>
    <n v="1.6927215500000001E-3"/>
    <n v="6.1792633099999996E-3"/>
  </r>
  <r>
    <x v="13"/>
    <x v="0"/>
    <x v="30"/>
    <n v="700"/>
    <n v="8.3657900999999993E-3"/>
    <n v="1.1010249E-3"/>
    <n v="1.8006776600000001E-3"/>
    <n v="5.46408706E-3"/>
  </r>
  <r>
    <x v="13"/>
    <x v="1"/>
    <x v="30"/>
    <n v="259"/>
    <n v="7.1843716400000002E-3"/>
    <n v="1.05189988E-3"/>
    <n v="1.57621883E-3"/>
    <n v="4.5562524600000001E-3"/>
  </r>
  <r>
    <x v="13"/>
    <x v="2"/>
    <x v="30"/>
    <n v="196"/>
    <n v="8.6391012200000006E-3"/>
    <n v="1.1152444800000001E-3"/>
    <n v="1.8309474199999999E-3"/>
    <n v="5.69290886E-3"/>
  </r>
  <r>
    <x v="13"/>
    <x v="3"/>
    <x v="30"/>
    <n v="46"/>
    <n v="9.9803741500000005E-3"/>
    <n v="1.2917671100000001E-3"/>
    <n v="2.07125579E-3"/>
    <n v="6.6173507899999996E-3"/>
  </r>
  <r>
    <x v="13"/>
    <x v="4"/>
    <x v="30"/>
    <n v="199"/>
    <n v="9.2610038499999995E-3"/>
    <n v="1.1068651100000001E-3"/>
    <n v="2.0004533999999998E-3"/>
    <n v="6.1536848499999996E-3"/>
  </r>
  <r>
    <x v="13"/>
    <x v="0"/>
    <x v="31"/>
    <n v="846"/>
    <n v="6.9080939600000002E-3"/>
    <n v="1.04909518E-3"/>
    <n v="1.1709376100000001E-3"/>
    <n v="4.6880606799999999E-3"/>
  </r>
  <r>
    <x v="13"/>
    <x v="1"/>
    <x v="31"/>
    <n v="335"/>
    <n v="6.1832156299999998E-3"/>
    <n v="9.3390661999999999E-4"/>
    <n v="9.4430599000000005E-4"/>
    <n v="4.3050025200000001E-3"/>
  </r>
  <r>
    <x v="13"/>
    <x v="2"/>
    <x v="31"/>
    <n v="204"/>
    <n v="6.7009915099999996E-3"/>
    <n v="1.10231683E-3"/>
    <n v="1.11116763E-3"/>
    <n v="4.4875065899999999E-3"/>
  </r>
  <r>
    <x v="13"/>
    <x v="3"/>
    <x v="31"/>
    <n v="88"/>
    <n v="7.7997419600000003E-3"/>
    <n v="1.26433585E-3"/>
    <n v="1.41440421E-3"/>
    <n v="5.1210014699999999E-3"/>
  </r>
  <r>
    <x v="13"/>
    <x v="4"/>
    <x v="31"/>
    <n v="219"/>
    <n v="7.8515556600000005E-3"/>
    <n v="1.0892311199999999E-3"/>
    <n v="1.4754563899999999E-3"/>
    <n v="5.2868676799999997E-3"/>
  </r>
  <r>
    <x v="13"/>
    <x v="0"/>
    <x v="32"/>
    <n v="392"/>
    <n v="8.2022389800000001E-3"/>
    <n v="7.0155990000000002E-4"/>
    <n v="1.6664892799999999E-3"/>
    <n v="5.8341893400000004E-3"/>
  </r>
  <r>
    <x v="13"/>
    <x v="1"/>
    <x v="32"/>
    <n v="129"/>
    <n v="6.7667059000000003E-3"/>
    <n v="5.3267636000000002E-4"/>
    <n v="1.40862738E-3"/>
    <n v="4.8254017199999997E-3"/>
  </r>
  <r>
    <x v="13"/>
    <x v="2"/>
    <x v="32"/>
    <n v="83"/>
    <n v="8.67065461E-3"/>
    <n v="8.8311553999999997E-4"/>
    <n v="1.58955243E-3"/>
    <n v="6.1979861700000001E-3"/>
  </r>
  <r>
    <x v="13"/>
    <x v="3"/>
    <x v="32"/>
    <n v="48"/>
    <n v="9.2763789700000005E-3"/>
    <n v="8.5431104000000002E-4"/>
    <n v="1.59770426E-3"/>
    <n v="6.8243631800000001E-3"/>
  </r>
  <r>
    <x v="13"/>
    <x v="4"/>
    <x v="32"/>
    <n v="132"/>
    <n v="8.9200158799999998E-3"/>
    <n v="6.9689931999999998E-4"/>
    <n v="1.9918803799999999E-3"/>
    <n v="6.2312357199999996E-3"/>
  </r>
  <r>
    <x v="13"/>
    <x v="0"/>
    <x v="33"/>
    <n v="1356"/>
    <n v="6.8489410299999998E-3"/>
    <n v="9.5166860999999997E-4"/>
    <n v="1.2861132500000001E-3"/>
    <n v="4.6111586699999997E-3"/>
  </r>
  <r>
    <x v="13"/>
    <x v="1"/>
    <x v="33"/>
    <n v="581"/>
    <n v="5.9382368499999996E-3"/>
    <n v="8.7735839999999999E-4"/>
    <n v="1.1908544400000001E-3"/>
    <n v="3.8700234999999999E-3"/>
  </r>
  <r>
    <x v="13"/>
    <x v="2"/>
    <x v="33"/>
    <n v="427"/>
    <n v="7.26987355E-3"/>
    <n v="8.7193139999999997E-4"/>
    <n v="1.0583363499999999E-3"/>
    <n v="5.3396053100000004E-3"/>
  </r>
  <r>
    <x v="13"/>
    <x v="3"/>
    <x v="33"/>
    <n v="72"/>
    <n v="8.41740591E-3"/>
    <n v="1.18216283E-3"/>
    <n v="1.8504048300000001E-3"/>
    <n v="5.3848377299999996E-3"/>
  </r>
  <r>
    <x v="13"/>
    <x v="4"/>
    <x v="33"/>
    <n v="276"/>
    <n v="7.70564926E-3"/>
    <n v="1.1713295900000001E-3"/>
    <n v="1.6918274500000001E-3"/>
    <n v="4.8424917099999997E-3"/>
  </r>
  <r>
    <x v="13"/>
    <x v="0"/>
    <x v="34"/>
    <n v="675"/>
    <n v="7.8678667000000001E-3"/>
    <n v="9.8832281000000004E-4"/>
    <n v="1.47885778E-3"/>
    <n v="5.4006856299999998E-3"/>
  </r>
  <r>
    <x v="13"/>
    <x v="1"/>
    <x v="34"/>
    <n v="239"/>
    <n v="7.0777155399999996E-3"/>
    <n v="8.2064520000000001E-4"/>
    <n v="1.36172104E-3"/>
    <n v="4.8953488200000001E-3"/>
  </r>
  <r>
    <x v="13"/>
    <x v="2"/>
    <x v="34"/>
    <n v="184"/>
    <n v="7.8765975000000005E-3"/>
    <n v="1.0967690899999999E-3"/>
    <n v="1.32076517E-3"/>
    <n v="5.4590627700000002E-3"/>
  </r>
  <r>
    <x v="13"/>
    <x v="3"/>
    <x v="34"/>
    <n v="70"/>
    <n v="8.6641862599999998E-3"/>
    <n v="1.1835315E-3"/>
    <n v="1.71378944E-3"/>
    <n v="5.7668648300000002E-3"/>
  </r>
  <r>
    <x v="13"/>
    <x v="4"/>
    <x v="34"/>
    <n v="182"/>
    <n v="8.5903792900000001E-3"/>
    <n v="1.0237965700000001E-3"/>
    <n v="1.7021517500000001E-3"/>
    <n v="5.8644304700000002E-3"/>
  </r>
  <r>
    <x v="13"/>
    <x v="0"/>
    <x v="35"/>
    <n v="538"/>
    <n v="7.1630608199999999E-3"/>
    <n v="2.6424576999999999E-4"/>
    <n v="1.5949846E-3"/>
    <n v="5.2926861599999998E-3"/>
  </r>
  <r>
    <x v="13"/>
    <x v="1"/>
    <x v="35"/>
    <n v="213"/>
    <n v="6.3866607700000001E-3"/>
    <n v="2.5305356999999999E-4"/>
    <n v="1.54674162E-3"/>
    <n v="4.5756170400000004E-3"/>
  </r>
  <r>
    <x v="13"/>
    <x v="2"/>
    <x v="35"/>
    <n v="157"/>
    <n v="7.8063810000000003E-3"/>
    <n v="2.8470724E-4"/>
    <n v="1.64167527E-3"/>
    <n v="5.8685713899999997E-3"/>
  </r>
  <r>
    <x v="13"/>
    <x v="3"/>
    <x v="35"/>
    <n v="20"/>
    <n v="8.6712960700000008E-3"/>
    <n v="2.0717568999999999E-4"/>
    <n v="2.1753470100000002E-3"/>
    <n v="6.2777775299999996E-3"/>
  </r>
  <r>
    <x v="13"/>
    <x v="4"/>
    <x v="35"/>
    <n v="148"/>
    <n v="7.3941908100000004E-3"/>
    <n v="2.6635987999999998E-4"/>
    <n v="1.5364580600000001E-3"/>
    <n v="5.58065855E-3"/>
  </r>
  <r>
    <x v="13"/>
    <x v="0"/>
    <x v="36"/>
    <n v="1744"/>
    <n v="5.8929156800000002E-3"/>
    <n v="8.9632020999999996E-4"/>
    <n v="8.3529085999999996E-4"/>
    <n v="4.1613041199999997E-3"/>
  </r>
  <r>
    <x v="13"/>
    <x v="1"/>
    <x v="36"/>
    <n v="643"/>
    <n v="5.3415879499999997E-3"/>
    <n v="8.3966914000000001E-4"/>
    <n v="6.9925021999999999E-4"/>
    <n v="3.80266809E-3"/>
  </r>
  <r>
    <x v="13"/>
    <x v="2"/>
    <x v="36"/>
    <n v="305"/>
    <n v="6.0211746199999999E-3"/>
    <n v="9.911579199999999E-4"/>
    <n v="7.8373533999999997E-4"/>
    <n v="4.2462808699999998E-3"/>
  </r>
  <r>
    <x v="13"/>
    <x v="3"/>
    <x v="36"/>
    <n v="124"/>
    <n v="7.1884331700000003E-3"/>
    <n v="1.01581142E-3"/>
    <n v="8.2894616000000001E-4"/>
    <n v="5.3436750899999996E-3"/>
  </r>
  <r>
    <x v="13"/>
    <x v="4"/>
    <x v="36"/>
    <n v="672"/>
    <n v="6.1231844100000004E-3"/>
    <n v="8.8543363999999997E-4"/>
    <n v="9.9003088999999995E-4"/>
    <n v="4.2477193899999998E-3"/>
  </r>
  <r>
    <x v="13"/>
    <x v="0"/>
    <x v="37"/>
    <n v="1209"/>
    <n v="8.0077847300000001E-3"/>
    <n v="1.2484871800000001E-3"/>
    <n v="1.20179838E-3"/>
    <n v="5.5463171099999998E-3"/>
  </r>
  <r>
    <x v="13"/>
    <x v="1"/>
    <x v="37"/>
    <n v="474"/>
    <n v="7.1414964599999997E-3"/>
    <n v="1.16934751E-3"/>
    <n v="1.0317039300000001E-3"/>
    <n v="4.9295297599999998E-3"/>
  </r>
  <r>
    <x v="13"/>
    <x v="2"/>
    <x v="37"/>
    <n v="350"/>
    <n v="8.3661373199999996E-3"/>
    <n v="1.1792325500000001E-3"/>
    <n v="1.27933177E-3"/>
    <n v="5.8961307100000001E-3"/>
  </r>
  <r>
    <x v="13"/>
    <x v="3"/>
    <x v="37"/>
    <n v="71"/>
    <n v="8.2022689099999994E-3"/>
    <n v="1.4278492699999999E-3"/>
    <n v="1.4159491700000001E-3"/>
    <n v="5.3470589900000004E-3"/>
  </r>
  <r>
    <x v="13"/>
    <x v="4"/>
    <x v="37"/>
    <n v="314"/>
    <n v="8.87208045E-3"/>
    <n v="1.4045910599999999E-3"/>
    <n v="1.3237199699999999E-3"/>
    <n v="6.1325265699999996E-3"/>
  </r>
  <r>
    <x v="13"/>
    <x v="0"/>
    <x v="38"/>
    <n v="677"/>
    <n v="7.6221686400000004E-3"/>
    <n v="6.9813697000000005E-4"/>
    <n v="2.0313267000000002E-3"/>
    <n v="4.8927045000000001E-3"/>
  </r>
  <r>
    <x v="13"/>
    <x v="1"/>
    <x v="38"/>
    <n v="287"/>
    <n v="6.7229640099999996E-3"/>
    <n v="6.3153286999999996E-4"/>
    <n v="1.84229393E-3"/>
    <n v="4.2491367500000002E-3"/>
  </r>
  <r>
    <x v="13"/>
    <x v="2"/>
    <x v="38"/>
    <n v="175"/>
    <n v="7.7042325499999996E-3"/>
    <n v="6.7949712E-4"/>
    <n v="1.98935162E-3"/>
    <n v="5.0353833400000004E-3"/>
  </r>
  <r>
    <x v="13"/>
    <x v="3"/>
    <x v="38"/>
    <n v="53"/>
    <n v="1.10517119E-2"/>
    <n v="9.3749974000000003E-4"/>
    <n v="2.36351305E-3"/>
    <n v="7.7506985599999998E-3"/>
  </r>
  <r>
    <x v="13"/>
    <x v="4"/>
    <x v="38"/>
    <n v="162"/>
    <n v="8.0045436499999994E-3"/>
    <n v="7.5795872999999999E-4"/>
    <n v="2.3028833E-3"/>
    <n v="4.9437011700000002E-3"/>
  </r>
  <r>
    <x v="13"/>
    <x v="0"/>
    <x v="39"/>
    <n v="1047"/>
    <n v="6.8482368E-3"/>
    <n v="9.9697304999999997E-4"/>
    <n v="7.6405446999999998E-4"/>
    <n v="5.0872088200000004E-3"/>
  </r>
  <r>
    <x v="13"/>
    <x v="1"/>
    <x v="39"/>
    <n v="442"/>
    <n v="6.0768861800000002E-3"/>
    <n v="8.0727835000000004E-4"/>
    <n v="6.9750794999999999E-4"/>
    <n v="4.5720994399999996E-3"/>
  </r>
  <r>
    <x v="13"/>
    <x v="2"/>
    <x v="39"/>
    <n v="231"/>
    <n v="6.8375218400000002E-3"/>
    <n v="9.9231378000000001E-4"/>
    <n v="7.5136259000000002E-4"/>
    <n v="5.0938449699999997E-3"/>
  </r>
  <r>
    <x v="13"/>
    <x v="3"/>
    <x v="39"/>
    <n v="61"/>
    <n v="8.78092722E-3"/>
    <n v="1.4600407599999999E-3"/>
    <n v="8.3029727000000003E-4"/>
    <n v="6.49058871E-3"/>
  </r>
  <r>
    <x v="13"/>
    <x v="4"/>
    <x v="39"/>
    <n v="313"/>
    <n v="7.5687416400000004E-3"/>
    <n v="1.1780408400000001E-3"/>
    <n v="8.5448442999999999E-4"/>
    <n v="5.5362159100000004E-3"/>
  </r>
  <r>
    <x v="13"/>
    <x v="0"/>
    <x v="40"/>
    <n v="1469"/>
    <n v="4.5794015399999999E-3"/>
    <n v="7.3370466000000003E-4"/>
    <n v="4.5558810000000002E-4"/>
    <n v="3.3901082999999999E-3"/>
  </r>
  <r>
    <x v="13"/>
    <x v="1"/>
    <x v="40"/>
    <n v="574"/>
    <n v="4.1771315000000003E-3"/>
    <n v="6.6427903000000003E-4"/>
    <n v="4.0995187000000003E-4"/>
    <n v="3.1029001299999999E-3"/>
  </r>
  <r>
    <x v="13"/>
    <x v="2"/>
    <x v="40"/>
    <n v="251"/>
    <n v="4.8327059800000001E-3"/>
    <n v="8.4416937000000001E-4"/>
    <n v="4.4009124E-4"/>
    <n v="3.5484448799999999E-3"/>
  </r>
  <r>
    <x v="13"/>
    <x v="3"/>
    <x v="40"/>
    <n v="93"/>
    <n v="5.2438020300000004E-3"/>
    <n v="9.6960853E-4"/>
    <n v="4.9843163999999996E-4"/>
    <n v="3.7757614499999998E-3"/>
  </r>
  <r>
    <x v="13"/>
    <x v="4"/>
    <x v="40"/>
    <n v="551"/>
    <n v="4.7709339200000004E-3"/>
    <n v="7.1589088999999997E-4"/>
    <n v="5.0295734E-4"/>
    <n v="3.5520851900000001E-3"/>
  </r>
  <r>
    <x v="13"/>
    <x v="0"/>
    <x v="41"/>
    <n v="591"/>
    <n v="7.2501290100000001E-3"/>
    <n v="8.3879699999999996E-4"/>
    <n v="1.24052117E-3"/>
    <n v="5.1708103799999999E-3"/>
  </r>
  <r>
    <x v="13"/>
    <x v="1"/>
    <x v="41"/>
    <n v="235"/>
    <n v="5.9317865799999999E-3"/>
    <n v="6.0155609999999998E-4"/>
    <n v="1.1287428700000001E-3"/>
    <n v="4.2014871599999996E-3"/>
  </r>
  <r>
    <x v="13"/>
    <x v="2"/>
    <x v="41"/>
    <n v="105"/>
    <n v="7.0001100000000004E-3"/>
    <n v="1.0025350200000001E-3"/>
    <n v="1.1632493199999999E-3"/>
    <n v="4.8343251399999999E-3"/>
  </r>
  <r>
    <x v="13"/>
    <x v="3"/>
    <x v="41"/>
    <n v="54"/>
    <n v="8.7114195100000003E-3"/>
    <n v="1.0427380999999999E-3"/>
    <n v="1.3460217199999999E-3"/>
    <n v="6.3226592200000004E-3"/>
  </r>
  <r>
    <x v="13"/>
    <x v="4"/>
    <x v="41"/>
    <n v="197"/>
    <n v="8.5554730600000007E-3"/>
    <n v="9.786259199999999E-4"/>
    <n v="1.3861273499999999E-3"/>
    <n v="6.1907193500000002E-3"/>
  </r>
  <r>
    <x v="13"/>
    <x v="0"/>
    <x v="42"/>
    <n v="2973"/>
    <n v="4.8146705299999997E-3"/>
    <n v="1.07457448E-3"/>
    <n v="6.1775477000000005E-4"/>
    <n v="3.1110781699999999E-3"/>
  </r>
  <r>
    <x v="13"/>
    <x v="1"/>
    <x v="42"/>
    <n v="1507"/>
    <n v="4.56690512E-3"/>
    <n v="9.9561589999999991E-4"/>
    <n v="5.7033972000000005E-4"/>
    <n v="2.9897052100000001E-3"/>
  </r>
  <r>
    <x v="13"/>
    <x v="2"/>
    <x v="42"/>
    <n v="599"/>
    <n v="4.9790350400000004E-3"/>
    <n v="1.20656315E-3"/>
    <n v="5.9130163E-4"/>
    <n v="3.1697695800000001E-3"/>
  </r>
  <r>
    <x v="13"/>
    <x v="3"/>
    <x v="42"/>
    <n v="94"/>
    <n v="5.772877E-3"/>
    <n v="1.50770761E-3"/>
    <n v="6.3718946000000003E-4"/>
    <n v="3.6152972399999999E-3"/>
  </r>
  <r>
    <x v="13"/>
    <x v="4"/>
    <x v="42"/>
    <n v="773"/>
    <n v="5.0538124600000003E-3"/>
    <n v="1.07355877E-3"/>
    <n v="7.2832794000000001E-4"/>
    <n v="3.2409052100000001E-3"/>
  </r>
  <r>
    <x v="13"/>
    <x v="0"/>
    <x v="43"/>
    <n v="861"/>
    <n v="6.3800703000000004E-3"/>
    <n v="9.3801058000000004E-4"/>
    <n v="9.6193839999999999E-4"/>
    <n v="4.4801208599999998E-3"/>
  </r>
  <r>
    <x v="13"/>
    <x v="1"/>
    <x v="43"/>
    <n v="392"/>
    <n v="5.9259256700000002E-3"/>
    <n v="7.9090466999999997E-4"/>
    <n v="8.8213907000000004E-4"/>
    <n v="4.2528814799999998E-3"/>
  </r>
  <r>
    <x v="13"/>
    <x v="2"/>
    <x v="43"/>
    <n v="171"/>
    <n v="6.11205846E-3"/>
    <n v="1.04315549E-3"/>
    <n v="8.8402890000000001E-4"/>
    <n v="4.1848735999999997E-3"/>
  </r>
  <r>
    <x v="13"/>
    <x v="3"/>
    <x v="43"/>
    <n v="90"/>
    <n v="7.5648145999999998E-3"/>
    <n v="1.31661498E-3"/>
    <n v="9.849534599999999E-4"/>
    <n v="5.2632456399999998E-3"/>
  </r>
  <r>
    <x v="13"/>
    <x v="4"/>
    <x v="43"/>
    <n v="208"/>
    <n v="6.9436651700000001E-3"/>
    <n v="9.6498818999999996E-4"/>
    <n v="1.1664216099999999E-3"/>
    <n v="4.81225492E-3"/>
  </r>
  <r>
    <x v="13"/>
    <x v="0"/>
    <x v="44"/>
    <n v="2745"/>
    <n v="5.9529487200000002E-3"/>
    <n v="1.0407978400000001E-3"/>
    <n v="8.8396386999999997E-4"/>
    <n v="4.0281865300000001E-3"/>
  </r>
  <r>
    <x v="13"/>
    <x v="1"/>
    <x v="44"/>
    <n v="1017"/>
    <n v="5.3532537000000003E-3"/>
    <n v="9.8486583000000007E-4"/>
    <n v="6.9376137000000003E-4"/>
    <n v="3.6746260099999998E-3"/>
  </r>
  <r>
    <x v="13"/>
    <x v="2"/>
    <x v="44"/>
    <n v="537"/>
    <n v="5.7850754499999997E-3"/>
    <n v="1.0582624000000001E-3"/>
    <n v="8.2850518000000004E-4"/>
    <n v="3.8983074099999998E-3"/>
  </r>
  <r>
    <x v="13"/>
    <x v="3"/>
    <x v="44"/>
    <n v="176"/>
    <n v="8.1043505399999993E-3"/>
    <n v="1.34193474E-3"/>
    <n v="1.0330516499999999E-3"/>
    <n v="5.7293637100000001E-3"/>
  </r>
  <r>
    <x v="13"/>
    <x v="4"/>
    <x v="44"/>
    <n v="1015"/>
    <n v="6.2695901599999996E-3"/>
    <n v="1.0353833399999999E-3"/>
    <n v="1.0780306800000001E-3"/>
    <n v="4.1561756399999998E-3"/>
  </r>
  <r>
    <x v="14"/>
    <x v="0"/>
    <x v="0"/>
    <n v="56526"/>
    <n v="6.3232813400000004E-3"/>
    <n v="9.7484552999999995E-4"/>
    <n v="1.0473703299999999E-3"/>
    <n v="4.3000981399999999E-3"/>
  </r>
  <r>
    <x v="14"/>
    <x v="1"/>
    <x v="0"/>
    <n v="24587"/>
    <n v="5.6244664099999999E-3"/>
    <n v="8.8924942E-4"/>
    <n v="9.0844665000000004E-4"/>
    <n v="3.8257384599999999E-3"/>
  </r>
  <r>
    <x v="14"/>
    <x v="2"/>
    <x v="0"/>
    <n v="12708"/>
    <n v="6.2838667700000003E-3"/>
    <n v="9.7404534000000004E-4"/>
    <n v="1.0267352500000001E-3"/>
    <n v="4.2821457799999997E-3"/>
  </r>
  <r>
    <x v="14"/>
    <x v="3"/>
    <x v="0"/>
    <n v="4560"/>
    <n v="7.7505987700000004E-3"/>
    <n v="1.25839604E-3"/>
    <n v="1.27255398E-3"/>
    <n v="5.2191381000000004E-3"/>
  </r>
  <r>
    <x v="14"/>
    <x v="4"/>
    <x v="0"/>
    <n v="14671"/>
    <n v="7.0849251100000002E-3"/>
    <n v="1.0308560100000001E-3"/>
    <n v="1.2280744200000001E-3"/>
    <n v="4.8249701899999997E-3"/>
  </r>
  <r>
    <x v="14"/>
    <x v="0"/>
    <x v="1"/>
    <n v="1253"/>
    <n v="6.7636835899999997E-3"/>
    <n v="1.4861274900000001E-3"/>
    <n v="9.4690311999999998E-4"/>
    <n v="4.3306524899999997E-3"/>
  </r>
  <r>
    <x v="14"/>
    <x v="1"/>
    <x v="1"/>
    <n v="524"/>
    <n v="6.3633550300000001E-3"/>
    <n v="1.33260861E-3"/>
    <n v="8.6229036999999997E-4"/>
    <n v="4.1684555400000002E-3"/>
  </r>
  <r>
    <x v="14"/>
    <x v="2"/>
    <x v="1"/>
    <n v="280"/>
    <n v="6.30551399E-3"/>
    <n v="1.46097857E-3"/>
    <n v="8.6144156000000005E-4"/>
    <n v="3.9830933400000004E-3"/>
  </r>
  <r>
    <x v="14"/>
    <x v="3"/>
    <x v="1"/>
    <n v="150"/>
    <n v="7.5529318499999998E-3"/>
    <n v="2.06666642E-3"/>
    <n v="1.1344133400000001E-3"/>
    <n v="4.3518515999999997E-3"/>
  </r>
  <r>
    <x v="14"/>
    <x v="4"/>
    <x v="1"/>
    <n v="299"/>
    <n v="7.4983739499999997E-3"/>
    <n v="1.4874811800000001E-3"/>
    <n v="1.0811498899999999E-3"/>
    <n v="4.92974242E-3"/>
  </r>
  <r>
    <x v="14"/>
    <x v="0"/>
    <x v="2"/>
    <n v="677"/>
    <n v="6.3340613800000004E-3"/>
    <n v="9.4189347000000004E-4"/>
    <n v="1.2036179799999999E-3"/>
    <n v="4.1885494599999996E-3"/>
  </r>
  <r>
    <x v="14"/>
    <x v="1"/>
    <x v="2"/>
    <n v="289"/>
    <n v="5.7946460400000004E-3"/>
    <n v="8.2928818999999997E-4"/>
    <n v="1.08143478E-3"/>
    <n v="3.8839225999999999E-3"/>
  </r>
  <r>
    <x v="14"/>
    <x v="2"/>
    <x v="2"/>
    <n v="142"/>
    <n v="5.5476490799999997E-3"/>
    <n v="8.5851891E-4"/>
    <n v="9.6904320000000001E-4"/>
    <n v="3.7200864899999998E-3"/>
  </r>
  <r>
    <x v="14"/>
    <x v="3"/>
    <x v="2"/>
    <n v="63"/>
    <n v="7.8323410199999995E-3"/>
    <n v="1.3798865899999999E-3"/>
    <n v="1.6945912100000001E-3"/>
    <n v="4.7578627800000002E-3"/>
  </r>
  <r>
    <x v="14"/>
    <x v="4"/>
    <x v="2"/>
    <n v="183"/>
    <n v="7.2803453400000001E-3"/>
    <n v="1.03363417E-3"/>
    <n v="1.4095701799999999E-3"/>
    <n v="4.8371405199999998E-3"/>
  </r>
  <r>
    <x v="14"/>
    <x v="0"/>
    <x v="3"/>
    <n v="771"/>
    <n v="6.0647395100000001E-3"/>
    <n v="9.4943410000000001E-4"/>
    <n v="5.4410134000000001E-4"/>
    <n v="4.5712035799999997E-3"/>
  </r>
  <r>
    <x v="14"/>
    <x v="1"/>
    <x v="3"/>
    <n v="375"/>
    <n v="5.4598454399999996E-3"/>
    <n v="8.5503060999999995E-4"/>
    <n v="4.9024667999999995E-4"/>
    <n v="4.1145676600000004E-3"/>
  </r>
  <r>
    <x v="14"/>
    <x v="2"/>
    <x v="3"/>
    <n v="140"/>
    <n v="5.9443615300000001E-3"/>
    <n v="1.0737431399999999E-3"/>
    <n v="5.9697395999999995E-4"/>
    <n v="4.2736439200000004E-3"/>
  </r>
  <r>
    <x v="14"/>
    <x v="3"/>
    <x v="3"/>
    <n v="25"/>
    <n v="7.8671294600000004E-3"/>
    <n v="1.6157404300000001E-3"/>
    <n v="6.4305532000000004E-4"/>
    <n v="5.6083331900000002E-3"/>
  </r>
  <r>
    <x v="14"/>
    <x v="4"/>
    <x v="3"/>
    <n v="231"/>
    <n v="6.92460291E-3"/>
    <n v="9.5523663999999998E-4"/>
    <n v="5.8877441000000001E-4"/>
    <n v="5.3805913699999999E-3"/>
  </r>
  <r>
    <x v="14"/>
    <x v="0"/>
    <x v="4"/>
    <n v="940"/>
    <n v="6.9200155200000004E-3"/>
    <n v="9.1517656999999997E-4"/>
    <n v="1.0094683299999999E-3"/>
    <n v="4.9953701300000002E-3"/>
  </r>
  <r>
    <x v="14"/>
    <x v="1"/>
    <x v="4"/>
    <n v="306"/>
    <n v="6.4700963000000004E-3"/>
    <n v="7.9516890000000005E-4"/>
    <n v="9.5470954999999995E-4"/>
    <n v="4.72021734E-3"/>
  </r>
  <r>
    <x v="14"/>
    <x v="2"/>
    <x v="4"/>
    <n v="279"/>
    <n v="6.8439696100000003E-3"/>
    <n v="8.6598112E-4"/>
    <n v="8.5287212000000002E-4"/>
    <n v="5.1251159000000003E-3"/>
  </r>
  <r>
    <x v="14"/>
    <x v="3"/>
    <x v="4"/>
    <n v="95"/>
    <n v="7.8648876999999999E-3"/>
    <n v="1.22490231E-3"/>
    <n v="1.1145221900000001E-3"/>
    <n v="5.5254627499999997E-3"/>
  </r>
  <r>
    <x v="14"/>
    <x v="4"/>
    <x v="4"/>
    <n v="260"/>
    <n v="7.1858972000000002E-3"/>
    <n v="9.9603786E-4"/>
    <n v="1.20356993E-3"/>
    <n v="4.9862889399999999E-3"/>
  </r>
  <r>
    <x v="14"/>
    <x v="0"/>
    <x v="5"/>
    <n v="819"/>
    <n v="7.4472592900000001E-3"/>
    <n v="8.4472346000000003E-4"/>
    <n v="1.4361741800000001E-3"/>
    <n v="5.1663611599999998E-3"/>
  </r>
  <r>
    <x v="14"/>
    <x v="1"/>
    <x v="5"/>
    <n v="292"/>
    <n v="6.5555235999999999E-3"/>
    <n v="7.3721278999999999E-4"/>
    <n v="1.3074341200000001E-3"/>
    <n v="4.5108761999999997E-3"/>
  </r>
  <r>
    <x v="14"/>
    <x v="2"/>
    <x v="5"/>
    <n v="193"/>
    <n v="7.0557472300000002E-3"/>
    <n v="8.1276364999999999E-4"/>
    <n v="1.35944374E-3"/>
    <n v="4.8835393900000003E-3"/>
  </r>
  <r>
    <x v="14"/>
    <x v="3"/>
    <x v="5"/>
    <n v="71"/>
    <n v="8.7578244600000008E-3"/>
    <n v="9.9488105999999995E-4"/>
    <n v="1.58059444E-3"/>
    <n v="6.1823484699999997E-3"/>
  </r>
  <r>
    <x v="14"/>
    <x v="4"/>
    <x v="5"/>
    <n v="263"/>
    <n v="8.3708277999999994E-3"/>
    <n v="9.4700546999999997E-4"/>
    <n v="1.59642984E-3"/>
    <n v="5.8273920099999998E-3"/>
  </r>
  <r>
    <x v="14"/>
    <x v="0"/>
    <x v="6"/>
    <n v="823"/>
    <n v="6.7193474499999996E-3"/>
    <n v="1.02120436E-3"/>
    <n v="1.0492746699999999E-3"/>
    <n v="4.6488679499999998E-3"/>
  </r>
  <r>
    <x v="14"/>
    <x v="1"/>
    <x v="6"/>
    <n v="324"/>
    <n v="6.0551695099999997E-3"/>
    <n v="8.7577137000000005E-4"/>
    <n v="1.0218404499999999E-3"/>
    <n v="4.1575572100000001E-3"/>
  </r>
  <r>
    <x v="14"/>
    <x v="2"/>
    <x v="6"/>
    <n v="206"/>
    <n v="6.9066318200000001E-3"/>
    <n v="1.0270583500000001E-3"/>
    <n v="9.2390307000000005E-4"/>
    <n v="4.95566993E-3"/>
  </r>
  <r>
    <x v="14"/>
    <x v="3"/>
    <x v="6"/>
    <n v="65"/>
    <n v="7.6082618499999999E-3"/>
    <n v="1.2245368000000001E-3"/>
    <n v="1.16132456E-3"/>
    <n v="5.2224000300000002E-3"/>
  </r>
  <r>
    <x v="14"/>
    <x v="4"/>
    <x v="6"/>
    <n v="228"/>
    <n v="7.2405476100000001E-3"/>
    <n v="1.16461558E-3"/>
    <n v="1.16959041E-3"/>
    <n v="4.9063411400000001E-3"/>
  </r>
  <r>
    <x v="14"/>
    <x v="0"/>
    <x v="7"/>
    <n v="724"/>
    <n v="5.3929587400000003E-3"/>
    <n v="8.2348554E-4"/>
    <n v="7.0341252000000003E-4"/>
    <n v="3.8660602200000001E-3"/>
  </r>
  <r>
    <x v="14"/>
    <x v="1"/>
    <x v="7"/>
    <n v="230"/>
    <n v="4.9561189099999996E-3"/>
    <n v="7.6856858000000003E-4"/>
    <n v="6.2655974000000003E-4"/>
    <n v="3.5609900800000001E-3"/>
  </r>
  <r>
    <x v="14"/>
    <x v="2"/>
    <x v="7"/>
    <n v="193"/>
    <n v="5.2733398000000004E-3"/>
    <n v="8.9989902000000004E-4"/>
    <n v="5.7432570999999997E-4"/>
    <n v="3.7991146199999998E-3"/>
  </r>
  <r>
    <x v="14"/>
    <x v="3"/>
    <x v="7"/>
    <n v="52"/>
    <n v="6.26424476E-3"/>
    <n v="8.7406498999999997E-4"/>
    <n v="7.1136018999999997E-4"/>
    <n v="4.6788192299999998E-3"/>
  </r>
  <r>
    <x v="14"/>
    <x v="4"/>
    <x v="7"/>
    <n v="249"/>
    <n v="5.7072268000000004E-3"/>
    <n v="8.0442114999999998E-4"/>
    <n v="8.7279651000000003E-4"/>
    <n v="4.0300086799999997E-3"/>
  </r>
  <r>
    <x v="14"/>
    <x v="0"/>
    <x v="8"/>
    <n v="610"/>
    <n v="8.6106744600000003E-3"/>
    <n v="1.07024111E-3"/>
    <n v="1.9272159199999999E-3"/>
    <n v="5.6132169900000002E-3"/>
  </r>
  <r>
    <x v="14"/>
    <x v="1"/>
    <x v="8"/>
    <n v="225"/>
    <n v="8.4240738200000009E-3"/>
    <n v="1.04984544E-3"/>
    <n v="1.7389400799999999E-3"/>
    <n v="5.6352878400000002E-3"/>
  </r>
  <r>
    <x v="14"/>
    <x v="2"/>
    <x v="8"/>
    <n v="124"/>
    <n v="8.1407741100000004E-3"/>
    <n v="1.0293456399999999E-3"/>
    <n v="1.75944569E-3"/>
    <n v="5.3519822799999997E-3"/>
  </r>
  <r>
    <x v="14"/>
    <x v="3"/>
    <x v="8"/>
    <n v="75"/>
    <n v="8.3558639700000003E-3"/>
    <n v="1.19058615E-3"/>
    <n v="1.8669750999999999E-3"/>
    <n v="5.2983022900000001E-3"/>
  </r>
  <r>
    <x v="14"/>
    <x v="4"/>
    <x v="8"/>
    <n v="186"/>
    <n v="9.25241412E-3"/>
    <n v="1.0736507E-3"/>
    <n v="2.2911064099999999E-3"/>
    <n v="5.8876565800000001E-3"/>
  </r>
  <r>
    <x v="14"/>
    <x v="0"/>
    <x v="9"/>
    <n v="559"/>
    <n v="7.8434536799999992E-3"/>
    <n v="9.2373095999999995E-4"/>
    <n v="1.4838001900000001E-3"/>
    <n v="5.4359220499999999E-3"/>
  </r>
  <r>
    <x v="14"/>
    <x v="1"/>
    <x v="9"/>
    <n v="216"/>
    <n v="7.1476870900000003E-3"/>
    <n v="7.9968254999999999E-4"/>
    <n v="1.39826579E-3"/>
    <n v="4.9497383000000001E-3"/>
  </r>
  <r>
    <x v="14"/>
    <x v="2"/>
    <x v="9"/>
    <n v="110"/>
    <n v="7.9157194399999999E-3"/>
    <n v="1.03577419E-3"/>
    <n v="1.53124975E-3"/>
    <n v="5.3486950500000003E-3"/>
  </r>
  <r>
    <x v="14"/>
    <x v="3"/>
    <x v="9"/>
    <n v="61"/>
    <n v="7.3049481699999997E-3"/>
    <n v="9.5950948999999998E-4"/>
    <n v="1.4091906799999999E-3"/>
    <n v="4.9362474900000002E-3"/>
  </r>
  <r>
    <x v="14"/>
    <x v="4"/>
    <x v="9"/>
    <n v="172"/>
    <n v="8.8619722099999992E-3"/>
    <n v="9.9516823999999996E-4"/>
    <n v="1.58733019E-3"/>
    <n v="6.2794732799999996E-3"/>
  </r>
  <r>
    <x v="14"/>
    <x v="0"/>
    <x v="10"/>
    <n v="1015"/>
    <n v="6.9420837800000003E-3"/>
    <n v="9.0501253999999997E-4"/>
    <n v="1.3942594799999999E-3"/>
    <n v="4.6428112899999999E-3"/>
  </r>
  <r>
    <x v="14"/>
    <x v="1"/>
    <x v="10"/>
    <n v="431"/>
    <n v="6.17604386E-3"/>
    <n v="7.8292814999999995E-4"/>
    <n v="1.20684538E-3"/>
    <n v="4.1862698300000004E-3"/>
  </r>
  <r>
    <x v="14"/>
    <x v="2"/>
    <x v="10"/>
    <n v="189"/>
    <n v="7.1906841399999996E-3"/>
    <n v="9.6517954000000005E-4"/>
    <n v="1.54572043E-3"/>
    <n v="4.6797837199999996E-3"/>
  </r>
  <r>
    <x v="14"/>
    <x v="3"/>
    <x v="10"/>
    <n v="110"/>
    <n v="7.6441495699999997E-3"/>
    <n v="1.0310393599999999E-3"/>
    <n v="1.5385098799999999E-3"/>
    <n v="5.0745999599999996E-3"/>
  </r>
  <r>
    <x v="14"/>
    <x v="4"/>
    <x v="10"/>
    <n v="285"/>
    <n v="7.6647171200000001E-3"/>
    <n v="1.00109626E-3"/>
    <n v="1.5215640900000001E-3"/>
    <n v="5.1420562899999996E-3"/>
  </r>
  <r>
    <x v="14"/>
    <x v="0"/>
    <x v="11"/>
    <n v="1885"/>
    <n v="7.3007476199999999E-3"/>
    <n v="6.8460777000000001E-4"/>
    <n v="1.9030538399999999E-3"/>
    <n v="4.7130855200000002E-3"/>
  </r>
  <r>
    <x v="14"/>
    <x v="1"/>
    <x v="11"/>
    <n v="800"/>
    <n v="6.4582462999999996E-3"/>
    <n v="6.1069130000000001E-4"/>
    <n v="1.7135124899999999E-3"/>
    <n v="4.1340420000000001E-3"/>
  </r>
  <r>
    <x v="14"/>
    <x v="2"/>
    <x v="11"/>
    <n v="424"/>
    <n v="6.9033343999999998E-3"/>
    <n v="6.7192388E-4"/>
    <n v="1.76318983E-3"/>
    <n v="4.4682202000000002E-3"/>
  </r>
  <r>
    <x v="14"/>
    <x v="3"/>
    <x v="11"/>
    <n v="116"/>
    <n v="8.6317645999999994E-3"/>
    <n v="8.5648120000000004E-4"/>
    <n v="2.0372363699999998E-3"/>
    <n v="5.7380465199999998E-3"/>
  </r>
  <r>
    <x v="14"/>
    <x v="4"/>
    <x v="11"/>
    <n v="545"/>
    <n v="8.5633279899999994E-3"/>
    <n v="7.6639459999999998E-4"/>
    <n v="2.2615313600000001E-3"/>
    <n v="5.5354015500000001E-3"/>
  </r>
  <r>
    <x v="14"/>
    <x v="0"/>
    <x v="12"/>
    <n v="1499"/>
    <n v="7.4785579999999997E-3"/>
    <n v="9.1599623000000003E-4"/>
    <n v="1.8076245900000001E-3"/>
    <n v="4.7549367000000002E-3"/>
  </r>
  <r>
    <x v="14"/>
    <x v="1"/>
    <x v="12"/>
    <n v="578"/>
    <n v="6.6361893600000001E-3"/>
    <n v="8.1453023E-4"/>
    <n v="1.5534087000000001E-3"/>
    <n v="4.2682499499999997E-3"/>
  </r>
  <r>
    <x v="14"/>
    <x v="2"/>
    <x v="12"/>
    <n v="381"/>
    <n v="7.8704005100000002E-3"/>
    <n v="8.2188054E-4"/>
    <n v="2.0744019199999998E-3"/>
    <n v="4.9741175900000004E-3"/>
  </r>
  <r>
    <x v="14"/>
    <x v="3"/>
    <x v="12"/>
    <n v="179"/>
    <n v="8.6075545999999992E-3"/>
    <n v="1.2964900300000001E-3"/>
    <n v="1.7758765599999999E-3"/>
    <n v="5.5351875300000001E-3"/>
  </r>
  <r>
    <x v="14"/>
    <x v="4"/>
    <x v="12"/>
    <n v="361"/>
    <n v="7.8539227599999997E-3"/>
    <n v="9.8911820000000005E-4"/>
    <n v="1.9488365699999999E-3"/>
    <n v="4.9159675E-3"/>
  </r>
  <r>
    <x v="14"/>
    <x v="0"/>
    <x v="13"/>
    <n v="881"/>
    <n v="6.2726749500000003E-3"/>
    <n v="6.2591937999999995E-4"/>
    <n v="1.3022473099999999E-3"/>
    <n v="4.3445078000000003E-3"/>
  </r>
  <r>
    <x v="14"/>
    <x v="1"/>
    <x v="13"/>
    <n v="246"/>
    <n v="5.5794562399999999E-3"/>
    <n v="5.8030311999999996E-4"/>
    <n v="1.0265166100000001E-3"/>
    <n v="3.9726360299999998E-3"/>
  </r>
  <r>
    <x v="14"/>
    <x v="2"/>
    <x v="13"/>
    <n v="211"/>
    <n v="6.04638381E-3"/>
    <n v="5.4743700999999997E-4"/>
    <n v="1.2534006800000001E-3"/>
    <n v="4.2455456799999998E-3"/>
  </r>
  <r>
    <x v="14"/>
    <x v="3"/>
    <x v="13"/>
    <n v="57"/>
    <n v="6.8662684100000001E-3"/>
    <n v="6.0124245999999999E-4"/>
    <n v="1.3068549099999999E-3"/>
    <n v="4.9581706399999996E-3"/>
  </r>
  <r>
    <x v="14"/>
    <x v="4"/>
    <x v="13"/>
    <n v="367"/>
    <n v="6.77524827E-3"/>
    <n v="7.0545061999999995E-4"/>
    <n v="1.51443738E-3"/>
    <n v="4.5553598000000004E-3"/>
  </r>
  <r>
    <x v="14"/>
    <x v="0"/>
    <x v="14"/>
    <n v="865"/>
    <n v="6.1723798800000004E-3"/>
    <n v="9.5979154999999996E-4"/>
    <n v="1.13879499E-3"/>
    <n v="4.0737928499999998E-3"/>
  </r>
  <r>
    <x v="14"/>
    <x v="1"/>
    <x v="14"/>
    <n v="394"/>
    <n v="5.8026941200000001E-3"/>
    <n v="8.6015321999999999E-4"/>
    <n v="1.04786473E-3"/>
    <n v="3.8946756800000001E-3"/>
  </r>
  <r>
    <x v="14"/>
    <x v="2"/>
    <x v="14"/>
    <n v="197"/>
    <n v="5.8248728500000001E-3"/>
    <n v="9.3050830999999998E-4"/>
    <n v="9.6452550999999995E-4"/>
    <n v="3.9298385700000001E-3"/>
  </r>
  <r>
    <x v="14"/>
    <x v="3"/>
    <x v="14"/>
    <n v="91"/>
    <n v="7.0554789999999999E-3"/>
    <n v="1.34081168E-3"/>
    <n v="1.53159319E-3"/>
    <n v="4.18307362E-3"/>
  </r>
  <r>
    <x v="14"/>
    <x v="4"/>
    <x v="14"/>
    <n v="183"/>
    <n v="6.9032708900000003E-3"/>
    <n v="1.0163678899999999E-3"/>
    <n v="1.3268440099999999E-3"/>
    <n v="4.5600584600000004E-3"/>
  </r>
  <r>
    <x v="14"/>
    <x v="0"/>
    <x v="15"/>
    <n v="1754"/>
    <n v="7.3015446500000001E-3"/>
    <n v="9.6126817000000001E-4"/>
    <n v="1.4684224599999999E-3"/>
    <n v="4.8718535000000004E-3"/>
  </r>
  <r>
    <x v="14"/>
    <x v="1"/>
    <x v="15"/>
    <n v="731"/>
    <n v="6.4538998000000002E-3"/>
    <n v="8.2566981000000003E-4"/>
    <n v="1.32254751E-3"/>
    <n v="4.30568197E-3"/>
  </r>
  <r>
    <x v="14"/>
    <x v="2"/>
    <x v="15"/>
    <n v="315"/>
    <n v="6.8174600899999997E-3"/>
    <n v="9.1993656000000004E-4"/>
    <n v="1.3436946600000001E-3"/>
    <n v="4.5538283900000004E-3"/>
  </r>
  <r>
    <x v="14"/>
    <x v="3"/>
    <x v="15"/>
    <n v="241"/>
    <n v="8.4516191500000008E-3"/>
    <n v="1.03479881E-3"/>
    <n v="1.7011485200000001E-3"/>
    <n v="5.7156713399999998E-3"/>
  </r>
  <r>
    <x v="14"/>
    <x v="4"/>
    <x v="15"/>
    <n v="467"/>
    <n v="8.3613884600000007E-3"/>
    <n v="1.16345442E-3"/>
    <n v="1.66079264E-3"/>
    <n v="5.5371408800000002E-3"/>
  </r>
  <r>
    <x v="14"/>
    <x v="0"/>
    <x v="16"/>
    <n v="631"/>
    <n v="7.29384918E-3"/>
    <n v="9.6736122000000001E-4"/>
    <n v="1.5873354099999999E-3"/>
    <n v="4.7391520399999998E-3"/>
  </r>
  <r>
    <x v="14"/>
    <x v="1"/>
    <x v="16"/>
    <n v="292"/>
    <n v="6.5725279800000003E-3"/>
    <n v="8.9469153000000003E-4"/>
    <n v="1.31579757E-3"/>
    <n v="4.3620383599999998E-3"/>
  </r>
  <r>
    <x v="14"/>
    <x v="2"/>
    <x v="16"/>
    <n v="124"/>
    <n v="7.5521764599999998E-3"/>
    <n v="9.8902302000000004E-4"/>
    <n v="1.7408712E-3"/>
    <n v="4.82228172E-3"/>
  </r>
  <r>
    <x v="14"/>
    <x v="3"/>
    <x v="16"/>
    <n v="50"/>
    <n v="8.1356478900000001E-3"/>
    <n v="1.23171267E-3"/>
    <n v="1.72638863E-3"/>
    <n v="5.1775460299999998E-3"/>
  </r>
  <r>
    <x v="14"/>
    <x v="4"/>
    <x v="16"/>
    <n v="165"/>
    <n v="8.1211417299999998E-3"/>
    <n v="9.9957887000000009E-4"/>
    <n v="1.91035329E-3"/>
    <n v="5.2112091000000001E-3"/>
  </r>
  <r>
    <x v="14"/>
    <x v="0"/>
    <x v="17"/>
    <n v="7935"/>
    <n v="4.7736963400000004E-3"/>
    <n v="1.00146566E-3"/>
    <n v="7.1316547000000005E-4"/>
    <n v="3.0590647299999999E-3"/>
  </r>
  <r>
    <x v="14"/>
    <x v="1"/>
    <x v="17"/>
    <n v="4643"/>
    <n v="4.56191993E-3"/>
    <n v="9.3784624999999997E-4"/>
    <n v="6.8198019999999996E-4"/>
    <n v="2.9420929999999998E-3"/>
  </r>
  <r>
    <x v="14"/>
    <x v="2"/>
    <x v="17"/>
    <n v="1686"/>
    <n v="4.6508279300000004E-3"/>
    <n v="1.02174475E-3"/>
    <n v="6.8286325999999996E-4"/>
    <n v="2.9462194399999999E-3"/>
  </r>
  <r>
    <x v="14"/>
    <x v="3"/>
    <x v="17"/>
    <n v="491"/>
    <n v="5.7711725400000002E-3"/>
    <n v="1.3342241199999999E-3"/>
    <n v="7.8684820999999996E-4"/>
    <n v="3.6500997000000002E-3"/>
  </r>
  <r>
    <x v="14"/>
    <x v="4"/>
    <x v="17"/>
    <n v="1115"/>
    <n v="5.40210281E-3"/>
    <n v="1.08918759E-3"/>
    <n v="8.5639820000000004E-4"/>
    <n v="3.4565165199999998E-3"/>
  </r>
  <r>
    <x v="14"/>
    <x v="0"/>
    <x v="18"/>
    <n v="3299"/>
    <n v="5.1239816299999998E-3"/>
    <n v="1.00387088E-3"/>
    <n v="5.3897831999999998E-4"/>
    <n v="3.5811319500000001E-3"/>
  </r>
  <r>
    <x v="14"/>
    <x v="1"/>
    <x v="18"/>
    <n v="1596"/>
    <n v="4.7499243400000004E-3"/>
    <n v="9.5784140999999995E-4"/>
    <n v="4.9646662E-4"/>
    <n v="3.2956158300000002E-3"/>
  </r>
  <r>
    <x v="14"/>
    <x v="2"/>
    <x v="18"/>
    <n v="840"/>
    <n v="5.0386626700000001E-3"/>
    <n v="1.0224038700000001E-3"/>
    <n v="4.9939348000000003E-4"/>
    <n v="3.5168648399999999E-3"/>
  </r>
  <r>
    <x v="14"/>
    <x v="3"/>
    <x v="18"/>
    <n v="144"/>
    <n v="6.68282192E-3"/>
    <n v="1.343798E-3"/>
    <n v="6.5827523E-4"/>
    <n v="4.6807482200000002E-3"/>
  </r>
  <r>
    <x v="14"/>
    <x v="4"/>
    <x v="18"/>
    <n v="719"/>
    <n v="5.7417707299999999E-3"/>
    <n v="1.0163129199999999E-3"/>
    <n v="6.5569762000000002E-4"/>
    <n v="4.0697597199999998E-3"/>
  </r>
  <r>
    <x v="14"/>
    <x v="0"/>
    <x v="19"/>
    <n v="1866"/>
    <n v="6.9269714499999996E-3"/>
    <n v="1.15459738E-3"/>
    <n v="1.0337766999999999E-3"/>
    <n v="4.7385968800000003E-3"/>
  </r>
  <r>
    <x v="14"/>
    <x v="1"/>
    <x v="19"/>
    <n v="731"/>
    <n v="6.1072158999999999E-3"/>
    <n v="1.0322298299999999E-3"/>
    <n v="9.0958581999999995E-4"/>
    <n v="4.1653997799999997E-3"/>
  </r>
  <r>
    <x v="14"/>
    <x v="2"/>
    <x v="19"/>
    <n v="391"/>
    <n v="6.7015958400000004E-3"/>
    <n v="1.20225299E-3"/>
    <n v="9.1861419E-4"/>
    <n v="4.5807281700000002E-3"/>
  </r>
  <r>
    <x v="14"/>
    <x v="3"/>
    <x v="19"/>
    <n v="259"/>
    <n v="8.4978279399999992E-3"/>
    <n v="1.38576054E-3"/>
    <n v="1.2610375699999999E-3"/>
    <n v="5.8510293600000001E-3"/>
  </r>
  <r>
    <x v="14"/>
    <x v="4"/>
    <x v="19"/>
    <n v="485"/>
    <n v="7.5053453199999997E-3"/>
    <n v="1.1771666100000001E-3"/>
    <n v="1.1924396199999999E-3"/>
    <n v="5.1357386100000001E-3"/>
  </r>
  <r>
    <x v="14"/>
    <x v="0"/>
    <x v="20"/>
    <n v="869"/>
    <n v="8.4312399E-3"/>
    <n v="1.29199408E-3"/>
    <n v="1.52424805E-3"/>
    <n v="5.6149706700000003E-3"/>
  </r>
  <r>
    <x v="14"/>
    <x v="1"/>
    <x v="20"/>
    <n v="336"/>
    <n v="7.4165010700000004E-3"/>
    <n v="1.2541333899999999E-3"/>
    <n v="1.24273152E-3"/>
    <n v="4.9196357100000001E-3"/>
  </r>
  <r>
    <x v="14"/>
    <x v="2"/>
    <x v="20"/>
    <n v="199"/>
    <n v="8.1311648599999998E-3"/>
    <n v="1.09976944E-3"/>
    <n v="1.6523006099999999E-3"/>
    <n v="5.3790943199999997E-3"/>
  </r>
  <r>
    <x v="14"/>
    <x v="3"/>
    <x v="20"/>
    <n v="82"/>
    <n v="1.047439562E-2"/>
    <n v="1.8497344200000001E-3"/>
    <n v="1.9444442100000001E-3"/>
    <n v="6.6802165900000003E-3"/>
  </r>
  <r>
    <x v="14"/>
    <x v="4"/>
    <x v="20"/>
    <n v="252"/>
    <n v="9.3563526399999992E-3"/>
    <n v="1.3127845300000001E-3"/>
    <n v="1.6617520500000001E-3"/>
    <n v="6.3817237600000002E-3"/>
  </r>
  <r>
    <x v="14"/>
    <x v="0"/>
    <x v="21"/>
    <n v="952"/>
    <n v="6.2895607200000002E-3"/>
    <n v="1.05699722E-3"/>
    <n v="8.0314567000000004E-4"/>
    <n v="4.4294173500000001E-3"/>
  </r>
  <r>
    <x v="14"/>
    <x v="1"/>
    <x v="21"/>
    <n v="357"/>
    <n v="5.6657521699999998E-3"/>
    <n v="9.1007214000000003E-4"/>
    <n v="7.0964935999999999E-4"/>
    <n v="4.0460302E-3"/>
  </r>
  <r>
    <x v="14"/>
    <x v="2"/>
    <x v="21"/>
    <n v="159"/>
    <n v="6.3781880799999996E-3"/>
    <n v="1.16657907E-3"/>
    <n v="7.8805590000000005E-4"/>
    <n v="4.42355262E-3"/>
  </r>
  <r>
    <x v="14"/>
    <x v="3"/>
    <x v="21"/>
    <n v="150"/>
    <n v="7.2081787600000004E-3"/>
    <n v="1.2040892799999999E-3"/>
    <n v="9.4683617999999998E-4"/>
    <n v="5.05725284E-3"/>
  </r>
  <r>
    <x v="14"/>
    <x v="4"/>
    <x v="21"/>
    <n v="286"/>
    <n v="6.5371662900000002E-3"/>
    <n v="1.10232916E-3"/>
    <n v="8.5287950999999999E-4"/>
    <n v="4.5819571499999996E-3"/>
  </r>
  <r>
    <x v="14"/>
    <x v="0"/>
    <x v="22"/>
    <n v="1053"/>
    <n v="6.5747223400000002E-3"/>
    <n v="1.0381821200000001E-3"/>
    <n v="1.1537909499999999E-3"/>
    <n v="4.38274878E-3"/>
  </r>
  <r>
    <x v="14"/>
    <x v="1"/>
    <x v="22"/>
    <n v="373"/>
    <n v="5.4400007699999999E-3"/>
    <n v="9.8044487000000001E-4"/>
    <n v="8.7627817000000005E-4"/>
    <n v="3.5832772400000001E-3"/>
  </r>
  <r>
    <x v="14"/>
    <x v="2"/>
    <x v="22"/>
    <n v="316"/>
    <n v="6.7460001199999998E-3"/>
    <n v="1.01837178E-3"/>
    <n v="1.2002239100000001E-3"/>
    <n v="4.5274039399999999E-3"/>
  </r>
  <r>
    <x v="14"/>
    <x v="3"/>
    <x v="22"/>
    <n v="104"/>
    <n v="8.8095394500000007E-3"/>
    <n v="1.17276507E-3"/>
    <n v="1.53701453E-3"/>
    <n v="6.0997593500000001E-3"/>
  </r>
  <r>
    <x v="14"/>
    <x v="4"/>
    <x v="22"/>
    <n v="260"/>
    <n v="7.1005161399999997E-3"/>
    <n v="1.09125689E-3"/>
    <n v="1.3421917300000001E-3"/>
    <n v="4.6670670600000002E-3"/>
  </r>
  <r>
    <x v="14"/>
    <x v="0"/>
    <x v="23"/>
    <n v="5"/>
    <n v="7.42361082E-3"/>
    <n v="1.4652774900000001E-3"/>
    <n v="3.7337959599999999E-3"/>
    <n v="2.22453666E-3"/>
  </r>
  <r>
    <x v="14"/>
    <x v="1"/>
    <x v="23"/>
    <n v="3"/>
    <n v="6.08410462E-3"/>
    <n v="1.19984536E-3"/>
    <n v="3.9506168899999996E-3"/>
    <n v="9.3364165999999999E-4"/>
  </r>
  <r>
    <x v="14"/>
    <x v="2"/>
    <x v="23"/>
    <n v="1"/>
    <n v="6.5856479099999999E-3"/>
    <n v="1.65509236E-3"/>
    <n v="2.9398145800000001E-3"/>
    <n v="1.9907402700000002E-3"/>
  </r>
  <r>
    <x v="14"/>
    <x v="3"/>
    <x v="23"/>
    <n v="1"/>
    <n v="1.228009236E-2"/>
    <n v="2.0717590200000002E-3"/>
    <n v="3.87731458E-3"/>
    <n v="6.3310180499999997E-3"/>
  </r>
  <r>
    <x v="14"/>
    <x v="0"/>
    <x v="24"/>
    <n v="1654"/>
    <n v="7.7842853299999997E-3"/>
    <n v="1.07194515E-3"/>
    <n v="1.30614171E-3"/>
    <n v="5.4061979800000002E-3"/>
  </r>
  <r>
    <x v="14"/>
    <x v="1"/>
    <x v="24"/>
    <n v="565"/>
    <n v="6.7935305700000002E-3"/>
    <n v="8.1897304000000002E-4"/>
    <n v="1.17942863E-3"/>
    <n v="4.7951284000000002E-3"/>
  </r>
  <r>
    <x v="14"/>
    <x v="2"/>
    <x v="24"/>
    <n v="454"/>
    <n v="7.9241870200000009E-3"/>
    <n v="9.9684876000000005E-4"/>
    <n v="1.43638313E-3"/>
    <n v="5.4909546500000002E-3"/>
  </r>
  <r>
    <x v="14"/>
    <x v="3"/>
    <x v="24"/>
    <n v="152"/>
    <n v="9.3081442799999997E-3"/>
    <n v="1.60437963E-3"/>
    <n v="1.2598986200000001E-3"/>
    <n v="6.4438655099999997E-3"/>
  </r>
  <r>
    <x v="14"/>
    <x v="4"/>
    <x v="24"/>
    <n v="483"/>
    <n v="8.3321828699999996E-3"/>
    <n v="1.27089538E-3"/>
    <n v="1.3464982899999999E-3"/>
    <n v="5.71478869E-3"/>
  </r>
  <r>
    <x v="14"/>
    <x v="0"/>
    <x v="25"/>
    <n v="1684"/>
    <n v="5.8214703499999999E-3"/>
    <n v="1.00409879E-3"/>
    <n v="8.0166932999999995E-4"/>
    <n v="4.0157017299999997E-3"/>
  </r>
  <r>
    <x v="14"/>
    <x v="1"/>
    <x v="25"/>
    <n v="744"/>
    <n v="5.1108090699999997E-3"/>
    <n v="9.0038181999999999E-4"/>
    <n v="7.1533663999999995E-4"/>
    <n v="3.4950901000000002E-3"/>
  </r>
  <r>
    <x v="14"/>
    <x v="2"/>
    <x v="25"/>
    <n v="451"/>
    <n v="6.0168245100000002E-3"/>
    <n v="1.0431548800000001E-3"/>
    <n v="7.3712199000000003E-4"/>
    <n v="4.2365471399999997E-3"/>
  </r>
  <r>
    <x v="14"/>
    <x v="3"/>
    <x v="25"/>
    <n v="98"/>
    <n v="6.8000044799999999E-3"/>
    <n v="1.4942363400000001E-3"/>
    <n v="1.0944583500000001E-3"/>
    <n v="4.2113092799999996E-3"/>
  </r>
  <r>
    <x v="14"/>
    <x v="4"/>
    <x v="25"/>
    <n v="391"/>
    <n v="6.7031351000000003E-3"/>
    <n v="1.0335557E-3"/>
    <n v="9.6701217000000003E-4"/>
    <n v="4.7025667900000004E-3"/>
  </r>
  <r>
    <x v="14"/>
    <x v="0"/>
    <x v="26"/>
    <n v="976"/>
    <n v="7.0800600999999996E-3"/>
    <n v="1.14732729E-3"/>
    <n v="1.0249219700000001E-3"/>
    <n v="4.9078103599999997E-3"/>
  </r>
  <r>
    <x v="14"/>
    <x v="1"/>
    <x v="26"/>
    <n v="404"/>
    <n v="6.1945931900000001E-3"/>
    <n v="1.0059415E-3"/>
    <n v="9.2074028000000004E-4"/>
    <n v="4.2679109300000004E-3"/>
  </r>
  <r>
    <x v="14"/>
    <x v="2"/>
    <x v="26"/>
    <n v="226"/>
    <n v="7.0516836299999996E-3"/>
    <n v="1.0981540399999999E-3"/>
    <n v="9.0999851999999995E-4"/>
    <n v="5.0435305700000004E-3"/>
  </r>
  <r>
    <x v="14"/>
    <x v="3"/>
    <x v="26"/>
    <n v="75"/>
    <n v="8.2771602199999995E-3"/>
    <n v="1.69290099E-3"/>
    <n v="1.2740738599999999E-3"/>
    <n v="5.3101849399999996E-3"/>
  </r>
  <r>
    <x v="14"/>
    <x v="4"/>
    <x v="26"/>
    <n v="271"/>
    <n v="8.0924557000000008E-3"/>
    <n v="1.24812058E-3"/>
    <n v="1.2071201599999999E-3"/>
    <n v="5.6372144599999997E-3"/>
  </r>
  <r>
    <x v="14"/>
    <x v="0"/>
    <x v="27"/>
    <n v="827"/>
    <n v="7.6413658000000001E-3"/>
    <n v="9.3759772000000003E-4"/>
    <n v="1.8982178899999999E-3"/>
    <n v="4.8055497199999998E-3"/>
  </r>
  <r>
    <x v="14"/>
    <x v="1"/>
    <x v="27"/>
    <n v="330"/>
    <n v="6.8490106999999998E-3"/>
    <n v="8.3115855999999996E-4"/>
    <n v="1.8581647500000001E-3"/>
    <n v="4.1596869199999999E-3"/>
  </r>
  <r>
    <x v="14"/>
    <x v="2"/>
    <x v="27"/>
    <n v="208"/>
    <n v="7.1804328699999996E-3"/>
    <n v="8.5970861999999995E-4"/>
    <n v="1.6840275400000001E-3"/>
    <n v="4.6366962499999999E-3"/>
  </r>
  <r>
    <x v="14"/>
    <x v="3"/>
    <x v="27"/>
    <n v="82"/>
    <n v="9.4060521500000001E-3"/>
    <n v="1.1015128600000001E-3"/>
    <n v="1.90605218E-3"/>
    <n v="6.3984866400000001E-3"/>
  </r>
  <r>
    <x v="14"/>
    <x v="4"/>
    <x v="27"/>
    <n v="207"/>
    <n v="8.6686457599999996E-3"/>
    <n v="1.1206161600000001E-3"/>
    <n v="2.17419236E-3"/>
    <n v="5.3738367600000003E-3"/>
  </r>
  <r>
    <x v="14"/>
    <x v="0"/>
    <x v="28"/>
    <n v="1516"/>
    <n v="5.08641596E-3"/>
    <n v="9.8438391999999993E-4"/>
    <n v="5.3070464000000005E-4"/>
    <n v="3.5713269E-3"/>
  </r>
  <r>
    <x v="14"/>
    <x v="1"/>
    <x v="28"/>
    <n v="805"/>
    <n v="4.8409245400000004E-3"/>
    <n v="8.8339634999999995E-4"/>
    <n v="5.2477258000000002E-4"/>
    <n v="3.43275511E-3"/>
  </r>
  <r>
    <x v="14"/>
    <x v="2"/>
    <x v="28"/>
    <n v="267"/>
    <n v="4.9043294499999997E-3"/>
    <n v="1.0335168900000001E-3"/>
    <n v="4.2915082000000003E-4"/>
    <n v="3.4416612299999999E-3"/>
  </r>
  <r>
    <x v="14"/>
    <x v="3"/>
    <x v="28"/>
    <n v="89"/>
    <n v="5.93385847E-3"/>
    <n v="1.2979866600000001E-3"/>
    <n v="5.3487803000000001E-4"/>
    <n v="4.1009933300000002E-3"/>
  </r>
  <r>
    <x v="14"/>
    <x v="4"/>
    <x v="28"/>
    <n v="355"/>
    <n v="5.56758583E-3"/>
    <n v="1.09780883E-3"/>
    <n v="6.1948983999999998E-4"/>
    <n v="3.85028666E-3"/>
  </r>
  <r>
    <x v="14"/>
    <x v="0"/>
    <x v="29"/>
    <n v="1119"/>
    <n v="7.3773911100000001E-3"/>
    <n v="9.5431784999999996E-4"/>
    <n v="1.3350521299999999E-3"/>
    <n v="5.0880206399999996E-3"/>
  </r>
  <r>
    <x v="14"/>
    <x v="1"/>
    <x v="29"/>
    <n v="456"/>
    <n v="6.9953092099999999E-3"/>
    <n v="9.0820924000000001E-4"/>
    <n v="1.13207618E-3"/>
    <n v="4.9550233099999999E-3"/>
  </r>
  <r>
    <x v="14"/>
    <x v="2"/>
    <x v="29"/>
    <n v="277"/>
    <n v="7.0156017700000002E-3"/>
    <n v="9.3612089000000005E-4"/>
    <n v="1.36574049E-3"/>
    <n v="4.7137398899999997E-3"/>
  </r>
  <r>
    <x v="14"/>
    <x v="3"/>
    <x v="29"/>
    <n v="165"/>
    <n v="8.3604094100000002E-3"/>
    <n v="1.2328841999999999E-3"/>
    <n v="1.39351829E-3"/>
    <n v="5.7340064899999996E-3"/>
  </r>
  <r>
    <x v="14"/>
    <x v="4"/>
    <x v="29"/>
    <n v="221"/>
    <n v="7.8852959699999992E-3"/>
    <n v="8.6428456000000003E-4"/>
    <n v="1.67174644E-3"/>
    <n v="5.3492644600000002E-3"/>
  </r>
  <r>
    <x v="14"/>
    <x v="0"/>
    <x v="30"/>
    <n v="662"/>
    <n v="8.6216709100000004E-3"/>
    <n v="1.2137914300000001E-3"/>
    <n v="1.6981192300000001E-3"/>
    <n v="5.7097597599999996E-3"/>
  </r>
  <r>
    <x v="14"/>
    <x v="1"/>
    <x v="30"/>
    <n v="237"/>
    <n v="7.2016621299999996E-3"/>
    <n v="1.1165316199999999E-3"/>
    <n v="1.5131268100000001E-3"/>
    <n v="4.5720032199999998E-3"/>
  </r>
  <r>
    <x v="14"/>
    <x v="2"/>
    <x v="30"/>
    <n v="165"/>
    <n v="8.8606899999999992E-3"/>
    <n v="1.3816636300000001E-3"/>
    <n v="1.69416362E-3"/>
    <n v="5.7848622799999997E-3"/>
  </r>
  <r>
    <x v="14"/>
    <x v="3"/>
    <x v="30"/>
    <n v="48"/>
    <n v="8.2033659299999995E-3"/>
    <n v="1.0202061499999999E-3"/>
    <n v="1.90104143E-3"/>
    <n v="5.2821177599999998E-3"/>
  </r>
  <r>
    <x v="14"/>
    <x v="4"/>
    <x v="30"/>
    <n v="212"/>
    <n v="1.01178151E-2"/>
    <n v="1.2356959399999999E-3"/>
    <n v="1.86206081E-3"/>
    <n v="7.0200578599999997E-3"/>
  </r>
  <r>
    <x v="14"/>
    <x v="0"/>
    <x v="31"/>
    <n v="857"/>
    <n v="7.1748857800000001E-3"/>
    <n v="1.0377228600000001E-3"/>
    <n v="1.2273648200000001E-3"/>
    <n v="4.9097975999999998E-3"/>
  </r>
  <r>
    <x v="14"/>
    <x v="1"/>
    <x v="31"/>
    <n v="360"/>
    <n v="6.3657405099999996E-3"/>
    <n v="9.1499460999999998E-4"/>
    <n v="1.0757777799999999E-3"/>
    <n v="4.3749675899999998E-3"/>
  </r>
  <r>
    <x v="14"/>
    <x v="2"/>
    <x v="31"/>
    <n v="193"/>
    <n v="6.8179689700000002E-3"/>
    <n v="9.7240187999999997E-4"/>
    <n v="1.2275112900000001E-3"/>
    <n v="4.6180553199999998E-3"/>
  </r>
  <r>
    <x v="14"/>
    <x v="3"/>
    <x v="31"/>
    <n v="72"/>
    <n v="8.2378469900000004E-3"/>
    <n v="1.1019480700000001E-3"/>
    <n v="1.37795758E-3"/>
    <n v="5.7579408499999997E-3"/>
  </r>
  <r>
    <x v="14"/>
    <x v="4"/>
    <x v="31"/>
    <n v="232"/>
    <n v="8.3974893799999995E-3"/>
    <n v="1.2625716000000001E-3"/>
    <n v="1.41572854E-3"/>
    <n v="5.7191887699999996E-3"/>
  </r>
  <r>
    <x v="14"/>
    <x v="0"/>
    <x v="32"/>
    <n v="372"/>
    <n v="8.4222543399999992E-3"/>
    <n v="6.0664303000000001E-4"/>
    <n v="1.41598815E-3"/>
    <n v="6.3996226799999997E-3"/>
  </r>
  <r>
    <x v="14"/>
    <x v="1"/>
    <x v="32"/>
    <n v="119"/>
    <n v="7.0674795200000003E-3"/>
    <n v="5.2394545999999995E-4"/>
    <n v="1.21080352E-3"/>
    <n v="5.3327300799999996E-3"/>
  </r>
  <r>
    <x v="14"/>
    <x v="2"/>
    <x v="32"/>
    <n v="94"/>
    <n v="8.7005021099999993E-3"/>
    <n v="6.3509627000000004E-4"/>
    <n v="1.3268319300000001E-3"/>
    <n v="6.7385734300000003E-3"/>
  </r>
  <r>
    <x v="14"/>
    <x v="3"/>
    <x v="32"/>
    <n v="44"/>
    <n v="1.1463330989999999E-2"/>
    <n v="7.6152122999999998E-4"/>
    <n v="1.72769333E-3"/>
    <n v="8.9741159599999992E-3"/>
  </r>
  <r>
    <x v="14"/>
    <x v="4"/>
    <x v="32"/>
    <n v="115"/>
    <n v="8.4331720899999997E-3"/>
    <n v="6.0970185999999996E-4"/>
    <n v="1.58192405E-3"/>
    <n v="6.2415456800000001E-3"/>
  </r>
  <r>
    <x v="14"/>
    <x v="0"/>
    <x v="33"/>
    <n v="1260"/>
    <n v="6.4875162900000002E-3"/>
    <n v="8.6560271000000002E-4"/>
    <n v="1.1851757599999999E-3"/>
    <n v="4.43673734E-3"/>
  </r>
  <r>
    <x v="14"/>
    <x v="1"/>
    <x v="33"/>
    <n v="583"/>
    <n v="5.8730383300000001E-3"/>
    <n v="7.6988413999999996E-4"/>
    <n v="1.08111357E-3"/>
    <n v="4.0220401299999996E-3"/>
  </r>
  <r>
    <x v="14"/>
    <x v="2"/>
    <x v="33"/>
    <n v="322"/>
    <n v="6.4789651200000001E-3"/>
    <n v="8.3872473000000001E-4"/>
    <n v="1.0590275399999999E-3"/>
    <n v="4.5812123799999997E-3"/>
  </r>
  <r>
    <x v="14"/>
    <x v="3"/>
    <x v="33"/>
    <n v="106"/>
    <n v="8.1357003199999996E-3"/>
    <n v="1.08850869E-3"/>
    <n v="1.5222088900000001E-3"/>
    <n v="5.52498229E-3"/>
  </r>
  <r>
    <x v="14"/>
    <x v="4"/>
    <x v="33"/>
    <n v="249"/>
    <n v="7.23565536E-3"/>
    <n v="1.0295810499999999E-3"/>
    <n v="1.44847886E-3"/>
    <n v="4.75759496E-3"/>
  </r>
  <r>
    <x v="14"/>
    <x v="0"/>
    <x v="34"/>
    <n v="655"/>
    <n v="7.9934970800000001E-3"/>
    <n v="9.7522595000000003E-4"/>
    <n v="1.51579704E-3"/>
    <n v="5.5024736100000001E-3"/>
  </r>
  <r>
    <x v="14"/>
    <x v="1"/>
    <x v="34"/>
    <n v="221"/>
    <n v="7.2159898000000002E-3"/>
    <n v="8.0128182000000002E-4"/>
    <n v="1.4723686200000001E-3"/>
    <n v="4.9423388700000001E-3"/>
  </r>
  <r>
    <x v="14"/>
    <x v="2"/>
    <x v="34"/>
    <n v="174"/>
    <n v="8.2268383200000007E-3"/>
    <n v="9.6350817000000004E-4"/>
    <n v="1.1560768500000001E-3"/>
    <n v="6.1072528499999997E-3"/>
  </r>
  <r>
    <x v="14"/>
    <x v="3"/>
    <x v="34"/>
    <n v="72"/>
    <n v="8.6937369099999995E-3"/>
    <n v="1.3297322699999999E-3"/>
    <n v="2.0127633399999998E-3"/>
    <n v="5.3512407999999996E-3"/>
  </r>
  <r>
    <x v="14"/>
    <x v="4"/>
    <x v="34"/>
    <n v="188"/>
    <n v="8.4233399700000006E-3"/>
    <n v="1.05477962E-3"/>
    <n v="1.7094535399999999E-3"/>
    <n v="5.65910635E-3"/>
  </r>
  <r>
    <x v="14"/>
    <x v="0"/>
    <x v="35"/>
    <n v="492"/>
    <n v="7.5101623600000002E-3"/>
    <n v="2.4599586999999998E-4"/>
    <n v="1.70023593E-3"/>
    <n v="5.5523794900000003E-3"/>
  </r>
  <r>
    <x v="14"/>
    <x v="1"/>
    <x v="35"/>
    <n v="179"/>
    <n v="6.8000592499999997E-3"/>
    <n v="1.6281273000000001E-4"/>
    <n v="1.4415216000000001E-3"/>
    <n v="5.18434433E-3"/>
  </r>
  <r>
    <x v="14"/>
    <x v="2"/>
    <x v="35"/>
    <n v="134"/>
    <n v="7.5500964999999998E-3"/>
    <n v="3.7848922000000002E-4"/>
    <n v="1.89555667E-3"/>
    <n v="5.26473511E-3"/>
  </r>
  <r>
    <x v="14"/>
    <x v="3"/>
    <x v="35"/>
    <n v="25"/>
    <n v="8.0305553000000005E-3"/>
    <n v="9.861088E-5"/>
    <n v="2.0796293800000002E-3"/>
    <n v="5.8407404299999997E-3"/>
  </r>
  <r>
    <x v="14"/>
    <x v="4"/>
    <x v="35"/>
    <n v="154"/>
    <n v="8.2163146700000005E-3"/>
    <n v="2.5132247999999998E-4"/>
    <n v="1.7694051099999999E-3"/>
    <n v="6.1836367299999999E-3"/>
  </r>
  <r>
    <x v="14"/>
    <x v="0"/>
    <x v="36"/>
    <n v="1638"/>
    <n v="5.9442689700000004E-3"/>
    <n v="9.7779703999999992E-4"/>
    <n v="7.7185907E-4"/>
    <n v="4.1946123699999997E-3"/>
  </r>
  <r>
    <x v="14"/>
    <x v="1"/>
    <x v="36"/>
    <n v="626"/>
    <n v="5.2797928200000004E-3"/>
    <n v="8.9711992000000005E-4"/>
    <n v="6.5905637999999999E-4"/>
    <n v="3.7236160500000001E-3"/>
  </r>
  <r>
    <x v="14"/>
    <x v="2"/>
    <x v="36"/>
    <n v="350"/>
    <n v="6.2756611600000003E-3"/>
    <n v="1.0202378500000001E-3"/>
    <n v="7.4153415999999998E-4"/>
    <n v="4.5138886399999998E-3"/>
  </r>
  <r>
    <x v="14"/>
    <x v="3"/>
    <x v="36"/>
    <n v="101"/>
    <n v="7.5006873400000002E-3"/>
    <n v="1.2495413800000001E-3"/>
    <n v="8.3940667000000004E-4"/>
    <n v="5.4117388400000003E-3"/>
  </r>
  <r>
    <x v="14"/>
    <x v="4"/>
    <x v="36"/>
    <n v="561"/>
    <n v="6.1987726200000001E-3"/>
    <n v="9.9241987999999998E-4"/>
    <n v="9.0448991999999998E-4"/>
    <n v="4.3018623299999996E-3"/>
  </r>
  <r>
    <x v="14"/>
    <x v="0"/>
    <x v="37"/>
    <n v="1159"/>
    <n v="7.7951536200000001E-3"/>
    <n v="1.1028422400000001E-3"/>
    <n v="1.1170227399999999E-3"/>
    <n v="5.5640236600000004E-3"/>
  </r>
  <r>
    <x v="14"/>
    <x v="1"/>
    <x v="37"/>
    <n v="472"/>
    <n v="6.9390004599999998E-3"/>
    <n v="1.0000046399999999E-3"/>
    <n v="1.0013533399999999E-3"/>
    <n v="4.9264112100000004E-3"/>
  </r>
  <r>
    <x v="14"/>
    <x v="2"/>
    <x v="37"/>
    <n v="319"/>
    <n v="8.3004975599999999E-3"/>
    <n v="1.07940008E-3"/>
    <n v="1.2160031799999999E-3"/>
    <n v="5.9941002300000004E-3"/>
  </r>
  <r>
    <x v="14"/>
    <x v="3"/>
    <x v="37"/>
    <n v="53"/>
    <n v="7.7856391599999998E-3"/>
    <n v="1.0707108099999999E-3"/>
    <n v="1.21287537E-3"/>
    <n v="5.48982334E-3"/>
  </r>
  <r>
    <x v="14"/>
    <x v="4"/>
    <x v="37"/>
    <n v="315"/>
    <n v="8.5678642499999996E-3"/>
    <n v="1.2860814899999999E-3"/>
    <n v="1.1739783100000001E-3"/>
    <n v="6.0963768999999996E-3"/>
  </r>
  <r>
    <x v="14"/>
    <x v="0"/>
    <x v="38"/>
    <n v="394"/>
    <n v="8.2336609099999993E-3"/>
    <n v="6.9823366999999996E-4"/>
    <n v="2.30773501E-3"/>
    <n v="5.22769176E-3"/>
  </r>
  <r>
    <x v="14"/>
    <x v="1"/>
    <x v="38"/>
    <n v="150"/>
    <n v="7.4643516000000004E-3"/>
    <n v="5.7152750000000001E-4"/>
    <n v="2.1065583899999999E-3"/>
    <n v="4.7862651999999997E-3"/>
  </r>
  <r>
    <x v="14"/>
    <x v="2"/>
    <x v="38"/>
    <n v="92"/>
    <n v="7.5444089400000004E-3"/>
    <n v="6.6362189999999996E-4"/>
    <n v="2.3569592900000002E-3"/>
    <n v="4.5238272500000001E-3"/>
  </r>
  <r>
    <x v="14"/>
    <x v="3"/>
    <x v="38"/>
    <n v="47"/>
    <n v="1.0570330689999999E-2"/>
    <n v="9.2297066000000003E-4"/>
    <n v="2.4704489399999998E-3"/>
    <n v="7.1769106899999997E-3"/>
  </r>
  <r>
    <x v="14"/>
    <x v="4"/>
    <x v="38"/>
    <n v="105"/>
    <n v="8.8906523100000003E-3"/>
    <n v="8.0897243000000005E-4"/>
    <n v="2.47916646E-3"/>
    <n v="5.60251298E-3"/>
  </r>
  <r>
    <x v="14"/>
    <x v="0"/>
    <x v="39"/>
    <n v="910"/>
    <n v="6.9768388999999998E-3"/>
    <n v="9.8621262000000011E-4"/>
    <n v="7.5178039000000003E-4"/>
    <n v="5.2388453999999999E-3"/>
  </r>
  <r>
    <x v="14"/>
    <x v="1"/>
    <x v="39"/>
    <n v="385"/>
    <n v="6.4267073199999998E-3"/>
    <n v="9.1588479000000004E-4"/>
    <n v="7.0845334E-4"/>
    <n v="4.8023686700000004E-3"/>
  </r>
  <r>
    <x v="14"/>
    <x v="2"/>
    <x v="39"/>
    <n v="184"/>
    <n v="6.7368028000000003E-3"/>
    <n v="9.7788320999999995E-4"/>
    <n v="6.8821685000000003E-4"/>
    <n v="5.0707022599999997E-3"/>
  </r>
  <r>
    <x v="14"/>
    <x v="3"/>
    <x v="39"/>
    <n v="51"/>
    <n v="8.2861290599999995E-3"/>
    <n v="1.1521875199999999E-3"/>
    <n v="7.7432805000000003E-4"/>
    <n v="6.3596130499999999E-3"/>
  </r>
  <r>
    <x v="14"/>
    <x v="4"/>
    <x v="39"/>
    <n v="290"/>
    <n v="7.6292302799999996E-3"/>
    <n v="1.0556750299999999E-3"/>
    <n v="8.4566546999999997E-4"/>
    <n v="5.7278892899999996E-3"/>
  </r>
  <r>
    <x v="14"/>
    <x v="0"/>
    <x v="40"/>
    <n v="1537"/>
    <n v="4.7164311700000003E-3"/>
    <n v="7.31049E-4"/>
    <n v="5.0701499000000002E-4"/>
    <n v="3.4783666999999999E-3"/>
  </r>
  <r>
    <x v="14"/>
    <x v="1"/>
    <x v="40"/>
    <n v="526"/>
    <n v="4.3109462700000002E-3"/>
    <n v="6.6487089000000004E-4"/>
    <n v="4.5913402999999997E-4"/>
    <n v="3.1869408500000002E-3"/>
  </r>
  <r>
    <x v="14"/>
    <x v="2"/>
    <x v="40"/>
    <n v="294"/>
    <n v="4.8128855599999998E-3"/>
    <n v="7.9585514000000003E-4"/>
    <n v="4.8256777E-4"/>
    <n v="3.5344621500000002E-3"/>
  </r>
  <r>
    <x v="14"/>
    <x v="3"/>
    <x v="40"/>
    <n v="111"/>
    <n v="5.6056053799999998E-3"/>
    <n v="9.7107499999999995E-4"/>
    <n v="5.1541098999999995E-4"/>
    <n v="4.1191188899999997E-3"/>
  </r>
  <r>
    <x v="14"/>
    <x v="4"/>
    <x v="40"/>
    <n v="606"/>
    <n v="4.8587234700000004E-3"/>
    <n v="7.1308495999999996E-4"/>
    <n v="5.5889766999999996E-4"/>
    <n v="3.58674037E-3"/>
  </r>
  <r>
    <x v="14"/>
    <x v="0"/>
    <x v="41"/>
    <n v="550"/>
    <n v="7.4064391600000001E-3"/>
    <n v="8.6609823999999995E-4"/>
    <n v="1.1751681100000001E-3"/>
    <n v="5.3650250099999998E-3"/>
  </r>
  <r>
    <x v="14"/>
    <x v="1"/>
    <x v="41"/>
    <n v="199"/>
    <n v="5.9073722699999999E-3"/>
    <n v="6.2017235999999997E-4"/>
    <n v="9.7041898000000001E-4"/>
    <n v="4.3166059200000001E-3"/>
  </r>
  <r>
    <x v="14"/>
    <x v="2"/>
    <x v="41"/>
    <n v="107"/>
    <n v="7.5920515200000004E-3"/>
    <n v="9.3695895E-4"/>
    <n v="1.1179255E-3"/>
    <n v="5.5371666199999997E-3"/>
  </r>
  <r>
    <x v="14"/>
    <x v="3"/>
    <x v="41"/>
    <n v="63"/>
    <n v="8.0687828099999994E-3"/>
    <n v="1.0188857E-3"/>
    <n v="1.43389893E-3"/>
    <n v="5.6159977099999999E-3"/>
  </r>
  <r>
    <x v="14"/>
    <x v="4"/>
    <x v="41"/>
    <n v="181"/>
    <n v="8.7143183600000007E-3"/>
    <n v="1.0414106300000001E-3"/>
    <n v="1.3440631099999999E-3"/>
    <n v="6.3285883599999999E-3"/>
  </r>
  <r>
    <x v="14"/>
    <x v="0"/>
    <x v="42"/>
    <n v="3091"/>
    <n v="4.5866207100000002E-3"/>
    <n v="9.1947400999999995E-4"/>
    <n v="5.9969481000000002E-4"/>
    <n v="3.0558661E-3"/>
  </r>
  <r>
    <x v="14"/>
    <x v="1"/>
    <x v="42"/>
    <n v="1538"/>
    <n v="4.3729829599999997E-3"/>
    <n v="8.7434654999999999E-4"/>
    <n v="5.5940833000000004E-4"/>
    <n v="2.92753311E-3"/>
  </r>
  <r>
    <x v="14"/>
    <x v="2"/>
    <x v="42"/>
    <n v="604"/>
    <n v="4.3824539100000004E-3"/>
    <n v="9.5353867000000001E-4"/>
    <n v="5.6214716000000005E-4"/>
    <n v="2.8553084900000002E-3"/>
  </r>
  <r>
    <x v="14"/>
    <x v="3"/>
    <x v="42"/>
    <n v="123"/>
    <n v="5.4774538500000003E-3"/>
    <n v="1.3112576700000001E-3"/>
    <n v="6.3215123000000002E-4"/>
    <n v="3.52275268E-3"/>
  </r>
  <r>
    <x v="14"/>
    <x v="4"/>
    <x v="42"/>
    <n v="826"/>
    <n v="5.0010506599999999E-3"/>
    <n v="9.2025074999999999E-4"/>
    <n v="6.9733071999999996E-4"/>
    <n v="3.3719507000000001E-3"/>
  </r>
  <r>
    <x v="14"/>
    <x v="0"/>
    <x v="43"/>
    <n v="772"/>
    <n v="6.6142532600000003E-3"/>
    <n v="1.0021466699999999E-3"/>
    <n v="9.7073774000000002E-4"/>
    <n v="4.6413683900000001E-3"/>
  </r>
  <r>
    <x v="14"/>
    <x v="1"/>
    <x v="43"/>
    <n v="365"/>
    <n v="6.2565636900000004E-3"/>
    <n v="9.4323924000000003E-4"/>
    <n v="9.4564918000000005E-4"/>
    <n v="4.3676748200000004E-3"/>
  </r>
  <r>
    <x v="14"/>
    <x v="2"/>
    <x v="43"/>
    <n v="136"/>
    <n v="6.9032541099999997E-3"/>
    <n v="1.03936864E-3"/>
    <n v="1.0839628400000001E-3"/>
    <n v="4.77992217E-3"/>
  </r>
  <r>
    <x v="14"/>
    <x v="3"/>
    <x v="43"/>
    <n v="80"/>
    <n v="7.6403353800000001E-3"/>
    <n v="1.1624708499999999E-3"/>
    <n v="8.7022545000000001E-4"/>
    <n v="5.6076386399999999E-3"/>
  </r>
  <r>
    <x v="14"/>
    <x v="4"/>
    <x v="43"/>
    <n v="191"/>
    <n v="6.6622428199999998E-3"/>
    <n v="1.02106337E-3"/>
    <n v="9.8016023000000005E-4"/>
    <n v="4.6610187599999998E-3"/>
  </r>
  <r>
    <x v="14"/>
    <x v="0"/>
    <x v="44"/>
    <n v="2716"/>
    <n v="6.2956355300000004E-3"/>
    <n v="1.0512802300000001E-3"/>
    <n v="9.5137501999999999E-4"/>
    <n v="4.2929798E-3"/>
  </r>
  <r>
    <x v="14"/>
    <x v="1"/>
    <x v="44"/>
    <n v="1031"/>
    <n v="5.6802881399999998E-3"/>
    <n v="9.6670998000000005E-4"/>
    <n v="7.4359192000000005E-4"/>
    <n v="3.9699857400000002E-3"/>
  </r>
  <r>
    <x v="14"/>
    <x v="2"/>
    <x v="44"/>
    <n v="557"/>
    <n v="5.8417694799999999E-3"/>
    <n v="1.0009181900000001E-3"/>
    <n v="8.9261646000000005E-4"/>
    <n v="3.9482343499999996E-3"/>
  </r>
  <r>
    <x v="14"/>
    <x v="3"/>
    <x v="44"/>
    <n v="171"/>
    <n v="8.5748318900000006E-3"/>
    <n v="1.4727498900000001E-3"/>
    <n v="1.13608652E-3"/>
    <n v="5.96599499E-3"/>
  </r>
  <r>
    <x v="14"/>
    <x v="4"/>
    <x v="44"/>
    <n v="957"/>
    <n v="6.8154724900000001E-3"/>
    <n v="1.0963923200000001E-3"/>
    <n v="1.17641914E-3"/>
    <n v="4.5426605599999999E-3"/>
  </r>
  <r>
    <x v="15"/>
    <x v="0"/>
    <x v="0"/>
    <n v="34080"/>
    <n v="6.7279567199999999E-3"/>
    <n v="1.0286367600000001E-3"/>
    <n v="1.07681419E-3"/>
    <n v="4.6215866299999997E-3"/>
  </r>
  <r>
    <x v="15"/>
    <x v="1"/>
    <x v="0"/>
    <n v="12727"/>
    <n v="5.7251277299999997E-3"/>
    <n v="9.1128781000000001E-4"/>
    <n v="9.0595957000000002E-4"/>
    <n v="3.9068376899999997E-3"/>
  </r>
  <r>
    <x v="15"/>
    <x v="2"/>
    <x v="0"/>
    <n v="7746"/>
    <n v="6.4328241099999997E-3"/>
    <n v="9.8331342000000004E-4"/>
    <n v="1.02391533E-3"/>
    <n v="4.4245070899999999E-3"/>
  </r>
  <r>
    <x v="15"/>
    <x v="3"/>
    <x v="0"/>
    <n v="5207"/>
    <n v="8.6820312499999996E-3"/>
    <n v="1.3519036300000001E-3"/>
    <n v="1.3382468E-3"/>
    <n v="5.9914846899999999E-3"/>
  </r>
  <r>
    <x v="15"/>
    <x v="4"/>
    <x v="0"/>
    <n v="8400"/>
    <n v="7.3082228699999996E-3"/>
    <n v="1.0478420199999999E-3"/>
    <n v="1.2224024800000001E-3"/>
    <n v="5.0370781299999999E-3"/>
  </r>
  <r>
    <x v="15"/>
    <x v="0"/>
    <x v="1"/>
    <n v="825"/>
    <n v="7.1922696800000002E-3"/>
    <n v="1.57899807E-3"/>
    <n v="1.0484284799999999E-3"/>
    <n v="4.5648426299999996E-3"/>
  </r>
  <r>
    <x v="15"/>
    <x v="1"/>
    <x v="1"/>
    <n v="266"/>
    <n v="6.3728763799999998E-3"/>
    <n v="1.42382843E-3"/>
    <n v="8.9007216000000001E-4"/>
    <n v="4.0589752999999999E-3"/>
  </r>
  <r>
    <x v="15"/>
    <x v="2"/>
    <x v="1"/>
    <n v="189"/>
    <n v="6.1659193100000002E-3"/>
    <n v="1.2598591599999999E-3"/>
    <n v="8.3743607000000004E-4"/>
    <n v="4.0686235999999997E-3"/>
  </r>
  <r>
    <x v="15"/>
    <x v="3"/>
    <x v="1"/>
    <n v="200"/>
    <n v="8.8156247700000006E-3"/>
    <n v="2.1094326300000001E-3"/>
    <n v="1.3237844600000001E-3"/>
    <n v="5.3824071799999998E-3"/>
  </r>
  <r>
    <x v="15"/>
    <x v="4"/>
    <x v="1"/>
    <n v="170"/>
    <n v="7.7056097899999999E-3"/>
    <n v="1.55255965E-3"/>
    <n v="1.2068352599999999E-3"/>
    <n v="4.9462143700000002E-3"/>
  </r>
  <r>
    <x v="15"/>
    <x v="0"/>
    <x v="2"/>
    <n v="440"/>
    <n v="6.6698755999999998E-3"/>
    <n v="1.0694178899999999E-3"/>
    <n v="1.2220641599999999E-3"/>
    <n v="4.3783930500000002E-3"/>
  </r>
  <r>
    <x v="15"/>
    <x v="1"/>
    <x v="2"/>
    <n v="152"/>
    <n v="6.0667181899999997E-3"/>
    <n v="9.2242298999999995E-4"/>
    <n v="1.0428847799999999E-3"/>
    <n v="4.1014099699999999E-3"/>
  </r>
  <r>
    <x v="15"/>
    <x v="2"/>
    <x v="2"/>
    <n v="85"/>
    <n v="5.82135051E-3"/>
    <n v="9.4648667E-4"/>
    <n v="1.0287306899999999E-3"/>
    <n v="3.8461326499999999E-3"/>
  </r>
  <r>
    <x v="15"/>
    <x v="3"/>
    <x v="2"/>
    <n v="83"/>
    <n v="8.1867746599999999E-3"/>
    <n v="1.42765482E-3"/>
    <n v="1.56361532E-3"/>
    <n v="5.1955039700000002E-3"/>
  </r>
  <r>
    <x v="15"/>
    <x v="4"/>
    <x v="2"/>
    <n v="120"/>
    <n v="6.9857250799999996E-3"/>
    <n v="1.0949071799999999E-3"/>
    <n v="1.34972971E-3"/>
    <n v="4.54108768E-3"/>
  </r>
  <r>
    <x v="15"/>
    <x v="0"/>
    <x v="3"/>
    <n v="392"/>
    <n v="6.1620426900000002E-3"/>
    <n v="9.1494213999999995E-4"/>
    <n v="5.1501653000000003E-4"/>
    <n v="4.7320835700000001E-3"/>
  </r>
  <r>
    <x v="15"/>
    <x v="1"/>
    <x v="3"/>
    <n v="176"/>
    <n v="5.2934288300000003E-3"/>
    <n v="7.2390550000000001E-4"/>
    <n v="4.9262130000000005E-4"/>
    <n v="4.0769015900000002E-3"/>
  </r>
  <r>
    <x v="15"/>
    <x v="2"/>
    <x v="3"/>
    <n v="87"/>
    <n v="6.0742600900000002E-3"/>
    <n v="1.13465815E-3"/>
    <n v="4.8890459999999995E-4"/>
    <n v="4.4506968900000004E-3"/>
  </r>
  <r>
    <x v="15"/>
    <x v="3"/>
    <x v="3"/>
    <n v="20"/>
    <n v="8.7523145400000002E-3"/>
    <n v="1.24652746E-3"/>
    <n v="5.4687474999999997E-4"/>
    <n v="6.9589118300000001E-3"/>
  </r>
  <r>
    <x v="15"/>
    <x v="4"/>
    <x v="3"/>
    <n v="109"/>
    <n v="7.1593609399999997E-3"/>
    <n v="9.8719396999999995E-4"/>
    <n v="5.6617373999999997E-4"/>
    <n v="5.6059927900000001E-3"/>
  </r>
  <r>
    <x v="15"/>
    <x v="0"/>
    <x v="4"/>
    <n v="557"/>
    <n v="7.0840395899999997E-3"/>
    <n v="8.9816452999999996E-4"/>
    <n v="9.9088179999999994E-4"/>
    <n v="5.1949927700000002E-3"/>
  </r>
  <r>
    <x v="15"/>
    <x v="1"/>
    <x v="4"/>
    <n v="164"/>
    <n v="6.2494351700000004E-3"/>
    <n v="7.5739589000000003E-4"/>
    <n v="1.0193651699999999E-3"/>
    <n v="4.47267364E-3"/>
  </r>
  <r>
    <x v="15"/>
    <x v="2"/>
    <x v="4"/>
    <n v="152"/>
    <n v="6.51483285E-3"/>
    <n v="8.3813026000000002E-4"/>
    <n v="7.9784940999999999E-4"/>
    <n v="4.8788527200000001E-3"/>
  </r>
  <r>
    <x v="15"/>
    <x v="3"/>
    <x v="4"/>
    <n v="100"/>
    <n v="8.3252312500000005E-3"/>
    <n v="1.1423608399999999E-3"/>
    <n v="1.1385414300000001E-3"/>
    <n v="6.0443284499999998E-3"/>
  </r>
  <r>
    <x v="15"/>
    <x v="4"/>
    <x v="4"/>
    <n v="141"/>
    <n v="7.7881203200000004E-3"/>
    <n v="9.5342436E-4"/>
    <n v="1.06112072E-3"/>
    <n v="5.7735747499999997E-3"/>
  </r>
  <r>
    <x v="15"/>
    <x v="0"/>
    <x v="5"/>
    <n v="527"/>
    <n v="7.6478931399999997E-3"/>
    <n v="9.1255071999999998E-4"/>
    <n v="1.43547047E-3"/>
    <n v="5.2998715E-3"/>
  </r>
  <r>
    <x v="15"/>
    <x v="1"/>
    <x v="5"/>
    <n v="136"/>
    <n v="6.1849806599999996E-3"/>
    <n v="7.1980506999999995E-4"/>
    <n v="1.30880629E-3"/>
    <n v="4.1563688899999996E-3"/>
  </r>
  <r>
    <x v="15"/>
    <x v="2"/>
    <x v="5"/>
    <n v="122"/>
    <n v="6.9918789399999997E-3"/>
    <n v="7.8267280000000005E-4"/>
    <n v="1.4282594699999999E-3"/>
    <n v="4.7809461799999996E-3"/>
  </r>
  <r>
    <x v="15"/>
    <x v="3"/>
    <x v="5"/>
    <n v="94"/>
    <n v="9.5764378899999992E-3"/>
    <n v="1.11394284E-3"/>
    <n v="1.5162034800000001E-3"/>
    <n v="6.9462911599999996E-3"/>
  </r>
  <r>
    <x v="15"/>
    <x v="4"/>
    <x v="5"/>
    <n v="175"/>
    <n v="8.2062166900000004E-3"/>
    <n v="1.04470874E-3"/>
    <n v="1.49556856E-3"/>
    <n v="5.6659388999999996E-3"/>
  </r>
  <r>
    <x v="15"/>
    <x v="0"/>
    <x v="6"/>
    <n v="406"/>
    <n v="6.8214055199999997E-3"/>
    <n v="1.0335702799999999E-3"/>
    <n v="1.0295507099999999E-3"/>
    <n v="4.7582840600000004E-3"/>
  </r>
  <r>
    <x v="15"/>
    <x v="1"/>
    <x v="6"/>
    <n v="138"/>
    <n v="5.5883484999999997E-3"/>
    <n v="8.8659062000000005E-4"/>
    <n v="9.5049963999999999E-4"/>
    <n v="3.7512578300000002E-3"/>
  </r>
  <r>
    <x v="15"/>
    <x v="2"/>
    <x v="6"/>
    <n v="94"/>
    <n v="6.6506597300000003E-3"/>
    <n v="1.01014555E-3"/>
    <n v="8.6780904000000004E-4"/>
    <n v="4.7727046400000001E-3"/>
  </r>
  <r>
    <x v="15"/>
    <x v="3"/>
    <x v="6"/>
    <n v="59"/>
    <n v="9.0905522200000009E-3"/>
    <n v="1.237641E-3"/>
    <n v="1.3049275599999999E-3"/>
    <n v="6.54798308E-3"/>
  </r>
  <r>
    <x v="15"/>
    <x v="4"/>
    <x v="6"/>
    <n v="115"/>
    <n v="7.2764691500000001E-3"/>
    <n v="1.1243959100000001E-3"/>
    <n v="1.11533795E-3"/>
    <n v="5.0367348600000002E-3"/>
  </r>
  <r>
    <x v="15"/>
    <x v="0"/>
    <x v="7"/>
    <n v="449"/>
    <n v="5.2487779000000004E-3"/>
    <n v="8.9311100000000004E-4"/>
    <n v="6.1319371000000003E-4"/>
    <n v="3.7424727600000002E-3"/>
  </r>
  <r>
    <x v="15"/>
    <x v="1"/>
    <x v="7"/>
    <n v="149"/>
    <n v="4.9144758899999997E-3"/>
    <n v="7.8206537999999997E-4"/>
    <n v="5.9913288999999996E-4"/>
    <n v="3.5332771599999998E-3"/>
  </r>
  <r>
    <x v="15"/>
    <x v="2"/>
    <x v="7"/>
    <n v="120"/>
    <n v="5.4837960299999999E-3"/>
    <n v="9.5669343000000001E-4"/>
    <n v="4.9739562999999995E-4"/>
    <n v="4.0297065800000004E-3"/>
  </r>
  <r>
    <x v="15"/>
    <x v="3"/>
    <x v="7"/>
    <n v="37"/>
    <n v="6.6163035799999999E-3"/>
    <n v="1.3691814500000001E-3"/>
    <n v="8.9151628000000004E-4"/>
    <n v="4.3556053799999996E-3"/>
  </r>
  <r>
    <x v="15"/>
    <x v="4"/>
    <x v="7"/>
    <n v="143"/>
    <n v="5.0460532499999999E-3"/>
    <n v="8.3228090999999996E-4"/>
    <n v="6.5300419E-4"/>
    <n v="3.56076772E-3"/>
  </r>
  <r>
    <x v="15"/>
    <x v="0"/>
    <x v="8"/>
    <n v="371"/>
    <n v="9.4708056599999996E-3"/>
    <n v="1.3389111200000001E-3"/>
    <n v="1.9408565600000001E-3"/>
    <n v="6.1910374899999997E-3"/>
  </r>
  <r>
    <x v="15"/>
    <x v="1"/>
    <x v="8"/>
    <n v="103"/>
    <n v="7.9323981599999996E-3"/>
    <n v="9.6132214000000001E-4"/>
    <n v="2.1165945199999999E-3"/>
    <n v="4.8544810599999997E-3"/>
  </r>
  <r>
    <x v="15"/>
    <x v="2"/>
    <x v="8"/>
    <n v="76"/>
    <n v="8.6953275200000006E-3"/>
    <n v="1.2876154999999999E-3"/>
    <n v="1.5928055500000001E-3"/>
    <n v="5.8149059600000001E-3"/>
  </r>
  <r>
    <x v="15"/>
    <x v="3"/>
    <x v="8"/>
    <n v="76"/>
    <n v="1.1350663780000001E-2"/>
    <n v="2.05957579E-3"/>
    <n v="1.7580407E-3"/>
    <n v="7.5330467700000002E-3"/>
  </r>
  <r>
    <x v="15"/>
    <x v="4"/>
    <x v="8"/>
    <n v="116"/>
    <n v="1.0113246120000001E-2"/>
    <n v="1.2356319599999999E-3"/>
    <n v="2.1326227000000001E-3"/>
    <n v="6.7449909599999998E-3"/>
  </r>
  <r>
    <x v="15"/>
    <x v="0"/>
    <x v="9"/>
    <n v="385"/>
    <n v="7.7079422900000003E-3"/>
    <n v="8.2626840000000004E-4"/>
    <n v="1.55759959E-3"/>
    <n v="5.3240738199999997E-3"/>
  </r>
  <r>
    <x v="15"/>
    <x v="1"/>
    <x v="9"/>
    <n v="110"/>
    <n v="6.3639518099999999E-3"/>
    <n v="6.8949891000000003E-4"/>
    <n v="1.3259677599999999E-3"/>
    <n v="4.3484846099999998E-3"/>
  </r>
  <r>
    <x v="15"/>
    <x v="2"/>
    <x v="9"/>
    <n v="79"/>
    <n v="6.9672993500000001E-3"/>
    <n v="8.1018495999999999E-4"/>
    <n v="1.39313739E-3"/>
    <n v="4.7639765300000001E-3"/>
  </r>
  <r>
    <x v="15"/>
    <x v="3"/>
    <x v="9"/>
    <n v="93"/>
    <n v="9.2113448500000007E-3"/>
    <n v="9.7321758999999999E-4"/>
    <n v="1.6166366000000001E-3"/>
    <n v="6.6214902199999998E-3"/>
  </r>
  <r>
    <x v="15"/>
    <x v="4"/>
    <x v="9"/>
    <n v="103"/>
    <n v="8.3538967299999992E-3"/>
    <n v="8.5198646E-4"/>
    <n v="1.8778090299999999E-3"/>
    <n v="5.6241007600000004E-3"/>
  </r>
  <r>
    <x v="15"/>
    <x v="0"/>
    <x v="10"/>
    <n v="555"/>
    <n v="7.3735608299999996E-3"/>
    <n v="8.7195505000000001E-4"/>
    <n v="1.4739528799999999E-3"/>
    <n v="5.0276523999999998E-3"/>
  </r>
  <r>
    <x v="15"/>
    <x v="1"/>
    <x v="10"/>
    <n v="182"/>
    <n v="6.1598873399999997E-3"/>
    <n v="7.2426971000000002E-4"/>
    <n v="1.15181093E-3"/>
    <n v="4.2838062100000003E-3"/>
  </r>
  <r>
    <x v="15"/>
    <x v="2"/>
    <x v="10"/>
    <n v="124"/>
    <n v="6.7919278099999999E-3"/>
    <n v="8.3491987000000004E-4"/>
    <n v="1.64715852E-3"/>
    <n v="4.3098488999999997E-3"/>
  </r>
  <r>
    <x v="15"/>
    <x v="3"/>
    <x v="10"/>
    <n v="102"/>
    <n v="9.8228710499999993E-3"/>
    <n v="1.0679917499999999E-3"/>
    <n v="1.8475396799999999E-3"/>
    <n v="6.9073390999999998E-3"/>
  </r>
  <r>
    <x v="15"/>
    <x v="4"/>
    <x v="10"/>
    <n v="147"/>
    <n v="7.6673120499999997E-3"/>
    <n v="9.5001866000000003E-4"/>
    <n v="1.46746637E-3"/>
    <n v="5.2498265500000004E-3"/>
  </r>
  <r>
    <x v="15"/>
    <x v="0"/>
    <x v="11"/>
    <n v="1055"/>
    <n v="7.8645556599999996E-3"/>
    <n v="7.1578218000000002E-4"/>
    <n v="1.85852179E-3"/>
    <n v="5.2902512100000002E-3"/>
  </r>
  <r>
    <x v="15"/>
    <x v="1"/>
    <x v="11"/>
    <n v="370"/>
    <n v="6.69819795E-3"/>
    <n v="6.5553028000000005E-4"/>
    <n v="1.60279004E-3"/>
    <n v="4.4398771400000004E-3"/>
  </r>
  <r>
    <x v="15"/>
    <x v="2"/>
    <x v="11"/>
    <n v="225"/>
    <n v="7.0089503600000002E-3"/>
    <n v="6.3755118000000002E-4"/>
    <n v="1.74871376E-3"/>
    <n v="4.6226849499999998E-3"/>
  </r>
  <r>
    <x v="15"/>
    <x v="3"/>
    <x v="11"/>
    <n v="124"/>
    <n v="1.016045005E-2"/>
    <n v="8.6236161000000002E-4"/>
    <n v="2.1977670699999999E-3"/>
    <n v="7.1003208600000003E-3"/>
  </r>
  <r>
    <x v="15"/>
    <x v="4"/>
    <x v="11"/>
    <n v="336"/>
    <n v="8.8745932899999998E-3"/>
    <n v="7.8042303999999998E-4"/>
    <n v="2.0884656399999999E-3"/>
    <n v="6.0057041300000001E-3"/>
  </r>
  <r>
    <x v="15"/>
    <x v="0"/>
    <x v="12"/>
    <n v="1087"/>
    <n v="8.1814646400000003E-3"/>
    <n v="9.9604094000000005E-4"/>
    <n v="1.70918277E-3"/>
    <n v="5.4762404300000003E-3"/>
  </r>
  <r>
    <x v="15"/>
    <x v="1"/>
    <x v="12"/>
    <n v="373"/>
    <n v="6.6135746299999998E-3"/>
    <n v="7.8818490000000002E-4"/>
    <n v="1.4691314099999999E-3"/>
    <n v="4.3562578399999998E-3"/>
  </r>
  <r>
    <x v="15"/>
    <x v="2"/>
    <x v="12"/>
    <n v="250"/>
    <n v="8.3734719999999999E-3"/>
    <n v="9.9291642999999995E-4"/>
    <n v="1.7644442000000001E-3"/>
    <n v="5.6161108599999997E-3"/>
  </r>
  <r>
    <x v="15"/>
    <x v="3"/>
    <x v="12"/>
    <n v="271"/>
    <n v="9.4646881700000008E-3"/>
    <n v="1.1729958600000001E-3"/>
    <n v="1.8120043300000001E-3"/>
    <n v="6.4796874700000003E-3"/>
  </r>
  <r>
    <x v="15"/>
    <x v="4"/>
    <x v="12"/>
    <n v="193"/>
    <n v="9.1610892799999996E-3"/>
    <n v="1.1533292600000001E-3"/>
    <n v="1.95715769E-3"/>
    <n v="6.0506018400000002E-3"/>
  </r>
  <r>
    <x v="15"/>
    <x v="0"/>
    <x v="13"/>
    <n v="530"/>
    <n v="6.4072979899999997E-3"/>
    <n v="6.6426425999999996E-4"/>
    <n v="1.30389565E-3"/>
    <n v="4.4391376000000003E-3"/>
  </r>
  <r>
    <x v="15"/>
    <x v="1"/>
    <x v="13"/>
    <n v="121"/>
    <n v="5.9310909599999996E-3"/>
    <n v="5.6024234000000002E-4"/>
    <n v="1.05697101E-3"/>
    <n v="4.31387718E-3"/>
  </r>
  <r>
    <x v="15"/>
    <x v="2"/>
    <x v="13"/>
    <n v="136"/>
    <n v="6.7716841300000004E-3"/>
    <n v="9.3367007999999995E-4"/>
    <n v="1.36344272E-3"/>
    <n v="4.4745708E-3"/>
  </r>
  <r>
    <x v="15"/>
    <x v="3"/>
    <x v="13"/>
    <n v="58"/>
    <n v="7.09251256E-3"/>
    <n v="5.9666321000000002E-4"/>
    <n v="1.44835547E-3"/>
    <n v="5.0474933800000003E-3"/>
  </r>
  <r>
    <x v="15"/>
    <x v="4"/>
    <x v="13"/>
    <n v="215"/>
    <n v="6.2599588700000004E-3"/>
    <n v="5.7062854000000001E-4"/>
    <n v="1.366225E-3"/>
    <n v="4.3231048500000004E-3"/>
  </r>
  <r>
    <x v="15"/>
    <x v="0"/>
    <x v="14"/>
    <n v="525"/>
    <n v="6.4637343200000001E-3"/>
    <n v="1.05317434E-3"/>
    <n v="1.1043428E-3"/>
    <n v="4.3062166899999997E-3"/>
  </r>
  <r>
    <x v="15"/>
    <x v="1"/>
    <x v="14"/>
    <n v="220"/>
    <n v="5.8305447800000004E-3"/>
    <n v="9.0840672999999996E-4"/>
    <n v="1.01088993E-3"/>
    <n v="3.9112476599999996E-3"/>
  </r>
  <r>
    <x v="15"/>
    <x v="2"/>
    <x v="14"/>
    <n v="98"/>
    <n v="5.6588952700000004E-3"/>
    <n v="1.05548443E-3"/>
    <n v="9.0041546000000001E-4"/>
    <n v="3.70299483E-3"/>
  </r>
  <r>
    <x v="15"/>
    <x v="3"/>
    <x v="14"/>
    <n v="95"/>
    <n v="8.15070637E-3"/>
    <n v="1.2737570499999999E-3"/>
    <n v="1.2015105E-3"/>
    <n v="5.67543835E-3"/>
  </r>
  <r>
    <x v="15"/>
    <x v="4"/>
    <x v="14"/>
    <n v="112"/>
    <n v="6.9808198500000002E-3"/>
    <n v="1.1484165599999999E-3"/>
    <n v="1.3839283500000001E-3"/>
    <n v="4.4484744799999998E-3"/>
  </r>
  <r>
    <x v="15"/>
    <x v="0"/>
    <x v="15"/>
    <n v="1170"/>
    <n v="7.7895593500000001E-3"/>
    <n v="1.1009810799999999E-3"/>
    <n v="1.47386412E-3"/>
    <n v="5.2147136700000001E-3"/>
  </r>
  <r>
    <x v="15"/>
    <x v="1"/>
    <x v="15"/>
    <n v="421"/>
    <n v="6.59282328E-3"/>
    <n v="9.2251669000000002E-4"/>
    <n v="1.2711959900000001E-3"/>
    <n v="4.3991101199999999E-3"/>
  </r>
  <r>
    <x v="15"/>
    <x v="2"/>
    <x v="15"/>
    <n v="220"/>
    <n v="7.3640043799999997E-3"/>
    <n v="9.4596988000000002E-4"/>
    <n v="1.46343623E-3"/>
    <n v="4.95459783E-3"/>
  </r>
  <r>
    <x v="15"/>
    <x v="3"/>
    <x v="15"/>
    <n v="279"/>
    <n v="8.9772913499999996E-3"/>
    <n v="1.3214354399999999E-3"/>
    <n v="1.67471436E-3"/>
    <n v="5.9811410700000003E-3"/>
  </r>
  <r>
    <x v="15"/>
    <x v="4"/>
    <x v="15"/>
    <n v="250"/>
    <n v="8.8538423500000001E-3"/>
    <n v="1.29189792E-3"/>
    <n v="1.6001849400000001E-3"/>
    <n v="5.9617590200000004E-3"/>
  </r>
  <r>
    <x v="15"/>
    <x v="0"/>
    <x v="16"/>
    <n v="425"/>
    <n v="8.3335782000000004E-3"/>
    <n v="1.0327612099999999E-3"/>
    <n v="1.67431892E-3"/>
    <n v="5.6264975899999996E-3"/>
  </r>
  <r>
    <x v="15"/>
    <x v="1"/>
    <x v="16"/>
    <n v="162"/>
    <n v="7.2718761900000001E-3"/>
    <n v="1.00915904E-3"/>
    <n v="1.4132513400000001E-3"/>
    <n v="4.8494653700000001E-3"/>
  </r>
  <r>
    <x v="15"/>
    <x v="2"/>
    <x v="16"/>
    <n v="77"/>
    <n v="7.2566436100000003E-3"/>
    <n v="9.8484822999999992E-4"/>
    <n v="1.64006104E-3"/>
    <n v="4.6317337800000002E-3"/>
  </r>
  <r>
    <x v="15"/>
    <x v="3"/>
    <x v="16"/>
    <n v="80"/>
    <n v="1.101750556E-2"/>
    <n v="1.1796872500000001E-3"/>
    <n v="2.1035877199999998E-3"/>
    <n v="7.7342300699999996E-3"/>
  </r>
  <r>
    <x v="15"/>
    <x v="4"/>
    <x v="16"/>
    <n v="106"/>
    <n v="8.7128753600000004E-3"/>
    <n v="9.9274958000000009E-4"/>
    <n v="1.7742179700000001E-3"/>
    <n v="5.9459073299999998E-3"/>
  </r>
  <r>
    <x v="15"/>
    <x v="0"/>
    <x v="17"/>
    <n v="4620"/>
    <n v="5.0740036900000004E-3"/>
    <n v="1.0736980499999999E-3"/>
    <n v="7.249251E-4"/>
    <n v="3.2753800499999998E-3"/>
  </r>
  <r>
    <x v="15"/>
    <x v="1"/>
    <x v="17"/>
    <n v="2411"/>
    <n v="4.7793914799999998E-3"/>
    <n v="9.9748716000000004E-4"/>
    <n v="6.8934124000000002E-4"/>
    <n v="3.0925625899999999E-3"/>
  </r>
  <r>
    <x v="15"/>
    <x v="2"/>
    <x v="17"/>
    <n v="1088"/>
    <n v="4.8770039400000001E-3"/>
    <n v="1.03937927E-3"/>
    <n v="6.8501898000000001E-4"/>
    <n v="3.1526052100000002E-3"/>
  </r>
  <r>
    <x v="15"/>
    <x v="3"/>
    <x v="17"/>
    <n v="458"/>
    <n v="6.3170940099999996E-3"/>
    <n v="1.3802459999999999E-3"/>
    <n v="8.1109469E-4"/>
    <n v="4.12575283E-3"/>
  </r>
  <r>
    <x v="15"/>
    <x v="4"/>
    <x v="17"/>
    <n v="663"/>
    <n v="5.6099168199999997E-3"/>
    <n v="1.1953938700000001E-3"/>
    <n v="8.6028690000000002E-4"/>
    <n v="3.5542355600000001E-3"/>
  </r>
  <r>
    <x v="15"/>
    <x v="0"/>
    <x v="18"/>
    <n v="1896"/>
    <n v="5.3750949899999999E-3"/>
    <n v="1.03882174E-3"/>
    <n v="5.6233127000000001E-4"/>
    <n v="3.7739414900000001E-3"/>
  </r>
  <r>
    <x v="15"/>
    <x v="1"/>
    <x v="18"/>
    <n v="878"/>
    <n v="4.8741349999999999E-3"/>
    <n v="9.7114103000000001E-4"/>
    <n v="4.9740810999999996E-4"/>
    <n v="3.4055853799999998E-3"/>
  </r>
  <r>
    <x v="15"/>
    <x v="2"/>
    <x v="18"/>
    <n v="464"/>
    <n v="5.0795964700000003E-3"/>
    <n v="1.07242252E-3"/>
    <n v="5.0998239000000004E-4"/>
    <n v="3.49719104E-3"/>
  </r>
  <r>
    <x v="15"/>
    <x v="3"/>
    <x v="18"/>
    <n v="141"/>
    <n v="7.6902742500000003E-3"/>
    <n v="1.46194486E-3"/>
    <n v="7.8161913999999998E-4"/>
    <n v="5.4467097599999997E-3"/>
  </r>
  <r>
    <x v="15"/>
    <x v="4"/>
    <x v="18"/>
    <n v="413"/>
    <n v="5.9816661900000002E-3"/>
    <n v="1.0004986E-3"/>
    <n v="6.8429937999999997E-4"/>
    <n v="4.2968677599999998E-3"/>
  </r>
  <r>
    <x v="15"/>
    <x v="0"/>
    <x v="19"/>
    <n v="1169"/>
    <n v="7.5604047500000002E-3"/>
    <n v="1.15277358E-3"/>
    <n v="1.12996206E-3"/>
    <n v="5.2776686300000002E-3"/>
  </r>
  <r>
    <x v="15"/>
    <x v="1"/>
    <x v="19"/>
    <n v="337"/>
    <n v="6.2042873299999997E-3"/>
    <n v="9.9351553999999995E-4"/>
    <n v="9.9485498000000008E-4"/>
    <n v="4.2159163499999996E-3"/>
  </r>
  <r>
    <x v="15"/>
    <x v="2"/>
    <x v="19"/>
    <n v="189"/>
    <n v="6.6794652599999997E-3"/>
    <n v="1.08257372E-3"/>
    <n v="8.4766291000000005E-4"/>
    <n v="4.7492281799999996E-3"/>
  </r>
  <r>
    <x v="15"/>
    <x v="3"/>
    <x v="19"/>
    <n v="397"/>
    <n v="8.8004650600000001E-3"/>
    <n v="1.3550119E-3"/>
    <n v="1.2915148200000001E-3"/>
    <n v="6.15393786E-3"/>
  </r>
  <r>
    <x v="15"/>
    <x v="4"/>
    <x v="19"/>
    <n v="246"/>
    <n v="8.09375918E-3"/>
    <n v="1.0985017199999999E-3"/>
    <n v="1.2712188900000001E-3"/>
    <n v="5.7240380599999996E-3"/>
  </r>
  <r>
    <x v="15"/>
    <x v="0"/>
    <x v="20"/>
    <n v="600"/>
    <n v="9.0797451300000005E-3"/>
    <n v="1.3918400600000001E-3"/>
    <n v="1.57980301E-3"/>
    <n v="6.1081016099999996E-3"/>
  </r>
  <r>
    <x v="15"/>
    <x v="1"/>
    <x v="20"/>
    <n v="158"/>
    <n v="7.6282668599999999E-3"/>
    <n v="1.20729293E-3"/>
    <n v="1.4917367400000001E-3"/>
    <n v="4.9292367499999996E-3"/>
  </r>
  <r>
    <x v="15"/>
    <x v="2"/>
    <x v="20"/>
    <n v="124"/>
    <n v="8.9621599600000004E-3"/>
    <n v="1.18456891E-3"/>
    <n v="1.6086094100000001E-3"/>
    <n v="6.1689812600000003E-3"/>
  </r>
  <r>
    <x v="15"/>
    <x v="3"/>
    <x v="20"/>
    <n v="170"/>
    <n v="9.9761707900000007E-3"/>
    <n v="1.80909564E-3"/>
    <n v="1.7860836700000001E-3"/>
    <n v="6.3809910299999998E-3"/>
  </r>
  <r>
    <x v="15"/>
    <x v="4"/>
    <x v="20"/>
    <n v="148"/>
    <n v="9.6981354299999992E-3"/>
    <n v="1.28323614E-3"/>
    <n v="1.4127406199999999E-3"/>
    <n v="7.0021581599999999E-3"/>
  </r>
  <r>
    <x v="15"/>
    <x v="0"/>
    <x v="21"/>
    <n v="626"/>
    <n v="6.2492601999999996E-3"/>
    <n v="9.9662739000000011E-4"/>
    <n v="7.9300873E-4"/>
    <n v="4.4596236200000004E-3"/>
  </r>
  <r>
    <x v="15"/>
    <x v="1"/>
    <x v="21"/>
    <n v="182"/>
    <n v="5.5134562099999999E-3"/>
    <n v="8.7632252E-4"/>
    <n v="7.5689330999999997E-4"/>
    <n v="3.8802398900000001E-3"/>
  </r>
  <r>
    <x v="15"/>
    <x v="2"/>
    <x v="21"/>
    <n v="121"/>
    <n v="5.9328127299999997E-3"/>
    <n v="9.4352597999999995E-4"/>
    <n v="7.2620118000000003E-4"/>
    <n v="4.2630851500000001E-3"/>
  </r>
  <r>
    <x v="15"/>
    <x v="3"/>
    <x v="21"/>
    <n v="166"/>
    <n v="6.9698235099999997E-3"/>
    <n v="1.1337709599999999E-3"/>
    <n v="8.9468966000000002E-4"/>
    <n v="4.9413624200000004E-3"/>
  </r>
  <r>
    <x v="15"/>
    <x v="4"/>
    <x v="21"/>
    <n v="157"/>
    <n v="6.5842472199999997E-3"/>
    <n v="1.0320090599999999E-3"/>
    <n v="7.7885385E-4"/>
    <n v="4.7733838400000001E-3"/>
  </r>
  <r>
    <x v="15"/>
    <x v="0"/>
    <x v="22"/>
    <n v="679"/>
    <n v="6.9099606199999998E-3"/>
    <n v="1.0061600999999999E-3"/>
    <n v="1.26622733E-3"/>
    <n v="4.6375727200000001E-3"/>
  </r>
  <r>
    <x v="15"/>
    <x v="1"/>
    <x v="22"/>
    <n v="220"/>
    <n v="5.6143200499999997E-3"/>
    <n v="8.8052374E-4"/>
    <n v="9.3529017000000005E-4"/>
    <n v="3.7985056700000001E-3"/>
  </r>
  <r>
    <x v="15"/>
    <x v="2"/>
    <x v="22"/>
    <n v="184"/>
    <n v="6.9187799800000003E-3"/>
    <n v="8.9862598E-4"/>
    <n v="1.36523729E-3"/>
    <n v="4.6549162200000003E-3"/>
  </r>
  <r>
    <x v="15"/>
    <x v="3"/>
    <x v="22"/>
    <n v="96"/>
    <n v="8.2939088800000008E-3"/>
    <n v="1.35657773E-3"/>
    <n v="1.53030936E-3"/>
    <n v="5.4070213799999999E-3"/>
  </r>
  <r>
    <x v="15"/>
    <x v="4"/>
    <x v="22"/>
    <n v="179"/>
    <n v="7.7510730800000004E-3"/>
    <n v="1.0831779100000001E-3"/>
    <n v="1.4295595600000001E-3"/>
    <n v="5.2383351599999996E-3"/>
  </r>
  <r>
    <x v="15"/>
    <x v="0"/>
    <x v="23"/>
    <n v="2"/>
    <n v="9.6990739499999996E-3"/>
    <n v="5.8391201300000001E-3"/>
    <n v="2.32638854E-3"/>
    <n v="1.53356457E-3"/>
  </r>
  <r>
    <x v="15"/>
    <x v="2"/>
    <x v="23"/>
    <n v="2"/>
    <n v="9.6990739499999996E-3"/>
    <n v="5.8391201300000001E-3"/>
    <n v="2.32638854E-3"/>
    <n v="1.53356457E-3"/>
  </r>
  <r>
    <x v="15"/>
    <x v="0"/>
    <x v="24"/>
    <n v="1037"/>
    <n v="8.1238613300000009E-3"/>
    <n v="1.0941459799999999E-3"/>
    <n v="1.3133837199999999E-3"/>
    <n v="5.7163311500000001E-3"/>
  </r>
  <r>
    <x v="15"/>
    <x v="1"/>
    <x v="24"/>
    <n v="282"/>
    <n v="6.8204949099999997E-3"/>
    <n v="8.9399436999999999E-4"/>
    <n v="1.13495673E-3"/>
    <n v="4.7915433000000002E-3"/>
  </r>
  <r>
    <x v="15"/>
    <x v="2"/>
    <x v="24"/>
    <n v="289"/>
    <n v="8.1781844399999998E-3"/>
    <n v="9.3125214000000002E-4"/>
    <n v="1.4930152700000001E-3"/>
    <n v="5.7539165200000001E-3"/>
  </r>
  <r>
    <x v="15"/>
    <x v="3"/>
    <x v="24"/>
    <n v="187"/>
    <n v="9.3792085199999996E-3"/>
    <n v="1.5263540099999999E-3"/>
    <n v="1.27655206E-3"/>
    <n v="6.5763020299999999E-3"/>
  </r>
  <r>
    <x v="15"/>
    <x v="4"/>
    <x v="24"/>
    <n v="279"/>
    <n v="8.5435747000000006E-3"/>
    <n v="1.1754942500000001E-3"/>
    <n v="1.33234576E-3"/>
    <n v="6.0357342000000001E-3"/>
  </r>
  <r>
    <x v="15"/>
    <x v="0"/>
    <x v="25"/>
    <n v="916"/>
    <n v="6.0205020400000003E-3"/>
    <n v="9.8586826000000003E-4"/>
    <n v="8.4590537000000003E-4"/>
    <n v="4.1887279300000003E-3"/>
  </r>
  <r>
    <x v="15"/>
    <x v="1"/>
    <x v="25"/>
    <n v="385"/>
    <n v="5.3174300199999996E-3"/>
    <n v="8.9021138000000002E-4"/>
    <n v="7.2877561999999999E-4"/>
    <n v="3.6984425199999998E-3"/>
  </r>
  <r>
    <x v="15"/>
    <x v="2"/>
    <x v="25"/>
    <n v="256"/>
    <n v="6.0817687699999999E-3"/>
    <n v="1.01811137E-3"/>
    <n v="7.6158287000000001E-4"/>
    <n v="4.3020740700000001E-3"/>
  </r>
  <r>
    <x v="15"/>
    <x v="3"/>
    <x v="25"/>
    <n v="69"/>
    <n v="7.7710679200000002E-3"/>
    <n v="1.43401074E-3"/>
    <n v="9.4437711000000004E-4"/>
    <n v="5.3926795600000004E-3"/>
  </r>
  <r>
    <x v="15"/>
    <x v="4"/>
    <x v="25"/>
    <n v="206"/>
    <n v="6.6720039799999997E-3"/>
    <n v="9.7446936000000002E-4"/>
    <n v="1.13661876E-3"/>
    <n v="4.56091534E-3"/>
  </r>
  <r>
    <x v="15"/>
    <x v="0"/>
    <x v="26"/>
    <n v="580"/>
    <n v="7.4448433000000001E-3"/>
    <n v="1.18366836E-3"/>
    <n v="1.0418460100000001E-3"/>
    <n v="5.2193284700000004E-3"/>
  </r>
  <r>
    <x v="15"/>
    <x v="1"/>
    <x v="26"/>
    <n v="181"/>
    <n v="6.0396841099999996E-3"/>
    <n v="1.0662853400000001E-3"/>
    <n v="9.3807525E-4"/>
    <n v="4.0353230800000001E-3"/>
  </r>
  <r>
    <x v="15"/>
    <x v="2"/>
    <x v="26"/>
    <n v="155"/>
    <n v="7.4080045299999998E-3"/>
    <n v="9.847667799999999E-4"/>
    <n v="1.03546867E-3"/>
    <n v="5.3877685799999997E-3"/>
  </r>
  <r>
    <x v="15"/>
    <x v="3"/>
    <x v="26"/>
    <n v="87"/>
    <n v="8.6202902799999998E-3"/>
    <n v="1.5526551299999999E-3"/>
    <n v="1.2645006099999999E-3"/>
    <n v="5.8031340700000003E-3"/>
  </r>
  <r>
    <x v="15"/>
    <x v="4"/>
    <x v="26"/>
    <n v="157"/>
    <n v="8.4498110399999996E-3"/>
    <n v="1.3108926999999999E-3"/>
    <n v="1.04439408E-3"/>
    <n v="6.0945238100000004E-3"/>
  </r>
  <r>
    <x v="15"/>
    <x v="0"/>
    <x v="27"/>
    <n v="536"/>
    <n v="8.2567412099999998E-3"/>
    <n v="9.6662927999999996E-4"/>
    <n v="1.92766611E-3"/>
    <n v="5.3624453399999999E-3"/>
  </r>
  <r>
    <x v="15"/>
    <x v="1"/>
    <x v="27"/>
    <n v="157"/>
    <n v="6.79125358E-3"/>
    <n v="7.7796921000000002E-4"/>
    <n v="1.7415661699999999E-3"/>
    <n v="4.2717177300000001E-3"/>
  </r>
  <r>
    <x v="15"/>
    <x v="2"/>
    <x v="27"/>
    <n v="134"/>
    <n v="7.8910998200000006E-3"/>
    <n v="8.9845886999999998E-4"/>
    <n v="1.90894461E-3"/>
    <n v="5.08369588E-3"/>
  </r>
  <r>
    <x v="15"/>
    <x v="3"/>
    <x v="27"/>
    <n v="103"/>
    <n v="1.022732353E-2"/>
    <n v="1.3024763900000001E-3"/>
    <n v="2.0202937299999999E-3"/>
    <n v="6.9045529999999999E-3"/>
  </r>
  <r>
    <x v="15"/>
    <x v="4"/>
    <x v="27"/>
    <n v="142"/>
    <n v="8.7927097100000007E-3"/>
    <n v="9.9594065000000007E-4"/>
    <n v="2.0839036399999998E-3"/>
    <n v="5.7128648999999997E-3"/>
  </r>
  <r>
    <x v="15"/>
    <x v="0"/>
    <x v="28"/>
    <n v="851"/>
    <n v="5.2716300799999999E-3"/>
    <n v="9.9220121000000009E-4"/>
    <n v="5.4770779999999998E-4"/>
    <n v="3.7317206000000002E-3"/>
  </r>
  <r>
    <x v="15"/>
    <x v="1"/>
    <x v="28"/>
    <n v="431"/>
    <n v="4.8274627899999997E-3"/>
    <n v="8.5409125000000005E-4"/>
    <n v="4.8296894E-4"/>
    <n v="3.49040213E-3"/>
  </r>
  <r>
    <x v="15"/>
    <x v="2"/>
    <x v="28"/>
    <n v="134"/>
    <n v="5.1440710799999997E-3"/>
    <n v="1.1483379299999999E-3"/>
    <n v="4.6693593E-4"/>
    <n v="3.5287967599999998E-3"/>
  </r>
  <r>
    <x v="15"/>
    <x v="3"/>
    <x v="28"/>
    <n v="94"/>
    <n v="6.2829981699999999E-3"/>
    <n v="1.23534748E-3"/>
    <n v="7.1488354000000004E-4"/>
    <n v="4.33276667E-3"/>
  </r>
  <r>
    <x v="15"/>
    <x v="4"/>
    <x v="28"/>
    <n v="192"/>
    <n v="5.8625696999999996E-3"/>
    <n v="1.07421851E-3"/>
    <n v="6.6755861000000001E-4"/>
    <n v="4.1207920900000004E-3"/>
  </r>
  <r>
    <x v="15"/>
    <x v="0"/>
    <x v="29"/>
    <n v="783"/>
    <n v="7.7684207200000004E-3"/>
    <n v="1.1011627800000001E-3"/>
    <n v="1.3600791099999999E-3"/>
    <n v="5.3071783500000004E-3"/>
  </r>
  <r>
    <x v="15"/>
    <x v="1"/>
    <x v="29"/>
    <n v="250"/>
    <n v="6.69874975E-3"/>
    <n v="9.4537014000000005E-4"/>
    <n v="1.1855090099999999E-3"/>
    <n v="4.5678701300000003E-3"/>
  </r>
  <r>
    <x v="15"/>
    <x v="2"/>
    <x v="29"/>
    <n v="146"/>
    <n v="6.9142406400000004E-3"/>
    <n v="9.3631064000000003E-4"/>
    <n v="1.23604745E-3"/>
    <n v="4.7418820300000001E-3"/>
  </r>
  <r>
    <x v="15"/>
    <x v="3"/>
    <x v="29"/>
    <n v="225"/>
    <n v="9.4037034700000001E-3"/>
    <n v="1.4635285499999999E-3"/>
    <n v="1.3187240500000001E-3"/>
    <n v="6.6214503900000003E-3"/>
  </r>
  <r>
    <x v="15"/>
    <x v="4"/>
    <x v="29"/>
    <n v="162"/>
    <n v="7.9177381000000002E-3"/>
    <n v="9.8686819000000001E-4"/>
    <n v="1.79869661E-3"/>
    <n v="5.1321728400000001E-3"/>
  </r>
  <r>
    <x v="15"/>
    <x v="0"/>
    <x v="30"/>
    <n v="437"/>
    <n v="9.2048052600000006E-3"/>
    <n v="1.10864774E-3"/>
    <n v="1.6917744699999999E-3"/>
    <n v="6.4043825499999997E-3"/>
  </r>
  <r>
    <x v="15"/>
    <x v="1"/>
    <x v="30"/>
    <n v="132"/>
    <n v="7.40354915E-3"/>
    <n v="1.01571244E-3"/>
    <n v="1.47543114E-3"/>
    <n v="4.9124050699999996E-3"/>
  </r>
  <r>
    <x v="15"/>
    <x v="2"/>
    <x v="30"/>
    <n v="98"/>
    <n v="9.7946190200000009E-3"/>
    <n v="1.14583309E-3"/>
    <n v="1.63725881E-3"/>
    <n v="7.0115265899999999E-3"/>
  </r>
  <r>
    <x v="15"/>
    <x v="3"/>
    <x v="30"/>
    <n v="61"/>
    <n v="9.5522158700000002E-3"/>
    <n v="1.26536859E-3"/>
    <n v="1.72719315E-3"/>
    <n v="6.5596536700000003E-3"/>
  </r>
  <r>
    <x v="15"/>
    <x v="4"/>
    <x v="30"/>
    <n v="146"/>
    <n v="1.0292284780000001E-2"/>
    <n v="1.10223214E-3"/>
    <n v="1.90916705E-3"/>
    <n v="7.2808850899999996E-3"/>
  </r>
  <r>
    <x v="15"/>
    <x v="0"/>
    <x v="31"/>
    <n v="501"/>
    <n v="7.4444857800000002E-3"/>
    <n v="1.14980663E-3"/>
    <n v="1.20599056E-3"/>
    <n v="5.0886881300000004E-3"/>
  </r>
  <r>
    <x v="15"/>
    <x v="1"/>
    <x v="31"/>
    <n v="206"/>
    <n v="6.4122615400000003E-3"/>
    <n v="9.0305845999999999E-4"/>
    <n v="1.0727928199999999E-3"/>
    <n v="4.43640978E-3"/>
  </r>
  <r>
    <x v="15"/>
    <x v="2"/>
    <x v="31"/>
    <n v="96"/>
    <n v="7.3412178999999996E-3"/>
    <n v="1.4566452099999999E-3"/>
    <n v="1.29701942E-3"/>
    <n v="4.5875528000000002E-3"/>
  </r>
  <r>
    <x v="15"/>
    <x v="3"/>
    <x v="31"/>
    <n v="61"/>
    <n v="8.9291133100000003E-3"/>
    <n v="1.0993470600000001E-3"/>
    <n v="1.2179338999999999E-3"/>
    <n v="6.6118319200000001E-3"/>
  </r>
  <r>
    <x v="15"/>
    <x v="4"/>
    <x v="31"/>
    <n v="138"/>
    <n v="8.4009323899999992E-3"/>
    <n v="1.3269925100000001E-3"/>
    <n v="1.33621825E-3"/>
    <n v="5.7377211699999996E-3"/>
  </r>
  <r>
    <x v="15"/>
    <x v="0"/>
    <x v="32"/>
    <n v="227"/>
    <n v="8.8136316599999997E-3"/>
    <n v="6.3142413999999999E-4"/>
    <n v="1.2939506600000001E-3"/>
    <n v="6.8882564099999998E-3"/>
  </r>
  <r>
    <x v="15"/>
    <x v="1"/>
    <x v="32"/>
    <n v="70"/>
    <n v="6.7448740900000002E-3"/>
    <n v="7.3197726000000002E-4"/>
    <n v="9.7255270000000003E-4"/>
    <n v="5.0403436899999999E-3"/>
  </r>
  <r>
    <x v="15"/>
    <x v="2"/>
    <x v="32"/>
    <n v="50"/>
    <n v="9.0381942000000003E-3"/>
    <n v="5.3078681999999997E-4"/>
    <n v="1.31226831E-3"/>
    <n v="7.1951386300000003E-3"/>
  </r>
  <r>
    <x v="15"/>
    <x v="3"/>
    <x v="32"/>
    <n v="38"/>
    <n v="1.085556746E-2"/>
    <n v="6.9261672999999997E-4"/>
    <n v="1.5049339500000001E-3"/>
    <n v="8.6580163500000005E-3"/>
  </r>
  <r>
    <x v="15"/>
    <x v="4"/>
    <x v="32"/>
    <n v="69"/>
    <n v="9.6251003999999994E-3"/>
    <n v="5.6863903999999996E-4"/>
    <n v="1.4905392E-3"/>
    <n v="7.5659216599999997E-3"/>
  </r>
  <r>
    <x v="15"/>
    <x v="0"/>
    <x v="33"/>
    <n v="783"/>
    <n v="7.2626203800000002E-3"/>
    <n v="8.9081912000000001E-4"/>
    <n v="1.3187790200000001E-3"/>
    <n v="5.0530217200000001E-3"/>
  </r>
  <r>
    <x v="15"/>
    <x v="1"/>
    <x v="33"/>
    <n v="273"/>
    <n v="5.9386868400000004E-3"/>
    <n v="7.2925119999999995E-4"/>
    <n v="1.08448626E-3"/>
    <n v="4.1249488699999998E-3"/>
  </r>
  <r>
    <x v="15"/>
    <x v="2"/>
    <x v="33"/>
    <n v="194"/>
    <n v="6.9992719100000003E-3"/>
    <n v="7.9592612999999999E-4"/>
    <n v="1.35434541E-3"/>
    <n v="4.8489998599999997E-3"/>
  </r>
  <r>
    <x v="15"/>
    <x v="3"/>
    <x v="33"/>
    <n v="136"/>
    <n v="9.7651992700000002E-3"/>
    <n v="1.24472335E-3"/>
    <n v="1.58556277E-3"/>
    <n v="6.9349126099999998E-3"/>
  </r>
  <r>
    <x v="15"/>
    <x v="4"/>
    <x v="33"/>
    <n v="180"/>
    <n v="7.6635800099999997E-3"/>
    <n v="9.7074306999999998E-4"/>
    <n v="1.43422043E-3"/>
    <n v="5.2586159999999998E-3"/>
  </r>
  <r>
    <x v="15"/>
    <x v="0"/>
    <x v="34"/>
    <n v="383"/>
    <n v="8.2370839299999998E-3"/>
    <n v="9.3789261999999997E-4"/>
    <n v="1.5129699599999999E-3"/>
    <n v="5.7862208699999999E-3"/>
  </r>
  <r>
    <x v="15"/>
    <x v="1"/>
    <x v="34"/>
    <n v="128"/>
    <n v="7.3057723199999999E-3"/>
    <n v="6.7120563E-4"/>
    <n v="1.4281319999999999E-3"/>
    <n v="5.2064342200000002E-3"/>
  </r>
  <r>
    <x v="15"/>
    <x v="2"/>
    <x v="34"/>
    <n v="94"/>
    <n v="7.5475273400000004E-3"/>
    <n v="9.111503E-4"/>
    <n v="1.20591976E-3"/>
    <n v="5.4304568100000004E-3"/>
  </r>
  <r>
    <x v="15"/>
    <x v="3"/>
    <x v="34"/>
    <n v="66"/>
    <n v="1.009118943E-2"/>
    <n v="1.3190934899999999E-3"/>
    <n v="1.9176133800000001E-3"/>
    <n v="6.8544821099999998E-3"/>
  </r>
  <r>
    <x v="15"/>
    <x v="4"/>
    <x v="34"/>
    <n v="95"/>
    <n v="8.8860864799999995E-3"/>
    <n v="1.0588447900000001E-3"/>
    <n v="1.64997537E-3"/>
    <n v="6.1772658299999996E-3"/>
  </r>
  <r>
    <x v="15"/>
    <x v="0"/>
    <x v="35"/>
    <n v="276"/>
    <n v="8.1083515599999993E-3"/>
    <n v="4.7466259999999998E-4"/>
    <n v="1.77091697E-3"/>
    <n v="5.8511554800000001E-3"/>
  </r>
  <r>
    <x v="15"/>
    <x v="1"/>
    <x v="35"/>
    <n v="100"/>
    <n v="6.9824071899999996E-3"/>
    <n v="4.6203675999999998E-4"/>
    <n v="1.4383099499999999E-3"/>
    <n v="5.0700228900000003E-3"/>
  </r>
  <r>
    <x v="15"/>
    <x v="2"/>
    <x v="35"/>
    <n v="83"/>
    <n v="8.1279281499999998E-3"/>
    <n v="4.9935831000000005E-4"/>
    <n v="1.91529984E-3"/>
    <n v="5.7026715499999998E-3"/>
  </r>
  <r>
    <x v="15"/>
    <x v="3"/>
    <x v="35"/>
    <n v="21"/>
    <n v="1.365465148E-2"/>
    <n v="1.4445544599999999E-3"/>
    <n v="2.1053789599999998E-3"/>
    <n v="1.0092041229999999E-2"/>
  </r>
  <r>
    <x v="15"/>
    <x v="4"/>
    <x v="35"/>
    <n v="72"/>
    <n v="8.0319249200000008E-3"/>
    <n v="1.8084469E-4"/>
    <n v="1.9688783800000001E-3"/>
    <n v="5.8703058300000003E-3"/>
  </r>
  <r>
    <x v="15"/>
    <x v="0"/>
    <x v="36"/>
    <n v="1016"/>
    <n v="6.1340767500000001E-3"/>
    <n v="1.0452434500000001E-3"/>
    <n v="7.5635866000000002E-4"/>
    <n v="4.3324741499999996E-3"/>
  </r>
  <r>
    <x v="15"/>
    <x v="1"/>
    <x v="36"/>
    <n v="316"/>
    <n v="5.2791327100000004E-3"/>
    <n v="9.9009587000000007E-4"/>
    <n v="6.3375358999999995E-4"/>
    <n v="3.6552828099999999E-3"/>
  </r>
  <r>
    <x v="15"/>
    <x v="2"/>
    <x v="36"/>
    <n v="196"/>
    <n v="6.0220022999999999E-3"/>
    <n v="9.6856077999999996E-4"/>
    <n v="6.6692623999999999E-4"/>
    <n v="4.3865147799999997E-3"/>
  </r>
  <r>
    <x v="15"/>
    <x v="3"/>
    <x v="36"/>
    <n v="161"/>
    <n v="7.6273864499999998E-3"/>
    <n v="1.27738935E-3"/>
    <n v="8.5676877999999997E-4"/>
    <n v="5.49322783E-3"/>
  </r>
  <r>
    <x v="15"/>
    <x v="4"/>
    <x v="36"/>
    <n v="343"/>
    <n v="6.2848232400000001E-3"/>
    <n v="1.0309021900000001E-3"/>
    <n v="8.7328556000000005E-4"/>
    <n v="4.3806349400000002E-3"/>
  </r>
  <r>
    <x v="15"/>
    <x v="0"/>
    <x v="37"/>
    <n v="629"/>
    <n v="7.5597654199999996E-3"/>
    <n v="1.06036158E-3"/>
    <n v="1.0083242599999999E-3"/>
    <n v="5.4797994099999997E-3"/>
  </r>
  <r>
    <x v="15"/>
    <x v="1"/>
    <x v="37"/>
    <n v="236"/>
    <n v="6.7822600499999998E-3"/>
    <n v="1.00017631E-3"/>
    <n v="9.1484203999999997E-4"/>
    <n v="4.8563537500000004E-3"/>
  </r>
  <r>
    <x v="15"/>
    <x v="2"/>
    <x v="37"/>
    <n v="186"/>
    <n v="7.8724858400000004E-3"/>
    <n v="9.4017546000000002E-4"/>
    <n v="1.0473290000000001E-3"/>
    <n v="5.8726600599999998E-3"/>
  </r>
  <r>
    <x v="15"/>
    <x v="3"/>
    <x v="37"/>
    <n v="52"/>
    <n v="7.4839740999999996E-3"/>
    <n v="1.0710467400000001E-3"/>
    <n v="1.04144386E-3"/>
    <n v="5.3603540600000001E-3"/>
  </r>
  <r>
    <x v="15"/>
    <x v="4"/>
    <x v="37"/>
    <n v="155"/>
    <n v="8.3937423199999996E-3"/>
    <n v="1.2926371599999999E-3"/>
    <n v="1.09274169E-3"/>
    <n v="5.9976849300000003E-3"/>
  </r>
  <r>
    <x v="15"/>
    <x v="0"/>
    <x v="38"/>
    <n v="208"/>
    <n v="9.4436651799999997E-3"/>
    <n v="1.24538123E-3"/>
    <n v="2.6427281299999999E-3"/>
    <n v="5.5555553299999998E-3"/>
  </r>
  <r>
    <x v="15"/>
    <x v="1"/>
    <x v="38"/>
    <n v="70"/>
    <n v="8.1355817599999998E-3"/>
    <n v="1.16914655E-3"/>
    <n v="2.4715606299999999E-3"/>
    <n v="4.4948741199999998E-3"/>
  </r>
  <r>
    <x v="15"/>
    <x v="2"/>
    <x v="38"/>
    <n v="44"/>
    <n v="9.3384362300000003E-3"/>
    <n v="7.9598036000000003E-4"/>
    <n v="2.5063128800000001E-3"/>
    <n v="6.0361424300000004E-3"/>
  </r>
  <r>
    <x v="15"/>
    <x v="3"/>
    <x v="38"/>
    <n v="40"/>
    <n v="1.206539329E-2"/>
    <n v="1.9146409499999999E-3"/>
    <n v="3.0196756800000002E-3"/>
    <n v="7.1310761700000003E-3"/>
  </r>
  <r>
    <x v="15"/>
    <x v="4"/>
    <x v="38"/>
    <n v="54"/>
    <n v="9.2830501600000004E-3"/>
    <n v="1.2146345300000001E-3"/>
    <n v="2.6965446799999998E-3"/>
    <n v="5.3718704899999997E-3"/>
  </r>
  <r>
    <x v="15"/>
    <x v="0"/>
    <x v="39"/>
    <n v="565"/>
    <n v="7.20026196E-3"/>
    <n v="1.04406317E-3"/>
    <n v="6.9022428999999995E-4"/>
    <n v="5.4659740300000001E-3"/>
  </r>
  <r>
    <x v="15"/>
    <x v="1"/>
    <x v="39"/>
    <n v="215"/>
    <n v="6.69686668E-3"/>
    <n v="8.3360225E-4"/>
    <n v="6.6160614999999996E-4"/>
    <n v="5.2016578100000004E-3"/>
  </r>
  <r>
    <x v="15"/>
    <x v="2"/>
    <x v="39"/>
    <n v="127"/>
    <n v="6.6428803199999999E-3"/>
    <n v="9.7103722E-4"/>
    <n v="6.7111381E-4"/>
    <n v="5.0007288199999996E-3"/>
  </r>
  <r>
    <x v="15"/>
    <x v="3"/>
    <x v="39"/>
    <n v="63"/>
    <n v="8.8618824799999996E-3"/>
    <n v="1.53237042E-3"/>
    <n v="7.7142097000000001E-4"/>
    <n v="6.5580906100000001E-3"/>
  </r>
  <r>
    <x v="15"/>
    <x v="4"/>
    <x v="39"/>
    <n v="160"/>
    <n v="7.6648579800000002E-3"/>
    <n v="1.1925634100000001E-3"/>
    <n v="7.1187767999999997E-4"/>
    <n v="5.76041642E-3"/>
  </r>
  <r>
    <x v="15"/>
    <x v="0"/>
    <x v="40"/>
    <n v="860"/>
    <n v="5.1369103000000003E-3"/>
    <n v="8.3263325999999999E-4"/>
    <n v="5.8837992E-4"/>
    <n v="3.7158966099999999E-3"/>
  </r>
  <r>
    <x v="15"/>
    <x v="1"/>
    <x v="40"/>
    <n v="273"/>
    <n v="4.6798260900000003E-3"/>
    <n v="7.1848267999999999E-4"/>
    <n v="5.9773921000000005E-4"/>
    <n v="3.3636037399999998E-3"/>
  </r>
  <r>
    <x v="15"/>
    <x v="2"/>
    <x v="40"/>
    <n v="169"/>
    <n v="5.1977863199999998E-3"/>
    <n v="8.0100785000000003E-4"/>
    <n v="4.7912532000000003E-4"/>
    <n v="3.91765259E-3"/>
  </r>
  <r>
    <x v="15"/>
    <x v="3"/>
    <x v="40"/>
    <n v="63"/>
    <n v="7.2935035600000002E-3"/>
    <n v="1.26506442E-3"/>
    <n v="5.3038629000000002E-4"/>
    <n v="5.49805239E-3"/>
  </r>
  <r>
    <x v="15"/>
    <x v="4"/>
    <x v="40"/>
    <n v="355"/>
    <n v="5.0767147000000002E-3"/>
    <n v="8.5873085E-4"/>
    <n v="6.4348566999999999E-4"/>
    <n v="3.5744976800000001E-3"/>
  </r>
  <r>
    <x v="15"/>
    <x v="0"/>
    <x v="41"/>
    <n v="369"/>
    <n v="7.6040723300000003E-3"/>
    <n v="1.08921737E-3"/>
    <n v="9.4016588000000003E-4"/>
    <n v="5.5746572300000002E-3"/>
  </r>
  <r>
    <x v="15"/>
    <x v="1"/>
    <x v="41"/>
    <n v="124"/>
    <n v="6.2110772499999996E-3"/>
    <n v="8.7542912999999997E-4"/>
    <n v="8.7440238999999999E-4"/>
    <n v="4.4612452699999998E-3"/>
  </r>
  <r>
    <x v="15"/>
    <x v="2"/>
    <x v="41"/>
    <n v="72"/>
    <n v="7.7663642200000004E-3"/>
    <n v="1.1786262699999999E-3"/>
    <n v="8.9136426E-4"/>
    <n v="5.6963732100000003E-3"/>
  </r>
  <r>
    <x v="15"/>
    <x v="3"/>
    <x v="41"/>
    <n v="64"/>
    <n v="8.6843530600000003E-3"/>
    <n v="1.3554323500000001E-3"/>
    <n v="1.01345459E-3"/>
    <n v="6.3154656000000003E-3"/>
  </r>
  <r>
    <x v="15"/>
    <x v="4"/>
    <x v="41"/>
    <n v="109"/>
    <n v="8.4472687199999997E-3"/>
    <n v="1.1170572100000001E-3"/>
    <n v="1.0041834300000001E-3"/>
    <n v="6.32592143E-3"/>
  </r>
  <r>
    <x v="15"/>
    <x v="0"/>
    <x v="42"/>
    <n v="1773"/>
    <n v="4.7479878499999996E-3"/>
    <n v="9.1019981999999997E-4"/>
    <n v="5.9235996000000005E-4"/>
    <n v="3.2335858499999998E-3"/>
  </r>
  <r>
    <x v="15"/>
    <x v="1"/>
    <x v="42"/>
    <n v="775"/>
    <n v="4.6134555500000002E-3"/>
    <n v="8.7307322999999998E-4"/>
    <n v="5.5274766999999995E-4"/>
    <n v="3.1753880400000002E-3"/>
  </r>
  <r>
    <x v="15"/>
    <x v="2"/>
    <x v="42"/>
    <n v="472"/>
    <n v="4.6236707099999996E-3"/>
    <n v="9.5110910000000004E-4"/>
    <n v="5.5945420999999995E-4"/>
    <n v="3.1019742E-3"/>
  </r>
  <r>
    <x v="15"/>
    <x v="3"/>
    <x v="42"/>
    <n v="88"/>
    <n v="5.8641096300000002E-3"/>
    <n v="1.2781457899999999E-3"/>
    <n v="6.9562792999999996E-4"/>
    <n v="3.87652545E-3"/>
  </r>
  <r>
    <x v="15"/>
    <x v="4"/>
    <x v="42"/>
    <n v="438"/>
    <n v="4.8957538300000002E-3"/>
    <n v="8.5788173999999998E-4"/>
    <n v="6.7716236E-4"/>
    <n v="3.3492144200000002E-3"/>
  </r>
  <r>
    <x v="15"/>
    <x v="0"/>
    <x v="43"/>
    <n v="468"/>
    <n v="6.9666772999999998E-3"/>
    <n v="9.9767010999999997E-4"/>
    <n v="9.8671429999999997E-4"/>
    <n v="4.9822924100000002E-3"/>
  </r>
  <r>
    <x v="15"/>
    <x v="1"/>
    <x v="43"/>
    <n v="176"/>
    <n v="6.1966669499999997E-3"/>
    <n v="8.3188634000000005E-4"/>
    <n v="9.3802584999999996E-4"/>
    <n v="4.4267542700000004E-3"/>
  </r>
  <r>
    <x v="15"/>
    <x v="2"/>
    <x v="43"/>
    <n v="98"/>
    <n v="6.4599865399999996E-3"/>
    <n v="1.0704834900000001E-3"/>
    <n v="9.6395474999999998E-4"/>
    <n v="4.4255477499999998E-3"/>
  </r>
  <r>
    <x v="15"/>
    <x v="3"/>
    <x v="43"/>
    <n v="72"/>
    <n v="9.1608793800000005E-3"/>
    <n v="1.3202479599999999E-3"/>
    <n v="1.01755376E-3"/>
    <n v="6.8230771900000004E-3"/>
  </r>
  <r>
    <x v="15"/>
    <x v="4"/>
    <x v="43"/>
    <n v="122"/>
    <n v="7.1895868700000004E-3"/>
    <n v="9.8797030999999997E-4"/>
    <n v="1.0570352899999999E-3"/>
    <n v="5.1445808200000004E-3"/>
  </r>
  <r>
    <x v="15"/>
    <x v="0"/>
    <x v="44"/>
    <n v="1591"/>
    <n v="7.0052972099999998E-3"/>
    <n v="1.1344918100000001E-3"/>
    <n v="1.02610581E-3"/>
    <n v="4.8446991099999996E-3"/>
  </r>
  <r>
    <x v="15"/>
    <x v="1"/>
    <x v="44"/>
    <n v="518"/>
    <n v="6.1163839999999999E-3"/>
    <n v="1.03634861E-3"/>
    <n v="7.5097393999999998E-4"/>
    <n v="4.3290609699999996E-3"/>
  </r>
  <r>
    <x v="15"/>
    <x v="2"/>
    <x v="44"/>
    <n v="347"/>
    <n v="6.4917545000000004E-3"/>
    <n v="1.0766221199999999E-3"/>
    <n v="9.5938044E-4"/>
    <n v="4.45575144E-3"/>
  </r>
  <r>
    <x v="15"/>
    <x v="3"/>
    <x v="44"/>
    <n v="257"/>
    <n v="9.2134581200000003E-3"/>
    <n v="1.4203233100000001E-3"/>
    <n v="1.28364113E-3"/>
    <n v="6.50949319E-3"/>
  </r>
  <r>
    <x v="15"/>
    <x v="4"/>
    <x v="44"/>
    <n v="469"/>
    <n v="7.15702219E-3"/>
    <n v="1.1290765899999999E-3"/>
    <n v="1.2382282499999999E-3"/>
    <n v="4.7897168600000003E-3"/>
  </r>
  <r>
    <x v="0"/>
    <x v="5"/>
    <x v="0"/>
    <n v="11281"/>
    <n v="4.7110880500000002E-3"/>
    <n v="8.8400928999999998E-4"/>
    <n v="1.02499118E-3"/>
    <n v="2.8020870900000001E-3"/>
  </r>
  <r>
    <x v="0"/>
    <x v="6"/>
    <x v="0"/>
    <n v="20286"/>
    <n v="5.3932324300000004E-3"/>
    <n v="7.0912546999999998E-4"/>
    <n v="1.2284668200000001E-3"/>
    <n v="3.4556396699999999E-3"/>
  </r>
  <r>
    <x v="0"/>
    <x v="7"/>
    <x v="0"/>
    <n v="3711"/>
    <n v="4.9560706799999998E-3"/>
    <n v="8.2004365000000001E-4"/>
    <n v="1.22402905E-3"/>
    <n v="2.9119975000000001E-3"/>
  </r>
  <r>
    <x v="0"/>
    <x v="5"/>
    <x v="1"/>
    <n v="263"/>
    <n v="4.9640893300000001E-3"/>
    <n v="9.7257403999999998E-4"/>
    <n v="1.1125191199999999E-3"/>
    <n v="2.8789956500000001E-3"/>
  </r>
  <r>
    <x v="0"/>
    <x v="6"/>
    <x v="1"/>
    <n v="293"/>
    <n v="5.5401100399999998E-3"/>
    <n v="8.0532618999999998E-4"/>
    <n v="1.29163483E-3"/>
    <n v="3.4431485400000001E-3"/>
  </r>
  <r>
    <x v="0"/>
    <x v="7"/>
    <x v="1"/>
    <n v="91"/>
    <n v="5.1748827300000001E-3"/>
    <n v="1.0658321000000001E-3"/>
    <n v="1.16872686E-3"/>
    <n v="2.9403232800000001E-3"/>
  </r>
  <r>
    <x v="0"/>
    <x v="5"/>
    <x v="2"/>
    <n v="126"/>
    <n v="4.6756500899999996E-3"/>
    <n v="7.2999312000000002E-4"/>
    <n v="1.33322287E-3"/>
    <n v="2.61243364E-3"/>
  </r>
  <r>
    <x v="0"/>
    <x v="6"/>
    <x v="2"/>
    <n v="235"/>
    <n v="5.4881301700000001E-3"/>
    <n v="5.6939496000000004E-4"/>
    <n v="1.71315974E-3"/>
    <n v="3.2055750199999999E-3"/>
  </r>
  <r>
    <x v="0"/>
    <x v="7"/>
    <x v="2"/>
    <n v="53"/>
    <n v="4.7947236899999997E-3"/>
    <n v="6.9095017000000004E-4"/>
    <n v="1.69374538E-3"/>
    <n v="2.4100277200000001E-3"/>
  </r>
  <r>
    <x v="0"/>
    <x v="5"/>
    <x v="3"/>
    <n v="131"/>
    <n v="4.8462677899999999E-3"/>
    <n v="8.2025702000000005E-4"/>
    <n v="9.5481666999999997E-4"/>
    <n v="3.0711935499999998E-3"/>
  </r>
  <r>
    <x v="0"/>
    <x v="6"/>
    <x v="3"/>
    <n v="250"/>
    <n v="5.4838886400000002E-3"/>
    <n v="7.0444419999999999E-4"/>
    <n v="9.5763865000000003E-4"/>
    <n v="3.8218053200000002E-3"/>
  </r>
  <r>
    <x v="0"/>
    <x v="7"/>
    <x v="3"/>
    <n v="39"/>
    <n v="5.2038814700000003E-3"/>
    <n v="7.3213414000000004E-4"/>
    <n v="1.01940856E-3"/>
    <n v="3.45233836E-3"/>
  </r>
  <r>
    <x v="0"/>
    <x v="5"/>
    <x v="4"/>
    <n v="88"/>
    <n v="6.4004627700000004E-3"/>
    <n v="1.3649513900000001E-3"/>
    <n v="1.1983109799999999E-3"/>
    <n v="3.8371998300000001E-3"/>
  </r>
  <r>
    <x v="0"/>
    <x v="6"/>
    <x v="4"/>
    <n v="263"/>
    <n v="6.7052613300000001E-3"/>
    <n v="1.12206885E-3"/>
    <n v="1.1654166000000001E-3"/>
    <n v="4.4177754199999997E-3"/>
  </r>
  <r>
    <x v="0"/>
    <x v="7"/>
    <x v="4"/>
    <n v="39"/>
    <n v="6.6129508800000002E-3"/>
    <n v="1.2473288000000001E-3"/>
    <n v="1.47109433E-3"/>
    <n v="3.8945273200000001E-3"/>
  </r>
  <r>
    <x v="0"/>
    <x v="5"/>
    <x v="5"/>
    <n v="54"/>
    <n v="6.1580501500000003E-3"/>
    <n v="1.3059411599999999E-3"/>
    <n v="1.8081273099999999E-3"/>
    <n v="3.0439812099999999E-3"/>
  </r>
  <r>
    <x v="0"/>
    <x v="6"/>
    <x v="5"/>
    <n v="221"/>
    <n v="7.16838419E-3"/>
    <n v="5.7016692E-4"/>
    <n v="1.9869697599999999E-3"/>
    <n v="4.6112470199999997E-3"/>
  </r>
  <r>
    <x v="0"/>
    <x v="7"/>
    <x v="5"/>
    <n v="37"/>
    <n v="6.44582056E-3"/>
    <n v="5.7932906000000004E-4"/>
    <n v="1.75456686E-3"/>
    <n v="4.1119242000000004E-3"/>
  </r>
  <r>
    <x v="0"/>
    <x v="5"/>
    <x v="6"/>
    <n v="102"/>
    <n v="5.2146874799999998E-3"/>
    <n v="1.0097810200000001E-3"/>
    <n v="1.19031386E-3"/>
    <n v="3.0145921499999998E-3"/>
  </r>
  <r>
    <x v="0"/>
    <x v="6"/>
    <x v="6"/>
    <n v="379"/>
    <n v="6.0303977500000003E-3"/>
    <n v="8.4072338999999999E-4"/>
    <n v="1.2361658399999999E-3"/>
    <n v="3.9535080099999996E-3"/>
  </r>
  <r>
    <x v="0"/>
    <x v="7"/>
    <x v="6"/>
    <n v="32"/>
    <n v="6.2261282499999999E-3"/>
    <n v="1.5512872900000001E-3"/>
    <n v="1.3689957400000001E-3"/>
    <n v="3.3058446300000001E-3"/>
  </r>
  <r>
    <x v="0"/>
    <x v="5"/>
    <x v="7"/>
    <n v="54"/>
    <n v="4.0076300699999996E-3"/>
    <n v="6.3078679999999999E-4"/>
    <n v="7.3431042000000001E-4"/>
    <n v="2.6425323700000002E-3"/>
  </r>
  <r>
    <x v="0"/>
    <x v="6"/>
    <x v="7"/>
    <n v="209"/>
    <n v="3.9776047599999996E-3"/>
    <n v="5.0311203999999995E-4"/>
    <n v="7.3232299000000004E-4"/>
    <n v="2.7421692699999998E-3"/>
  </r>
  <r>
    <x v="0"/>
    <x v="7"/>
    <x v="7"/>
    <n v="13"/>
    <n v="4.4204056499999997E-3"/>
    <n v="4.9501408999999997E-4"/>
    <n v="1.22685154E-3"/>
    <n v="2.6985396800000001E-3"/>
  </r>
  <r>
    <x v="0"/>
    <x v="5"/>
    <x v="8"/>
    <n v="52"/>
    <n v="7.0777686499999999E-3"/>
    <n v="1.2651350499999999E-3"/>
    <n v="1.83894208E-3"/>
    <n v="3.9736910400000004E-3"/>
  </r>
  <r>
    <x v="0"/>
    <x v="6"/>
    <x v="8"/>
    <n v="191"/>
    <n v="7.4144364499999999E-3"/>
    <n v="1.0758432900000001E-3"/>
    <n v="1.68333065E-3"/>
    <n v="4.6552620100000002E-3"/>
  </r>
  <r>
    <x v="0"/>
    <x v="7"/>
    <x v="8"/>
    <n v="55"/>
    <n v="6.3310183000000004E-3"/>
    <n v="1.2436866499999999E-3"/>
    <n v="1.77251659E-3"/>
    <n v="3.3148145500000001E-3"/>
  </r>
  <r>
    <x v="0"/>
    <x v="5"/>
    <x v="9"/>
    <n v="59"/>
    <n v="5.15948654E-3"/>
    <n v="7.3191276999999999E-4"/>
    <n v="1.49599791E-3"/>
    <n v="2.9315754000000002E-3"/>
  </r>
  <r>
    <x v="0"/>
    <x v="6"/>
    <x v="9"/>
    <n v="201"/>
    <n v="5.9415881199999998E-3"/>
    <n v="7.3613393999999996E-4"/>
    <n v="1.3484081800000001E-3"/>
    <n v="3.8570455699999998E-3"/>
  </r>
  <r>
    <x v="0"/>
    <x v="7"/>
    <x v="9"/>
    <n v="18"/>
    <n v="6.8242024599999996E-3"/>
    <n v="7.2659440000000003E-4"/>
    <n v="1.79912526E-3"/>
    <n v="4.2984822100000002E-3"/>
  </r>
  <r>
    <x v="0"/>
    <x v="5"/>
    <x v="10"/>
    <n v="88"/>
    <n v="5.5466116899999997E-3"/>
    <n v="4.1180005E-4"/>
    <n v="1.02969775E-3"/>
    <n v="4.1051134299999997E-3"/>
  </r>
  <r>
    <x v="0"/>
    <x v="6"/>
    <x v="10"/>
    <n v="434"/>
    <n v="5.7486076700000001E-3"/>
    <n v="3.2071363000000001E-4"/>
    <n v="1.28768217E-3"/>
    <n v="4.1402113999999997E-3"/>
  </r>
  <r>
    <x v="0"/>
    <x v="7"/>
    <x v="10"/>
    <n v="41"/>
    <n v="5.4288050699999998E-3"/>
    <n v="4.3247491000000002E-4"/>
    <n v="1.38437196E-3"/>
    <n v="3.6119577800000002E-3"/>
  </r>
  <r>
    <x v="0"/>
    <x v="5"/>
    <x v="11"/>
    <n v="313"/>
    <n v="5.3041057900000002E-3"/>
    <n v="1.0698805400000001E-3"/>
    <n v="1.7128148000000001E-3"/>
    <n v="2.5214099400000002E-3"/>
  </r>
  <r>
    <x v="0"/>
    <x v="6"/>
    <x v="11"/>
    <n v="663"/>
    <n v="7.0237170099999996E-3"/>
    <n v="9.8487840999999989E-4"/>
    <n v="2.0909094899999999E-3"/>
    <n v="3.9479286599999998E-3"/>
  </r>
  <r>
    <x v="0"/>
    <x v="7"/>
    <x v="11"/>
    <n v="165"/>
    <n v="5.4992281400000004E-3"/>
    <n v="1.0091888999999999E-3"/>
    <n v="1.8944301599999999E-3"/>
    <n v="2.5956086099999998E-3"/>
  </r>
  <r>
    <x v="0"/>
    <x v="5"/>
    <x v="12"/>
    <n v="225"/>
    <n v="5.0894030599999999E-3"/>
    <n v="7.000512E-4"/>
    <n v="1.43569935E-3"/>
    <n v="2.9536520200000001E-3"/>
  </r>
  <r>
    <x v="0"/>
    <x v="6"/>
    <x v="12"/>
    <n v="507"/>
    <n v="6.6026095100000003E-3"/>
    <n v="6.260727E-4"/>
    <n v="2.02119378E-3"/>
    <n v="3.9553425500000001E-3"/>
  </r>
  <r>
    <x v="0"/>
    <x v="7"/>
    <x v="12"/>
    <n v="113"/>
    <n v="5.2237993E-3"/>
    <n v="7.1052500000000005E-4"/>
    <n v="1.61094699E-3"/>
    <n v="2.9023268499999999E-3"/>
  </r>
  <r>
    <x v="0"/>
    <x v="5"/>
    <x v="13"/>
    <n v="36"/>
    <n v="5.1372811599999998E-3"/>
    <n v="6.0442367999999998E-4"/>
    <n v="1.2233150800000001E-3"/>
    <n v="3.3095419099999999E-3"/>
  </r>
  <r>
    <x v="0"/>
    <x v="6"/>
    <x v="13"/>
    <n v="274"/>
    <n v="5.4921935799999997E-3"/>
    <n v="4.7905659999999999E-4"/>
    <n v="1.1821182399999999E-3"/>
    <n v="3.8310182700000001E-3"/>
  </r>
  <r>
    <x v="0"/>
    <x v="7"/>
    <x v="13"/>
    <n v="10"/>
    <n v="4.59027749E-3"/>
    <n v="4.4560158999999998E-4"/>
    <n v="9.9421269999999998E-4"/>
    <n v="3.1504626299999998E-3"/>
  </r>
  <r>
    <x v="0"/>
    <x v="5"/>
    <x v="14"/>
    <n v="237"/>
    <n v="3.90036507E-3"/>
    <n v="3.251482E-4"/>
    <n v="1.0381991100000001E-3"/>
    <n v="2.5370172600000002E-3"/>
  </r>
  <r>
    <x v="0"/>
    <x v="6"/>
    <x v="14"/>
    <n v="247"/>
    <n v="5.3208405899999997E-3"/>
    <n v="2.9235060000000002E-4"/>
    <n v="1.40341481E-3"/>
    <n v="3.6250747299999999E-3"/>
  </r>
  <r>
    <x v="0"/>
    <x v="7"/>
    <x v="14"/>
    <n v="72"/>
    <n v="4.4061854399999999E-3"/>
    <n v="3.1330350000000003E-4"/>
    <n v="1.2127055399999999E-3"/>
    <n v="2.8801759400000002E-3"/>
  </r>
  <r>
    <x v="0"/>
    <x v="5"/>
    <x v="15"/>
    <n v="260"/>
    <n v="5.2703434100000003E-3"/>
    <n v="6.8140110000000002E-4"/>
    <n v="1.6976048099999999E-3"/>
    <n v="2.8913369899999999E-3"/>
  </r>
  <r>
    <x v="0"/>
    <x v="6"/>
    <x v="15"/>
    <n v="606"/>
    <n v="5.92424497E-3"/>
    <n v="6.1079001000000001E-4"/>
    <n v="1.8851032E-3"/>
    <n v="3.4283512799999998E-3"/>
  </r>
  <r>
    <x v="0"/>
    <x v="7"/>
    <x v="15"/>
    <n v="133"/>
    <n v="5.3444372400000004E-3"/>
    <n v="6.8643809000000001E-4"/>
    <n v="1.7119184499999999E-3"/>
    <n v="2.9460802500000001E-3"/>
  </r>
  <r>
    <x v="0"/>
    <x v="5"/>
    <x v="16"/>
    <n v="59"/>
    <n v="5.5284837600000003E-3"/>
    <n v="7.8762532000000004E-4"/>
    <n v="1.5279736700000001E-3"/>
    <n v="3.21288423E-3"/>
  </r>
  <r>
    <x v="0"/>
    <x v="6"/>
    <x v="16"/>
    <n v="225"/>
    <n v="6.2295264899999998E-3"/>
    <n v="6.7289070999999997E-4"/>
    <n v="1.7630656000000001E-3"/>
    <n v="3.7935697299999998E-3"/>
  </r>
  <r>
    <x v="0"/>
    <x v="7"/>
    <x v="16"/>
    <n v="43"/>
    <n v="4.9001397200000001E-3"/>
    <n v="7.0709495000000002E-4"/>
    <n v="1.4319549600000001E-3"/>
    <n v="2.76108933E-3"/>
  </r>
  <r>
    <x v="0"/>
    <x v="5"/>
    <x v="17"/>
    <n v="3792"/>
    <n v="4.6058372199999998E-3"/>
    <n v="9.8843546000000008E-4"/>
    <n v="8.5076441000000004E-4"/>
    <n v="2.7666368799999998E-3"/>
  </r>
  <r>
    <x v="0"/>
    <x v="6"/>
    <x v="17"/>
    <n v="2300"/>
    <n v="4.7536732799999997E-3"/>
    <n v="8.2265474999999996E-4"/>
    <n v="8.7042045000000005E-4"/>
    <n v="3.0605975799999998E-3"/>
  </r>
  <r>
    <x v="0"/>
    <x v="7"/>
    <x v="17"/>
    <n v="533"/>
    <n v="4.4300689200000003E-3"/>
    <n v="9.4648976000000001E-4"/>
    <n v="8.4490716999999996E-4"/>
    <n v="2.6386715000000002E-3"/>
  </r>
  <r>
    <x v="0"/>
    <x v="5"/>
    <x v="18"/>
    <n v="692"/>
    <n v="4.4609523200000003E-3"/>
    <n v="1.08538698E-3"/>
    <n v="7.7186672000000001E-4"/>
    <n v="2.6036981200000002E-3"/>
  </r>
  <r>
    <x v="0"/>
    <x v="6"/>
    <x v="18"/>
    <n v="1622"/>
    <n v="4.6321839600000003E-3"/>
    <n v="9.6251745999999998E-4"/>
    <n v="8.0947137999999997E-4"/>
    <n v="2.8601946599999999E-3"/>
  </r>
  <r>
    <x v="0"/>
    <x v="7"/>
    <x v="18"/>
    <n v="277"/>
    <n v="4.7839364499999999E-3"/>
    <n v="1.0241590599999999E-3"/>
    <n v="8.5777654999999995E-4"/>
    <n v="2.9020003699999999E-3"/>
  </r>
  <r>
    <x v="0"/>
    <x v="5"/>
    <x v="19"/>
    <n v="389"/>
    <n v="4.5398038600000003E-3"/>
    <n v="6.7195063999999998E-4"/>
    <n v="1.08677258E-3"/>
    <n v="2.7810801599999998E-3"/>
  </r>
  <r>
    <x v="0"/>
    <x v="6"/>
    <x v="19"/>
    <n v="565"/>
    <n v="5.6536993600000002E-3"/>
    <n v="5.6252023999999996E-4"/>
    <n v="1.3634871500000001E-3"/>
    <n v="3.7276915100000001E-3"/>
  </r>
  <r>
    <x v="0"/>
    <x v="7"/>
    <x v="19"/>
    <n v="113"/>
    <n v="4.8063132400000003E-3"/>
    <n v="6.3862236999999997E-4"/>
    <n v="1.33265708E-3"/>
    <n v="2.8350333500000002E-3"/>
  </r>
  <r>
    <x v="0"/>
    <x v="5"/>
    <x v="20"/>
    <n v="109"/>
    <n v="5.0027605699999996E-3"/>
    <n v="6.0386909999999997E-4"/>
    <n v="1.74428704E-3"/>
    <n v="2.65460391E-3"/>
  </r>
  <r>
    <x v="0"/>
    <x v="6"/>
    <x v="20"/>
    <n v="256"/>
    <n v="6.4104996100000002E-3"/>
    <n v="5.3236193000000005E-4"/>
    <n v="1.9686774299999999E-3"/>
    <n v="3.9094597500000001E-3"/>
  </r>
  <r>
    <x v="0"/>
    <x v="7"/>
    <x v="20"/>
    <n v="50"/>
    <n v="6.3706016400000001E-3"/>
    <n v="9.3912013999999998E-4"/>
    <n v="1.9703701600000002E-3"/>
    <n v="3.4611108699999999E-3"/>
  </r>
  <r>
    <x v="0"/>
    <x v="5"/>
    <x v="21"/>
    <n v="151"/>
    <n v="4.7529584399999998E-3"/>
    <n v="7.4794553000000002E-4"/>
    <n v="1.35324661E-3"/>
    <n v="2.6517657799999999E-3"/>
  </r>
  <r>
    <x v="0"/>
    <x v="6"/>
    <x v="21"/>
    <n v="325"/>
    <n v="5.2347575799999999E-3"/>
    <n v="6.4038436999999996E-4"/>
    <n v="1.30551971E-3"/>
    <n v="3.2888530399999998E-3"/>
  </r>
  <r>
    <x v="0"/>
    <x v="7"/>
    <x v="21"/>
    <n v="92"/>
    <n v="5.1013986999999998E-3"/>
    <n v="7.0954084000000005E-4"/>
    <n v="1.42600124E-3"/>
    <n v="2.9658562500000001E-3"/>
  </r>
  <r>
    <x v="0"/>
    <x v="5"/>
    <x v="22"/>
    <n v="155"/>
    <n v="4.3684286699999996E-3"/>
    <n v="9.8319865999999998E-4"/>
    <n v="1.03054037E-3"/>
    <n v="2.3546891000000001E-3"/>
  </r>
  <r>
    <x v="0"/>
    <x v="6"/>
    <x v="22"/>
    <n v="429"/>
    <n v="5.21005975E-3"/>
    <n v="8.4131893000000005E-4"/>
    <n v="1.1273253600000001E-3"/>
    <n v="3.2414149900000001E-3"/>
  </r>
  <r>
    <x v="0"/>
    <x v="7"/>
    <x v="22"/>
    <n v="77"/>
    <n v="4.8023386399999998E-3"/>
    <n v="9.0848942999999997E-4"/>
    <n v="1.30215824E-3"/>
    <n v="2.59169048E-3"/>
  </r>
  <r>
    <x v="0"/>
    <x v="5"/>
    <x v="23"/>
    <n v="1"/>
    <n v="4.0046291600000002E-3"/>
    <n v="1.3888888E-4"/>
    <n v="2.88194444E-3"/>
    <n v="9.8379582999999992E-4"/>
  </r>
  <r>
    <x v="0"/>
    <x v="6"/>
    <x v="23"/>
    <n v="1"/>
    <n v="6.1226847200000004E-3"/>
    <n v="1.6203680000000001E-4"/>
    <n v="4.4328701299999997E-3"/>
    <n v="1.5277777700000001E-3"/>
  </r>
  <r>
    <x v="0"/>
    <x v="5"/>
    <x v="24"/>
    <n v="233"/>
    <n v="4.2709821199999999E-3"/>
    <n v="3.5959081999999999E-4"/>
    <n v="1.0067951900000001E-3"/>
    <n v="2.90459562E-3"/>
  </r>
  <r>
    <x v="0"/>
    <x v="6"/>
    <x v="24"/>
    <n v="465"/>
    <n v="5.2012890900000001E-3"/>
    <n v="2.2107703000000001E-4"/>
    <n v="1.2726252E-3"/>
    <n v="3.70758637E-3"/>
  </r>
  <r>
    <x v="0"/>
    <x v="7"/>
    <x v="24"/>
    <n v="77"/>
    <n v="4.4294129600000003E-3"/>
    <n v="3.0588604000000001E-4"/>
    <n v="1.1931815700000001E-3"/>
    <n v="2.9303448500000002E-3"/>
  </r>
  <r>
    <x v="0"/>
    <x v="5"/>
    <x v="25"/>
    <n v="219"/>
    <n v="4.5619289800000002E-3"/>
    <n v="9.6376600999999998E-4"/>
    <n v="7.3001203000000003E-4"/>
    <n v="2.8681504399999998E-3"/>
  </r>
  <r>
    <x v="0"/>
    <x v="6"/>
    <x v="25"/>
    <n v="899"/>
    <n v="4.7451255099999999E-3"/>
    <n v="8.1704699000000004E-4"/>
    <n v="8.5272191000000002E-4"/>
    <n v="3.0753561299999999E-3"/>
  </r>
  <r>
    <x v="0"/>
    <x v="7"/>
    <x v="25"/>
    <n v="187"/>
    <n v="4.4181395100000003E-3"/>
    <n v="9.0605790000000002E-4"/>
    <n v="8.3351878000000003E-4"/>
    <n v="2.6785623300000002E-3"/>
  </r>
  <r>
    <x v="0"/>
    <x v="5"/>
    <x v="26"/>
    <n v="111"/>
    <n v="4.8173171000000002E-3"/>
    <n v="8.0434574000000001E-4"/>
    <n v="1.3514554E-3"/>
    <n v="2.6615154400000001E-3"/>
  </r>
  <r>
    <x v="0"/>
    <x v="6"/>
    <x v="26"/>
    <n v="349"/>
    <n v="5.55678235E-3"/>
    <n v="6.6181127999999996E-4"/>
    <n v="1.4823766500000001E-3"/>
    <n v="3.4125939599999999E-3"/>
  </r>
  <r>
    <x v="0"/>
    <x v="7"/>
    <x v="26"/>
    <n v="74"/>
    <n v="4.9748183200000002E-3"/>
    <n v="8.0080056999999995E-4"/>
    <n v="1.3092777900000001E-3"/>
    <n v="2.8647394500000002E-3"/>
  </r>
  <r>
    <x v="0"/>
    <x v="5"/>
    <x v="27"/>
    <n v="64"/>
    <n v="5.3662107100000004E-3"/>
    <n v="5.7816092999999995E-4"/>
    <n v="1.89398845E-3"/>
    <n v="2.8940607699999999E-3"/>
  </r>
  <r>
    <x v="0"/>
    <x v="6"/>
    <x v="27"/>
    <n v="285"/>
    <n v="6.5633931999999999E-3"/>
    <n v="5.7224634000000005E-4"/>
    <n v="1.8437294400000001E-3"/>
    <n v="4.1474169199999999E-3"/>
  </r>
  <r>
    <x v="0"/>
    <x v="7"/>
    <x v="27"/>
    <n v="53"/>
    <n v="5.1397621800000001E-3"/>
    <n v="4.7737574000000001E-4"/>
    <n v="1.9298128699999999E-3"/>
    <n v="2.7325731199999998E-3"/>
  </r>
  <r>
    <x v="0"/>
    <x v="5"/>
    <x v="28"/>
    <n v="352"/>
    <n v="4.43490875E-3"/>
    <n v="1.0383454499999999E-3"/>
    <n v="1.05294458E-3"/>
    <n v="2.34361823E-3"/>
  </r>
  <r>
    <x v="0"/>
    <x v="6"/>
    <x v="28"/>
    <n v="870"/>
    <n v="4.5073433100000001E-3"/>
    <n v="8.2645517E-4"/>
    <n v="1.0150593600000001E-3"/>
    <n v="2.6658283099999999E-3"/>
  </r>
  <r>
    <x v="0"/>
    <x v="7"/>
    <x v="28"/>
    <n v="166"/>
    <n v="4.2596076300000004E-3"/>
    <n v="8.1367109000000004E-4"/>
    <n v="1.0120340099999999E-3"/>
    <n v="2.4339020400000002E-3"/>
  </r>
  <r>
    <x v="0"/>
    <x v="5"/>
    <x v="29"/>
    <n v="124"/>
    <n v="4.3771465399999997E-3"/>
    <n v="6.9556429E-4"/>
    <n v="9.0361762000000002E-4"/>
    <n v="2.7779642199999999E-3"/>
  </r>
  <r>
    <x v="0"/>
    <x v="6"/>
    <x v="29"/>
    <n v="279"/>
    <n v="6.3195686700000002E-3"/>
    <n v="6.3769391999999995E-4"/>
    <n v="1.49309681E-3"/>
    <n v="4.1887774800000001E-3"/>
  </r>
  <r>
    <x v="0"/>
    <x v="7"/>
    <x v="29"/>
    <n v="67"/>
    <n v="4.9841069899999998E-3"/>
    <n v="6.3035493000000004E-4"/>
    <n v="1.12423969E-3"/>
    <n v="3.2295119099999998E-3"/>
  </r>
  <r>
    <x v="0"/>
    <x v="5"/>
    <x v="30"/>
    <n v="92"/>
    <n v="4.9320649399999996E-3"/>
    <n v="8.6075862999999996E-4"/>
    <n v="1.5633803700000001E-3"/>
    <n v="2.5079255E-3"/>
  </r>
  <r>
    <x v="0"/>
    <x v="6"/>
    <x v="30"/>
    <n v="280"/>
    <n v="7.0103750899999998E-3"/>
    <n v="8.4027753999999996E-4"/>
    <n v="1.9659802499999999E-3"/>
    <n v="4.2041168200000001E-3"/>
  </r>
  <r>
    <x v="0"/>
    <x v="7"/>
    <x v="30"/>
    <n v="54"/>
    <n v="6.1938440900000001E-3"/>
    <n v="8.4404985999999996E-4"/>
    <n v="2.0400374999999999E-3"/>
    <n v="3.3097562900000002E-3"/>
  </r>
  <r>
    <x v="0"/>
    <x v="5"/>
    <x v="31"/>
    <n v="98"/>
    <n v="5.1469196399999998E-3"/>
    <n v="8.3864775999999998E-4"/>
    <n v="1.3469621199999999E-3"/>
    <n v="2.9613092899999998E-3"/>
  </r>
  <r>
    <x v="0"/>
    <x v="6"/>
    <x v="31"/>
    <n v="263"/>
    <n v="6.3871283400000001E-3"/>
    <n v="7.7238217999999999E-4"/>
    <n v="1.57860664E-3"/>
    <n v="4.03613905E-3"/>
  </r>
  <r>
    <x v="0"/>
    <x v="7"/>
    <x v="31"/>
    <n v="57"/>
    <n v="5.0142135299999996E-3"/>
    <n v="6.8307320000000004E-4"/>
    <n v="1.4146764899999999E-3"/>
    <n v="2.9164633999999999E-3"/>
  </r>
  <r>
    <x v="0"/>
    <x v="5"/>
    <x v="32"/>
    <n v="32"/>
    <n v="6.0521554200000001E-3"/>
    <n v="5.6966120999999998E-4"/>
    <n v="1.7762584100000001E-3"/>
    <n v="3.7062353000000001E-3"/>
  </r>
  <r>
    <x v="0"/>
    <x v="6"/>
    <x v="32"/>
    <n v="155"/>
    <n v="6.4849907999999998E-3"/>
    <n v="5.6488923999999997E-4"/>
    <n v="1.73626019E-3"/>
    <n v="4.1838408600000003E-3"/>
  </r>
  <r>
    <x v="0"/>
    <x v="7"/>
    <x v="32"/>
    <n v="17"/>
    <n v="6.3589321799999996E-3"/>
    <n v="5.7734173999999996E-4"/>
    <n v="1.95261413E-3"/>
    <n v="3.8289758500000002E-3"/>
  </r>
  <r>
    <x v="0"/>
    <x v="5"/>
    <x v="33"/>
    <n v="188"/>
    <n v="4.2318013599999997E-3"/>
    <n v="5.8701463000000005E-4"/>
    <n v="7.0946588999999997E-4"/>
    <n v="2.9353203599999998E-3"/>
  </r>
  <r>
    <x v="0"/>
    <x v="6"/>
    <x v="33"/>
    <n v="535"/>
    <n v="4.85570243E-3"/>
    <n v="5.1198487000000004E-4"/>
    <n v="7.8870260000000005E-4"/>
    <n v="3.5550144599999999E-3"/>
  </r>
  <r>
    <x v="0"/>
    <x v="7"/>
    <x v="33"/>
    <n v="69"/>
    <n v="4.5893717699999996E-3"/>
    <n v="6.0973538999999999E-4"/>
    <n v="7.9760444000000002E-4"/>
    <n v="3.1820314400000001E-3"/>
  </r>
  <r>
    <x v="0"/>
    <x v="5"/>
    <x v="34"/>
    <n v="65"/>
    <n v="5.3972575700000002E-3"/>
    <n v="7.4447985E-4"/>
    <n v="1.4763174600000001E-3"/>
    <n v="3.1764598799999999E-3"/>
  </r>
  <r>
    <x v="0"/>
    <x v="6"/>
    <x v="34"/>
    <n v="245"/>
    <n v="7.0442174500000001E-3"/>
    <n v="6.4110898999999999E-4"/>
    <n v="2.3065473700000002E-3"/>
    <n v="4.0965605900000002E-3"/>
  </r>
  <r>
    <x v="0"/>
    <x v="7"/>
    <x v="34"/>
    <n v="52"/>
    <n v="5.7409630899999996E-3"/>
    <n v="5.4843279000000005E-4"/>
    <n v="1.7904199799999999E-3"/>
    <n v="3.4021098100000002E-3"/>
  </r>
  <r>
    <x v="0"/>
    <x v="5"/>
    <x v="35"/>
    <n v="43"/>
    <n v="4.9300169800000002E-3"/>
    <n v="6.5003203000000003E-4"/>
    <n v="1.3404390100000001E-3"/>
    <n v="2.9395454900000002E-3"/>
  </r>
  <r>
    <x v="0"/>
    <x v="6"/>
    <x v="35"/>
    <n v="189"/>
    <n v="7.1523488500000003E-3"/>
    <n v="7.5543775000000001E-4"/>
    <n v="1.8939837200000001E-3"/>
    <n v="4.5029269699999996E-3"/>
  </r>
  <r>
    <x v="0"/>
    <x v="7"/>
    <x v="35"/>
    <n v="35"/>
    <n v="6.2513225499999997E-3"/>
    <n v="7.6554206999999996E-4"/>
    <n v="1.41435162E-3"/>
    <n v="4.0714283399999997E-3"/>
  </r>
  <r>
    <x v="0"/>
    <x v="5"/>
    <x v="36"/>
    <n v="210"/>
    <n v="4.9221778899999997E-3"/>
    <n v="1.13282604E-3"/>
    <n v="6.6699711000000001E-4"/>
    <n v="3.1223542600000002E-3"/>
  </r>
  <r>
    <x v="0"/>
    <x v="6"/>
    <x v="36"/>
    <n v="568"/>
    <n v="5.1067135400000001E-3"/>
    <n v="8.1519766999999996E-4"/>
    <n v="6.7009382000000005E-4"/>
    <n v="3.6214215899999999E-3"/>
  </r>
  <r>
    <x v="0"/>
    <x v="7"/>
    <x v="36"/>
    <n v="64"/>
    <n v="5.2211730899999996E-3"/>
    <n v="9.9482759000000002E-4"/>
    <n v="6.9046559000000005E-4"/>
    <n v="3.5358794100000001E-3"/>
  </r>
  <r>
    <x v="0"/>
    <x v="5"/>
    <x v="37"/>
    <n v="122"/>
    <n v="5.2916284399999996E-3"/>
    <n v="5.1665884000000003E-4"/>
    <n v="1.5729353799999999E-3"/>
    <n v="3.20203376E-3"/>
  </r>
  <r>
    <x v="0"/>
    <x v="6"/>
    <x v="37"/>
    <n v="485"/>
    <n v="5.7825980900000004E-3"/>
    <n v="4.8959503999999995E-4"/>
    <n v="1.4859438400000001E-3"/>
    <n v="3.8070587499999999E-3"/>
  </r>
  <r>
    <x v="0"/>
    <x v="7"/>
    <x v="37"/>
    <n v="66"/>
    <n v="5.8108864200000004E-3"/>
    <n v="8.1176320000000003E-4"/>
    <n v="1.63615295E-3"/>
    <n v="3.36296975E-3"/>
  </r>
  <r>
    <x v="0"/>
    <x v="5"/>
    <x v="38"/>
    <n v="88"/>
    <n v="5.1884729899999999E-3"/>
    <n v="8.1702415000000001E-4"/>
    <n v="1.8542190400000001E-3"/>
    <n v="2.5172293400000001E-3"/>
  </r>
  <r>
    <x v="0"/>
    <x v="6"/>
    <x v="38"/>
    <n v="267"/>
    <n v="7.06157209E-3"/>
    <n v="6.8018251999999997E-4"/>
    <n v="2.4450337700000001E-3"/>
    <n v="3.9363553700000001E-3"/>
  </r>
  <r>
    <x v="0"/>
    <x v="7"/>
    <x v="38"/>
    <n v="49"/>
    <n v="5.5387847300000003E-3"/>
    <n v="7.3459912999999997E-4"/>
    <n v="1.86791357E-3"/>
    <n v="2.9362714900000001E-3"/>
  </r>
  <r>
    <x v="0"/>
    <x v="5"/>
    <x v="39"/>
    <n v="173"/>
    <n v="5.12584272E-3"/>
    <n v="7.8355790999999999E-4"/>
    <n v="9.0752759000000001E-4"/>
    <n v="3.4347567499999998E-3"/>
  </r>
  <r>
    <x v="0"/>
    <x v="6"/>
    <x v="39"/>
    <n v="318"/>
    <n v="5.77367929E-3"/>
    <n v="6.9568169000000003E-4"/>
    <n v="8.6339654999999997E-4"/>
    <n v="4.2146005800000001E-3"/>
  </r>
  <r>
    <x v="0"/>
    <x v="7"/>
    <x v="39"/>
    <n v="57"/>
    <n v="4.9262911600000004E-3"/>
    <n v="9.4440360000000001E-4"/>
    <n v="1.0197366E-3"/>
    <n v="2.9621504999999999E-3"/>
  </r>
  <r>
    <x v="0"/>
    <x v="5"/>
    <x v="40"/>
    <n v="247"/>
    <n v="3.3922343599999999E-3"/>
    <n v="3.1198430000000001E-4"/>
    <n v="7.1004811999999997E-4"/>
    <n v="2.3702014400000001E-3"/>
  </r>
  <r>
    <x v="0"/>
    <x v="6"/>
    <x v="40"/>
    <n v="474"/>
    <n v="3.8603441500000002E-3"/>
    <n v="2.8795981999999999E-4"/>
    <n v="7.1324596999999997E-4"/>
    <n v="2.8591379100000001E-3"/>
  </r>
  <r>
    <x v="0"/>
    <x v="7"/>
    <x v="40"/>
    <n v="65"/>
    <n v="3.4325140100000002E-3"/>
    <n v="3.4686591000000002E-4"/>
    <n v="6.9693710000000005E-4"/>
    <n v="2.3887105699999999E-3"/>
  </r>
  <r>
    <x v="0"/>
    <x v="5"/>
    <x v="41"/>
    <n v="49"/>
    <n v="4.2148523700000001E-3"/>
    <n v="2.6856550000000002E-4"/>
    <n v="1.20535689E-3"/>
    <n v="2.7409294599999999E-3"/>
  </r>
  <r>
    <x v="0"/>
    <x v="6"/>
    <x v="41"/>
    <n v="147"/>
    <n v="5.5890178100000002E-3"/>
    <n v="2.1864743E-4"/>
    <n v="1.4151862E-3"/>
    <n v="3.95518369E-3"/>
  </r>
  <r>
    <x v="0"/>
    <x v="7"/>
    <x v="41"/>
    <n v="23"/>
    <n v="6.0436792800000003E-3"/>
    <n v="3.2357054999999999E-4"/>
    <n v="1.8372582600000001E-3"/>
    <n v="3.8828499899999998E-3"/>
  </r>
  <r>
    <x v="0"/>
    <x v="5"/>
    <x v="42"/>
    <n v="799"/>
    <n v="4.68647128E-3"/>
    <n v="1.10089845E-3"/>
    <n v="8.1206808E-4"/>
    <n v="2.7735042599999998E-3"/>
  </r>
  <r>
    <x v="0"/>
    <x v="6"/>
    <x v="42"/>
    <n v="1255"/>
    <n v="4.4644382999999999E-3"/>
    <n v="8.2179591E-4"/>
    <n v="7.8308963000000003E-4"/>
    <n v="2.8595522900000002E-3"/>
  </r>
  <r>
    <x v="0"/>
    <x v="7"/>
    <x v="42"/>
    <n v="204"/>
    <n v="4.4395082000000001E-3"/>
    <n v="1.0228301699999999E-3"/>
    <n v="8.0615671000000002E-4"/>
    <n v="2.6105208100000001E-3"/>
  </r>
  <r>
    <x v="0"/>
    <x v="5"/>
    <x v="43"/>
    <n v="151"/>
    <n v="5.6355774200000002E-3"/>
    <n v="1.0210477300000001E-3"/>
    <n v="1.90857224E-3"/>
    <n v="2.70595694E-3"/>
  </r>
  <r>
    <x v="0"/>
    <x v="6"/>
    <x v="43"/>
    <n v="291"/>
    <n v="6.1214122099999997E-3"/>
    <n v="8.8563518999999996E-4"/>
    <n v="1.9075742000000001E-3"/>
    <n v="3.3282022999999998E-3"/>
  </r>
  <r>
    <x v="0"/>
    <x v="7"/>
    <x v="43"/>
    <n v="60"/>
    <n v="5.6894287800000002E-3"/>
    <n v="8.9679767999999995E-4"/>
    <n v="1.7690970399999999E-3"/>
    <n v="3.0235337400000002E-3"/>
  </r>
  <r>
    <x v="0"/>
    <x v="5"/>
    <x v="44"/>
    <n v="385"/>
    <n v="4.6472760800000002E-3"/>
    <n v="6.9101706999999998E-4"/>
    <n v="8.4710172999999996E-4"/>
    <n v="3.1091568099999999E-3"/>
  </r>
  <r>
    <x v="0"/>
    <x v="6"/>
    <x v="44"/>
    <n v="971"/>
    <n v="4.6848297400000002E-3"/>
    <n v="5.5693799999999999E-4"/>
    <n v="8.9193056999999998E-4"/>
    <n v="3.2359606899999998E-3"/>
  </r>
  <r>
    <x v="0"/>
    <x v="7"/>
    <x v="44"/>
    <n v="119"/>
    <n v="4.6856518100000001E-3"/>
    <n v="6.0097625E-4"/>
    <n v="9.7747408999999995E-4"/>
    <n v="3.1072009800000001E-3"/>
  </r>
  <r>
    <x v="1"/>
    <x v="5"/>
    <x v="0"/>
    <n v="11020"/>
    <n v="4.6742431400000001E-3"/>
    <n v="8.8835091000000004E-4"/>
    <n v="9.7002060000000003E-4"/>
    <n v="2.81587115E-3"/>
  </r>
  <r>
    <x v="1"/>
    <x v="6"/>
    <x v="0"/>
    <n v="19392"/>
    <n v="5.2879472300000003E-3"/>
    <n v="6.8943246999999999E-4"/>
    <n v="1.17974181E-3"/>
    <n v="3.4187724599999999E-3"/>
  </r>
  <r>
    <x v="1"/>
    <x v="7"/>
    <x v="0"/>
    <n v="3524"/>
    <n v="4.8326847599999999E-3"/>
    <n v="7.9150681E-4"/>
    <n v="1.14247647E-3"/>
    <n v="2.8987010000000001E-3"/>
  </r>
  <r>
    <x v="1"/>
    <x v="5"/>
    <x v="1"/>
    <n v="201"/>
    <n v="5.1607123699999998E-3"/>
    <n v="1.00084045E-3"/>
    <n v="1.16748408E-3"/>
    <n v="2.9923873499999999E-3"/>
  </r>
  <r>
    <x v="1"/>
    <x v="6"/>
    <x v="1"/>
    <n v="322"/>
    <n v="5.3947763399999999E-3"/>
    <n v="8.1083195000000003E-4"/>
    <n v="1.38220301E-3"/>
    <n v="3.2017409000000001E-3"/>
  </r>
  <r>
    <x v="1"/>
    <x v="7"/>
    <x v="1"/>
    <n v="68"/>
    <n v="5.2631397099999998E-3"/>
    <n v="1.02753923E-3"/>
    <n v="1.19127834E-3"/>
    <n v="3.04432166E-3"/>
  </r>
  <r>
    <x v="1"/>
    <x v="5"/>
    <x v="2"/>
    <n v="136"/>
    <n v="4.6417991699999996E-3"/>
    <n v="7.3920864000000003E-4"/>
    <n v="1.27553082E-3"/>
    <n v="2.62705926E-3"/>
  </r>
  <r>
    <x v="1"/>
    <x v="6"/>
    <x v="2"/>
    <n v="240"/>
    <n v="5.2844326299999996E-3"/>
    <n v="5.6042609000000001E-4"/>
    <n v="1.5246429E-3"/>
    <n v="3.19936316E-3"/>
  </r>
  <r>
    <x v="1"/>
    <x v="7"/>
    <x v="2"/>
    <n v="65"/>
    <n v="4.8837248200000001E-3"/>
    <n v="7.2275615000000001E-4"/>
    <n v="1.5236820700000001E-3"/>
    <n v="2.6372860600000002E-3"/>
  </r>
  <r>
    <x v="1"/>
    <x v="5"/>
    <x v="3"/>
    <n v="129"/>
    <n v="5.0557168200000002E-3"/>
    <n v="9.5391880000000005E-4"/>
    <n v="9.8559048999999994E-4"/>
    <n v="3.1162070300000001E-3"/>
  </r>
  <r>
    <x v="1"/>
    <x v="6"/>
    <x v="3"/>
    <n v="243"/>
    <n v="5.7428838499999999E-3"/>
    <n v="7.9703906999999997E-4"/>
    <n v="9.9151209999999998E-4"/>
    <n v="3.9543321799999998E-3"/>
  </r>
  <r>
    <x v="1"/>
    <x v="7"/>
    <x v="3"/>
    <n v="44"/>
    <n v="5.1822914500000003E-3"/>
    <n v="9.7616768E-4"/>
    <n v="1.13478509E-3"/>
    <n v="3.0713381400000002E-3"/>
  </r>
  <r>
    <x v="1"/>
    <x v="5"/>
    <x v="4"/>
    <n v="108"/>
    <n v="5.9279618799999998E-3"/>
    <n v="1.29211651E-3"/>
    <n v="8.9002464000000005E-4"/>
    <n v="3.7458202599999998E-3"/>
  </r>
  <r>
    <x v="1"/>
    <x v="6"/>
    <x v="4"/>
    <n v="270"/>
    <n v="6.5192041400000001E-3"/>
    <n v="1.0570127800000001E-3"/>
    <n v="9.9078335999999993E-4"/>
    <n v="4.4714075099999999E-3"/>
  </r>
  <r>
    <x v="1"/>
    <x v="7"/>
    <x v="4"/>
    <n v="42"/>
    <n v="6.4236108999999996E-3"/>
    <n v="1.3944001399999999E-3"/>
    <n v="1.0998123400000001E-3"/>
    <n v="3.9293978700000003E-3"/>
  </r>
  <r>
    <x v="1"/>
    <x v="5"/>
    <x v="5"/>
    <n v="57"/>
    <n v="6.1641079699999999E-3"/>
    <n v="6.0164859000000001E-4"/>
    <n v="1.42503225E-3"/>
    <n v="4.1374266499999996E-3"/>
  </r>
  <r>
    <x v="1"/>
    <x v="6"/>
    <x v="5"/>
    <n v="196"/>
    <n v="6.65213977E-3"/>
    <n v="5.8691158999999999E-4"/>
    <n v="1.90629698E-3"/>
    <n v="4.1589307099999997E-3"/>
  </r>
  <r>
    <x v="1"/>
    <x v="7"/>
    <x v="5"/>
    <n v="39"/>
    <n v="5.8662746500000003E-3"/>
    <n v="5.5318119000000003E-4"/>
    <n v="1.8560064400000001E-3"/>
    <n v="3.4570866499999998E-3"/>
  </r>
  <r>
    <x v="1"/>
    <x v="5"/>
    <x v="6"/>
    <n v="95"/>
    <n v="5.3132307799999999E-3"/>
    <n v="9.3299197999999997E-4"/>
    <n v="1.1543613499999999E-3"/>
    <n v="3.2258769400000001E-3"/>
  </r>
  <r>
    <x v="1"/>
    <x v="6"/>
    <x v="6"/>
    <n v="361"/>
    <n v="5.8716141100000003E-3"/>
    <n v="7.6491459000000003E-4"/>
    <n v="1.2441646299999999E-3"/>
    <n v="3.8625343900000001E-3"/>
  </r>
  <r>
    <x v="1"/>
    <x v="7"/>
    <x v="6"/>
    <n v="30"/>
    <n v="6.0312497600000002E-3"/>
    <n v="8.7538551999999999E-4"/>
    <n v="1.43711395E-3"/>
    <n v="3.7187497599999999E-3"/>
  </r>
  <r>
    <x v="1"/>
    <x v="5"/>
    <x v="7"/>
    <n v="41"/>
    <n v="3.34518947E-3"/>
    <n v="2.6535654999999998E-4"/>
    <n v="5.5273238999999997E-4"/>
    <n v="2.52710001E-3"/>
  </r>
  <r>
    <x v="1"/>
    <x v="6"/>
    <x v="7"/>
    <n v="210"/>
    <n v="3.7558970400000001E-3"/>
    <n v="2.9932734E-4"/>
    <n v="6.3624315000000004E-4"/>
    <n v="2.82032603E-3"/>
  </r>
  <r>
    <x v="1"/>
    <x v="7"/>
    <x v="7"/>
    <n v="11"/>
    <n v="3.8415402100000001E-3"/>
    <n v="3.8615296000000003E-4"/>
    <n v="7.9861079000000004E-4"/>
    <n v="2.6567758099999999E-3"/>
  </r>
  <r>
    <x v="1"/>
    <x v="5"/>
    <x v="8"/>
    <n v="54"/>
    <n v="6.1601935100000001E-3"/>
    <n v="1.1878426599999999E-3"/>
    <n v="1.5599277E-3"/>
    <n v="3.4124225899999998E-3"/>
  </r>
  <r>
    <x v="1"/>
    <x v="6"/>
    <x v="8"/>
    <n v="209"/>
    <n v="7.2650294300000001E-3"/>
    <n v="9.6546581E-4"/>
    <n v="1.76463072E-3"/>
    <n v="4.5349323900000004E-3"/>
  </r>
  <r>
    <x v="1"/>
    <x v="7"/>
    <x v="8"/>
    <n v="51"/>
    <n v="5.8644242999999997E-3"/>
    <n v="1.0464322199999999E-3"/>
    <n v="1.30718929E-3"/>
    <n v="3.5108022499999998E-3"/>
  </r>
  <r>
    <x v="1"/>
    <x v="5"/>
    <x v="9"/>
    <n v="50"/>
    <n v="5.0997682799999999E-3"/>
    <n v="8.2384234000000003E-4"/>
    <n v="1.4643516699999999E-3"/>
    <n v="2.81157384E-3"/>
  </r>
  <r>
    <x v="1"/>
    <x v="6"/>
    <x v="9"/>
    <n v="198"/>
    <n v="5.8296504400000004E-3"/>
    <n v="7.5780932000000004E-4"/>
    <n v="1.2223506000000001E-3"/>
    <n v="3.84949002E-3"/>
  </r>
  <r>
    <x v="1"/>
    <x v="7"/>
    <x v="9"/>
    <n v="20"/>
    <n v="6.4276619000000002E-3"/>
    <n v="8.4317116999999995E-4"/>
    <n v="1.6238423900000001E-3"/>
    <n v="3.9606479100000001E-3"/>
  </r>
  <r>
    <x v="1"/>
    <x v="5"/>
    <x v="10"/>
    <n v="98"/>
    <n v="5.0459417099999997E-3"/>
    <n v="3.5832367E-4"/>
    <n v="9.9501580999999993E-4"/>
    <n v="3.6926017600000002E-3"/>
  </r>
  <r>
    <x v="1"/>
    <x v="6"/>
    <x v="10"/>
    <n v="393"/>
    <n v="5.7321703900000001E-3"/>
    <n v="3.5741187999999998E-4"/>
    <n v="1.14156276E-3"/>
    <n v="4.2331952800000001E-3"/>
  </r>
  <r>
    <x v="1"/>
    <x v="7"/>
    <x v="10"/>
    <n v="41"/>
    <n v="5.2865287200000001E-3"/>
    <n v="2.9415061999999998E-4"/>
    <n v="1.303918E-3"/>
    <n v="3.6884595600000002E-3"/>
  </r>
  <r>
    <x v="1"/>
    <x v="5"/>
    <x v="11"/>
    <n v="297"/>
    <n v="5.4805771399999998E-3"/>
    <n v="9.9042094999999999E-4"/>
    <n v="1.85426775E-3"/>
    <n v="2.6358879799999999E-3"/>
  </r>
  <r>
    <x v="1"/>
    <x v="6"/>
    <x v="11"/>
    <n v="594"/>
    <n v="6.8343541000000004E-3"/>
    <n v="9.4005230000000003E-4"/>
    <n v="2.1116837200000002E-3"/>
    <n v="3.78261761E-3"/>
  </r>
  <r>
    <x v="1"/>
    <x v="7"/>
    <x v="11"/>
    <n v="137"/>
    <n v="5.67214086E-3"/>
    <n v="9.7002543999999999E-4"/>
    <n v="2.0340798900000002E-3"/>
    <n v="2.6680350499999998E-3"/>
  </r>
  <r>
    <x v="1"/>
    <x v="5"/>
    <x v="12"/>
    <n v="228"/>
    <n v="5.0543166800000004E-3"/>
    <n v="6.7977355999999998E-4"/>
    <n v="1.4799583399999999E-3"/>
    <n v="2.89458431E-3"/>
  </r>
  <r>
    <x v="1"/>
    <x v="6"/>
    <x v="12"/>
    <n v="462"/>
    <n v="6.3337239000000002E-3"/>
    <n v="6.0829001000000001E-4"/>
    <n v="1.91352991E-3"/>
    <n v="3.8119035199999998E-3"/>
  </r>
  <r>
    <x v="1"/>
    <x v="7"/>
    <x v="12"/>
    <n v="111"/>
    <n v="5.1363861699999999E-3"/>
    <n v="6.0143453999999999E-4"/>
    <n v="1.3377958599999999E-3"/>
    <n v="3.19715525E-3"/>
  </r>
  <r>
    <x v="1"/>
    <x v="5"/>
    <x v="13"/>
    <n v="34"/>
    <n v="4.4914213500000001E-3"/>
    <n v="4.9598285000000003E-4"/>
    <n v="1.0835373699999999E-3"/>
    <n v="2.9119006399999999E-3"/>
  </r>
  <r>
    <x v="1"/>
    <x v="6"/>
    <x v="13"/>
    <n v="279"/>
    <n v="5.6850272800000002E-3"/>
    <n v="5.1307554E-4"/>
    <n v="1.1098663500000001E-3"/>
    <n v="4.0620849300000003E-3"/>
  </r>
  <r>
    <x v="1"/>
    <x v="7"/>
    <x v="13"/>
    <n v="20"/>
    <n v="5.4675923499999998E-3"/>
    <n v="5.8854138000000004E-4"/>
    <n v="9.8668954000000002E-4"/>
    <n v="3.8923608600000001E-3"/>
  </r>
  <r>
    <x v="1"/>
    <x v="5"/>
    <x v="14"/>
    <n v="230"/>
    <n v="3.84968777E-3"/>
    <n v="3.5487094000000001E-4"/>
    <n v="9.2169864000000003E-4"/>
    <n v="2.57311771E-3"/>
  </r>
  <r>
    <x v="1"/>
    <x v="6"/>
    <x v="14"/>
    <n v="283"/>
    <n v="5.4498345400000002E-3"/>
    <n v="3.1892071000000003E-4"/>
    <n v="1.3602193000000001E-3"/>
    <n v="3.77069405E-3"/>
  </r>
  <r>
    <x v="1"/>
    <x v="7"/>
    <x v="14"/>
    <n v="78"/>
    <n v="3.8388827400000001E-3"/>
    <n v="3.3416404999999998E-4"/>
    <n v="1.0581371899999999E-3"/>
    <n v="2.4465809899999998E-3"/>
  </r>
  <r>
    <x v="1"/>
    <x v="5"/>
    <x v="15"/>
    <n v="280"/>
    <n v="4.9745368000000002E-3"/>
    <n v="6.5691114999999998E-4"/>
    <n v="1.4387398499999999E-3"/>
    <n v="2.8788853299999998E-3"/>
  </r>
  <r>
    <x v="1"/>
    <x v="6"/>
    <x v="15"/>
    <n v="604"/>
    <n v="5.7055775500000003E-3"/>
    <n v="5.8713490999999995E-4"/>
    <n v="1.6558780099999999E-3"/>
    <n v="3.4625641299999999E-3"/>
  </r>
  <r>
    <x v="1"/>
    <x v="7"/>
    <x v="15"/>
    <n v="115"/>
    <n v="5.2921696300000003E-3"/>
    <n v="7.2946834999999995E-4"/>
    <n v="1.64210929E-3"/>
    <n v="2.9205915600000001E-3"/>
  </r>
  <r>
    <x v="1"/>
    <x v="5"/>
    <x v="16"/>
    <n v="85"/>
    <n v="5.2678374300000001E-3"/>
    <n v="7.4645945000000003E-4"/>
    <n v="1.6097492299999999E-3"/>
    <n v="2.9116282700000001E-3"/>
  </r>
  <r>
    <x v="1"/>
    <x v="6"/>
    <x v="16"/>
    <n v="215"/>
    <n v="6.2717482600000004E-3"/>
    <n v="6.7877884999999996E-4"/>
    <n v="1.7726634199999999E-3"/>
    <n v="3.8203055200000001E-3"/>
  </r>
  <r>
    <x v="1"/>
    <x v="7"/>
    <x v="16"/>
    <n v="28"/>
    <n v="5.9949566899999999E-3"/>
    <n v="7.7091574000000003E-4"/>
    <n v="1.6158231800000001E-3"/>
    <n v="3.6082173299999999E-3"/>
  </r>
  <r>
    <x v="1"/>
    <x v="5"/>
    <x v="17"/>
    <n v="3816"/>
    <n v="4.5676613899999999E-3"/>
    <n v="1.0644142100000001E-3"/>
    <n v="7.4450752999999999E-4"/>
    <n v="2.7587391499999999E-3"/>
  </r>
  <r>
    <x v="1"/>
    <x v="6"/>
    <x v="17"/>
    <n v="2243"/>
    <n v="4.6688202399999996E-3"/>
    <n v="8.6630604000000001E-4"/>
    <n v="7.3715939999999995E-4"/>
    <n v="3.0653543200000002E-3"/>
  </r>
  <r>
    <x v="1"/>
    <x v="7"/>
    <x v="17"/>
    <n v="536"/>
    <n v="4.3927927300000001E-3"/>
    <n v="1.0557453300000001E-3"/>
    <n v="6.8924019999999999E-4"/>
    <n v="2.6478067300000001E-3"/>
  </r>
  <r>
    <x v="1"/>
    <x v="5"/>
    <x v="18"/>
    <n v="704"/>
    <n v="4.3652012499999998E-3"/>
    <n v="9.4973145000000004E-4"/>
    <n v="7.4312436999999999E-4"/>
    <n v="2.6723449500000002E-3"/>
  </r>
  <r>
    <x v="1"/>
    <x v="6"/>
    <x v="18"/>
    <n v="1566"/>
    <n v="4.5553069799999998E-3"/>
    <n v="8.1340736000000001E-4"/>
    <n v="7.4884826000000003E-4"/>
    <n v="2.9930508700000001E-3"/>
  </r>
  <r>
    <x v="1"/>
    <x v="7"/>
    <x v="18"/>
    <n v="292"/>
    <n v="4.5758020200000003E-3"/>
    <n v="8.0217823000000002E-4"/>
    <n v="8.1355412000000003E-4"/>
    <n v="2.9600692100000001E-3"/>
  </r>
  <r>
    <x v="1"/>
    <x v="5"/>
    <x v="19"/>
    <n v="376"/>
    <n v="4.7443543099999997E-3"/>
    <n v="7.6244189999999997E-4"/>
    <n v="1.0510241799999999E-3"/>
    <n v="2.9308877600000001E-3"/>
  </r>
  <r>
    <x v="1"/>
    <x v="6"/>
    <x v="19"/>
    <n v="546"/>
    <n v="5.5351204899999999E-3"/>
    <n v="6.0081290999999999E-4"/>
    <n v="1.4170607099999999E-3"/>
    <n v="3.5172464000000001E-3"/>
  </r>
  <r>
    <x v="1"/>
    <x v="7"/>
    <x v="19"/>
    <n v="98"/>
    <n v="4.6825394100000004E-3"/>
    <n v="6.5192718999999995E-4"/>
    <n v="1.47167869E-3"/>
    <n v="2.55893306E-3"/>
  </r>
  <r>
    <x v="1"/>
    <x v="5"/>
    <x v="20"/>
    <n v="99"/>
    <n v="5.2319489E-3"/>
    <n v="5.5695821999999996E-4"/>
    <n v="1.65287104E-3"/>
    <n v="3.0221191100000002E-3"/>
  </r>
  <r>
    <x v="1"/>
    <x v="6"/>
    <x v="20"/>
    <n v="284"/>
    <n v="6.2175597699999996E-3"/>
    <n v="4.7351796000000003E-4"/>
    <n v="1.8987184700000001E-3"/>
    <n v="3.84532286E-3"/>
  </r>
  <r>
    <x v="1"/>
    <x v="7"/>
    <x v="20"/>
    <n v="52"/>
    <n v="5.8382298299999996E-3"/>
    <n v="5.8493569999999999E-4"/>
    <n v="2.0501688700000002E-3"/>
    <n v="3.2031247200000001E-3"/>
  </r>
  <r>
    <x v="1"/>
    <x v="5"/>
    <x v="21"/>
    <n v="162"/>
    <n v="5.0688726500000003E-3"/>
    <n v="9.2149612000000001E-4"/>
    <n v="1.3129426999999999E-3"/>
    <n v="2.8344333399999999E-3"/>
  </r>
  <r>
    <x v="1"/>
    <x v="6"/>
    <x v="21"/>
    <n v="326"/>
    <n v="5.4530218E-3"/>
    <n v="7.7244493999999999E-4"/>
    <n v="1.3689713200000001E-3"/>
    <n v="3.3116050800000001E-3"/>
  </r>
  <r>
    <x v="1"/>
    <x v="7"/>
    <x v="21"/>
    <n v="64"/>
    <n v="4.8146337000000003E-3"/>
    <n v="8.1868462999999995E-4"/>
    <n v="1.18833164E-3"/>
    <n v="2.8076169699999998E-3"/>
  </r>
  <r>
    <x v="1"/>
    <x v="5"/>
    <x v="22"/>
    <n v="177"/>
    <n v="4.4855093E-3"/>
    <n v="9.6679459000000001E-4"/>
    <n v="9.2494484000000003E-4"/>
    <n v="2.59376935E-3"/>
  </r>
  <r>
    <x v="1"/>
    <x v="6"/>
    <x v="22"/>
    <n v="369"/>
    <n v="4.8639651799999998E-3"/>
    <n v="7.6762122E-4"/>
    <n v="1.04517943E-3"/>
    <n v="3.05116407E-3"/>
  </r>
  <r>
    <x v="1"/>
    <x v="7"/>
    <x v="22"/>
    <n v="58"/>
    <n v="4.8285837299999997E-3"/>
    <n v="7.7346724000000003E-4"/>
    <n v="1.1160996700000001E-3"/>
    <n v="2.9390163599999999E-3"/>
  </r>
  <r>
    <x v="1"/>
    <x v="5"/>
    <x v="24"/>
    <n v="207"/>
    <n v="4.1190841299999998E-3"/>
    <n v="2.9460747999999999E-4"/>
    <n v="8.5799089000000001E-4"/>
    <n v="2.9664852499999999E-3"/>
  </r>
  <r>
    <x v="1"/>
    <x v="6"/>
    <x v="24"/>
    <n v="487"/>
    <n v="5.3949442600000003E-3"/>
    <n v="2.1974078999999999E-4"/>
    <n v="1.1928186E-3"/>
    <n v="3.9823843399999998E-3"/>
  </r>
  <r>
    <x v="1"/>
    <x v="7"/>
    <x v="24"/>
    <n v="78"/>
    <n v="4.7211832500000002E-3"/>
    <n v="2.5997131000000002E-4"/>
    <n v="9.5871889999999999E-4"/>
    <n v="3.50249261E-3"/>
  </r>
  <r>
    <x v="1"/>
    <x v="5"/>
    <x v="25"/>
    <n v="222"/>
    <n v="4.2221385599999998E-3"/>
    <n v="7.5054199000000002E-4"/>
    <n v="8.1216608000000002E-4"/>
    <n v="2.6594300199999999E-3"/>
  </r>
  <r>
    <x v="1"/>
    <x v="6"/>
    <x v="25"/>
    <n v="855"/>
    <n v="4.5166231100000004E-3"/>
    <n v="6.7573616999999999E-4"/>
    <n v="8.8562625000000001E-4"/>
    <n v="2.9552602099999999E-3"/>
  </r>
  <r>
    <x v="1"/>
    <x v="7"/>
    <x v="25"/>
    <n v="162"/>
    <n v="4.2920522300000001E-3"/>
    <n v="8.3354740000000005E-4"/>
    <n v="8.1211396000000001E-4"/>
    <n v="2.64639037E-3"/>
  </r>
  <r>
    <x v="1"/>
    <x v="5"/>
    <x v="26"/>
    <n v="98"/>
    <n v="4.8619375799999996E-3"/>
    <n v="7.4097671000000005E-4"/>
    <n v="1.35286726E-3"/>
    <n v="2.7680931200000001E-3"/>
  </r>
  <r>
    <x v="1"/>
    <x v="6"/>
    <x v="26"/>
    <n v="306"/>
    <n v="5.47998341E-3"/>
    <n v="6.613484E-4"/>
    <n v="1.4008409600000001E-3"/>
    <n v="3.41779358E-3"/>
  </r>
  <r>
    <x v="1"/>
    <x v="7"/>
    <x v="26"/>
    <n v="75"/>
    <n v="4.5529318599999997E-3"/>
    <n v="6.7021585000000001E-4"/>
    <n v="1.19984543E-3"/>
    <n v="2.6828701600000002E-3"/>
  </r>
  <r>
    <x v="1"/>
    <x v="5"/>
    <x v="27"/>
    <n v="61"/>
    <n v="4.99259995E-3"/>
    <n v="5.8458535999999996E-4"/>
    <n v="1.4621278699999999E-3"/>
    <n v="2.9458862299999999E-3"/>
  </r>
  <r>
    <x v="1"/>
    <x v="6"/>
    <x v="27"/>
    <n v="273"/>
    <n v="6.7112668800000004E-3"/>
    <n v="5.3550205E-4"/>
    <n v="1.8624929699999999E-3"/>
    <n v="4.3132713799999998E-3"/>
  </r>
  <r>
    <x v="1"/>
    <x v="7"/>
    <x v="27"/>
    <n v="39"/>
    <n v="5.8778487800000001E-3"/>
    <n v="5.7781317000000002E-4"/>
    <n v="2.01418542E-3"/>
    <n v="3.2858497100000002E-3"/>
  </r>
  <r>
    <x v="1"/>
    <x v="5"/>
    <x v="28"/>
    <n v="369"/>
    <n v="4.6222897299999996E-3"/>
    <n v="1.01105317E-3"/>
    <n v="1.00772835E-3"/>
    <n v="2.6035077299999998E-3"/>
  </r>
  <r>
    <x v="1"/>
    <x v="6"/>
    <x v="28"/>
    <n v="891"/>
    <n v="4.5159410699999996E-3"/>
    <n v="9.1053255E-4"/>
    <n v="9.995269299999999E-4"/>
    <n v="2.6058811E-3"/>
  </r>
  <r>
    <x v="1"/>
    <x v="7"/>
    <x v="28"/>
    <n v="162"/>
    <n v="4.3055552999999996E-3"/>
    <n v="8.7227058000000004E-4"/>
    <n v="1.06802957E-3"/>
    <n v="2.3652546700000002E-3"/>
  </r>
  <r>
    <x v="1"/>
    <x v="5"/>
    <x v="29"/>
    <n v="120"/>
    <n v="4.6067706099999998E-3"/>
    <n v="6.4149279999999996E-4"/>
    <n v="1.0671293999999999E-3"/>
    <n v="2.8981479000000001E-3"/>
  </r>
  <r>
    <x v="1"/>
    <x v="6"/>
    <x v="29"/>
    <n v="329"/>
    <n v="6.0903549399999998E-3"/>
    <n v="5.8521169000000004E-4"/>
    <n v="1.5878290400000001E-3"/>
    <n v="3.91731374E-3"/>
  </r>
  <r>
    <x v="1"/>
    <x v="7"/>
    <x v="29"/>
    <n v="72"/>
    <n v="4.6002119700000003E-3"/>
    <n v="5.5475155E-4"/>
    <n v="9.0583180000000001E-4"/>
    <n v="3.1396281400000001E-3"/>
  </r>
  <r>
    <x v="1"/>
    <x v="5"/>
    <x v="30"/>
    <n v="68"/>
    <n v="4.8406860300000002E-3"/>
    <n v="9.6405206000000005E-4"/>
    <n v="1.59177535E-3"/>
    <n v="2.2848581600000001E-3"/>
  </r>
  <r>
    <x v="1"/>
    <x v="6"/>
    <x v="30"/>
    <n v="275"/>
    <n v="6.7433499399999998E-3"/>
    <n v="8.1750818999999999E-4"/>
    <n v="1.7991579999999999E-3"/>
    <n v="4.1266832599999997E-3"/>
  </r>
  <r>
    <x v="1"/>
    <x v="7"/>
    <x v="30"/>
    <n v="43"/>
    <n v="5.1488477600000002E-3"/>
    <n v="9.4422885000000005E-4"/>
    <n v="1.6413649500000001E-3"/>
    <n v="2.56325348E-3"/>
  </r>
  <r>
    <x v="1"/>
    <x v="5"/>
    <x v="31"/>
    <n v="96"/>
    <n v="5.2695792199999999E-3"/>
    <n v="9.1362816E-4"/>
    <n v="1.23408543E-3"/>
    <n v="3.1218651000000002E-3"/>
  </r>
  <r>
    <x v="1"/>
    <x v="6"/>
    <x v="31"/>
    <n v="231"/>
    <n v="6.0203721599999998E-3"/>
    <n v="8.2416404000000001E-4"/>
    <n v="1.48463782E-3"/>
    <n v="3.7115698299999998E-3"/>
  </r>
  <r>
    <x v="1"/>
    <x v="7"/>
    <x v="31"/>
    <n v="29"/>
    <n v="5.4446038700000001E-3"/>
    <n v="8.4211346999999998E-4"/>
    <n v="1.54493909E-3"/>
    <n v="3.0575508500000001E-3"/>
  </r>
  <r>
    <x v="1"/>
    <x v="5"/>
    <x v="32"/>
    <n v="34"/>
    <n v="6.4304191300000001E-3"/>
    <n v="6.7708304000000004E-4"/>
    <n v="1.8058957600000001E-3"/>
    <n v="3.9474398799999996E-3"/>
  </r>
  <r>
    <x v="1"/>
    <x v="6"/>
    <x v="32"/>
    <n v="133"/>
    <n v="6.3054335099999997E-3"/>
    <n v="5.1700406999999999E-4"/>
    <n v="1.6762389600000001E-3"/>
    <n v="4.1121899500000001E-3"/>
  </r>
  <r>
    <x v="1"/>
    <x v="7"/>
    <x v="32"/>
    <n v="17"/>
    <n v="6.4528864700000004E-3"/>
    <n v="5.5895950999999995E-4"/>
    <n v="1.93491261E-3"/>
    <n v="3.9590138799999999E-3"/>
  </r>
  <r>
    <x v="1"/>
    <x v="5"/>
    <x v="33"/>
    <n v="151"/>
    <n v="4.3937022300000001E-3"/>
    <n v="6.1212262999999997E-4"/>
    <n v="9.5321288E-4"/>
    <n v="2.8283661699999999E-3"/>
  </r>
  <r>
    <x v="1"/>
    <x v="6"/>
    <x v="33"/>
    <n v="464"/>
    <n v="4.8821886599999999E-3"/>
    <n v="4.8690906999999999E-4"/>
    <n v="1.03533062E-3"/>
    <n v="3.35994847E-3"/>
  </r>
  <r>
    <x v="1"/>
    <x v="7"/>
    <x v="33"/>
    <n v="83"/>
    <n v="4.4993861700000004E-3"/>
    <n v="6.7310888999999997E-4"/>
    <n v="9.6566798000000001E-4"/>
    <n v="2.8606088800000001E-3"/>
  </r>
  <r>
    <x v="1"/>
    <x v="5"/>
    <x v="34"/>
    <n v="76"/>
    <n v="5.4465153600000002E-3"/>
    <n v="6.6413842000000005E-4"/>
    <n v="1.9892176099999999E-3"/>
    <n v="2.79315888E-3"/>
  </r>
  <r>
    <x v="1"/>
    <x v="6"/>
    <x v="34"/>
    <n v="193"/>
    <n v="6.6315244499999997E-3"/>
    <n v="5.4793921000000003E-4"/>
    <n v="2.2518467999999999E-3"/>
    <n v="3.8317379099999998E-3"/>
  </r>
  <r>
    <x v="1"/>
    <x v="7"/>
    <x v="34"/>
    <n v="53"/>
    <n v="4.8224577999999999E-3"/>
    <n v="5.7717480999999998E-4"/>
    <n v="1.44435686E-3"/>
    <n v="2.8009257099999999E-3"/>
  </r>
  <r>
    <x v="1"/>
    <x v="5"/>
    <x v="35"/>
    <n v="30"/>
    <n v="5.2033177400000004E-3"/>
    <n v="4.398146E-4"/>
    <n v="1.9733793700000002E-3"/>
    <n v="2.7901232999999999E-3"/>
  </r>
  <r>
    <x v="1"/>
    <x v="6"/>
    <x v="35"/>
    <n v="148"/>
    <n v="6.2834707199999999E-3"/>
    <n v="4.8876976999999997E-4"/>
    <n v="1.8114987700000001E-3"/>
    <n v="3.9832017999999999E-3"/>
  </r>
  <r>
    <x v="1"/>
    <x v="7"/>
    <x v="35"/>
    <n v="27"/>
    <n v="5.7420265300000004E-3"/>
    <n v="5.9242080000000003E-4"/>
    <n v="1.8672836800000001E-3"/>
    <n v="3.2823214900000001E-3"/>
  </r>
  <r>
    <x v="1"/>
    <x v="5"/>
    <x v="36"/>
    <n v="200"/>
    <n v="4.8423029800000001E-3"/>
    <n v="1.0696178E-3"/>
    <n v="6.5526596999999995E-4"/>
    <n v="3.1174187699999998E-3"/>
  </r>
  <r>
    <x v="1"/>
    <x v="6"/>
    <x v="36"/>
    <n v="500"/>
    <n v="5.1236571700000004E-3"/>
    <n v="7.9162014000000002E-4"/>
    <n v="6.9567106000000001E-4"/>
    <n v="3.6363654900000001E-3"/>
  </r>
  <r>
    <x v="1"/>
    <x v="7"/>
    <x v="36"/>
    <n v="49"/>
    <n v="5.0701528099999999E-3"/>
    <n v="9.7198578999999996E-4"/>
    <n v="6.1318946999999995E-4"/>
    <n v="3.4849770899999999E-3"/>
  </r>
  <r>
    <x v="1"/>
    <x v="5"/>
    <x v="37"/>
    <n v="116"/>
    <n v="5.3931192000000001E-3"/>
    <n v="5.8189630000000003E-4"/>
    <n v="1.48557208E-3"/>
    <n v="3.3256502800000001E-3"/>
  </r>
  <r>
    <x v="1"/>
    <x v="6"/>
    <x v="37"/>
    <n v="421"/>
    <n v="5.6449588500000003E-3"/>
    <n v="5.4475102000000003E-4"/>
    <n v="1.44686898E-3"/>
    <n v="3.6533383800000001E-3"/>
  </r>
  <r>
    <x v="1"/>
    <x v="7"/>
    <x v="37"/>
    <n v="65"/>
    <n v="5.4250353800000001E-3"/>
    <n v="5.0106814999999996E-4"/>
    <n v="1.40687297E-3"/>
    <n v="3.5170937800000001E-3"/>
  </r>
  <r>
    <x v="1"/>
    <x v="5"/>
    <x v="38"/>
    <n v="84"/>
    <n v="5.4327874299999997E-3"/>
    <n v="7.5107449000000001E-4"/>
    <n v="2.0020389499999999E-3"/>
    <n v="2.6796735000000002E-3"/>
  </r>
  <r>
    <x v="1"/>
    <x v="6"/>
    <x v="38"/>
    <n v="209"/>
    <n v="7.0744725499999996E-3"/>
    <n v="6.8696811999999999E-4"/>
    <n v="2.4213625299999999E-3"/>
    <n v="3.9661414400000003E-3"/>
  </r>
  <r>
    <x v="1"/>
    <x v="7"/>
    <x v="38"/>
    <n v="42"/>
    <n v="5.47481241E-3"/>
    <n v="8.5510334999999997E-4"/>
    <n v="2.0020389599999999E-3"/>
    <n v="2.6176695000000002E-3"/>
  </r>
  <r>
    <x v="1"/>
    <x v="5"/>
    <x v="39"/>
    <n v="158"/>
    <n v="5.25470265E-3"/>
    <n v="7.7502318000000005E-4"/>
    <n v="8.0381189E-4"/>
    <n v="3.6758670799999999E-3"/>
  </r>
  <r>
    <x v="1"/>
    <x v="6"/>
    <x v="39"/>
    <n v="335"/>
    <n v="5.8480166200000003E-3"/>
    <n v="6.6645910000000003E-4"/>
    <n v="8.3164016000000004E-4"/>
    <n v="4.3499168399999998E-3"/>
  </r>
  <r>
    <x v="1"/>
    <x v="7"/>
    <x v="39"/>
    <n v="75"/>
    <n v="5.1445985399999998E-3"/>
    <n v="7.9984543E-4"/>
    <n v="9.2962931999999998E-4"/>
    <n v="3.4151232199999999E-3"/>
  </r>
  <r>
    <x v="1"/>
    <x v="5"/>
    <x v="40"/>
    <n v="229"/>
    <n v="3.2618164499999998E-3"/>
    <n v="3.2119296E-4"/>
    <n v="7.2133245000000003E-4"/>
    <n v="2.2192905400000001E-3"/>
  </r>
  <r>
    <x v="1"/>
    <x v="6"/>
    <x v="40"/>
    <n v="389"/>
    <n v="3.77017256E-3"/>
    <n v="2.8491835000000001E-4"/>
    <n v="7.0024612000000003E-4"/>
    <n v="2.7850076200000001E-3"/>
  </r>
  <r>
    <x v="1"/>
    <x v="7"/>
    <x v="40"/>
    <n v="73"/>
    <n v="3.5001266199999998E-3"/>
    <n v="3.7084576999999998E-4"/>
    <n v="6.4640384000000004E-4"/>
    <n v="2.4828765099999999E-3"/>
  </r>
  <r>
    <x v="1"/>
    <x v="5"/>
    <x v="41"/>
    <n v="37"/>
    <n v="4.3349597299999999E-3"/>
    <n v="2.0395373999999999E-4"/>
    <n v="1.41641621E-3"/>
    <n v="2.7145893900000001E-3"/>
  </r>
  <r>
    <x v="1"/>
    <x v="6"/>
    <x v="41"/>
    <n v="123"/>
    <n v="5.8387908000000002E-3"/>
    <n v="1.5629681000000001E-4"/>
    <n v="1.4654845700000001E-3"/>
    <n v="4.2170089500000001E-3"/>
  </r>
  <r>
    <x v="1"/>
    <x v="7"/>
    <x v="41"/>
    <n v="18"/>
    <n v="5.4861107900000001E-3"/>
    <n v="1.5239177E-4"/>
    <n v="1.94187225E-3"/>
    <n v="3.3918464799999998E-3"/>
  </r>
  <r>
    <x v="1"/>
    <x v="5"/>
    <x v="42"/>
    <n v="708"/>
    <n v="4.4854275499999997E-3"/>
    <n v="9.8564333000000001E-4"/>
    <n v="7.8242678000000005E-4"/>
    <n v="2.7173569499999999E-3"/>
  </r>
  <r>
    <x v="1"/>
    <x v="6"/>
    <x v="42"/>
    <n v="1172"/>
    <n v="4.3281701900000002E-3"/>
    <n v="7.7116687999999995E-4"/>
    <n v="7.7218405999999996E-4"/>
    <n v="2.7848187500000001E-3"/>
  </r>
  <r>
    <x v="1"/>
    <x v="7"/>
    <x v="42"/>
    <n v="187"/>
    <n v="4.3681296000000003E-3"/>
    <n v="9.8336279000000009E-4"/>
    <n v="8.2992893000000004E-4"/>
    <n v="2.5548373399999998E-3"/>
  </r>
  <r>
    <x v="1"/>
    <x v="5"/>
    <x v="43"/>
    <n v="144"/>
    <n v="5.1748164800000003E-3"/>
    <n v="9.1716474999999997E-4"/>
    <n v="1.6251122900000001E-3"/>
    <n v="2.6325389499999999E-3"/>
  </r>
  <r>
    <x v="1"/>
    <x v="6"/>
    <x v="43"/>
    <n v="256"/>
    <n v="6.0108323700000001E-3"/>
    <n v="8.2099042000000001E-4"/>
    <n v="1.81740067E-3"/>
    <n v="3.3724407999999998E-3"/>
  </r>
  <r>
    <x v="1"/>
    <x v="7"/>
    <x v="43"/>
    <n v="52"/>
    <n v="5.4907850199999997E-3"/>
    <n v="8.2442997000000003E-4"/>
    <n v="1.9867340900000001E-3"/>
    <n v="2.6796204999999999E-3"/>
  </r>
  <r>
    <x v="1"/>
    <x v="5"/>
    <x v="44"/>
    <n v="355"/>
    <n v="4.42025274E-3"/>
    <n v="7.5244500000000002E-4"/>
    <n v="8.0982631999999995E-4"/>
    <n v="2.8579809999999999E-3"/>
  </r>
  <r>
    <x v="1"/>
    <x v="6"/>
    <x v="44"/>
    <n v="989"/>
    <n v="4.6648314300000004E-3"/>
    <n v="6.0609973000000004E-4"/>
    <n v="8.7002138000000001E-4"/>
    <n v="3.1887098299999998E-3"/>
  </r>
  <r>
    <x v="1"/>
    <x v="7"/>
    <x v="44"/>
    <n v="123"/>
    <n v="4.6954040200000002E-3"/>
    <n v="6.7374259999999995E-4"/>
    <n v="1.0279280900000001E-3"/>
    <n v="2.99373281E-3"/>
  </r>
  <r>
    <x v="2"/>
    <x v="5"/>
    <x v="0"/>
    <n v="10418"/>
    <n v="4.6653903700000004E-3"/>
    <n v="8.9383645999999996E-4"/>
    <n v="9.3142943000000002E-4"/>
    <n v="2.84011734E-3"/>
  </r>
  <r>
    <x v="2"/>
    <x v="6"/>
    <x v="0"/>
    <n v="18332"/>
    <n v="5.4457979600000001E-3"/>
    <n v="7.0492223999999999E-4"/>
    <n v="1.2027842E-3"/>
    <n v="3.5380026500000002E-3"/>
  </r>
  <r>
    <x v="2"/>
    <x v="7"/>
    <x v="0"/>
    <n v="3355"/>
    <n v="5.0039221900000002E-3"/>
    <n v="7.96472E-4"/>
    <n v="1.1840948099999999E-3"/>
    <n v="3.0232238000000001E-3"/>
  </r>
  <r>
    <x v="2"/>
    <x v="5"/>
    <x v="1"/>
    <n v="163"/>
    <n v="5.2993635300000001E-3"/>
    <n v="1.0802230099999999E-3"/>
    <n v="1.2134313800000001E-3"/>
    <n v="3.0057087099999999E-3"/>
  </r>
  <r>
    <x v="2"/>
    <x v="6"/>
    <x v="1"/>
    <n v="285"/>
    <n v="5.5834549199999996E-3"/>
    <n v="8.4108977000000001E-4"/>
    <n v="1.3940056E-3"/>
    <n v="3.3483590800000001E-3"/>
  </r>
  <r>
    <x v="2"/>
    <x v="7"/>
    <x v="1"/>
    <n v="65"/>
    <n v="5.61965789E-3"/>
    <n v="1.0861820900000001E-3"/>
    <n v="1.1399570400000001E-3"/>
    <n v="3.3935182700000001E-3"/>
  </r>
  <r>
    <x v="2"/>
    <x v="5"/>
    <x v="2"/>
    <n v="122"/>
    <n v="4.8053276599999998E-3"/>
    <n v="7.1190019000000001E-4"/>
    <n v="1.3936321200000001E-3"/>
    <n v="2.6997948399999998E-3"/>
  </r>
  <r>
    <x v="2"/>
    <x v="6"/>
    <x v="2"/>
    <n v="202"/>
    <n v="5.3986177400000002E-3"/>
    <n v="5.8598022000000004E-4"/>
    <n v="1.63916368E-3"/>
    <n v="3.1734733499999999E-3"/>
  </r>
  <r>
    <x v="2"/>
    <x v="7"/>
    <x v="2"/>
    <n v="52"/>
    <n v="4.8350692299999999E-3"/>
    <n v="6.4458664999999995E-4"/>
    <n v="1.80132634E-3"/>
    <n v="2.3891556899999999E-3"/>
  </r>
  <r>
    <x v="2"/>
    <x v="5"/>
    <x v="3"/>
    <n v="125"/>
    <n v="5.08916643E-3"/>
    <n v="9.8120346000000005E-4"/>
    <n v="9.1620345000000003E-4"/>
    <n v="3.1917590000000002E-3"/>
  </r>
  <r>
    <x v="2"/>
    <x v="6"/>
    <x v="3"/>
    <n v="233"/>
    <n v="5.7986108500000001E-3"/>
    <n v="8.1112872999999995E-4"/>
    <n v="9.0759591999999998E-4"/>
    <n v="4.07988569E-3"/>
  </r>
  <r>
    <x v="2"/>
    <x v="7"/>
    <x v="3"/>
    <n v="32"/>
    <n v="5.1772277200000001E-3"/>
    <n v="8.3839676000000004E-4"/>
    <n v="1.0970049799999999E-3"/>
    <n v="3.2418255299999999E-3"/>
  </r>
  <r>
    <x v="2"/>
    <x v="5"/>
    <x v="4"/>
    <n v="101"/>
    <n v="6.0166847799999999E-3"/>
    <n v="1.3978270499999999E-3"/>
    <n v="1.00694423E-3"/>
    <n v="3.6119130900000001E-3"/>
  </r>
  <r>
    <x v="2"/>
    <x v="6"/>
    <x v="4"/>
    <n v="294"/>
    <n v="6.4295160099999997E-3"/>
    <n v="1.1197717499999999E-3"/>
    <n v="1.0058812900000001E-3"/>
    <n v="4.30386251E-3"/>
  </r>
  <r>
    <x v="2"/>
    <x v="7"/>
    <x v="4"/>
    <n v="42"/>
    <n v="6.2384257500000002E-3"/>
    <n v="1.31613738E-3"/>
    <n v="1.16732778E-3"/>
    <n v="3.7549601099999999E-3"/>
  </r>
  <r>
    <x v="2"/>
    <x v="5"/>
    <x v="5"/>
    <n v="46"/>
    <n v="5.4131439100000003E-3"/>
    <n v="6.5418653000000001E-4"/>
    <n v="1.65257627E-3"/>
    <n v="3.1063806199999999E-3"/>
  </r>
  <r>
    <x v="2"/>
    <x v="6"/>
    <x v="5"/>
    <n v="194"/>
    <n v="6.8468401600000001E-3"/>
    <n v="6.5817082999999996E-4"/>
    <n v="1.7763814800000001E-3"/>
    <n v="4.4122873700000002E-3"/>
  </r>
  <r>
    <x v="2"/>
    <x v="7"/>
    <x v="5"/>
    <n v="30"/>
    <n v="6.6257713600000002E-3"/>
    <n v="6.6010779000000004E-4"/>
    <n v="1.9949843699999998E-3"/>
    <n v="3.9706787599999996E-3"/>
  </r>
  <r>
    <x v="2"/>
    <x v="5"/>
    <x v="6"/>
    <n v="87"/>
    <n v="5.1450082900000001E-3"/>
    <n v="9.5718897999999997E-4"/>
    <n v="1.14357153E-3"/>
    <n v="3.0442473199999999E-3"/>
  </r>
  <r>
    <x v="2"/>
    <x v="6"/>
    <x v="6"/>
    <n v="340"/>
    <n v="6.1286762300000004E-3"/>
    <n v="8.2243984999999997E-4"/>
    <n v="1.4005308100000001E-3"/>
    <n v="3.9057050999999998E-3"/>
  </r>
  <r>
    <x v="2"/>
    <x v="7"/>
    <x v="6"/>
    <n v="30"/>
    <n v="5.6635799899999997E-3"/>
    <n v="1.0640429800000001E-3"/>
    <n v="1.56597198E-3"/>
    <n v="3.0335646000000001E-3"/>
  </r>
  <r>
    <x v="2"/>
    <x v="5"/>
    <x v="7"/>
    <n v="37"/>
    <n v="4.42379855E-3"/>
    <n v="1.6951323700000001E-3"/>
    <n v="7.3354582000000003E-4"/>
    <n v="1.9951198999999999E-3"/>
  </r>
  <r>
    <x v="2"/>
    <x v="6"/>
    <x v="7"/>
    <n v="152"/>
    <n v="4.15242727E-3"/>
    <n v="7.3038474999999998E-4"/>
    <n v="5.6415974000000003E-4"/>
    <n v="2.8578823299999999E-3"/>
  </r>
  <r>
    <x v="2"/>
    <x v="7"/>
    <x v="7"/>
    <n v="8"/>
    <n v="3.2667821100000002E-3"/>
    <n v="5.8738392999999999E-4"/>
    <n v="4.4270806000000002E-4"/>
    <n v="2.2366894000000002E-3"/>
  </r>
  <r>
    <x v="2"/>
    <x v="5"/>
    <x v="8"/>
    <n v="70"/>
    <n v="5.7655420799999999E-3"/>
    <n v="1.06101169E-3"/>
    <n v="1.56084634E-3"/>
    <n v="3.1436836200000001E-3"/>
  </r>
  <r>
    <x v="2"/>
    <x v="6"/>
    <x v="8"/>
    <n v="203"/>
    <n v="7.1750704800000002E-3"/>
    <n v="1.03750434E-3"/>
    <n v="1.5849637299999999E-3"/>
    <n v="4.5526019299999996E-3"/>
  </r>
  <r>
    <x v="2"/>
    <x v="7"/>
    <x v="8"/>
    <n v="30"/>
    <n v="6.9197528800000003E-3"/>
    <n v="1.4116509899999999E-3"/>
    <n v="1.5200615E-3"/>
    <n v="3.9880399200000003E-3"/>
  </r>
  <r>
    <x v="2"/>
    <x v="5"/>
    <x v="9"/>
    <n v="44"/>
    <n v="5.5981689600000002E-3"/>
    <n v="1.18607927E-3"/>
    <n v="1.491477E-3"/>
    <n v="2.9206121399999998E-3"/>
  </r>
  <r>
    <x v="2"/>
    <x v="6"/>
    <x v="9"/>
    <n v="215"/>
    <n v="6.77788521E-3"/>
    <n v="1.05846228E-3"/>
    <n v="1.6848080999999999E-3"/>
    <n v="4.0346143300000002E-3"/>
  </r>
  <r>
    <x v="2"/>
    <x v="7"/>
    <x v="9"/>
    <n v="32"/>
    <n v="6.9234661799999998E-3"/>
    <n v="1.44639734E-3"/>
    <n v="1.93467859E-3"/>
    <n v="3.54238986E-3"/>
  </r>
  <r>
    <x v="2"/>
    <x v="5"/>
    <x v="10"/>
    <n v="86"/>
    <n v="4.7027075599999999E-3"/>
    <n v="3.1492226000000002E-4"/>
    <n v="9.7747067999999992E-4"/>
    <n v="3.41031416E-3"/>
  </r>
  <r>
    <x v="2"/>
    <x v="6"/>
    <x v="10"/>
    <n v="372"/>
    <n v="5.7193969199999996E-3"/>
    <n v="3.1526881999999998E-4"/>
    <n v="1.24259483E-3"/>
    <n v="4.1615327800000003E-3"/>
  </r>
  <r>
    <x v="2"/>
    <x v="7"/>
    <x v="10"/>
    <n v="56"/>
    <n v="5.1527361999999998E-3"/>
    <n v="3.0671274999999998E-4"/>
    <n v="1.3291581400000001E-3"/>
    <n v="3.5168648299999999E-3"/>
  </r>
  <r>
    <x v="2"/>
    <x v="5"/>
    <x v="11"/>
    <n v="251"/>
    <n v="5.6099211899999996E-3"/>
    <n v="1.0826137399999999E-3"/>
    <n v="1.8937211800000001E-3"/>
    <n v="2.6335857599999999E-3"/>
  </r>
  <r>
    <x v="2"/>
    <x v="6"/>
    <x v="11"/>
    <n v="615"/>
    <n v="7.4267349499999996E-3"/>
    <n v="1.01345578E-3"/>
    <n v="2.3556531900000002E-3"/>
    <n v="4.0576254700000003E-3"/>
  </r>
  <r>
    <x v="2"/>
    <x v="7"/>
    <x v="11"/>
    <n v="144"/>
    <n v="6.2379434300000002E-3"/>
    <n v="1.04110382E-3"/>
    <n v="2.15301867E-3"/>
    <n v="3.0438204899999998E-3"/>
  </r>
  <r>
    <x v="2"/>
    <x v="5"/>
    <x v="12"/>
    <n v="241"/>
    <n v="5.1519995299999996E-3"/>
    <n v="7.1595948999999995E-4"/>
    <n v="1.3261677399999999E-3"/>
    <n v="3.1098718199999999E-3"/>
  </r>
  <r>
    <x v="2"/>
    <x v="6"/>
    <x v="12"/>
    <n v="485"/>
    <n v="6.8045291700000003E-3"/>
    <n v="6.269089E-4"/>
    <n v="1.9911461800000002E-3"/>
    <n v="4.1864735999999998E-3"/>
  </r>
  <r>
    <x v="2"/>
    <x v="7"/>
    <x v="12"/>
    <n v="113"/>
    <n v="5.2742950899999997E-3"/>
    <n v="5.8423443000000001E-4"/>
    <n v="1.39308812E-3"/>
    <n v="3.2969720600000002E-3"/>
  </r>
  <r>
    <x v="2"/>
    <x v="5"/>
    <x v="13"/>
    <n v="46"/>
    <n v="5.2314813000000002E-3"/>
    <n v="4.7529165999999999E-4"/>
    <n v="1.2069743600000001E-3"/>
    <n v="3.5492147399999998E-3"/>
  </r>
  <r>
    <x v="2"/>
    <x v="6"/>
    <x v="13"/>
    <n v="240"/>
    <n v="5.4390429800000003E-3"/>
    <n v="5.2777756000000004E-4"/>
    <n v="1.0747489799999999E-3"/>
    <n v="3.83651596E-3"/>
  </r>
  <r>
    <x v="2"/>
    <x v="7"/>
    <x v="13"/>
    <n v="17"/>
    <n v="5.6392971699999999E-3"/>
    <n v="5.5419370000000005E-4"/>
    <n v="1.1798745800000001E-3"/>
    <n v="3.9052284600000001E-3"/>
  </r>
  <r>
    <x v="2"/>
    <x v="5"/>
    <x v="14"/>
    <n v="235"/>
    <n v="4.1342590100000003E-3"/>
    <n v="3.9066169E-4"/>
    <n v="1.05186146E-3"/>
    <n v="2.69173538E-3"/>
  </r>
  <r>
    <x v="2"/>
    <x v="6"/>
    <x v="14"/>
    <n v="281"/>
    <n v="5.5730605799999998E-3"/>
    <n v="3.1876046000000002E-4"/>
    <n v="1.4416515999999999E-3"/>
    <n v="3.81264802E-3"/>
  </r>
  <r>
    <x v="2"/>
    <x v="7"/>
    <x v="14"/>
    <n v="83"/>
    <n v="3.9799473399999997E-3"/>
    <n v="3.3230122E-4"/>
    <n v="9.8449330999999998E-4"/>
    <n v="2.66315238E-3"/>
  </r>
  <r>
    <x v="2"/>
    <x v="5"/>
    <x v="15"/>
    <n v="255"/>
    <n v="5.0376268599999999E-3"/>
    <n v="6.7519946999999999E-4"/>
    <n v="1.37504514E-3"/>
    <n v="2.98738174E-3"/>
  </r>
  <r>
    <x v="2"/>
    <x v="6"/>
    <x v="15"/>
    <n v="583"/>
    <n v="5.8885829099999997E-3"/>
    <n v="6.4385973999999996E-4"/>
    <n v="1.6651774799999999E-3"/>
    <n v="3.5795452E-3"/>
  </r>
  <r>
    <x v="2"/>
    <x v="7"/>
    <x v="15"/>
    <n v="97"/>
    <n v="5.3207328599999999E-3"/>
    <n v="6.2810206000000004E-4"/>
    <n v="1.5086863000000001E-3"/>
    <n v="3.1839440100000001E-3"/>
  </r>
  <r>
    <x v="2"/>
    <x v="5"/>
    <x v="16"/>
    <n v="71"/>
    <n v="5.2774515400000003E-3"/>
    <n v="7.9127519999999999E-4"/>
    <n v="1.1913142900000001E-3"/>
    <n v="3.2948615200000001E-3"/>
  </r>
  <r>
    <x v="2"/>
    <x v="6"/>
    <x v="16"/>
    <n v="202"/>
    <n v="6.8194785899999997E-3"/>
    <n v="7.6514919000000002E-4"/>
    <n v="1.73760059E-3"/>
    <n v="4.3167283000000002E-3"/>
  </r>
  <r>
    <x v="2"/>
    <x v="7"/>
    <x v="16"/>
    <n v="42"/>
    <n v="5.9967480400000004E-3"/>
    <n v="7.4459856999999996E-4"/>
    <n v="1.46494685E-3"/>
    <n v="3.7872021199999999E-3"/>
  </r>
  <r>
    <x v="2"/>
    <x v="5"/>
    <x v="17"/>
    <n v="3789"/>
    <n v="4.5597572999999999E-3"/>
    <n v="1.0552993399999999E-3"/>
    <n v="7.1944347000000002E-4"/>
    <n v="2.7850140100000001E-3"/>
  </r>
  <r>
    <x v="2"/>
    <x v="6"/>
    <x v="17"/>
    <n v="2056"/>
    <n v="4.6774174800000004E-3"/>
    <n v="8.3347382000000002E-4"/>
    <n v="7.0723987000000002E-4"/>
    <n v="3.1367033099999999E-3"/>
  </r>
  <r>
    <x v="2"/>
    <x v="7"/>
    <x v="17"/>
    <n v="525"/>
    <n v="4.3808198800000002E-3"/>
    <n v="1.0318560299999999E-3"/>
    <n v="7.0141069999999999E-4"/>
    <n v="2.64755267E-3"/>
  </r>
  <r>
    <x v="2"/>
    <x v="5"/>
    <x v="18"/>
    <n v="639"/>
    <n v="4.3491890199999998E-3"/>
    <n v="9.3148628E-4"/>
    <n v="7.3706360000000003E-4"/>
    <n v="2.6806386200000001E-3"/>
  </r>
  <r>
    <x v="2"/>
    <x v="6"/>
    <x v="18"/>
    <n v="1403"/>
    <n v="4.41856547E-3"/>
    <n v="7.7622993E-4"/>
    <n v="7.4163970000000001E-4"/>
    <n v="2.9006953599999999E-3"/>
  </r>
  <r>
    <x v="2"/>
    <x v="7"/>
    <x v="18"/>
    <n v="293"/>
    <n v="4.5956182000000002E-3"/>
    <n v="8.1911238999999995E-4"/>
    <n v="8.1646574000000002E-4"/>
    <n v="2.9600395900000001E-3"/>
  </r>
  <r>
    <x v="2"/>
    <x v="5"/>
    <x v="19"/>
    <n v="341"/>
    <n v="4.7569781499999996E-3"/>
    <n v="7.2210658999999995E-4"/>
    <n v="9.8719021000000001E-4"/>
    <n v="3.0476808700000001E-3"/>
  </r>
  <r>
    <x v="2"/>
    <x v="6"/>
    <x v="19"/>
    <n v="558"/>
    <n v="5.5988854800000003E-3"/>
    <n v="5.9552528000000003E-4"/>
    <n v="1.3575681199999999E-3"/>
    <n v="3.6457916199999999E-3"/>
  </r>
  <r>
    <x v="2"/>
    <x v="7"/>
    <x v="19"/>
    <n v="110"/>
    <n v="5.0107321399999998E-3"/>
    <n v="5.7481035000000005E-4"/>
    <n v="1.52441051E-3"/>
    <n v="2.9115107000000002E-3"/>
  </r>
  <r>
    <x v="2"/>
    <x v="5"/>
    <x v="20"/>
    <n v="70"/>
    <n v="5.2956347200000002E-3"/>
    <n v="9.0724179999999998E-4"/>
    <n v="1.45552224E-3"/>
    <n v="2.93287015E-3"/>
  </r>
  <r>
    <x v="2"/>
    <x v="6"/>
    <x v="20"/>
    <n v="264"/>
    <n v="7.1703578599999996E-3"/>
    <n v="8.5380693999999996E-4"/>
    <n v="1.7137518699999999E-3"/>
    <n v="4.6027985900000002E-3"/>
  </r>
  <r>
    <x v="2"/>
    <x v="7"/>
    <x v="20"/>
    <n v="51"/>
    <n v="5.7834057099999999E-3"/>
    <n v="8.6102010000000003E-4"/>
    <n v="1.2565811499999999E-3"/>
    <n v="3.6658040299999998E-3"/>
  </r>
  <r>
    <x v="2"/>
    <x v="5"/>
    <x v="21"/>
    <n v="147"/>
    <n v="4.9126824299999998E-3"/>
    <n v="7.3585890000000002E-4"/>
    <n v="1.1035523099999999E-3"/>
    <n v="3.0732707599999999E-3"/>
  </r>
  <r>
    <x v="2"/>
    <x v="6"/>
    <x v="21"/>
    <n v="326"/>
    <n v="5.2005933700000001E-3"/>
    <n v="7.2550958000000001E-4"/>
    <n v="1.15896932E-3"/>
    <n v="3.3161140000000002E-3"/>
  </r>
  <r>
    <x v="2"/>
    <x v="7"/>
    <x v="21"/>
    <n v="74"/>
    <n v="4.9984356999999997E-3"/>
    <n v="8.1409514999999997E-4"/>
    <n v="1.2554739600000001E-3"/>
    <n v="2.92886611E-3"/>
  </r>
  <r>
    <x v="2"/>
    <x v="5"/>
    <x v="22"/>
    <n v="157"/>
    <n v="4.0972957099999997E-3"/>
    <n v="6.5861619E-4"/>
    <n v="9.2607311000000002E-4"/>
    <n v="2.5126059000000001E-3"/>
  </r>
  <r>
    <x v="2"/>
    <x v="6"/>
    <x v="22"/>
    <n v="352"/>
    <n v="4.9573203499999998E-3"/>
    <n v="5.6239454000000003E-4"/>
    <n v="1.0974653E-3"/>
    <n v="3.2974600400000002E-3"/>
  </r>
  <r>
    <x v="2"/>
    <x v="7"/>
    <x v="22"/>
    <n v="47"/>
    <n v="5.4119875499999996E-3"/>
    <n v="6.4913294E-4"/>
    <n v="1.3041762299999999E-3"/>
    <n v="3.4586779200000001E-3"/>
  </r>
  <r>
    <x v="2"/>
    <x v="5"/>
    <x v="23"/>
    <n v="1"/>
    <n v="6.4004624999999997E-3"/>
    <n v="7.6388887999999996E-4"/>
    <n v="4.1898145800000003E-3"/>
    <n v="1.4467590200000001E-3"/>
  </r>
  <r>
    <x v="2"/>
    <x v="7"/>
    <x v="23"/>
    <n v="1"/>
    <n v="4.7222222199999999E-3"/>
    <n v="1.2384256900000001E-3"/>
    <n v="2.0486111100000001E-3"/>
    <n v="1.4351847200000001E-3"/>
  </r>
  <r>
    <x v="2"/>
    <x v="5"/>
    <x v="24"/>
    <n v="179"/>
    <n v="4.1051751300000003E-3"/>
    <n v="2.5579324E-4"/>
    <n v="8.5415350000000003E-4"/>
    <n v="2.9952278999999999E-3"/>
  </r>
  <r>
    <x v="2"/>
    <x v="6"/>
    <x v="24"/>
    <n v="394"/>
    <n v="5.4113494100000003E-3"/>
    <n v="2.4141028E-4"/>
    <n v="1.14078045E-3"/>
    <n v="4.0291581899999998E-3"/>
  </r>
  <r>
    <x v="2"/>
    <x v="7"/>
    <x v="24"/>
    <n v="56"/>
    <n v="5.1031330499999999E-3"/>
    <n v="2.7736417999999998E-4"/>
    <n v="1.18820253E-3"/>
    <n v="3.6375659E-3"/>
  </r>
  <r>
    <x v="2"/>
    <x v="5"/>
    <x v="25"/>
    <n v="220"/>
    <n v="4.2594168300000004E-3"/>
    <n v="7.3558480000000001E-4"/>
    <n v="7.9824259000000003E-4"/>
    <n v="2.7255889800000001E-3"/>
  </r>
  <r>
    <x v="2"/>
    <x v="6"/>
    <x v="25"/>
    <n v="709"/>
    <n v="4.51003607E-3"/>
    <n v="6.7568735000000002E-4"/>
    <n v="8.4337267000000004E-4"/>
    <n v="2.9909755800000002E-3"/>
  </r>
  <r>
    <x v="2"/>
    <x v="7"/>
    <x v="25"/>
    <n v="172"/>
    <n v="4.5250589999999997E-3"/>
    <n v="7.9060321999999995E-4"/>
    <n v="8.5365500000000004E-4"/>
    <n v="2.88080026E-3"/>
  </r>
  <r>
    <x v="2"/>
    <x v="5"/>
    <x v="26"/>
    <n v="104"/>
    <n v="4.4186251100000002E-3"/>
    <n v="7.6077253E-4"/>
    <n v="1.22507098E-3"/>
    <n v="2.43278116E-3"/>
  </r>
  <r>
    <x v="2"/>
    <x v="6"/>
    <x v="26"/>
    <n v="299"/>
    <n v="5.7049731199999999E-3"/>
    <n v="6.4640597999999995E-4"/>
    <n v="1.42864308E-3"/>
    <n v="3.6299235700000001E-3"/>
  </r>
  <r>
    <x v="2"/>
    <x v="7"/>
    <x v="26"/>
    <n v="45"/>
    <n v="5.5378083900000001E-3"/>
    <n v="8.2407382000000001E-4"/>
    <n v="1.23379604E-3"/>
    <n v="3.47993803E-3"/>
  </r>
  <r>
    <x v="2"/>
    <x v="5"/>
    <x v="27"/>
    <n v="34"/>
    <n v="5.0374452700000004E-3"/>
    <n v="5.8449049E-4"/>
    <n v="1.6244551200000001E-3"/>
    <n v="2.8284992199999999E-3"/>
  </r>
  <r>
    <x v="2"/>
    <x v="6"/>
    <x v="27"/>
    <n v="239"/>
    <n v="6.99287129E-3"/>
    <n v="5.2005827000000001E-4"/>
    <n v="1.9880770199999999E-3"/>
    <n v="4.4847355499999996E-3"/>
  </r>
  <r>
    <x v="2"/>
    <x v="7"/>
    <x v="27"/>
    <n v="39"/>
    <n v="6.6687438499999996E-3"/>
    <n v="5.7573574000000004E-4"/>
    <n v="2.1041070800000001E-3"/>
    <n v="3.9889005199999997E-3"/>
  </r>
  <r>
    <x v="2"/>
    <x v="5"/>
    <x v="28"/>
    <n v="318"/>
    <n v="4.5405672399999996E-3"/>
    <n v="9.6876432000000002E-4"/>
    <n v="9.3691740999999999E-4"/>
    <n v="2.6348850499999998E-3"/>
  </r>
  <r>
    <x v="2"/>
    <x v="6"/>
    <x v="28"/>
    <n v="841"/>
    <n v="4.54197744E-3"/>
    <n v="8.6618364999999998E-4"/>
    <n v="8.7412448000000003E-4"/>
    <n v="2.8016688399999999E-3"/>
  </r>
  <r>
    <x v="2"/>
    <x v="7"/>
    <x v="28"/>
    <n v="125"/>
    <n v="4.3199071599999998E-3"/>
    <n v="8.6259236999999996E-4"/>
    <n v="8.7120345999999998E-4"/>
    <n v="2.58611086E-3"/>
  </r>
  <r>
    <x v="2"/>
    <x v="5"/>
    <x v="29"/>
    <n v="117"/>
    <n v="4.2172164500000001E-3"/>
    <n v="6.1599771000000005E-4"/>
    <n v="8.8299277000000005E-4"/>
    <n v="2.7182254800000001E-3"/>
  </r>
  <r>
    <x v="2"/>
    <x v="6"/>
    <x v="29"/>
    <n v="287"/>
    <n v="6.2584685999999999E-3"/>
    <n v="5.6608087000000005E-4"/>
    <n v="1.53088278E-3"/>
    <n v="4.1615044699999998E-3"/>
  </r>
  <r>
    <x v="2"/>
    <x v="7"/>
    <x v="29"/>
    <n v="63"/>
    <n v="5.02167819E-3"/>
    <n v="6.0662819999999997E-4"/>
    <n v="1.1860667800000001E-3"/>
    <n v="3.2289826999999998E-3"/>
  </r>
  <r>
    <x v="2"/>
    <x v="5"/>
    <x v="30"/>
    <n v="74"/>
    <n v="5.0125122899999999E-3"/>
    <n v="1.04119722E-3"/>
    <n v="1.65947172E-3"/>
    <n v="2.3118428399999998E-3"/>
  </r>
  <r>
    <x v="2"/>
    <x v="6"/>
    <x v="30"/>
    <n v="265"/>
    <n v="7.11456125E-3"/>
    <n v="1.04660179E-3"/>
    <n v="2.0473879300000001E-3"/>
    <n v="4.0205710400000004E-3"/>
  </r>
  <r>
    <x v="2"/>
    <x v="7"/>
    <x v="30"/>
    <n v="42"/>
    <n v="6.76973084E-3"/>
    <n v="1.41258799E-3"/>
    <n v="2.24647238E-3"/>
    <n v="3.1106699100000002E-3"/>
  </r>
  <r>
    <x v="2"/>
    <x v="5"/>
    <x v="31"/>
    <n v="69"/>
    <n v="5.51563316E-3"/>
    <n v="1.0510598399999999E-3"/>
    <n v="1.3378956200000001E-3"/>
    <n v="3.1266771499999998E-3"/>
  </r>
  <r>
    <x v="2"/>
    <x v="6"/>
    <x v="31"/>
    <n v="256"/>
    <n v="6.6847509200000004E-3"/>
    <n v="1.06047429E-3"/>
    <n v="1.53365498E-3"/>
    <n v="4.0906211600000002E-3"/>
  </r>
  <r>
    <x v="2"/>
    <x v="7"/>
    <x v="31"/>
    <n v="44"/>
    <n v="5.8412245200000004E-3"/>
    <n v="1.0332489200000001E-3"/>
    <n v="1.77057005E-3"/>
    <n v="3.0374050199999999E-3"/>
  </r>
  <r>
    <x v="2"/>
    <x v="5"/>
    <x v="32"/>
    <n v="17"/>
    <n v="5.1171021600000003E-3"/>
    <n v="5.7325680999999998E-4"/>
    <n v="1.0723036700000001E-3"/>
    <n v="3.4715411300000002E-3"/>
  </r>
  <r>
    <x v="2"/>
    <x v="6"/>
    <x v="32"/>
    <n v="130"/>
    <n v="7.1362176800000001E-3"/>
    <n v="5.7033449999999999E-4"/>
    <n v="1.85576898E-3"/>
    <n v="4.7101137299999998E-3"/>
  </r>
  <r>
    <x v="2"/>
    <x v="7"/>
    <x v="32"/>
    <n v="19"/>
    <n v="5.7894734599999997E-3"/>
    <n v="5.6225608999999998E-4"/>
    <n v="1.5119393900000001E-3"/>
    <n v="3.71527762E-3"/>
  </r>
  <r>
    <x v="2"/>
    <x v="5"/>
    <x v="33"/>
    <n v="161"/>
    <n v="4.5220120399999996E-3"/>
    <n v="6.3168540000000002E-4"/>
    <n v="9.1356086000000003E-4"/>
    <n v="2.97676535E-3"/>
  </r>
  <r>
    <x v="2"/>
    <x v="6"/>
    <x v="33"/>
    <n v="448"/>
    <n v="5.1460191000000004E-3"/>
    <n v="5.2065224000000005E-4"/>
    <n v="1.0222126800000001E-3"/>
    <n v="3.6031536999999998E-3"/>
  </r>
  <r>
    <x v="2"/>
    <x v="7"/>
    <x v="33"/>
    <n v="81"/>
    <n v="4.3975763499999997E-3"/>
    <n v="5.2712023000000001E-4"/>
    <n v="1.0352363900000001E-3"/>
    <n v="2.8352192199999999E-3"/>
  </r>
  <r>
    <x v="2"/>
    <x v="5"/>
    <x v="34"/>
    <n v="59"/>
    <n v="4.7412505600000002E-3"/>
    <n v="6.1342571E-4"/>
    <n v="1.6427336099999999E-3"/>
    <n v="2.48509079E-3"/>
  </r>
  <r>
    <x v="2"/>
    <x v="6"/>
    <x v="34"/>
    <n v="214"/>
    <n v="6.9595337699999999E-3"/>
    <n v="5.9146739999999995E-4"/>
    <n v="2.3220078199999998E-3"/>
    <n v="4.0460581000000004E-3"/>
  </r>
  <r>
    <x v="2"/>
    <x v="7"/>
    <x v="34"/>
    <n v="51"/>
    <n v="5.6007168800000003E-3"/>
    <n v="5.9572420999999998E-4"/>
    <n v="2.20996705E-3"/>
    <n v="2.79502522E-3"/>
  </r>
  <r>
    <x v="2"/>
    <x v="5"/>
    <x v="35"/>
    <n v="19"/>
    <n v="5.3746342399999996E-3"/>
    <n v="2.8813329000000002E-4"/>
    <n v="1.54909824E-3"/>
    <n v="3.5337473199999999E-3"/>
  </r>
  <r>
    <x v="2"/>
    <x v="6"/>
    <x v="35"/>
    <n v="167"/>
    <n v="5.9769347700000001E-3"/>
    <n v="2.3293665E-4"/>
    <n v="1.6421321699999999E-3"/>
    <n v="4.0922319800000004E-3"/>
  </r>
  <r>
    <x v="2"/>
    <x v="7"/>
    <x v="35"/>
    <n v="43"/>
    <n v="4.7475234200000001E-3"/>
    <n v="1.7953247000000001E-4"/>
    <n v="1.4074610500000001E-3"/>
    <n v="3.1503012700000001E-3"/>
  </r>
  <r>
    <x v="2"/>
    <x v="5"/>
    <x v="36"/>
    <n v="201"/>
    <n v="4.9978116099999997E-3"/>
    <n v="9.4561886999999995E-4"/>
    <n v="7.4770798E-4"/>
    <n v="3.30448429E-3"/>
  </r>
  <r>
    <x v="2"/>
    <x v="6"/>
    <x v="36"/>
    <n v="493"/>
    <n v="5.2038959799999996E-3"/>
    <n v="7.4013013E-4"/>
    <n v="7.0970411999999997E-4"/>
    <n v="3.7540612499999998E-3"/>
  </r>
  <r>
    <x v="2"/>
    <x v="7"/>
    <x v="36"/>
    <n v="45"/>
    <n v="5.5342075799999996E-3"/>
    <n v="1.1571499900000001E-3"/>
    <n v="6.4969113000000001E-4"/>
    <n v="3.7273659899999998E-3"/>
  </r>
  <r>
    <x v="2"/>
    <x v="5"/>
    <x v="37"/>
    <n v="99"/>
    <n v="5.2065794300000003E-3"/>
    <n v="5.7730054E-4"/>
    <n v="1.2740831399999999E-3"/>
    <n v="3.35519523E-3"/>
  </r>
  <r>
    <x v="2"/>
    <x v="6"/>
    <x v="37"/>
    <n v="441"/>
    <n v="5.7266731600000001E-3"/>
    <n v="5.5243215999999996E-4"/>
    <n v="1.41550115E-3"/>
    <n v="3.7587131299999998E-3"/>
  </r>
  <r>
    <x v="2"/>
    <x v="7"/>
    <x v="37"/>
    <n v="55"/>
    <n v="5.4425502699999998E-3"/>
    <n v="5.4124551999999997E-4"/>
    <n v="1.52840887E-3"/>
    <n v="3.3728954E-3"/>
  </r>
  <r>
    <x v="2"/>
    <x v="5"/>
    <x v="38"/>
    <n v="51"/>
    <n v="5.3547111100000003E-3"/>
    <n v="8.0246891999999998E-4"/>
    <n v="1.9008712199999999E-3"/>
    <n v="2.6513705200000002E-3"/>
  </r>
  <r>
    <x v="2"/>
    <x v="6"/>
    <x v="38"/>
    <n v="197"/>
    <n v="7.12210916E-3"/>
    <n v="6.7158983000000004E-4"/>
    <n v="2.55369877E-3"/>
    <n v="3.8968201499999999E-3"/>
  </r>
  <r>
    <x v="2"/>
    <x v="7"/>
    <x v="38"/>
    <n v="38"/>
    <n v="5.62652267E-3"/>
    <n v="6.1829897000000001E-4"/>
    <n v="2.4418248400000001E-3"/>
    <n v="2.5663983799999999E-3"/>
  </r>
  <r>
    <x v="2"/>
    <x v="5"/>
    <x v="39"/>
    <n v="166"/>
    <n v="5.1109296000000004E-3"/>
    <n v="8.3667978999999999E-4"/>
    <n v="8.3870177000000003E-4"/>
    <n v="3.4355475099999999E-3"/>
  </r>
  <r>
    <x v="2"/>
    <x v="6"/>
    <x v="39"/>
    <n v="327"/>
    <n v="5.7143360300000003E-3"/>
    <n v="7.2272459999999999E-4"/>
    <n v="8.7605452000000001E-4"/>
    <n v="4.1155564400000002E-3"/>
  </r>
  <r>
    <x v="2"/>
    <x v="7"/>
    <x v="39"/>
    <n v="63"/>
    <n v="6.0251320699999996E-3"/>
    <n v="8.5115357E-4"/>
    <n v="1.1574071600000001E-3"/>
    <n v="4.0165709200000003E-3"/>
  </r>
  <r>
    <x v="2"/>
    <x v="5"/>
    <x v="40"/>
    <n v="218"/>
    <n v="3.4127057499999999E-3"/>
    <n v="3.4541687000000002E-4"/>
    <n v="6.6365078000000003E-4"/>
    <n v="2.4036376299999998E-3"/>
  </r>
  <r>
    <x v="2"/>
    <x v="6"/>
    <x v="40"/>
    <n v="396"/>
    <n v="3.8615025099999999E-3"/>
    <n v="2.9385263000000002E-4"/>
    <n v="6.6346307999999999E-4"/>
    <n v="2.9041863100000001E-3"/>
  </r>
  <r>
    <x v="2"/>
    <x v="7"/>
    <x v="40"/>
    <n v="73"/>
    <n v="3.2672181799999998E-3"/>
    <n v="3.4214842999999998E-4"/>
    <n v="6.2325574000000005E-4"/>
    <n v="2.3018135600000001E-3"/>
  </r>
  <r>
    <x v="2"/>
    <x v="5"/>
    <x v="41"/>
    <n v="42"/>
    <n v="4.5202268299999997E-3"/>
    <n v="1.3558174000000001E-4"/>
    <n v="1.4147925200000001E-3"/>
    <n v="2.9698520200000002E-3"/>
  </r>
  <r>
    <x v="2"/>
    <x v="6"/>
    <x v="41"/>
    <n v="113"/>
    <n v="6.21210236E-3"/>
    <n v="2.0853795000000001E-4"/>
    <n v="1.5288018E-3"/>
    <n v="4.4747621299999997E-3"/>
  </r>
  <r>
    <x v="2"/>
    <x v="7"/>
    <x v="41"/>
    <n v="13"/>
    <n v="5.71937296E-3"/>
    <n v="2.8044844000000001E-4"/>
    <n v="1.1128915499999999E-3"/>
    <n v="4.3260325200000001E-3"/>
  </r>
  <r>
    <x v="2"/>
    <x v="5"/>
    <x v="42"/>
    <n v="676"/>
    <n v="4.5183915900000003E-3"/>
    <n v="1.0333111700000001E-3"/>
    <n v="7.7969172000000005E-4"/>
    <n v="2.7053881900000001E-3"/>
  </r>
  <r>
    <x v="2"/>
    <x v="6"/>
    <x v="42"/>
    <n v="1064"/>
    <n v="4.4140622599999997E-3"/>
    <n v="7.8533982999999996E-4"/>
    <n v="8.0716087999999997E-4"/>
    <n v="2.8215610300000001E-3"/>
  </r>
  <r>
    <x v="2"/>
    <x v="7"/>
    <x v="42"/>
    <n v="177"/>
    <n v="4.4435941199999999E-3"/>
    <n v="9.0022734000000002E-4"/>
    <n v="8.8721465999999996E-4"/>
    <n v="2.6561516800000001E-3"/>
  </r>
  <r>
    <x v="2"/>
    <x v="5"/>
    <x v="43"/>
    <n v="138"/>
    <n v="5.34931877E-3"/>
    <n v="7.3394701000000005E-4"/>
    <n v="1.6768985699999999E-3"/>
    <n v="2.9384726299999998E-3"/>
  </r>
  <r>
    <x v="2"/>
    <x v="6"/>
    <x v="43"/>
    <n v="325"/>
    <n v="6.0230054399999997E-3"/>
    <n v="6.3247841E-4"/>
    <n v="1.7063031800000001E-3"/>
    <n v="3.6842234000000001E-3"/>
  </r>
  <r>
    <x v="2"/>
    <x v="7"/>
    <x v="43"/>
    <n v="47"/>
    <n v="5.3629824399999996E-3"/>
    <n v="7.6339609000000003E-4"/>
    <n v="1.76467665E-3"/>
    <n v="2.8349091800000002E-3"/>
  </r>
  <r>
    <x v="2"/>
    <x v="5"/>
    <x v="44"/>
    <n v="332"/>
    <n v="4.5096355200000002E-3"/>
    <n v="7.7166278999999999E-4"/>
    <n v="8.5393633999999996E-4"/>
    <n v="2.8840358999999999E-3"/>
  </r>
  <r>
    <x v="2"/>
    <x v="6"/>
    <x v="44"/>
    <n v="872"/>
    <n v="4.7174702400000004E-3"/>
    <n v="6.2109747999999996E-4"/>
    <n v="8.6103389E-4"/>
    <n v="3.2353383800000001E-3"/>
  </r>
  <r>
    <x v="2"/>
    <x v="7"/>
    <x v="44"/>
    <n v="90"/>
    <n v="4.4557610199999998E-3"/>
    <n v="6.8377034000000005E-4"/>
    <n v="9.3621375000000001E-4"/>
    <n v="2.8357765000000001E-3"/>
  </r>
  <r>
    <x v="3"/>
    <x v="5"/>
    <x v="0"/>
    <n v="9784"/>
    <n v="4.7248635299999998E-3"/>
    <n v="8.9737732999999997E-4"/>
    <n v="9.2675731000000001E-4"/>
    <n v="2.9006941100000001E-3"/>
  </r>
  <r>
    <x v="3"/>
    <x v="6"/>
    <x v="0"/>
    <n v="17831"/>
    <n v="5.4720565899999997E-3"/>
    <n v="7.2341151999999996E-4"/>
    <n v="1.1334418000000001E-3"/>
    <n v="3.6150917899999998E-3"/>
  </r>
  <r>
    <x v="3"/>
    <x v="7"/>
    <x v="0"/>
    <n v="3045"/>
    <n v="5.0525639200000002E-3"/>
    <n v="8.1863458000000001E-4"/>
    <n v="1.1191119900000001E-3"/>
    <n v="3.1146876199999998E-3"/>
  </r>
  <r>
    <x v="3"/>
    <x v="5"/>
    <x v="1"/>
    <n v="168"/>
    <n v="5.3062304700000002E-3"/>
    <n v="9.9971038000000001E-4"/>
    <n v="1.0965743799999999E-3"/>
    <n v="3.2099451900000002E-3"/>
  </r>
  <r>
    <x v="3"/>
    <x v="6"/>
    <x v="1"/>
    <n v="250"/>
    <n v="5.7009719900000004E-3"/>
    <n v="9.2861088000000002E-4"/>
    <n v="1.2828701400000001E-3"/>
    <n v="3.4894904799999999E-3"/>
  </r>
  <r>
    <x v="3"/>
    <x v="7"/>
    <x v="1"/>
    <n v="37"/>
    <n v="5.1557805599999999E-3"/>
    <n v="9.5877104999999999E-4"/>
    <n v="1.14364342E-3"/>
    <n v="3.0533656299999998E-3"/>
  </r>
  <r>
    <x v="3"/>
    <x v="5"/>
    <x v="2"/>
    <n v="128"/>
    <n v="4.9701603599999998E-3"/>
    <n v="6.593603E-4"/>
    <n v="1.5089696800000001E-3"/>
    <n v="2.8018299299999998E-3"/>
  </r>
  <r>
    <x v="3"/>
    <x v="6"/>
    <x v="2"/>
    <n v="196"/>
    <n v="5.4473731399999996E-3"/>
    <n v="5.5537817000000001E-4"/>
    <n v="1.6487148200000001E-3"/>
    <n v="3.2432797100000002E-3"/>
  </r>
  <r>
    <x v="3"/>
    <x v="7"/>
    <x v="2"/>
    <n v="52"/>
    <n v="5.9167999799999999E-3"/>
    <n v="9.9403463000000006E-4"/>
    <n v="1.7100691600000001E-3"/>
    <n v="3.21269561E-3"/>
  </r>
  <r>
    <x v="3"/>
    <x v="5"/>
    <x v="3"/>
    <n v="113"/>
    <n v="5.0946408400000002E-3"/>
    <n v="8.9478835999999996E-4"/>
    <n v="8.6539224E-4"/>
    <n v="3.3344597600000001E-3"/>
  </r>
  <r>
    <x v="3"/>
    <x v="6"/>
    <x v="3"/>
    <n v="228"/>
    <n v="5.9121687800000001E-3"/>
    <n v="8.2937354000000001E-4"/>
    <n v="9.3445395999999998E-4"/>
    <n v="4.1483408199999997E-3"/>
  </r>
  <r>
    <x v="3"/>
    <x v="7"/>
    <x v="3"/>
    <n v="36"/>
    <n v="5.4700357500000003E-3"/>
    <n v="8.0729141000000001E-4"/>
    <n v="1.08957027E-3"/>
    <n v="3.5731735600000002E-3"/>
  </r>
  <r>
    <x v="3"/>
    <x v="5"/>
    <x v="4"/>
    <n v="84"/>
    <n v="6.1941962199999999E-3"/>
    <n v="1.10794177E-3"/>
    <n v="1.1210315099999999E-3"/>
    <n v="3.9652224200000001E-3"/>
  </r>
  <r>
    <x v="3"/>
    <x v="6"/>
    <x v="4"/>
    <n v="278"/>
    <n v="6.7242869999999998E-3"/>
    <n v="9.8629404000000003E-4"/>
    <n v="1.0860892300000001E-3"/>
    <n v="4.6519032299999997E-3"/>
  </r>
  <r>
    <x v="3"/>
    <x v="7"/>
    <x v="4"/>
    <n v="48"/>
    <n v="6.0153836400000001E-3"/>
    <n v="1.1856189599999999E-3"/>
    <n v="1.17862631E-3"/>
    <n v="3.65113788E-3"/>
  </r>
  <r>
    <x v="3"/>
    <x v="5"/>
    <x v="5"/>
    <n v="50"/>
    <n v="5.89074049E-3"/>
    <n v="9.5995346000000005E-4"/>
    <n v="1.07800901E-3"/>
    <n v="3.8527775499999999E-3"/>
  </r>
  <r>
    <x v="3"/>
    <x v="6"/>
    <x v="5"/>
    <n v="182"/>
    <n v="6.9158905499999996E-3"/>
    <n v="5.7736799999999998E-4"/>
    <n v="1.5394788E-3"/>
    <n v="4.7990433199999998E-3"/>
  </r>
  <r>
    <x v="3"/>
    <x v="7"/>
    <x v="5"/>
    <n v="31"/>
    <n v="7.0015678200000004E-3"/>
    <n v="7.9263711E-4"/>
    <n v="1.46916043E-3"/>
    <n v="4.7397697500000001E-3"/>
  </r>
  <r>
    <x v="3"/>
    <x v="5"/>
    <x v="6"/>
    <n v="89"/>
    <n v="5.46504347E-3"/>
    <n v="8.7806883000000001E-4"/>
    <n v="1.2887534E-3"/>
    <n v="3.2982207299999998E-3"/>
  </r>
  <r>
    <x v="3"/>
    <x v="6"/>
    <x v="6"/>
    <n v="320"/>
    <n v="5.7052587300000001E-3"/>
    <n v="7.4898702999999999E-4"/>
    <n v="1.0741823400000001E-3"/>
    <n v="3.88208889E-3"/>
  </r>
  <r>
    <x v="3"/>
    <x v="7"/>
    <x v="6"/>
    <n v="19"/>
    <n v="5.6347463E-3"/>
    <n v="8.5952700000000001E-4"/>
    <n v="1.2445172800000001E-3"/>
    <n v="3.5307016E-3"/>
  </r>
  <r>
    <x v="3"/>
    <x v="5"/>
    <x v="7"/>
    <n v="34"/>
    <n v="3.6751086900000001E-3"/>
    <n v="7.8601560000000003E-4"/>
    <n v="4.5513319999999999E-4"/>
    <n v="2.4339594700000002E-3"/>
  </r>
  <r>
    <x v="3"/>
    <x v="6"/>
    <x v="7"/>
    <n v="162"/>
    <n v="3.7713617999999998E-3"/>
    <n v="6.1185389999999997E-4"/>
    <n v="5.0540098000000002E-4"/>
    <n v="2.6541064299999998E-3"/>
  </r>
  <r>
    <x v="3"/>
    <x v="7"/>
    <x v="7"/>
    <n v="3"/>
    <n v="4.35570948E-3"/>
    <n v="6.0956781999999996E-4"/>
    <n v="7.0216017000000004E-4"/>
    <n v="3.0439812400000002E-3"/>
  </r>
  <r>
    <x v="3"/>
    <x v="5"/>
    <x v="8"/>
    <n v="58"/>
    <n v="6.6528972199999996E-3"/>
    <n v="1.0855680899999999E-3"/>
    <n v="1.53276641E-3"/>
    <n v="4.0345623199999998E-3"/>
  </r>
  <r>
    <x v="3"/>
    <x v="6"/>
    <x v="8"/>
    <n v="204"/>
    <n v="7.1459692600000001E-3"/>
    <n v="1.03780839E-3"/>
    <n v="1.5669818600000001E-3"/>
    <n v="4.5411784799999997E-3"/>
  </r>
  <r>
    <x v="3"/>
    <x v="7"/>
    <x v="8"/>
    <n v="37"/>
    <n v="6.7414286499999998E-3"/>
    <n v="1.11111088E-3"/>
    <n v="1.35041262E-3"/>
    <n v="4.2799046600000001E-3"/>
  </r>
  <r>
    <x v="3"/>
    <x v="5"/>
    <x v="9"/>
    <n v="47"/>
    <n v="6.5238374600000001E-3"/>
    <n v="1.30048241E-3"/>
    <n v="1.5033981E-3"/>
    <n v="3.7199564499999999E-3"/>
  </r>
  <r>
    <x v="3"/>
    <x v="6"/>
    <x v="9"/>
    <n v="212"/>
    <n v="6.3017555299999996E-3"/>
    <n v="9.0239539000000002E-4"/>
    <n v="1.6931448199999999E-3"/>
    <n v="3.7062148E-3"/>
  </r>
  <r>
    <x v="3"/>
    <x v="7"/>
    <x v="9"/>
    <n v="19"/>
    <n v="6.0489764200000002E-3"/>
    <n v="1.5472707499999999E-3"/>
    <n v="2.2691274400000001E-3"/>
    <n v="2.23257773E-3"/>
  </r>
  <r>
    <x v="3"/>
    <x v="5"/>
    <x v="10"/>
    <n v="84"/>
    <n v="4.6082724899999998E-3"/>
    <n v="3.3633684999999998E-4"/>
    <n v="8.7659803999999997E-4"/>
    <n v="3.3953370399999998E-3"/>
  </r>
  <r>
    <x v="3"/>
    <x v="6"/>
    <x v="10"/>
    <n v="362"/>
    <n v="5.5065413499999997E-3"/>
    <n v="3.9259106E-4"/>
    <n v="1.1611799100000001E-3"/>
    <n v="3.9527698700000001E-3"/>
  </r>
  <r>
    <x v="3"/>
    <x v="7"/>
    <x v="10"/>
    <n v="39"/>
    <n v="5.4688982099999998E-3"/>
    <n v="3.5137674E-4"/>
    <n v="1.5503321699999999E-3"/>
    <n v="3.5671887199999999E-3"/>
  </r>
  <r>
    <x v="3"/>
    <x v="5"/>
    <x v="11"/>
    <n v="260"/>
    <n v="5.2822290899999999E-3"/>
    <n v="1.04918956E-3"/>
    <n v="1.4863779599999999E-3"/>
    <n v="2.7466611000000001E-3"/>
  </r>
  <r>
    <x v="3"/>
    <x v="6"/>
    <x v="11"/>
    <n v="611"/>
    <n v="6.7244420700000003E-3"/>
    <n v="9.4585355000000005E-4"/>
    <n v="1.9506764000000001E-3"/>
    <n v="3.8279116600000002E-3"/>
  </r>
  <r>
    <x v="3"/>
    <x v="7"/>
    <x v="11"/>
    <n v="121"/>
    <n v="6.0631884699999996E-3"/>
    <n v="8.9789920999999999E-4"/>
    <n v="1.9669227800000002E-3"/>
    <n v="3.1983659899999998E-3"/>
  </r>
  <r>
    <x v="3"/>
    <x v="5"/>
    <x v="12"/>
    <n v="239"/>
    <n v="5.0504607700000001E-3"/>
    <n v="7.3846442000000004E-4"/>
    <n v="1.2969740400000001E-3"/>
    <n v="3.0150218600000001E-3"/>
  </r>
  <r>
    <x v="3"/>
    <x v="6"/>
    <x v="12"/>
    <n v="450"/>
    <n v="6.5842847399999998E-3"/>
    <n v="6.3292157000000005E-4"/>
    <n v="2.0087446199999999E-3"/>
    <n v="3.9426180799999998E-3"/>
  </r>
  <r>
    <x v="3"/>
    <x v="7"/>
    <x v="12"/>
    <n v="94"/>
    <n v="5.0028317299999998E-3"/>
    <n v="6.2142901999999998E-4"/>
    <n v="1.2545555400000001E-3"/>
    <n v="3.1268466799999999E-3"/>
  </r>
  <r>
    <x v="3"/>
    <x v="5"/>
    <x v="13"/>
    <n v="32"/>
    <n v="4.9399593000000004E-3"/>
    <n v="5.5555532999999999E-4"/>
    <n v="1.0966432399999999E-3"/>
    <n v="3.28776017E-3"/>
  </r>
  <r>
    <x v="3"/>
    <x v="6"/>
    <x v="13"/>
    <n v="261"/>
    <n v="5.59484506E-3"/>
    <n v="5.0868254999999996E-4"/>
    <n v="1.1275185500000001E-3"/>
    <n v="3.9586435000000001E-3"/>
  </r>
  <r>
    <x v="3"/>
    <x v="7"/>
    <x v="13"/>
    <n v="18"/>
    <n v="5.3870881800000001E-3"/>
    <n v="8.0504087999999998E-4"/>
    <n v="1.1844132999999999E-3"/>
    <n v="3.3976335600000001E-3"/>
  </r>
  <r>
    <x v="3"/>
    <x v="5"/>
    <x v="14"/>
    <n v="247"/>
    <n v="4.1468452199999997E-3"/>
    <n v="3.5354788000000002E-4"/>
    <n v="1.0398858E-3"/>
    <n v="2.7534110600000001E-3"/>
  </r>
  <r>
    <x v="3"/>
    <x v="6"/>
    <x v="14"/>
    <n v="234"/>
    <n v="5.13552525E-3"/>
    <n v="2.8945054999999999E-4"/>
    <n v="1.3622781699999999E-3"/>
    <n v="3.4837960400000002E-3"/>
  </r>
  <r>
    <x v="3"/>
    <x v="7"/>
    <x v="14"/>
    <n v="71"/>
    <n v="3.9884908999999998E-3"/>
    <n v="3.3678895999999999E-4"/>
    <n v="1.0900819199999999E-3"/>
    <n v="2.5616194600000001E-3"/>
  </r>
  <r>
    <x v="3"/>
    <x v="5"/>
    <x v="15"/>
    <n v="257"/>
    <n v="5.2809299999999997E-3"/>
    <n v="7.1128741E-4"/>
    <n v="1.43563527E-3"/>
    <n v="3.1340068300000001E-3"/>
  </r>
  <r>
    <x v="3"/>
    <x v="6"/>
    <x v="15"/>
    <n v="533"/>
    <n v="5.9310721200000003E-3"/>
    <n v="6.2393571999999999E-4"/>
    <n v="1.6847332800000001E-3"/>
    <n v="3.6224026399999999E-3"/>
  </r>
  <r>
    <x v="3"/>
    <x v="7"/>
    <x v="15"/>
    <n v="88"/>
    <n v="5.4854532700000002E-3"/>
    <n v="6.1303115000000004E-4"/>
    <n v="1.6900775899999999E-3"/>
    <n v="3.1823440000000001E-3"/>
  </r>
  <r>
    <x v="3"/>
    <x v="5"/>
    <x v="16"/>
    <n v="62"/>
    <n v="5.6404940799999999E-3"/>
    <n v="8.6114823E-4"/>
    <n v="1.4723339799999999E-3"/>
    <n v="3.3070114199999999E-3"/>
  </r>
  <r>
    <x v="3"/>
    <x v="6"/>
    <x v="16"/>
    <n v="200"/>
    <n v="6.8594326299999996E-3"/>
    <n v="9.7401593999999999E-4"/>
    <n v="1.65902753E-3"/>
    <n v="4.2263886100000004E-3"/>
  </r>
  <r>
    <x v="3"/>
    <x v="7"/>
    <x v="16"/>
    <n v="18"/>
    <n v="5.0868053500000001E-3"/>
    <n v="8.5069416000000005E-4"/>
    <n v="1.29565304E-3"/>
    <n v="2.9404575899999999E-3"/>
  </r>
  <r>
    <x v="3"/>
    <x v="5"/>
    <x v="17"/>
    <n v="3379"/>
    <n v="4.4471433300000002E-3"/>
    <n v="1.0119074599999999E-3"/>
    <n v="7.1676685000000005E-4"/>
    <n v="2.7184685499999999E-3"/>
  </r>
  <r>
    <x v="3"/>
    <x v="6"/>
    <x v="17"/>
    <n v="2048"/>
    <n v="4.6970054199999998E-3"/>
    <n v="8.2559631999999997E-4"/>
    <n v="6.9352867000000004E-4"/>
    <n v="3.1778799399999999E-3"/>
  </r>
  <r>
    <x v="3"/>
    <x v="7"/>
    <x v="17"/>
    <n v="501"/>
    <n v="4.4646815100000004E-3"/>
    <n v="9.5905386E-4"/>
    <n v="6.9497554000000003E-4"/>
    <n v="2.8106516000000002E-3"/>
  </r>
  <r>
    <x v="3"/>
    <x v="5"/>
    <x v="18"/>
    <n v="574"/>
    <n v="4.5124973300000003E-3"/>
    <n v="1.0090412500000001E-3"/>
    <n v="6.7500622000000001E-4"/>
    <n v="2.82844939E-3"/>
  </r>
  <r>
    <x v="3"/>
    <x v="6"/>
    <x v="18"/>
    <n v="1305"/>
    <n v="4.5632802200000003E-3"/>
    <n v="8.3003381E-4"/>
    <n v="6.9420473999999999E-4"/>
    <n v="3.0390412000000002E-3"/>
  </r>
  <r>
    <x v="3"/>
    <x v="7"/>
    <x v="18"/>
    <n v="233"/>
    <n v="4.6615201899999998E-3"/>
    <n v="8.4853339000000002E-4"/>
    <n v="8.6944617000000004E-4"/>
    <n v="2.94354014E-3"/>
  </r>
  <r>
    <x v="3"/>
    <x v="5"/>
    <x v="19"/>
    <n v="324"/>
    <n v="4.9334845499999997E-3"/>
    <n v="8.5255176999999996E-4"/>
    <n v="1.0279490199999999E-3"/>
    <n v="3.0529833100000001E-3"/>
  </r>
  <r>
    <x v="3"/>
    <x v="6"/>
    <x v="19"/>
    <n v="484"/>
    <n v="5.7229728699999998E-3"/>
    <n v="6.0240162000000004E-4"/>
    <n v="1.25234325E-3"/>
    <n v="3.8682274999999999E-3"/>
  </r>
  <r>
    <x v="3"/>
    <x v="7"/>
    <x v="19"/>
    <n v="95"/>
    <n v="4.8971732700000001E-3"/>
    <n v="7.0211963000000005E-4"/>
    <n v="1.2772902199999999E-3"/>
    <n v="2.9177629099999998E-3"/>
  </r>
  <r>
    <x v="3"/>
    <x v="5"/>
    <x v="20"/>
    <n v="87"/>
    <n v="6.5577104900000002E-3"/>
    <n v="1.47203575E-3"/>
    <n v="1.4556724E-3"/>
    <n v="3.6300019000000002E-3"/>
  </r>
  <r>
    <x v="3"/>
    <x v="6"/>
    <x v="20"/>
    <n v="254"/>
    <n v="7.18959587E-3"/>
    <n v="1.19659498E-3"/>
    <n v="1.51843625E-3"/>
    <n v="4.4745185799999997E-3"/>
  </r>
  <r>
    <x v="3"/>
    <x v="7"/>
    <x v="20"/>
    <n v="45"/>
    <n v="6.8845162300000002E-3"/>
    <n v="1.38785991E-3"/>
    <n v="1.6509771100000001E-3"/>
    <n v="3.8456787699999999E-3"/>
  </r>
  <r>
    <x v="3"/>
    <x v="5"/>
    <x v="21"/>
    <n v="134"/>
    <n v="4.8695755099999998E-3"/>
    <n v="8.0992583000000001E-4"/>
    <n v="9.6021603000000005E-4"/>
    <n v="3.0994331499999998E-3"/>
  </r>
  <r>
    <x v="3"/>
    <x v="6"/>
    <x v="21"/>
    <n v="331"/>
    <n v="5.1647642299999996E-3"/>
    <n v="6.9696183999999996E-4"/>
    <n v="1.05859047E-3"/>
    <n v="3.40921146E-3"/>
  </r>
  <r>
    <x v="3"/>
    <x v="7"/>
    <x v="21"/>
    <n v="89"/>
    <n v="4.8915415599999996E-3"/>
    <n v="6.5699102000000003E-4"/>
    <n v="1.2453181000000001E-3"/>
    <n v="2.9892319399999999E-3"/>
  </r>
  <r>
    <x v="3"/>
    <x v="5"/>
    <x v="22"/>
    <n v="124"/>
    <n v="4.3443844399999997E-3"/>
    <n v="7.5259458000000005E-4"/>
    <n v="9.9219662E-4"/>
    <n v="2.5995928200000002E-3"/>
  </r>
  <r>
    <x v="3"/>
    <x v="6"/>
    <x v="22"/>
    <n v="388"/>
    <n v="5.0438499899999999E-3"/>
    <n v="6.1539446999999998E-4"/>
    <n v="1.1135569400000001E-3"/>
    <n v="3.3148981000000002E-3"/>
  </r>
  <r>
    <x v="3"/>
    <x v="7"/>
    <x v="22"/>
    <n v="31"/>
    <n v="4.7050475499999999E-3"/>
    <n v="7.1049858000000001E-4"/>
    <n v="1.2899489799999999E-3"/>
    <n v="2.7045995399999998E-3"/>
  </r>
  <r>
    <x v="3"/>
    <x v="5"/>
    <x v="24"/>
    <n v="194"/>
    <n v="4.1748398900000004E-3"/>
    <n v="3.2443178E-4"/>
    <n v="9.0957878E-4"/>
    <n v="2.9408287799999999E-3"/>
  </r>
  <r>
    <x v="3"/>
    <x v="6"/>
    <x v="24"/>
    <n v="408"/>
    <n v="5.5232159900000001E-3"/>
    <n v="2.7678468000000002E-4"/>
    <n v="1.14257078E-3"/>
    <n v="4.1038600699999997E-3"/>
  </r>
  <r>
    <x v="3"/>
    <x v="7"/>
    <x v="24"/>
    <n v="46"/>
    <n v="4.9645226799999997E-3"/>
    <n v="3.4697036000000002E-4"/>
    <n v="1.1221817100000001E-3"/>
    <n v="3.4953701300000002E-3"/>
  </r>
  <r>
    <x v="3"/>
    <x v="5"/>
    <x v="25"/>
    <n v="183"/>
    <n v="4.2977760300000004E-3"/>
    <n v="7.7723360999999995E-4"/>
    <n v="8.0316459000000001E-4"/>
    <n v="2.71737732E-3"/>
  </r>
  <r>
    <x v="3"/>
    <x v="6"/>
    <x v="25"/>
    <n v="702"/>
    <n v="4.6239907300000003E-3"/>
    <n v="6.8860769999999996E-4"/>
    <n v="8.7685952999999996E-4"/>
    <n v="3.0585230299999999E-3"/>
  </r>
  <r>
    <x v="3"/>
    <x v="7"/>
    <x v="25"/>
    <n v="154"/>
    <n v="4.6664560000000002E-3"/>
    <n v="9.4576694000000005E-4"/>
    <n v="9.5418445999999996E-4"/>
    <n v="2.7665041099999999E-3"/>
  </r>
  <r>
    <x v="3"/>
    <x v="5"/>
    <x v="26"/>
    <n v="87"/>
    <n v="4.56351081E-3"/>
    <n v="6.9045317000000002E-4"/>
    <n v="1.3197102899999999E-3"/>
    <n v="2.5533469399999999E-3"/>
  </r>
  <r>
    <x v="3"/>
    <x v="6"/>
    <x v="26"/>
    <n v="269"/>
    <n v="5.5140779599999997E-3"/>
    <n v="5.8227465000000003E-4"/>
    <n v="1.4588494E-3"/>
    <n v="3.4729534000000001E-3"/>
  </r>
  <r>
    <x v="3"/>
    <x v="7"/>
    <x v="26"/>
    <n v="38"/>
    <n v="5.7574924300000004E-3"/>
    <n v="6.2682723999999996E-4"/>
    <n v="1.6054457000000001E-3"/>
    <n v="3.52521901E-3"/>
  </r>
  <r>
    <x v="3"/>
    <x v="5"/>
    <x v="27"/>
    <n v="44"/>
    <n v="5.2196440900000004E-3"/>
    <n v="5.9211886999999998E-4"/>
    <n v="1.5004205999999999E-3"/>
    <n v="3.12710419E-3"/>
  </r>
  <r>
    <x v="3"/>
    <x v="6"/>
    <x v="27"/>
    <n v="237"/>
    <n v="6.8850110699999996E-3"/>
    <n v="5.5667852999999995E-4"/>
    <n v="2.02394881E-3"/>
    <n v="4.30438326E-3"/>
  </r>
  <r>
    <x v="3"/>
    <x v="7"/>
    <x v="27"/>
    <n v="38"/>
    <n v="5.3234646300000001E-3"/>
    <n v="4.9007043999999998E-4"/>
    <n v="1.6678847700000001E-3"/>
    <n v="3.16550898E-3"/>
  </r>
  <r>
    <x v="3"/>
    <x v="5"/>
    <x v="28"/>
    <n v="314"/>
    <n v="4.3470966599999999E-3"/>
    <n v="1.0259640399999999E-3"/>
    <n v="6.3443595000000003E-4"/>
    <n v="2.6866962000000002E-3"/>
  </r>
  <r>
    <x v="3"/>
    <x v="6"/>
    <x v="28"/>
    <n v="815"/>
    <n v="4.4166664399999996E-3"/>
    <n v="8.1931639000000001E-4"/>
    <n v="6.0800079000000002E-4"/>
    <n v="2.9893487700000001E-3"/>
  </r>
  <r>
    <x v="3"/>
    <x v="7"/>
    <x v="28"/>
    <n v="148"/>
    <n v="4.3085270300000002E-3"/>
    <n v="9.4649315000000002E-4"/>
    <n v="5.7393310000000003E-4"/>
    <n v="2.7881003499999999E-3"/>
  </r>
  <r>
    <x v="3"/>
    <x v="5"/>
    <x v="29"/>
    <n v="94"/>
    <n v="4.2316782799999998E-3"/>
    <n v="6.4162211E-4"/>
    <n v="7.2473383000000002E-4"/>
    <n v="2.86532189E-3"/>
  </r>
  <r>
    <x v="3"/>
    <x v="6"/>
    <x v="29"/>
    <n v="276"/>
    <n v="6.45070092E-3"/>
    <n v="6.0801607999999997E-4"/>
    <n v="1.3974014500000001E-3"/>
    <n v="4.44528289E-3"/>
  </r>
  <r>
    <x v="3"/>
    <x v="7"/>
    <x v="29"/>
    <n v="82"/>
    <n v="5.3117940099999999E-3"/>
    <n v="5.8858376000000005E-4"/>
    <n v="1.05493428E-3"/>
    <n v="3.6682754900000001E-3"/>
  </r>
  <r>
    <x v="3"/>
    <x v="5"/>
    <x v="30"/>
    <n v="86"/>
    <n v="5.3154605799999996E-3"/>
    <n v="1.1645400200000001E-3"/>
    <n v="1.3203863000000001E-3"/>
    <n v="2.8305337700000001E-3"/>
  </r>
  <r>
    <x v="3"/>
    <x v="6"/>
    <x v="30"/>
    <n v="245"/>
    <n v="7.0153059000000002E-3"/>
    <n v="1.05371289E-3"/>
    <n v="1.5841361999999999E-3"/>
    <n v="4.3774563099999997E-3"/>
  </r>
  <r>
    <x v="3"/>
    <x v="7"/>
    <x v="30"/>
    <n v="25"/>
    <n v="6.3749997699999996E-3"/>
    <n v="1.2124998E-3"/>
    <n v="1.70416644E-3"/>
    <n v="3.45833313E-3"/>
  </r>
  <r>
    <x v="3"/>
    <x v="5"/>
    <x v="31"/>
    <n v="75"/>
    <n v="5.2729936100000003E-3"/>
    <n v="9.854935799999999E-4"/>
    <n v="1.372222E-3"/>
    <n v="2.9152775499999999E-3"/>
  </r>
  <r>
    <x v="3"/>
    <x v="6"/>
    <x v="31"/>
    <n v="291"/>
    <n v="6.6257793199999996E-3"/>
    <n v="9.4720448000000003E-4"/>
    <n v="1.6113018099999999E-3"/>
    <n v="4.0672725899999996E-3"/>
  </r>
  <r>
    <x v="3"/>
    <x v="7"/>
    <x v="31"/>
    <n v="49"/>
    <n v="5.39021137E-3"/>
    <n v="8.9214828000000002E-4"/>
    <n v="1.4330590900000001E-3"/>
    <n v="3.0650035500000001E-3"/>
  </r>
  <r>
    <x v="3"/>
    <x v="5"/>
    <x v="32"/>
    <n v="24"/>
    <n v="5.9789734600000002E-3"/>
    <n v="6.2741098999999996E-4"/>
    <n v="1.6358022500000001E-3"/>
    <n v="3.71575974E-3"/>
  </r>
  <r>
    <x v="3"/>
    <x v="6"/>
    <x v="32"/>
    <n v="160"/>
    <n v="7.2726415400000003E-3"/>
    <n v="6.1508945000000002E-4"/>
    <n v="1.6396120100000001E-3"/>
    <n v="5.0179395500000003E-3"/>
  </r>
  <r>
    <x v="3"/>
    <x v="7"/>
    <x v="32"/>
    <n v="11"/>
    <n v="6.4835855299999997E-3"/>
    <n v="5.9132973000000004E-4"/>
    <n v="1.9875840799999998E-3"/>
    <n v="3.9046714600000001E-3"/>
  </r>
  <r>
    <x v="3"/>
    <x v="5"/>
    <x v="33"/>
    <n v="148"/>
    <n v="4.59717506E-3"/>
    <n v="6.3602642999999995E-4"/>
    <n v="1.0280590799999999E-3"/>
    <n v="2.9330891099999998E-3"/>
  </r>
  <r>
    <x v="3"/>
    <x v="6"/>
    <x v="33"/>
    <n v="457"/>
    <n v="5.1831841899999996E-3"/>
    <n v="5.1004413999999995E-4"/>
    <n v="1.02672397E-3"/>
    <n v="3.6464156099999998E-3"/>
  </r>
  <r>
    <x v="3"/>
    <x v="7"/>
    <x v="33"/>
    <n v="70"/>
    <n v="5.0057868000000002E-3"/>
    <n v="5.6712937999999998E-4"/>
    <n v="1.1311175E-3"/>
    <n v="3.30753942E-3"/>
  </r>
  <r>
    <x v="3"/>
    <x v="5"/>
    <x v="34"/>
    <n v="59"/>
    <n v="5.5792919899999996E-3"/>
    <n v="7.0699914999999998E-4"/>
    <n v="1.6719630399999999E-3"/>
    <n v="3.2003293100000001E-3"/>
  </r>
  <r>
    <x v="3"/>
    <x v="6"/>
    <x v="34"/>
    <n v="203"/>
    <n v="7.0950211800000001E-3"/>
    <n v="6.6964263999999996E-4"/>
    <n v="2.3287832900000002E-3"/>
    <n v="4.0965947999999997E-3"/>
  </r>
  <r>
    <x v="3"/>
    <x v="7"/>
    <x v="34"/>
    <n v="52"/>
    <n v="5.4131051599999999E-3"/>
    <n v="5.9027749000000005E-4"/>
    <n v="1.82425189E-3"/>
    <n v="2.9985752400000002E-3"/>
  </r>
  <r>
    <x v="3"/>
    <x v="5"/>
    <x v="35"/>
    <n v="25"/>
    <n v="4.99490718E-3"/>
    <n v="1.8842574000000001E-4"/>
    <n v="1.7203701300000001E-3"/>
    <n v="3.0726849099999998E-3"/>
  </r>
  <r>
    <x v="3"/>
    <x v="6"/>
    <x v="35"/>
    <n v="165"/>
    <n v="6.9069161300000003E-3"/>
    <n v="5.5499415999999996E-4"/>
    <n v="1.4775530700000001E-3"/>
    <n v="4.8624436700000001E-3"/>
  </r>
  <r>
    <x v="3"/>
    <x v="7"/>
    <x v="35"/>
    <n v="36"/>
    <n v="4.82060163E-3"/>
    <n v="2.6363146999999998E-4"/>
    <n v="1.04906099E-3"/>
    <n v="3.4969775799999999E-3"/>
  </r>
  <r>
    <x v="3"/>
    <x v="5"/>
    <x v="36"/>
    <n v="180"/>
    <n v="5.1731607799999999E-3"/>
    <n v="1.0825614799999999E-3"/>
    <n v="7.3212422999999996E-4"/>
    <n v="3.3584745400000002E-3"/>
  </r>
  <r>
    <x v="3"/>
    <x v="6"/>
    <x v="36"/>
    <n v="532"/>
    <n v="5.3906030099999998E-3"/>
    <n v="8.5458848999999998E-4"/>
    <n v="6.7590827000000003E-4"/>
    <n v="3.86010575E-3"/>
  </r>
  <r>
    <x v="3"/>
    <x v="7"/>
    <x v="36"/>
    <n v="32"/>
    <n v="5.5627891199999998E-3"/>
    <n v="1.0319008200000001E-3"/>
    <n v="7.0167802999999995E-4"/>
    <n v="3.8292098199999998E-3"/>
  </r>
  <r>
    <x v="3"/>
    <x v="5"/>
    <x v="37"/>
    <n v="110"/>
    <n v="5.7815654099999999E-3"/>
    <n v="9.2066474000000004E-4"/>
    <n v="1.36311002E-3"/>
    <n v="3.4977901699999999E-3"/>
  </r>
  <r>
    <x v="3"/>
    <x v="6"/>
    <x v="37"/>
    <n v="421"/>
    <n v="5.9416785200000002E-3"/>
    <n v="7.1121423E-4"/>
    <n v="1.2814504600000001E-3"/>
    <n v="3.9490133499999998E-3"/>
  </r>
  <r>
    <x v="3"/>
    <x v="7"/>
    <x v="37"/>
    <n v="56"/>
    <n v="5.3862844499999998E-3"/>
    <n v="6.7728977000000004E-4"/>
    <n v="1.5261240900000001E-3"/>
    <n v="3.1828701700000002E-3"/>
  </r>
  <r>
    <x v="3"/>
    <x v="5"/>
    <x v="38"/>
    <n v="66"/>
    <n v="5.2272725300000003E-3"/>
    <n v="7.6090749E-4"/>
    <n v="1.80537998E-3"/>
    <n v="2.66098462E-3"/>
  </r>
  <r>
    <x v="3"/>
    <x v="6"/>
    <x v="38"/>
    <n v="190"/>
    <n v="7.1038618499999996E-3"/>
    <n v="7.0071857000000002E-4"/>
    <n v="2.2515226500000002E-3"/>
    <n v="4.1516201100000004E-3"/>
  </r>
  <r>
    <x v="3"/>
    <x v="7"/>
    <x v="38"/>
    <n v="33"/>
    <n v="6.1900250299999999E-3"/>
    <n v="6.4008111000000002E-4"/>
    <n v="2.2408106800000001E-3"/>
    <n v="3.3091327599999998E-3"/>
  </r>
  <r>
    <x v="3"/>
    <x v="5"/>
    <x v="39"/>
    <n v="161"/>
    <n v="5.2285338199999998E-3"/>
    <n v="6.9545065999999998E-4"/>
    <n v="8.6388578999999999E-4"/>
    <n v="3.6691969400000001E-3"/>
  </r>
  <r>
    <x v="3"/>
    <x v="6"/>
    <x v="39"/>
    <n v="310"/>
    <n v="5.73525215E-3"/>
    <n v="6.3078679999999999E-4"/>
    <n v="8.4535519999999996E-4"/>
    <n v="4.2591096700000004E-3"/>
  </r>
  <r>
    <x v="3"/>
    <x v="7"/>
    <x v="39"/>
    <n v="51"/>
    <n v="5.4940538800000004E-3"/>
    <n v="7.4732179999999996E-4"/>
    <n v="7.9248342000000002E-4"/>
    <n v="3.95424811E-3"/>
  </r>
  <r>
    <x v="3"/>
    <x v="5"/>
    <x v="40"/>
    <n v="229"/>
    <n v="3.6401724200000002E-3"/>
    <n v="3.3817500999999998E-4"/>
    <n v="7.2006889000000005E-4"/>
    <n v="2.5819280300000001E-3"/>
  </r>
  <r>
    <x v="3"/>
    <x v="6"/>
    <x v="40"/>
    <n v="351"/>
    <n v="4.12712992E-3"/>
    <n v="3.5434449999999999E-4"/>
    <n v="6.8128733999999998E-4"/>
    <n v="3.0914976000000001E-3"/>
  </r>
  <r>
    <x v="3"/>
    <x v="7"/>
    <x v="40"/>
    <n v="72"/>
    <n v="3.66544473E-3"/>
    <n v="3.2423458999999999E-4"/>
    <n v="6.6406224999999996E-4"/>
    <n v="2.6771474000000001E-3"/>
  </r>
  <r>
    <x v="3"/>
    <x v="5"/>
    <x v="41"/>
    <n v="34"/>
    <n v="5.1058684800000002E-3"/>
    <n v="4.7623887999999998E-4"/>
    <n v="1.63058255E-3"/>
    <n v="2.9990466200000001E-3"/>
  </r>
  <r>
    <x v="3"/>
    <x v="6"/>
    <x v="41"/>
    <n v="125"/>
    <n v="6.71777752E-3"/>
    <n v="4.4648125000000001E-4"/>
    <n v="1.5924071700000001E-3"/>
    <n v="4.6788886200000001E-3"/>
  </r>
  <r>
    <x v="3"/>
    <x v="7"/>
    <x v="41"/>
    <n v="7"/>
    <n v="5.5208331299999996E-3"/>
    <n v="1.3558183000000001E-4"/>
    <n v="1.39880932E-3"/>
    <n v="3.9864415599999998E-3"/>
  </r>
  <r>
    <x v="3"/>
    <x v="5"/>
    <x v="42"/>
    <n v="675"/>
    <n v="4.7987823400000001E-3"/>
    <n v="1.0958159399999999E-3"/>
    <n v="8.3287013000000001E-4"/>
    <n v="2.8700957799999999E-3"/>
  </r>
  <r>
    <x v="3"/>
    <x v="6"/>
    <x v="42"/>
    <n v="1107"/>
    <n v="4.5907250300000002E-3"/>
    <n v="8.0087967999999999E-4"/>
    <n v="8.0055556000000003E-4"/>
    <n v="2.9892893000000001E-3"/>
  </r>
  <r>
    <x v="3"/>
    <x v="7"/>
    <x v="42"/>
    <n v="168"/>
    <n v="5.1275901399999999E-3"/>
    <n v="1.2522732300000001E-3"/>
    <n v="8.0894484000000003E-4"/>
    <n v="3.0663715699999999E-3"/>
  </r>
  <r>
    <x v="3"/>
    <x v="5"/>
    <x v="43"/>
    <n v="132"/>
    <n v="5.1985126599999997E-3"/>
    <n v="7.9334995000000005E-4"/>
    <n v="1.59722198E-3"/>
    <n v="2.80794025E-3"/>
  </r>
  <r>
    <x v="3"/>
    <x v="6"/>
    <x v="43"/>
    <n v="258"/>
    <n v="6.3469887200000002E-3"/>
    <n v="6.4536655000000005E-4"/>
    <n v="1.64118552E-3"/>
    <n v="4.06043615E-3"/>
  </r>
  <r>
    <x v="3"/>
    <x v="7"/>
    <x v="43"/>
    <n v="47"/>
    <n v="5.7436955600000004E-3"/>
    <n v="7.5674718000000004E-4"/>
    <n v="1.6528760599999999E-3"/>
    <n v="3.3340718600000001E-3"/>
  </r>
  <r>
    <x v="3"/>
    <x v="5"/>
    <x v="44"/>
    <n v="290"/>
    <n v="4.7209847599999997E-3"/>
    <n v="8.0435800000000003E-4"/>
    <n v="8.8585545E-4"/>
    <n v="3.0307708300000001E-3"/>
  </r>
  <r>
    <x v="3"/>
    <x v="6"/>
    <x v="44"/>
    <n v="816"/>
    <n v="4.9231938600000002E-3"/>
    <n v="6.7034573000000004E-4"/>
    <n v="8.9551538000000005E-4"/>
    <n v="3.35733227E-3"/>
  </r>
  <r>
    <x v="3"/>
    <x v="7"/>
    <x v="44"/>
    <n v="105"/>
    <n v="4.84766287E-3"/>
    <n v="7.3192218000000002E-4"/>
    <n v="9.2901211999999996E-4"/>
    <n v="3.1867281500000001E-3"/>
  </r>
  <r>
    <x v="4"/>
    <x v="5"/>
    <x v="0"/>
    <n v="9699"/>
    <n v="4.90735705E-3"/>
    <n v="9.6410497000000005E-4"/>
    <n v="9.1730390000000005E-4"/>
    <n v="3.0259071199999999E-3"/>
  </r>
  <r>
    <x v="4"/>
    <x v="6"/>
    <x v="0"/>
    <n v="17389"/>
    <n v="5.7245205499999998E-3"/>
    <n v="8.0444151000000005E-4"/>
    <n v="1.1475030799999999E-3"/>
    <n v="3.7724576800000002E-3"/>
  </r>
  <r>
    <x v="4"/>
    <x v="7"/>
    <x v="0"/>
    <n v="3038"/>
    <n v="5.3731436400000004E-3"/>
    <n v="9.3850553999999997E-4"/>
    <n v="1.1445758700000001E-3"/>
    <n v="3.2899703200000002E-3"/>
  </r>
  <r>
    <x v="4"/>
    <x v="5"/>
    <x v="1"/>
    <n v="184"/>
    <n v="5.10435512E-3"/>
    <n v="1.0429873999999999E-3"/>
    <n v="9.482561E-4"/>
    <n v="3.1131111599999998E-3"/>
  </r>
  <r>
    <x v="4"/>
    <x v="6"/>
    <x v="1"/>
    <n v="274"/>
    <n v="5.9581556699999996E-3"/>
    <n v="8.3654341999999998E-4"/>
    <n v="1.2933391599999999E-3"/>
    <n v="3.82827259E-3"/>
  </r>
  <r>
    <x v="4"/>
    <x v="7"/>
    <x v="1"/>
    <n v="46"/>
    <n v="5.6501607999999998E-3"/>
    <n v="9.2969986000000001E-4"/>
    <n v="9.6039624999999995E-4"/>
    <n v="3.7600642100000001E-3"/>
  </r>
  <r>
    <x v="4"/>
    <x v="5"/>
    <x v="2"/>
    <n v="157"/>
    <n v="5.1084422100000004E-3"/>
    <n v="7.2179440000000002E-4"/>
    <n v="1.42818152E-3"/>
    <n v="2.9584657999999998E-3"/>
  </r>
  <r>
    <x v="4"/>
    <x v="6"/>
    <x v="2"/>
    <n v="230"/>
    <n v="5.7098930900000002E-3"/>
    <n v="5.1887050999999997E-4"/>
    <n v="1.7215678000000001E-3"/>
    <n v="3.4694542700000001E-3"/>
  </r>
  <r>
    <x v="4"/>
    <x v="7"/>
    <x v="2"/>
    <n v="53"/>
    <n v="5.5081671299999999E-3"/>
    <n v="5.6647423000000003E-4"/>
    <n v="1.7883033600000001E-3"/>
    <n v="3.1533890199999999E-3"/>
  </r>
  <r>
    <x v="4"/>
    <x v="5"/>
    <x v="3"/>
    <n v="141"/>
    <n v="5.3023211000000001E-3"/>
    <n v="1.00013111E-3"/>
    <n v="9.5514817000000004E-4"/>
    <n v="3.3470414099999999E-3"/>
  </r>
  <r>
    <x v="4"/>
    <x v="6"/>
    <x v="3"/>
    <n v="224"/>
    <n v="6.1013452500000001E-3"/>
    <n v="8.8417634000000002E-4"/>
    <n v="9.960418500000001E-4"/>
    <n v="4.2211265699999998E-3"/>
  </r>
  <r>
    <x v="4"/>
    <x v="7"/>
    <x v="3"/>
    <n v="25"/>
    <n v="5.55324046E-3"/>
    <n v="1.07407382E-3"/>
    <n v="1.06388877E-3"/>
    <n v="3.4152775200000001E-3"/>
  </r>
  <r>
    <x v="4"/>
    <x v="5"/>
    <x v="4"/>
    <n v="92"/>
    <n v="6.4702846E-3"/>
    <n v="1.0382697100000001E-3"/>
    <n v="9.5662212000000003E-4"/>
    <n v="4.4753922599999997E-3"/>
  </r>
  <r>
    <x v="4"/>
    <x v="6"/>
    <x v="4"/>
    <n v="257"/>
    <n v="6.9288169399999997E-3"/>
    <n v="8.6494787000000002E-4"/>
    <n v="1.1387175300000001E-3"/>
    <n v="4.9251511099999996E-3"/>
  </r>
  <r>
    <x v="4"/>
    <x v="7"/>
    <x v="4"/>
    <n v="57"/>
    <n v="5.9171943500000001E-3"/>
    <n v="1.0268434600000001E-3"/>
    <n v="8.9404621000000004E-4"/>
    <n v="3.9963041700000002E-3"/>
  </r>
  <r>
    <x v="4"/>
    <x v="5"/>
    <x v="5"/>
    <n v="48"/>
    <n v="5.7764272499999996E-3"/>
    <n v="6.6695581000000002E-4"/>
    <n v="1.09495536E-3"/>
    <n v="4.0145156E-3"/>
  </r>
  <r>
    <x v="4"/>
    <x v="6"/>
    <x v="5"/>
    <n v="201"/>
    <n v="6.9618917000000002E-3"/>
    <n v="6.3081558999999998E-4"/>
    <n v="1.4476803499999999E-3"/>
    <n v="4.8833952600000003E-3"/>
  </r>
  <r>
    <x v="4"/>
    <x v="7"/>
    <x v="5"/>
    <n v="32"/>
    <n v="6.9791664400000002E-3"/>
    <n v="1.5794991899999999E-3"/>
    <n v="1.5983070199999999E-3"/>
    <n v="3.8013596499999998E-3"/>
  </r>
  <r>
    <x v="4"/>
    <x v="5"/>
    <x v="6"/>
    <n v="87"/>
    <n v="5.9357702699999997E-3"/>
    <n v="8.5062769999999998E-4"/>
    <n v="1.2256543099999999E-3"/>
    <n v="3.85948786E-3"/>
  </r>
  <r>
    <x v="4"/>
    <x v="6"/>
    <x v="6"/>
    <n v="314"/>
    <n v="6.1805921899999996E-3"/>
    <n v="8.1265457E-4"/>
    <n v="1.31664283E-3"/>
    <n v="4.0512942900000001E-3"/>
  </r>
  <r>
    <x v="4"/>
    <x v="7"/>
    <x v="6"/>
    <n v="29"/>
    <n v="7.0079020299999998E-3"/>
    <n v="1.2368292999999999E-3"/>
    <n v="1.39846723E-3"/>
    <n v="4.37260519E-3"/>
  </r>
  <r>
    <x v="4"/>
    <x v="5"/>
    <x v="7"/>
    <n v="37"/>
    <n v="4.0305928600000004E-3"/>
    <n v="9.6283759000000005E-4"/>
    <n v="5.0832055999999997E-4"/>
    <n v="2.5594342100000002E-3"/>
  </r>
  <r>
    <x v="4"/>
    <x v="6"/>
    <x v="7"/>
    <n v="166"/>
    <n v="4.02275746E-3"/>
    <n v="7.3585985999999998E-4"/>
    <n v="5.1678911999999998E-4"/>
    <n v="2.7701079799999999E-3"/>
  </r>
  <r>
    <x v="4"/>
    <x v="7"/>
    <x v="7"/>
    <n v="8"/>
    <n v="3.6660876700000001E-3"/>
    <n v="5.5121501000000004E-4"/>
    <n v="4.9189790999999998E-4"/>
    <n v="2.6229742999999998E-3"/>
  </r>
  <r>
    <x v="4"/>
    <x v="5"/>
    <x v="8"/>
    <n v="41"/>
    <n v="6.2449184700000002E-3"/>
    <n v="1.26157382E-3"/>
    <n v="1.95206615E-3"/>
    <n v="3.0312779699999998E-3"/>
  </r>
  <r>
    <x v="4"/>
    <x v="6"/>
    <x v="8"/>
    <n v="196"/>
    <n v="7.83877763E-3"/>
    <n v="1.1050286000000001E-3"/>
    <n v="1.70947869E-3"/>
    <n v="5.0242698800000004E-3"/>
  </r>
  <r>
    <x v="4"/>
    <x v="7"/>
    <x v="8"/>
    <n v="35"/>
    <n v="7.7136240600000003E-3"/>
    <n v="1.4275790799999999E-3"/>
    <n v="1.3650791199999999E-3"/>
    <n v="4.9209653699999996E-3"/>
  </r>
  <r>
    <x v="4"/>
    <x v="5"/>
    <x v="9"/>
    <n v="41"/>
    <n v="5.6292342000000004E-3"/>
    <n v="1.22656933E-3"/>
    <n v="1.6133127799999999E-3"/>
    <n v="2.7893516199999999E-3"/>
  </r>
  <r>
    <x v="4"/>
    <x v="6"/>
    <x v="9"/>
    <n v="230"/>
    <n v="6.9335746199999998E-3"/>
    <n v="9.9275335999999994E-4"/>
    <n v="1.5761370299999999E-3"/>
    <n v="4.3646837599999998E-3"/>
  </r>
  <r>
    <x v="4"/>
    <x v="7"/>
    <x v="9"/>
    <n v="11"/>
    <n v="9.2824071899999996E-3"/>
    <n v="1.0700756200000001E-3"/>
    <n v="2.6336277699999999E-3"/>
    <n v="5.5787035299999996E-3"/>
  </r>
  <r>
    <x v="4"/>
    <x v="5"/>
    <x v="10"/>
    <n v="84"/>
    <n v="5.3078149999999996E-3"/>
    <n v="4.2713821E-4"/>
    <n v="1.4993934799999999E-3"/>
    <n v="3.3812828499999999E-3"/>
  </r>
  <r>
    <x v="4"/>
    <x v="6"/>
    <x v="10"/>
    <n v="371"/>
    <n v="6.1877618200000001E-3"/>
    <n v="4.4321505000000002E-4"/>
    <n v="1.7002343699999999E-3"/>
    <n v="4.0443119199999999E-3"/>
  </r>
  <r>
    <x v="4"/>
    <x v="7"/>
    <x v="10"/>
    <n v="37"/>
    <n v="6.5402901000000003E-3"/>
    <n v="4.8454675999999998E-4"/>
    <n v="2.0173295899999998E-3"/>
    <n v="4.0384131900000004E-3"/>
  </r>
  <r>
    <x v="4"/>
    <x v="5"/>
    <x v="11"/>
    <n v="276"/>
    <n v="5.4645562499999996E-3"/>
    <n v="1.15816202E-3"/>
    <n v="1.2761672400000001E-3"/>
    <n v="3.03022654E-3"/>
  </r>
  <r>
    <x v="4"/>
    <x v="6"/>
    <x v="11"/>
    <n v="526"/>
    <n v="6.9934469799999999E-3"/>
    <n v="1.1436326999999999E-3"/>
    <n v="1.62545305E-3"/>
    <n v="4.2243607600000004E-3"/>
  </r>
  <r>
    <x v="4"/>
    <x v="7"/>
    <x v="11"/>
    <n v="127"/>
    <n v="6.7156056199999996E-3"/>
    <n v="1.40884711E-3"/>
    <n v="1.6880830200000001E-3"/>
    <n v="3.61867501E-3"/>
  </r>
  <r>
    <x v="4"/>
    <x v="5"/>
    <x v="12"/>
    <n v="220"/>
    <n v="5.1952859499999997E-3"/>
    <n v="7.5357721999999995E-4"/>
    <n v="1.3594273599999999E-3"/>
    <n v="3.0822808900000001E-3"/>
  </r>
  <r>
    <x v="4"/>
    <x v="6"/>
    <x v="12"/>
    <n v="409"/>
    <n v="6.73472425E-3"/>
    <n v="6.4098838999999996E-4"/>
    <n v="2.0087383299999999E-3"/>
    <n v="4.0849970399999998E-3"/>
  </r>
  <r>
    <x v="4"/>
    <x v="7"/>
    <x v="12"/>
    <n v="102"/>
    <n v="6.2871048899999999E-3"/>
    <n v="7.8374612000000005E-4"/>
    <n v="1.59449864E-3"/>
    <n v="3.9088595800000001E-3"/>
  </r>
  <r>
    <x v="4"/>
    <x v="5"/>
    <x v="13"/>
    <n v="28"/>
    <n v="4.3171294300000003E-3"/>
    <n v="6.0391836999999999E-4"/>
    <n v="1.0825890999999999E-3"/>
    <n v="2.6306214400000001E-3"/>
  </r>
  <r>
    <x v="4"/>
    <x v="6"/>
    <x v="13"/>
    <n v="240"/>
    <n v="5.5733022099999996E-3"/>
    <n v="5.9804181000000002E-4"/>
    <n v="1.27420887E-3"/>
    <n v="3.70105108E-3"/>
  </r>
  <r>
    <x v="4"/>
    <x v="7"/>
    <x v="13"/>
    <n v="15"/>
    <n v="5.5987651799999996E-3"/>
    <n v="7.1296281000000005E-4"/>
    <n v="1.0262343399999999E-3"/>
    <n v="3.8595676799999998E-3"/>
  </r>
  <r>
    <x v="4"/>
    <x v="5"/>
    <x v="14"/>
    <n v="232"/>
    <n v="4.5746525299999998E-3"/>
    <n v="4.5802377999999998E-4"/>
    <n v="1.03468208E-3"/>
    <n v="3.08194619E-3"/>
  </r>
  <r>
    <x v="4"/>
    <x v="6"/>
    <x v="14"/>
    <n v="253"/>
    <n v="5.7924349800000004E-3"/>
    <n v="4.1145123999999998E-4"/>
    <n v="1.65010588E-3"/>
    <n v="3.7308774000000002E-3"/>
  </r>
  <r>
    <x v="4"/>
    <x v="7"/>
    <x v="14"/>
    <n v="71"/>
    <n v="5.0683031200000001E-3"/>
    <n v="4.4959545E-4"/>
    <n v="1.4495302800000001E-3"/>
    <n v="3.1691769099999999E-3"/>
  </r>
  <r>
    <x v="4"/>
    <x v="5"/>
    <x v="15"/>
    <n v="237"/>
    <n v="5.4411819800000002E-3"/>
    <n v="6.8760721000000005E-4"/>
    <n v="1.5826689500000001E-3"/>
    <n v="3.1709053700000002E-3"/>
  </r>
  <r>
    <x v="4"/>
    <x v="6"/>
    <x v="15"/>
    <n v="536"/>
    <n v="5.9919799600000002E-3"/>
    <n v="6.9869810999999998E-4"/>
    <n v="1.66403204E-3"/>
    <n v="3.6292493400000001E-3"/>
  </r>
  <r>
    <x v="4"/>
    <x v="7"/>
    <x v="15"/>
    <n v="109"/>
    <n v="6.12905599E-3"/>
    <n v="8.3673096999999997E-4"/>
    <n v="2.0589107500000002E-3"/>
    <n v="3.23341379E-3"/>
  </r>
  <r>
    <x v="4"/>
    <x v="5"/>
    <x v="16"/>
    <n v="57"/>
    <n v="5.8268353700000001E-3"/>
    <n v="1.1054253299999999E-3"/>
    <n v="1.54666159E-3"/>
    <n v="3.1747479999999998E-3"/>
  </r>
  <r>
    <x v="4"/>
    <x v="6"/>
    <x v="16"/>
    <n v="192"/>
    <n v="7.2052225600000002E-3"/>
    <n v="1.1648218099999999E-3"/>
    <n v="1.73514636E-3"/>
    <n v="4.3052538900000001E-3"/>
  </r>
  <r>
    <x v="4"/>
    <x v="7"/>
    <x v="16"/>
    <n v="35"/>
    <n v="5.9209653900000004E-3"/>
    <n v="1.0727510799999999E-3"/>
    <n v="1.9421293400000001E-3"/>
    <n v="2.9060843999999999E-3"/>
  </r>
  <r>
    <x v="4"/>
    <x v="5"/>
    <x v="17"/>
    <n v="3283"/>
    <n v="4.5699257800000002E-3"/>
    <n v="1.00808293E-3"/>
    <n v="6.9766293999999997E-4"/>
    <n v="2.8641794300000001E-3"/>
  </r>
  <r>
    <x v="4"/>
    <x v="6"/>
    <x v="17"/>
    <n v="1954"/>
    <n v="4.6864454200000001E-3"/>
    <n v="8.316272E-4"/>
    <n v="6.8693349000000003E-4"/>
    <n v="3.16788426E-3"/>
  </r>
  <r>
    <x v="4"/>
    <x v="7"/>
    <x v="17"/>
    <n v="568"/>
    <n v="4.3976996199999998E-3"/>
    <n v="9.3368927999999999E-4"/>
    <n v="7.0373606000000003E-4"/>
    <n v="2.7602738E-3"/>
  </r>
  <r>
    <x v="4"/>
    <x v="5"/>
    <x v="18"/>
    <n v="608"/>
    <n v="4.8662126200000001E-3"/>
    <n v="1.19264336E-3"/>
    <n v="7.5631220000000005E-4"/>
    <n v="2.9172565599999999E-3"/>
  </r>
  <r>
    <x v="4"/>
    <x v="6"/>
    <x v="18"/>
    <n v="1335"/>
    <n v="5.0398717899999999E-3"/>
    <n v="9.4484300999999997E-4"/>
    <n v="7.8955100999999995E-4"/>
    <n v="3.30547728E-3"/>
  </r>
  <r>
    <x v="4"/>
    <x v="7"/>
    <x v="18"/>
    <n v="202"/>
    <n v="5.0526560699999997E-3"/>
    <n v="1.33422693E-3"/>
    <n v="8.2668661000000004E-4"/>
    <n v="2.8917420499999999E-3"/>
  </r>
  <r>
    <x v="4"/>
    <x v="5"/>
    <x v="19"/>
    <n v="316"/>
    <n v="5.0733266399999996E-3"/>
    <n v="8.6527166999999996E-4"/>
    <n v="1.0625437199999999E-3"/>
    <n v="3.1455107700000002E-3"/>
  </r>
  <r>
    <x v="4"/>
    <x v="6"/>
    <x v="19"/>
    <n v="499"/>
    <n v="6.0530085599999998E-3"/>
    <n v="7.1555122999999998E-4"/>
    <n v="1.3179597500000001E-3"/>
    <n v="4.0194970999999999E-3"/>
  </r>
  <r>
    <x v="4"/>
    <x v="7"/>
    <x v="19"/>
    <n v="96"/>
    <n v="4.91090351E-3"/>
    <n v="7.6473258999999998E-4"/>
    <n v="1.1365497300000001E-3"/>
    <n v="3.0096206500000002E-3"/>
  </r>
  <r>
    <x v="4"/>
    <x v="5"/>
    <x v="20"/>
    <n v="79"/>
    <n v="5.7835205999999997E-3"/>
    <n v="1.2710968E-3"/>
    <n v="1.3761425399999999E-3"/>
    <n v="3.1362808200000002E-3"/>
  </r>
  <r>
    <x v="4"/>
    <x v="6"/>
    <x v="20"/>
    <n v="237"/>
    <n v="7.2519629600000003E-3"/>
    <n v="1.3429830500000001E-3"/>
    <n v="1.5092199399999999E-3"/>
    <n v="4.3997594900000003E-3"/>
  </r>
  <r>
    <x v="4"/>
    <x v="7"/>
    <x v="20"/>
    <n v="53"/>
    <n v="5.9800836099999999E-3"/>
    <n v="1.1637401599999999E-3"/>
    <n v="1.28777931E-3"/>
    <n v="3.52856371E-3"/>
  </r>
  <r>
    <x v="4"/>
    <x v="5"/>
    <x v="21"/>
    <n v="125"/>
    <n v="5.2213886600000004E-3"/>
    <n v="8.8731457000000005E-4"/>
    <n v="1.09111086E-3"/>
    <n v="3.24296273E-3"/>
  </r>
  <r>
    <x v="4"/>
    <x v="6"/>
    <x v="21"/>
    <n v="299"/>
    <n v="5.4918398600000001E-3"/>
    <n v="7.4917910999999998E-4"/>
    <n v="1.08962724E-3"/>
    <n v="3.6530330199999999E-3"/>
  </r>
  <r>
    <x v="4"/>
    <x v="7"/>
    <x v="21"/>
    <n v="83"/>
    <n v="4.9910751900000003E-3"/>
    <n v="7.3613873000000002E-4"/>
    <n v="1.1774874699999999E-3"/>
    <n v="3.0774484499999999E-3"/>
  </r>
  <r>
    <x v="4"/>
    <x v="5"/>
    <x v="22"/>
    <n v="111"/>
    <n v="4.3156695999999996E-3"/>
    <n v="8.2457433999999995E-4"/>
    <n v="7.5377436999999995E-4"/>
    <n v="2.7373203999999998E-3"/>
  </r>
  <r>
    <x v="4"/>
    <x v="6"/>
    <x v="22"/>
    <n v="350"/>
    <n v="5.68432513E-3"/>
    <n v="7.6263204999999998E-4"/>
    <n v="1.0325725E-3"/>
    <n v="3.8891201400000001E-3"/>
  </r>
  <r>
    <x v="4"/>
    <x v="7"/>
    <x v="22"/>
    <n v="35"/>
    <n v="5.7605817600000003E-3"/>
    <n v="8.2638868000000005E-4"/>
    <n v="1.1458331699999999E-3"/>
    <n v="3.7883595900000001E-3"/>
  </r>
  <r>
    <x v="4"/>
    <x v="6"/>
    <x v="23"/>
    <n v="1"/>
    <n v="5.9606479100000002E-3"/>
    <n v="8.1018471999999998E-4"/>
    <n v="3.5069444400000001E-3"/>
    <n v="1.6435180500000001E-3"/>
  </r>
  <r>
    <x v="4"/>
    <x v="5"/>
    <x v="24"/>
    <n v="194"/>
    <n v="4.2167809700000003E-3"/>
    <n v="3.2532671E-4"/>
    <n v="7.3883137000000005E-4"/>
    <n v="3.1526224E-3"/>
  </r>
  <r>
    <x v="4"/>
    <x v="6"/>
    <x v="24"/>
    <n v="410"/>
    <n v="5.3015184999999996E-3"/>
    <n v="2.8054402E-4"/>
    <n v="8.9837374999999998E-4"/>
    <n v="4.1226002600000004E-3"/>
  </r>
  <r>
    <x v="4"/>
    <x v="7"/>
    <x v="24"/>
    <n v="60"/>
    <n v="5.6682096399999996E-3"/>
    <n v="3.1134240000000002E-4"/>
    <n v="9.4135780000000004E-4"/>
    <n v="4.4155090199999997E-3"/>
  </r>
  <r>
    <x v="4"/>
    <x v="5"/>
    <x v="25"/>
    <n v="206"/>
    <n v="4.7298631100000004E-3"/>
    <n v="1.1111670599999999E-3"/>
    <n v="9.3592657000000001E-4"/>
    <n v="2.6827690000000002E-3"/>
  </r>
  <r>
    <x v="4"/>
    <x v="6"/>
    <x v="25"/>
    <n v="674"/>
    <n v="5.2425401499999998E-3"/>
    <n v="9.309915E-4"/>
    <n v="9.8441425999999991E-4"/>
    <n v="3.3271339300000001E-3"/>
  </r>
  <r>
    <x v="4"/>
    <x v="7"/>
    <x v="25"/>
    <n v="118"/>
    <n v="4.8789624099999998E-3"/>
    <n v="1.18261508E-3"/>
    <n v="9.1425353000000001E-4"/>
    <n v="2.7820933099999999E-3"/>
  </r>
  <r>
    <x v="4"/>
    <x v="5"/>
    <x v="26"/>
    <n v="110"/>
    <n v="4.8547977099999999E-3"/>
    <n v="7.0433477999999996E-4"/>
    <n v="1.2854584999999999E-3"/>
    <n v="2.8650039700000001E-3"/>
  </r>
  <r>
    <x v="4"/>
    <x v="6"/>
    <x v="26"/>
    <n v="279"/>
    <n v="5.7383758800000004E-3"/>
    <n v="5.9724685000000003E-4"/>
    <n v="1.49467321E-3"/>
    <n v="3.6464553700000001E-3"/>
  </r>
  <r>
    <x v="4"/>
    <x v="7"/>
    <x v="26"/>
    <n v="19"/>
    <n v="6.6422999499999996E-3"/>
    <n v="6.8896180000000003E-4"/>
    <n v="1.8226118000000001E-3"/>
    <n v="4.13072587E-3"/>
  </r>
  <r>
    <x v="4"/>
    <x v="5"/>
    <x v="27"/>
    <n v="51"/>
    <n v="5.31545005E-3"/>
    <n v="7.8136321000000001E-4"/>
    <n v="1.25045363E-3"/>
    <n v="3.2836326399999999E-3"/>
  </r>
  <r>
    <x v="4"/>
    <x v="6"/>
    <x v="27"/>
    <n v="221"/>
    <n v="6.7680050199999996E-3"/>
    <n v="6.7071996000000003E-4"/>
    <n v="1.6187990099999999E-3"/>
    <n v="4.4784855800000002E-3"/>
  </r>
  <r>
    <x v="4"/>
    <x v="7"/>
    <x v="27"/>
    <n v="30"/>
    <n v="5.4687498100000004E-3"/>
    <n v="7.9783925000000003E-4"/>
    <n v="1.68634237E-3"/>
    <n v="2.98456765E-3"/>
  </r>
  <r>
    <x v="4"/>
    <x v="5"/>
    <x v="28"/>
    <n v="295"/>
    <n v="4.3626802399999998E-3"/>
    <n v="9.4722983E-4"/>
    <n v="4.8348218000000002E-4"/>
    <n v="2.9319677500000002E-3"/>
  </r>
  <r>
    <x v="4"/>
    <x v="6"/>
    <x v="28"/>
    <n v="725"/>
    <n v="4.7118452200000001E-3"/>
    <n v="8.4080435000000002E-4"/>
    <n v="4.9648762999999997E-4"/>
    <n v="3.3745527699999998E-3"/>
  </r>
  <r>
    <x v="4"/>
    <x v="7"/>
    <x v="28"/>
    <n v="125"/>
    <n v="4.4902775400000004E-3"/>
    <n v="8.5370349000000003E-4"/>
    <n v="4.8712940000000002E-4"/>
    <n v="3.1494441800000001E-3"/>
  </r>
  <r>
    <x v="4"/>
    <x v="5"/>
    <x v="29"/>
    <n v="112"/>
    <n v="4.67168871E-3"/>
    <n v="7.3071652000000005E-4"/>
    <n v="8.7973274000000001E-4"/>
    <n v="3.0612389999999999E-3"/>
  </r>
  <r>
    <x v="4"/>
    <x v="6"/>
    <x v="29"/>
    <n v="297"/>
    <n v="6.48927524E-3"/>
    <n v="7.2417827999999998E-4"/>
    <n v="1.34738566E-3"/>
    <n v="4.4177108300000002E-3"/>
  </r>
  <r>
    <x v="4"/>
    <x v="7"/>
    <x v="29"/>
    <n v="66"/>
    <n v="5.4527915499999998E-3"/>
    <n v="7.6231032999999997E-4"/>
    <n v="1.3403126E-3"/>
    <n v="3.3501681300000001E-3"/>
  </r>
  <r>
    <x v="4"/>
    <x v="5"/>
    <x v="30"/>
    <n v="82"/>
    <n v="5.1508861599999997E-3"/>
    <n v="1.2826047700000001E-3"/>
    <n v="1.41203682E-3"/>
    <n v="2.4562441200000002E-3"/>
  </r>
  <r>
    <x v="4"/>
    <x v="6"/>
    <x v="30"/>
    <n v="249"/>
    <n v="6.6618322900000001E-3"/>
    <n v="9.8323827E-4"/>
    <n v="1.47915711E-3"/>
    <n v="4.1994364000000001E-3"/>
  </r>
  <r>
    <x v="4"/>
    <x v="7"/>
    <x v="30"/>
    <n v="43"/>
    <n v="6.6906220799999999E-3"/>
    <n v="1.3902344499999999E-3"/>
    <n v="1.4308782999999999E-3"/>
    <n v="3.8695088399999999E-3"/>
  </r>
  <r>
    <x v="4"/>
    <x v="5"/>
    <x v="31"/>
    <n v="82"/>
    <n v="5.4839936700000003E-3"/>
    <n v="9.1223436999999998E-4"/>
    <n v="1.5795786000000001E-3"/>
    <n v="2.9921802200000001E-3"/>
  </r>
  <r>
    <x v="4"/>
    <x v="6"/>
    <x v="31"/>
    <n v="267"/>
    <n v="6.5781919500000003E-3"/>
    <n v="8.6757849000000003E-4"/>
    <n v="1.60029973E-3"/>
    <n v="4.1103132499999999E-3"/>
  </r>
  <r>
    <x v="4"/>
    <x v="7"/>
    <x v="31"/>
    <n v="47"/>
    <n v="5.5538315100000001E-3"/>
    <n v="9.7123691000000005E-4"/>
    <n v="1.4935478600000001E-3"/>
    <n v="3.0890462400000001E-3"/>
  </r>
  <r>
    <x v="4"/>
    <x v="5"/>
    <x v="32"/>
    <n v="22"/>
    <n v="6.5146252400000004E-3"/>
    <n v="8.9435996999999998E-4"/>
    <n v="8.9278168000000004E-4"/>
    <n v="4.7274829800000003E-3"/>
  </r>
  <r>
    <x v="4"/>
    <x v="6"/>
    <x v="32"/>
    <n v="136"/>
    <n v="6.47390703E-3"/>
    <n v="7.4984658000000004E-4"/>
    <n v="1.2502550799999999E-3"/>
    <n v="4.4738049300000002E-3"/>
  </r>
  <r>
    <x v="4"/>
    <x v="7"/>
    <x v="32"/>
    <n v="14"/>
    <n v="7.2123013300000004E-3"/>
    <n v="7.7794279999999995E-4"/>
    <n v="1.47982787E-3"/>
    <n v="4.9545301499999998E-3"/>
  </r>
  <r>
    <x v="4"/>
    <x v="5"/>
    <x v="33"/>
    <n v="144"/>
    <n v="4.8508227999999997E-3"/>
    <n v="7.2193260999999995E-4"/>
    <n v="8.8196029000000003E-4"/>
    <n v="3.24692942E-3"/>
  </r>
  <r>
    <x v="4"/>
    <x v="6"/>
    <x v="33"/>
    <n v="401"/>
    <n v="5.5514278900000002E-3"/>
    <n v="5.5079292000000005E-4"/>
    <n v="1.0260226600000001E-3"/>
    <n v="3.9746118299999996E-3"/>
  </r>
  <r>
    <x v="4"/>
    <x v="7"/>
    <x v="33"/>
    <n v="64"/>
    <n v="5.1980249399999996E-3"/>
    <n v="7.4598503E-4"/>
    <n v="9.8234926999999999E-4"/>
    <n v="3.46969013E-3"/>
  </r>
  <r>
    <x v="4"/>
    <x v="5"/>
    <x v="34"/>
    <n v="38"/>
    <n v="5.7291664599999998E-3"/>
    <n v="7.5109624000000005E-4"/>
    <n v="1.82322103E-3"/>
    <n v="3.1548487500000001E-3"/>
  </r>
  <r>
    <x v="4"/>
    <x v="6"/>
    <x v="34"/>
    <n v="186"/>
    <n v="7.5257613999999999E-3"/>
    <n v="8.2095010000000001E-4"/>
    <n v="2.37697855E-3"/>
    <n v="4.3278322999999999E-3"/>
  </r>
  <r>
    <x v="4"/>
    <x v="7"/>
    <x v="34"/>
    <n v="44"/>
    <n v="6.3589012999999998E-3"/>
    <n v="6.7971354999999995E-4"/>
    <n v="1.9896882500000002E-3"/>
    <n v="3.6894988900000002E-3"/>
  </r>
  <r>
    <x v="4"/>
    <x v="5"/>
    <x v="35"/>
    <n v="38"/>
    <n v="4.8178603900000004E-3"/>
    <n v="1.7208802000000001E-4"/>
    <n v="1.63834034E-3"/>
    <n v="2.99707579E-3"/>
  </r>
  <r>
    <x v="4"/>
    <x v="6"/>
    <x v="35"/>
    <n v="183"/>
    <n v="6.4342994899999999E-3"/>
    <n v="5.5365796E-4"/>
    <n v="1.3244406399999999E-3"/>
    <n v="4.5450058199999997E-3"/>
  </r>
  <r>
    <x v="4"/>
    <x v="7"/>
    <x v="35"/>
    <n v="24"/>
    <n v="5.0245946400000003E-3"/>
    <n v="2.7054377E-4"/>
    <n v="1.17380381E-3"/>
    <n v="3.5686726199999999E-3"/>
  </r>
  <r>
    <x v="4"/>
    <x v="5"/>
    <x v="36"/>
    <n v="181"/>
    <n v="5.4848319499999996E-3"/>
    <n v="1.2267236999999999E-3"/>
    <n v="8.2936847999999996E-4"/>
    <n v="3.4287392699999999E-3"/>
  </r>
  <r>
    <x v="4"/>
    <x v="6"/>
    <x v="36"/>
    <n v="461"/>
    <n v="5.6713462599999997E-3"/>
    <n v="9.3511465000000002E-4"/>
    <n v="8.3920801999999995E-4"/>
    <n v="3.8970231400000002E-3"/>
  </r>
  <r>
    <x v="4"/>
    <x v="7"/>
    <x v="36"/>
    <n v="31"/>
    <n v="5.08960557E-3"/>
    <n v="1.2556001900000001E-3"/>
    <n v="7.2468611999999995E-4"/>
    <n v="3.10931872E-3"/>
  </r>
  <r>
    <x v="4"/>
    <x v="5"/>
    <x v="37"/>
    <n v="100"/>
    <n v="6.8949071599999998E-3"/>
    <n v="1.37071739E-3"/>
    <n v="1.1276617999999999E-3"/>
    <n v="4.3965275099999996E-3"/>
  </r>
  <r>
    <x v="4"/>
    <x v="6"/>
    <x v="37"/>
    <n v="402"/>
    <n v="6.7298919599999996E-3"/>
    <n v="1.0418391800000001E-3"/>
    <n v="1.09274206E-3"/>
    <n v="4.5953102399999999E-3"/>
  </r>
  <r>
    <x v="4"/>
    <x v="7"/>
    <x v="37"/>
    <n v="49"/>
    <n v="6.43896425E-3"/>
    <n v="1.2223637199999999E-3"/>
    <n v="1.23889806E-3"/>
    <n v="3.9777019299999999E-3"/>
  </r>
  <r>
    <x v="4"/>
    <x v="5"/>
    <x v="38"/>
    <n v="57"/>
    <n v="4.8353230299999998E-3"/>
    <n v="6.2317223999999998E-4"/>
    <n v="1.7180391E-3"/>
    <n v="2.49411116E-3"/>
  </r>
  <r>
    <x v="4"/>
    <x v="6"/>
    <x v="38"/>
    <n v="214"/>
    <n v="7.8311589100000002E-3"/>
    <n v="7.0309769999999999E-4"/>
    <n v="2.4211446300000002E-3"/>
    <n v="4.70691606E-3"/>
  </r>
  <r>
    <x v="4"/>
    <x v="7"/>
    <x v="38"/>
    <n v="44"/>
    <n v="7.3700544599999999E-3"/>
    <n v="5.8896239999999998E-4"/>
    <n v="2.1893410700000002E-3"/>
    <n v="4.5917505799999998E-3"/>
  </r>
  <r>
    <x v="4"/>
    <x v="5"/>
    <x v="39"/>
    <n v="154"/>
    <n v="5.3488754400000003E-3"/>
    <n v="8.0357118000000003E-4"/>
    <n v="8.0597619999999998E-4"/>
    <n v="3.7393275700000001E-3"/>
  </r>
  <r>
    <x v="4"/>
    <x v="6"/>
    <x v="39"/>
    <n v="340"/>
    <n v="5.9129218599999998E-3"/>
    <n v="6.4382464999999999E-4"/>
    <n v="9.1261548999999997E-4"/>
    <n v="4.3564812399999996E-3"/>
  </r>
  <r>
    <x v="4"/>
    <x v="7"/>
    <x v="39"/>
    <n v="59"/>
    <n v="5.6185261E-3"/>
    <n v="5.8105747999999998E-4"/>
    <n v="8.0979263000000002E-4"/>
    <n v="4.2276755399999998E-3"/>
  </r>
  <r>
    <x v="4"/>
    <x v="5"/>
    <x v="40"/>
    <n v="207"/>
    <n v="3.89716384E-3"/>
    <n v="7.9956142000000001E-4"/>
    <n v="5.3128888000000005E-4"/>
    <n v="2.56631304E-3"/>
  </r>
  <r>
    <x v="4"/>
    <x v="6"/>
    <x v="40"/>
    <n v="388"/>
    <n v="4.3550434300000003E-3"/>
    <n v="7.7692438999999998E-4"/>
    <n v="5.5167740999999997E-4"/>
    <n v="3.0264411299999999E-3"/>
  </r>
  <r>
    <x v="4"/>
    <x v="7"/>
    <x v="40"/>
    <n v="66"/>
    <n v="4.2245368100000003E-3"/>
    <n v="8.9365853999999998E-4"/>
    <n v="5.2065770000000002E-4"/>
    <n v="2.8102200199999999E-3"/>
  </r>
  <r>
    <x v="4"/>
    <x v="5"/>
    <x v="41"/>
    <n v="31"/>
    <n v="5.4431747899999997E-3"/>
    <n v="7.6538205000000002E-4"/>
    <n v="1.35491319E-3"/>
    <n v="3.32287909E-3"/>
  </r>
  <r>
    <x v="4"/>
    <x v="6"/>
    <x v="41"/>
    <n v="127"/>
    <n v="6.5067254600000004E-3"/>
    <n v="7.3481676000000001E-4"/>
    <n v="1.4914149199999999E-3"/>
    <n v="4.2804933500000001E-3"/>
  </r>
  <r>
    <x v="4"/>
    <x v="7"/>
    <x v="41"/>
    <n v="14"/>
    <n v="5.8763225100000004E-3"/>
    <n v="7.6223510999999999E-4"/>
    <n v="1.4062497399999999E-3"/>
    <n v="3.7078370899999999E-3"/>
  </r>
  <r>
    <x v="4"/>
    <x v="5"/>
    <x v="42"/>
    <n v="648"/>
    <n v="5.0216118499999997E-3"/>
    <n v="1.27507691E-3"/>
    <n v="8.3322593000000002E-4"/>
    <n v="2.9133084900000001E-3"/>
  </r>
  <r>
    <x v="4"/>
    <x v="6"/>
    <x v="42"/>
    <n v="1081"/>
    <n v="4.8984669600000003E-3"/>
    <n v="9.3897730000000001E-4"/>
    <n v="8.0846114999999995E-4"/>
    <n v="3.15102804E-3"/>
  </r>
  <r>
    <x v="4"/>
    <x v="7"/>
    <x v="42"/>
    <n v="148"/>
    <n v="4.7301204999999997E-3"/>
    <n v="1.1359013E-3"/>
    <n v="8.6305029000000001E-4"/>
    <n v="2.7311684499999999E-3"/>
  </r>
  <r>
    <x v="4"/>
    <x v="5"/>
    <x v="43"/>
    <n v="136"/>
    <n v="5.5893413899999996E-3"/>
    <n v="7.9954699999999995E-4"/>
    <n v="1.53739424E-3"/>
    <n v="3.2523996899999998E-3"/>
  </r>
  <r>
    <x v="4"/>
    <x v="6"/>
    <x v="43"/>
    <n v="266"/>
    <n v="6.4814812599999997E-3"/>
    <n v="6.8234798999999998E-4"/>
    <n v="1.9327830900000001E-3"/>
    <n v="3.8663496700000002E-3"/>
  </r>
  <r>
    <x v="4"/>
    <x v="7"/>
    <x v="43"/>
    <n v="51"/>
    <n v="5.6009438399999998E-3"/>
    <n v="7.1713850000000004E-4"/>
    <n v="2.1085237399999998E-3"/>
    <n v="2.7752811699999999E-3"/>
  </r>
  <r>
    <x v="4"/>
    <x v="5"/>
    <x v="44"/>
    <n v="327"/>
    <n v="5.3046775300000003E-3"/>
    <n v="1.0156159E-3"/>
    <n v="1.0208543300000001E-3"/>
    <n v="3.2682068099999999E-3"/>
  </r>
  <r>
    <x v="4"/>
    <x v="6"/>
    <x v="44"/>
    <n v="788"/>
    <n v="5.2468741699999997E-3"/>
    <n v="7.5783722999999998E-4"/>
    <n v="9.7413139999999996E-4"/>
    <n v="3.5149050499999998E-3"/>
  </r>
  <r>
    <x v="4"/>
    <x v="7"/>
    <x v="44"/>
    <n v="93"/>
    <n v="5.41654196E-3"/>
    <n v="8.7340678999999995E-4"/>
    <n v="1.04813798E-3"/>
    <n v="3.4949968000000001E-3"/>
  </r>
  <r>
    <x v="5"/>
    <x v="5"/>
    <x v="0"/>
    <n v="9717"/>
    <n v="4.8865340500000003E-3"/>
    <n v="9.9007680999999991E-4"/>
    <n v="8.9017315000000001E-4"/>
    <n v="3.00623596E-3"/>
  </r>
  <r>
    <x v="5"/>
    <x v="6"/>
    <x v="0"/>
    <n v="17465"/>
    <n v="5.7140071400000004E-3"/>
    <n v="8.3333905999999998E-4"/>
    <n v="1.0839918200000001E-3"/>
    <n v="3.7965617999999998E-3"/>
  </r>
  <r>
    <x v="5"/>
    <x v="7"/>
    <x v="0"/>
    <n v="2968"/>
    <n v="5.3085182499999998E-3"/>
    <n v="9.6272641E-4"/>
    <n v="1.1151898699999999E-3"/>
    <n v="3.2303948E-3"/>
  </r>
  <r>
    <x v="5"/>
    <x v="5"/>
    <x v="1"/>
    <n v="167"/>
    <n v="5.7338792299999998E-3"/>
    <n v="1.1998916300000001E-3"/>
    <n v="1.1122890900000001E-3"/>
    <n v="3.4216980099999999E-3"/>
  </r>
  <r>
    <x v="5"/>
    <x v="6"/>
    <x v="1"/>
    <n v="286"/>
    <n v="5.9884094799999999E-3"/>
    <n v="8.6311810999999995E-4"/>
    <n v="1.2069409800000001E-3"/>
    <n v="3.9183499199999996E-3"/>
  </r>
  <r>
    <x v="5"/>
    <x v="7"/>
    <x v="1"/>
    <n v="58"/>
    <n v="6.0261013200000003E-3"/>
    <n v="1.1288710899999999E-3"/>
    <n v="1.2122842599999999E-3"/>
    <n v="3.6849455099999999E-3"/>
  </r>
  <r>
    <x v="5"/>
    <x v="5"/>
    <x v="2"/>
    <n v="113"/>
    <n v="4.8941942799999999E-3"/>
    <n v="7.2424998000000004E-4"/>
    <n v="1.38765955E-3"/>
    <n v="2.7822842399999998E-3"/>
  </r>
  <r>
    <x v="5"/>
    <x v="6"/>
    <x v="2"/>
    <n v="197"/>
    <n v="5.61037064E-3"/>
    <n v="6.0091158000000005E-4"/>
    <n v="1.6678414600000001E-3"/>
    <n v="3.34161707E-3"/>
  </r>
  <r>
    <x v="5"/>
    <x v="7"/>
    <x v="2"/>
    <n v="42"/>
    <n v="5.1226298700000001E-3"/>
    <n v="6.3519596999999999E-4"/>
    <n v="1.7683528799999999E-3"/>
    <n v="2.7190804100000001E-3"/>
  </r>
  <r>
    <x v="5"/>
    <x v="5"/>
    <x v="3"/>
    <n v="122"/>
    <n v="5.5017643199999997E-3"/>
    <n v="1.1215465100000001E-3"/>
    <n v="9.4594312000000004E-4"/>
    <n v="3.4342741899999999E-3"/>
  </r>
  <r>
    <x v="5"/>
    <x v="6"/>
    <x v="3"/>
    <n v="233"/>
    <n v="5.9916942099999997E-3"/>
    <n v="7.8599362000000004E-4"/>
    <n v="1.0189156699999999E-3"/>
    <n v="4.1867844199999999E-3"/>
  </r>
  <r>
    <x v="5"/>
    <x v="7"/>
    <x v="3"/>
    <n v="31"/>
    <n v="6.2668008900000002E-3"/>
    <n v="1.1327656E-3"/>
    <n v="1.0035839500000001E-3"/>
    <n v="4.1304508000000002E-3"/>
  </r>
  <r>
    <x v="5"/>
    <x v="5"/>
    <x v="4"/>
    <n v="90"/>
    <n v="5.8289606200000003E-3"/>
    <n v="1.0875769499999999E-3"/>
    <n v="8.9801930999999996E-4"/>
    <n v="3.8433639799999998E-3"/>
  </r>
  <r>
    <x v="5"/>
    <x v="6"/>
    <x v="4"/>
    <n v="272"/>
    <n v="6.9195514400000003E-3"/>
    <n v="9.3090421999999996E-4"/>
    <n v="1.0207735200000001E-3"/>
    <n v="4.9678732100000003E-3"/>
  </r>
  <r>
    <x v="5"/>
    <x v="7"/>
    <x v="4"/>
    <n v="53"/>
    <n v="6.19737039E-3"/>
    <n v="1.1615564100000001E-3"/>
    <n v="9.9296797000000001E-4"/>
    <n v="4.0428456499999998E-3"/>
  </r>
  <r>
    <x v="5"/>
    <x v="5"/>
    <x v="5"/>
    <n v="52"/>
    <n v="5.7122504700000002E-3"/>
    <n v="7.0290217999999997E-4"/>
    <n v="9.9091857999999999E-4"/>
    <n v="4.0184292200000004E-3"/>
  </r>
  <r>
    <x v="5"/>
    <x v="6"/>
    <x v="5"/>
    <n v="178"/>
    <n v="7.4092928399999997E-3"/>
    <n v="6.3475320999999997E-4"/>
    <n v="1.5207550700000001E-3"/>
    <n v="5.2537840799999997E-3"/>
  </r>
  <r>
    <x v="5"/>
    <x v="7"/>
    <x v="5"/>
    <n v="25"/>
    <n v="6.2634256800000003E-3"/>
    <n v="6.9861090999999995E-4"/>
    <n v="1.50648124E-3"/>
    <n v="4.0583331300000003E-3"/>
  </r>
  <r>
    <x v="5"/>
    <x v="5"/>
    <x v="6"/>
    <n v="77"/>
    <n v="5.7873374000000002E-3"/>
    <n v="1.0406142100000001E-3"/>
    <n v="1.31177828E-3"/>
    <n v="3.43494445E-3"/>
  </r>
  <r>
    <x v="5"/>
    <x v="6"/>
    <x v="6"/>
    <n v="298"/>
    <n v="5.9476756099999997E-3"/>
    <n v="9.3831537000000004E-4"/>
    <n v="1.1652138299999999E-3"/>
    <n v="3.84414592E-3"/>
  </r>
  <r>
    <x v="5"/>
    <x v="7"/>
    <x v="6"/>
    <n v="25"/>
    <n v="5.9611107999999998E-3"/>
    <n v="9.2777751999999995E-4"/>
    <n v="1.2893516300000001E-3"/>
    <n v="3.7439812700000002E-3"/>
  </r>
  <r>
    <x v="5"/>
    <x v="5"/>
    <x v="7"/>
    <n v="32"/>
    <n v="3.9771410299999999E-3"/>
    <n v="7.7618610000000003E-4"/>
    <n v="4.3547436000000001E-4"/>
    <n v="2.7654801600000001E-3"/>
  </r>
  <r>
    <x v="5"/>
    <x v="6"/>
    <x v="7"/>
    <n v="144"/>
    <n v="4.1422322499999999E-3"/>
    <n v="8.5431110999999995E-4"/>
    <n v="4.3965382E-4"/>
    <n v="2.8482668599999999E-3"/>
  </r>
  <r>
    <x v="5"/>
    <x v="7"/>
    <x v="7"/>
    <n v="3"/>
    <n v="4.1280861E-3"/>
    <n v="7.8317869999999996E-4"/>
    <n v="9.2592349999999994E-5"/>
    <n v="3.2523145799999999E-3"/>
  </r>
  <r>
    <x v="5"/>
    <x v="5"/>
    <x v="8"/>
    <n v="67"/>
    <n v="6.1254489100000002E-3"/>
    <n v="1.21596853E-3"/>
    <n v="1.6310804599999999E-3"/>
    <n v="3.27839942E-3"/>
  </r>
  <r>
    <x v="5"/>
    <x v="6"/>
    <x v="8"/>
    <n v="183"/>
    <n v="7.2111538799999996E-3"/>
    <n v="1.0490662299999999E-3"/>
    <n v="1.5160769699999999E-3"/>
    <n v="4.64601018E-3"/>
  </r>
  <r>
    <x v="5"/>
    <x v="7"/>
    <x v="8"/>
    <n v="24"/>
    <n v="6.7679394900000004E-3"/>
    <n v="9.8379606000000008E-4"/>
    <n v="1.66618422E-3"/>
    <n v="4.1179588399999998E-3"/>
  </r>
  <r>
    <x v="5"/>
    <x v="5"/>
    <x v="9"/>
    <n v="28"/>
    <n v="4.7288357300000004E-3"/>
    <n v="3.6044951999999997E-4"/>
    <n v="1.3764878399999999E-3"/>
    <n v="2.9918979100000001E-3"/>
  </r>
  <r>
    <x v="5"/>
    <x v="6"/>
    <x v="9"/>
    <n v="223"/>
    <n v="7.1184705399999996E-3"/>
    <n v="4.8528043000000001E-4"/>
    <n v="1.34274804E-3"/>
    <n v="5.2904415500000003E-3"/>
  </r>
  <r>
    <x v="5"/>
    <x v="7"/>
    <x v="9"/>
    <n v="19"/>
    <n v="5.7212473599999999E-3"/>
    <n v="4.7027262E-4"/>
    <n v="1.1342590899999999E-3"/>
    <n v="4.1167151200000003E-3"/>
  </r>
  <r>
    <x v="5"/>
    <x v="5"/>
    <x v="10"/>
    <n v="100"/>
    <n v="6.0296293900000001E-3"/>
    <n v="1.22280066E-3"/>
    <n v="1.4729164299999999E-3"/>
    <n v="3.3339118E-3"/>
  </r>
  <r>
    <x v="5"/>
    <x v="6"/>
    <x v="10"/>
    <n v="338"/>
    <n v="6.5580482100000004E-3"/>
    <n v="1.0561169E-3"/>
    <n v="1.68036356E-3"/>
    <n v="3.8215672799999999E-3"/>
  </r>
  <r>
    <x v="5"/>
    <x v="7"/>
    <x v="10"/>
    <n v="45"/>
    <n v="7.3487651800000003E-3"/>
    <n v="1.3665121499999999E-3"/>
    <n v="2.32021578E-3"/>
    <n v="3.6620367799999999E-3"/>
  </r>
  <r>
    <x v="5"/>
    <x v="5"/>
    <x v="11"/>
    <n v="266"/>
    <n v="5.0623953300000003E-3"/>
    <n v="1.0110343E-3"/>
    <n v="1.27871736E-3"/>
    <n v="2.7726431700000002E-3"/>
  </r>
  <r>
    <x v="5"/>
    <x v="6"/>
    <x v="11"/>
    <n v="555"/>
    <n v="6.8185474800000001E-3"/>
    <n v="1.0087376699999999E-3"/>
    <n v="1.60527169E-3"/>
    <n v="4.2045376299999996E-3"/>
  </r>
  <r>
    <x v="5"/>
    <x v="7"/>
    <x v="11"/>
    <n v="117"/>
    <n v="6.0180236599999999E-3"/>
    <n v="1.06600165E-3"/>
    <n v="1.75075156E-3"/>
    <n v="3.2012699399999998E-3"/>
  </r>
  <r>
    <x v="5"/>
    <x v="5"/>
    <x v="12"/>
    <n v="198"/>
    <n v="5.23913885E-3"/>
    <n v="8.7758349000000002E-4"/>
    <n v="1.2522795199999999E-3"/>
    <n v="3.1092753800000001E-3"/>
  </r>
  <r>
    <x v="5"/>
    <x v="6"/>
    <x v="12"/>
    <n v="461"/>
    <n v="7.18717338E-3"/>
    <n v="9.1397501999999995E-4"/>
    <n v="1.6639800199999999E-3"/>
    <n v="4.6092178399999998E-3"/>
  </r>
  <r>
    <x v="5"/>
    <x v="7"/>
    <x v="12"/>
    <n v="109"/>
    <n v="5.7810904799999998E-3"/>
    <n v="9.8719395999999999E-4"/>
    <n v="1.5136550400000001E-3"/>
    <n v="3.2802410100000001E-3"/>
  </r>
  <r>
    <x v="5"/>
    <x v="5"/>
    <x v="13"/>
    <n v="25"/>
    <n v="4.8861108000000002E-3"/>
    <n v="1.1208331599999999E-3"/>
    <n v="9.0416643999999995E-4"/>
    <n v="2.8611109099999999E-3"/>
  </r>
  <r>
    <x v="5"/>
    <x v="6"/>
    <x v="13"/>
    <n v="234"/>
    <n v="5.6245546099999997E-3"/>
    <n v="6.0674834E-4"/>
    <n v="1.1147710600000001E-3"/>
    <n v="3.9030347299999998E-3"/>
  </r>
  <r>
    <x v="5"/>
    <x v="7"/>
    <x v="13"/>
    <n v="22"/>
    <n v="5.5576596500000004E-3"/>
    <n v="7.5494503000000002E-4"/>
    <n v="1.1426765099999999E-3"/>
    <n v="3.6600376500000001E-3"/>
  </r>
  <r>
    <x v="5"/>
    <x v="5"/>
    <x v="14"/>
    <n v="275"/>
    <n v="4.3957909999999996E-3"/>
    <n v="4.3560581E-4"/>
    <n v="1.0206226499999999E-3"/>
    <n v="2.93956205E-3"/>
  </r>
  <r>
    <x v="5"/>
    <x v="6"/>
    <x v="14"/>
    <n v="250"/>
    <n v="6.0420830999999998E-3"/>
    <n v="4.3671272000000001E-4"/>
    <n v="1.4958330900000001E-3"/>
    <n v="4.1095367999999998E-3"/>
  </r>
  <r>
    <x v="5"/>
    <x v="7"/>
    <x v="14"/>
    <n v="64"/>
    <n v="5.1878976199999996E-3"/>
    <n v="4.0256047999999997E-4"/>
    <n v="1.3885269299999999E-3"/>
    <n v="3.3968096199999999E-3"/>
  </r>
  <r>
    <x v="5"/>
    <x v="5"/>
    <x v="15"/>
    <n v="223"/>
    <n v="5.1744931999999997E-3"/>
    <n v="6.8188402000000003E-4"/>
    <n v="1.4646132000000001E-3"/>
    <n v="3.02799552E-3"/>
  </r>
  <r>
    <x v="5"/>
    <x v="6"/>
    <x v="15"/>
    <n v="558"/>
    <n v="6.1612444599999996E-3"/>
    <n v="7.2201039999999995E-4"/>
    <n v="1.76861371E-3"/>
    <n v="3.67061987E-3"/>
  </r>
  <r>
    <x v="5"/>
    <x v="7"/>
    <x v="15"/>
    <n v="114"/>
    <n v="5.2485377499999998E-3"/>
    <n v="6.6977314000000001E-4"/>
    <n v="1.6949924700000001E-3"/>
    <n v="2.8837716800000001E-3"/>
  </r>
  <r>
    <x v="5"/>
    <x v="5"/>
    <x v="16"/>
    <n v="61"/>
    <n v="5.6329687999999998E-3"/>
    <n v="1.0909985399999999E-3"/>
    <n v="1.3987550900000001E-3"/>
    <n v="3.1432146999999999E-3"/>
  </r>
  <r>
    <x v="5"/>
    <x v="6"/>
    <x v="16"/>
    <n v="196"/>
    <n v="7.0736486500000001E-3"/>
    <n v="1.0155656800000001E-3"/>
    <n v="1.8313607699999999E-3"/>
    <n v="4.2267217199999998E-3"/>
  </r>
  <r>
    <x v="5"/>
    <x v="7"/>
    <x v="16"/>
    <n v="74"/>
    <n v="6.9705640999999999E-3"/>
    <n v="1.4020268000000001E-3"/>
    <n v="1.5132317100000001E-3"/>
    <n v="4.0553050400000002E-3"/>
  </r>
  <r>
    <x v="5"/>
    <x v="5"/>
    <x v="17"/>
    <n v="3269"/>
    <n v="4.5602628399999999E-3"/>
    <n v="9.7469682999999998E-4"/>
    <n v="7.1909355000000005E-4"/>
    <n v="2.8664719800000002E-3"/>
  </r>
  <r>
    <x v="5"/>
    <x v="6"/>
    <x v="17"/>
    <n v="1921"/>
    <n v="4.6300330700000001E-3"/>
    <n v="7.7639660000000004E-4"/>
    <n v="7.2512363000000002E-4"/>
    <n v="3.1285123499999999E-3"/>
  </r>
  <r>
    <x v="5"/>
    <x v="7"/>
    <x v="17"/>
    <n v="434"/>
    <n v="4.3376373700000003E-3"/>
    <n v="9.0939128999999999E-4"/>
    <n v="6.9919117000000002E-4"/>
    <n v="2.7290544199999999E-3"/>
  </r>
  <r>
    <x v="5"/>
    <x v="5"/>
    <x v="18"/>
    <n v="684"/>
    <n v="4.6306108199999996E-3"/>
    <n v="1.18292426E-3"/>
    <n v="6.6226016000000003E-4"/>
    <n v="2.7854259000000001E-3"/>
  </r>
  <r>
    <x v="5"/>
    <x v="6"/>
    <x v="18"/>
    <n v="1420"/>
    <n v="4.8350936600000003E-3"/>
    <n v="9.1630780000000005E-4"/>
    <n v="6.2007670000000003E-4"/>
    <n v="3.2987086799999999E-3"/>
  </r>
  <r>
    <x v="5"/>
    <x v="7"/>
    <x v="18"/>
    <n v="227"/>
    <n v="5.0551678300000003E-3"/>
    <n v="1.2717202600000001E-3"/>
    <n v="6.6961346999999997E-4"/>
    <n v="3.1138335700000002E-3"/>
  </r>
  <r>
    <x v="5"/>
    <x v="5"/>
    <x v="19"/>
    <n v="304"/>
    <n v="5.0796476499999996E-3"/>
    <n v="1.18329657E-3"/>
    <n v="8.3546515999999998E-4"/>
    <n v="3.06088548E-3"/>
  </r>
  <r>
    <x v="5"/>
    <x v="6"/>
    <x v="19"/>
    <n v="481"/>
    <n v="5.9759035599999998E-3"/>
    <n v="1.01791671E-3"/>
    <n v="1.30404419E-3"/>
    <n v="3.6539421700000001E-3"/>
  </r>
  <r>
    <x v="5"/>
    <x v="7"/>
    <x v="19"/>
    <n v="120"/>
    <n v="5.2460452900000001E-3"/>
    <n v="1.1630013E-3"/>
    <n v="1.1580823299999999E-3"/>
    <n v="2.92496117E-3"/>
  </r>
  <r>
    <x v="5"/>
    <x v="5"/>
    <x v="20"/>
    <n v="85"/>
    <n v="5.7320259199999998E-3"/>
    <n v="1.2056098100000001E-3"/>
    <n v="1.36383421E-3"/>
    <n v="3.16258149E-3"/>
  </r>
  <r>
    <x v="5"/>
    <x v="6"/>
    <x v="20"/>
    <n v="244"/>
    <n v="6.5266865499999998E-3"/>
    <n v="1.03227436E-3"/>
    <n v="1.39230394E-3"/>
    <n v="4.1021077500000003E-3"/>
  </r>
  <r>
    <x v="5"/>
    <x v="7"/>
    <x v="20"/>
    <n v="46"/>
    <n v="6.3058572399999997E-3"/>
    <n v="1.09198852E-3"/>
    <n v="1.9054446299999999E-3"/>
    <n v="3.3084236799999999E-3"/>
  </r>
  <r>
    <x v="5"/>
    <x v="5"/>
    <x v="21"/>
    <n v="145"/>
    <n v="5.0634576099999997E-3"/>
    <n v="7.8192824999999996E-4"/>
    <n v="9.4947295000000003E-4"/>
    <n v="3.3320559400000001E-3"/>
  </r>
  <r>
    <x v="5"/>
    <x v="6"/>
    <x v="21"/>
    <n v="277"/>
    <n v="5.4164993099999996E-3"/>
    <n v="7.4496065999999999E-4"/>
    <n v="9.802026499999999E-4"/>
    <n v="3.6913355000000002E-3"/>
  </r>
  <r>
    <x v="5"/>
    <x v="7"/>
    <x v="21"/>
    <n v="64"/>
    <n v="5.1124853099999996E-3"/>
    <n v="7.0873093000000005E-4"/>
    <n v="1.12865281E-3"/>
    <n v="3.2751010199999998E-3"/>
  </r>
  <r>
    <x v="5"/>
    <x v="5"/>
    <x v="22"/>
    <n v="124"/>
    <n v="4.5503843199999998E-3"/>
    <n v="7.8470329999999998E-4"/>
    <n v="7.6771554999999995E-4"/>
    <n v="2.9979649399999998E-3"/>
  </r>
  <r>
    <x v="5"/>
    <x v="6"/>
    <x v="22"/>
    <n v="331"/>
    <n v="5.4163167399999997E-3"/>
    <n v="6.9538832000000004E-4"/>
    <n v="1.0393586099999999E-3"/>
    <n v="3.6815693699999998E-3"/>
  </r>
  <r>
    <x v="5"/>
    <x v="7"/>
    <x v="22"/>
    <n v="26"/>
    <n v="4.1190346299999998E-3"/>
    <n v="5.7736796999999999E-4"/>
    <n v="9.8646698000000007E-4"/>
    <n v="2.5551991899999999E-3"/>
  </r>
  <r>
    <x v="5"/>
    <x v="5"/>
    <x v="23"/>
    <n v="1"/>
    <n v="5.8101847200000001E-3"/>
    <n v="1.4467590200000001E-3"/>
    <n v="3.32175902E-3"/>
    <n v="1.0416666600000001E-3"/>
  </r>
  <r>
    <x v="5"/>
    <x v="5"/>
    <x v="24"/>
    <n v="180"/>
    <n v="4.7564298199999997E-3"/>
    <n v="8.1687218999999995E-4"/>
    <n v="9.1300129000000002E-4"/>
    <n v="3.02655581E-3"/>
  </r>
  <r>
    <x v="5"/>
    <x v="6"/>
    <x v="24"/>
    <n v="382"/>
    <n v="5.8234254300000001E-3"/>
    <n v="6.5063239000000001E-4"/>
    <n v="1.0008542000000001E-3"/>
    <n v="4.1719383800000003E-3"/>
  </r>
  <r>
    <x v="5"/>
    <x v="7"/>
    <x v="24"/>
    <n v="55"/>
    <n v="5.6056394999999997E-3"/>
    <n v="6.6393074000000005E-4"/>
    <n v="7.6157378000000001E-4"/>
    <n v="4.1801344600000002E-3"/>
  </r>
  <r>
    <x v="5"/>
    <x v="5"/>
    <x v="25"/>
    <n v="203"/>
    <n v="4.7727943999999996E-3"/>
    <n v="1.1072908300000001E-3"/>
    <n v="7.7261192999999995E-4"/>
    <n v="2.8928911199999998E-3"/>
  </r>
  <r>
    <x v="5"/>
    <x v="6"/>
    <x v="25"/>
    <n v="695"/>
    <n v="5.1668995800000003E-3"/>
    <n v="9.4332841999999995E-4"/>
    <n v="8.6355891999999996E-4"/>
    <n v="3.3600117400000001E-3"/>
  </r>
  <r>
    <x v="5"/>
    <x v="7"/>
    <x v="25"/>
    <n v="109"/>
    <n v="4.9941596E-3"/>
    <n v="1.12385298E-3"/>
    <n v="8.3258981000000002E-4"/>
    <n v="3.03771637E-3"/>
  </r>
  <r>
    <x v="5"/>
    <x v="5"/>
    <x v="26"/>
    <n v="124"/>
    <n v="5.3448885300000004E-3"/>
    <n v="1.08488252E-3"/>
    <n v="1.42183743E-3"/>
    <n v="2.83816808E-3"/>
  </r>
  <r>
    <x v="5"/>
    <x v="6"/>
    <x v="26"/>
    <n v="275"/>
    <n v="6.2569442100000004E-3"/>
    <n v="9.6607720000000004E-4"/>
    <n v="1.4919189700000001E-3"/>
    <n v="3.79894755E-3"/>
  </r>
  <r>
    <x v="5"/>
    <x v="7"/>
    <x v="26"/>
    <n v="27"/>
    <n v="5.9550752199999998E-3"/>
    <n v="1.30444083E-3"/>
    <n v="1.37602862E-3"/>
    <n v="3.2746053399999998E-3"/>
  </r>
  <r>
    <x v="5"/>
    <x v="5"/>
    <x v="27"/>
    <n v="57"/>
    <n v="5.07431745E-3"/>
    <n v="7.4114662000000005E-4"/>
    <n v="1.1811644899999999E-3"/>
    <n v="3.1520059000000001E-3"/>
  </r>
  <r>
    <x v="5"/>
    <x v="6"/>
    <x v="27"/>
    <n v="279"/>
    <n v="6.2052383800000003E-3"/>
    <n v="6.4926800000000005E-4"/>
    <n v="1.4695752800000001E-3"/>
    <n v="4.0863946300000002E-3"/>
  </r>
  <r>
    <x v="5"/>
    <x v="7"/>
    <x v="27"/>
    <n v="35"/>
    <n v="5.5701055899999999E-3"/>
    <n v="6.5773781000000005E-4"/>
    <n v="1.47023789E-3"/>
    <n v="3.4421294399999999E-3"/>
  </r>
  <r>
    <x v="5"/>
    <x v="5"/>
    <x v="28"/>
    <n v="323"/>
    <n v="4.6092403899999999E-3"/>
    <n v="1.0517713399999999E-3"/>
    <n v="4.9209499000000005E-4"/>
    <n v="3.06537357E-3"/>
  </r>
  <r>
    <x v="5"/>
    <x v="6"/>
    <x v="28"/>
    <n v="756"/>
    <n v="4.7199561500000002E-3"/>
    <n v="8.3861490999999995E-4"/>
    <n v="4.7413874E-4"/>
    <n v="3.4072020200000002E-3"/>
  </r>
  <r>
    <x v="5"/>
    <x v="7"/>
    <x v="28"/>
    <n v="130"/>
    <n v="4.6542910700000002E-3"/>
    <n v="9.1782381000000003E-4"/>
    <n v="4.9946555000000001E-4"/>
    <n v="3.2370011799999999E-3"/>
  </r>
  <r>
    <x v="5"/>
    <x v="5"/>
    <x v="29"/>
    <n v="88"/>
    <n v="4.7706226500000004E-3"/>
    <n v="6.6064263999999996E-4"/>
    <n v="8.9699048E-4"/>
    <n v="3.2129890099999998E-3"/>
  </r>
  <r>
    <x v="5"/>
    <x v="6"/>
    <x v="29"/>
    <n v="314"/>
    <n v="6.8879007800000001E-3"/>
    <n v="6.7914725000000004E-4"/>
    <n v="1.39272208E-3"/>
    <n v="4.8160309600000003E-3"/>
  </r>
  <r>
    <x v="5"/>
    <x v="7"/>
    <x v="29"/>
    <n v="66"/>
    <n v="5.4669961300000004E-3"/>
    <n v="6.5516250999999995E-4"/>
    <n v="1.37345658E-3"/>
    <n v="3.4383765800000002E-3"/>
  </r>
  <r>
    <x v="5"/>
    <x v="5"/>
    <x v="30"/>
    <n v="88"/>
    <n v="4.8469063300000002E-3"/>
    <n v="1.1122946E-3"/>
    <n v="1.2573650600000001E-3"/>
    <n v="2.4772462200000002E-3"/>
  </r>
  <r>
    <x v="5"/>
    <x v="6"/>
    <x v="30"/>
    <n v="242"/>
    <n v="7.0662111299999997E-3"/>
    <n v="1.0705059600000001E-3"/>
    <n v="1.6359138200000001E-3"/>
    <n v="4.3597908599999997E-3"/>
  </r>
  <r>
    <x v="5"/>
    <x v="7"/>
    <x v="30"/>
    <n v="38"/>
    <n v="6.5877800300000004E-3"/>
    <n v="1.5399607599999999E-3"/>
    <n v="1.50462936E-3"/>
    <n v="3.5431893599999998E-3"/>
  </r>
  <r>
    <x v="5"/>
    <x v="5"/>
    <x v="31"/>
    <n v="73"/>
    <n v="5.1135208200000001E-3"/>
    <n v="1.0013950099999999E-3"/>
    <n v="1.21274075E-3"/>
    <n v="2.89938455E-3"/>
  </r>
  <r>
    <x v="5"/>
    <x v="6"/>
    <x v="31"/>
    <n v="237"/>
    <n v="6.5915570400000003E-3"/>
    <n v="9.3906250000000001E-4"/>
    <n v="1.3060632099999999E-3"/>
    <n v="4.3464308300000002E-3"/>
  </r>
  <r>
    <x v="5"/>
    <x v="7"/>
    <x v="31"/>
    <n v="52"/>
    <n v="5.5753648300000003E-3"/>
    <n v="9.3059983999999995E-4"/>
    <n v="1.46078148E-3"/>
    <n v="3.1839830299999999E-3"/>
  </r>
  <r>
    <x v="5"/>
    <x v="5"/>
    <x v="32"/>
    <n v="28"/>
    <n v="6.5782074799999998E-3"/>
    <n v="7.5231460000000001E-4"/>
    <n v="1.28017499E-3"/>
    <n v="4.5457173799999997E-3"/>
  </r>
  <r>
    <x v="5"/>
    <x v="6"/>
    <x v="32"/>
    <n v="119"/>
    <n v="7.3488559700000001E-3"/>
    <n v="6.2461071000000003E-4"/>
    <n v="1.1913512899999999E-3"/>
    <n v="5.5328934700000004E-3"/>
  </r>
  <r>
    <x v="5"/>
    <x v="7"/>
    <x v="32"/>
    <n v="14"/>
    <n v="5.8564812400000001E-3"/>
    <n v="6.2830659000000005E-4"/>
    <n v="1.3888886799999999E-3"/>
    <n v="3.8392853599999999E-3"/>
  </r>
  <r>
    <x v="5"/>
    <x v="5"/>
    <x v="33"/>
    <n v="133"/>
    <n v="5.2825638099999999E-3"/>
    <n v="1.13356284E-3"/>
    <n v="1.15862548E-3"/>
    <n v="2.99037499E-3"/>
  </r>
  <r>
    <x v="5"/>
    <x v="6"/>
    <x v="33"/>
    <n v="378"/>
    <n v="6.0380839800000001E-3"/>
    <n v="9.4469529999999995E-4"/>
    <n v="1.2664116799999999E-3"/>
    <n v="3.8269765400000002E-3"/>
  </r>
  <r>
    <x v="5"/>
    <x v="7"/>
    <x v="33"/>
    <n v="47"/>
    <n v="5.7574859700000001E-3"/>
    <n v="1.3521963399999999E-3"/>
    <n v="1.25320105E-3"/>
    <n v="3.1520881099999999E-3"/>
  </r>
  <r>
    <x v="5"/>
    <x v="5"/>
    <x v="34"/>
    <n v="72"/>
    <n v="6.3710452800000003E-3"/>
    <n v="1.10741361E-3"/>
    <n v="1.5380655999999999E-3"/>
    <n v="3.7255656300000002E-3"/>
  </r>
  <r>
    <x v="5"/>
    <x v="6"/>
    <x v="34"/>
    <n v="223"/>
    <n v="7.7287304600000004E-3"/>
    <n v="9.4377985999999998E-4"/>
    <n v="1.66874249E-3"/>
    <n v="5.1162076100000004E-3"/>
  </r>
  <r>
    <x v="5"/>
    <x v="7"/>
    <x v="34"/>
    <n v="49"/>
    <n v="5.9998580400000001E-3"/>
    <n v="1.0100148999999999E-3"/>
    <n v="1.5015586799999999E-3"/>
    <n v="3.4882839199999998E-3"/>
  </r>
  <r>
    <x v="5"/>
    <x v="5"/>
    <x v="35"/>
    <n v="42"/>
    <n v="5.0203922400000002E-3"/>
    <n v="1.0940237000000001E-4"/>
    <n v="1.0791443899999999E-3"/>
    <n v="3.82082205E-3"/>
  </r>
  <r>
    <x v="5"/>
    <x v="6"/>
    <x v="35"/>
    <n v="175"/>
    <n v="6.05992041E-3"/>
    <n v="2.3478813000000001E-4"/>
    <n v="1.1687166800000001E-3"/>
    <n v="4.6450394400000001E-3"/>
  </r>
  <r>
    <x v="5"/>
    <x v="7"/>
    <x v="35"/>
    <n v="43"/>
    <n v="5.0715975400000002E-3"/>
    <n v="1.1385643000000001E-4"/>
    <n v="1.5374674699999999E-3"/>
    <n v="3.4060075000000001E-3"/>
  </r>
  <r>
    <x v="5"/>
    <x v="5"/>
    <x v="36"/>
    <n v="185"/>
    <n v="5.3385883500000004E-3"/>
    <n v="1.1766764100000001E-3"/>
    <n v="7.7083310999999995E-4"/>
    <n v="3.3910783200000001E-3"/>
  </r>
  <r>
    <x v="5"/>
    <x v="6"/>
    <x v="36"/>
    <n v="466"/>
    <n v="5.5502650100000004E-3"/>
    <n v="9.3104212000000004E-4"/>
    <n v="8.0588814000000003E-4"/>
    <n v="3.81333428E-3"/>
  </r>
  <r>
    <x v="5"/>
    <x v="7"/>
    <x v="36"/>
    <n v="42"/>
    <n v="5.8115628000000004E-3"/>
    <n v="1.07831768E-3"/>
    <n v="7.6306191000000004E-4"/>
    <n v="3.9701827499999997E-3"/>
  </r>
  <r>
    <x v="5"/>
    <x v="5"/>
    <x v="37"/>
    <n v="107"/>
    <n v="6.6109594299999996E-3"/>
    <n v="1.1740651900000001E-3"/>
    <n v="9.3187496999999999E-4"/>
    <n v="4.5050187699999999E-3"/>
  </r>
  <r>
    <x v="5"/>
    <x v="6"/>
    <x v="37"/>
    <n v="460"/>
    <n v="6.7388534300000004E-3"/>
    <n v="9.1279163000000001E-4"/>
    <n v="1.06546875E-3"/>
    <n v="4.7605925599999996E-3"/>
  </r>
  <r>
    <x v="5"/>
    <x v="7"/>
    <x v="37"/>
    <n v="58"/>
    <n v="5.80579476E-3"/>
    <n v="1.2585805699999999E-3"/>
    <n v="1.0676083099999999E-3"/>
    <n v="3.4796054300000002E-3"/>
  </r>
  <r>
    <x v="5"/>
    <x v="5"/>
    <x v="38"/>
    <n v="58"/>
    <n v="5.56633119E-3"/>
    <n v="7.1040841000000003E-4"/>
    <n v="1.8077504E-3"/>
    <n v="3.0481718299999998E-3"/>
  </r>
  <r>
    <x v="5"/>
    <x v="6"/>
    <x v="38"/>
    <n v="209"/>
    <n v="6.5991048599999998E-3"/>
    <n v="6.6465065999999999E-4"/>
    <n v="1.9911835300000002E-3"/>
    <n v="3.9432701899999997E-3"/>
  </r>
  <r>
    <x v="5"/>
    <x v="7"/>
    <x v="38"/>
    <n v="43"/>
    <n v="5.59269999E-3"/>
    <n v="6.4007297000000002E-4"/>
    <n v="1.3961561E-3"/>
    <n v="3.5564704800000002E-3"/>
  </r>
  <r>
    <x v="5"/>
    <x v="5"/>
    <x v="39"/>
    <n v="143"/>
    <n v="5.4983324499999998E-3"/>
    <n v="1.0115576200000001E-3"/>
    <n v="8.3786560999999998E-4"/>
    <n v="3.64890871E-3"/>
  </r>
  <r>
    <x v="5"/>
    <x v="6"/>
    <x v="39"/>
    <n v="365"/>
    <n v="5.8802001699999997E-3"/>
    <n v="7.8202665000000002E-4"/>
    <n v="8.5990589999999998E-4"/>
    <n v="4.2382671399999999E-3"/>
  </r>
  <r>
    <x v="5"/>
    <x v="7"/>
    <x v="39"/>
    <n v="51"/>
    <n v="5.3976032899999997E-3"/>
    <n v="7.8068240000000002E-4"/>
    <n v="9.6791004000000005E-4"/>
    <n v="3.6490102199999998E-3"/>
  </r>
  <r>
    <x v="5"/>
    <x v="5"/>
    <x v="40"/>
    <n v="230"/>
    <n v="4.0102654599999997E-3"/>
    <n v="8.4234073000000003E-4"/>
    <n v="5.4050902000000003E-4"/>
    <n v="2.6274152100000002E-3"/>
  </r>
  <r>
    <x v="5"/>
    <x v="6"/>
    <x v="40"/>
    <n v="378"/>
    <n v="4.3333881799999998E-3"/>
    <n v="7.6153098000000005E-4"/>
    <n v="4.9349012000000003E-4"/>
    <n v="3.0783666499999999E-3"/>
  </r>
  <r>
    <x v="5"/>
    <x v="7"/>
    <x v="40"/>
    <n v="46"/>
    <n v="4.5918878700000002E-3"/>
    <n v="8.5144903999999995E-4"/>
    <n v="5.0774933999999999E-4"/>
    <n v="3.2326889299999998E-3"/>
  </r>
  <r>
    <x v="5"/>
    <x v="5"/>
    <x v="41"/>
    <n v="23"/>
    <n v="6.2263484500000004E-3"/>
    <n v="1.9056962199999999E-3"/>
    <n v="1.2464771900000001E-3"/>
    <n v="3.07417451E-3"/>
  </r>
  <r>
    <x v="5"/>
    <x v="6"/>
    <x v="41"/>
    <n v="123"/>
    <n v="6.2170654000000001E-3"/>
    <n v="6.0787388000000005E-4"/>
    <n v="1.1822490799999999E-3"/>
    <n v="4.42694193E-3"/>
  </r>
  <r>
    <x v="5"/>
    <x v="7"/>
    <x v="41"/>
    <n v="12"/>
    <n v="5.5989580300000001E-3"/>
    <n v="9.7897342999999997E-4"/>
    <n v="1.2268516700000001E-3"/>
    <n v="3.3931323999999998E-3"/>
  </r>
  <r>
    <x v="5"/>
    <x v="5"/>
    <x v="42"/>
    <n v="611"/>
    <n v="4.5501831399999996E-3"/>
    <n v="1.0797794299999999E-3"/>
    <n v="7.1609587000000003E-4"/>
    <n v="2.75430736E-3"/>
  </r>
  <r>
    <x v="5"/>
    <x v="6"/>
    <x v="42"/>
    <n v="1084"/>
    <n v="4.4583032000000003E-3"/>
    <n v="8.2094755000000001E-4"/>
    <n v="7.0902924000000003E-4"/>
    <n v="2.9283259100000001E-3"/>
  </r>
  <r>
    <x v="5"/>
    <x v="7"/>
    <x v="42"/>
    <n v="169"/>
    <n v="4.3163075599999996E-3"/>
    <n v="9.6057941000000002E-4"/>
    <n v="7.7005236999999995E-4"/>
    <n v="2.58567532E-3"/>
  </r>
  <r>
    <x v="5"/>
    <x v="5"/>
    <x v="43"/>
    <n v="136"/>
    <n v="5.66099853E-3"/>
    <n v="9.0430941000000005E-4"/>
    <n v="1.58275438E-3"/>
    <n v="3.17393427E-3"/>
  </r>
  <r>
    <x v="5"/>
    <x v="6"/>
    <x v="43"/>
    <n v="273"/>
    <n v="6.2400791100000004E-3"/>
    <n v="6.8859357000000004E-4"/>
    <n v="1.52845586E-3"/>
    <n v="4.0230291900000001E-3"/>
  </r>
  <r>
    <x v="5"/>
    <x v="7"/>
    <x v="43"/>
    <n v="55"/>
    <n v="5.7117000499999999E-3"/>
    <n v="7.6515128999999997E-4"/>
    <n v="1.45180952E-3"/>
    <n v="3.4947387900000002E-3"/>
  </r>
  <r>
    <x v="5"/>
    <x v="5"/>
    <x v="44"/>
    <n v="305"/>
    <n v="5.49438349E-3"/>
    <n v="1.1356631100000001E-3"/>
    <n v="1.0351014799999999E-3"/>
    <n v="3.3236184699999998E-3"/>
  </r>
  <r>
    <x v="5"/>
    <x v="6"/>
    <x v="44"/>
    <n v="752"/>
    <n v="5.6598451099999997E-3"/>
    <n v="9.2227800000000001E-4"/>
    <n v="1.0741723399999999E-3"/>
    <n v="3.6633942800000001E-3"/>
  </r>
  <r>
    <x v="5"/>
    <x v="7"/>
    <x v="44"/>
    <n v="85"/>
    <n v="5.4588777399999996E-3"/>
    <n v="1.0441174100000001E-3"/>
    <n v="1.1413396499999999E-3"/>
    <n v="3.27342021E-3"/>
  </r>
  <r>
    <x v="6"/>
    <x v="5"/>
    <x v="0"/>
    <n v="9293"/>
    <n v="4.87427042E-3"/>
    <n v="9.7635940000000002E-4"/>
    <n v="8.8426251000000005E-4"/>
    <n v="3.0136144000000001E-3"/>
  </r>
  <r>
    <x v="6"/>
    <x v="6"/>
    <x v="0"/>
    <n v="17225"/>
    <n v="5.6887616499999996E-3"/>
    <n v="8.3082274000000002E-4"/>
    <n v="1.0680902499999999E-3"/>
    <n v="3.7897399899999998E-3"/>
  </r>
  <r>
    <x v="6"/>
    <x v="7"/>
    <x v="0"/>
    <n v="2843"/>
    <n v="5.3477552899999998E-3"/>
    <n v="9.4737618999999999E-4"/>
    <n v="1.0733842E-3"/>
    <n v="3.32679087E-3"/>
  </r>
  <r>
    <x v="6"/>
    <x v="5"/>
    <x v="1"/>
    <n v="170"/>
    <n v="5.5495640299999998E-3"/>
    <n v="1.1902911400000001E-3"/>
    <n v="9.4042734000000002E-4"/>
    <n v="3.4188450799999999E-3"/>
  </r>
  <r>
    <x v="6"/>
    <x v="6"/>
    <x v="1"/>
    <n v="274"/>
    <n v="6.1152082700000002E-3"/>
    <n v="9.2119467E-4"/>
    <n v="1.1262754399999999E-3"/>
    <n v="4.0677376600000001E-3"/>
  </r>
  <r>
    <x v="6"/>
    <x v="7"/>
    <x v="1"/>
    <n v="59"/>
    <n v="5.9934084500000004E-3"/>
    <n v="1.14818716E-3"/>
    <n v="8.6609359999999995E-4"/>
    <n v="3.9791271999999999E-3"/>
  </r>
  <r>
    <x v="6"/>
    <x v="5"/>
    <x v="2"/>
    <n v="140"/>
    <n v="5.5305883699999997E-3"/>
    <n v="9.4808176000000003E-4"/>
    <n v="1.65542302E-3"/>
    <n v="2.9270830900000001E-3"/>
  </r>
  <r>
    <x v="6"/>
    <x v="6"/>
    <x v="2"/>
    <n v="205"/>
    <n v="6.1566167699999997E-3"/>
    <n v="7.0234845000000004E-4"/>
    <n v="1.76027527E-3"/>
    <n v="3.6939925500000001E-3"/>
  </r>
  <r>
    <x v="6"/>
    <x v="7"/>
    <x v="2"/>
    <n v="33"/>
    <n v="5.4983864200000001E-3"/>
    <n v="8.4490711999999995E-4"/>
    <n v="1.9016552300000001E-3"/>
    <n v="2.7518235200000001E-3"/>
  </r>
  <r>
    <x v="6"/>
    <x v="5"/>
    <x v="3"/>
    <n v="107"/>
    <n v="5.09270051E-3"/>
    <n v="8.3181873999999998E-4"/>
    <n v="8.4339281000000001E-4"/>
    <n v="3.41748849E-3"/>
  </r>
  <r>
    <x v="6"/>
    <x v="6"/>
    <x v="3"/>
    <n v="248"/>
    <n v="5.8612415500000001E-3"/>
    <n v="6.6858922000000002E-4"/>
    <n v="8.7253560000000001E-4"/>
    <n v="4.3201162399999996E-3"/>
  </r>
  <r>
    <x v="6"/>
    <x v="7"/>
    <x v="3"/>
    <n v="27"/>
    <n v="6.7798351200000001E-3"/>
    <n v="7.6817533000000005E-4"/>
    <n v="1.15955061E-3"/>
    <n v="4.85210886E-3"/>
  </r>
  <r>
    <x v="6"/>
    <x v="5"/>
    <x v="4"/>
    <n v="63"/>
    <n v="5.6538431199999999E-3"/>
    <n v="7.2475724000000004E-4"/>
    <n v="7.9071111000000003E-4"/>
    <n v="4.1383742000000003E-3"/>
  </r>
  <r>
    <x v="6"/>
    <x v="6"/>
    <x v="4"/>
    <n v="249"/>
    <n v="6.6856776600000001E-3"/>
    <n v="6.9811631999999995E-4"/>
    <n v="7.8564232000000005E-4"/>
    <n v="5.2019185400000003E-3"/>
  </r>
  <r>
    <x v="6"/>
    <x v="7"/>
    <x v="4"/>
    <n v="37"/>
    <n v="6.0232104400000002E-3"/>
    <n v="7.3041768999999998E-4"/>
    <n v="9.3155630000000004E-4"/>
    <n v="4.36123603E-3"/>
  </r>
  <r>
    <x v="6"/>
    <x v="5"/>
    <x v="5"/>
    <n v="58"/>
    <n v="5.8409161200000002E-3"/>
    <n v="7.0222674999999995E-4"/>
    <n v="1.40066226E-3"/>
    <n v="3.7380266099999999E-3"/>
  </r>
  <r>
    <x v="6"/>
    <x v="6"/>
    <x v="5"/>
    <n v="190"/>
    <n v="6.5299096199999997E-3"/>
    <n v="6.0105968999999999E-4"/>
    <n v="1.3967468300000001E-3"/>
    <n v="4.5321025999999999E-3"/>
  </r>
  <r>
    <x v="6"/>
    <x v="7"/>
    <x v="5"/>
    <n v="33"/>
    <n v="6.1367141699999999E-3"/>
    <n v="6.5060303999999998E-4"/>
    <n v="1.1111108500000001E-3"/>
    <n v="4.3749997599999996E-3"/>
  </r>
  <r>
    <x v="6"/>
    <x v="5"/>
    <x v="6"/>
    <n v="88"/>
    <n v="5.7512624000000002E-3"/>
    <n v="1.2144883400000001E-3"/>
    <n v="1.1574071600000001E-3"/>
    <n v="3.3793663299999999E-3"/>
  </r>
  <r>
    <x v="6"/>
    <x v="6"/>
    <x v="6"/>
    <n v="316"/>
    <n v="6.1475179099999997E-3"/>
    <n v="9.6127056E-4"/>
    <n v="1.21450837E-3"/>
    <n v="3.9717385100000004E-3"/>
  </r>
  <r>
    <x v="6"/>
    <x v="7"/>
    <x v="6"/>
    <n v="25"/>
    <n v="6.3874997999999999E-3"/>
    <n v="1.48287013E-3"/>
    <n v="1.6064813E-3"/>
    <n v="3.2981478799999999E-3"/>
  </r>
  <r>
    <x v="6"/>
    <x v="5"/>
    <x v="7"/>
    <n v="30"/>
    <n v="3.9880398299999998E-3"/>
    <n v="9.3634231000000001E-4"/>
    <n v="5.4938253999999996E-4"/>
    <n v="2.5023145700000002E-3"/>
  </r>
  <r>
    <x v="6"/>
    <x v="6"/>
    <x v="7"/>
    <n v="156"/>
    <n v="3.9000175699999999E-3"/>
    <n v="6.7990241000000001E-4"/>
    <n v="5.6163910999999995E-4"/>
    <n v="2.65847553E-3"/>
  </r>
  <r>
    <x v="6"/>
    <x v="7"/>
    <x v="7"/>
    <n v="8"/>
    <n v="4.60503445E-3"/>
    <n v="9.0422438000000002E-4"/>
    <n v="4.1956006000000001E-4"/>
    <n v="3.2812497300000001E-3"/>
  </r>
  <r>
    <x v="6"/>
    <x v="5"/>
    <x v="8"/>
    <n v="62"/>
    <n v="6.9373503800000003E-3"/>
    <n v="1.3254179299999999E-3"/>
    <n v="2.1193620800000002E-3"/>
    <n v="3.4925699700000001E-3"/>
  </r>
  <r>
    <x v="6"/>
    <x v="6"/>
    <x v="8"/>
    <n v="170"/>
    <n v="7.8684638300000002E-3"/>
    <n v="1.2546294000000001E-3"/>
    <n v="2.0908221800000001E-3"/>
    <n v="4.52301174E-3"/>
  </r>
  <r>
    <x v="6"/>
    <x v="7"/>
    <x v="8"/>
    <n v="31"/>
    <n v="7.0967739199999996E-3"/>
    <n v="1.4826013099999999E-3"/>
    <n v="2.0362900399999999E-3"/>
    <n v="3.5778820900000002E-3"/>
  </r>
  <r>
    <x v="6"/>
    <x v="5"/>
    <x v="9"/>
    <n v="44"/>
    <n v="5.5250418099999999E-3"/>
    <n v="1.1400460299999999E-3"/>
    <n v="1.2026513E-3"/>
    <n v="3.18234404E-3"/>
  </r>
  <r>
    <x v="6"/>
    <x v="6"/>
    <x v="9"/>
    <n v="204"/>
    <n v="6.7528478700000002E-3"/>
    <n v="9.7023623000000003E-4"/>
    <n v="1.32789781E-3"/>
    <n v="4.4547133400000003E-3"/>
  </r>
  <r>
    <x v="6"/>
    <x v="7"/>
    <x v="9"/>
    <n v="20"/>
    <n v="6.2083330499999997E-3"/>
    <n v="1.08217568E-3"/>
    <n v="1.9265044400000001E-3"/>
    <n v="3.1996526000000001E-3"/>
  </r>
  <r>
    <x v="6"/>
    <x v="5"/>
    <x v="10"/>
    <n v="76"/>
    <n v="6.7038252899999998E-3"/>
    <n v="1.2940116899999999E-3"/>
    <n v="1.4612266200000001E-3"/>
    <n v="3.94858654E-3"/>
  </r>
  <r>
    <x v="6"/>
    <x v="6"/>
    <x v="10"/>
    <n v="338"/>
    <n v="6.6221164999999997E-3"/>
    <n v="1.2183251599999999E-3"/>
    <n v="1.46158615E-3"/>
    <n v="3.94220474E-3"/>
  </r>
  <r>
    <x v="6"/>
    <x v="7"/>
    <x v="10"/>
    <n v="29"/>
    <n v="7.1424007599999997E-3"/>
    <n v="1.51301058E-3"/>
    <n v="1.7971740999999999E-3"/>
    <n v="3.8322155800000002E-3"/>
  </r>
  <r>
    <x v="6"/>
    <x v="5"/>
    <x v="11"/>
    <n v="273"/>
    <n v="5.2292766499999997E-3"/>
    <n v="8.1641712000000001E-4"/>
    <n v="1.5010257299999999E-3"/>
    <n v="2.9118332900000001E-3"/>
  </r>
  <r>
    <x v="6"/>
    <x v="6"/>
    <x v="11"/>
    <n v="589"/>
    <n v="6.8794014400000002E-3"/>
    <n v="7.0126287999999998E-4"/>
    <n v="1.94159489E-3"/>
    <n v="4.2365431799999999E-3"/>
  </r>
  <r>
    <x v="6"/>
    <x v="7"/>
    <x v="11"/>
    <n v="120"/>
    <n v="6.30922042E-3"/>
    <n v="8.8483770999999995E-4"/>
    <n v="1.8890815500000001E-3"/>
    <n v="3.5353007000000001E-3"/>
  </r>
  <r>
    <x v="6"/>
    <x v="5"/>
    <x v="12"/>
    <n v="219"/>
    <n v="5.17197252E-3"/>
    <n v="7.9565128000000005E-4"/>
    <n v="1.3376244899999999E-3"/>
    <n v="3.0386962699999998E-3"/>
  </r>
  <r>
    <x v="6"/>
    <x v="6"/>
    <x v="12"/>
    <n v="468"/>
    <n v="6.76536755E-3"/>
    <n v="7.6116826000000005E-4"/>
    <n v="1.5605954799999999E-3"/>
    <n v="4.4436033500000003E-3"/>
  </r>
  <r>
    <x v="6"/>
    <x v="7"/>
    <x v="12"/>
    <n v="110"/>
    <n v="5.3232320800000003E-3"/>
    <n v="8.3838358000000001E-4"/>
    <n v="1.15067318E-3"/>
    <n v="3.3341748299999998E-3"/>
  </r>
  <r>
    <x v="6"/>
    <x v="5"/>
    <x v="13"/>
    <n v="34"/>
    <n v="4.7024780100000003E-3"/>
    <n v="6.0831947999999999E-4"/>
    <n v="9.0856455000000002E-4"/>
    <n v="3.1855934599999999E-3"/>
  </r>
  <r>
    <x v="6"/>
    <x v="6"/>
    <x v="13"/>
    <n v="209"/>
    <n v="5.4403683700000004E-3"/>
    <n v="5.2681395E-4"/>
    <n v="1.00179402E-3"/>
    <n v="3.9117598999999998E-3"/>
  </r>
  <r>
    <x v="6"/>
    <x v="7"/>
    <x v="13"/>
    <n v="14"/>
    <n v="5.6762563900000004E-3"/>
    <n v="6.2913336999999997E-4"/>
    <n v="8.3994682000000003E-4"/>
    <n v="4.2071756299999997E-3"/>
  </r>
  <r>
    <x v="6"/>
    <x v="5"/>
    <x v="14"/>
    <n v="224"/>
    <n v="4.4796831400000002E-3"/>
    <n v="4.4761672999999997E-4"/>
    <n v="1.1022753000000001E-3"/>
    <n v="2.9297905900000001E-3"/>
  </r>
  <r>
    <x v="6"/>
    <x v="6"/>
    <x v="14"/>
    <n v="288"/>
    <n v="5.8967091900000001E-3"/>
    <n v="3.6478404E-4"/>
    <n v="1.4918496800000001E-3"/>
    <n v="4.0400749799999998E-3"/>
  </r>
  <r>
    <x v="6"/>
    <x v="7"/>
    <x v="14"/>
    <n v="61"/>
    <n v="5.2062459399999997E-3"/>
    <n v="5.0394635999999999E-4"/>
    <n v="1.16177118E-3"/>
    <n v="3.5405279699999999E-3"/>
  </r>
  <r>
    <x v="6"/>
    <x v="5"/>
    <x v="15"/>
    <n v="220"/>
    <n v="5.52730405E-3"/>
    <n v="8.0929057000000005E-4"/>
    <n v="1.4904774700000001E-3"/>
    <n v="3.2275355300000002E-3"/>
  </r>
  <r>
    <x v="6"/>
    <x v="6"/>
    <x v="15"/>
    <n v="558"/>
    <n v="6.2781052799999997E-3"/>
    <n v="6.5503426000000002E-4"/>
    <n v="1.7459426100000001E-3"/>
    <n v="3.8771279000000001E-3"/>
  </r>
  <r>
    <x v="6"/>
    <x v="7"/>
    <x v="15"/>
    <n v="137"/>
    <n v="5.6834615099999996E-3"/>
    <n v="7.540887E-4"/>
    <n v="1.6981783200000001E-3"/>
    <n v="3.2311940000000002E-3"/>
  </r>
  <r>
    <x v="6"/>
    <x v="5"/>
    <x v="16"/>
    <n v="60"/>
    <n v="5.9548608600000002E-3"/>
    <n v="1.12847198E-3"/>
    <n v="1.2235723200000001E-3"/>
    <n v="3.6028161E-3"/>
  </r>
  <r>
    <x v="6"/>
    <x v="6"/>
    <x v="16"/>
    <n v="200"/>
    <n v="7.03310164E-3"/>
    <n v="1.00335625E-3"/>
    <n v="1.6083331E-3"/>
    <n v="4.4214118000000004E-3"/>
  </r>
  <r>
    <x v="6"/>
    <x v="7"/>
    <x v="16"/>
    <n v="42"/>
    <n v="6.5578150199999997E-3"/>
    <n v="1.22409591E-3"/>
    <n v="1.5649798500000001E-3"/>
    <n v="3.7687387299999999E-3"/>
  </r>
  <r>
    <x v="6"/>
    <x v="5"/>
    <x v="17"/>
    <n v="3222"/>
    <n v="4.4323528499999997E-3"/>
    <n v="9.3812121000000001E-4"/>
    <n v="6.9207693999999995E-4"/>
    <n v="2.8021542199999998E-3"/>
  </r>
  <r>
    <x v="6"/>
    <x v="6"/>
    <x v="17"/>
    <n v="1842"/>
    <n v="4.5215544299999997E-3"/>
    <n v="7.7537475000000005E-4"/>
    <n v="7.0011186000000004E-4"/>
    <n v="3.0460673399999999E-3"/>
  </r>
  <r>
    <x v="6"/>
    <x v="7"/>
    <x v="17"/>
    <n v="364"/>
    <n v="4.2625023000000001E-3"/>
    <n v="8.8776939000000002E-4"/>
    <n v="6.8770325999999995E-4"/>
    <n v="2.6870291599999999E-3"/>
  </r>
  <r>
    <x v="6"/>
    <x v="5"/>
    <x v="18"/>
    <n v="595"/>
    <n v="4.6159933899999998E-3"/>
    <n v="1.24221887E-3"/>
    <n v="4.9550630000000004E-4"/>
    <n v="2.8782677200000001E-3"/>
  </r>
  <r>
    <x v="6"/>
    <x v="6"/>
    <x v="18"/>
    <n v="1384"/>
    <n v="4.7320398800000003E-3"/>
    <n v="9.7687169000000009E-4"/>
    <n v="4.7770628000000002E-4"/>
    <n v="3.2774614300000002E-3"/>
  </r>
  <r>
    <x v="6"/>
    <x v="7"/>
    <x v="18"/>
    <n v="211"/>
    <n v="4.6031352100000004E-3"/>
    <n v="1.2598185300000001E-3"/>
    <n v="4.6811895000000001E-4"/>
    <n v="2.8751972500000002E-3"/>
  </r>
  <r>
    <x v="6"/>
    <x v="5"/>
    <x v="19"/>
    <n v="282"/>
    <n v="5.0338190699999999E-3"/>
    <n v="1.0190107999999999E-3"/>
    <n v="9.8034845999999992E-4"/>
    <n v="3.0344593300000002E-3"/>
  </r>
  <r>
    <x v="6"/>
    <x v="6"/>
    <x v="19"/>
    <n v="491"/>
    <n v="6.0994425099999998E-3"/>
    <n v="9.9687877000000005E-4"/>
    <n v="1.18989002E-3"/>
    <n v="3.91267326E-3"/>
  </r>
  <r>
    <x v="6"/>
    <x v="7"/>
    <x v="19"/>
    <n v="103"/>
    <n v="5.3292428299999998E-3"/>
    <n v="9.5795102999999995E-4"/>
    <n v="1.0349243000000001E-3"/>
    <n v="3.3363670400000001E-3"/>
  </r>
  <r>
    <x v="6"/>
    <x v="5"/>
    <x v="20"/>
    <n v="88"/>
    <n v="5.9623576799999996E-3"/>
    <n v="1.2403984999999999E-3"/>
    <n v="1.5163349700000001E-3"/>
    <n v="3.2056237000000001E-3"/>
  </r>
  <r>
    <x v="6"/>
    <x v="6"/>
    <x v="20"/>
    <n v="237"/>
    <n v="6.4426079799999999E-3"/>
    <n v="1.0064558499999999E-3"/>
    <n v="1.3984116300000001E-3"/>
    <n v="4.0377400299999996E-3"/>
  </r>
  <r>
    <x v="6"/>
    <x v="7"/>
    <x v="20"/>
    <n v="40"/>
    <n v="6.9592011200000003E-3"/>
    <n v="1.59809004E-3"/>
    <n v="1.5610530300000001E-3"/>
    <n v="3.80005763E-3"/>
  </r>
  <r>
    <x v="6"/>
    <x v="5"/>
    <x v="21"/>
    <n v="163"/>
    <n v="5.17389488E-3"/>
    <n v="7.7830296999999995E-4"/>
    <n v="8.9809112000000001E-4"/>
    <n v="3.4975003400000001E-3"/>
  </r>
  <r>
    <x v="6"/>
    <x v="6"/>
    <x v="21"/>
    <n v="322"/>
    <n v="5.7533210099999996E-3"/>
    <n v="7.3621152000000005E-4"/>
    <n v="9.8943931000000001E-4"/>
    <n v="4.0276697E-3"/>
  </r>
  <r>
    <x v="6"/>
    <x v="7"/>
    <x v="21"/>
    <n v="88"/>
    <n v="5.1344168400000003E-3"/>
    <n v="6.5919586000000004E-4"/>
    <n v="9.3565844E-4"/>
    <n v="3.5395620299999999E-3"/>
  </r>
  <r>
    <x v="6"/>
    <x v="5"/>
    <x v="22"/>
    <n v="113"/>
    <n v="4.2845580699999997E-3"/>
    <n v="7.8929015000000005E-4"/>
    <n v="7.0642796999999995E-4"/>
    <n v="2.7888394799999998E-3"/>
  </r>
  <r>
    <x v="6"/>
    <x v="6"/>
    <x v="22"/>
    <n v="328"/>
    <n v="5.1107650500000004E-3"/>
    <n v="6.1571931999999995E-4"/>
    <n v="9.1798615000000003E-4"/>
    <n v="3.5770590800000002E-3"/>
  </r>
  <r>
    <x v="6"/>
    <x v="7"/>
    <x v="22"/>
    <n v="36"/>
    <n v="4.3843232699999997E-3"/>
    <n v="6.0828157000000001E-4"/>
    <n v="5.8802699999999997E-4"/>
    <n v="3.18801419E-3"/>
  </r>
  <r>
    <x v="6"/>
    <x v="5"/>
    <x v="24"/>
    <n v="162"/>
    <n v="5.4501026200000002E-3"/>
    <n v="1.0090161099999999E-3"/>
    <n v="8.5891036000000003E-4"/>
    <n v="3.5821757100000001E-3"/>
  </r>
  <r>
    <x v="6"/>
    <x v="6"/>
    <x v="24"/>
    <n v="399"/>
    <n v="6.2314058399999999E-3"/>
    <n v="7.5066113000000004E-4"/>
    <n v="1.10658566E-3"/>
    <n v="4.37415854E-3"/>
  </r>
  <r>
    <x v="6"/>
    <x v="7"/>
    <x v="24"/>
    <n v="44"/>
    <n v="6.3149724200000003E-3"/>
    <n v="7.9466515999999997E-4"/>
    <n v="1.1279458899999999E-3"/>
    <n v="4.3923609000000004E-3"/>
  </r>
  <r>
    <x v="6"/>
    <x v="5"/>
    <x v="25"/>
    <n v="196"/>
    <n v="4.7515114799999997E-3"/>
    <n v="1.11613024E-3"/>
    <n v="7.3448108000000005E-4"/>
    <n v="2.90089969E-3"/>
  </r>
  <r>
    <x v="6"/>
    <x v="6"/>
    <x v="25"/>
    <n v="638"/>
    <n v="5.1261717000000004E-3"/>
    <n v="9.2665133E-4"/>
    <n v="8.0497841999999998E-4"/>
    <n v="3.39454144E-3"/>
  </r>
  <r>
    <x v="6"/>
    <x v="7"/>
    <x v="25"/>
    <n v="105"/>
    <n v="4.8160270700000002E-3"/>
    <n v="1.0804671100000001E-3"/>
    <n v="8.2396360000000003E-4"/>
    <n v="2.9115958799999998E-3"/>
  </r>
  <r>
    <x v="6"/>
    <x v="5"/>
    <x v="26"/>
    <n v="97"/>
    <n v="5.5155830000000001E-3"/>
    <n v="1.3579846799999999E-3"/>
    <n v="1.2420052999999999E-3"/>
    <n v="2.9155925700000002E-3"/>
  </r>
  <r>
    <x v="6"/>
    <x v="6"/>
    <x v="26"/>
    <n v="298"/>
    <n v="6.4405059299999998E-3"/>
    <n v="1.1056345400000001E-3"/>
    <n v="1.3716829E-3"/>
    <n v="3.9631880100000003E-3"/>
  </r>
  <r>
    <x v="6"/>
    <x v="7"/>
    <x v="26"/>
    <n v="43"/>
    <n v="6.5199717000000001E-3"/>
    <n v="1.4769054500000001E-3"/>
    <n v="1.56384558E-3"/>
    <n v="3.4792202700000001E-3"/>
  </r>
  <r>
    <x v="6"/>
    <x v="5"/>
    <x v="27"/>
    <n v="47"/>
    <n v="4.9276002299999998E-3"/>
    <n v="7.1143593000000003E-4"/>
    <n v="1.0453603000000001E-3"/>
    <n v="3.1708035199999999E-3"/>
  </r>
  <r>
    <x v="6"/>
    <x v="6"/>
    <x v="27"/>
    <n v="268"/>
    <n v="6.3359847599999998E-3"/>
    <n v="6.5117097999999995E-4"/>
    <n v="1.37221852E-3"/>
    <n v="4.3125947599999999E-3"/>
  </r>
  <r>
    <x v="6"/>
    <x v="7"/>
    <x v="27"/>
    <n v="37"/>
    <n v="6.6328826699999996E-3"/>
    <n v="9.5970946999999996E-4"/>
    <n v="1.6913785899999999E-3"/>
    <n v="3.9817940000000003E-3"/>
  </r>
  <r>
    <x v="6"/>
    <x v="5"/>
    <x v="28"/>
    <n v="270"/>
    <n v="4.7410405799999996E-3"/>
    <n v="9.9699905999999991E-4"/>
    <n v="4.9395551000000005E-4"/>
    <n v="3.25008549E-3"/>
  </r>
  <r>
    <x v="6"/>
    <x v="6"/>
    <x v="28"/>
    <n v="704"/>
    <n v="4.7393529300000002E-3"/>
    <n v="7.8577089E-4"/>
    <n v="4.7284341999999997E-4"/>
    <n v="3.48073814E-3"/>
  </r>
  <r>
    <x v="6"/>
    <x v="7"/>
    <x v="28"/>
    <n v="138"/>
    <n v="4.4741342400000002E-3"/>
    <n v="8.3769433999999999E-4"/>
    <n v="4.8468505999999998E-4"/>
    <n v="3.1517542899999998E-3"/>
  </r>
  <r>
    <x v="6"/>
    <x v="5"/>
    <x v="29"/>
    <n v="69"/>
    <n v="4.44125713E-3"/>
    <n v="6.7968301999999997E-4"/>
    <n v="8.8097131999999995E-4"/>
    <n v="2.88060229E-3"/>
  </r>
  <r>
    <x v="6"/>
    <x v="6"/>
    <x v="29"/>
    <n v="285"/>
    <n v="6.8589178899999999E-3"/>
    <n v="7.2335908999999999E-4"/>
    <n v="1.26466024E-3"/>
    <n v="4.87089806E-3"/>
  </r>
  <r>
    <x v="6"/>
    <x v="7"/>
    <x v="29"/>
    <n v="60"/>
    <n v="5.9243825000000003E-3"/>
    <n v="6.4737633000000005E-4"/>
    <n v="1.1035877000000001E-3"/>
    <n v="4.17341798E-3"/>
  </r>
  <r>
    <x v="6"/>
    <x v="5"/>
    <x v="30"/>
    <n v="70"/>
    <n v="5.2463621700000003E-3"/>
    <n v="1.0600196100000001E-3"/>
    <n v="1.54133571E-3"/>
    <n v="2.6450063699999999E-3"/>
  </r>
  <r>
    <x v="6"/>
    <x v="6"/>
    <x v="30"/>
    <n v="216"/>
    <n v="6.8812154500000004E-3"/>
    <n v="9.8170629000000008E-4"/>
    <n v="1.8299358899999999E-3"/>
    <n v="4.0695727999999999E-3"/>
  </r>
  <r>
    <x v="6"/>
    <x v="7"/>
    <x v="30"/>
    <n v="30"/>
    <n v="6.8310183E-3"/>
    <n v="1.01928988E-3"/>
    <n v="1.6979163800000001E-3"/>
    <n v="4.1138114700000001E-3"/>
  </r>
  <r>
    <x v="6"/>
    <x v="5"/>
    <x v="31"/>
    <n v="74"/>
    <n v="5.1695442899999996E-3"/>
    <n v="9.4266116000000003E-4"/>
    <n v="1.1793040599999999E-3"/>
    <n v="3.0475785899999998E-3"/>
  </r>
  <r>
    <x v="6"/>
    <x v="6"/>
    <x v="31"/>
    <n v="236"/>
    <n v="6.2262140699999996E-3"/>
    <n v="8.6888899999999997E-4"/>
    <n v="1.35043919E-3"/>
    <n v="4.0068853400000003E-3"/>
  </r>
  <r>
    <x v="6"/>
    <x v="7"/>
    <x v="31"/>
    <n v="57"/>
    <n v="5.4911872199999998E-3"/>
    <n v="9.4318525000000001E-4"/>
    <n v="1.16918431E-3"/>
    <n v="3.3788171699999999E-3"/>
  </r>
  <r>
    <x v="6"/>
    <x v="5"/>
    <x v="32"/>
    <n v="19"/>
    <n v="6.9036303300000004E-3"/>
    <n v="6.0977074999999997E-4"/>
    <n v="7.6998021999999996E-4"/>
    <n v="5.5238789000000002E-3"/>
  </r>
  <r>
    <x v="6"/>
    <x v="6"/>
    <x v="32"/>
    <n v="135"/>
    <n v="6.7068756300000002E-3"/>
    <n v="6.3400182000000001E-4"/>
    <n v="1.1576643800000001E-3"/>
    <n v="4.9152089399999996E-3"/>
  </r>
  <r>
    <x v="6"/>
    <x v="7"/>
    <x v="32"/>
    <n v="19"/>
    <n v="6.3827970299999998E-3"/>
    <n v="7.3343061999999999E-4"/>
    <n v="1.5143759800000001E-3"/>
    <n v="4.1349899799999999E-3"/>
  </r>
  <r>
    <x v="6"/>
    <x v="5"/>
    <x v="33"/>
    <n v="136"/>
    <n v="5.6409991999999999E-3"/>
    <n v="1.3137422800000001E-3"/>
    <n v="1.19587393E-3"/>
    <n v="3.13138251E-3"/>
  </r>
  <r>
    <x v="6"/>
    <x v="6"/>
    <x v="33"/>
    <n v="393"/>
    <n v="6.3779330299999996E-3"/>
    <n v="1.1976660900000001E-3"/>
    <n v="1.41627767E-3"/>
    <n v="3.7639887800000001E-3"/>
  </r>
  <r>
    <x v="6"/>
    <x v="7"/>
    <x v="33"/>
    <n v="63"/>
    <n v="6.1326056000000004E-3"/>
    <n v="1.2777408200000001E-3"/>
    <n v="1.41332283E-3"/>
    <n v="3.4415415500000002E-3"/>
  </r>
  <r>
    <x v="6"/>
    <x v="5"/>
    <x v="34"/>
    <n v="47"/>
    <n v="6.3061462800000001E-3"/>
    <n v="7.3606162E-4"/>
    <n v="1.3376671999999999E-3"/>
    <n v="4.2324169999999996E-3"/>
  </r>
  <r>
    <x v="6"/>
    <x v="6"/>
    <x v="34"/>
    <n v="177"/>
    <n v="6.8723187500000001E-3"/>
    <n v="6.5004422999999996E-4"/>
    <n v="1.4325693200000001E-3"/>
    <n v="4.7897047000000003E-3"/>
  </r>
  <r>
    <x v="6"/>
    <x v="7"/>
    <x v="34"/>
    <n v="41"/>
    <n v="5.7489270599999998E-3"/>
    <n v="7.2210902E-4"/>
    <n v="1.3005304800000001E-3"/>
    <n v="3.7262870499999998E-3"/>
  </r>
  <r>
    <x v="6"/>
    <x v="5"/>
    <x v="35"/>
    <n v="24"/>
    <n v="5.35252681E-3"/>
    <n v="2.8211779000000001E-4"/>
    <n v="1.0638500500000001E-3"/>
    <n v="3.9935375800000004E-3"/>
  </r>
  <r>
    <x v="6"/>
    <x v="6"/>
    <x v="35"/>
    <n v="176"/>
    <n v="6.01371765E-3"/>
    <n v="2.2464202E-4"/>
    <n v="1.4503101500000001E-3"/>
    <n v="4.3281773700000001E-3"/>
  </r>
  <r>
    <x v="6"/>
    <x v="7"/>
    <x v="35"/>
    <n v="43"/>
    <n v="4.8818365100000002E-3"/>
    <n v="3.5825773999999998E-4"/>
    <n v="1.2909128E-3"/>
    <n v="3.21920731E-3"/>
  </r>
  <r>
    <x v="6"/>
    <x v="5"/>
    <x v="36"/>
    <n v="186"/>
    <n v="5.2708082000000002E-3"/>
    <n v="1.23749231E-3"/>
    <n v="7.2991315000000005E-4"/>
    <n v="3.3034022800000002E-3"/>
  </r>
  <r>
    <x v="6"/>
    <x v="6"/>
    <x v="36"/>
    <n v="452"/>
    <n v="5.5264664899999996E-3"/>
    <n v="1.0382607899999999E-3"/>
    <n v="7.9220929000000002E-4"/>
    <n v="3.6959959500000002E-3"/>
  </r>
  <r>
    <x v="6"/>
    <x v="7"/>
    <x v="36"/>
    <n v="37"/>
    <n v="5.5374121700000004E-3"/>
    <n v="1.1977599599999999E-3"/>
    <n v="8.1894371999999998E-4"/>
    <n v="3.52070799E-3"/>
  </r>
  <r>
    <x v="6"/>
    <x v="5"/>
    <x v="37"/>
    <n v="109"/>
    <n v="6.3742352199999998E-3"/>
    <n v="1.1837408299999999E-3"/>
    <n v="1.0212790800000001E-3"/>
    <n v="4.1692148500000002E-3"/>
  </r>
  <r>
    <x v="6"/>
    <x v="6"/>
    <x v="37"/>
    <n v="433"/>
    <n v="6.3627200099999996E-3"/>
    <n v="9.2012527000000005E-4"/>
    <n v="9.5217451999999995E-4"/>
    <n v="4.4904197500000003E-3"/>
  </r>
  <r>
    <x v="6"/>
    <x v="7"/>
    <x v="37"/>
    <n v="69"/>
    <n v="6.6992080399999997E-3"/>
    <n v="1.16445229E-3"/>
    <n v="1.3051862999999999E-3"/>
    <n v="4.2295690099999998E-3"/>
  </r>
  <r>
    <x v="6"/>
    <x v="5"/>
    <x v="38"/>
    <n v="65"/>
    <n v="5.8691236800000003E-3"/>
    <n v="7.4394559999999997E-4"/>
    <n v="1.89618921E-3"/>
    <n v="3.2289883600000002E-3"/>
  </r>
  <r>
    <x v="6"/>
    <x v="6"/>
    <x v="38"/>
    <n v="191"/>
    <n v="7.2751839699999998E-3"/>
    <n v="6.8680895999999997E-4"/>
    <n v="1.8929971299999999E-3"/>
    <n v="4.6953774099999998E-3"/>
  </r>
  <r>
    <x v="6"/>
    <x v="7"/>
    <x v="38"/>
    <n v="35"/>
    <n v="6.2420632199999999E-3"/>
    <n v="1.0512563600000001E-3"/>
    <n v="1.6888225099999999E-3"/>
    <n v="3.5019838600000002E-3"/>
  </r>
  <r>
    <x v="6"/>
    <x v="5"/>
    <x v="39"/>
    <n v="156"/>
    <n v="5.32459317E-3"/>
    <n v="9.5693826E-4"/>
    <n v="7.8399492E-4"/>
    <n v="3.5836595299999999E-3"/>
  </r>
  <r>
    <x v="6"/>
    <x v="6"/>
    <x v="39"/>
    <n v="354"/>
    <n v="5.9382844500000002E-3"/>
    <n v="8.1656049999999998E-4"/>
    <n v="8.9957340999999996E-4"/>
    <n v="4.2221500499999998E-3"/>
  </r>
  <r>
    <x v="6"/>
    <x v="7"/>
    <x v="39"/>
    <n v="46"/>
    <n v="5.8861712599999998E-3"/>
    <n v="9.9310566999999991E-4"/>
    <n v="8.3006216999999998E-4"/>
    <n v="4.0630029600000001E-3"/>
  </r>
  <r>
    <x v="6"/>
    <x v="5"/>
    <x v="40"/>
    <n v="218"/>
    <n v="3.8909592199999998E-3"/>
    <n v="7.6558759999999996E-4"/>
    <n v="4.8329699999999999E-4"/>
    <n v="2.64207419E-3"/>
  </r>
  <r>
    <x v="6"/>
    <x v="6"/>
    <x v="40"/>
    <n v="369"/>
    <n v="4.4601585899999999E-3"/>
    <n v="7.0275621000000005E-4"/>
    <n v="5.0994908999999996E-4"/>
    <n v="3.2474528500000001E-3"/>
  </r>
  <r>
    <x v="6"/>
    <x v="7"/>
    <x v="40"/>
    <n v="48"/>
    <n v="3.8681517299999999E-3"/>
    <n v="7.8896578999999997E-4"/>
    <n v="4.5717570000000001E-4"/>
    <n v="2.6220097800000002E-3"/>
  </r>
  <r>
    <x v="6"/>
    <x v="5"/>
    <x v="41"/>
    <n v="27"/>
    <n v="4.7097905799999996E-3"/>
    <n v="7.5488659E-4"/>
    <n v="1.22770889E-3"/>
    <n v="2.7271945899999999E-3"/>
  </r>
  <r>
    <x v="6"/>
    <x v="6"/>
    <x v="41"/>
    <n v="118"/>
    <n v="6.84165074E-3"/>
    <n v="6.4971726999999996E-4"/>
    <n v="1.3498506399999999E-3"/>
    <n v="4.8420822999999998E-3"/>
  </r>
  <r>
    <x v="6"/>
    <x v="7"/>
    <x v="41"/>
    <n v="13"/>
    <n v="6.6034542599999997E-3"/>
    <n v="8.1285581000000004E-4"/>
    <n v="1.2802703999999999E-3"/>
    <n v="4.5103273400000001E-3"/>
  </r>
  <r>
    <x v="6"/>
    <x v="5"/>
    <x v="42"/>
    <n v="551"/>
    <n v="4.5720320899999998E-3"/>
    <n v="1.13320874E-3"/>
    <n v="7.0309850000000004E-4"/>
    <n v="2.73572437E-3"/>
  </r>
  <r>
    <x v="6"/>
    <x v="6"/>
    <x v="42"/>
    <n v="1039"/>
    <n v="4.40495422E-3"/>
    <n v="8.1070850999999996E-4"/>
    <n v="7.0016998000000004E-4"/>
    <n v="2.8940752500000002E-3"/>
  </r>
  <r>
    <x v="6"/>
    <x v="7"/>
    <x v="42"/>
    <n v="160"/>
    <n v="4.2050778999999996E-3"/>
    <n v="9.6339672999999995E-4"/>
    <n v="7.2337938999999997E-4"/>
    <n v="2.51830126E-3"/>
  </r>
  <r>
    <x v="6"/>
    <x v="5"/>
    <x v="43"/>
    <n v="134"/>
    <n v="5.3950730000000002E-3"/>
    <n v="8.5527200000000002E-4"/>
    <n v="1.56560921E-3"/>
    <n v="2.9741912799999999E-3"/>
  </r>
  <r>
    <x v="6"/>
    <x v="6"/>
    <x v="43"/>
    <n v="275"/>
    <n v="6.4373314000000003E-3"/>
    <n v="7.7129605E-4"/>
    <n v="1.6379206099999999E-3"/>
    <n v="4.0281142400000001E-3"/>
  </r>
  <r>
    <x v="6"/>
    <x v="7"/>
    <x v="43"/>
    <n v="74"/>
    <n v="5.7912597700000004E-3"/>
    <n v="7.6826797000000002E-4"/>
    <n v="1.4109419500000001E-3"/>
    <n v="3.6120493100000001E-3"/>
  </r>
  <r>
    <x v="6"/>
    <x v="5"/>
    <x v="44"/>
    <n v="305"/>
    <n v="5.21057202E-3"/>
    <n v="1.1044700099999999E-3"/>
    <n v="1.02337559E-3"/>
    <n v="3.0827259199999999E-3"/>
  </r>
  <r>
    <x v="6"/>
    <x v="6"/>
    <x v="44"/>
    <n v="803"/>
    <n v="5.5332575700000001E-3"/>
    <n v="9.5841380000000003E-4"/>
    <n v="1.0310292400000001E-3"/>
    <n v="3.54381405E-3"/>
  </r>
  <r>
    <x v="6"/>
    <x v="7"/>
    <x v="44"/>
    <n v="53"/>
    <n v="5.2111719500000002E-3"/>
    <n v="1.06350428E-3"/>
    <n v="1.17815315E-3"/>
    <n v="2.9695141199999999E-3"/>
  </r>
  <r>
    <x v="7"/>
    <x v="5"/>
    <x v="0"/>
    <n v="9679"/>
    <n v="4.8657397800000004E-3"/>
    <n v="9.6460836999999998E-4"/>
    <n v="8.7113567000000002E-4"/>
    <n v="3.0299498099999999E-3"/>
  </r>
  <r>
    <x v="7"/>
    <x v="6"/>
    <x v="0"/>
    <n v="17215"/>
    <n v="5.7248353099999998E-3"/>
    <n v="8.0505778999999996E-4"/>
    <n v="1.06236664E-3"/>
    <n v="3.8572907199999999E-3"/>
  </r>
  <r>
    <x v="7"/>
    <x v="7"/>
    <x v="0"/>
    <n v="2873"/>
    <n v="5.4301017100000003E-3"/>
    <n v="9.0995644000000004E-4"/>
    <n v="1.1033035100000001E-3"/>
    <n v="3.4166962399999998E-3"/>
  </r>
  <r>
    <x v="7"/>
    <x v="5"/>
    <x v="1"/>
    <n v="195"/>
    <n v="5.5119893099999998E-3"/>
    <n v="1.22797935E-3"/>
    <n v="1.01507572E-3"/>
    <n v="3.2689337499999999E-3"/>
  </r>
  <r>
    <x v="7"/>
    <x v="6"/>
    <x v="1"/>
    <n v="317"/>
    <n v="6.1345876199999996E-3"/>
    <n v="9.997149700000001E-4"/>
    <n v="1.1906689500000001E-3"/>
    <n v="3.9442032200000003E-3"/>
  </r>
  <r>
    <x v="7"/>
    <x v="7"/>
    <x v="1"/>
    <n v="59"/>
    <n v="6.0706996599999997E-3"/>
    <n v="1.34985068E-3"/>
    <n v="1.03793919E-3"/>
    <n v="3.6829093400000002E-3"/>
  </r>
  <r>
    <x v="7"/>
    <x v="5"/>
    <x v="2"/>
    <n v="141"/>
    <n v="6.1835103999999998E-3"/>
    <n v="1.1344231600000001E-3"/>
    <n v="1.67889719E-3"/>
    <n v="3.37018954E-3"/>
  </r>
  <r>
    <x v="7"/>
    <x v="6"/>
    <x v="2"/>
    <n v="224"/>
    <n v="6.26209056E-3"/>
    <n v="8.3705331999999995E-4"/>
    <n v="1.6778271500000001E-3"/>
    <n v="3.7472096100000002E-3"/>
  </r>
  <r>
    <x v="7"/>
    <x v="7"/>
    <x v="2"/>
    <n v="49"/>
    <n v="6.6784767199999998E-3"/>
    <n v="9.2592566000000004E-4"/>
    <n v="1.63525113E-3"/>
    <n v="4.1172994800000003E-3"/>
  </r>
  <r>
    <x v="7"/>
    <x v="5"/>
    <x v="3"/>
    <n v="129"/>
    <n v="4.86757085E-3"/>
    <n v="7.2988418999999998E-4"/>
    <n v="7.9565004999999998E-4"/>
    <n v="3.3420360900000001E-3"/>
  </r>
  <r>
    <x v="7"/>
    <x v="6"/>
    <x v="3"/>
    <n v="231"/>
    <n v="5.7463521599999999E-3"/>
    <n v="7.7270699000000001E-4"/>
    <n v="7.0070723999999997E-4"/>
    <n v="4.2729374799999999E-3"/>
  </r>
  <r>
    <x v="7"/>
    <x v="7"/>
    <x v="3"/>
    <n v="31"/>
    <n v="6.0222518700000002E-3"/>
    <n v="8.5946807E-4"/>
    <n v="8.3295975999999998E-4"/>
    <n v="4.3298235099999997E-3"/>
  </r>
  <r>
    <x v="7"/>
    <x v="5"/>
    <x v="4"/>
    <n v="91"/>
    <n v="5.4516430199999999E-3"/>
    <n v="7.5702048999999995E-4"/>
    <n v="6.7116883999999999E-4"/>
    <n v="4.0234531699999999E-3"/>
  </r>
  <r>
    <x v="7"/>
    <x v="6"/>
    <x v="4"/>
    <n v="249"/>
    <n v="6.39386226E-3"/>
    <n v="6.6962266E-4"/>
    <n v="7.7643885999999999E-4"/>
    <n v="4.9478001899999997E-3"/>
  </r>
  <r>
    <x v="7"/>
    <x v="7"/>
    <x v="4"/>
    <n v="35"/>
    <n v="6.6954362399999998E-3"/>
    <n v="7.5760556999999995E-4"/>
    <n v="9.8412679999999994E-4"/>
    <n v="4.9537034800000001E-3"/>
  </r>
  <r>
    <x v="7"/>
    <x v="5"/>
    <x v="5"/>
    <n v="51"/>
    <n v="5.8167662799999999E-3"/>
    <n v="6.8377787999999995E-4"/>
    <n v="1.4249725E-3"/>
    <n v="3.7080153800000001E-3"/>
  </r>
  <r>
    <x v="7"/>
    <x v="6"/>
    <x v="5"/>
    <n v="188"/>
    <n v="6.7541491800000002E-3"/>
    <n v="6.4266868999999995E-4"/>
    <n v="1.25800309E-3"/>
    <n v="4.8534769199999996E-3"/>
  </r>
  <r>
    <x v="7"/>
    <x v="7"/>
    <x v="5"/>
    <n v="32"/>
    <n v="6.2449361199999999E-3"/>
    <n v="8.1054664999999999E-4"/>
    <n v="1.56069135E-3"/>
    <n v="3.8736977099999999E-3"/>
  </r>
  <r>
    <x v="7"/>
    <x v="5"/>
    <x v="6"/>
    <n v="82"/>
    <n v="6.0381377600000003E-3"/>
    <n v="1.0742714299999999E-3"/>
    <n v="1.05197015E-3"/>
    <n v="3.9118956200000004E-3"/>
  </r>
  <r>
    <x v="7"/>
    <x v="6"/>
    <x v="6"/>
    <n v="308"/>
    <n v="6.1235116599999998E-3"/>
    <n v="8.9871910000000001E-4"/>
    <n v="1.1259918399999999E-3"/>
    <n v="4.0988002700000003E-3"/>
  </r>
  <r>
    <x v="7"/>
    <x v="7"/>
    <x v="6"/>
    <n v="32"/>
    <n v="5.8170570400000003E-3"/>
    <n v="1.3541663500000001E-3"/>
    <n v="1.12015307E-3"/>
    <n v="3.3427370799999998E-3"/>
  </r>
  <r>
    <x v="7"/>
    <x v="5"/>
    <x v="7"/>
    <n v="34"/>
    <n v="4.1098173300000004E-3"/>
    <n v="7.6865441999999996E-4"/>
    <n v="6.9614628999999995E-4"/>
    <n v="2.6450160399999999E-3"/>
  </r>
  <r>
    <x v="7"/>
    <x v="6"/>
    <x v="7"/>
    <n v="179"/>
    <n v="4.1845124700000003E-3"/>
    <n v="6.2260733000000005E-4"/>
    <n v="5.6182729999999998E-4"/>
    <n v="3.0000773299999998E-3"/>
  </r>
  <r>
    <x v="7"/>
    <x v="7"/>
    <x v="7"/>
    <n v="5"/>
    <n v="3.49074055E-3"/>
    <n v="7.5231471E-4"/>
    <n v="4.5601832000000001E-4"/>
    <n v="2.28240694E-3"/>
  </r>
  <r>
    <x v="7"/>
    <x v="5"/>
    <x v="8"/>
    <n v="72"/>
    <n v="6.6981736300000001E-3"/>
    <n v="1.1566034100000001E-3"/>
    <n v="2.23170632E-3"/>
    <n v="3.3098634400000001E-3"/>
  </r>
  <r>
    <x v="7"/>
    <x v="6"/>
    <x v="8"/>
    <n v="228"/>
    <n v="8.5011064100000006E-3"/>
    <n v="1.1686258799999999E-3"/>
    <n v="2.0630784499999998E-3"/>
    <n v="5.2694015400000004E-3"/>
  </r>
  <r>
    <x v="7"/>
    <x v="7"/>
    <x v="8"/>
    <n v="32"/>
    <n v="7.0833331100000002E-3"/>
    <n v="1.4822046099999999E-3"/>
    <n v="1.7068139899999999E-3"/>
    <n v="3.8943139899999999E-3"/>
  </r>
  <r>
    <x v="7"/>
    <x v="5"/>
    <x v="9"/>
    <n v="44"/>
    <n v="5.7181184700000002E-3"/>
    <n v="1.1468852700000001E-3"/>
    <n v="1.55355616E-3"/>
    <n v="3.0176765100000001E-3"/>
  </r>
  <r>
    <x v="7"/>
    <x v="6"/>
    <x v="9"/>
    <n v="179"/>
    <n v="6.5626937400000002E-3"/>
    <n v="8.7251680999999995E-4"/>
    <n v="1.40039805E-3"/>
    <n v="4.2897783700000004E-3"/>
  </r>
  <r>
    <x v="7"/>
    <x v="7"/>
    <x v="9"/>
    <n v="9"/>
    <n v="7.2710902699999998E-3"/>
    <n v="1.08539073E-3"/>
    <n v="1.3361623400000001E-3"/>
    <n v="4.8495367200000004E-3"/>
  </r>
  <r>
    <x v="7"/>
    <x v="5"/>
    <x v="10"/>
    <n v="78"/>
    <n v="6.4417139099999998E-3"/>
    <n v="1.24539984E-3"/>
    <n v="1.26335447E-3"/>
    <n v="3.93295916E-3"/>
  </r>
  <r>
    <x v="7"/>
    <x v="6"/>
    <x v="10"/>
    <n v="334"/>
    <n v="6.7071063900000002E-3"/>
    <n v="1.06069087E-3"/>
    <n v="1.5409110000000001E-3"/>
    <n v="4.1055040400000001E-3"/>
  </r>
  <r>
    <x v="7"/>
    <x v="7"/>
    <x v="10"/>
    <n v="38"/>
    <n v="6.5646317899999999E-3"/>
    <n v="1.1601484000000001E-3"/>
    <n v="1.6575289900000001E-3"/>
    <n v="3.7469539200000001E-3"/>
  </r>
  <r>
    <x v="7"/>
    <x v="5"/>
    <x v="11"/>
    <n v="286"/>
    <n v="5.2473854800000001E-3"/>
    <n v="7.4717505E-4"/>
    <n v="1.65472813E-3"/>
    <n v="2.8454818400000001E-3"/>
  </r>
  <r>
    <x v="7"/>
    <x v="6"/>
    <x v="11"/>
    <n v="632"/>
    <n v="6.8017094900000002E-3"/>
    <n v="6.2675784000000003E-4"/>
    <n v="1.79718609E-3"/>
    <n v="4.3777650700000002E-3"/>
  </r>
  <r>
    <x v="7"/>
    <x v="7"/>
    <x v="11"/>
    <n v="121"/>
    <n v="6.23182562E-3"/>
    <n v="7.3347085000000003E-4"/>
    <n v="1.74538927E-3"/>
    <n v="3.7529650299999999E-3"/>
  </r>
  <r>
    <x v="7"/>
    <x v="5"/>
    <x v="12"/>
    <n v="243"/>
    <n v="5.22333652E-3"/>
    <n v="7.2611808999999995E-4"/>
    <n v="1.17679255E-3"/>
    <n v="3.3204253799999999E-3"/>
  </r>
  <r>
    <x v="7"/>
    <x v="6"/>
    <x v="12"/>
    <n v="460"/>
    <n v="6.6774101800000001E-3"/>
    <n v="6.7610181000000004E-4"/>
    <n v="1.5978258400000001E-3"/>
    <n v="4.4034820400000001E-3"/>
  </r>
  <r>
    <x v="7"/>
    <x v="7"/>
    <x v="12"/>
    <n v="124"/>
    <n v="5.5263401499999996E-3"/>
    <n v="6.8333683000000004E-4"/>
    <n v="1.2319852599999999E-3"/>
    <n v="3.6110175299999998E-3"/>
  </r>
  <r>
    <x v="7"/>
    <x v="5"/>
    <x v="13"/>
    <n v="34"/>
    <n v="4.7749861399999996E-3"/>
    <n v="5.6474650000000004E-4"/>
    <n v="1.0859202299999999E-3"/>
    <n v="3.1243189199999999E-3"/>
  </r>
  <r>
    <x v="7"/>
    <x v="6"/>
    <x v="13"/>
    <n v="251"/>
    <n v="5.4533714500000002E-3"/>
    <n v="4.7988578999999998E-4"/>
    <n v="9.8494887000000002E-4"/>
    <n v="3.9885363600000003E-3"/>
  </r>
  <r>
    <x v="7"/>
    <x v="7"/>
    <x v="13"/>
    <n v="18"/>
    <n v="5.0012858700000003E-3"/>
    <n v="5.2469118999999998E-4"/>
    <n v="8.1404288999999998E-4"/>
    <n v="3.6625512599999998E-3"/>
  </r>
  <r>
    <x v="7"/>
    <x v="5"/>
    <x v="14"/>
    <n v="222"/>
    <n v="4.6755085900000003E-3"/>
    <n v="4.7677861000000002E-4"/>
    <n v="1.26381563E-3"/>
    <n v="2.93491386E-3"/>
  </r>
  <r>
    <x v="7"/>
    <x v="6"/>
    <x v="14"/>
    <n v="250"/>
    <n v="6.1506016300000004E-3"/>
    <n v="3.9226828E-4"/>
    <n v="1.6554626999999999E-3"/>
    <n v="4.1028701200000002E-3"/>
  </r>
  <r>
    <x v="7"/>
    <x v="7"/>
    <x v="14"/>
    <n v="66"/>
    <n v="5.02420008E-3"/>
    <n v="3.7492960000000002E-4"/>
    <n v="1.6740317600000001E-3"/>
    <n v="2.9752382500000001E-3"/>
  </r>
  <r>
    <x v="7"/>
    <x v="5"/>
    <x v="15"/>
    <n v="238"/>
    <n v="5.62626416E-3"/>
    <n v="8.8672945999999995E-4"/>
    <n v="1.3707008200000001E-3"/>
    <n v="3.3688333900000001E-3"/>
  </r>
  <r>
    <x v="7"/>
    <x v="6"/>
    <x v="15"/>
    <n v="514"/>
    <n v="6.52617878E-3"/>
    <n v="7.1892088999999998E-4"/>
    <n v="1.4802202400000001E-3"/>
    <n v="4.32703716E-3"/>
  </r>
  <r>
    <x v="7"/>
    <x v="7"/>
    <x v="15"/>
    <n v="121"/>
    <n v="5.6576176400000002E-3"/>
    <n v="7.2754031E-4"/>
    <n v="1.67642311E-3"/>
    <n v="3.2536537300000001E-3"/>
  </r>
  <r>
    <x v="7"/>
    <x v="5"/>
    <x v="16"/>
    <n v="58"/>
    <n v="5.6655090299999999E-3"/>
    <n v="1.2342351E-3"/>
    <n v="9.0577083999999997E-4"/>
    <n v="3.5255026E-3"/>
  </r>
  <r>
    <x v="7"/>
    <x v="6"/>
    <x v="16"/>
    <n v="180"/>
    <n v="7.3935825800000004E-3"/>
    <n v="9.7980940000000002E-4"/>
    <n v="1.85532384E-3"/>
    <n v="4.5584488499999997E-3"/>
  </r>
  <r>
    <x v="7"/>
    <x v="7"/>
    <x v="16"/>
    <n v="53"/>
    <n v="6.4061405599999998E-3"/>
    <n v="1.2113467399999999E-3"/>
    <n v="1.6426447900000001E-3"/>
    <n v="3.5521486299999998E-3"/>
  </r>
  <r>
    <x v="7"/>
    <x v="5"/>
    <x v="17"/>
    <n v="3341"/>
    <n v="4.3480028300000003E-3"/>
    <n v="9.2935876000000003E-4"/>
    <n v="6.7557440999999995E-4"/>
    <n v="2.7430691700000001E-3"/>
  </r>
  <r>
    <x v="7"/>
    <x v="6"/>
    <x v="17"/>
    <n v="1842"/>
    <n v="4.5115700600000001E-3"/>
    <n v="7.8624507999999998E-4"/>
    <n v="6.9127106999999997E-4"/>
    <n v="3.0340534200000002E-3"/>
  </r>
  <r>
    <x v="7"/>
    <x v="7"/>
    <x v="17"/>
    <n v="389"/>
    <n v="4.1630960299999997E-3"/>
    <n v="8.2396078000000002E-4"/>
    <n v="7.0970769999999998E-4"/>
    <n v="2.6294270599999999E-3"/>
  </r>
  <r>
    <x v="7"/>
    <x v="5"/>
    <x v="18"/>
    <n v="630"/>
    <n v="4.6094206700000003E-3"/>
    <n v="1.17408854E-3"/>
    <n v="4.9017098000000005E-4"/>
    <n v="2.9451606999999999E-3"/>
  </r>
  <r>
    <x v="7"/>
    <x v="6"/>
    <x v="18"/>
    <n v="1377"/>
    <n v="4.6957369400000004E-3"/>
    <n v="9.2100858999999999E-4"/>
    <n v="4.8418606999999999E-4"/>
    <n v="3.2905418E-3"/>
  </r>
  <r>
    <x v="7"/>
    <x v="7"/>
    <x v="18"/>
    <n v="238"/>
    <n v="4.5543979099999998E-3"/>
    <n v="1.0972511500000001E-3"/>
    <n v="4.7424502000000001E-4"/>
    <n v="2.9829012599999999E-3"/>
  </r>
  <r>
    <x v="7"/>
    <x v="5"/>
    <x v="19"/>
    <n v="332"/>
    <n v="4.9288122300000002E-3"/>
    <n v="1.0173329900000001E-3"/>
    <n v="8.7792116000000005E-4"/>
    <n v="3.0335575899999999E-3"/>
  </r>
  <r>
    <x v="7"/>
    <x v="6"/>
    <x v="19"/>
    <n v="478"/>
    <n v="5.8854164200000001E-3"/>
    <n v="9.2372224999999995E-4"/>
    <n v="9.9776728000000006E-4"/>
    <n v="3.9639264299999996E-3"/>
  </r>
  <r>
    <x v="7"/>
    <x v="7"/>
    <x v="19"/>
    <n v="102"/>
    <n v="5.6145604200000003E-3"/>
    <n v="9.1991171000000002E-4"/>
    <n v="1.21652575E-3"/>
    <n v="3.47812247E-3"/>
  </r>
  <r>
    <x v="7"/>
    <x v="5"/>
    <x v="20"/>
    <n v="81"/>
    <n v="5.4912549099999999E-3"/>
    <n v="1.10553818E-3"/>
    <n v="1.2697185499999999E-3"/>
    <n v="3.1159977199999998E-3"/>
  </r>
  <r>
    <x v="7"/>
    <x v="6"/>
    <x v="20"/>
    <n v="233"/>
    <n v="6.9743480399999998E-3"/>
    <n v="1.0407226199999999E-3"/>
    <n v="1.5824191000000001E-3"/>
    <n v="4.3512058399999996E-3"/>
  </r>
  <r>
    <x v="7"/>
    <x v="7"/>
    <x v="20"/>
    <n v="47"/>
    <n v="6.7649229400000002E-3"/>
    <n v="1.72995442E-3"/>
    <n v="1.6523835500000001E-3"/>
    <n v="3.3825845099999998E-3"/>
  </r>
  <r>
    <x v="7"/>
    <x v="5"/>
    <x v="21"/>
    <n v="117"/>
    <n v="5.33653823E-3"/>
    <n v="9.2661816000000005E-4"/>
    <n v="8.9347872000000001E-4"/>
    <n v="3.5164408899999999E-3"/>
  </r>
  <r>
    <x v="7"/>
    <x v="6"/>
    <x v="21"/>
    <n v="264"/>
    <n v="5.6444652600000002E-3"/>
    <n v="6.9917907000000001E-4"/>
    <n v="9.2548727999999998E-4"/>
    <n v="4.0197984599999997E-3"/>
  </r>
  <r>
    <x v="7"/>
    <x v="7"/>
    <x v="21"/>
    <n v="61"/>
    <n v="5.0516087600000004E-3"/>
    <n v="7.7280638000000001E-4"/>
    <n v="9.7677575000000008E-4"/>
    <n v="3.3020261499999998E-3"/>
  </r>
  <r>
    <x v="7"/>
    <x v="5"/>
    <x v="22"/>
    <n v="117"/>
    <n v="4.1941672100000004E-3"/>
    <n v="7.1541602999999996E-4"/>
    <n v="6.4280600999999996E-4"/>
    <n v="2.8359447100000002E-3"/>
  </r>
  <r>
    <x v="7"/>
    <x v="6"/>
    <x v="22"/>
    <n v="333"/>
    <n v="5.2683236300000002E-3"/>
    <n v="6.1147928999999998E-4"/>
    <n v="1.00756982E-3"/>
    <n v="3.6492740399999999E-3"/>
  </r>
  <r>
    <x v="7"/>
    <x v="7"/>
    <x v="22"/>
    <n v="30"/>
    <n v="4.8545522099999999E-3"/>
    <n v="5.7716026999999996E-4"/>
    <n v="6.5200589000000001E-4"/>
    <n v="3.62538557E-3"/>
  </r>
  <r>
    <x v="7"/>
    <x v="6"/>
    <x v="23"/>
    <n v="1"/>
    <n v="5.9606479100000002E-3"/>
    <n v="1.60879583E-3"/>
    <n v="3.31018472E-3"/>
    <n v="1.0416666600000001E-3"/>
  </r>
  <r>
    <x v="7"/>
    <x v="5"/>
    <x v="24"/>
    <n v="170"/>
    <n v="5.3969904799999998E-3"/>
    <n v="9.3021491E-4"/>
    <n v="8.4524760999999998E-4"/>
    <n v="3.6215275600000002E-3"/>
  </r>
  <r>
    <x v="7"/>
    <x v="6"/>
    <x v="24"/>
    <n v="379"/>
    <n v="5.9744207699999998E-3"/>
    <n v="7.1014098000000004E-4"/>
    <n v="1.10967556E-3"/>
    <n v="4.1546037600000002E-3"/>
  </r>
  <r>
    <x v="7"/>
    <x v="7"/>
    <x v="24"/>
    <n v="42"/>
    <n v="5.69389306E-3"/>
    <n v="8.3691552999999998E-4"/>
    <n v="1.09099397E-3"/>
    <n v="3.7659829399999999E-3"/>
  </r>
  <r>
    <x v="7"/>
    <x v="5"/>
    <x v="25"/>
    <n v="205"/>
    <n v="4.7115512500000003E-3"/>
    <n v="1.06306434E-3"/>
    <n v="8.0019171999999995E-4"/>
    <n v="2.8482947100000001E-3"/>
  </r>
  <r>
    <x v="7"/>
    <x v="6"/>
    <x v="25"/>
    <n v="677"/>
    <n v="4.98642545E-3"/>
    <n v="8.6914945999999995E-4"/>
    <n v="8.341879E-4"/>
    <n v="3.2830875999999998E-3"/>
  </r>
  <r>
    <x v="7"/>
    <x v="7"/>
    <x v="25"/>
    <n v="132"/>
    <n v="5.0284088599999999E-3"/>
    <n v="1.11181233E-3"/>
    <n v="8.3473601000000005E-4"/>
    <n v="3.0818600499999999E-3"/>
  </r>
  <r>
    <x v="7"/>
    <x v="5"/>
    <x v="26"/>
    <n v="126"/>
    <n v="5.6003818999999996E-3"/>
    <n v="1.3874188999999999E-3"/>
    <n v="1.2334653399999999E-3"/>
    <n v="2.9794971100000002E-3"/>
  </r>
  <r>
    <x v="7"/>
    <x v="6"/>
    <x v="26"/>
    <n v="264"/>
    <n v="6.6301905699999997E-3"/>
    <n v="1.0989230200000001E-3"/>
    <n v="1.4661806600000001E-3"/>
    <n v="4.0650863800000001E-3"/>
  </r>
  <r>
    <x v="7"/>
    <x v="7"/>
    <x v="26"/>
    <n v="28"/>
    <n v="7.0312497900000001E-3"/>
    <n v="1.4641200800000001E-3"/>
    <n v="1.09705669E-3"/>
    <n v="4.4700724600000002E-3"/>
  </r>
  <r>
    <x v="7"/>
    <x v="5"/>
    <x v="27"/>
    <n v="77"/>
    <n v="5.1173939700000001E-3"/>
    <n v="6.4950070999999999E-4"/>
    <n v="1.22083912E-3"/>
    <n v="3.2470536600000001E-3"/>
  </r>
  <r>
    <x v="7"/>
    <x v="6"/>
    <x v="27"/>
    <n v="273"/>
    <n v="6.3607802E-3"/>
    <n v="6.6650533000000005E-4"/>
    <n v="1.4043207700000001E-3"/>
    <n v="4.2899536300000001E-3"/>
  </r>
  <r>
    <x v="7"/>
    <x v="7"/>
    <x v="27"/>
    <n v="34"/>
    <n v="6.5614785199999996E-3"/>
    <n v="7.2406013999999999E-4"/>
    <n v="1.4419932300000001E-3"/>
    <n v="4.3954246400000003E-3"/>
  </r>
  <r>
    <x v="7"/>
    <x v="5"/>
    <x v="28"/>
    <n v="241"/>
    <n v="4.9767555799999997E-3"/>
    <n v="1.09708751E-3"/>
    <n v="5.3322356000000003E-4"/>
    <n v="3.3464439900000001E-3"/>
  </r>
  <r>
    <x v="7"/>
    <x v="6"/>
    <x v="28"/>
    <n v="670"/>
    <n v="4.8277360699999997E-3"/>
    <n v="8.3863641999999997E-4"/>
    <n v="5.2040123000000004E-4"/>
    <n v="3.4686979299999999E-3"/>
  </r>
  <r>
    <x v="7"/>
    <x v="7"/>
    <x v="28"/>
    <n v="114"/>
    <n v="4.5962270200000004E-3"/>
    <n v="9.2105237000000004E-4"/>
    <n v="5.3890489000000001E-4"/>
    <n v="3.13626926E-3"/>
  </r>
  <r>
    <x v="7"/>
    <x v="5"/>
    <x v="29"/>
    <n v="101"/>
    <n v="4.8444946299999996E-3"/>
    <n v="7.7569190999999995E-4"/>
    <n v="8.4983472999999995E-4"/>
    <n v="3.21896745E-3"/>
  </r>
  <r>
    <x v="7"/>
    <x v="6"/>
    <x v="29"/>
    <n v="281"/>
    <n v="6.9217903300000001E-3"/>
    <n v="6.4818909000000004E-4"/>
    <n v="1.32372788E-3"/>
    <n v="4.9498729E-3"/>
  </r>
  <r>
    <x v="7"/>
    <x v="7"/>
    <x v="29"/>
    <n v="63"/>
    <n v="5.9472366999999996E-3"/>
    <n v="7.1942950000000001E-4"/>
    <n v="1.21858443E-3"/>
    <n v="4.0092222900000004E-3"/>
  </r>
  <r>
    <x v="7"/>
    <x v="5"/>
    <x v="30"/>
    <n v="78"/>
    <n v="5.0753796099999998E-3"/>
    <n v="1.06748554E-3"/>
    <n v="1.4745071200000001E-3"/>
    <n v="2.5333865499999999E-3"/>
  </r>
  <r>
    <x v="7"/>
    <x v="6"/>
    <x v="30"/>
    <n v="239"/>
    <n v="7.1522932800000003E-3"/>
    <n v="9.0243854999999995E-4"/>
    <n v="1.69703021E-3"/>
    <n v="4.5528240500000003E-3"/>
  </r>
  <r>
    <x v="7"/>
    <x v="7"/>
    <x v="30"/>
    <n v="52"/>
    <n v="7.73214896E-3"/>
    <n v="8.6694240999999998E-4"/>
    <n v="2.1683580299999999E-3"/>
    <n v="4.6968480399999998E-3"/>
  </r>
  <r>
    <x v="7"/>
    <x v="5"/>
    <x v="31"/>
    <n v="74"/>
    <n v="5.3478476200000003E-3"/>
    <n v="1.11283136E-3"/>
    <n v="1.0837397299999999E-3"/>
    <n v="3.1512760100000001E-3"/>
  </r>
  <r>
    <x v="7"/>
    <x v="6"/>
    <x v="31"/>
    <n v="255"/>
    <n v="6.8053737800000003E-3"/>
    <n v="8.0242349000000002E-4"/>
    <n v="1.32997434E-3"/>
    <n v="4.6729754400000002E-3"/>
  </r>
  <r>
    <x v="7"/>
    <x v="7"/>
    <x v="31"/>
    <n v="39"/>
    <n v="5.2961773400000004E-3"/>
    <n v="9.2444184999999999E-4"/>
    <n v="1.33517307E-3"/>
    <n v="3.0365619199999999E-3"/>
  </r>
  <r>
    <x v="7"/>
    <x v="5"/>
    <x v="32"/>
    <n v="25"/>
    <n v="6.5254626899999999E-3"/>
    <n v="8.5185163000000002E-4"/>
    <n v="1.0467590200000001E-3"/>
    <n v="4.6268516900000002E-3"/>
  </r>
  <r>
    <x v="7"/>
    <x v="6"/>
    <x v="32"/>
    <n v="120"/>
    <n v="7.1887536100000001E-3"/>
    <n v="6.4766566000000003E-4"/>
    <n v="1.2173995E-3"/>
    <n v="5.3236880499999998E-3"/>
  </r>
  <r>
    <x v="7"/>
    <x v="7"/>
    <x v="32"/>
    <n v="13"/>
    <n v="6.04344711E-3"/>
    <n v="7.1314079999999997E-4"/>
    <n v="1.30787013E-3"/>
    <n v="4.0224356199999997E-3"/>
  </r>
  <r>
    <x v="7"/>
    <x v="5"/>
    <x v="33"/>
    <n v="138"/>
    <n v="5.8064946900000004E-3"/>
    <n v="1.3981143600000001E-3"/>
    <n v="1.14960721E-3"/>
    <n v="3.2587725699999999E-3"/>
  </r>
  <r>
    <x v="7"/>
    <x v="6"/>
    <x v="33"/>
    <n v="396"/>
    <n v="6.1738037799999998E-3"/>
    <n v="1.0513991699999999E-3"/>
    <n v="1.42112653E-3"/>
    <n v="3.70127759E-3"/>
  </r>
  <r>
    <x v="7"/>
    <x v="7"/>
    <x v="33"/>
    <n v="60"/>
    <n v="5.6687883099999998E-3"/>
    <n v="1.2409333800000001E-3"/>
    <n v="1.3734565299999999E-3"/>
    <n v="3.0543978999999998E-3"/>
  </r>
  <r>
    <x v="7"/>
    <x v="5"/>
    <x v="34"/>
    <n v="57"/>
    <n v="5.4256007800000004E-3"/>
    <n v="6.9911449000000002E-4"/>
    <n v="1.1913171700000001E-3"/>
    <n v="3.53516866E-3"/>
  </r>
  <r>
    <x v="7"/>
    <x v="6"/>
    <x v="34"/>
    <n v="207"/>
    <n v="6.9282852200000002E-3"/>
    <n v="6.4278022000000001E-4"/>
    <n v="1.4765049499999999E-3"/>
    <n v="4.8089995999999998E-3"/>
  </r>
  <r>
    <x v="7"/>
    <x v="7"/>
    <x v="34"/>
    <n v="33"/>
    <n v="5.3763325199999998E-3"/>
    <n v="5.3240719000000004E-4"/>
    <n v="1.2257994199999999E-3"/>
    <n v="3.6181254299999998E-3"/>
  </r>
  <r>
    <x v="7"/>
    <x v="5"/>
    <x v="35"/>
    <n v="38"/>
    <n v="5.4888521100000002E-3"/>
    <n v="6.2408597000000005E-4"/>
    <n v="1.0179091500000001E-3"/>
    <n v="3.8352823899999999E-3"/>
  </r>
  <r>
    <x v="7"/>
    <x v="6"/>
    <x v="35"/>
    <n v="168"/>
    <n v="7.2636268299999997E-3"/>
    <n v="3.4839316999999998E-4"/>
    <n v="1.68829892E-3"/>
    <n v="5.2146712600000004E-3"/>
  </r>
  <r>
    <x v="7"/>
    <x v="7"/>
    <x v="35"/>
    <n v="36"/>
    <n v="5.4202028999999997E-3"/>
    <n v="1.2667158000000001E-4"/>
    <n v="1.5949715000000001E-3"/>
    <n v="3.68698539E-3"/>
  </r>
  <r>
    <x v="7"/>
    <x v="5"/>
    <x v="36"/>
    <n v="180"/>
    <n v="5.3481221699999996E-3"/>
    <n v="1.2401618000000001E-3"/>
    <n v="7.2382949000000005E-4"/>
    <n v="3.3841304000000001E-3"/>
  </r>
  <r>
    <x v="7"/>
    <x v="6"/>
    <x v="36"/>
    <n v="494"/>
    <n v="5.4876103499999999E-3"/>
    <n v="9.9258203999999994E-4"/>
    <n v="7.6466182000000001E-4"/>
    <n v="3.7303660100000001E-3"/>
  </r>
  <r>
    <x v="7"/>
    <x v="7"/>
    <x v="36"/>
    <n v="40"/>
    <n v="5.48929369E-3"/>
    <n v="1.2022566399999999E-3"/>
    <n v="6.7939794000000003E-4"/>
    <n v="3.6076386900000001E-3"/>
  </r>
  <r>
    <x v="7"/>
    <x v="5"/>
    <x v="37"/>
    <n v="105"/>
    <n v="6.2320324000000003E-3"/>
    <n v="1.08807298E-3"/>
    <n v="1.06889306E-3"/>
    <n v="4.0750658800000001E-3"/>
  </r>
  <r>
    <x v="7"/>
    <x v="6"/>
    <x v="37"/>
    <n v="425"/>
    <n v="6.7372274200000002E-3"/>
    <n v="8.6195512999999999E-4"/>
    <n v="1.05114356E-3"/>
    <n v="4.8241282900000002E-3"/>
  </r>
  <r>
    <x v="7"/>
    <x v="7"/>
    <x v="37"/>
    <n v="68"/>
    <n v="7.0395899200000004E-3"/>
    <n v="9.1026669999999998E-4"/>
    <n v="1.46360951E-3"/>
    <n v="4.6657133099999998E-3"/>
  </r>
  <r>
    <x v="7"/>
    <x v="5"/>
    <x v="38"/>
    <n v="54"/>
    <n v="5.86076793E-3"/>
    <n v="6.9251518000000003E-4"/>
    <n v="1.70331765E-3"/>
    <n v="3.4649345800000001E-3"/>
  </r>
  <r>
    <x v="7"/>
    <x v="6"/>
    <x v="38"/>
    <n v="183"/>
    <n v="7.4813421099999998E-3"/>
    <n v="7.3555430000000002E-4"/>
    <n v="2.0139519100000002E-3"/>
    <n v="4.7318354300000002E-3"/>
  </r>
  <r>
    <x v="7"/>
    <x v="7"/>
    <x v="38"/>
    <n v="39"/>
    <n v="6.6657760899999996E-3"/>
    <n v="7.0572147000000005E-4"/>
    <n v="1.89874139E-3"/>
    <n v="4.06131267E-3"/>
  </r>
  <r>
    <x v="7"/>
    <x v="5"/>
    <x v="39"/>
    <n v="141"/>
    <n v="5.33277492E-3"/>
    <n v="7.9959590000000004E-4"/>
    <n v="8.2857210999999996E-4"/>
    <n v="3.7046064300000001E-3"/>
  </r>
  <r>
    <x v="7"/>
    <x v="6"/>
    <x v="39"/>
    <n v="330"/>
    <n v="5.9699071800000001E-3"/>
    <n v="7.3898685999999999E-4"/>
    <n v="8.9278174999999997E-4"/>
    <n v="4.3381380899999997E-3"/>
  </r>
  <r>
    <x v="7"/>
    <x v="7"/>
    <x v="39"/>
    <n v="71"/>
    <n v="6.4583330699999998E-3"/>
    <n v="9.2413249999999999E-4"/>
    <n v="9.6081094999999998E-4"/>
    <n v="4.57338916E-3"/>
  </r>
  <r>
    <x v="7"/>
    <x v="5"/>
    <x v="40"/>
    <n v="198"/>
    <n v="4.0935977700000004E-3"/>
    <n v="7.1133769999999995E-4"/>
    <n v="5.0990202000000004E-4"/>
    <n v="2.8723575700000002E-3"/>
  </r>
  <r>
    <x v="7"/>
    <x v="6"/>
    <x v="40"/>
    <n v="389"/>
    <n v="4.5357276499999998E-3"/>
    <n v="6.9450369999999998E-4"/>
    <n v="5.0598614000000003E-4"/>
    <n v="3.3352373000000001E-3"/>
  </r>
  <r>
    <x v="7"/>
    <x v="7"/>
    <x v="40"/>
    <n v="42"/>
    <n v="4.2636682299999999E-3"/>
    <n v="9.2675237000000002E-4"/>
    <n v="5.2717132000000002E-4"/>
    <n v="2.8097440099999998E-3"/>
  </r>
  <r>
    <x v="7"/>
    <x v="5"/>
    <x v="41"/>
    <n v="22"/>
    <n v="4.7332699699999996E-3"/>
    <n v="7.6651911999999997E-4"/>
    <n v="1.27262177E-3"/>
    <n v="2.6941285300000001E-3"/>
  </r>
  <r>
    <x v="7"/>
    <x v="6"/>
    <x v="41"/>
    <n v="129"/>
    <n v="6.0701081399999997E-3"/>
    <n v="7.0359576E-4"/>
    <n v="1.1884508E-3"/>
    <n v="4.17806106E-3"/>
  </r>
  <r>
    <x v="7"/>
    <x v="7"/>
    <x v="41"/>
    <n v="12"/>
    <n v="5.8670907899999996E-3"/>
    <n v="8.6805526E-4"/>
    <n v="1.23167418E-3"/>
    <n v="3.7673608100000002E-3"/>
  </r>
  <r>
    <x v="7"/>
    <x v="5"/>
    <x v="42"/>
    <n v="591"/>
    <n v="4.5880528099999998E-3"/>
    <n v="1.01091973E-3"/>
    <n v="7.1112967000000005E-4"/>
    <n v="2.8660029200000001E-3"/>
  </r>
  <r>
    <x v="7"/>
    <x v="6"/>
    <x v="42"/>
    <n v="1072"/>
    <n v="4.3186733199999999E-3"/>
    <n v="7.2283955000000005E-4"/>
    <n v="7.0543525999999996E-4"/>
    <n v="2.8903980300000001E-3"/>
  </r>
  <r>
    <x v="7"/>
    <x v="7"/>
    <x v="42"/>
    <n v="146"/>
    <n v="4.34122885E-3"/>
    <n v="9.0182623000000005E-4"/>
    <n v="7.5255239000000004E-4"/>
    <n v="2.6868497000000001E-3"/>
  </r>
  <r>
    <x v="7"/>
    <x v="5"/>
    <x v="43"/>
    <n v="162"/>
    <n v="5.3509371199999996E-3"/>
    <n v="1.02930648E-3"/>
    <n v="1.43082682E-3"/>
    <n v="2.8908033599999998E-3"/>
  </r>
  <r>
    <x v="7"/>
    <x v="6"/>
    <x v="43"/>
    <n v="290"/>
    <n v="6.2968149100000002E-3"/>
    <n v="7.9749336E-4"/>
    <n v="1.57722675E-3"/>
    <n v="3.9220942699999999E-3"/>
  </r>
  <r>
    <x v="7"/>
    <x v="7"/>
    <x v="43"/>
    <n v="44"/>
    <n v="6.3123419599999996E-3"/>
    <n v="7.5678637E-4"/>
    <n v="1.55066265E-3"/>
    <n v="4.0048924500000003E-3"/>
  </r>
  <r>
    <x v="7"/>
    <x v="5"/>
    <x v="44"/>
    <n v="280"/>
    <n v="5.2427659600000004E-3"/>
    <n v="1.1983711199999999E-3"/>
    <n v="8.4738732999999999E-4"/>
    <n v="3.1970070399999998E-3"/>
  </r>
  <r>
    <x v="7"/>
    <x v="6"/>
    <x v="44"/>
    <n v="722"/>
    <n v="5.5004742599999998E-3"/>
    <n v="9.4149136999999996E-4"/>
    <n v="9.6172195999999998E-4"/>
    <n v="3.5972604400000001E-3"/>
  </r>
  <r>
    <x v="7"/>
    <x v="7"/>
    <x v="44"/>
    <n v="73"/>
    <n v="5.71521414E-3"/>
    <n v="1.0736933400000001E-3"/>
    <n v="1.11729427E-3"/>
    <n v="3.5242260399999999E-3"/>
  </r>
  <r>
    <x v="8"/>
    <x v="5"/>
    <x v="0"/>
    <n v="9589"/>
    <n v="4.8708261400000003E-3"/>
    <n v="9.5284574999999995E-4"/>
    <n v="8.5252826000000001E-4"/>
    <n v="3.06541905E-3"/>
  </r>
  <r>
    <x v="8"/>
    <x v="6"/>
    <x v="0"/>
    <n v="16424"/>
    <n v="5.7120273000000003E-3"/>
    <n v="7.8462176999999995E-4"/>
    <n v="1.0425043199999999E-3"/>
    <n v="3.8847950199999998E-3"/>
  </r>
  <r>
    <x v="8"/>
    <x v="7"/>
    <x v="0"/>
    <n v="2711"/>
    <n v="5.3897271399999998E-3"/>
    <n v="9.1357459999999999E-4"/>
    <n v="1.0979272700000001E-3"/>
    <n v="3.3780710999999999E-3"/>
  </r>
  <r>
    <x v="8"/>
    <x v="5"/>
    <x v="1"/>
    <n v="212"/>
    <n v="5.27461106E-3"/>
    <n v="1.14239361E-3"/>
    <n v="8.7968398999999997E-4"/>
    <n v="3.2525329499999999E-3"/>
  </r>
  <r>
    <x v="8"/>
    <x v="6"/>
    <x v="1"/>
    <n v="290"/>
    <n v="6.3935182899999997E-3"/>
    <n v="1.04402116E-3"/>
    <n v="1.0589477E-3"/>
    <n v="4.2905489399999996E-3"/>
  </r>
  <r>
    <x v="8"/>
    <x v="7"/>
    <x v="1"/>
    <n v="71"/>
    <n v="6.0465568899999997E-3"/>
    <n v="1.2071267699999999E-3"/>
    <n v="9.9879343000000001E-4"/>
    <n v="3.8406361599999999E-3"/>
  </r>
  <r>
    <x v="8"/>
    <x v="5"/>
    <x v="2"/>
    <n v="135"/>
    <n v="5.9341561399999998E-3"/>
    <n v="1.1588646399999999E-3"/>
    <n v="1.4748797499999999E-3"/>
    <n v="3.3004112900000002E-3"/>
  </r>
  <r>
    <x v="8"/>
    <x v="6"/>
    <x v="2"/>
    <n v="207"/>
    <n v="6.3415299899999998E-3"/>
    <n v="8.2690308000000004E-4"/>
    <n v="1.5769813200000001E-3"/>
    <n v="3.9376451400000003E-3"/>
  </r>
  <r>
    <x v="8"/>
    <x v="7"/>
    <x v="2"/>
    <n v="62"/>
    <n v="6.4187572099999998E-3"/>
    <n v="1.0035840000000001E-3"/>
    <n v="1.5455120200000001E-3"/>
    <n v="3.8696607500000001E-3"/>
  </r>
  <r>
    <x v="8"/>
    <x v="5"/>
    <x v="3"/>
    <n v="133"/>
    <n v="4.8169031300000003E-3"/>
    <n v="7.6171305999999999E-4"/>
    <n v="5.7852941000000003E-4"/>
    <n v="3.4766601600000001E-3"/>
  </r>
  <r>
    <x v="8"/>
    <x v="6"/>
    <x v="3"/>
    <n v="217"/>
    <n v="5.3259406099999997E-3"/>
    <n v="5.9662460999999997E-4"/>
    <n v="5.9379772999999998E-4"/>
    <n v="4.1355177499999996E-3"/>
  </r>
  <r>
    <x v="8"/>
    <x v="7"/>
    <x v="3"/>
    <n v="23"/>
    <n v="5.4201889699999999E-3"/>
    <n v="6.8890878000000004E-4"/>
    <n v="6.4814785000000003E-4"/>
    <n v="4.0831318099999996E-3"/>
  </r>
  <r>
    <x v="8"/>
    <x v="5"/>
    <x v="4"/>
    <n v="93"/>
    <n v="5.7014135400000002E-3"/>
    <n v="7.7708061000000004E-4"/>
    <n v="7.4285617000000004E-4"/>
    <n v="4.1814762699999997E-3"/>
  </r>
  <r>
    <x v="8"/>
    <x v="6"/>
    <x v="4"/>
    <n v="244"/>
    <n v="6.2970075899999997E-3"/>
    <n v="6.5801433000000004E-4"/>
    <n v="7.8945600000000001E-4"/>
    <n v="4.84953681E-3"/>
  </r>
  <r>
    <x v="8"/>
    <x v="7"/>
    <x v="4"/>
    <n v="23"/>
    <n v="7.0616946200000004E-3"/>
    <n v="1.2499997200000001E-3"/>
    <n v="8.8365514999999995E-4"/>
    <n v="4.9280392400000003E-3"/>
  </r>
  <r>
    <x v="8"/>
    <x v="5"/>
    <x v="5"/>
    <n v="64"/>
    <n v="5.4224534799999996E-3"/>
    <n v="6.9571010000000003E-4"/>
    <n v="1.0311773900000001E-3"/>
    <n v="3.69556544E-3"/>
  </r>
  <r>
    <x v="8"/>
    <x v="6"/>
    <x v="5"/>
    <n v="170"/>
    <n v="6.8398009699999996E-3"/>
    <n v="6.8886139999999995E-4"/>
    <n v="1.38167189E-3"/>
    <n v="4.7692671899999999E-3"/>
  </r>
  <r>
    <x v="8"/>
    <x v="7"/>
    <x v="5"/>
    <n v="24"/>
    <n v="6.8306325100000002E-3"/>
    <n v="6.5297048000000004E-4"/>
    <n v="1.0098377199999999E-3"/>
    <n v="5.1678238300000004E-3"/>
  </r>
  <r>
    <x v="8"/>
    <x v="5"/>
    <x v="6"/>
    <n v="62"/>
    <n v="5.6511347200000001E-3"/>
    <n v="1.03961295E-3"/>
    <n v="1.0588408800000001E-3"/>
    <n v="3.5526804299999999E-3"/>
  </r>
  <r>
    <x v="8"/>
    <x v="6"/>
    <x v="6"/>
    <n v="306"/>
    <n v="6.0749513399999998E-3"/>
    <n v="7.3847108999999995E-4"/>
    <n v="1.14723255E-3"/>
    <n v="4.1892472200000001E-3"/>
  </r>
  <r>
    <x v="8"/>
    <x v="7"/>
    <x v="6"/>
    <n v="23"/>
    <n v="6.0245569000000002E-3"/>
    <n v="9.8329280000000003E-4"/>
    <n v="1.32699259E-3"/>
    <n v="3.7142711600000001E-3"/>
  </r>
  <r>
    <x v="8"/>
    <x v="5"/>
    <x v="7"/>
    <n v="32"/>
    <n v="4.3681276600000003E-3"/>
    <n v="8.1705700000000005E-4"/>
    <n v="5.2553508000000005E-4"/>
    <n v="3.0255350000000002E-3"/>
  </r>
  <r>
    <x v="8"/>
    <x v="6"/>
    <x v="7"/>
    <n v="152"/>
    <n v="4.2977123799999998E-3"/>
    <n v="7.6259418000000005E-4"/>
    <n v="4.9981701000000002E-4"/>
    <n v="3.0353006800000002E-3"/>
  </r>
  <r>
    <x v="8"/>
    <x v="7"/>
    <x v="7"/>
    <n v="9"/>
    <n v="4.7505141900000001E-3"/>
    <n v="7.6260260999999998E-4"/>
    <n v="6.1728379000000003E-4"/>
    <n v="3.3706273099999998E-3"/>
  </r>
  <r>
    <x v="8"/>
    <x v="5"/>
    <x v="8"/>
    <n v="50"/>
    <n v="7.1048608800000001E-3"/>
    <n v="1.11574049E-3"/>
    <n v="2.0796293399999999E-3"/>
    <n v="3.9094904899999996E-3"/>
  </r>
  <r>
    <x v="8"/>
    <x v="6"/>
    <x v="8"/>
    <n v="172"/>
    <n v="7.9797181999999994E-3"/>
    <n v="1.1070734E-3"/>
    <n v="1.8837476000000001E-3"/>
    <n v="4.9888966900000003E-3"/>
  </r>
  <r>
    <x v="8"/>
    <x v="7"/>
    <x v="8"/>
    <n v="23"/>
    <n v="7.9136471200000006E-3"/>
    <n v="1.10205295E-3"/>
    <n v="1.9675923199999998E-3"/>
    <n v="4.84400135E-3"/>
  </r>
  <r>
    <x v="8"/>
    <x v="5"/>
    <x v="9"/>
    <n v="72"/>
    <n v="6.0697978600000001E-3"/>
    <n v="1.0315391E-3"/>
    <n v="1.29211655E-3"/>
    <n v="3.7461417299999998E-3"/>
  </r>
  <r>
    <x v="8"/>
    <x v="6"/>
    <x v="9"/>
    <n v="181"/>
    <n v="6.9370905199999996E-3"/>
    <n v="8.6293971000000005E-4"/>
    <n v="1.41382724E-3"/>
    <n v="4.6603230499999999E-3"/>
  </r>
  <r>
    <x v="8"/>
    <x v="7"/>
    <x v="9"/>
    <n v="15"/>
    <n v="7.3564813300000002E-3"/>
    <n v="9.8842572999999993E-4"/>
    <n v="2.35416643E-3"/>
    <n v="4.01388869E-3"/>
  </r>
  <r>
    <x v="8"/>
    <x v="5"/>
    <x v="10"/>
    <n v="88"/>
    <n v="5.7648093199999997E-3"/>
    <n v="1.02377922E-3"/>
    <n v="1.3546925E-3"/>
    <n v="3.3863370900000002E-3"/>
  </r>
  <r>
    <x v="8"/>
    <x v="6"/>
    <x v="10"/>
    <n v="309"/>
    <n v="6.4306901600000004E-3"/>
    <n v="9.6394408E-4"/>
    <n v="1.3970916400000001E-3"/>
    <n v="4.06965396E-3"/>
  </r>
  <r>
    <x v="8"/>
    <x v="7"/>
    <x v="10"/>
    <n v="37"/>
    <n v="5.9509507399999996E-3"/>
    <n v="9.6971950999999999E-4"/>
    <n v="1.24874851E-3"/>
    <n v="3.7324822200000001E-3"/>
  </r>
  <r>
    <x v="8"/>
    <x v="5"/>
    <x v="11"/>
    <n v="272"/>
    <n v="5.2933089199999998E-3"/>
    <n v="6.0466000999999999E-4"/>
    <n v="1.5031400799999999E-3"/>
    <n v="3.18550835E-3"/>
  </r>
  <r>
    <x v="8"/>
    <x v="6"/>
    <x v="11"/>
    <n v="542"/>
    <n v="6.6486646800000002E-3"/>
    <n v="5.6727887000000005E-4"/>
    <n v="1.7896890100000001E-3"/>
    <n v="4.2916963299999998E-3"/>
  </r>
  <r>
    <x v="8"/>
    <x v="7"/>
    <x v="11"/>
    <n v="97"/>
    <n v="5.6068630599999999E-3"/>
    <n v="6.9897837999999995E-4"/>
    <n v="1.7991120299999999E-3"/>
    <n v="3.1087722000000002E-3"/>
  </r>
  <r>
    <x v="8"/>
    <x v="5"/>
    <x v="12"/>
    <n v="220"/>
    <n v="5.3226533800000003E-3"/>
    <n v="6.9807425999999996E-4"/>
    <n v="1.3342274400000001E-3"/>
    <n v="3.2903512E-3"/>
  </r>
  <r>
    <x v="8"/>
    <x v="6"/>
    <x v="12"/>
    <n v="430"/>
    <n v="6.6153905899999999E-3"/>
    <n v="6.0683115999999996E-4"/>
    <n v="1.5598350399999999E-3"/>
    <n v="4.4487239099999997E-3"/>
  </r>
  <r>
    <x v="8"/>
    <x v="7"/>
    <x v="12"/>
    <n v="84"/>
    <n v="5.16823721E-3"/>
    <n v="7.6623100999999999E-4"/>
    <n v="1.08451805E-3"/>
    <n v="3.3174876200000002E-3"/>
  </r>
  <r>
    <x v="8"/>
    <x v="5"/>
    <x v="13"/>
    <n v="29"/>
    <n v="4.8411555700000001E-3"/>
    <n v="5.2961339999999999E-4"/>
    <n v="1.1103126799999999E-3"/>
    <n v="3.2012290600000001E-3"/>
  </r>
  <r>
    <x v="8"/>
    <x v="6"/>
    <x v="13"/>
    <n v="250"/>
    <n v="5.3089812399999999E-3"/>
    <n v="4.3458309000000002E-4"/>
    <n v="1.0351386499999999E-3"/>
    <n v="3.8392590200000002E-3"/>
  </r>
  <r>
    <x v="8"/>
    <x v="7"/>
    <x v="13"/>
    <n v="13"/>
    <n v="5.9508545299999998E-3"/>
    <n v="4.9679476000000005E-4"/>
    <n v="1.55804823E-3"/>
    <n v="3.8960111499999998E-3"/>
  </r>
  <r>
    <x v="8"/>
    <x v="5"/>
    <x v="14"/>
    <n v="239"/>
    <n v="5.5042225799999999E-3"/>
    <n v="1.1463173399999999E-3"/>
    <n v="1.3266598299999999E-3"/>
    <n v="3.03124491E-3"/>
  </r>
  <r>
    <x v="8"/>
    <x v="6"/>
    <x v="14"/>
    <n v="258"/>
    <n v="6.4868645299999998E-3"/>
    <n v="9.6787049999999997E-4"/>
    <n v="1.65500261E-3"/>
    <n v="3.8639909599999999E-3"/>
  </r>
  <r>
    <x v="8"/>
    <x v="7"/>
    <x v="14"/>
    <n v="51"/>
    <n v="5.4981388299999998E-3"/>
    <n v="1.1816900400000001E-3"/>
    <n v="1.48465845E-3"/>
    <n v="2.83178986E-3"/>
  </r>
  <r>
    <x v="8"/>
    <x v="5"/>
    <x v="15"/>
    <n v="239"/>
    <n v="5.4605898100000003E-3"/>
    <n v="9.5507879999999999E-4"/>
    <n v="1.2040908800000001E-3"/>
    <n v="3.3014196499999999E-3"/>
  </r>
  <r>
    <x v="8"/>
    <x v="6"/>
    <x v="15"/>
    <n v="511"/>
    <n v="6.2654922699999999E-3"/>
    <n v="7.6966435999999995E-4"/>
    <n v="1.53165066E-3"/>
    <n v="3.9641767500000003E-3"/>
  </r>
  <r>
    <x v="8"/>
    <x v="7"/>
    <x v="15"/>
    <n v="131"/>
    <n v="6.0380439900000003E-3"/>
    <n v="7.0301428999999999E-4"/>
    <n v="1.5725718399999999E-3"/>
    <n v="3.7624573700000001E-3"/>
  </r>
  <r>
    <x v="8"/>
    <x v="5"/>
    <x v="16"/>
    <n v="62"/>
    <n v="5.7739693199999999E-3"/>
    <n v="1.0498802500000001E-3"/>
    <n v="1.1984764499999999E-3"/>
    <n v="3.5256120499999998E-3"/>
  </r>
  <r>
    <x v="8"/>
    <x v="6"/>
    <x v="16"/>
    <n v="201"/>
    <n v="6.8828309999999998E-3"/>
    <n v="8.5089572999999996E-4"/>
    <n v="1.6759947700000001E-3"/>
    <n v="4.3559399500000002E-3"/>
  </r>
  <r>
    <x v="8"/>
    <x v="7"/>
    <x v="16"/>
    <n v="42"/>
    <n v="6.14914E-3"/>
    <n v="9.6863948999999997E-4"/>
    <n v="1.3646381500000001E-3"/>
    <n v="3.8158618100000001E-3"/>
  </r>
  <r>
    <x v="8"/>
    <x v="5"/>
    <x v="17"/>
    <n v="3202"/>
    <n v="4.3366954299999998E-3"/>
    <n v="9.1671196000000003E-4"/>
    <n v="6.7845665000000003E-4"/>
    <n v="2.7415263300000002E-3"/>
  </r>
  <r>
    <x v="8"/>
    <x v="6"/>
    <x v="17"/>
    <n v="1763"/>
    <n v="4.4937669600000002E-3"/>
    <n v="7.4307762999999995E-4"/>
    <n v="7.3573142000000005E-4"/>
    <n v="3.01495743E-3"/>
  </r>
  <r>
    <x v="8"/>
    <x v="7"/>
    <x v="17"/>
    <n v="369"/>
    <n v="4.2334447499999999E-3"/>
    <n v="8.2194720999999998E-4"/>
    <n v="7.1649455E-4"/>
    <n v="2.6950025400000002E-3"/>
  </r>
  <r>
    <x v="8"/>
    <x v="5"/>
    <x v="18"/>
    <n v="667"/>
    <n v="4.5177929500000002E-3"/>
    <n v="1.0828090499999999E-3"/>
    <n v="4.9332947999999996E-4"/>
    <n v="2.9416539499999999E-3"/>
  </r>
  <r>
    <x v="8"/>
    <x v="6"/>
    <x v="18"/>
    <n v="1232"/>
    <n v="4.6758599299999998E-3"/>
    <n v="8.4101783000000005E-4"/>
    <n v="4.8870377000000001E-4"/>
    <n v="3.34613785E-3"/>
  </r>
  <r>
    <x v="8"/>
    <x v="7"/>
    <x v="18"/>
    <n v="230"/>
    <n v="4.5126305900000004E-3"/>
    <n v="1.04040838E-3"/>
    <n v="5.5137860000000003E-4"/>
    <n v="2.9208431300000001E-3"/>
  </r>
  <r>
    <x v="8"/>
    <x v="5"/>
    <x v="19"/>
    <n v="323"/>
    <n v="4.9285844900000004E-3"/>
    <n v="9.9540597999999997E-4"/>
    <n v="8.4107302000000004E-4"/>
    <n v="3.0921050199999999E-3"/>
  </r>
  <r>
    <x v="8"/>
    <x v="6"/>
    <x v="19"/>
    <n v="469"/>
    <n v="6.0581514500000003E-3"/>
    <n v="8.7168301000000001E-4"/>
    <n v="1.0513156100000001E-3"/>
    <n v="4.1351523799999998E-3"/>
  </r>
  <r>
    <x v="8"/>
    <x v="7"/>
    <x v="19"/>
    <n v="94"/>
    <n v="5.4076780599999997E-3"/>
    <n v="9.1706041000000002E-4"/>
    <n v="1.08537699E-3"/>
    <n v="3.4052401099999999E-3"/>
  </r>
  <r>
    <x v="8"/>
    <x v="5"/>
    <x v="20"/>
    <n v="76"/>
    <n v="6.4790445800000001E-3"/>
    <n v="1.1695903800000001E-3"/>
    <n v="1.4839179000000001E-3"/>
    <n v="3.8255358299999999E-3"/>
  </r>
  <r>
    <x v="8"/>
    <x v="6"/>
    <x v="20"/>
    <n v="270"/>
    <n v="7.3210302899999998E-3"/>
    <n v="1.0015858300000001E-3"/>
    <n v="1.4859822499999999E-3"/>
    <n v="4.8334616899999997E-3"/>
  </r>
  <r>
    <x v="8"/>
    <x v="7"/>
    <x v="20"/>
    <n v="50"/>
    <n v="7.04768494E-3"/>
    <n v="1.0541664200000001E-3"/>
    <n v="1.5263886400000001E-3"/>
    <n v="4.4671294100000003E-3"/>
  </r>
  <r>
    <x v="8"/>
    <x v="5"/>
    <x v="21"/>
    <n v="154"/>
    <n v="5.0239746099999998E-3"/>
    <n v="8.8496546000000004E-4"/>
    <n v="8.3874437000000003E-4"/>
    <n v="3.3002643199999998E-3"/>
  </r>
  <r>
    <x v="8"/>
    <x v="6"/>
    <x v="21"/>
    <n v="253"/>
    <n v="5.6283850800000002E-3"/>
    <n v="8.0547297000000003E-4"/>
    <n v="9.3896367000000005E-4"/>
    <n v="3.8839479400000002E-3"/>
  </r>
  <r>
    <x v="8"/>
    <x v="7"/>
    <x v="21"/>
    <n v="56"/>
    <n v="5.4664762800000002E-3"/>
    <n v="8.4800737000000005E-4"/>
    <n v="1.15637376E-3"/>
    <n v="3.4620947E-3"/>
  </r>
  <r>
    <x v="8"/>
    <x v="5"/>
    <x v="22"/>
    <n v="117"/>
    <n v="4.2640073699999996E-3"/>
    <n v="9.2661816000000005E-4"/>
    <n v="6.0224734000000003E-4"/>
    <n v="2.73514143E-3"/>
  </r>
  <r>
    <x v="8"/>
    <x v="6"/>
    <x v="22"/>
    <n v="327"/>
    <n v="5.1844770599999996E-3"/>
    <n v="6.256015E-4"/>
    <n v="1.04421484E-3"/>
    <n v="3.51466025E-3"/>
  </r>
  <r>
    <x v="8"/>
    <x v="7"/>
    <x v="22"/>
    <n v="32"/>
    <n v="4.9830004199999996E-3"/>
    <n v="7.4471911000000002E-4"/>
    <n v="8.7022545000000001E-4"/>
    <n v="3.3680553100000001E-3"/>
  </r>
  <r>
    <x v="8"/>
    <x v="5"/>
    <x v="24"/>
    <n v="138"/>
    <n v="5.7462759300000001E-3"/>
    <n v="9.2055801999999995E-4"/>
    <n v="9.3968036E-4"/>
    <n v="3.88603705E-3"/>
  </r>
  <r>
    <x v="8"/>
    <x v="6"/>
    <x v="24"/>
    <n v="393"/>
    <n v="6.34371147E-3"/>
    <n v="7.6388867000000004E-4"/>
    <n v="1.1608234300000001E-3"/>
    <n v="4.4189989200000002E-3"/>
  </r>
  <r>
    <x v="8"/>
    <x v="7"/>
    <x v="24"/>
    <n v="41"/>
    <n v="6.4761176100000001E-3"/>
    <n v="1.1709573200000001E-3"/>
    <n v="1.4504288699999999E-3"/>
    <n v="3.8547310000000001E-3"/>
  </r>
  <r>
    <x v="8"/>
    <x v="5"/>
    <x v="25"/>
    <n v="170"/>
    <n v="4.7802285099999998E-3"/>
    <n v="1.0630444100000001E-3"/>
    <n v="8.1903572000000002E-4"/>
    <n v="2.89814792E-3"/>
  </r>
  <r>
    <x v="8"/>
    <x v="6"/>
    <x v="25"/>
    <n v="618"/>
    <n v="5.2119101900000003E-3"/>
    <n v="7.8488305000000002E-4"/>
    <n v="8.6865463000000004E-4"/>
    <n v="3.5583720300000001E-3"/>
  </r>
  <r>
    <x v="8"/>
    <x v="7"/>
    <x v="25"/>
    <n v="112"/>
    <n v="4.9313820199999997E-3"/>
    <n v="1.02730219E-3"/>
    <n v="9.5992454000000003E-4"/>
    <n v="2.9441548600000001E-3"/>
  </r>
  <r>
    <x v="8"/>
    <x v="5"/>
    <x v="26"/>
    <n v="108"/>
    <n v="5.5616638399999998E-3"/>
    <n v="1.2688612000000001E-3"/>
    <n v="1.0833545600000001E-3"/>
    <n v="3.2094476599999998E-3"/>
  </r>
  <r>
    <x v="8"/>
    <x v="6"/>
    <x v="26"/>
    <n v="268"/>
    <n v="6.37761686E-3"/>
    <n v="1.0048280499999999E-3"/>
    <n v="1.3363734400000001E-3"/>
    <n v="4.0364149200000001E-3"/>
  </r>
  <r>
    <x v="8"/>
    <x v="7"/>
    <x v="26"/>
    <n v="31"/>
    <n v="5.4200266699999996E-3"/>
    <n v="1.1323922599999999E-3"/>
    <n v="1.2966694400000001E-3"/>
    <n v="2.9909645300000001E-3"/>
  </r>
  <r>
    <x v="8"/>
    <x v="5"/>
    <x v="27"/>
    <n v="58"/>
    <n v="5.1975572200000002E-3"/>
    <n v="7.5889983999999995E-4"/>
    <n v="1.0602248600000001E-3"/>
    <n v="3.3784320899999999E-3"/>
  </r>
  <r>
    <x v="8"/>
    <x v="6"/>
    <x v="27"/>
    <n v="234"/>
    <n v="6.4388451199999999E-3"/>
    <n v="6.2999539999999998E-4"/>
    <n v="1.38191453E-3"/>
    <n v="4.4269346900000003E-3"/>
  </r>
  <r>
    <x v="8"/>
    <x v="7"/>
    <x v="27"/>
    <n v="32"/>
    <n v="5.7132521199999998E-3"/>
    <n v="6.6442395000000003E-4"/>
    <n v="1.37152755E-3"/>
    <n v="3.6773001000000001E-3"/>
  </r>
  <r>
    <x v="8"/>
    <x v="5"/>
    <x v="28"/>
    <n v="278"/>
    <n v="5.0435066199999998E-3"/>
    <n v="1.0567793300000001E-3"/>
    <n v="5.2137430999999997E-4"/>
    <n v="3.4653524799999999E-3"/>
  </r>
  <r>
    <x v="8"/>
    <x v="6"/>
    <x v="28"/>
    <n v="605"/>
    <n v="5.1175770299999998E-3"/>
    <n v="8.7063796000000002E-4"/>
    <n v="5.0434242999999998E-4"/>
    <n v="3.7425961800000001E-3"/>
  </r>
  <r>
    <x v="8"/>
    <x v="7"/>
    <x v="28"/>
    <n v="103"/>
    <n v="5.1954105499999997E-3"/>
    <n v="9.5997369999999995E-4"/>
    <n v="5.0049423000000004E-4"/>
    <n v="3.7349421999999998E-3"/>
  </r>
  <r>
    <x v="8"/>
    <x v="5"/>
    <x v="29"/>
    <n v="97"/>
    <n v="4.7149434400000001E-3"/>
    <n v="7.5470094999999997E-4"/>
    <n v="9.9274508000000007E-4"/>
    <n v="2.9674969300000002E-3"/>
  </r>
  <r>
    <x v="8"/>
    <x v="6"/>
    <x v="29"/>
    <n v="292"/>
    <n v="6.5952797400000004E-3"/>
    <n v="6.8168101000000002E-4"/>
    <n v="1.28959738E-3"/>
    <n v="4.6240009100000003E-3"/>
  </r>
  <r>
    <x v="8"/>
    <x v="7"/>
    <x v="29"/>
    <n v="68"/>
    <n v="5.7759733599999996E-3"/>
    <n v="7.9078134E-4"/>
    <n v="1.59637097E-3"/>
    <n v="3.3888205599999998E-3"/>
  </r>
  <r>
    <x v="8"/>
    <x v="5"/>
    <x v="30"/>
    <n v="72"/>
    <n v="5.6854421200000001E-3"/>
    <n v="1.3641329900000001E-3"/>
    <n v="1.45704709E-3"/>
    <n v="2.8642615900000001E-3"/>
  </r>
  <r>
    <x v="8"/>
    <x v="6"/>
    <x v="30"/>
    <n v="203"/>
    <n v="7.0268881199999998E-3"/>
    <n v="9.3601738000000003E-4"/>
    <n v="1.60645845E-3"/>
    <n v="4.48441182E-3"/>
  </r>
  <r>
    <x v="8"/>
    <x v="7"/>
    <x v="30"/>
    <n v="22"/>
    <n v="6.5188339199999997E-3"/>
    <n v="8.6752919000000002E-4"/>
    <n v="2.1806604999999998E-3"/>
    <n v="3.4706436800000001E-3"/>
  </r>
  <r>
    <x v="8"/>
    <x v="5"/>
    <x v="31"/>
    <n v="74"/>
    <n v="5.54538889E-3"/>
    <n v="9.5705053999999999E-4"/>
    <n v="1.1486483899999999E-3"/>
    <n v="3.4396894400000001E-3"/>
  </r>
  <r>
    <x v="8"/>
    <x v="6"/>
    <x v="31"/>
    <n v="200"/>
    <n v="7.1817127300000004E-3"/>
    <n v="8.1892336999999998E-4"/>
    <n v="1.2634256899999999E-3"/>
    <n v="5.0993631700000002E-3"/>
  </r>
  <r>
    <x v="8"/>
    <x v="7"/>
    <x v="31"/>
    <n v="43"/>
    <n v="6.1221466300000003E-3"/>
    <n v="1.04947223E-3"/>
    <n v="1.3011410299999999E-3"/>
    <n v="3.77153292E-3"/>
  </r>
  <r>
    <x v="8"/>
    <x v="5"/>
    <x v="32"/>
    <n v="31"/>
    <n v="6.9802865100000002E-3"/>
    <n v="6.6532232000000001E-4"/>
    <n v="1.2582136300000001E-3"/>
    <n v="5.0567500400000003E-3"/>
  </r>
  <r>
    <x v="8"/>
    <x v="6"/>
    <x v="32"/>
    <n v="109"/>
    <n v="7.2877376299999999E-3"/>
    <n v="7.8523168000000005E-4"/>
    <n v="1.17906873E-3"/>
    <n v="5.3234367299999997E-3"/>
  </r>
  <r>
    <x v="8"/>
    <x v="7"/>
    <x v="32"/>
    <n v="10"/>
    <n v="6.8692127000000002E-3"/>
    <n v="8.0439791000000004E-4"/>
    <n v="1.7407405499999999E-3"/>
    <n v="4.3240738099999997E-3"/>
  </r>
  <r>
    <x v="8"/>
    <x v="5"/>
    <x v="33"/>
    <n v="151"/>
    <n v="5.7564536699999998E-3"/>
    <n v="1.3109361199999999E-3"/>
    <n v="1.1677548500000001E-3"/>
    <n v="3.2777621900000001E-3"/>
  </r>
  <r>
    <x v="8"/>
    <x v="6"/>
    <x v="33"/>
    <n v="433"/>
    <n v="6.1652924999999999E-3"/>
    <n v="9.9242981999999994E-4"/>
    <n v="1.3250842399999999E-3"/>
    <n v="3.8477779700000002E-3"/>
  </r>
  <r>
    <x v="8"/>
    <x v="7"/>
    <x v="33"/>
    <n v="64"/>
    <n v="6.4849173200000002E-3"/>
    <n v="1.15596041E-3"/>
    <n v="1.4932361799999999E-3"/>
    <n v="3.8357202399999998E-3"/>
  </r>
  <r>
    <x v="8"/>
    <x v="5"/>
    <x v="34"/>
    <n v="58"/>
    <n v="5.2480441399999998E-3"/>
    <n v="7.2517535999999997E-4"/>
    <n v="1.1376513899999999E-3"/>
    <n v="3.3852168699999999E-3"/>
  </r>
  <r>
    <x v="8"/>
    <x v="6"/>
    <x v="34"/>
    <n v="201"/>
    <n v="6.5831718699999996E-3"/>
    <n v="6.6144944999999998E-4"/>
    <n v="1.36821654E-3"/>
    <n v="4.5535053799999996E-3"/>
  </r>
  <r>
    <x v="8"/>
    <x v="7"/>
    <x v="34"/>
    <n v="43"/>
    <n v="5.9837960500000002E-3"/>
    <n v="7.1678487000000003E-4"/>
    <n v="1.5557706599999999E-3"/>
    <n v="3.7112400699999999E-3"/>
  </r>
  <r>
    <x v="8"/>
    <x v="5"/>
    <x v="35"/>
    <n v="29"/>
    <n v="5.2027456599999999E-3"/>
    <n v="7.6628149999999996E-5"/>
    <n v="1.2551881400000001E-3"/>
    <n v="3.8601530099999998E-3"/>
  </r>
  <r>
    <x v="8"/>
    <x v="6"/>
    <x v="35"/>
    <n v="148"/>
    <n v="6.5604664699999999E-3"/>
    <n v="1.2004170000000001E-4"/>
    <n v="1.67996099E-3"/>
    <n v="4.7487328600000003E-3"/>
  </r>
  <r>
    <x v="8"/>
    <x v="7"/>
    <x v="35"/>
    <n v="41"/>
    <n v="6.2483059499999997E-3"/>
    <n v="4.1130281999999998E-4"/>
    <n v="1.8267274100000001E-3"/>
    <n v="4.0001126100000003E-3"/>
  </r>
  <r>
    <x v="8"/>
    <x v="5"/>
    <x v="36"/>
    <n v="191"/>
    <n v="5.3186806600000001E-3"/>
    <n v="1.1588009000000001E-3"/>
    <n v="8.0151954000000001E-4"/>
    <n v="3.3583597400000001E-3"/>
  </r>
  <r>
    <x v="8"/>
    <x v="6"/>
    <x v="36"/>
    <n v="408"/>
    <n v="5.6733385500000004E-3"/>
    <n v="9.5301695999999996E-4"/>
    <n v="7.4278299000000005E-4"/>
    <n v="3.9775381199999996E-3"/>
  </r>
  <r>
    <x v="8"/>
    <x v="7"/>
    <x v="36"/>
    <n v="37"/>
    <n v="5.0178300799999997E-3"/>
    <n v="1.0838961400000001E-3"/>
    <n v="9.9568289000000003E-4"/>
    <n v="2.9382505499999999E-3"/>
  </r>
  <r>
    <x v="8"/>
    <x v="5"/>
    <x v="37"/>
    <n v="117"/>
    <n v="6.5608180600000001E-3"/>
    <n v="1.0558125499999999E-3"/>
    <n v="9.3146539999999995E-4"/>
    <n v="4.5735396299999998E-3"/>
  </r>
  <r>
    <x v="8"/>
    <x v="6"/>
    <x v="37"/>
    <n v="425"/>
    <n v="6.6107840700000003E-3"/>
    <n v="9.7932983000000007E-4"/>
    <n v="1.00699867E-3"/>
    <n v="4.62445509E-3"/>
  </r>
  <r>
    <x v="8"/>
    <x v="7"/>
    <x v="37"/>
    <n v="74"/>
    <n v="6.8796919599999999E-3"/>
    <n v="1.14207934E-3"/>
    <n v="9.9552648000000008E-4"/>
    <n v="4.7420856000000003E-3"/>
  </r>
  <r>
    <x v="8"/>
    <x v="5"/>
    <x v="38"/>
    <n v="55"/>
    <n v="5.52398964E-3"/>
    <n v="7.7104354000000002E-4"/>
    <n v="1.5079964000000001E-3"/>
    <n v="3.2449492499999999E-3"/>
  </r>
  <r>
    <x v="8"/>
    <x v="6"/>
    <x v="38"/>
    <n v="179"/>
    <n v="7.1558811599999996E-3"/>
    <n v="7.0989787000000002E-4"/>
    <n v="2.0449252399999999E-3"/>
    <n v="4.4010575800000002E-3"/>
  </r>
  <r>
    <x v="8"/>
    <x v="7"/>
    <x v="38"/>
    <n v="28"/>
    <n v="5.8101849100000002E-3"/>
    <n v="8.4284037000000001E-4"/>
    <n v="1.66129275E-3"/>
    <n v="3.3060513499999999E-3"/>
  </r>
  <r>
    <x v="8"/>
    <x v="5"/>
    <x v="39"/>
    <n v="151"/>
    <n v="5.8057392599999997E-3"/>
    <n v="9.7199204999999999E-4"/>
    <n v="1.03361823E-3"/>
    <n v="3.8001285199999999E-3"/>
  </r>
  <r>
    <x v="8"/>
    <x v="6"/>
    <x v="39"/>
    <n v="323"/>
    <n v="6.0577912899999996E-3"/>
    <n v="7.4557796000000005E-4"/>
    <n v="8.1194074999999997E-4"/>
    <n v="4.5002720800000002E-3"/>
  </r>
  <r>
    <x v="8"/>
    <x v="7"/>
    <x v="39"/>
    <n v="56"/>
    <n v="6.3049766400000004E-3"/>
    <n v="9.3315947999999995E-4"/>
    <n v="8.9657715999999998E-4"/>
    <n v="4.4752394599999997E-3"/>
  </r>
  <r>
    <x v="8"/>
    <x v="5"/>
    <x v="40"/>
    <n v="229"/>
    <n v="4.0526441099999998E-3"/>
    <n v="7.4331812000000004E-4"/>
    <n v="4.9404592000000004E-4"/>
    <n v="2.8152795499999999E-3"/>
  </r>
  <r>
    <x v="8"/>
    <x v="6"/>
    <x v="40"/>
    <n v="374"/>
    <n v="4.51005125E-3"/>
    <n v="6.6396170000000004E-4"/>
    <n v="5.2572268000000005E-4"/>
    <n v="3.32036641E-3"/>
  </r>
  <r>
    <x v="8"/>
    <x v="7"/>
    <x v="40"/>
    <n v="55"/>
    <n v="4.0603953699999999E-3"/>
    <n v="7.6893918999999995E-4"/>
    <n v="5.6207890000000002E-4"/>
    <n v="2.7293768899999999E-3"/>
  </r>
  <r>
    <x v="8"/>
    <x v="5"/>
    <x v="41"/>
    <n v="29"/>
    <n v="5.2626114600000003E-3"/>
    <n v="6.3258279999999997E-4"/>
    <n v="1.37013064E-3"/>
    <n v="3.2598975499999999E-3"/>
  </r>
  <r>
    <x v="8"/>
    <x v="6"/>
    <x v="41"/>
    <n v="127"/>
    <n v="5.7691744300000002E-3"/>
    <n v="5.9756828999999996E-4"/>
    <n v="1.11949524E-3"/>
    <n v="4.0521104400000002E-3"/>
  </r>
  <r>
    <x v="8"/>
    <x v="7"/>
    <x v="41"/>
    <n v="18"/>
    <n v="5.4706787300000002E-3"/>
    <n v="5.8256148999999999E-4"/>
    <n v="1.46797811E-3"/>
    <n v="3.4201386899999999E-3"/>
  </r>
  <r>
    <x v="8"/>
    <x v="5"/>
    <x v="42"/>
    <n v="568"/>
    <n v="4.4094978400000002E-3"/>
    <n v="9.992621100000001E-4"/>
    <n v="6.3973225000000004E-4"/>
    <n v="2.7705029900000002E-3"/>
  </r>
  <r>
    <x v="8"/>
    <x v="6"/>
    <x v="42"/>
    <n v="1097"/>
    <n v="4.4248199699999996E-3"/>
    <n v="7.5818073000000002E-4"/>
    <n v="6.4878094999999995E-4"/>
    <n v="3.0178578099999999E-3"/>
  </r>
  <r>
    <x v="8"/>
    <x v="7"/>
    <x v="42"/>
    <n v="173"/>
    <n v="4.09661989E-3"/>
    <n v="8.9106966000000005E-4"/>
    <n v="7.3712780000000002E-4"/>
    <n v="2.4684219399999999E-3"/>
  </r>
  <r>
    <x v="8"/>
    <x v="5"/>
    <x v="43"/>
    <n v="118"/>
    <n v="5.1573286899999999E-3"/>
    <n v="8.6933042000000003E-4"/>
    <n v="1.4756941999999999E-3"/>
    <n v="2.8123035900000002E-3"/>
  </r>
  <r>
    <x v="8"/>
    <x v="6"/>
    <x v="43"/>
    <n v="256"/>
    <n v="6.4179142600000001E-3"/>
    <n v="7.6217061E-4"/>
    <n v="1.61110182E-3"/>
    <n v="4.0446413300000003E-3"/>
  </r>
  <r>
    <x v="8"/>
    <x v="7"/>
    <x v="43"/>
    <n v="40"/>
    <n v="7.0584488300000003E-3"/>
    <n v="1.0228585499999999E-3"/>
    <n v="2.0387729100000002E-3"/>
    <n v="3.9968168800000002E-3"/>
  </r>
  <r>
    <x v="8"/>
    <x v="5"/>
    <x v="44"/>
    <n v="326"/>
    <n v="4.9315494099999996E-3"/>
    <n v="9.6781955000000005E-4"/>
    <n v="8.9436325999999995E-4"/>
    <n v="3.0693660900000001E-3"/>
  </r>
  <r>
    <x v="8"/>
    <x v="6"/>
    <x v="44"/>
    <n v="777"/>
    <n v="5.3532101200000001E-3"/>
    <n v="8.0148576E-4"/>
    <n v="8.9032460000000005E-4"/>
    <n v="3.6613992499999999E-3"/>
  </r>
  <r>
    <x v="8"/>
    <x v="7"/>
    <x v="44"/>
    <n v="61"/>
    <n v="4.9874769799999998E-3"/>
    <n v="1.0517226100000001E-3"/>
    <n v="9.3218710000000005E-4"/>
    <n v="3.0035668600000001E-3"/>
  </r>
  <r>
    <x v="9"/>
    <x v="5"/>
    <x v="0"/>
    <n v="9273"/>
    <n v="4.8737708299999996E-3"/>
    <n v="9.6020481999999996E-4"/>
    <n v="8.3540876000000005E-4"/>
    <n v="3.0781193299999998E-3"/>
  </r>
  <r>
    <x v="9"/>
    <x v="6"/>
    <x v="0"/>
    <n v="15396"/>
    <n v="5.7077150000000004E-3"/>
    <n v="7.7708050000000004E-4"/>
    <n v="1.00906266E-3"/>
    <n v="3.9214540800000001E-3"/>
  </r>
  <r>
    <x v="9"/>
    <x v="7"/>
    <x v="0"/>
    <n v="2678"/>
    <n v="5.3683388300000004E-3"/>
    <n v="8.7749867999999999E-4"/>
    <n v="1.05825823E-3"/>
    <n v="3.4324733799999999E-3"/>
  </r>
  <r>
    <x v="9"/>
    <x v="5"/>
    <x v="1"/>
    <n v="213"/>
    <n v="5.66336263E-3"/>
    <n v="1.3666099000000001E-3"/>
    <n v="8.9125781000000002E-4"/>
    <n v="3.4054944400000002E-3"/>
  </r>
  <r>
    <x v="9"/>
    <x v="6"/>
    <x v="1"/>
    <n v="252"/>
    <n v="6.0989856400000004E-3"/>
    <n v="9.5568758000000005E-4"/>
    <n v="1.2003506300000001E-3"/>
    <n v="3.9429469399999998E-3"/>
  </r>
  <r>
    <x v="9"/>
    <x v="7"/>
    <x v="1"/>
    <n v="55"/>
    <n v="6.0338801800000003E-3"/>
    <n v="1.21317318E-3"/>
    <n v="1.0837539600000001E-3"/>
    <n v="3.7369526000000002E-3"/>
  </r>
  <r>
    <x v="9"/>
    <x v="5"/>
    <x v="2"/>
    <n v="98"/>
    <n v="5.6665719100000003E-3"/>
    <n v="1.2005147E-3"/>
    <n v="1.5594291199999999E-3"/>
    <n v="2.90662769E-3"/>
  </r>
  <r>
    <x v="9"/>
    <x v="6"/>
    <x v="2"/>
    <n v="175"/>
    <n v="6.8374336500000004E-3"/>
    <n v="9.6269813999999999E-4"/>
    <n v="1.53392832E-3"/>
    <n v="4.3408066100000002E-3"/>
  </r>
  <r>
    <x v="9"/>
    <x v="7"/>
    <x v="2"/>
    <n v="34"/>
    <n v="5.9449888200000002E-3"/>
    <n v="1.08864354E-3"/>
    <n v="1.5121185200000001E-3"/>
    <n v="3.3442264200000001E-3"/>
  </r>
  <r>
    <x v="9"/>
    <x v="5"/>
    <x v="3"/>
    <n v="93"/>
    <n v="4.5966495200000001E-3"/>
    <n v="7.9338387000000004E-4"/>
    <n v="4.4479264E-4"/>
    <n v="3.3584725000000001E-3"/>
  </r>
  <r>
    <x v="9"/>
    <x v="6"/>
    <x v="3"/>
    <n v="257"/>
    <n v="5.2686804199999996E-3"/>
    <n v="7.5699825000000002E-4"/>
    <n v="4.7886016000000002E-4"/>
    <n v="4.0328214899999996E-3"/>
  </r>
  <r>
    <x v="9"/>
    <x v="7"/>
    <x v="3"/>
    <n v="32"/>
    <n v="5.03942395E-3"/>
    <n v="6.6442396999999995E-4"/>
    <n v="4.2317678999999998E-4"/>
    <n v="3.9518226499999998E-3"/>
  </r>
  <r>
    <x v="9"/>
    <x v="5"/>
    <x v="4"/>
    <n v="84"/>
    <n v="5.3485998699999999E-3"/>
    <n v="7.4239393000000002E-4"/>
    <n v="8.6736637999999995E-4"/>
    <n v="3.7388390400000002E-3"/>
  </r>
  <r>
    <x v="9"/>
    <x v="6"/>
    <x v="4"/>
    <n v="206"/>
    <n v="6.5436216800000002E-3"/>
    <n v="6.4988964E-4"/>
    <n v="1.0020561100000001E-3"/>
    <n v="4.8916754099999999E-3"/>
  </r>
  <r>
    <x v="9"/>
    <x v="7"/>
    <x v="4"/>
    <n v="31"/>
    <n v="6.3717142199999997E-3"/>
    <n v="6.7129604999999995E-4"/>
    <n v="1.19735635E-3"/>
    <n v="4.5030611900000002E-3"/>
  </r>
  <r>
    <x v="9"/>
    <x v="5"/>
    <x v="5"/>
    <n v="42"/>
    <n v="5.8399468700000004E-3"/>
    <n v="6.5007693000000005E-4"/>
    <n v="1.45888425E-3"/>
    <n v="3.7309851900000001E-3"/>
  </r>
  <r>
    <x v="9"/>
    <x v="6"/>
    <x v="5"/>
    <n v="196"/>
    <n v="7.3180033700000003E-3"/>
    <n v="6.3828633000000004E-4"/>
    <n v="1.5013225199999999E-3"/>
    <n v="5.1783940200000001E-3"/>
  </r>
  <r>
    <x v="9"/>
    <x v="7"/>
    <x v="5"/>
    <n v="28"/>
    <n v="5.8680553000000002E-3"/>
    <n v="6.2623979999999995E-4"/>
    <n v="1.2570268499999999E-3"/>
    <n v="3.98478811E-3"/>
  </r>
  <r>
    <x v="9"/>
    <x v="5"/>
    <x v="6"/>
    <n v="73"/>
    <n v="6.0126519700000004E-3"/>
    <n v="9.1530292000000001E-4"/>
    <n v="1.2095697900000001E-3"/>
    <n v="3.8877788199999999E-3"/>
  </r>
  <r>
    <x v="9"/>
    <x v="6"/>
    <x v="6"/>
    <n v="249"/>
    <n v="6.2142084299999997E-3"/>
    <n v="8.1213718000000003E-4"/>
    <n v="1.1437878700000001E-3"/>
    <n v="4.2582828900000003E-3"/>
  </r>
  <r>
    <x v="9"/>
    <x v="7"/>
    <x v="6"/>
    <n v="25"/>
    <n v="5.7555553000000004E-3"/>
    <n v="1.06342571E-3"/>
    <n v="1.3245368499999999E-3"/>
    <n v="3.3675923000000001E-3"/>
  </r>
  <r>
    <x v="9"/>
    <x v="5"/>
    <x v="7"/>
    <n v="46"/>
    <n v="4.3053036699999998E-3"/>
    <n v="8.8491318999999998E-4"/>
    <n v="4.9340759999999995E-4"/>
    <n v="2.9269824499999998E-3"/>
  </r>
  <r>
    <x v="9"/>
    <x v="6"/>
    <x v="7"/>
    <n v="185"/>
    <n v="4.27327304E-3"/>
    <n v="7.5256483999999995E-4"/>
    <n v="5.3822549000000003E-4"/>
    <n v="2.9824822500000001E-3"/>
  </r>
  <r>
    <x v="9"/>
    <x v="7"/>
    <x v="7"/>
    <n v="8"/>
    <n v="4.2838538999999997E-3"/>
    <n v="8.8975649999999996E-4"/>
    <n v="1.09374982E-3"/>
    <n v="2.30034687E-3"/>
  </r>
  <r>
    <x v="9"/>
    <x v="5"/>
    <x v="8"/>
    <n v="57"/>
    <n v="6.8215965700000004E-3"/>
    <n v="1.3746748799999999E-3"/>
    <n v="1.9363220399999999E-3"/>
    <n v="3.5105992000000002E-3"/>
  </r>
  <r>
    <x v="9"/>
    <x v="6"/>
    <x v="8"/>
    <n v="174"/>
    <n v="7.9718095999999992E-3"/>
    <n v="1.01898391E-3"/>
    <n v="1.6426535599999999E-3"/>
    <n v="5.3101716299999999E-3"/>
  </r>
  <r>
    <x v="9"/>
    <x v="7"/>
    <x v="8"/>
    <n v="22"/>
    <n v="7.7940864500000004E-3"/>
    <n v="1.1053238499999999E-3"/>
    <n v="1.8992000900000001E-3"/>
    <n v="4.7895620800000004E-3"/>
  </r>
  <r>
    <x v="9"/>
    <x v="5"/>
    <x v="9"/>
    <n v="62"/>
    <n v="5.5872907199999997E-3"/>
    <n v="1.09113626E-3"/>
    <n v="1.1452730500000001E-3"/>
    <n v="3.3508809199999999E-3"/>
  </r>
  <r>
    <x v="9"/>
    <x v="6"/>
    <x v="9"/>
    <n v="168"/>
    <n v="6.8067953900000002E-3"/>
    <n v="9.2661459E-4"/>
    <n v="1.30945466E-3"/>
    <n v="4.5707256200000004E-3"/>
  </r>
  <r>
    <x v="9"/>
    <x v="7"/>
    <x v="9"/>
    <n v="10"/>
    <n v="7.1979163799999997E-3"/>
    <n v="9.0393498999999996E-4"/>
    <n v="1.8020830499999999E-3"/>
    <n v="4.4918979099999997E-3"/>
  </r>
  <r>
    <x v="9"/>
    <x v="5"/>
    <x v="10"/>
    <n v="83"/>
    <n v="5.9586956799999998E-3"/>
    <n v="8.8339448000000005E-4"/>
    <n v="1.24358521E-3"/>
    <n v="3.83171551E-3"/>
  </r>
  <r>
    <x v="9"/>
    <x v="6"/>
    <x v="10"/>
    <n v="282"/>
    <n v="6.5005251300000004E-3"/>
    <n v="8.4909353000000003E-4"/>
    <n v="1.31730997E-3"/>
    <n v="4.3341211100000002E-3"/>
  </r>
  <r>
    <x v="9"/>
    <x v="7"/>
    <x v="10"/>
    <n v="35"/>
    <n v="6.4239415800000001E-3"/>
    <n v="9.0443089999999999E-4"/>
    <n v="1.8971558E-3"/>
    <n v="3.6223542600000002E-3"/>
  </r>
  <r>
    <x v="9"/>
    <x v="5"/>
    <x v="11"/>
    <n v="277"/>
    <n v="5.4858183700000002E-3"/>
    <n v="6.4325921999999996E-4"/>
    <n v="1.43255258E-3"/>
    <n v="3.4100061000000002E-3"/>
  </r>
  <r>
    <x v="9"/>
    <x v="6"/>
    <x v="11"/>
    <n v="542"/>
    <n v="6.8103600600000003E-3"/>
    <n v="5.8607071000000004E-4"/>
    <n v="1.6783259200000001E-3"/>
    <n v="4.5459629200000004E-3"/>
  </r>
  <r>
    <x v="9"/>
    <x v="7"/>
    <x v="11"/>
    <n v="106"/>
    <n v="6.3392074600000002E-3"/>
    <n v="5.6265261999999998E-4"/>
    <n v="2.13148561E-3"/>
    <n v="3.64506877E-3"/>
  </r>
  <r>
    <x v="9"/>
    <x v="5"/>
    <x v="12"/>
    <n v="246"/>
    <n v="5.2236710999999996E-3"/>
    <n v="7.7866207999999996E-4"/>
    <n v="1.1824843199999999E-3"/>
    <n v="3.2625242200000001E-3"/>
  </r>
  <r>
    <x v="9"/>
    <x v="6"/>
    <x v="12"/>
    <n v="390"/>
    <n v="6.9504686600000004E-3"/>
    <n v="6.3672220999999997E-4"/>
    <n v="1.6961654899999999E-3"/>
    <n v="4.6175804700000003E-3"/>
  </r>
  <r>
    <x v="9"/>
    <x v="7"/>
    <x v="12"/>
    <n v="104"/>
    <n v="5.4080971699999999E-3"/>
    <n v="7.3395188E-4"/>
    <n v="1.2258499899999999E-3"/>
    <n v="3.4482947800000001E-3"/>
  </r>
  <r>
    <x v="9"/>
    <x v="5"/>
    <x v="13"/>
    <n v="32"/>
    <n v="4.4824216099999996E-3"/>
    <n v="5.1540775999999995E-4"/>
    <n v="7.9680248999999999E-4"/>
    <n v="3.1702109900000001E-3"/>
  </r>
  <r>
    <x v="9"/>
    <x v="6"/>
    <x v="13"/>
    <n v="235"/>
    <n v="5.38677084E-3"/>
    <n v="4.9571490000000005E-4"/>
    <n v="9.4656201000000004E-4"/>
    <n v="3.9444934500000002E-3"/>
  </r>
  <r>
    <x v="9"/>
    <x v="7"/>
    <x v="13"/>
    <n v="15"/>
    <n v="4.6952158200000002E-3"/>
    <n v="6.4351828000000001E-4"/>
    <n v="9.9537008000000009E-4"/>
    <n v="3.0563268900000002E-3"/>
  </r>
  <r>
    <x v="9"/>
    <x v="5"/>
    <x v="14"/>
    <n v="227"/>
    <n v="5.0707698700000001E-3"/>
    <n v="9.3209512999999999E-4"/>
    <n v="1.2816117799999999E-3"/>
    <n v="2.8570624999999998E-3"/>
  </r>
  <r>
    <x v="9"/>
    <x v="6"/>
    <x v="14"/>
    <n v="210"/>
    <n v="6.15310823E-3"/>
    <n v="7.9502841999999998E-4"/>
    <n v="1.5562718300000001E-3"/>
    <n v="3.8018075100000001E-3"/>
  </r>
  <r>
    <x v="9"/>
    <x v="7"/>
    <x v="14"/>
    <n v="60"/>
    <n v="5.7031247200000001E-3"/>
    <n v="8.7075594999999997E-4"/>
    <n v="1.64544726E-3"/>
    <n v="3.18692103E-3"/>
  </r>
  <r>
    <x v="9"/>
    <x v="5"/>
    <x v="15"/>
    <n v="260"/>
    <n v="5.6632832499999997E-3"/>
    <n v="8.5496770000000001E-4"/>
    <n v="1.1677348199999999E-3"/>
    <n v="3.64058022E-3"/>
  </r>
  <r>
    <x v="9"/>
    <x v="6"/>
    <x v="15"/>
    <n v="455"/>
    <n v="6.2042630800000003E-3"/>
    <n v="8.0179055999999996E-4"/>
    <n v="1.3554128700000001E-3"/>
    <n v="4.0470591899999997E-3"/>
  </r>
  <r>
    <x v="9"/>
    <x v="7"/>
    <x v="15"/>
    <n v="123"/>
    <n v="5.7265316599999999E-3"/>
    <n v="7.6106567000000004E-4"/>
    <n v="1.29761344E-3"/>
    <n v="3.6678520499999999E-3"/>
  </r>
  <r>
    <x v="9"/>
    <x v="5"/>
    <x v="16"/>
    <n v="64"/>
    <n v="5.5819586799999996E-3"/>
    <n v="1.0271988399999999E-3"/>
    <n v="1.20207584E-3"/>
    <n v="3.35268353E-3"/>
  </r>
  <r>
    <x v="9"/>
    <x v="6"/>
    <x v="16"/>
    <n v="188"/>
    <n v="7.0742831400000001E-3"/>
    <n v="8.6356111999999995E-4"/>
    <n v="1.8581311600000001E-3"/>
    <n v="4.3525903900000001E-3"/>
  </r>
  <r>
    <x v="9"/>
    <x v="7"/>
    <x v="16"/>
    <n v="41"/>
    <n v="5.7590896800000001E-3"/>
    <n v="9.9424100000000009E-4"/>
    <n v="1.23560268E-3"/>
    <n v="3.5292454700000002E-3"/>
  </r>
  <r>
    <x v="9"/>
    <x v="5"/>
    <x v="17"/>
    <n v="3137"/>
    <n v="4.3705575500000001E-3"/>
    <n v="9.4520350999999995E-4"/>
    <n v="6.8927515999999995E-4"/>
    <n v="2.7360784E-3"/>
  </r>
  <r>
    <x v="9"/>
    <x v="6"/>
    <x v="17"/>
    <n v="1678"/>
    <n v="4.4907542900000002E-3"/>
    <n v="7.7620075000000004E-4"/>
    <n v="7.3020794999999997E-4"/>
    <n v="2.9843450999999998E-3"/>
  </r>
  <r>
    <x v="9"/>
    <x v="7"/>
    <x v="17"/>
    <n v="309"/>
    <n v="4.23667273E-3"/>
    <n v="8.5202390000000002E-4"/>
    <n v="6.9642941999999998E-4"/>
    <n v="2.6882189199999998E-3"/>
  </r>
  <r>
    <x v="9"/>
    <x v="5"/>
    <x v="18"/>
    <n v="625"/>
    <n v="4.4689812300000003E-3"/>
    <n v="1.0713145799999999E-3"/>
    <n v="4.8979603000000001E-4"/>
    <n v="2.9078701299999998E-3"/>
  </r>
  <r>
    <x v="9"/>
    <x v="6"/>
    <x v="18"/>
    <n v="1255"/>
    <n v="4.6375606199999999E-3"/>
    <n v="8.0836812999999998E-4"/>
    <n v="4.5697739999999999E-4"/>
    <n v="3.3722145999999999E-3"/>
  </r>
  <r>
    <x v="9"/>
    <x v="7"/>
    <x v="18"/>
    <n v="218"/>
    <n v="4.4583543399999998E-3"/>
    <n v="9.6239994E-4"/>
    <n v="5.0591418999999999E-4"/>
    <n v="2.9900396900000002E-3"/>
  </r>
  <r>
    <x v="9"/>
    <x v="5"/>
    <x v="19"/>
    <n v="290"/>
    <n v="5.0785837399999999E-3"/>
    <n v="1.0376354699999999E-3"/>
    <n v="8.4897803999999996E-4"/>
    <n v="3.1919697499999998E-3"/>
  </r>
  <r>
    <x v="9"/>
    <x v="6"/>
    <x v="19"/>
    <n v="431"/>
    <n v="6.1803673500000003E-3"/>
    <n v="8.7017677000000002E-4"/>
    <n v="1.0855190000000001E-3"/>
    <n v="4.2246710599999999E-3"/>
  </r>
  <r>
    <x v="9"/>
    <x v="7"/>
    <x v="19"/>
    <n v="93"/>
    <n v="5.4881020799999996E-3"/>
    <n v="9.8665849000000006E-4"/>
    <n v="1.04876019E-3"/>
    <n v="3.45268294E-3"/>
  </r>
  <r>
    <x v="9"/>
    <x v="5"/>
    <x v="20"/>
    <n v="74"/>
    <n v="6.2712710499999999E-3"/>
    <n v="1.03666141E-3"/>
    <n v="1.2299797699999999E-3"/>
    <n v="4.0046293600000003E-3"/>
  </r>
  <r>
    <x v="9"/>
    <x v="6"/>
    <x v="20"/>
    <n v="248"/>
    <n v="7.5334619199999998E-3"/>
    <n v="9.3908654000000001E-4"/>
    <n v="1.6611127300000001E-3"/>
    <n v="4.9332621500000002E-3"/>
  </r>
  <r>
    <x v="9"/>
    <x v="7"/>
    <x v="20"/>
    <n v="45"/>
    <n v="6.9850820999999997E-3"/>
    <n v="1.0396088600000001E-3"/>
    <n v="1.4807096699999999E-3"/>
    <n v="4.4647631400000004E-3"/>
  </r>
  <r>
    <x v="9"/>
    <x v="5"/>
    <x v="21"/>
    <n v="126"/>
    <n v="5.1323667299999999E-3"/>
    <n v="9.5633062000000004E-4"/>
    <n v="8.9451034E-4"/>
    <n v="3.28152532E-3"/>
  </r>
  <r>
    <x v="9"/>
    <x v="6"/>
    <x v="21"/>
    <n v="250"/>
    <n v="5.7403238199999996E-3"/>
    <n v="9.4245346E-4"/>
    <n v="8.3189791E-4"/>
    <n v="3.9659719999999999E-3"/>
  </r>
  <r>
    <x v="9"/>
    <x v="7"/>
    <x v="21"/>
    <n v="68"/>
    <n v="5.4352190399999997E-3"/>
    <n v="8.5716206000000005E-4"/>
    <n v="1.0360496299999999E-3"/>
    <n v="3.5420068200000001E-3"/>
  </r>
  <r>
    <x v="9"/>
    <x v="5"/>
    <x v="22"/>
    <n v="122"/>
    <n v="4.5677745099999998E-3"/>
    <n v="9.1027222000000004E-4"/>
    <n v="7.8409582000000004E-4"/>
    <n v="2.8734059599999999E-3"/>
  </r>
  <r>
    <x v="9"/>
    <x v="6"/>
    <x v="22"/>
    <n v="303"/>
    <n v="5.3283902299999996E-3"/>
    <n v="7.3753185E-4"/>
    <n v="9.7424649E-4"/>
    <n v="3.6166114300000001E-3"/>
  </r>
  <r>
    <x v="9"/>
    <x v="7"/>
    <x v="22"/>
    <n v="37"/>
    <n v="5.1604727399999998E-3"/>
    <n v="7.0758232999999999E-4"/>
    <n v="1.18993967E-3"/>
    <n v="3.2629501599999999E-3"/>
  </r>
  <r>
    <x v="9"/>
    <x v="6"/>
    <x v="23"/>
    <n v="2"/>
    <n v="8.7442128399999996E-3"/>
    <n v="1.85185173E-3"/>
    <n v="2.9976850600000001E-3"/>
    <n v="3.8946756900000001E-3"/>
  </r>
  <r>
    <x v="9"/>
    <x v="5"/>
    <x v="24"/>
    <n v="185"/>
    <n v="5.3563560800000002E-3"/>
    <n v="8.6899375999999998E-4"/>
    <n v="1.0185182699999999E-3"/>
    <n v="3.4688436199999998E-3"/>
  </r>
  <r>
    <x v="9"/>
    <x v="6"/>
    <x v="24"/>
    <n v="355"/>
    <n v="6.3679575100000002E-3"/>
    <n v="6.7670817000000001E-4"/>
    <n v="1.16415598E-3"/>
    <n v="4.5270928699999999E-3"/>
  </r>
  <r>
    <x v="9"/>
    <x v="7"/>
    <x v="24"/>
    <n v="49"/>
    <n v="6.7519366400000001E-3"/>
    <n v="8.5175715000000002E-4"/>
    <n v="1.1337866100000001E-3"/>
    <n v="4.7663924200000004E-3"/>
  </r>
  <r>
    <x v="9"/>
    <x v="5"/>
    <x v="25"/>
    <n v="188"/>
    <n v="4.6299987500000002E-3"/>
    <n v="9.5172110000000002E-4"/>
    <n v="8.2397532000000003E-4"/>
    <n v="2.8543018600000001E-3"/>
  </r>
  <r>
    <x v="9"/>
    <x v="6"/>
    <x v="25"/>
    <n v="585"/>
    <n v="4.9360158900000001E-3"/>
    <n v="7.6818193999999998E-4"/>
    <n v="8.9787091999999995E-4"/>
    <n v="3.2699625699999998E-3"/>
  </r>
  <r>
    <x v="9"/>
    <x v="7"/>
    <x v="25"/>
    <n v="129"/>
    <n v="5.0724050100000003E-3"/>
    <n v="1.0347579E-3"/>
    <n v="8.7388722000000005E-4"/>
    <n v="3.1637594800000002E-3"/>
  </r>
  <r>
    <x v="9"/>
    <x v="5"/>
    <x v="26"/>
    <n v="99"/>
    <n v="5.2670218500000003E-3"/>
    <n v="1.16009611E-3"/>
    <n v="9.3621375999999997E-4"/>
    <n v="3.17071145E-3"/>
  </r>
  <r>
    <x v="9"/>
    <x v="6"/>
    <x v="26"/>
    <n v="256"/>
    <n v="6.14027212E-3"/>
    <n v="9.6313455000000001E-4"/>
    <n v="9.1769721000000001E-4"/>
    <n v="4.2594398700000003E-3"/>
  </r>
  <r>
    <x v="9"/>
    <x v="7"/>
    <x v="26"/>
    <n v="23"/>
    <n v="5.9853057900000001E-3"/>
    <n v="1.1080915400000001E-3"/>
    <n v="1.0426728800000001E-3"/>
    <n v="3.8345408400000001E-3"/>
  </r>
  <r>
    <x v="9"/>
    <x v="5"/>
    <x v="27"/>
    <n v="63"/>
    <n v="5.1058198600000002E-3"/>
    <n v="6.4980134000000003E-4"/>
    <n v="1.1860667699999999E-3"/>
    <n v="3.2699512699999999E-3"/>
  </r>
  <r>
    <x v="9"/>
    <x v="6"/>
    <x v="27"/>
    <n v="243"/>
    <n v="6.7988395099999998E-3"/>
    <n v="6.7567799999999998E-4"/>
    <n v="1.42384901E-3"/>
    <n v="4.6993119799999998E-3"/>
  </r>
  <r>
    <x v="9"/>
    <x v="7"/>
    <x v="27"/>
    <n v="27"/>
    <n v="6.1818412700000002E-3"/>
    <n v="6.8930008999999997E-4"/>
    <n v="1.58564796E-3"/>
    <n v="3.9068927100000001E-3"/>
  </r>
  <r>
    <x v="9"/>
    <x v="5"/>
    <x v="28"/>
    <n v="243"/>
    <n v="4.9062164299999997E-3"/>
    <n v="9.6888788000000004E-4"/>
    <n v="5.0306714000000004E-4"/>
    <n v="3.4342609299999999E-3"/>
  </r>
  <r>
    <x v="9"/>
    <x v="6"/>
    <x v="28"/>
    <n v="554"/>
    <n v="4.8740220200000003E-3"/>
    <n v="8.3354201000000001E-4"/>
    <n v="4.9296340000000004E-4"/>
    <n v="3.54751614E-3"/>
  </r>
  <r>
    <x v="9"/>
    <x v="7"/>
    <x v="28"/>
    <n v="139"/>
    <n v="4.8109010100000002E-3"/>
    <n v="9.1718265000000001E-4"/>
    <n v="4.6612686000000001E-4"/>
    <n v="3.4275909899999998E-3"/>
  </r>
  <r>
    <x v="9"/>
    <x v="5"/>
    <x v="29"/>
    <n v="90"/>
    <n v="4.9481736200000003E-3"/>
    <n v="8.7757175999999995E-4"/>
    <n v="9.2849768000000002E-4"/>
    <n v="3.1421036399999999E-3"/>
  </r>
  <r>
    <x v="9"/>
    <x v="6"/>
    <x v="29"/>
    <n v="295"/>
    <n v="6.8669959800000003E-3"/>
    <n v="6.9248251000000004E-4"/>
    <n v="1.4374997500000001E-3"/>
    <n v="4.7370132299999999E-3"/>
  </r>
  <r>
    <x v="9"/>
    <x v="7"/>
    <x v="29"/>
    <n v="57"/>
    <n v="6.5539714800000003E-3"/>
    <n v="9.3749977000000002E-4"/>
    <n v="1.66077787E-3"/>
    <n v="3.95569337E-3"/>
  </r>
  <r>
    <x v="9"/>
    <x v="5"/>
    <x v="30"/>
    <n v="87"/>
    <n v="5.8906713099999997E-3"/>
    <n v="1.2194016099999999E-3"/>
    <n v="1.47363218E-3"/>
    <n v="3.1976370200000001E-3"/>
  </r>
  <r>
    <x v="9"/>
    <x v="6"/>
    <x v="30"/>
    <n v="208"/>
    <n v="7.0725380299999996E-3"/>
    <n v="9.3666506999999998E-4"/>
    <n v="1.55904978E-3"/>
    <n v="4.5768226600000003E-3"/>
  </r>
  <r>
    <x v="9"/>
    <x v="7"/>
    <x v="30"/>
    <n v="40"/>
    <n v="6.0986687400000003E-3"/>
    <n v="1.1614580300000001E-3"/>
    <n v="1.46440945E-3"/>
    <n v="3.4728006900000001E-3"/>
  </r>
  <r>
    <x v="9"/>
    <x v="5"/>
    <x v="31"/>
    <n v="74"/>
    <n v="5.3287660000000004E-3"/>
    <n v="1.0616864E-3"/>
    <n v="1.14770998E-3"/>
    <n v="3.1193690899999999E-3"/>
  </r>
  <r>
    <x v="9"/>
    <x v="6"/>
    <x v="31"/>
    <n v="227"/>
    <n v="6.4805124799999997E-3"/>
    <n v="8.3817687000000004E-4"/>
    <n v="1.2106377100000001E-3"/>
    <n v="4.4316974300000001E-3"/>
  </r>
  <r>
    <x v="9"/>
    <x v="7"/>
    <x v="31"/>
    <n v="39"/>
    <n v="5.1273145600000004E-3"/>
    <n v="7.2857293E-4"/>
    <n v="1.36128892E-3"/>
    <n v="3.0374522900000001E-3"/>
  </r>
  <r>
    <x v="9"/>
    <x v="5"/>
    <x v="32"/>
    <n v="13"/>
    <n v="5.9268160199999996E-3"/>
    <n v="7.1759234999999998E-4"/>
    <n v="6.0541287000000004E-4"/>
    <n v="4.60381019E-3"/>
  </r>
  <r>
    <x v="9"/>
    <x v="6"/>
    <x v="32"/>
    <n v="109"/>
    <n v="7.5840976099999999E-3"/>
    <n v="7.4318270999999998E-4"/>
    <n v="1.1601679799999999E-3"/>
    <n v="5.6807464700000003E-3"/>
  </r>
  <r>
    <x v="9"/>
    <x v="7"/>
    <x v="32"/>
    <n v="15"/>
    <n v="6.8580243900000001E-3"/>
    <n v="8.1172809000000002E-4"/>
    <n v="1.0833330499999999E-3"/>
    <n v="4.9629626800000003E-3"/>
  </r>
  <r>
    <x v="9"/>
    <x v="5"/>
    <x v="33"/>
    <n v="146"/>
    <n v="5.7296420599999998E-3"/>
    <n v="1.1456745100000001E-3"/>
    <n v="1.129344E-3"/>
    <n v="3.4546230500000002E-3"/>
  </r>
  <r>
    <x v="9"/>
    <x v="6"/>
    <x v="33"/>
    <n v="375"/>
    <n v="6.0508948200000004E-3"/>
    <n v="9.9129606999999995E-4"/>
    <n v="1.2399997700000001E-3"/>
    <n v="3.8195985300000001E-3"/>
  </r>
  <r>
    <x v="9"/>
    <x v="7"/>
    <x v="33"/>
    <n v="71"/>
    <n v="5.9963482500000002E-3"/>
    <n v="1.23043793E-3"/>
    <n v="1.4121998100000001E-3"/>
    <n v="3.3537100100000002E-3"/>
  </r>
  <r>
    <x v="9"/>
    <x v="5"/>
    <x v="34"/>
    <n v="72"/>
    <n v="5.2912806199999999E-3"/>
    <n v="6.3946732000000003E-4"/>
    <n v="1.0869981999999999E-3"/>
    <n v="3.56481453E-3"/>
  </r>
  <r>
    <x v="9"/>
    <x v="6"/>
    <x v="34"/>
    <n v="160"/>
    <n v="7.0382665799999999E-3"/>
    <n v="5.6734639E-4"/>
    <n v="1.29846618E-3"/>
    <n v="5.1724534700000003E-3"/>
  </r>
  <r>
    <x v="9"/>
    <x v="7"/>
    <x v="34"/>
    <n v="25"/>
    <n v="5.46574049E-3"/>
    <n v="6.2638863000000005E-4"/>
    <n v="1.2263886600000001E-3"/>
    <n v="3.6129626799999998E-3"/>
  </r>
  <r>
    <x v="9"/>
    <x v="5"/>
    <x v="35"/>
    <n v="35"/>
    <n v="5.8429230499999997E-3"/>
    <n v="6.1441776999999998E-4"/>
    <n v="1.3495368E-3"/>
    <n v="3.8690474100000001E-3"/>
  </r>
  <r>
    <x v="9"/>
    <x v="6"/>
    <x v="35"/>
    <n v="155"/>
    <n v="6.8324370300000001E-3"/>
    <n v="2.7090779000000001E-4"/>
    <n v="1.61066285E-3"/>
    <n v="4.9392172000000002E-3"/>
  </r>
  <r>
    <x v="9"/>
    <x v="7"/>
    <x v="35"/>
    <n v="25"/>
    <n v="6.0300923800000001E-3"/>
    <n v="1.4490719E-4"/>
    <n v="1.99398124E-3"/>
    <n v="3.87962941E-3"/>
  </r>
  <r>
    <x v="9"/>
    <x v="5"/>
    <x v="36"/>
    <n v="164"/>
    <n v="5.3966235200000002E-3"/>
    <n v="1.11428669E-3"/>
    <n v="7.4229307999999999E-4"/>
    <n v="3.54004323E-3"/>
  </r>
  <r>
    <x v="9"/>
    <x v="6"/>
    <x v="36"/>
    <n v="393"/>
    <n v="5.3279318700000002E-3"/>
    <n v="8.3221396000000001E-4"/>
    <n v="7.1187894999999999E-4"/>
    <n v="3.7838384800000001E-3"/>
  </r>
  <r>
    <x v="9"/>
    <x v="7"/>
    <x v="36"/>
    <n v="43"/>
    <n v="5.0721358600000002E-3"/>
    <n v="1.0796186299999999E-3"/>
    <n v="7.6684946999999997E-4"/>
    <n v="3.2256672899999999E-3"/>
  </r>
  <r>
    <x v="9"/>
    <x v="5"/>
    <x v="37"/>
    <n v="117"/>
    <n v="6.17719193E-3"/>
    <n v="9.9329271999999994E-4"/>
    <n v="1.03009234E-3"/>
    <n v="4.1538063499999998E-3"/>
  </r>
  <r>
    <x v="9"/>
    <x v="6"/>
    <x v="37"/>
    <n v="387"/>
    <n v="6.9902021500000003E-3"/>
    <n v="8.1479063999999996E-4"/>
    <n v="1.09537971E-3"/>
    <n v="5.08003134E-3"/>
  </r>
  <r>
    <x v="9"/>
    <x v="7"/>
    <x v="37"/>
    <n v="81"/>
    <n v="7.0820470699999999E-3"/>
    <n v="1.0993939E-3"/>
    <n v="1.21970712E-3"/>
    <n v="4.7629455699999997E-3"/>
  </r>
  <r>
    <x v="9"/>
    <x v="5"/>
    <x v="38"/>
    <n v="69"/>
    <n v="6.0156666900000001E-3"/>
    <n v="9.9469921999999992E-4"/>
    <n v="1.64200858E-3"/>
    <n v="3.37895844E-3"/>
  </r>
  <r>
    <x v="9"/>
    <x v="6"/>
    <x v="38"/>
    <n v="169"/>
    <n v="7.1589412600000001E-3"/>
    <n v="6.3102651000000005E-4"/>
    <n v="2.1116176500000001E-3"/>
    <n v="4.4162965800000004E-3"/>
  </r>
  <r>
    <x v="9"/>
    <x v="7"/>
    <x v="38"/>
    <n v="45"/>
    <n v="6.2183639399999999E-3"/>
    <n v="5.9439275000000005E-4"/>
    <n v="1.8490223699999999E-3"/>
    <n v="3.7749482899999999E-3"/>
  </r>
  <r>
    <x v="9"/>
    <x v="5"/>
    <x v="39"/>
    <n v="118"/>
    <n v="5.5791938799999996E-3"/>
    <n v="8.8796665999999998E-4"/>
    <n v="7.1170722999999996E-4"/>
    <n v="3.9795195199999996E-3"/>
  </r>
  <r>
    <x v="9"/>
    <x v="6"/>
    <x v="39"/>
    <n v="275"/>
    <n v="6.4604374700000002E-3"/>
    <n v="7.4242399999999999E-4"/>
    <n v="8.0601827000000004E-4"/>
    <n v="4.9119947299999999E-3"/>
  </r>
  <r>
    <x v="9"/>
    <x v="7"/>
    <x v="39"/>
    <n v="50"/>
    <n v="5.96435157E-3"/>
    <n v="9.5023118999999995E-4"/>
    <n v="9.9166638999999995E-4"/>
    <n v="4.0224535200000001E-3"/>
  </r>
  <r>
    <x v="9"/>
    <x v="5"/>
    <x v="40"/>
    <n v="231"/>
    <n v="3.7932898199999998E-3"/>
    <n v="7.2585955E-4"/>
    <n v="3.8710494000000002E-4"/>
    <n v="2.6803248099999998E-3"/>
  </r>
  <r>
    <x v="9"/>
    <x v="6"/>
    <x v="40"/>
    <n v="356"/>
    <n v="4.3583864299999997E-3"/>
    <n v="6.2932378999999998E-4"/>
    <n v="4.120498E-4"/>
    <n v="3.3170123600000001E-3"/>
  </r>
  <r>
    <x v="9"/>
    <x v="7"/>
    <x v="40"/>
    <n v="48"/>
    <n v="3.9286745399999996E-3"/>
    <n v="6.6816138000000001E-4"/>
    <n v="3.8966024999999998E-4"/>
    <n v="2.8708523899999999E-3"/>
  </r>
  <r>
    <x v="9"/>
    <x v="5"/>
    <x v="41"/>
    <n v="27"/>
    <n v="5.2589161200000002E-3"/>
    <n v="6.5157728000000005E-4"/>
    <n v="1.0009428099999999E-3"/>
    <n v="3.6063955899999999E-3"/>
  </r>
  <r>
    <x v="9"/>
    <x v="6"/>
    <x v="41"/>
    <n v="119"/>
    <n v="6.2111925800000002E-3"/>
    <n v="5.4174425000000001E-4"/>
    <n v="1.1746223500000001E-3"/>
    <n v="4.4948254899999998E-3"/>
  </r>
  <r>
    <x v="9"/>
    <x v="7"/>
    <x v="41"/>
    <n v="19"/>
    <n v="6.4400582100000003E-3"/>
    <n v="4.8550163999999999E-4"/>
    <n v="1.1287765999999999E-3"/>
    <n v="4.8257794900000003E-3"/>
  </r>
  <r>
    <x v="9"/>
    <x v="5"/>
    <x v="42"/>
    <n v="579"/>
    <n v="4.4926994999999999E-3"/>
    <n v="1.0124414100000001E-3"/>
    <n v="5.7530519999999998E-4"/>
    <n v="2.9049524300000002E-3"/>
  </r>
  <r>
    <x v="9"/>
    <x v="6"/>
    <x v="42"/>
    <n v="1005"/>
    <n v="4.2812670399999999E-3"/>
    <n v="7.1027937999999997E-4"/>
    <n v="6.0072298999999999E-4"/>
    <n v="2.97026418E-3"/>
  </r>
  <r>
    <x v="9"/>
    <x v="7"/>
    <x v="42"/>
    <n v="174"/>
    <n v="4.0413471400000001E-3"/>
    <n v="8.0014077999999999E-4"/>
    <n v="6.1375826999999995E-4"/>
    <n v="2.6274476199999999E-3"/>
  </r>
  <r>
    <x v="9"/>
    <x v="5"/>
    <x v="43"/>
    <n v="50"/>
    <n v="5.7462960500000004E-3"/>
    <n v="1.42013862E-3"/>
    <n v="1.17499975E-3"/>
    <n v="3.1511572E-3"/>
  </r>
  <r>
    <x v="9"/>
    <x v="6"/>
    <x v="43"/>
    <n v="70"/>
    <n v="6.6246690700000003E-3"/>
    <n v="8.1646799999999999E-4"/>
    <n v="1.3356479300000001E-3"/>
    <n v="4.4725526900000001E-3"/>
  </r>
  <r>
    <x v="9"/>
    <x v="7"/>
    <x v="43"/>
    <n v="17"/>
    <n v="6.9185727799999999E-3"/>
    <n v="7.1486903000000002E-4"/>
    <n v="1.35212393E-3"/>
    <n v="4.8515793200000004E-3"/>
  </r>
  <r>
    <x v="9"/>
    <x v="5"/>
    <x v="44"/>
    <n v="292"/>
    <n v="5.2566905400000001E-3"/>
    <n v="1.1017168400000001E-3"/>
    <n v="8.8553532999999999E-4"/>
    <n v="3.2694378600000001E-3"/>
  </r>
  <r>
    <x v="9"/>
    <x v="6"/>
    <x v="44"/>
    <n v="769"/>
    <n v="5.2963803400000002E-3"/>
    <n v="8.7546030999999995E-4"/>
    <n v="8.7708580000000005E-4"/>
    <n v="3.5438337600000001E-3"/>
  </r>
  <r>
    <x v="9"/>
    <x v="7"/>
    <x v="44"/>
    <n v="63"/>
    <n v="5.1677319899999996E-3"/>
    <n v="1.00326992E-3"/>
    <n v="7.9162969999999999E-4"/>
    <n v="3.3728319399999999E-3"/>
  </r>
  <r>
    <x v="10"/>
    <x v="5"/>
    <x v="0"/>
    <n v="8788"/>
    <n v="4.7690635300000001E-3"/>
    <n v="9.3989544000000003E-4"/>
    <n v="8.4560519000000003E-4"/>
    <n v="2.9835268499999999E-3"/>
  </r>
  <r>
    <x v="10"/>
    <x v="6"/>
    <x v="0"/>
    <n v="14919"/>
    <n v="5.58738072E-3"/>
    <n v="7.6416017000000003E-4"/>
    <n v="1.02902409E-3"/>
    <n v="3.7940811600000002E-3"/>
  </r>
  <r>
    <x v="10"/>
    <x v="7"/>
    <x v="0"/>
    <n v="2513"/>
    <n v="5.2554491999999998E-3"/>
    <n v="8.8454824999999995E-4"/>
    <n v="1.0661962699999999E-3"/>
    <n v="3.3045475899999999E-3"/>
  </r>
  <r>
    <x v="10"/>
    <x v="5"/>
    <x v="1"/>
    <n v="197"/>
    <n v="5.1968765200000001E-3"/>
    <n v="1.1497107E-3"/>
    <n v="7.9320572E-4"/>
    <n v="3.2539596399999999E-3"/>
  </r>
  <r>
    <x v="10"/>
    <x v="6"/>
    <x v="1"/>
    <n v="228"/>
    <n v="6.0680126600000002E-3"/>
    <n v="1.03329046E-3"/>
    <n v="1.12979186E-3"/>
    <n v="3.90492991E-3"/>
  </r>
  <r>
    <x v="10"/>
    <x v="7"/>
    <x v="1"/>
    <n v="56"/>
    <n v="5.7386737300000002E-3"/>
    <n v="1.3432124299999999E-3"/>
    <n v="1.00508408E-3"/>
    <n v="3.3903767400000001E-3"/>
  </r>
  <r>
    <x v="10"/>
    <x v="5"/>
    <x v="2"/>
    <n v="95"/>
    <n v="5.56286526E-3"/>
    <n v="1.12012646E-3"/>
    <n v="1.4963448099999999E-3"/>
    <n v="2.9463935600000002E-3"/>
  </r>
  <r>
    <x v="10"/>
    <x v="6"/>
    <x v="2"/>
    <n v="170"/>
    <n v="6.1242508600000004E-3"/>
    <n v="7.8438156000000005E-4"/>
    <n v="1.49795729E-3"/>
    <n v="3.8419115100000001E-3"/>
  </r>
  <r>
    <x v="10"/>
    <x v="7"/>
    <x v="2"/>
    <n v="36"/>
    <n v="5.3591175800000003E-3"/>
    <n v="8.8573793000000002E-4"/>
    <n v="1.3782790400000001E-3"/>
    <n v="3.0951000500000002E-3"/>
  </r>
  <r>
    <x v="10"/>
    <x v="5"/>
    <x v="3"/>
    <n v="94"/>
    <n v="4.5928139899999998E-3"/>
    <n v="7.6364236999999996E-4"/>
    <n v="4.4904921E-4"/>
    <n v="3.3801218699999998E-3"/>
  </r>
  <r>
    <x v="10"/>
    <x v="6"/>
    <x v="3"/>
    <n v="217"/>
    <n v="5.0976060000000002E-3"/>
    <n v="6.2563978999999998E-4"/>
    <n v="4.7026986000000003E-4"/>
    <n v="4.0016958499999996E-3"/>
  </r>
  <r>
    <x v="10"/>
    <x v="7"/>
    <x v="3"/>
    <n v="16"/>
    <n v="3.9474823699999998E-3"/>
    <n v="5.2517339000000005E-4"/>
    <n v="4.8972768000000002E-4"/>
    <n v="2.9325808499999998E-3"/>
  </r>
  <r>
    <x v="10"/>
    <x v="5"/>
    <x v="4"/>
    <n v="73"/>
    <n v="5.6858825200000003E-3"/>
    <n v="7.6373005999999998E-4"/>
    <n v="8.4934652000000005E-4"/>
    <n v="4.0728054099999998E-3"/>
  </r>
  <r>
    <x v="10"/>
    <x v="6"/>
    <x v="4"/>
    <n v="203"/>
    <n v="6.00774242E-3"/>
    <n v="6.2363141000000002E-4"/>
    <n v="9.5072726E-4"/>
    <n v="4.4333832499999998E-3"/>
  </r>
  <r>
    <x v="10"/>
    <x v="7"/>
    <x v="4"/>
    <n v="14"/>
    <n v="7.1172285600000001E-3"/>
    <n v="6.9692435000000004E-4"/>
    <n v="1.46742697E-3"/>
    <n v="4.9528767699999997E-3"/>
  </r>
  <r>
    <x v="10"/>
    <x v="5"/>
    <x v="5"/>
    <n v="47"/>
    <n v="5.3454981999999998E-3"/>
    <n v="7.2202498000000003E-4"/>
    <n v="1.3640167799999999E-3"/>
    <n v="3.2594560299999999E-3"/>
  </r>
  <r>
    <x v="10"/>
    <x v="6"/>
    <x v="5"/>
    <n v="170"/>
    <n v="6.6783085800000003E-3"/>
    <n v="5.8122253E-4"/>
    <n v="1.4557459499999999E-3"/>
    <n v="4.6413396299999996E-3"/>
  </r>
  <r>
    <x v="10"/>
    <x v="7"/>
    <x v="5"/>
    <n v="28"/>
    <n v="5.9102180000000001E-3"/>
    <n v="6.0929208E-4"/>
    <n v="1.45750642E-3"/>
    <n v="3.8434190899999999E-3"/>
  </r>
  <r>
    <x v="10"/>
    <x v="5"/>
    <x v="6"/>
    <n v="76"/>
    <n v="5.3406735000000004E-3"/>
    <n v="9.3521534999999999E-4"/>
    <n v="1.09740474E-3"/>
    <n v="3.3080529E-3"/>
  </r>
  <r>
    <x v="10"/>
    <x v="6"/>
    <x v="6"/>
    <n v="258"/>
    <n v="6.0997162299999998E-3"/>
    <n v="7.2952532999999995E-4"/>
    <n v="1.1654372200000001E-3"/>
    <n v="4.2047531799999996E-3"/>
  </r>
  <r>
    <x v="10"/>
    <x v="7"/>
    <x v="6"/>
    <n v="24"/>
    <n v="5.3968940300000001E-3"/>
    <n v="9.9344117000000004E-4"/>
    <n v="1.3151039500000001E-3"/>
    <n v="3.0883484600000002E-3"/>
  </r>
  <r>
    <x v="10"/>
    <x v="5"/>
    <x v="7"/>
    <n v="37"/>
    <n v="4.45507983E-3"/>
    <n v="8.5898376999999997E-4"/>
    <n v="5.6368849999999997E-4"/>
    <n v="3.0324071600000002E-3"/>
  </r>
  <r>
    <x v="10"/>
    <x v="6"/>
    <x v="7"/>
    <n v="184"/>
    <n v="4.1579229600000002E-3"/>
    <n v="7.9515122000000001E-4"/>
    <n v="5.0636550999999996E-4"/>
    <n v="2.8564057599999998E-3"/>
  </r>
  <r>
    <x v="10"/>
    <x v="7"/>
    <x v="7"/>
    <n v="10"/>
    <n v="4.3645831800000002E-3"/>
    <n v="7.1296263000000001E-4"/>
    <n v="4.1782388000000001E-4"/>
    <n v="3.2337959599999999E-3"/>
  </r>
  <r>
    <x v="10"/>
    <x v="5"/>
    <x v="8"/>
    <n v="53"/>
    <n v="6.3198809099999998E-3"/>
    <n v="1.2753317299999999E-3"/>
    <n v="1.63434639E-3"/>
    <n v="3.4102023899999999E-3"/>
  </r>
  <r>
    <x v="10"/>
    <x v="6"/>
    <x v="8"/>
    <n v="135"/>
    <n v="7.5657576500000002E-3"/>
    <n v="9.4495859E-4"/>
    <n v="1.8488509500000001E-3"/>
    <n v="4.7719476099999996E-3"/>
  </r>
  <r>
    <x v="10"/>
    <x v="7"/>
    <x v="8"/>
    <n v="26"/>
    <n v="9.1920403200000007E-3"/>
    <n v="1.3350247199999999E-3"/>
    <n v="1.8669869799999999E-3"/>
    <n v="5.9900281899999998E-3"/>
  </r>
  <r>
    <x v="10"/>
    <x v="5"/>
    <x v="9"/>
    <n v="50"/>
    <n v="5.76851827E-3"/>
    <n v="1.10347203E-3"/>
    <n v="1.48101827E-3"/>
    <n v="3.1840275E-3"/>
  </r>
  <r>
    <x v="10"/>
    <x v="6"/>
    <x v="9"/>
    <n v="185"/>
    <n v="6.5520518299999999E-3"/>
    <n v="8.4690915999999998E-4"/>
    <n v="1.3936433899999999E-3"/>
    <n v="4.31149876E-3"/>
  </r>
  <r>
    <x v="10"/>
    <x v="7"/>
    <x v="9"/>
    <n v="13"/>
    <n v="6.2161679399999996E-3"/>
    <n v="1.00338295E-3"/>
    <n v="1.77706527E-3"/>
    <n v="3.4357191099999998E-3"/>
  </r>
  <r>
    <x v="10"/>
    <x v="5"/>
    <x v="10"/>
    <n v="100"/>
    <n v="5.4651617899999999E-3"/>
    <n v="1.01874977E-3"/>
    <n v="1.1694441800000001E-3"/>
    <n v="3.2769673699999998E-3"/>
  </r>
  <r>
    <x v="10"/>
    <x v="6"/>
    <x v="10"/>
    <n v="311"/>
    <n v="6.32465441E-3"/>
    <n v="8.798899E-4"/>
    <n v="1.3677501500000001E-3"/>
    <n v="4.07701387E-3"/>
  </r>
  <r>
    <x v="10"/>
    <x v="7"/>
    <x v="10"/>
    <n v="40"/>
    <n v="5.76851829E-3"/>
    <n v="8.7413168999999995E-4"/>
    <n v="1.5564233799999999E-3"/>
    <n v="3.3379626800000002E-3"/>
  </r>
  <r>
    <x v="10"/>
    <x v="5"/>
    <x v="11"/>
    <n v="264"/>
    <n v="5.1814584499999998E-3"/>
    <n v="5.7212728000000004E-4"/>
    <n v="1.5144059799999999E-3"/>
    <n v="3.09492471E-3"/>
  </r>
  <r>
    <x v="10"/>
    <x v="6"/>
    <x v="11"/>
    <n v="531"/>
    <n v="6.6718104500000002E-3"/>
    <n v="5.2142161000000005E-4"/>
    <n v="1.7305090999999999E-3"/>
    <n v="4.4198792699999996E-3"/>
  </r>
  <r>
    <x v="10"/>
    <x v="7"/>
    <x v="11"/>
    <n v="64"/>
    <n v="6.1031536899999999E-3"/>
    <n v="5.3638578000000004E-4"/>
    <n v="2.09237533E-3"/>
    <n v="3.4743920699999999E-3"/>
  </r>
  <r>
    <x v="10"/>
    <x v="5"/>
    <x v="12"/>
    <n v="241"/>
    <n v="5.1555053799999997E-3"/>
    <n v="7.9347216000000005E-4"/>
    <n v="1.1803152E-3"/>
    <n v="3.1817175099999998E-3"/>
  </r>
  <r>
    <x v="10"/>
    <x v="6"/>
    <x v="12"/>
    <n v="353"/>
    <n v="6.4975144200000003E-3"/>
    <n v="7.0434611E-4"/>
    <n v="1.59177921E-3"/>
    <n v="4.2013886600000003E-3"/>
  </r>
  <r>
    <x v="10"/>
    <x v="7"/>
    <x v="12"/>
    <n v="93"/>
    <n v="5.7896502900000001E-3"/>
    <n v="7.3252668000000005E-4"/>
    <n v="1.5465698500000001E-3"/>
    <n v="3.5105533100000001E-3"/>
  </r>
  <r>
    <x v="10"/>
    <x v="5"/>
    <x v="13"/>
    <n v="24"/>
    <n v="4.6807482000000003E-3"/>
    <n v="5.9365326000000002E-4"/>
    <n v="9.3364174E-4"/>
    <n v="3.1534527099999999E-3"/>
  </r>
  <r>
    <x v="10"/>
    <x v="6"/>
    <x v="13"/>
    <n v="231"/>
    <n v="5.57479534E-3"/>
    <n v="5.6251980999999995E-4"/>
    <n v="1.0134577699999999E-3"/>
    <n v="3.9988173199999996E-3"/>
  </r>
  <r>
    <x v="10"/>
    <x v="7"/>
    <x v="13"/>
    <n v="13"/>
    <n v="5.0730054400000002E-3"/>
    <n v="6.1965784000000002E-4"/>
    <n v="1.20281308E-3"/>
    <n v="3.2505339699999999E-3"/>
  </r>
  <r>
    <x v="10"/>
    <x v="5"/>
    <x v="14"/>
    <n v="233"/>
    <n v="5.0103816500000004E-3"/>
    <n v="9.4182141000000001E-4"/>
    <n v="1.2052930399999999E-3"/>
    <n v="2.8632667199999999E-3"/>
  </r>
  <r>
    <x v="10"/>
    <x v="6"/>
    <x v="14"/>
    <n v="208"/>
    <n v="6.3186095099999999E-3"/>
    <n v="8.2493073999999995E-4"/>
    <n v="1.60267516E-3"/>
    <n v="3.89100314E-3"/>
  </r>
  <r>
    <x v="10"/>
    <x v="7"/>
    <x v="14"/>
    <n v="33"/>
    <n v="5.5513465599999999E-3"/>
    <n v="1.02377924E-3"/>
    <n v="1.41238749E-3"/>
    <n v="3.1151793100000001E-3"/>
  </r>
  <r>
    <x v="10"/>
    <x v="5"/>
    <x v="15"/>
    <n v="221"/>
    <n v="5.5473329999999998E-3"/>
    <n v="8.3904157E-4"/>
    <n v="1.3113790100000001E-3"/>
    <n v="3.39691195E-3"/>
  </r>
  <r>
    <x v="10"/>
    <x v="6"/>
    <x v="15"/>
    <n v="457"/>
    <n v="6.1034116900000003E-3"/>
    <n v="7.4942738999999995E-4"/>
    <n v="1.47727708E-3"/>
    <n v="3.8767067399999998E-3"/>
  </r>
  <r>
    <x v="10"/>
    <x v="7"/>
    <x v="15"/>
    <n v="108"/>
    <n v="6.0292350099999999E-3"/>
    <n v="7.9185930999999996E-4"/>
    <n v="1.3904961799999999E-3"/>
    <n v="3.8468790499999999E-3"/>
  </r>
  <r>
    <x v="10"/>
    <x v="5"/>
    <x v="16"/>
    <n v="50"/>
    <n v="5.6442126899999999E-3"/>
    <n v="8.5555527000000004E-4"/>
    <n v="1.50972196E-3"/>
    <n v="3.2789348499999999E-3"/>
  </r>
  <r>
    <x v="10"/>
    <x v="6"/>
    <x v="16"/>
    <n v="159"/>
    <n v="7.0681193599999997E-3"/>
    <n v="7.3564498999999998E-4"/>
    <n v="2.01024899E-3"/>
    <n v="4.3222249000000003E-3"/>
  </r>
  <r>
    <x v="10"/>
    <x v="7"/>
    <x v="16"/>
    <n v="47"/>
    <n v="5.3679075700000002E-3"/>
    <n v="9.0868774000000001E-4"/>
    <n v="1.36549423E-3"/>
    <n v="3.0937251500000001E-3"/>
  </r>
  <r>
    <x v="10"/>
    <x v="5"/>
    <x v="17"/>
    <n v="2894"/>
    <n v="4.2036722700000001E-3"/>
    <n v="9.4581837E-4"/>
    <n v="6.6781664000000005E-4"/>
    <n v="2.5900367799999999E-3"/>
  </r>
  <r>
    <x v="10"/>
    <x v="6"/>
    <x v="17"/>
    <n v="1653"/>
    <n v="4.3434073699999999E-3"/>
    <n v="7.6651433999999998E-4"/>
    <n v="7.3196717000000001E-4"/>
    <n v="2.8449253700000001E-3"/>
  </r>
  <r>
    <x v="10"/>
    <x v="7"/>
    <x v="17"/>
    <n v="361"/>
    <n v="4.20969247E-3"/>
    <n v="9.4692571999999999E-4"/>
    <n v="7.1393737000000003E-4"/>
    <n v="2.5488288899999999E-3"/>
  </r>
  <r>
    <x v="10"/>
    <x v="5"/>
    <x v="18"/>
    <n v="527"/>
    <n v="4.4534706600000001E-3"/>
    <n v="9.9130712000000004E-4"/>
    <n v="4.8879025999999995E-4"/>
    <n v="2.9733728E-3"/>
  </r>
  <r>
    <x v="10"/>
    <x v="6"/>
    <x v="18"/>
    <n v="1093"/>
    <n v="4.5661996599999999E-3"/>
    <n v="7.8418827999999997E-4"/>
    <n v="4.8443778000000002E-4"/>
    <n v="3.2975731200000002E-3"/>
  </r>
  <r>
    <x v="10"/>
    <x v="7"/>
    <x v="18"/>
    <n v="185"/>
    <n v="4.3231353899999998E-3"/>
    <n v="9.3287012999999995E-4"/>
    <n v="5.1958183999999998E-4"/>
    <n v="2.87068293E-3"/>
  </r>
  <r>
    <x v="10"/>
    <x v="5"/>
    <x v="19"/>
    <n v="276"/>
    <n v="5.0383703199999999E-3"/>
    <n v="1.06313716E-3"/>
    <n v="8.1655905999999999E-4"/>
    <n v="3.1586735900000001E-3"/>
  </r>
  <r>
    <x v="10"/>
    <x v="6"/>
    <x v="19"/>
    <n v="371"/>
    <n v="5.9567170799999999E-3"/>
    <n v="8.6306378999999995E-4"/>
    <n v="1.14963911E-3"/>
    <n v="3.9440136900000004E-3"/>
  </r>
  <r>
    <x v="10"/>
    <x v="7"/>
    <x v="19"/>
    <n v="87"/>
    <n v="5.0888673599999998E-3"/>
    <n v="9.9430586000000005E-4"/>
    <n v="9.7368534999999997E-4"/>
    <n v="3.1208756200000001E-3"/>
  </r>
  <r>
    <x v="10"/>
    <x v="5"/>
    <x v="20"/>
    <n v="69"/>
    <n v="6.4781264199999999E-3"/>
    <n v="1.0830982500000001E-3"/>
    <n v="1.66700191E-3"/>
    <n v="3.7280257699999998E-3"/>
  </r>
  <r>
    <x v="10"/>
    <x v="6"/>
    <x v="20"/>
    <n v="220"/>
    <n v="7.5197808800000002E-3"/>
    <n v="1.11789751E-3"/>
    <n v="1.7365317700000001E-3"/>
    <n v="4.6653511999999999E-3"/>
  </r>
  <r>
    <x v="10"/>
    <x v="7"/>
    <x v="20"/>
    <n v="40"/>
    <n v="8.4461803399999997E-3"/>
    <n v="1.28067105E-3"/>
    <n v="2.6059025099999999E-3"/>
    <n v="4.5596062199999999E-3"/>
  </r>
  <r>
    <x v="10"/>
    <x v="5"/>
    <x v="21"/>
    <n v="129"/>
    <n v="5.1335053300000004E-3"/>
    <n v="9.9886929000000003E-4"/>
    <n v="8.9685589000000003E-4"/>
    <n v="3.2377797099999999E-3"/>
  </r>
  <r>
    <x v="10"/>
    <x v="6"/>
    <x v="21"/>
    <n v="245"/>
    <n v="5.1857518299999999E-3"/>
    <n v="8.0064226E-4"/>
    <n v="7.9700465999999999E-4"/>
    <n v="3.5881044499999999E-3"/>
  </r>
  <r>
    <x v="10"/>
    <x v="7"/>
    <x v="21"/>
    <n v="52"/>
    <n v="5.5729164199999999E-3"/>
    <n v="8.6538437000000001E-4"/>
    <n v="7.8770451999999995E-4"/>
    <n v="3.9198270499999997E-3"/>
  </r>
  <r>
    <x v="10"/>
    <x v="5"/>
    <x v="22"/>
    <n v="107"/>
    <n v="4.8337441300000004E-3"/>
    <n v="9.4939834E-4"/>
    <n v="9.3122595000000004E-4"/>
    <n v="2.9531193400000001E-3"/>
  </r>
  <r>
    <x v="10"/>
    <x v="6"/>
    <x v="22"/>
    <n v="290"/>
    <n v="5.4080457399999999E-3"/>
    <n v="8.0020730000000004E-4"/>
    <n v="9.8511308999999999E-4"/>
    <n v="3.62272485E-3"/>
  </r>
  <r>
    <x v="10"/>
    <x v="7"/>
    <x v="22"/>
    <n v="30"/>
    <n v="4.7731479499999998E-3"/>
    <n v="8.1597200999999995E-4"/>
    <n v="1.1300151500000001E-3"/>
    <n v="2.8271603100000001E-3"/>
  </r>
  <r>
    <x v="10"/>
    <x v="5"/>
    <x v="24"/>
    <n v="163"/>
    <n v="5.6952252799999997E-3"/>
    <n v="8.7174764999999998E-4"/>
    <n v="1.15030649E-3"/>
    <n v="3.67317063E-3"/>
  </r>
  <r>
    <x v="10"/>
    <x v="6"/>
    <x v="24"/>
    <n v="379"/>
    <n v="6.2400442300000001E-3"/>
    <n v="6.7954142999999999E-4"/>
    <n v="1.22071337E-3"/>
    <n v="4.3397889300000004E-3"/>
  </r>
  <r>
    <x v="10"/>
    <x v="7"/>
    <x v="24"/>
    <n v="50"/>
    <n v="6.4120367799999998E-3"/>
    <n v="7.5555529999999998E-4"/>
    <n v="1.50694419E-3"/>
    <n v="4.1495367600000001E-3"/>
  </r>
  <r>
    <x v="10"/>
    <x v="5"/>
    <x v="25"/>
    <n v="185"/>
    <n v="4.2139011600000002E-3"/>
    <n v="8.5203931999999999E-4"/>
    <n v="6.7811539000000004E-4"/>
    <n v="2.6837460300000002E-3"/>
  </r>
  <r>
    <x v="10"/>
    <x v="6"/>
    <x v="25"/>
    <n v="637"/>
    <n v="4.8667434499999997E-3"/>
    <n v="7.1250483999999998E-4"/>
    <n v="8.2194072E-4"/>
    <n v="3.3322974300000001E-3"/>
  </r>
  <r>
    <x v="10"/>
    <x v="7"/>
    <x v="25"/>
    <n v="100"/>
    <n v="4.6693284600000003E-3"/>
    <n v="8.6134237000000001E-4"/>
    <n v="8.2905068999999997E-4"/>
    <n v="2.9789349400000001E-3"/>
  </r>
  <r>
    <x v="10"/>
    <x v="5"/>
    <x v="26"/>
    <n v="98"/>
    <n v="5.2091598399999998E-3"/>
    <n v="1.15575372E-3"/>
    <n v="8.6734671000000005E-4"/>
    <n v="3.18605894E-3"/>
  </r>
  <r>
    <x v="10"/>
    <x v="6"/>
    <x v="26"/>
    <n v="250"/>
    <n v="6.1902775399999997E-3"/>
    <n v="9.6240716999999995E-4"/>
    <n v="1.0297683E-3"/>
    <n v="4.1981016000000003E-3"/>
  </r>
  <r>
    <x v="10"/>
    <x v="7"/>
    <x v="26"/>
    <n v="36"/>
    <n v="6.6775975000000001E-3"/>
    <n v="9.6289843000000003E-4"/>
    <n v="8.5905327000000004E-4"/>
    <n v="4.85564534E-3"/>
  </r>
  <r>
    <x v="10"/>
    <x v="5"/>
    <x v="27"/>
    <n v="73"/>
    <n v="5.3927255599999996E-3"/>
    <n v="8.0431866000000001E-4"/>
    <n v="1.17611595E-3"/>
    <n v="3.4122904500000001E-3"/>
  </r>
  <r>
    <x v="10"/>
    <x v="6"/>
    <x v="27"/>
    <n v="233"/>
    <n v="6.6709880699999998E-3"/>
    <n v="7.1033993000000001E-4"/>
    <n v="1.3418969299999999E-3"/>
    <n v="4.61875076E-3"/>
  </r>
  <r>
    <x v="10"/>
    <x v="7"/>
    <x v="27"/>
    <n v="28"/>
    <n v="5.3364745900000001E-3"/>
    <n v="8.0439788000000005E-4"/>
    <n v="1.37814129E-3"/>
    <n v="3.1539349599999998E-3"/>
  </r>
  <r>
    <x v="10"/>
    <x v="5"/>
    <x v="28"/>
    <n v="220"/>
    <n v="4.72858772E-3"/>
    <n v="9.9195051000000004E-4"/>
    <n v="5.4708521000000003E-4"/>
    <n v="3.1895515200000002E-3"/>
  </r>
  <r>
    <x v="10"/>
    <x v="6"/>
    <x v="28"/>
    <n v="572"/>
    <n v="4.8622844599999996E-3"/>
    <n v="8.0743305999999996E-4"/>
    <n v="5.1423668000000005E-4"/>
    <n v="3.54061424E-3"/>
  </r>
  <r>
    <x v="10"/>
    <x v="7"/>
    <x v="28"/>
    <n v="87"/>
    <n v="4.7560129899999999E-3"/>
    <n v="8.9692397999999998E-4"/>
    <n v="5.5489014000000003E-4"/>
    <n v="3.3041983499999998E-3"/>
  </r>
  <r>
    <x v="10"/>
    <x v="5"/>
    <x v="29"/>
    <n v="98"/>
    <n v="4.9950394299999997E-3"/>
    <n v="7.9754790999999995E-4"/>
    <n v="1.08937995E-3"/>
    <n v="3.1081111100000002E-3"/>
  </r>
  <r>
    <x v="10"/>
    <x v="6"/>
    <x v="29"/>
    <n v="260"/>
    <n v="6.6627490499999997E-3"/>
    <n v="7.9936763000000002E-4"/>
    <n v="1.4826831899999999E-3"/>
    <n v="4.3806977799999997E-3"/>
  </r>
  <r>
    <x v="10"/>
    <x v="7"/>
    <x v="29"/>
    <n v="52"/>
    <n v="6.1456105399999997E-3"/>
    <n v="8.0417531999999999E-4"/>
    <n v="1.3517180299999999E-3"/>
    <n v="3.9897166000000001E-3"/>
  </r>
  <r>
    <x v="10"/>
    <x v="5"/>
    <x v="30"/>
    <n v="68"/>
    <n v="5.3470517999999996E-3"/>
    <n v="1.1458331E-3"/>
    <n v="1.2605526000000001E-3"/>
    <n v="2.9406656499999999E-3"/>
  </r>
  <r>
    <x v="10"/>
    <x v="6"/>
    <x v="30"/>
    <n v="196"/>
    <n v="6.9936340200000002E-3"/>
    <n v="9.8479991999999997E-4"/>
    <n v="1.6359597199999999E-3"/>
    <n v="4.3728738900000001E-3"/>
  </r>
  <r>
    <x v="10"/>
    <x v="7"/>
    <x v="30"/>
    <n v="29"/>
    <n v="6.3302201299999996E-3"/>
    <n v="1.20290533E-3"/>
    <n v="1.3250317E-3"/>
    <n v="3.8022826999999999E-3"/>
  </r>
  <r>
    <x v="10"/>
    <x v="5"/>
    <x v="31"/>
    <n v="76"/>
    <n v="5.3333635200000003E-3"/>
    <n v="1.0203457799999999E-3"/>
    <n v="1.22136914E-3"/>
    <n v="3.0916481400000001E-3"/>
  </r>
  <r>
    <x v="10"/>
    <x v="6"/>
    <x v="31"/>
    <n v="209"/>
    <n v="6.43823077E-3"/>
    <n v="7.3858072999999998E-4"/>
    <n v="1.3471887500000001E-3"/>
    <n v="4.3524607800000002E-3"/>
  </r>
  <r>
    <x v="10"/>
    <x v="7"/>
    <x v="31"/>
    <n v="54"/>
    <n v="5.20447503E-3"/>
    <n v="7.8210710999999998E-4"/>
    <n v="1.4671208099999999E-3"/>
    <n v="2.9552466599999999E-3"/>
  </r>
  <r>
    <x v="10"/>
    <x v="5"/>
    <x v="32"/>
    <n v="18"/>
    <n v="6.5869339000000004E-3"/>
    <n v="7.0666125999999997E-4"/>
    <n v="9.1049358999999999E-4"/>
    <n v="4.9697785799999996E-3"/>
  </r>
  <r>
    <x v="10"/>
    <x v="6"/>
    <x v="32"/>
    <n v="116"/>
    <n v="7.18909618E-3"/>
    <n v="6.4445620000000003E-4"/>
    <n v="1.0923528899999999E-3"/>
    <n v="5.4522866399999998E-3"/>
  </r>
  <r>
    <x v="10"/>
    <x v="7"/>
    <x v="32"/>
    <n v="7"/>
    <n v="5.8796294599999998E-3"/>
    <n v="6.0681190000000005E-4"/>
    <n v="1.36408709E-3"/>
    <n v="3.9087299500000002E-3"/>
  </r>
  <r>
    <x v="10"/>
    <x v="5"/>
    <x v="33"/>
    <n v="143"/>
    <n v="5.7783764699999999E-3"/>
    <n v="1.07428428E-3"/>
    <n v="1.05631613E-3"/>
    <n v="3.6477755800000001E-3"/>
  </r>
  <r>
    <x v="10"/>
    <x v="6"/>
    <x v="33"/>
    <n v="366"/>
    <n v="6.0242104500000003E-3"/>
    <n v="8.5458386000000005E-4"/>
    <n v="1.2535099300000001E-3"/>
    <n v="3.91611618E-3"/>
  </r>
  <r>
    <x v="10"/>
    <x v="7"/>
    <x v="33"/>
    <n v="61"/>
    <n v="5.4804186799999998E-3"/>
    <n v="9.3882795000000004E-4"/>
    <n v="1.1911806799999999E-3"/>
    <n v="3.3504096100000001E-3"/>
  </r>
  <r>
    <x v="10"/>
    <x v="5"/>
    <x v="34"/>
    <n v="59"/>
    <n v="5.3617386399999996E-3"/>
    <n v="7.3897497000000002E-4"/>
    <n v="1.1538760999999999E-3"/>
    <n v="3.46888708E-3"/>
  </r>
  <r>
    <x v="10"/>
    <x v="6"/>
    <x v="34"/>
    <n v="181"/>
    <n v="7.2620598299999997E-3"/>
    <n v="6.7468512999999998E-4"/>
    <n v="1.4240584999999999E-3"/>
    <n v="5.1633156999999997E-3"/>
  </r>
  <r>
    <x v="10"/>
    <x v="7"/>
    <x v="34"/>
    <n v="37"/>
    <n v="6.62756484E-3"/>
    <n v="6.3938913999999996E-4"/>
    <n v="1.87249725E-3"/>
    <n v="4.1156779399999996E-3"/>
  </r>
  <r>
    <x v="10"/>
    <x v="5"/>
    <x v="35"/>
    <n v="28"/>
    <n v="5.5423278399999998E-3"/>
    <n v="1.4715584E-4"/>
    <n v="1.45957318E-3"/>
    <n v="3.9244375899999996E-3"/>
  </r>
  <r>
    <x v="10"/>
    <x v="6"/>
    <x v="35"/>
    <n v="146"/>
    <n v="6.6976627499999997E-3"/>
    <n v="1.5775597000000001E-4"/>
    <n v="1.6352737400000001E-3"/>
    <n v="4.8928999199999998E-3"/>
  </r>
  <r>
    <x v="10"/>
    <x v="7"/>
    <x v="35"/>
    <n v="31"/>
    <n v="5.2266275900000004E-3"/>
    <n v="1.4747582E-4"/>
    <n v="1.49902896E-3"/>
    <n v="3.5674280800000002E-3"/>
  </r>
  <r>
    <x v="10"/>
    <x v="5"/>
    <x v="36"/>
    <n v="168"/>
    <n v="5.0590413399999997E-3"/>
    <n v="9.7304868999999997E-4"/>
    <n v="7.0250471000000004E-4"/>
    <n v="3.3834874200000002E-3"/>
  </r>
  <r>
    <x v="10"/>
    <x v="6"/>
    <x v="36"/>
    <n v="412"/>
    <n v="5.2011414400000002E-3"/>
    <n v="8.0588679999999996E-4"/>
    <n v="7.1534495000000003E-4"/>
    <n v="3.6799091700000001E-3"/>
  </r>
  <r>
    <x v="10"/>
    <x v="7"/>
    <x v="36"/>
    <n v="31"/>
    <n v="4.8939663200000001E-3"/>
    <n v="9.3861976999999998E-4"/>
    <n v="7.1684562000000004E-4"/>
    <n v="3.2385003899999998E-3"/>
  </r>
  <r>
    <x v="10"/>
    <x v="5"/>
    <x v="37"/>
    <n v="110"/>
    <n v="6.3767885100000001E-3"/>
    <n v="1.0777564700000001E-3"/>
    <n v="1.1783457099999999E-3"/>
    <n v="4.1206857800000002E-3"/>
  </r>
  <r>
    <x v="10"/>
    <x v="6"/>
    <x v="37"/>
    <n v="365"/>
    <n v="6.7995938800000004E-3"/>
    <n v="8.2689600000000003E-4"/>
    <n v="1.1899731199999999E-3"/>
    <n v="4.7827242600000002E-3"/>
  </r>
  <r>
    <x v="10"/>
    <x v="7"/>
    <x v="37"/>
    <n v="69"/>
    <n v="6.5358290899999996E-3"/>
    <n v="9.2475149999999998E-4"/>
    <n v="1.3665791699999999E-3"/>
    <n v="4.2444978799999998E-3"/>
  </r>
  <r>
    <x v="10"/>
    <x v="5"/>
    <x v="38"/>
    <n v="69"/>
    <n v="6.0948400800000004E-3"/>
    <n v="6.5167046000000003E-4"/>
    <n v="1.90301237E-3"/>
    <n v="3.54015678E-3"/>
  </r>
  <r>
    <x v="10"/>
    <x v="6"/>
    <x v="38"/>
    <n v="164"/>
    <n v="7.0176290699999998E-3"/>
    <n v="6.6840252E-4"/>
    <n v="2.0778989100000002E-3"/>
    <n v="4.2713271099999997E-3"/>
  </r>
  <r>
    <x v="10"/>
    <x v="7"/>
    <x v="38"/>
    <n v="24"/>
    <n v="6.1709102599999998E-3"/>
    <n v="6.3319799E-4"/>
    <n v="1.8041085E-3"/>
    <n v="3.73360317E-3"/>
  </r>
  <r>
    <x v="10"/>
    <x v="5"/>
    <x v="39"/>
    <n v="115"/>
    <n v="5.4464570599999998E-3"/>
    <n v="9.6084920000000002E-4"/>
    <n v="8.4802714999999995E-4"/>
    <n v="3.6375802799999998E-3"/>
  </r>
  <r>
    <x v="10"/>
    <x v="6"/>
    <x v="39"/>
    <n v="279"/>
    <n v="6.5137559000000003E-3"/>
    <n v="8.7879972000000004E-4"/>
    <n v="8.1250805E-4"/>
    <n v="4.8224476499999997E-3"/>
  </r>
  <r>
    <x v="10"/>
    <x v="7"/>
    <x v="39"/>
    <n v="59"/>
    <n v="6.0742307700000003E-3"/>
    <n v="9.5182019000000003E-4"/>
    <n v="7.4544854999999998E-4"/>
    <n v="4.3769614700000002E-3"/>
  </r>
  <r>
    <x v="10"/>
    <x v="5"/>
    <x v="40"/>
    <n v="187"/>
    <n v="3.7981528699999999E-3"/>
    <n v="7.0886535000000005E-4"/>
    <n v="4.3368711999999999E-4"/>
    <n v="2.6555998800000002E-3"/>
  </r>
  <r>
    <x v="10"/>
    <x v="6"/>
    <x v="40"/>
    <n v="360"/>
    <n v="4.2977428300000004E-3"/>
    <n v="5.8146838000000002E-4"/>
    <n v="4.5016693999999998E-4"/>
    <n v="3.2661070199999998E-3"/>
  </r>
  <r>
    <x v="10"/>
    <x v="7"/>
    <x v="40"/>
    <n v="46"/>
    <n v="3.9925520900000004E-3"/>
    <n v="7.5608873000000004E-4"/>
    <n v="4.6547880999999998E-4"/>
    <n v="2.77098406E-3"/>
  </r>
  <r>
    <x v="10"/>
    <x v="5"/>
    <x v="41"/>
    <n v="18"/>
    <n v="4.6630655800000004E-3"/>
    <n v="5.1118807000000003E-4"/>
    <n v="1.25642978E-3"/>
    <n v="2.8954472500000001E-3"/>
  </r>
  <r>
    <x v="10"/>
    <x v="6"/>
    <x v="41"/>
    <n v="84"/>
    <n v="5.5952378500000004E-3"/>
    <n v="4.8280399999999998E-4"/>
    <n v="1.2643295699999999E-3"/>
    <n v="3.84810383E-3"/>
  </r>
  <r>
    <x v="10"/>
    <x v="7"/>
    <x v="41"/>
    <n v="6"/>
    <n v="7.7932097100000004E-3"/>
    <n v="5.7677441000000005E-4"/>
    <n v="1.09182082E-3"/>
    <n v="6.1246139999999996E-3"/>
  </r>
  <r>
    <x v="10"/>
    <x v="5"/>
    <x v="42"/>
    <n v="614"/>
    <n v="4.3980913500000001E-3"/>
    <n v="1.0336362099999999E-3"/>
    <n v="5.6667697000000003E-4"/>
    <n v="2.7977776799999999E-3"/>
  </r>
  <r>
    <x v="10"/>
    <x v="6"/>
    <x v="42"/>
    <n v="939"/>
    <n v="4.2930321399999999E-3"/>
    <n v="7.7452593000000005E-4"/>
    <n v="5.8259847E-4"/>
    <n v="2.9359072500000001E-3"/>
  </r>
  <r>
    <x v="10"/>
    <x v="7"/>
    <x v="42"/>
    <n v="194"/>
    <n v="3.9386452300000001E-3"/>
    <n v="8.4789016999999999E-4"/>
    <n v="5.9123211000000001E-4"/>
    <n v="2.4995224799999999E-3"/>
  </r>
  <r>
    <x v="10"/>
    <x v="5"/>
    <x v="43"/>
    <n v="142"/>
    <n v="5.1797239500000003E-3"/>
    <n v="8.1849872000000002E-4"/>
    <n v="1.1120889399999999E-3"/>
    <n v="3.2491357700000002E-3"/>
  </r>
  <r>
    <x v="10"/>
    <x v="6"/>
    <x v="43"/>
    <n v="212"/>
    <n v="6.2433938200000001E-3"/>
    <n v="6.9864799E-4"/>
    <n v="1.38304703E-3"/>
    <n v="4.1616982999999998E-3"/>
  </r>
  <r>
    <x v="10"/>
    <x v="7"/>
    <x v="43"/>
    <n v="51"/>
    <n v="5.8226667900000001E-3"/>
    <n v="7.9724918999999998E-4"/>
    <n v="1.4036399400000001E-3"/>
    <n v="3.6217771699999998E-3"/>
  </r>
  <r>
    <x v="10"/>
    <x v="5"/>
    <x v="44"/>
    <n v="279"/>
    <n v="5.14801514E-3"/>
    <n v="1.1032288800000001E-3"/>
    <n v="8.311344E-4"/>
    <n v="3.2136513699999999E-3"/>
  </r>
  <r>
    <x v="10"/>
    <x v="6"/>
    <x v="44"/>
    <n v="687"/>
    <n v="5.2622612099999999E-3"/>
    <n v="8.6138378999999995E-4"/>
    <n v="8.3466403999999999E-4"/>
    <n v="3.5662128999999999E-3"/>
  </r>
  <r>
    <x v="10"/>
    <x v="7"/>
    <x v="44"/>
    <n v="85"/>
    <n v="5.4978211200000003E-3"/>
    <n v="1.14392675E-3"/>
    <n v="9.7208582E-4"/>
    <n v="3.3818080499999998E-3"/>
  </r>
  <r>
    <x v="11"/>
    <x v="5"/>
    <x v="0"/>
    <n v="9052"/>
    <n v="4.9381349799999998E-3"/>
    <n v="9.4381486999999995E-4"/>
    <n v="8.1798964000000002E-4"/>
    <n v="3.17628523E-3"/>
  </r>
  <r>
    <x v="11"/>
    <x v="6"/>
    <x v="0"/>
    <n v="14918"/>
    <n v="5.78943649E-3"/>
    <n v="7.6343788000000001E-4"/>
    <n v="1.00510079E-3"/>
    <n v="4.0207871599999999E-3"/>
  </r>
  <r>
    <x v="11"/>
    <x v="7"/>
    <x v="0"/>
    <n v="2436"/>
    <n v="5.3692535800000003E-3"/>
    <n v="8.7548153000000005E-4"/>
    <n v="1.02630085E-3"/>
    <n v="3.4673852E-3"/>
  </r>
  <r>
    <x v="11"/>
    <x v="5"/>
    <x v="1"/>
    <n v="199"/>
    <n v="5.3072652500000001E-3"/>
    <n v="1.16037337E-3"/>
    <n v="7.6022450000000005E-4"/>
    <n v="3.38666687E-3"/>
  </r>
  <r>
    <x v="11"/>
    <x v="6"/>
    <x v="1"/>
    <n v="254"/>
    <n v="6.1894409299999998E-3"/>
    <n v="1.02239151E-3"/>
    <n v="1.00981495E-3"/>
    <n v="4.1572340100000001E-3"/>
  </r>
  <r>
    <x v="11"/>
    <x v="7"/>
    <x v="1"/>
    <n v="57"/>
    <n v="5.9811563799999998E-3"/>
    <n v="1.2871586299999999E-3"/>
    <n v="8.6825835000000002E-4"/>
    <n v="3.8257388400000001E-3"/>
  </r>
  <r>
    <x v="11"/>
    <x v="5"/>
    <x v="2"/>
    <n v="77"/>
    <n v="7.0069742499999999E-3"/>
    <n v="1.0935243100000001E-3"/>
    <n v="1.4763706299999999E-3"/>
    <n v="4.4370788699999997E-3"/>
  </r>
  <r>
    <x v="11"/>
    <x v="6"/>
    <x v="2"/>
    <n v="171"/>
    <n v="6.6278154199999996E-3"/>
    <n v="1.04295243E-3"/>
    <n v="1.4279426800000001E-3"/>
    <n v="4.1569198500000003E-3"/>
  </r>
  <r>
    <x v="11"/>
    <x v="7"/>
    <x v="2"/>
    <n v="21"/>
    <n v="5.8553789600000001E-3"/>
    <n v="8.9506150000000001E-4"/>
    <n v="1.4175482399999999E-3"/>
    <n v="3.5427687100000002E-3"/>
  </r>
  <r>
    <x v="11"/>
    <x v="5"/>
    <x v="3"/>
    <n v="135"/>
    <n v="4.6132541999999999E-3"/>
    <n v="6.8809990000000005E-4"/>
    <n v="4.6716367999999998E-4"/>
    <n v="3.4579901799999999E-3"/>
  </r>
  <r>
    <x v="11"/>
    <x v="6"/>
    <x v="3"/>
    <n v="201"/>
    <n v="5.4062439900000002E-3"/>
    <n v="6.4428985999999996E-4"/>
    <n v="4.4833679000000001E-4"/>
    <n v="4.3136168800000001E-3"/>
  </r>
  <r>
    <x v="11"/>
    <x v="7"/>
    <x v="3"/>
    <n v="26"/>
    <n v="5.3147254999999999E-3"/>
    <n v="5.9294847000000001E-4"/>
    <n v="4.1355033999999999E-4"/>
    <n v="4.3082262200000001E-3"/>
  </r>
  <r>
    <x v="11"/>
    <x v="5"/>
    <x v="4"/>
    <n v="81"/>
    <n v="5.75817304E-3"/>
    <n v="7.3916870999999999E-4"/>
    <n v="9.5450365E-4"/>
    <n v="4.0645001699999997E-3"/>
  </r>
  <r>
    <x v="11"/>
    <x v="6"/>
    <x v="4"/>
    <n v="225"/>
    <n v="6.4679524299999999E-3"/>
    <n v="6.5370344999999999E-4"/>
    <n v="9.3791128999999997E-4"/>
    <n v="4.8763371899999998E-3"/>
  </r>
  <r>
    <x v="11"/>
    <x v="7"/>
    <x v="4"/>
    <n v="25"/>
    <n v="6.23009232E-3"/>
    <n v="7.8935159999999997E-4"/>
    <n v="1.15648121E-3"/>
    <n v="4.2842589399999997E-3"/>
  </r>
  <r>
    <x v="11"/>
    <x v="5"/>
    <x v="5"/>
    <n v="63"/>
    <n v="5.2502202699999997E-3"/>
    <n v="8.0320374000000003E-4"/>
    <n v="1.1559374799999999E-3"/>
    <n v="3.2910785299999998E-3"/>
  </r>
  <r>
    <x v="11"/>
    <x v="6"/>
    <x v="5"/>
    <n v="170"/>
    <n v="7.0385346499999999E-3"/>
    <n v="5.7366532999999999E-4"/>
    <n v="1.40325412E-3"/>
    <n v="5.0616147099999996E-3"/>
  </r>
  <r>
    <x v="11"/>
    <x v="7"/>
    <x v="5"/>
    <n v="27"/>
    <n v="5.8753427400000001E-3"/>
    <n v="6.1599767999999996E-4"/>
    <n v="1.65080565E-3"/>
    <n v="3.6085387999999999E-3"/>
  </r>
  <r>
    <x v="11"/>
    <x v="5"/>
    <x v="6"/>
    <n v="68"/>
    <n v="5.8815016799999998E-3"/>
    <n v="9.6796676999999997E-4"/>
    <n v="1.08779249E-3"/>
    <n v="3.8257418500000002E-3"/>
  </r>
  <r>
    <x v="11"/>
    <x v="6"/>
    <x v="6"/>
    <n v="248"/>
    <n v="6.3633603399999997E-3"/>
    <n v="7.2263267999999996E-4"/>
    <n v="1.07858211E-3"/>
    <n v="4.5621450599999998E-3"/>
  </r>
  <r>
    <x v="11"/>
    <x v="7"/>
    <x v="6"/>
    <n v="17"/>
    <n v="5.7237198900000003E-3"/>
    <n v="8.7350199E-4"/>
    <n v="1.3398690299999999E-3"/>
    <n v="3.5103484000000001E-3"/>
  </r>
  <r>
    <x v="11"/>
    <x v="5"/>
    <x v="7"/>
    <n v="40"/>
    <n v="4.4991316699999999E-3"/>
    <n v="1.0153354599999999E-3"/>
    <n v="4.4039325E-4"/>
    <n v="3.04340247E-3"/>
  </r>
  <r>
    <x v="11"/>
    <x v="6"/>
    <x v="7"/>
    <n v="216"/>
    <n v="4.1488766700000001E-3"/>
    <n v="7.7047943000000004E-4"/>
    <n v="4.3938593000000001E-4"/>
    <n v="2.9390108199999999E-3"/>
  </r>
  <r>
    <x v="11"/>
    <x v="7"/>
    <x v="7"/>
    <n v="9"/>
    <n v="4.2001026899999997E-3"/>
    <n v="1.118827E-3"/>
    <n v="3.9866225999999998E-4"/>
    <n v="2.6826129500000001E-3"/>
  </r>
  <r>
    <x v="11"/>
    <x v="5"/>
    <x v="8"/>
    <n v="62"/>
    <n v="6.61831665E-3"/>
    <n v="9.5448750000000002E-4"/>
    <n v="1.99260731E-3"/>
    <n v="3.67122136E-3"/>
  </r>
  <r>
    <x v="11"/>
    <x v="6"/>
    <x v="8"/>
    <n v="158"/>
    <n v="8.5056988699999999E-3"/>
    <n v="1.00372105E-3"/>
    <n v="1.8568328700000001E-3"/>
    <n v="5.6451445100000001E-3"/>
  </r>
  <r>
    <x v="11"/>
    <x v="7"/>
    <x v="8"/>
    <n v="21"/>
    <n v="7.1340385100000002E-3"/>
    <n v="1.0438709900000001E-3"/>
    <n v="9.0277754000000002E-4"/>
    <n v="5.1873895400000002E-3"/>
  </r>
  <r>
    <x v="11"/>
    <x v="5"/>
    <x v="9"/>
    <n v="64"/>
    <n v="5.9029583600000001E-3"/>
    <n v="9.8433859999999995E-4"/>
    <n v="1.2653715600000001E-3"/>
    <n v="3.6532477199999998E-3"/>
  </r>
  <r>
    <x v="11"/>
    <x v="6"/>
    <x v="9"/>
    <n v="165"/>
    <n v="6.4924240100000001E-3"/>
    <n v="7.8801882999999997E-4"/>
    <n v="1.48702276E-3"/>
    <n v="4.2173819299999998E-3"/>
  </r>
  <r>
    <x v="11"/>
    <x v="7"/>
    <x v="9"/>
    <n v="11"/>
    <n v="6.2563129299999997E-3"/>
    <n v="8.8699475000000004E-4"/>
    <n v="2.0254626799999999E-3"/>
    <n v="3.3438549799999998E-3"/>
  </r>
  <r>
    <x v="11"/>
    <x v="5"/>
    <x v="10"/>
    <n v="66"/>
    <n v="5.9690653900000001E-3"/>
    <n v="1.0518376100000001E-3"/>
    <n v="1.0239545500000001E-3"/>
    <n v="3.8932728E-3"/>
  </r>
  <r>
    <x v="11"/>
    <x v="6"/>
    <x v="10"/>
    <n v="301"/>
    <n v="6.7258441800000001E-3"/>
    <n v="9.3092445999999997E-4"/>
    <n v="1.5655374699999999E-3"/>
    <n v="4.2293817600000004E-3"/>
  </r>
  <r>
    <x v="11"/>
    <x v="7"/>
    <x v="10"/>
    <n v="33"/>
    <n v="7.1843431500000004E-3"/>
    <n v="9.6696102000000004E-4"/>
    <n v="1.34680115E-3"/>
    <n v="4.8705805899999996E-3"/>
  </r>
  <r>
    <x v="11"/>
    <x v="5"/>
    <x v="11"/>
    <n v="289"/>
    <n v="5.0824199699999999E-3"/>
    <n v="5.7762215000000002E-4"/>
    <n v="1.42805629E-3"/>
    <n v="3.0767410800000001E-3"/>
  </r>
  <r>
    <x v="11"/>
    <x v="6"/>
    <x v="11"/>
    <n v="503"/>
    <n v="6.8567527600000002E-3"/>
    <n v="5.4110498000000003E-4"/>
    <n v="1.6678399400000001E-3"/>
    <n v="4.6478073499999998E-3"/>
  </r>
  <r>
    <x v="11"/>
    <x v="7"/>
    <x v="11"/>
    <n v="65"/>
    <n v="5.9257476400000004E-3"/>
    <n v="6.3586155999999997E-4"/>
    <n v="1.8235396499999999E-3"/>
    <n v="3.4663458999999999E-3"/>
  </r>
  <r>
    <x v="11"/>
    <x v="5"/>
    <x v="12"/>
    <n v="250"/>
    <n v="5.36037014E-3"/>
    <n v="7.5939789999999996E-4"/>
    <n v="1.22268495E-3"/>
    <n v="3.3782868000000001E-3"/>
  </r>
  <r>
    <x v="11"/>
    <x v="6"/>
    <x v="12"/>
    <n v="374"/>
    <n v="7.0399148499999996E-3"/>
    <n v="7.0694666000000004E-4"/>
    <n v="1.67068948E-3"/>
    <n v="4.6622781899999998E-3"/>
  </r>
  <r>
    <x v="11"/>
    <x v="7"/>
    <x v="12"/>
    <n v="94"/>
    <n v="5.21325824E-3"/>
    <n v="7.3827791999999998E-4"/>
    <n v="1.20702794E-3"/>
    <n v="3.2679518900000002E-3"/>
  </r>
  <r>
    <x v="11"/>
    <x v="5"/>
    <x v="13"/>
    <n v="26"/>
    <n v="5.3788281699999997E-3"/>
    <n v="5.6801970000000003E-4"/>
    <n v="1.04166642E-3"/>
    <n v="3.76914147E-3"/>
  </r>
  <r>
    <x v="11"/>
    <x v="6"/>
    <x v="13"/>
    <n v="211"/>
    <n v="5.5898387300000003E-3"/>
    <n v="5.1337303000000001E-4"/>
    <n v="9.2603537999999997E-4"/>
    <n v="4.15042981E-3"/>
  </r>
  <r>
    <x v="11"/>
    <x v="7"/>
    <x v="13"/>
    <n v="18"/>
    <n v="5.1710388400000003E-3"/>
    <n v="6.0699563000000002E-4"/>
    <n v="1.02880636E-3"/>
    <n v="3.5352362999999999E-3"/>
  </r>
  <r>
    <x v="11"/>
    <x v="5"/>
    <x v="14"/>
    <n v="212"/>
    <n v="5.0957042500000002E-3"/>
    <n v="9.3804569000000004E-4"/>
    <n v="9.9007443000000009E-4"/>
    <n v="3.16758362E-3"/>
  </r>
  <r>
    <x v="11"/>
    <x v="6"/>
    <x v="14"/>
    <n v="202"/>
    <n v="6.4276217100000003E-3"/>
    <n v="8.1471145000000002E-4"/>
    <n v="1.4842888100000001E-3"/>
    <n v="4.1286209500000001E-3"/>
  </r>
  <r>
    <x v="11"/>
    <x v="7"/>
    <x v="14"/>
    <n v="50"/>
    <n v="5.4546293500000002E-3"/>
    <n v="8.2824049000000005E-4"/>
    <n v="1.26064791E-3"/>
    <n v="3.3657404600000002E-3"/>
  </r>
  <r>
    <x v="11"/>
    <x v="5"/>
    <x v="15"/>
    <n v="215"/>
    <n v="5.5252473799999998E-3"/>
    <n v="9.0170086999999996E-4"/>
    <n v="1.19762032E-3"/>
    <n v="3.4259256499999998E-3"/>
  </r>
  <r>
    <x v="11"/>
    <x v="6"/>
    <x v="15"/>
    <n v="464"/>
    <n v="6.2700797799999999E-3"/>
    <n v="6.8938056E-4"/>
    <n v="1.3573094E-3"/>
    <n v="4.2233893600000004E-3"/>
  </r>
  <r>
    <x v="11"/>
    <x v="7"/>
    <x v="15"/>
    <n v="98"/>
    <n v="5.5809474000000003E-3"/>
    <n v="7.4794475999999995E-4"/>
    <n v="1.3019650199999999E-3"/>
    <n v="3.53103719E-3"/>
  </r>
  <r>
    <x v="11"/>
    <x v="5"/>
    <x v="16"/>
    <n v="64"/>
    <n v="5.36820001E-3"/>
    <n v="9.0910711999999999E-4"/>
    <n v="8.3134379999999996E-4"/>
    <n v="3.6277486500000001E-3"/>
  </r>
  <r>
    <x v="11"/>
    <x v="6"/>
    <x v="16"/>
    <n v="181"/>
    <n v="6.8001839000000003E-3"/>
    <n v="7.8128172000000004E-4"/>
    <n v="1.76520591E-3"/>
    <n v="4.2536957699999996E-3"/>
  </r>
  <r>
    <x v="11"/>
    <x v="7"/>
    <x v="16"/>
    <n v="44"/>
    <n v="5.5381942299999997E-3"/>
    <n v="8.1939158E-4"/>
    <n v="1.3631100299999999E-3"/>
    <n v="3.35569211E-3"/>
  </r>
  <r>
    <x v="11"/>
    <x v="5"/>
    <x v="17"/>
    <n v="2970"/>
    <n v="4.3731136199999998E-3"/>
    <n v="9.3014612999999999E-4"/>
    <n v="6.7335756000000001E-4"/>
    <n v="2.7696094300000001E-3"/>
  </r>
  <r>
    <x v="11"/>
    <x v="6"/>
    <x v="17"/>
    <n v="1543"/>
    <n v="4.5927693700000003E-3"/>
    <n v="7.4837654000000004E-4"/>
    <n v="7.2032271999999996E-4"/>
    <n v="3.1240696299999998E-3"/>
  </r>
  <r>
    <x v="11"/>
    <x v="7"/>
    <x v="17"/>
    <n v="336"/>
    <n v="4.3321137000000001E-3"/>
    <n v="8.6936426999999997E-4"/>
    <n v="6.8986280999999998E-4"/>
    <n v="2.77288612E-3"/>
  </r>
  <r>
    <x v="11"/>
    <x v="5"/>
    <x v="18"/>
    <n v="499"/>
    <n v="4.4663166499999997E-3"/>
    <n v="9.6572750000000005E-4"/>
    <n v="4.7532541000000001E-4"/>
    <n v="3.0252632400000002E-3"/>
  </r>
  <r>
    <x v="11"/>
    <x v="6"/>
    <x v="18"/>
    <n v="995"/>
    <n v="4.71110156E-3"/>
    <n v="7.6359785000000005E-4"/>
    <n v="4.9291573000000003E-4"/>
    <n v="3.45458751E-3"/>
  </r>
  <r>
    <x v="11"/>
    <x v="7"/>
    <x v="18"/>
    <n v="183"/>
    <n v="4.3840439900000002E-3"/>
    <n v="9.0859619000000001E-4"/>
    <n v="5.8559732999999997E-4"/>
    <n v="2.8898500100000002E-3"/>
  </r>
  <r>
    <x v="11"/>
    <x v="5"/>
    <x v="19"/>
    <n v="352"/>
    <n v="5.2285877200000004E-3"/>
    <n v="1.0628745899999999E-3"/>
    <n v="8.0939578999999996E-4"/>
    <n v="3.35631682E-3"/>
  </r>
  <r>
    <x v="11"/>
    <x v="6"/>
    <x v="19"/>
    <n v="433"/>
    <n v="6.1744341499999997E-3"/>
    <n v="8.6294989999999999E-4"/>
    <n v="9.5209432000000003E-4"/>
    <n v="4.3593894699999998E-3"/>
  </r>
  <r>
    <x v="11"/>
    <x v="7"/>
    <x v="19"/>
    <n v="91"/>
    <n v="6.0771517699999998E-3"/>
    <n v="1.0569289400000001E-3"/>
    <n v="1.01788235E-3"/>
    <n v="4.0023400000000001E-3"/>
  </r>
  <r>
    <x v="11"/>
    <x v="5"/>
    <x v="20"/>
    <n v="74"/>
    <n v="6.6730790799999998E-3"/>
    <n v="1.33868224E-3"/>
    <n v="1.4788223599999999E-3"/>
    <n v="3.8555740900000001E-3"/>
  </r>
  <r>
    <x v="11"/>
    <x v="6"/>
    <x v="20"/>
    <n v="234"/>
    <n v="7.7165437499999998E-3"/>
    <n v="1.08034558E-3"/>
    <n v="1.80728647E-3"/>
    <n v="4.8289112E-3"/>
  </r>
  <r>
    <x v="11"/>
    <x v="7"/>
    <x v="20"/>
    <n v="43"/>
    <n v="6.9535958100000001E-3"/>
    <n v="1.3283266100000001E-3"/>
    <n v="2.2294894399999998E-3"/>
    <n v="3.39577929E-3"/>
  </r>
  <r>
    <x v="11"/>
    <x v="5"/>
    <x v="21"/>
    <n v="131"/>
    <n v="4.9008691299999999E-3"/>
    <n v="8.6169399000000002E-4"/>
    <n v="6.7748066999999998E-4"/>
    <n v="3.3616939900000002E-3"/>
  </r>
  <r>
    <x v="11"/>
    <x v="6"/>
    <x v="21"/>
    <n v="242"/>
    <n v="5.7452840399999996E-3"/>
    <n v="7.9172382000000001E-4"/>
    <n v="8.5997261000000003E-4"/>
    <n v="4.0935871600000003E-3"/>
  </r>
  <r>
    <x v="11"/>
    <x v="7"/>
    <x v="21"/>
    <n v="59"/>
    <n v="5.3191695299999999E-3"/>
    <n v="8.0469218999999997E-4"/>
    <n v="7.8389805000000001E-4"/>
    <n v="3.7305788400000001E-3"/>
  </r>
  <r>
    <x v="11"/>
    <x v="5"/>
    <x v="22"/>
    <n v="94"/>
    <n v="5.0197003499999997E-3"/>
    <n v="9.4537995999999995E-4"/>
    <n v="9.1065777999999997E-4"/>
    <n v="3.1636621099999998E-3"/>
  </r>
  <r>
    <x v="11"/>
    <x v="6"/>
    <x v="22"/>
    <n v="314"/>
    <n v="5.7651419300000003E-3"/>
    <n v="8.3325939E-4"/>
    <n v="1.0673947800000001E-3"/>
    <n v="3.86448727E-3"/>
  </r>
  <r>
    <x v="11"/>
    <x v="7"/>
    <x v="22"/>
    <n v="39"/>
    <n v="5.0608378500000004E-3"/>
    <n v="8.1255908999999999E-4"/>
    <n v="1.44468163E-3"/>
    <n v="2.8035966099999999E-3"/>
  </r>
  <r>
    <x v="11"/>
    <x v="6"/>
    <x v="23"/>
    <n v="1"/>
    <n v="4.4675923599999997E-3"/>
    <n v="7.4074027000000005E-4"/>
    <n v="2.3148124999999999E-4"/>
    <n v="3.4953701300000002E-3"/>
  </r>
  <r>
    <x v="11"/>
    <x v="5"/>
    <x v="24"/>
    <n v="165"/>
    <n v="5.6339082999999996E-3"/>
    <n v="8.6321523000000002E-4"/>
    <n v="1.24291502E-3"/>
    <n v="3.5277775299999998E-3"/>
  </r>
  <r>
    <x v="11"/>
    <x v="6"/>
    <x v="24"/>
    <n v="369"/>
    <n v="6.3733624600000004E-3"/>
    <n v="6.8032949000000002E-4"/>
    <n v="1.2371710400000001E-3"/>
    <n v="4.4558614500000001E-3"/>
  </r>
  <r>
    <x v="11"/>
    <x v="7"/>
    <x v="24"/>
    <n v="44"/>
    <n v="6.22290586E-3"/>
    <n v="7.7783018000000001E-4"/>
    <n v="1.65719672E-3"/>
    <n v="3.7878785300000002E-3"/>
  </r>
  <r>
    <x v="11"/>
    <x v="5"/>
    <x v="25"/>
    <n v="174"/>
    <n v="4.4195000700000004E-3"/>
    <n v="9.8545898999999998E-4"/>
    <n v="6.2546536000000004E-4"/>
    <n v="2.8085752099999998E-3"/>
  </r>
  <r>
    <x v="11"/>
    <x v="6"/>
    <x v="25"/>
    <n v="636"/>
    <n v="4.9357964000000002E-3"/>
    <n v="7.2758318999999996E-4"/>
    <n v="6.9204205000000004E-4"/>
    <n v="3.5161707000000001E-3"/>
  </r>
  <r>
    <x v="11"/>
    <x v="7"/>
    <x v="25"/>
    <n v="98"/>
    <n v="5.1638082800000004E-3"/>
    <n v="9.4328681999999997E-4"/>
    <n v="6.9019252000000004E-4"/>
    <n v="3.53032856E-3"/>
  </r>
  <r>
    <x v="11"/>
    <x v="5"/>
    <x v="26"/>
    <n v="97"/>
    <n v="5.7068535200000001E-3"/>
    <n v="1.2060898600000001E-3"/>
    <n v="7.5851925999999997E-4"/>
    <n v="3.7422439299999999E-3"/>
  </r>
  <r>
    <x v="11"/>
    <x v="6"/>
    <x v="26"/>
    <n v="254"/>
    <n v="5.9110252000000004E-3"/>
    <n v="9.1230108000000002E-4"/>
    <n v="9.2701929999999995E-4"/>
    <n v="4.0717043300000002E-3"/>
  </r>
  <r>
    <x v="11"/>
    <x v="7"/>
    <x v="26"/>
    <n v="23"/>
    <n v="6.0109699200000003E-3"/>
    <n v="1.06682738E-3"/>
    <n v="7.5734678999999998E-4"/>
    <n v="4.18679525E-3"/>
  </r>
  <r>
    <x v="11"/>
    <x v="5"/>
    <x v="27"/>
    <n v="56"/>
    <n v="5.4565556300000002E-3"/>
    <n v="8.1638534000000003E-4"/>
    <n v="1.40500966E-3"/>
    <n v="3.2351601600000002E-3"/>
  </r>
  <r>
    <x v="11"/>
    <x v="6"/>
    <x v="27"/>
    <n v="235"/>
    <n v="7.1054962200000002E-3"/>
    <n v="7.0365420999999998E-4"/>
    <n v="1.5299446000000001E-3"/>
    <n v="4.8718969200000004E-3"/>
  </r>
  <r>
    <x v="11"/>
    <x v="7"/>
    <x v="27"/>
    <n v="31"/>
    <n v="6.2488796499999997E-3"/>
    <n v="7.2431275999999996E-4"/>
    <n v="1.8145158499999999E-3"/>
    <n v="3.7100506000000001E-3"/>
  </r>
  <r>
    <x v="11"/>
    <x v="5"/>
    <x v="28"/>
    <n v="258"/>
    <n v="5.0189758500000002E-3"/>
    <n v="1.2312928099999999E-3"/>
    <n v="5.3572688999999995E-4"/>
    <n v="3.2519556899999998E-3"/>
  </r>
  <r>
    <x v="11"/>
    <x v="6"/>
    <x v="28"/>
    <n v="570"/>
    <n v="4.97136916E-3"/>
    <n v="8.6161851E-4"/>
    <n v="5.3569662999999998E-4"/>
    <n v="3.5740535199999999E-3"/>
  </r>
  <r>
    <x v="11"/>
    <x v="7"/>
    <x v="28"/>
    <n v="83"/>
    <n v="4.8229024500000004E-3"/>
    <n v="1.0091753899999999E-3"/>
    <n v="5.1316350000000003E-4"/>
    <n v="3.3005631400000002E-3"/>
  </r>
  <r>
    <x v="11"/>
    <x v="5"/>
    <x v="29"/>
    <n v="89"/>
    <n v="5.0570898999999997E-3"/>
    <n v="7.6284834000000005E-4"/>
    <n v="9.1344128000000004E-4"/>
    <n v="3.3807998200000001E-3"/>
  </r>
  <r>
    <x v="11"/>
    <x v="6"/>
    <x v="29"/>
    <n v="249"/>
    <n v="6.9498826000000003E-3"/>
    <n v="7.1233986999999998E-4"/>
    <n v="1.3773610600000001E-3"/>
    <n v="4.8601811999999999E-3"/>
  </r>
  <r>
    <x v="11"/>
    <x v="7"/>
    <x v="29"/>
    <n v="44"/>
    <n v="6.8050292399999997E-3"/>
    <n v="9.2829310999999995E-4"/>
    <n v="1.23369085E-3"/>
    <n v="4.6430448499999999E-3"/>
  </r>
  <r>
    <x v="11"/>
    <x v="5"/>
    <x v="30"/>
    <n v="77"/>
    <n v="5.72240235E-3"/>
    <n v="1.0580505199999999E-3"/>
    <n v="1.39520176E-3"/>
    <n v="3.26914961E-3"/>
  </r>
  <r>
    <x v="11"/>
    <x v="6"/>
    <x v="30"/>
    <n v="198"/>
    <n v="6.8897304100000003E-3"/>
    <n v="9.7420942999999999E-4"/>
    <n v="1.59891718E-3"/>
    <n v="4.3166032900000002E-3"/>
  </r>
  <r>
    <x v="11"/>
    <x v="7"/>
    <x v="30"/>
    <n v="30"/>
    <n v="7.2731479099999996E-3"/>
    <n v="1.18595647E-3"/>
    <n v="1.83294726E-3"/>
    <n v="4.2542435799999999E-3"/>
  </r>
  <r>
    <x v="11"/>
    <x v="5"/>
    <x v="31"/>
    <n v="89"/>
    <n v="5.0729554099999997E-3"/>
    <n v="8.9068329E-4"/>
    <n v="1.02150935E-3"/>
    <n v="3.16076236E-3"/>
  </r>
  <r>
    <x v="11"/>
    <x v="6"/>
    <x v="31"/>
    <n v="222"/>
    <n v="6.7347032099999999E-3"/>
    <n v="7.7478495000000004E-4"/>
    <n v="1.3672524200000001E-3"/>
    <n v="4.5926653499999996E-3"/>
  </r>
  <r>
    <x v="11"/>
    <x v="7"/>
    <x v="31"/>
    <n v="33"/>
    <n v="6.0739335800000004E-3"/>
    <n v="7.4950877000000003E-4"/>
    <n v="1.44044589E-3"/>
    <n v="3.8839784400000001E-3"/>
  </r>
  <r>
    <x v="11"/>
    <x v="5"/>
    <x v="32"/>
    <n v="23"/>
    <n v="7.5377413200000002E-3"/>
    <n v="8.1773323000000001E-4"/>
    <n v="1.70793052E-3"/>
    <n v="5.0120770699999999E-3"/>
  </r>
  <r>
    <x v="11"/>
    <x v="6"/>
    <x v="32"/>
    <n v="107"/>
    <n v="7.7663115999999999E-3"/>
    <n v="7.9028184999999996E-4"/>
    <n v="1.4244762399999999E-3"/>
    <n v="5.5515530499999997E-3"/>
  </r>
  <r>
    <x v="11"/>
    <x v="7"/>
    <x v="32"/>
    <n v="8"/>
    <n v="7.9065392300000006E-3"/>
    <n v="9.2013862000000005E-4"/>
    <n v="1.0416664E-3"/>
    <n v="5.9447335000000004E-3"/>
  </r>
  <r>
    <x v="11"/>
    <x v="5"/>
    <x v="33"/>
    <n v="155"/>
    <n v="5.72311802E-3"/>
    <n v="9.8476681E-4"/>
    <n v="1.06877216E-3"/>
    <n v="3.6695785999999999E-3"/>
  </r>
  <r>
    <x v="11"/>
    <x v="6"/>
    <x v="33"/>
    <n v="400"/>
    <n v="6.0465564799999996E-3"/>
    <n v="8.1374397000000005E-4"/>
    <n v="1.1161455900000001E-3"/>
    <n v="4.1166664299999997E-3"/>
  </r>
  <r>
    <x v="11"/>
    <x v="7"/>
    <x v="33"/>
    <n v="74"/>
    <n v="5.8115925800000003E-3"/>
    <n v="9.6487087000000004E-4"/>
    <n v="1.14129734E-3"/>
    <n v="3.70542393E-3"/>
  </r>
  <r>
    <x v="11"/>
    <x v="5"/>
    <x v="34"/>
    <n v="66"/>
    <n v="6.2868263799999999E-3"/>
    <n v="7.8791362999999998E-4"/>
    <n v="1.2110687899999999E-3"/>
    <n v="4.2878434400000004E-3"/>
  </r>
  <r>
    <x v="11"/>
    <x v="6"/>
    <x v="34"/>
    <n v="188"/>
    <n v="6.83799965E-3"/>
    <n v="6.3817449000000003E-4"/>
    <n v="1.45420828E-3"/>
    <n v="4.7456163699999996E-3"/>
  </r>
  <r>
    <x v="11"/>
    <x v="7"/>
    <x v="34"/>
    <n v="26"/>
    <n v="6.0024926499999999E-3"/>
    <n v="1.04834382E-3"/>
    <n v="1.1413815899999999E-3"/>
    <n v="3.8127668999999999E-3"/>
  </r>
  <r>
    <x v="11"/>
    <x v="5"/>
    <x v="35"/>
    <n v="33"/>
    <n v="5.1750138000000003E-3"/>
    <n v="1.1644195E-4"/>
    <n v="1.20615858E-3"/>
    <n v="3.8401372599999998E-3"/>
  </r>
  <r>
    <x v="11"/>
    <x v="6"/>
    <x v="35"/>
    <n v="134"/>
    <n v="7.1429309300000002E-3"/>
    <n v="5.4821353999999999E-4"/>
    <n v="1.48640453E-3"/>
    <n v="5.0960473099999999E-3"/>
  </r>
  <r>
    <x v="11"/>
    <x v="7"/>
    <x v="35"/>
    <n v="17"/>
    <n v="5.4309638399999997E-3"/>
    <n v="2.308004E-4"/>
    <n v="2.7294386700000002E-3"/>
    <n v="2.4584692699999998E-3"/>
  </r>
  <r>
    <x v="11"/>
    <x v="5"/>
    <x v="36"/>
    <n v="230"/>
    <n v="5.01328481E-3"/>
    <n v="9.7735484000000005E-4"/>
    <n v="7.1215755999999998E-4"/>
    <n v="3.32377189E-3"/>
  </r>
  <r>
    <x v="11"/>
    <x v="6"/>
    <x v="36"/>
    <n v="481"/>
    <n v="5.2114131000000003E-3"/>
    <n v="7.7096304E-4"/>
    <n v="7.1456047999999997E-4"/>
    <n v="3.7258891000000001E-3"/>
  </r>
  <r>
    <x v="11"/>
    <x v="7"/>
    <x v="36"/>
    <n v="31"/>
    <n v="5.1108868600000003E-3"/>
    <n v="8.2885280999999995E-4"/>
    <n v="6.7390957999999995E-4"/>
    <n v="3.6081240500000001E-3"/>
  </r>
  <r>
    <x v="11"/>
    <x v="5"/>
    <x v="37"/>
    <n v="96"/>
    <n v="7.2427177399999997E-3"/>
    <n v="1.08699823E-3"/>
    <n v="1.1072528299999999E-3"/>
    <n v="5.0484661899999998E-3"/>
  </r>
  <r>
    <x v="11"/>
    <x v="6"/>
    <x v="37"/>
    <n v="333"/>
    <n v="6.6632254899999998E-3"/>
    <n v="7.7907743E-4"/>
    <n v="1.0289453699999999E-3"/>
    <n v="4.8552021799999996E-3"/>
  </r>
  <r>
    <x v="11"/>
    <x v="7"/>
    <x v="37"/>
    <n v="53"/>
    <n v="6.7998774400000002E-3"/>
    <n v="8.8159480999999999E-4"/>
    <n v="1.2222656499999999E-3"/>
    <n v="4.6960165300000004E-3"/>
  </r>
  <r>
    <x v="11"/>
    <x v="5"/>
    <x v="38"/>
    <n v="86"/>
    <n v="6.4973619499999998E-3"/>
    <n v="7.6119698999999996E-4"/>
    <n v="1.76518067E-3"/>
    <n v="3.9709837800000003E-3"/>
  </r>
  <r>
    <x v="11"/>
    <x v="6"/>
    <x v="38"/>
    <n v="182"/>
    <n v="7.5740229500000002E-3"/>
    <n v="6.0763867E-4"/>
    <n v="1.9392295099999999E-3"/>
    <n v="5.0271543100000003E-3"/>
  </r>
  <r>
    <x v="11"/>
    <x v="7"/>
    <x v="38"/>
    <n v="49"/>
    <n v="7.2970991499999999E-3"/>
    <n v="7.7569892999999998E-4"/>
    <n v="1.56816866E-3"/>
    <n v="4.9532310399999996E-3"/>
  </r>
  <r>
    <x v="11"/>
    <x v="5"/>
    <x v="39"/>
    <n v="140"/>
    <n v="5.8988919500000004E-3"/>
    <n v="9.305553E-4"/>
    <n v="7.2056853000000004E-4"/>
    <n v="4.2477676099999997E-3"/>
  </r>
  <r>
    <x v="11"/>
    <x v="6"/>
    <x v="39"/>
    <n v="277"/>
    <n v="6.4513134300000002E-3"/>
    <n v="7.5482160000000002E-4"/>
    <n v="7.6184121E-4"/>
    <n v="4.9346501000000001E-3"/>
  </r>
  <r>
    <x v="11"/>
    <x v="7"/>
    <x v="39"/>
    <n v="66"/>
    <n v="6.4649969500000003E-3"/>
    <n v="8.4367958999999998E-4"/>
    <n v="9.9045992999999993E-4"/>
    <n v="4.6308569299999998E-3"/>
  </r>
  <r>
    <x v="11"/>
    <x v="5"/>
    <x v="40"/>
    <n v="205"/>
    <n v="3.9870142199999997E-3"/>
    <n v="7.1245458999999998E-4"/>
    <n v="4.1135929000000001E-4"/>
    <n v="2.86319984E-3"/>
  </r>
  <r>
    <x v="11"/>
    <x v="6"/>
    <x v="40"/>
    <n v="310"/>
    <n v="4.4288005299999997E-3"/>
    <n v="6.2257293999999999E-4"/>
    <n v="4.3540897E-4"/>
    <n v="3.37081816E-3"/>
  </r>
  <r>
    <x v="11"/>
    <x v="7"/>
    <x v="40"/>
    <n v="41"/>
    <n v="3.9699071400000003E-3"/>
    <n v="8.1498400000000004E-4"/>
    <n v="4.2569985E-4"/>
    <n v="2.7292228899999998E-3"/>
  </r>
  <r>
    <x v="11"/>
    <x v="5"/>
    <x v="41"/>
    <n v="30"/>
    <n v="5.7148917500000002E-3"/>
    <n v="6.5354908999999998E-4"/>
    <n v="1.15702133E-3"/>
    <n v="3.90432069E-3"/>
  </r>
  <r>
    <x v="11"/>
    <x v="6"/>
    <x v="41"/>
    <n v="120"/>
    <n v="6.4676888300000002E-3"/>
    <n v="5.5574821000000003E-4"/>
    <n v="1.1425537700000001E-3"/>
    <n v="4.76938632E-3"/>
  </r>
  <r>
    <x v="11"/>
    <x v="7"/>
    <x v="41"/>
    <n v="33"/>
    <n v="5.5422275599999998E-3"/>
    <n v="5.1697509999999996E-4"/>
    <n v="1.2717450499999999E-3"/>
    <n v="3.7535071000000001E-3"/>
  </r>
  <r>
    <x v="11"/>
    <x v="5"/>
    <x v="42"/>
    <n v="543"/>
    <n v="4.55240495E-3"/>
    <n v="1.09800212E-3"/>
    <n v="5.4756217E-4"/>
    <n v="2.9068402E-3"/>
  </r>
  <r>
    <x v="11"/>
    <x v="6"/>
    <x v="42"/>
    <n v="961"/>
    <n v="4.3674001399999999E-3"/>
    <n v="7.4736457000000004E-4"/>
    <n v="5.8780854999999996E-4"/>
    <n v="3.03222651E-3"/>
  </r>
  <r>
    <x v="11"/>
    <x v="7"/>
    <x v="42"/>
    <n v="166"/>
    <n v="4.1092841099999999E-3"/>
    <n v="8.9587491999999996E-4"/>
    <n v="5.9118392999999998E-4"/>
    <n v="2.6222247599999998E-3"/>
  </r>
  <r>
    <x v="11"/>
    <x v="5"/>
    <x v="43"/>
    <n v="114"/>
    <n v="5.4519978000000004E-3"/>
    <n v="9.3384478E-4"/>
    <n v="1.16827056E-3"/>
    <n v="3.3498819799999999E-3"/>
  </r>
  <r>
    <x v="11"/>
    <x v="6"/>
    <x v="43"/>
    <n v="221"/>
    <n v="6.51892676E-3"/>
    <n v="7.3309427E-4"/>
    <n v="1.2859788800000001E-3"/>
    <n v="4.4998531200000002E-3"/>
  </r>
  <r>
    <x v="11"/>
    <x v="7"/>
    <x v="43"/>
    <n v="42"/>
    <n v="5.8245147899999997E-3"/>
    <n v="8.2038117999999995E-4"/>
    <n v="1.5812387299999999E-3"/>
    <n v="3.4228943999999998E-3"/>
  </r>
  <r>
    <x v="11"/>
    <x v="5"/>
    <x v="44"/>
    <n v="295"/>
    <n v="5.2224574099999999E-3"/>
    <n v="1.1580741600000001E-3"/>
    <n v="7.1100103000000005E-4"/>
    <n v="3.3533817599999999E-3"/>
  </r>
  <r>
    <x v="11"/>
    <x v="6"/>
    <x v="44"/>
    <n v="665"/>
    <n v="5.4058059500000002E-3"/>
    <n v="8.4066043000000003E-4"/>
    <n v="7.3609347000000002E-4"/>
    <n v="3.8290515599999999E-3"/>
  </r>
  <r>
    <x v="11"/>
    <x v="7"/>
    <x v="44"/>
    <n v="77"/>
    <n v="4.8322508499999998E-3"/>
    <n v="8.9195501999999997E-4"/>
    <n v="7.6659427999999996E-4"/>
    <n v="3.1737011000000002E-3"/>
  </r>
  <r>
    <x v="12"/>
    <x v="5"/>
    <x v="0"/>
    <n v="9032"/>
    <n v="5.0141828699999998E-3"/>
    <n v="1.00640856E-3"/>
    <n v="7.8165981999999995E-4"/>
    <n v="3.2254194600000001E-3"/>
  </r>
  <r>
    <x v="12"/>
    <x v="6"/>
    <x v="0"/>
    <n v="14517"/>
    <n v="5.9165122400000004E-3"/>
    <n v="8.1417771E-4"/>
    <n v="9.9966745000000003E-4"/>
    <n v="4.10175769E-3"/>
  </r>
  <r>
    <x v="12"/>
    <x v="7"/>
    <x v="0"/>
    <n v="2497"/>
    <n v="5.4995019400000001E-3"/>
    <n v="9.0414491999999996E-4"/>
    <n v="1.00620257E-3"/>
    <n v="3.5882501099999999E-3"/>
  </r>
  <r>
    <x v="12"/>
    <x v="5"/>
    <x v="1"/>
    <n v="223"/>
    <n v="5.72766126E-3"/>
    <n v="1.33781739E-3"/>
    <n v="8.1729546000000001E-4"/>
    <n v="3.5725479399999998E-3"/>
  </r>
  <r>
    <x v="12"/>
    <x v="6"/>
    <x v="1"/>
    <n v="232"/>
    <n v="6.72513546E-3"/>
    <n v="1.1472299499999999E-3"/>
    <n v="1.04790245E-3"/>
    <n v="4.5300025400000004E-3"/>
  </r>
  <r>
    <x v="12"/>
    <x v="7"/>
    <x v="1"/>
    <n v="77"/>
    <n v="5.5496931399999999E-3"/>
    <n v="1.1686806500000001E-3"/>
    <n v="7.7395961000000001E-4"/>
    <n v="3.60705241E-3"/>
  </r>
  <r>
    <x v="12"/>
    <x v="5"/>
    <x v="2"/>
    <n v="96"/>
    <n v="5.4418641599999996E-3"/>
    <n v="1.1272663499999999E-3"/>
    <n v="1.2287806500000001E-3"/>
    <n v="3.0858167000000001E-3"/>
  </r>
  <r>
    <x v="12"/>
    <x v="6"/>
    <x v="2"/>
    <n v="186"/>
    <n v="6.7715175599999998E-3"/>
    <n v="9.4191782999999995E-4"/>
    <n v="1.4737029799999999E-3"/>
    <n v="4.3558963200000002E-3"/>
  </r>
  <r>
    <x v="12"/>
    <x v="7"/>
    <x v="2"/>
    <n v="21"/>
    <n v="4.9432316700000001E-3"/>
    <n v="8.0687800000000002E-4"/>
    <n v="1.2488974400000001E-3"/>
    <n v="2.88745568E-3"/>
  </r>
  <r>
    <x v="12"/>
    <x v="5"/>
    <x v="3"/>
    <n v="123"/>
    <n v="4.75826158E-3"/>
    <n v="7.7706238999999998E-4"/>
    <n v="4.5167093999999997E-4"/>
    <n v="3.5295277600000002E-3"/>
  </r>
  <r>
    <x v="12"/>
    <x v="6"/>
    <x v="3"/>
    <n v="204"/>
    <n v="5.5404636499999998E-3"/>
    <n v="5.9492984999999997E-4"/>
    <n v="4.9325957000000001E-4"/>
    <n v="4.4522737200000002E-3"/>
  </r>
  <r>
    <x v="12"/>
    <x v="7"/>
    <x v="3"/>
    <n v="24"/>
    <n v="4.2910877199999996E-3"/>
    <n v="5.8593719999999998E-4"/>
    <n v="5.2372664000000001E-4"/>
    <n v="3.1814234000000002E-3"/>
  </r>
  <r>
    <x v="12"/>
    <x v="5"/>
    <x v="4"/>
    <n v="99"/>
    <n v="6.3317197200000001E-3"/>
    <n v="9.3130353000000002E-4"/>
    <n v="1.06352854E-3"/>
    <n v="4.3368871299999997E-3"/>
  </r>
  <r>
    <x v="12"/>
    <x v="6"/>
    <x v="4"/>
    <n v="179"/>
    <n v="6.6382162199999997E-3"/>
    <n v="6.2894399000000003E-4"/>
    <n v="9.9582274999999998E-4"/>
    <n v="5.0134489699999998E-3"/>
  </r>
  <r>
    <x v="12"/>
    <x v="7"/>
    <x v="4"/>
    <n v="24"/>
    <n v="5.1003084099999997E-3"/>
    <n v="6.8913942999999998E-4"/>
    <n v="1.1313654699999999E-3"/>
    <n v="3.2798029700000001E-3"/>
  </r>
  <r>
    <x v="12"/>
    <x v="5"/>
    <x v="5"/>
    <n v="33"/>
    <n v="5.74494923E-3"/>
    <n v="6.8181793999999997E-4"/>
    <n v="1.1265429799999999E-3"/>
    <n v="3.9365879299999998E-3"/>
  </r>
  <r>
    <x v="12"/>
    <x v="6"/>
    <x v="5"/>
    <n v="185"/>
    <n v="6.7423671300000003E-3"/>
    <n v="7.0101327000000001E-4"/>
    <n v="1.38926403E-3"/>
    <n v="4.6520893700000001E-3"/>
  </r>
  <r>
    <x v="12"/>
    <x v="7"/>
    <x v="5"/>
    <n v="34"/>
    <n v="6.0988559499999999E-3"/>
    <n v="6.4099923999999997E-4"/>
    <n v="1.2482977E-3"/>
    <n v="4.2095586299999996E-3"/>
  </r>
  <r>
    <x v="12"/>
    <x v="5"/>
    <x v="6"/>
    <n v="69"/>
    <n v="5.5397877499999996E-3"/>
    <n v="1.0178473300000001E-3"/>
    <n v="9.5360283000000005E-4"/>
    <n v="3.56833711E-3"/>
  </r>
  <r>
    <x v="12"/>
    <x v="6"/>
    <x v="6"/>
    <n v="231"/>
    <n v="6.1928308599999999E-3"/>
    <n v="8.3428506000000002E-4"/>
    <n v="1.0315453499999999E-3"/>
    <n v="4.3269999300000004E-3"/>
  </r>
  <r>
    <x v="12"/>
    <x v="7"/>
    <x v="6"/>
    <n v="21"/>
    <n v="5.9733243599999998E-3"/>
    <n v="1.1447308100000001E-3"/>
    <n v="8.5482772999999996E-4"/>
    <n v="3.9737652399999997E-3"/>
  </r>
  <r>
    <x v="12"/>
    <x v="5"/>
    <x v="7"/>
    <n v="56"/>
    <n v="4.3710728600000002E-3"/>
    <n v="7.6843563000000001E-4"/>
    <n v="5.0243862000000003E-4"/>
    <n v="3.1001981400000001E-3"/>
  </r>
  <r>
    <x v="12"/>
    <x v="6"/>
    <x v="7"/>
    <n v="216"/>
    <n v="4.4979207400000004E-3"/>
    <n v="7.6244189000000001E-4"/>
    <n v="5.1365288999999999E-4"/>
    <n v="3.22182548E-3"/>
  </r>
  <r>
    <x v="12"/>
    <x v="7"/>
    <x v="7"/>
    <n v="18"/>
    <n v="4.0817898399999998E-3"/>
    <n v="9.1499458999999995E-4"/>
    <n v="4.2052445000000002E-4"/>
    <n v="2.7462704E-3"/>
  </r>
  <r>
    <x v="12"/>
    <x v="5"/>
    <x v="8"/>
    <n v="44"/>
    <n v="5.6818179500000001E-3"/>
    <n v="1.01694005E-3"/>
    <n v="9.3618450999999997E-4"/>
    <n v="3.7286929500000001E-3"/>
  </r>
  <r>
    <x v="12"/>
    <x v="6"/>
    <x v="8"/>
    <n v="144"/>
    <n v="7.5280507999999999E-3"/>
    <n v="8.2473289999999999E-4"/>
    <n v="1.5784141E-3"/>
    <n v="5.1249033199999997E-3"/>
  </r>
  <r>
    <x v="12"/>
    <x v="7"/>
    <x v="8"/>
    <n v="36"/>
    <n v="7.94624463E-3"/>
    <n v="9.2367516000000001E-4"/>
    <n v="1.8058768200000001E-3"/>
    <n v="5.2166921399999996E-3"/>
  </r>
  <r>
    <x v="12"/>
    <x v="5"/>
    <x v="9"/>
    <n v="44"/>
    <n v="5.3653722300000001E-3"/>
    <n v="9.5380867000000003E-4"/>
    <n v="1.16950731E-3"/>
    <n v="3.2420557700000002E-3"/>
  </r>
  <r>
    <x v="12"/>
    <x v="6"/>
    <x v="9"/>
    <n v="157"/>
    <n v="6.3498906500000004E-3"/>
    <n v="8.2655083000000005E-4"/>
    <n v="1.4425569600000001E-3"/>
    <n v="4.0807823300000002E-3"/>
  </r>
  <r>
    <x v="12"/>
    <x v="7"/>
    <x v="9"/>
    <n v="17"/>
    <n v="7.1963504799999996E-3"/>
    <n v="1.0600488499999999E-3"/>
    <n v="1.8961053E-3"/>
    <n v="4.2401958199999997E-3"/>
  </r>
  <r>
    <x v="12"/>
    <x v="5"/>
    <x v="10"/>
    <n v="94"/>
    <n v="5.8220052799999996E-3"/>
    <n v="9.9069124000000005E-4"/>
    <n v="1.1789546299999999E-3"/>
    <n v="3.6523589099999999E-3"/>
  </r>
  <r>
    <x v="12"/>
    <x v="6"/>
    <x v="10"/>
    <n v="297"/>
    <n v="6.78174468E-3"/>
    <n v="9.5542594000000002E-4"/>
    <n v="1.34726876E-3"/>
    <n v="4.4790495100000003E-3"/>
  </r>
  <r>
    <x v="12"/>
    <x v="7"/>
    <x v="10"/>
    <n v="31"/>
    <n v="5.4289872199999997E-3"/>
    <n v="9.8939640999999991E-4"/>
    <n v="1.1338856500000001E-3"/>
    <n v="3.3057046699999999E-3"/>
  </r>
  <r>
    <x v="12"/>
    <x v="5"/>
    <x v="11"/>
    <n v="282"/>
    <n v="5.3910967500000002E-3"/>
    <n v="5.9984052000000001E-4"/>
    <n v="1.3043404600000001E-3"/>
    <n v="3.4869152899999999E-3"/>
  </r>
  <r>
    <x v="12"/>
    <x v="6"/>
    <x v="11"/>
    <n v="508"/>
    <n v="6.87206069E-3"/>
    <n v="5.7066085000000003E-4"/>
    <n v="1.6591478300000001E-3"/>
    <n v="4.6422515199999997E-3"/>
  </r>
  <r>
    <x v="12"/>
    <x v="7"/>
    <x v="11"/>
    <n v="80"/>
    <n v="6.2526039199999996E-3"/>
    <n v="9.1073469999999998E-4"/>
    <n v="1.5956305300000001E-3"/>
    <n v="3.7462381899999999E-3"/>
  </r>
  <r>
    <x v="12"/>
    <x v="5"/>
    <x v="12"/>
    <n v="211"/>
    <n v="5.55944992E-3"/>
    <n v="8.5286091000000004E-4"/>
    <n v="1.11056233E-3"/>
    <n v="3.5960261900000001E-3"/>
  </r>
  <r>
    <x v="12"/>
    <x v="6"/>
    <x v="12"/>
    <n v="380"/>
    <n v="6.7207904399999999E-3"/>
    <n v="7.2331849000000002E-4"/>
    <n v="1.5985621400000001E-3"/>
    <n v="4.3989093499999998E-3"/>
  </r>
  <r>
    <x v="12"/>
    <x v="7"/>
    <x v="12"/>
    <n v="81"/>
    <n v="6.45504663E-3"/>
    <n v="8.6491175000000004E-4"/>
    <n v="1.50148579E-3"/>
    <n v="4.0886485899999997E-3"/>
  </r>
  <r>
    <x v="12"/>
    <x v="5"/>
    <x v="13"/>
    <n v="26"/>
    <n v="5.1522433900000001E-3"/>
    <n v="6.3523845000000004E-4"/>
    <n v="7.9638511000000003E-4"/>
    <n v="3.7206194100000002E-3"/>
  </r>
  <r>
    <x v="12"/>
    <x v="6"/>
    <x v="13"/>
    <n v="203"/>
    <n v="6.0002734400000004E-3"/>
    <n v="8.3390324E-4"/>
    <n v="1.0424076099999999E-3"/>
    <n v="4.1239620899999998E-3"/>
  </r>
  <r>
    <x v="12"/>
    <x v="7"/>
    <x v="13"/>
    <n v="21"/>
    <n v="5.7253084200000002E-3"/>
    <n v="6.0901656000000002E-4"/>
    <n v="1.1507933399999999E-3"/>
    <n v="3.96549791E-3"/>
  </r>
  <r>
    <x v="12"/>
    <x v="5"/>
    <x v="14"/>
    <n v="190"/>
    <n v="4.7783257900000002E-3"/>
    <n v="8.7146664000000004E-4"/>
    <n v="9.5534820000000003E-4"/>
    <n v="2.9515104999999998E-3"/>
  </r>
  <r>
    <x v="12"/>
    <x v="6"/>
    <x v="14"/>
    <n v="203"/>
    <n v="6.8751137699999999E-3"/>
    <n v="7.6736660999999996E-4"/>
    <n v="1.26311325E-3"/>
    <n v="4.8446334899999999E-3"/>
  </r>
  <r>
    <x v="12"/>
    <x v="7"/>
    <x v="14"/>
    <n v="41"/>
    <n v="4.5175584900000003E-3"/>
    <n v="7.7913256000000002E-4"/>
    <n v="8.1131409999999997E-4"/>
    <n v="2.9271113599999999E-3"/>
  </r>
  <r>
    <x v="12"/>
    <x v="5"/>
    <x v="15"/>
    <n v="237"/>
    <n v="5.8168266099999999E-3"/>
    <n v="9.0448676999999999E-4"/>
    <n v="1.16732084E-3"/>
    <n v="3.7450184899999999E-3"/>
  </r>
  <r>
    <x v="12"/>
    <x v="6"/>
    <x v="15"/>
    <n v="495"/>
    <n v="6.77702931E-3"/>
    <n v="7.5858092999999999E-4"/>
    <n v="1.47568252E-3"/>
    <n v="4.54276539E-3"/>
  </r>
  <r>
    <x v="12"/>
    <x v="7"/>
    <x v="15"/>
    <n v="100"/>
    <n v="6.1021988399999998E-3"/>
    <n v="7.8703680999999998E-4"/>
    <n v="1.31261549E-3"/>
    <n v="4.0025460499999999E-3"/>
  </r>
  <r>
    <x v="12"/>
    <x v="5"/>
    <x v="16"/>
    <n v="52"/>
    <n v="5.5279556300000003E-3"/>
    <n v="8.8853250999999995E-4"/>
    <n v="1.3092055600000001E-3"/>
    <n v="3.3302169400000001E-3"/>
  </r>
  <r>
    <x v="12"/>
    <x v="6"/>
    <x v="16"/>
    <n v="189"/>
    <n v="7.3013421200000001E-3"/>
    <n v="7.9089478999999998E-4"/>
    <n v="1.6918354E-3"/>
    <n v="4.8186113599999999E-3"/>
  </r>
  <r>
    <x v="12"/>
    <x v="7"/>
    <x v="16"/>
    <n v="46"/>
    <n v="5.6748185900000001E-3"/>
    <n v="8.1320427999999995E-4"/>
    <n v="1.4608491800000001E-3"/>
    <n v="3.40076468E-3"/>
  </r>
  <r>
    <x v="12"/>
    <x v="5"/>
    <x v="17"/>
    <n v="2980"/>
    <n v="4.4756709E-3"/>
    <n v="9.7417947999999996E-4"/>
    <n v="6.5236196000000002E-4"/>
    <n v="2.8491289799999998E-3"/>
  </r>
  <r>
    <x v="12"/>
    <x v="6"/>
    <x v="17"/>
    <n v="1559"/>
    <n v="4.6715529199999996E-3"/>
    <n v="7.9743787000000001E-4"/>
    <n v="7.0738428999999995E-4"/>
    <n v="3.1667302800000002E-3"/>
  </r>
  <r>
    <x v="12"/>
    <x v="7"/>
    <x v="17"/>
    <n v="385"/>
    <n v="4.4291123100000003E-3"/>
    <n v="8.8498050999999997E-4"/>
    <n v="7.1227127E-4"/>
    <n v="2.8318600300000002E-3"/>
  </r>
  <r>
    <x v="12"/>
    <x v="5"/>
    <x v="18"/>
    <n v="509"/>
    <n v="4.5104096000000002E-3"/>
    <n v="1.0615401800000001E-3"/>
    <n v="4.9131808000000003E-4"/>
    <n v="2.9575508700000002E-3"/>
  </r>
  <r>
    <x v="12"/>
    <x v="6"/>
    <x v="18"/>
    <n v="960"/>
    <n v="4.6594567499999998E-3"/>
    <n v="8.2313343999999996E-4"/>
    <n v="4.7547718000000001E-4"/>
    <n v="3.3608456399999999E-3"/>
  </r>
  <r>
    <x v="12"/>
    <x v="7"/>
    <x v="18"/>
    <n v="144"/>
    <n v="4.7369306900000002E-3"/>
    <n v="9.3846425000000005E-4"/>
    <n v="5.5346555999999999E-4"/>
    <n v="3.2450004000000002E-3"/>
  </r>
  <r>
    <x v="12"/>
    <x v="5"/>
    <x v="19"/>
    <n v="364"/>
    <n v="5.32470975E-3"/>
    <n v="1.1466598299999999E-3"/>
    <n v="7.2503282E-4"/>
    <n v="3.4530166400000002E-3"/>
  </r>
  <r>
    <x v="12"/>
    <x v="6"/>
    <x v="19"/>
    <n v="448"/>
    <n v="6.55371585E-3"/>
    <n v="9.4801460000000005E-4"/>
    <n v="1.04946859E-3"/>
    <n v="4.5562321699999997E-3"/>
  </r>
  <r>
    <x v="12"/>
    <x v="7"/>
    <x v="19"/>
    <n v="84"/>
    <n v="6.0316079600000001E-3"/>
    <n v="9.4259786999999998E-4"/>
    <n v="1.1681545099999999E-3"/>
    <n v="3.9208551200000004E-3"/>
  </r>
  <r>
    <x v="12"/>
    <x v="5"/>
    <x v="20"/>
    <n v="58"/>
    <n v="7.1322235700000004E-3"/>
    <n v="1.1861427899999999E-3"/>
    <n v="1.21028874E-3"/>
    <n v="4.7357916099999998E-3"/>
  </r>
  <r>
    <x v="12"/>
    <x v="6"/>
    <x v="20"/>
    <n v="223"/>
    <n v="7.9254378000000007E-3"/>
    <n v="1.1513865600000001E-3"/>
    <n v="1.5477077699999999E-3"/>
    <n v="5.2263429699999997E-3"/>
  </r>
  <r>
    <x v="12"/>
    <x v="7"/>
    <x v="20"/>
    <n v="48"/>
    <n v="8.8498261300000002E-3"/>
    <n v="1.3230611E-3"/>
    <n v="2.4616606200000002E-3"/>
    <n v="5.0651039100000003E-3"/>
  </r>
  <r>
    <x v="12"/>
    <x v="5"/>
    <x v="21"/>
    <n v="143"/>
    <n v="5.4784217800000002E-3"/>
    <n v="1.1043121100000001E-3"/>
    <n v="7.2115359999999997E-4"/>
    <n v="3.65295562E-3"/>
  </r>
  <r>
    <x v="12"/>
    <x v="6"/>
    <x v="21"/>
    <n v="209"/>
    <n v="5.6639307399999998E-3"/>
    <n v="8.7414693999999995E-4"/>
    <n v="7.1067004999999996E-4"/>
    <n v="4.0791132600000004E-3"/>
  </r>
  <r>
    <x v="12"/>
    <x v="7"/>
    <x v="21"/>
    <n v="50"/>
    <n v="5.52662009E-3"/>
    <n v="7.7777756000000004E-4"/>
    <n v="1.12662013E-3"/>
    <n v="3.6222220199999999E-3"/>
  </r>
  <r>
    <x v="12"/>
    <x v="5"/>
    <x v="22"/>
    <n v="104"/>
    <n v="5.2451698400000002E-3"/>
    <n v="1.36529534E-3"/>
    <n v="8.5169583000000001E-4"/>
    <n v="3.02817819E-3"/>
  </r>
  <r>
    <x v="12"/>
    <x v="6"/>
    <x v="22"/>
    <n v="282"/>
    <n v="5.83333311E-3"/>
    <n v="9.1176593000000001E-4"/>
    <n v="1.09202596E-3"/>
    <n v="3.8295407299999999E-3"/>
  </r>
  <r>
    <x v="12"/>
    <x v="7"/>
    <x v="22"/>
    <n v="27"/>
    <n v="4.87268497E-3"/>
    <n v="8.3890585E-4"/>
    <n v="1.1063955199999999E-3"/>
    <n v="2.92738322E-3"/>
  </r>
  <r>
    <x v="12"/>
    <x v="6"/>
    <x v="23"/>
    <n v="1"/>
    <n v="7.2222222200000004E-3"/>
    <n v="1.0300923599999999E-3"/>
    <n v="3.8657402700000001E-3"/>
    <n v="2.3263888799999999E-3"/>
  </r>
  <r>
    <x v="12"/>
    <x v="5"/>
    <x v="24"/>
    <n v="178"/>
    <n v="5.5723312199999998E-3"/>
    <n v="8.2026349999999996E-4"/>
    <n v="1.19674602E-3"/>
    <n v="3.5553212300000001E-3"/>
  </r>
  <r>
    <x v="12"/>
    <x v="6"/>
    <x v="24"/>
    <n v="385"/>
    <n v="6.8057657499999997E-3"/>
    <n v="6.7213780999999997E-4"/>
    <n v="1.31604713E-3"/>
    <n v="4.8175803199999997E-3"/>
  </r>
  <r>
    <x v="12"/>
    <x v="7"/>
    <x v="24"/>
    <n v="63"/>
    <n v="6.7671587500000002E-3"/>
    <n v="7.4533336000000001E-4"/>
    <n v="1.37272175E-3"/>
    <n v="4.6491032599999997E-3"/>
  </r>
  <r>
    <x v="12"/>
    <x v="5"/>
    <x v="25"/>
    <n v="175"/>
    <n v="4.7115076700000001E-3"/>
    <n v="9.9847858999999994E-4"/>
    <n v="6.3551562999999999E-4"/>
    <n v="3.0775129900000001E-3"/>
  </r>
  <r>
    <x v="12"/>
    <x v="6"/>
    <x v="25"/>
    <n v="569"/>
    <n v="5.0362068799999996E-3"/>
    <n v="8.1459896E-4"/>
    <n v="6.8980644000000003E-4"/>
    <n v="3.5318010000000002E-3"/>
  </r>
  <r>
    <x v="12"/>
    <x v="7"/>
    <x v="25"/>
    <n v="81"/>
    <n v="4.73693962E-3"/>
    <n v="8.8605946000000003E-4"/>
    <n v="7.0316050000000005E-4"/>
    <n v="3.1477192500000001E-3"/>
  </r>
  <r>
    <x v="12"/>
    <x v="5"/>
    <x v="26"/>
    <n v="97"/>
    <n v="5.6269088799999999E-3"/>
    <n v="1.1405829999999999E-3"/>
    <n v="9.2401655999999998E-4"/>
    <n v="3.5623088500000002E-3"/>
  </r>
  <r>
    <x v="12"/>
    <x v="6"/>
    <x v="26"/>
    <n v="259"/>
    <n v="6.3113110699999997E-3"/>
    <n v="8.6139687000000005E-4"/>
    <n v="8.2296558000000001E-4"/>
    <n v="4.62694812E-3"/>
  </r>
  <r>
    <x v="12"/>
    <x v="7"/>
    <x v="26"/>
    <n v="44"/>
    <n v="6.3218116999999999E-3"/>
    <n v="1.0158877899999999E-3"/>
    <n v="7.5231459000000005E-4"/>
    <n v="4.5536087800000001E-3"/>
  </r>
  <r>
    <x v="12"/>
    <x v="5"/>
    <x v="27"/>
    <n v="57"/>
    <n v="5.32244942E-3"/>
    <n v="7.7485354000000005E-4"/>
    <n v="1.3330488100000001E-3"/>
    <n v="3.2145465599999999E-3"/>
  </r>
  <r>
    <x v="12"/>
    <x v="6"/>
    <x v="27"/>
    <n v="205"/>
    <n v="6.5146790900000003E-3"/>
    <n v="7.5237104E-4"/>
    <n v="1.50976716E-3"/>
    <n v="4.2525404100000001E-3"/>
  </r>
  <r>
    <x v="12"/>
    <x v="7"/>
    <x v="27"/>
    <n v="25"/>
    <n v="6.7902775500000003E-3"/>
    <n v="6.9027756999999999E-4"/>
    <n v="1.56574052E-3"/>
    <n v="4.5342589899999997E-3"/>
  </r>
  <r>
    <x v="12"/>
    <x v="5"/>
    <x v="28"/>
    <n v="253"/>
    <n v="4.9087795999999996E-3"/>
    <n v="1.0457836900000001E-3"/>
    <n v="4.8967916000000004E-4"/>
    <n v="3.3733162399999998E-3"/>
  </r>
  <r>
    <x v="12"/>
    <x v="6"/>
    <x v="28"/>
    <n v="517"/>
    <n v="4.9609121000000001E-3"/>
    <n v="7.8696961000000005E-4"/>
    <n v="5.0308022000000003E-4"/>
    <n v="3.6708617600000001E-3"/>
  </r>
  <r>
    <x v="12"/>
    <x v="7"/>
    <x v="28"/>
    <n v="80"/>
    <n v="4.7844326100000001E-3"/>
    <n v="9.9262126999999996E-4"/>
    <n v="5.1113980999999999E-4"/>
    <n v="3.2806710799999999E-3"/>
  </r>
  <r>
    <x v="12"/>
    <x v="5"/>
    <x v="29"/>
    <n v="111"/>
    <n v="4.95985543E-3"/>
    <n v="8.3041349999999996E-4"/>
    <n v="8.6576138000000005E-4"/>
    <n v="3.2636801000000002E-3"/>
  </r>
  <r>
    <x v="12"/>
    <x v="6"/>
    <x v="29"/>
    <n v="288"/>
    <n v="7.1827575999999999E-3"/>
    <n v="7.7260937999999995E-4"/>
    <n v="1.5993519400000001E-3"/>
    <n v="4.8107958299999998E-3"/>
  </r>
  <r>
    <x v="12"/>
    <x v="7"/>
    <x v="29"/>
    <n v="47"/>
    <n v="5.8946511000000004E-3"/>
    <n v="8.3111681000000003E-4"/>
    <n v="1.5506794400000001E-3"/>
    <n v="3.5128543799999999E-3"/>
  </r>
  <r>
    <x v="12"/>
    <x v="5"/>
    <x v="30"/>
    <n v="64"/>
    <n v="6.00603996E-3"/>
    <n v="1.5031826299999999E-3"/>
    <n v="1.2301068300000001E-3"/>
    <n v="3.2727500299999999E-3"/>
  </r>
  <r>
    <x v="12"/>
    <x v="6"/>
    <x v="30"/>
    <n v="183"/>
    <n v="8.0604885499999997E-3"/>
    <n v="1.10554518E-3"/>
    <n v="1.6979100800000001E-3"/>
    <n v="5.2570327700000004E-3"/>
  </r>
  <r>
    <x v="12"/>
    <x v="7"/>
    <x v="30"/>
    <n v="35"/>
    <n v="6.3826055699999999E-3"/>
    <n v="9.828040000000001E-4"/>
    <n v="1.21560822E-3"/>
    <n v="4.1841928499999998E-3"/>
  </r>
  <r>
    <x v="12"/>
    <x v="5"/>
    <x v="31"/>
    <n v="83"/>
    <n v="5.6125890500000001E-3"/>
    <n v="1.09298281E-3"/>
    <n v="1.00819921E-3"/>
    <n v="3.5114064800000002E-3"/>
  </r>
  <r>
    <x v="12"/>
    <x v="6"/>
    <x v="31"/>
    <n v="222"/>
    <n v="6.4698550399999999E-3"/>
    <n v="9.1070211999999995E-4"/>
    <n v="1.23555823E-3"/>
    <n v="4.3235942100000001E-3"/>
  </r>
  <r>
    <x v="12"/>
    <x v="7"/>
    <x v="31"/>
    <n v="42"/>
    <n v="5.9366730399999998E-3"/>
    <n v="8.4325375999999997E-4"/>
    <n v="1.11221315E-3"/>
    <n v="3.9812056999999996E-3"/>
  </r>
  <r>
    <x v="12"/>
    <x v="5"/>
    <x v="32"/>
    <n v="29"/>
    <n v="6.4806830799999998E-3"/>
    <n v="8.6885355999999998E-4"/>
    <n v="1.1629946999999999E-3"/>
    <n v="4.4488344199999997E-3"/>
  </r>
  <r>
    <x v="12"/>
    <x v="6"/>
    <x v="32"/>
    <n v="85"/>
    <n v="7.4606479099999998E-3"/>
    <n v="6.4542460000000001E-4"/>
    <n v="1.1744278399999999E-3"/>
    <n v="5.6407949699999998E-3"/>
  </r>
  <r>
    <x v="12"/>
    <x v="7"/>
    <x v="32"/>
    <n v="20"/>
    <n v="6.1909720000000003E-3"/>
    <n v="8.3912012999999997E-4"/>
    <n v="1.21122659E-3"/>
    <n v="4.1406247500000003E-3"/>
  </r>
  <r>
    <x v="12"/>
    <x v="5"/>
    <x v="33"/>
    <n v="161"/>
    <n v="5.7714369400000002E-3"/>
    <n v="1.0487834100000001E-3"/>
    <n v="1.1373502100000001E-3"/>
    <n v="3.5853028499999999E-3"/>
  </r>
  <r>
    <x v="12"/>
    <x v="6"/>
    <x v="33"/>
    <n v="365"/>
    <n v="6.2407405100000004E-3"/>
    <n v="8.6000102000000002E-4"/>
    <n v="1.18302867E-3"/>
    <n v="4.19771031E-3"/>
  </r>
  <r>
    <x v="12"/>
    <x v="7"/>
    <x v="33"/>
    <n v="55"/>
    <n v="5.6266832700000002E-3"/>
    <n v="9.2361087000000005E-4"/>
    <n v="9.6696100999999997E-4"/>
    <n v="3.7361108899999999E-3"/>
  </r>
  <r>
    <x v="12"/>
    <x v="5"/>
    <x v="34"/>
    <n v="63"/>
    <n v="5.9092075400000001E-3"/>
    <n v="1.2755362200000001E-3"/>
    <n v="1.06187509E-3"/>
    <n v="3.57179575E-3"/>
  </r>
  <r>
    <x v="12"/>
    <x v="6"/>
    <x v="34"/>
    <n v="159"/>
    <n v="7.4028212100000004E-3"/>
    <n v="6.3293419000000004E-4"/>
    <n v="1.3267962700000001E-3"/>
    <n v="5.44309027E-3"/>
  </r>
  <r>
    <x v="12"/>
    <x v="7"/>
    <x v="34"/>
    <n v="25"/>
    <n v="6.4462960499999996E-3"/>
    <n v="7.1620346000000001E-4"/>
    <n v="1.61851832E-3"/>
    <n v="4.1115738800000003E-3"/>
  </r>
  <r>
    <x v="12"/>
    <x v="5"/>
    <x v="35"/>
    <n v="27"/>
    <n v="6.6563783900000003E-3"/>
    <n v="6.8329880999999995E-4"/>
    <n v="1.3074414500000001E-3"/>
    <n v="4.6540636000000002E-3"/>
  </r>
  <r>
    <x v="12"/>
    <x v="6"/>
    <x v="35"/>
    <n v="130"/>
    <n v="6.9937675400000001E-3"/>
    <n v="2.4011728E-4"/>
    <n v="1.5348110399999999E-3"/>
    <n v="5.2068195500000001E-3"/>
  </r>
  <r>
    <x v="12"/>
    <x v="7"/>
    <x v="35"/>
    <n v="27"/>
    <n v="5.9014914999999998E-3"/>
    <n v="1.2645722E-4"/>
    <n v="1.54063767E-3"/>
    <n v="4.2241080699999996E-3"/>
  </r>
  <r>
    <x v="12"/>
    <x v="5"/>
    <x v="36"/>
    <n v="189"/>
    <n v="5.2835339299999997E-3"/>
    <n v="9.7797839999999993E-4"/>
    <n v="6.8470727999999997E-4"/>
    <n v="3.6208477699999999E-3"/>
  </r>
  <r>
    <x v="12"/>
    <x v="6"/>
    <x v="36"/>
    <n v="437"/>
    <n v="5.6106712200000002E-3"/>
    <n v="8.0647699000000004E-4"/>
    <n v="7.6788791999999999E-4"/>
    <n v="4.0363058099999998E-3"/>
  </r>
  <r>
    <x v="12"/>
    <x v="7"/>
    <x v="36"/>
    <n v="30"/>
    <n v="4.8495367300000003E-3"/>
    <n v="7.4189793000000001E-4"/>
    <n v="6.3580224E-4"/>
    <n v="3.4718361300000002E-3"/>
  </r>
  <r>
    <x v="12"/>
    <x v="5"/>
    <x v="37"/>
    <n v="95"/>
    <n v="6.7316030399999999E-3"/>
    <n v="1.37768011E-3"/>
    <n v="1.12317226E-3"/>
    <n v="4.2217346399999996E-3"/>
  </r>
  <r>
    <x v="12"/>
    <x v="6"/>
    <x v="37"/>
    <n v="334"/>
    <n v="7.5088016E-3"/>
    <n v="1.0939576699999999E-3"/>
    <n v="1.11343263E-3"/>
    <n v="5.2916387100000002E-3"/>
  </r>
  <r>
    <x v="12"/>
    <x v="7"/>
    <x v="37"/>
    <n v="53"/>
    <n v="6.3150766000000004E-3"/>
    <n v="9.5606192999999999E-4"/>
    <n v="1.05564267E-3"/>
    <n v="4.2933260999999997E-3"/>
  </r>
  <r>
    <x v="12"/>
    <x v="5"/>
    <x v="38"/>
    <n v="71"/>
    <n v="6.01607307E-3"/>
    <n v="8.0399035999999995E-4"/>
    <n v="1.4860456500000001E-3"/>
    <n v="3.7260365800000001E-3"/>
  </r>
  <r>
    <x v="12"/>
    <x v="6"/>
    <x v="38"/>
    <n v="173"/>
    <n v="7.5204049500000002E-3"/>
    <n v="6.0847492000000003E-4"/>
    <n v="2.0811253000000002E-3"/>
    <n v="4.8308041800000003E-3"/>
  </r>
  <r>
    <x v="12"/>
    <x v="7"/>
    <x v="38"/>
    <n v="42"/>
    <n v="6.1370147200000003E-3"/>
    <n v="5.7208968999999997E-4"/>
    <n v="1.84992259E-3"/>
    <n v="3.7150019300000001E-3"/>
  </r>
  <r>
    <x v="12"/>
    <x v="5"/>
    <x v="39"/>
    <n v="133"/>
    <n v="6.36704586E-3"/>
    <n v="1.0496725499999999E-3"/>
    <n v="6.9566254000000001E-4"/>
    <n v="4.6217102999999999E-3"/>
  </r>
  <r>
    <x v="12"/>
    <x v="6"/>
    <x v="39"/>
    <n v="239"/>
    <n v="6.3627864600000004E-3"/>
    <n v="7.6824708999999997E-4"/>
    <n v="7.5483278000000001E-4"/>
    <n v="4.8397061099999996E-3"/>
  </r>
  <r>
    <x v="12"/>
    <x v="7"/>
    <x v="39"/>
    <n v="75"/>
    <n v="6.4858022399999996E-3"/>
    <n v="8.7345657999999995E-4"/>
    <n v="7.7422810999999995E-4"/>
    <n v="4.83811706E-3"/>
  </r>
  <r>
    <x v="12"/>
    <x v="5"/>
    <x v="40"/>
    <n v="188"/>
    <n v="4.0524032300000004E-3"/>
    <n v="7.1629951000000002E-4"/>
    <n v="3.7584930999999999E-4"/>
    <n v="2.9602538799999999E-3"/>
  </r>
  <r>
    <x v="12"/>
    <x v="6"/>
    <x v="40"/>
    <n v="340"/>
    <n v="4.4422655700000003E-3"/>
    <n v="6.6819826999999995E-4"/>
    <n v="4.1084535000000003E-4"/>
    <n v="3.36322143E-3"/>
  </r>
  <r>
    <x v="12"/>
    <x v="7"/>
    <x v="40"/>
    <n v="42"/>
    <n v="4.0332889899999998E-3"/>
    <n v="7.0601823000000005E-4"/>
    <n v="3.2462491999999998E-4"/>
    <n v="3.0026452900000001E-3"/>
  </r>
  <r>
    <x v="12"/>
    <x v="5"/>
    <x v="41"/>
    <n v="31"/>
    <n v="4.8282554100000001E-3"/>
    <n v="7.2431280000000002E-4"/>
    <n v="9.2405885999999999E-4"/>
    <n v="3.1798833200000001E-3"/>
  </r>
  <r>
    <x v="12"/>
    <x v="6"/>
    <x v="41"/>
    <n v="150"/>
    <n v="6.7026232300000004E-3"/>
    <n v="6.5671271000000003E-4"/>
    <n v="1.21658926E-3"/>
    <n v="4.8293207300000003E-3"/>
  </r>
  <r>
    <x v="12"/>
    <x v="7"/>
    <x v="41"/>
    <n v="21"/>
    <n v="5.1135358999999997E-3"/>
    <n v="5.3130487999999997E-4"/>
    <n v="1.07528637E-3"/>
    <n v="3.5069441699999999E-3"/>
  </r>
  <r>
    <x v="12"/>
    <x v="5"/>
    <x v="42"/>
    <n v="580"/>
    <n v="4.6954020600000002E-3"/>
    <n v="1.2650460599999999E-3"/>
    <n v="5.8107814000000005E-4"/>
    <n v="2.8404770900000002E-3"/>
  </r>
  <r>
    <x v="12"/>
    <x v="6"/>
    <x v="42"/>
    <n v="902"/>
    <n v="4.5119510899999998E-3"/>
    <n v="9.0865439000000002E-4"/>
    <n v="5.8328432999999998E-4"/>
    <n v="3.0107346400000002E-3"/>
  </r>
  <r>
    <x v="12"/>
    <x v="7"/>
    <x v="42"/>
    <n v="153"/>
    <n v="4.4499664800000003E-3"/>
    <n v="1.1251056700000001E-3"/>
    <n v="5.8520915999999996E-4"/>
    <n v="2.7301952199999999E-3"/>
  </r>
  <r>
    <x v="12"/>
    <x v="5"/>
    <x v="43"/>
    <n v="122"/>
    <n v="5.7570580399999996E-3"/>
    <n v="9.6966052999999995E-4"/>
    <n v="1.0039083500000001E-3"/>
    <n v="3.7834886900000001E-3"/>
  </r>
  <r>
    <x v="12"/>
    <x v="6"/>
    <x v="43"/>
    <n v="192"/>
    <n v="6.3698999399999998E-3"/>
    <n v="7.7594497000000001E-4"/>
    <n v="9.6872565000000004E-4"/>
    <n v="4.6252288500000004E-3"/>
  </r>
  <r>
    <x v="12"/>
    <x v="7"/>
    <x v="43"/>
    <n v="49"/>
    <n v="6.3154287000000003E-3"/>
    <n v="1.4970707999999999E-3"/>
    <n v="1.1078040199999999E-3"/>
    <n v="3.71055346E-3"/>
  </r>
  <r>
    <x v="12"/>
    <x v="5"/>
    <x v="44"/>
    <n v="288"/>
    <n v="5.1540796299999999E-3"/>
    <n v="1.1287533E-3"/>
    <n v="7.3274313000000002E-4"/>
    <n v="3.2925827199999998E-3"/>
  </r>
  <r>
    <x v="12"/>
    <x v="6"/>
    <x v="44"/>
    <n v="692"/>
    <n v="5.3893368899999997E-3"/>
    <n v="8.9471582E-4"/>
    <n v="7.2341284E-4"/>
    <n v="3.77120774E-3"/>
  </r>
  <r>
    <x v="12"/>
    <x v="7"/>
    <x v="44"/>
    <n v="78"/>
    <n v="5.5203879099999997E-3"/>
    <n v="1.0946400900000001E-3"/>
    <n v="7.1803754000000005E-4"/>
    <n v="3.7077098899999999E-3"/>
  </r>
  <r>
    <x v="13"/>
    <x v="5"/>
    <x v="0"/>
    <n v="8541"/>
    <n v="4.9932919200000002E-3"/>
    <n v="9.8579214999999993E-4"/>
    <n v="7.9765958E-4"/>
    <n v="3.2090307100000001E-3"/>
  </r>
  <r>
    <x v="13"/>
    <x v="6"/>
    <x v="0"/>
    <n v="13712"/>
    <n v="5.9264591499999996E-3"/>
    <n v="8.2142391999999996E-4"/>
    <n v="9.6417702000000001E-4"/>
    <n v="4.1398136000000002E-3"/>
  </r>
  <r>
    <x v="13"/>
    <x v="7"/>
    <x v="0"/>
    <n v="2524"/>
    <n v="5.5730860900000002E-3"/>
    <n v="9.2312389E-4"/>
    <n v="1.0087188399999999E-3"/>
    <n v="3.6399405800000002E-3"/>
  </r>
  <r>
    <x v="13"/>
    <x v="5"/>
    <x v="1"/>
    <n v="209"/>
    <n v="5.8080805399999998E-3"/>
    <n v="1.39575555E-3"/>
    <n v="6.6470603999999999E-4"/>
    <n v="3.7476184800000001E-3"/>
  </r>
  <r>
    <x v="13"/>
    <x v="6"/>
    <x v="1"/>
    <n v="214"/>
    <n v="6.0362579900000001E-3"/>
    <n v="1.01646306E-3"/>
    <n v="8.7346375000000003E-4"/>
    <n v="4.1463306700000001E-3"/>
  </r>
  <r>
    <x v="13"/>
    <x v="7"/>
    <x v="1"/>
    <n v="87"/>
    <n v="6.2605095499999996E-3"/>
    <n v="1.4282671400000001E-3"/>
    <n v="8.6938564000000002E-4"/>
    <n v="3.9628562599999997E-3"/>
  </r>
  <r>
    <x v="13"/>
    <x v="5"/>
    <x v="2"/>
    <n v="93"/>
    <n v="5.8121761899999997E-3"/>
    <n v="1.02299859E-3"/>
    <n v="1.2322030500000001E-3"/>
    <n v="3.5569740900000001E-3"/>
  </r>
  <r>
    <x v="13"/>
    <x v="6"/>
    <x v="2"/>
    <n v="154"/>
    <n v="6.2725466800000003E-3"/>
    <n v="8.5738315000000002E-4"/>
    <n v="1.2480457099999999E-3"/>
    <n v="4.16711736E-3"/>
  </r>
  <r>
    <x v="13"/>
    <x v="7"/>
    <x v="2"/>
    <n v="29"/>
    <n v="5.99097997E-3"/>
    <n v="9.3749977999999998E-4"/>
    <n v="1.3669378300000001E-3"/>
    <n v="3.6865418499999998E-3"/>
  </r>
  <r>
    <x v="13"/>
    <x v="5"/>
    <x v="3"/>
    <n v="123"/>
    <n v="4.7710589099999997E-3"/>
    <n v="9.3524139999999999E-4"/>
    <n v="4.4122604000000002E-4"/>
    <n v="3.3945909899999998E-3"/>
  </r>
  <r>
    <x v="13"/>
    <x v="6"/>
    <x v="3"/>
    <n v="196"/>
    <n v="5.6215157300000002E-3"/>
    <n v="6.8907053000000001E-4"/>
    <n v="4.5327829000000003E-4"/>
    <n v="4.4791664499999996E-3"/>
  </r>
  <r>
    <x v="13"/>
    <x v="7"/>
    <x v="3"/>
    <n v="25"/>
    <n v="5.4462960700000004E-3"/>
    <n v="6.5509235000000003E-4"/>
    <n v="5.2037016000000005E-4"/>
    <n v="4.2708331300000003E-3"/>
  </r>
  <r>
    <x v="13"/>
    <x v="5"/>
    <x v="4"/>
    <n v="68"/>
    <n v="6.4004626899999998E-3"/>
    <n v="1.11689792E-3"/>
    <n v="9.5077587000000005E-4"/>
    <n v="4.3327884299999998E-3"/>
  </r>
  <r>
    <x v="13"/>
    <x v="6"/>
    <x v="4"/>
    <n v="206"/>
    <n v="6.6902640400000003E-3"/>
    <n v="7.8894709999999995E-4"/>
    <n v="9.7772809000000005E-4"/>
    <n v="4.9235883899999998E-3"/>
  </r>
  <r>
    <x v="13"/>
    <x v="7"/>
    <x v="4"/>
    <n v="25"/>
    <n v="6.5194441900000002E-3"/>
    <n v="8.4259234999999998E-4"/>
    <n v="1.1495367399999999E-3"/>
    <n v="4.5273145699999996E-3"/>
  </r>
  <r>
    <x v="13"/>
    <x v="5"/>
    <x v="5"/>
    <n v="66"/>
    <n v="5.5590626000000002E-3"/>
    <n v="7.0198487999999996E-4"/>
    <n v="1.1858163E-3"/>
    <n v="3.67126098E-3"/>
  </r>
  <r>
    <x v="13"/>
    <x v="6"/>
    <x v="5"/>
    <n v="179"/>
    <n v="6.8245005800000001E-3"/>
    <n v="6.3372882000000005E-4"/>
    <n v="1.3335400199999999E-3"/>
    <n v="4.8572312999999997E-3"/>
  </r>
  <r>
    <x v="13"/>
    <x v="7"/>
    <x v="5"/>
    <n v="39"/>
    <n v="6.4363720499999999E-3"/>
    <n v="6.7841855000000005E-4"/>
    <n v="1.55626762E-3"/>
    <n v="4.20168548E-3"/>
  </r>
  <r>
    <x v="13"/>
    <x v="5"/>
    <x v="6"/>
    <n v="58"/>
    <n v="5.1352966700000001E-3"/>
    <n v="9.4867471999999999E-4"/>
    <n v="8.1198089000000004E-4"/>
    <n v="3.37464053E-3"/>
  </r>
  <r>
    <x v="13"/>
    <x v="6"/>
    <x v="6"/>
    <n v="242"/>
    <n v="6.09494544E-3"/>
    <n v="8.1898506000000002E-4"/>
    <n v="1.00407458E-3"/>
    <n v="4.2718852700000002E-3"/>
  </r>
  <r>
    <x v="13"/>
    <x v="7"/>
    <x v="6"/>
    <n v="16"/>
    <n v="7.0319731199999999E-3"/>
    <n v="9.0350086000000004E-4"/>
    <n v="1.29918957E-3"/>
    <n v="4.8292821500000001E-3"/>
  </r>
  <r>
    <x v="13"/>
    <x v="5"/>
    <x v="7"/>
    <n v="35"/>
    <n v="4.5052907999999997E-3"/>
    <n v="8.9153411999999999E-4"/>
    <n v="6.0945740999999998E-4"/>
    <n v="3.0042987599999999E-3"/>
  </r>
  <r>
    <x v="13"/>
    <x v="6"/>
    <x v="7"/>
    <n v="204"/>
    <n v="4.92357683E-3"/>
    <n v="8.0286604000000001E-4"/>
    <n v="6.3668731999999995E-4"/>
    <n v="3.4840230000000002E-3"/>
  </r>
  <r>
    <x v="13"/>
    <x v="7"/>
    <x v="7"/>
    <n v="3"/>
    <n v="5.77546273E-3"/>
    <n v="7.6388865000000001E-4"/>
    <n v="6.0570972000000001E-4"/>
    <n v="4.4058638800000003E-3"/>
  </r>
  <r>
    <x v="13"/>
    <x v="5"/>
    <x v="8"/>
    <n v="44"/>
    <n v="6.5898567099999996E-3"/>
    <n v="9.3486926E-4"/>
    <n v="1.6151091799999999E-3"/>
    <n v="4.0398777199999996E-3"/>
  </r>
  <r>
    <x v="13"/>
    <x v="6"/>
    <x v="8"/>
    <n v="150"/>
    <n v="7.8095676499999999E-3"/>
    <n v="8.9050901000000001E-4"/>
    <n v="1.6287806199999999E-3"/>
    <n v="5.29027753E-3"/>
  </r>
  <r>
    <x v="13"/>
    <x v="7"/>
    <x v="8"/>
    <n v="31"/>
    <n v="7.6799579699999999E-3"/>
    <n v="9.9126318999999993E-4"/>
    <n v="1.904495E-3"/>
    <n v="4.7841992300000002E-3"/>
  </r>
  <r>
    <x v="13"/>
    <x v="5"/>
    <x v="9"/>
    <n v="21"/>
    <n v="4.989528E-3"/>
    <n v="1.05820082E-3"/>
    <n v="1.03891067E-3"/>
    <n v="2.8924159299999999E-3"/>
  </r>
  <r>
    <x v="13"/>
    <x v="6"/>
    <x v="9"/>
    <n v="143"/>
    <n v="7.08681342E-3"/>
    <n v="8.9905439E-4"/>
    <n v="1.41940215E-3"/>
    <n v="4.7683564199999997E-3"/>
  </r>
  <r>
    <x v="13"/>
    <x v="7"/>
    <x v="9"/>
    <n v="17"/>
    <n v="6.3664213200000002E-3"/>
    <n v="1.035539E-3"/>
    <n v="1.7163669000000001E-3"/>
    <n v="3.6145150199999999E-3"/>
  </r>
  <r>
    <x v="13"/>
    <x v="5"/>
    <x v="10"/>
    <n v="82"/>
    <n v="5.8663615400000001E-3"/>
    <n v="9.4935609999999998E-4"/>
    <n v="1.0965727399999999E-3"/>
    <n v="3.8204322199999999E-3"/>
  </r>
  <r>
    <x v="13"/>
    <x v="6"/>
    <x v="10"/>
    <n v="268"/>
    <n v="6.8122060700000001E-3"/>
    <n v="8.1912459999999995E-4"/>
    <n v="1.31205926E-3"/>
    <n v="4.6810217300000002E-3"/>
  </r>
  <r>
    <x v="13"/>
    <x v="7"/>
    <x v="10"/>
    <n v="38"/>
    <n v="6.47325756E-3"/>
    <n v="8.7323322000000005E-4"/>
    <n v="1.58595251E-3"/>
    <n v="4.0140713700000004E-3"/>
  </r>
  <r>
    <x v="13"/>
    <x v="5"/>
    <x v="11"/>
    <n v="312"/>
    <n v="5.4239373099999998E-3"/>
    <n v="6.4933498999999995E-4"/>
    <n v="1.4595201699999999E-3"/>
    <n v="3.3150816600000001E-3"/>
  </r>
  <r>
    <x v="13"/>
    <x v="6"/>
    <x v="11"/>
    <n v="450"/>
    <n v="7.1901489300000001E-3"/>
    <n v="6.2520551999999997E-4"/>
    <n v="1.77716024E-3"/>
    <n v="4.7877826899999998E-3"/>
  </r>
  <r>
    <x v="13"/>
    <x v="7"/>
    <x v="11"/>
    <n v="69"/>
    <n v="7.2557700199999998E-3"/>
    <n v="6.6207034999999997E-4"/>
    <n v="1.9384055699999999E-3"/>
    <n v="4.6552936700000004E-3"/>
  </r>
  <r>
    <x v="13"/>
    <x v="5"/>
    <x v="12"/>
    <n v="207"/>
    <n v="5.6125869799999997E-3"/>
    <n v="8.9606791999999997E-4"/>
    <n v="1.32520329E-3"/>
    <n v="3.39131527E-3"/>
  </r>
  <r>
    <x v="13"/>
    <x v="6"/>
    <x v="12"/>
    <n v="339"/>
    <n v="7.12908312E-3"/>
    <n v="7.6733697999999996E-4"/>
    <n v="1.6661542899999999E-3"/>
    <n v="4.6955913600000001E-3"/>
  </r>
  <r>
    <x v="13"/>
    <x v="7"/>
    <x v="12"/>
    <n v="88"/>
    <n v="5.7175923799999999E-3"/>
    <n v="7.3955677E-4"/>
    <n v="1.4159825400000001E-3"/>
    <n v="3.56205255E-3"/>
  </r>
  <r>
    <x v="13"/>
    <x v="5"/>
    <x v="13"/>
    <n v="16"/>
    <n v="4.6021410099999997E-3"/>
    <n v="7.6099504000000004E-4"/>
    <n v="8.0656800000000002E-4"/>
    <n v="3.0345773799999999E-3"/>
  </r>
  <r>
    <x v="13"/>
    <x v="6"/>
    <x v="13"/>
    <n v="220"/>
    <n v="5.5305658500000004E-3"/>
    <n v="5.3545852000000003E-4"/>
    <n v="8.7794588000000005E-4"/>
    <n v="4.1171609700000004E-3"/>
  </r>
  <r>
    <x v="13"/>
    <x v="7"/>
    <x v="13"/>
    <n v="17"/>
    <n v="5.3839866300000004E-3"/>
    <n v="6.6516858000000001E-4"/>
    <n v="9.7222192999999997E-4"/>
    <n v="3.74659558E-3"/>
  </r>
  <r>
    <x v="13"/>
    <x v="5"/>
    <x v="14"/>
    <n v="210"/>
    <n v="4.7190253099999996E-3"/>
    <n v="9.3623212000000001E-4"/>
    <n v="8.9120347999999995E-4"/>
    <n v="2.8915892900000001E-3"/>
  </r>
  <r>
    <x v="13"/>
    <x v="6"/>
    <x v="14"/>
    <n v="222"/>
    <n v="6.3988465200000002E-3"/>
    <n v="7.7066625000000001E-4"/>
    <n v="1.1261780299999999E-3"/>
    <n v="4.5020017699999998E-3"/>
  </r>
  <r>
    <x v="13"/>
    <x v="7"/>
    <x v="14"/>
    <n v="45"/>
    <n v="5.9439298199999999E-3"/>
    <n v="9.7813758000000008E-4"/>
    <n v="7.5360059000000002E-4"/>
    <n v="4.2121910900000002E-3"/>
  </r>
  <r>
    <x v="13"/>
    <x v="5"/>
    <x v="15"/>
    <n v="217"/>
    <n v="5.9523807099999999E-3"/>
    <n v="9.1589836999999999E-4"/>
    <n v="1.10908405E-3"/>
    <n v="3.9273978000000003E-3"/>
  </r>
  <r>
    <x v="13"/>
    <x v="6"/>
    <x v="15"/>
    <n v="438"/>
    <n v="6.9280872400000002E-3"/>
    <n v="8.4673048E-4"/>
    <n v="1.39266739E-3"/>
    <n v="4.6886888799999998E-3"/>
  </r>
  <r>
    <x v="13"/>
    <x v="7"/>
    <x v="15"/>
    <n v="86"/>
    <n v="6.3228087800000004E-3"/>
    <n v="8.7128529999999996E-4"/>
    <n v="1.3350557200000001E-3"/>
    <n v="4.1164672500000003E-3"/>
  </r>
  <r>
    <x v="13"/>
    <x v="5"/>
    <x v="16"/>
    <n v="73"/>
    <n v="5.9455857700000002E-3"/>
    <n v="8.8834956000000001E-4"/>
    <n v="1.2033863699999999E-3"/>
    <n v="3.85384931E-3"/>
  </r>
  <r>
    <x v="13"/>
    <x v="6"/>
    <x v="16"/>
    <n v="185"/>
    <n v="6.7125247900000004E-3"/>
    <n v="7.4793522000000002E-4"/>
    <n v="1.4295543000000001E-3"/>
    <n v="4.5350347999999997E-3"/>
  </r>
  <r>
    <x v="13"/>
    <x v="7"/>
    <x v="16"/>
    <n v="41"/>
    <n v="6.5009595400000002E-3"/>
    <n v="9.1350470000000001E-4"/>
    <n v="1.7973687599999999E-3"/>
    <n v="3.7900855900000001E-3"/>
  </r>
  <r>
    <x v="13"/>
    <x v="5"/>
    <x v="17"/>
    <n v="2818"/>
    <n v="4.4529132400000001E-3"/>
    <n v="9.6705103000000001E-4"/>
    <n v="6.6187826000000001E-4"/>
    <n v="2.8239834800000002E-3"/>
  </r>
  <r>
    <x v="13"/>
    <x v="6"/>
    <x v="17"/>
    <n v="1421"/>
    <n v="4.6603035499999997E-3"/>
    <n v="7.9971044E-4"/>
    <n v="7.1187454000000005E-4"/>
    <n v="3.1487180600000002E-3"/>
  </r>
  <r>
    <x v="13"/>
    <x v="7"/>
    <x v="17"/>
    <n v="345"/>
    <n v="4.5556559400000002E-3"/>
    <n v="8.9875179999999999E-4"/>
    <n v="6.9125714000000001E-4"/>
    <n v="2.9656465600000001E-3"/>
  </r>
  <r>
    <x v="13"/>
    <x v="5"/>
    <x v="18"/>
    <n v="503"/>
    <n v="4.4957106799999999E-3"/>
    <n v="1.0532635E-3"/>
    <n v="4.9860536999999999E-4"/>
    <n v="2.9438413499999999E-3"/>
  </r>
  <r>
    <x v="13"/>
    <x v="6"/>
    <x v="18"/>
    <n v="939"/>
    <n v="4.7590396199999998E-3"/>
    <n v="8.4634930000000003E-4"/>
    <n v="4.9118917999999999E-4"/>
    <n v="3.42150067E-3"/>
  </r>
  <r>
    <x v="13"/>
    <x v="7"/>
    <x v="18"/>
    <n v="153"/>
    <n v="4.6162397899999997E-3"/>
    <n v="9.7736603000000001E-4"/>
    <n v="5.3997191999999999E-4"/>
    <n v="3.0989013600000001E-3"/>
  </r>
  <r>
    <x v="13"/>
    <x v="5"/>
    <x v="19"/>
    <n v="291"/>
    <n v="5.3609438200000002E-3"/>
    <n v="1.1747086099999999E-3"/>
    <n v="7.9240620000000002E-4"/>
    <n v="3.3938285199999999E-3"/>
  </r>
  <r>
    <x v="13"/>
    <x v="6"/>
    <x v="19"/>
    <n v="369"/>
    <n v="6.7038038499999996E-3"/>
    <n v="9.7918522999999999E-4"/>
    <n v="1.0341072000000001E-3"/>
    <n v="4.6905109E-3"/>
  </r>
  <r>
    <x v="13"/>
    <x v="7"/>
    <x v="19"/>
    <n v="81"/>
    <n v="5.9294978999999996E-3"/>
    <n v="9.3892864000000005E-4"/>
    <n v="1.4157519499999999E-3"/>
    <n v="3.5748167900000001E-3"/>
  </r>
  <r>
    <x v="13"/>
    <x v="5"/>
    <x v="20"/>
    <n v="70"/>
    <n v="6.3124997199999998E-3"/>
    <n v="1.2132933800000001E-3"/>
    <n v="1.16071405E-3"/>
    <n v="3.9384918599999997E-3"/>
  </r>
  <r>
    <x v="13"/>
    <x v="6"/>
    <x v="20"/>
    <n v="224"/>
    <n v="7.7667201799999997E-3"/>
    <n v="1.20127498E-3"/>
    <n v="1.3714758499999999E-3"/>
    <n v="5.1939688400000003E-3"/>
  </r>
  <r>
    <x v="13"/>
    <x v="7"/>
    <x v="20"/>
    <n v="49"/>
    <n v="7.2030893499999997E-3"/>
    <n v="1.5350999499999999E-3"/>
    <n v="9.5946688000000003E-4"/>
    <n v="4.7085220700000003E-3"/>
  </r>
  <r>
    <x v="13"/>
    <x v="5"/>
    <x v="21"/>
    <n v="131"/>
    <n v="5.1462218400000004E-3"/>
    <n v="1.01781148E-3"/>
    <n v="7.1335145999999999E-4"/>
    <n v="3.4150584499999998E-3"/>
  </r>
  <r>
    <x v="13"/>
    <x v="6"/>
    <x v="21"/>
    <n v="197"/>
    <n v="5.6305811700000001E-3"/>
    <n v="8.5736251999999995E-4"/>
    <n v="6.9914431999999998E-4"/>
    <n v="4.0740738300000003E-3"/>
  </r>
  <r>
    <x v="13"/>
    <x v="7"/>
    <x v="21"/>
    <n v="45"/>
    <n v="5.6581787700000002E-3"/>
    <n v="9.1589481999999997E-4"/>
    <n v="7.5025696999999995E-4"/>
    <n v="3.9920264999999998E-3"/>
  </r>
  <r>
    <x v="13"/>
    <x v="5"/>
    <x v="22"/>
    <n v="93"/>
    <n v="4.6867530399999999E-3"/>
    <n v="9.2206766999999997E-4"/>
    <n v="6.6942927000000004E-4"/>
    <n v="3.0952556699999998E-3"/>
  </r>
  <r>
    <x v="13"/>
    <x v="6"/>
    <x v="22"/>
    <n v="278"/>
    <n v="5.6771663600000003E-3"/>
    <n v="8.9503372999999995E-4"/>
    <n v="1.00636135E-3"/>
    <n v="3.7757708000000002E-3"/>
  </r>
  <r>
    <x v="13"/>
    <x v="7"/>
    <x v="22"/>
    <n v="30"/>
    <n v="5.3800152200000001E-3"/>
    <n v="1.0979936E-3"/>
    <n v="1.24112631E-3"/>
    <n v="3.0408948499999998E-3"/>
  </r>
  <r>
    <x v="13"/>
    <x v="5"/>
    <x v="24"/>
    <n v="136"/>
    <n v="5.9684774199999999E-3"/>
    <n v="8.5146015000000001E-4"/>
    <n v="1.1711088599999999E-3"/>
    <n v="3.9459079999999997E-3"/>
  </r>
  <r>
    <x v="13"/>
    <x v="6"/>
    <x v="24"/>
    <n v="292"/>
    <n v="6.7759463000000002E-3"/>
    <n v="8.6310067000000003E-4"/>
    <n v="1.09295702E-3"/>
    <n v="4.81988813E-3"/>
  </r>
  <r>
    <x v="13"/>
    <x v="7"/>
    <x v="24"/>
    <n v="48"/>
    <n v="7.0953894599999996E-3"/>
    <n v="7.9861083999999995E-4"/>
    <n v="1.2827929599999999E-3"/>
    <n v="5.0139851599999997E-3"/>
  </r>
  <r>
    <x v="13"/>
    <x v="5"/>
    <x v="25"/>
    <n v="158"/>
    <n v="4.6678677599999996E-3"/>
    <n v="9.9222022999999999E-4"/>
    <n v="6.0258415000000003E-4"/>
    <n v="3.0730629E-3"/>
  </r>
  <r>
    <x v="13"/>
    <x v="6"/>
    <x v="25"/>
    <n v="503"/>
    <n v="5.1137156199999997E-3"/>
    <n v="8.3970688999999998E-4"/>
    <n v="6.8853062000000004E-4"/>
    <n v="3.5854776500000001E-3"/>
  </r>
  <r>
    <x v="13"/>
    <x v="7"/>
    <x v="25"/>
    <n v="98"/>
    <n v="5.22498557E-3"/>
    <n v="9.3620061000000004E-4"/>
    <n v="8.8754226999999996E-4"/>
    <n v="3.4012422200000001E-3"/>
  </r>
  <r>
    <x v="13"/>
    <x v="5"/>
    <x v="26"/>
    <n v="96"/>
    <n v="5.8755302300000003E-3"/>
    <n v="1.2662758200000001E-3"/>
    <n v="1.0110433099999999E-3"/>
    <n v="3.5982105899999999E-3"/>
  </r>
  <r>
    <x v="13"/>
    <x v="6"/>
    <x v="26"/>
    <n v="251"/>
    <n v="6.2598215799999999E-3"/>
    <n v="9.3763809000000004E-4"/>
    <n v="9.1628829000000005E-4"/>
    <n v="4.4058947000000003E-3"/>
  </r>
  <r>
    <x v="13"/>
    <x v="7"/>
    <x v="26"/>
    <n v="30"/>
    <n v="6.0887343399999997E-3"/>
    <n v="1.1500769300000001E-3"/>
    <n v="8.7808622000000002E-4"/>
    <n v="4.06057073E-3"/>
  </r>
  <r>
    <x v="13"/>
    <x v="5"/>
    <x v="27"/>
    <n v="52"/>
    <n v="5.6390221699999998E-3"/>
    <n v="1.13270101E-3"/>
    <n v="1.6457440199999999E-3"/>
    <n v="2.86057667E-3"/>
  </r>
  <r>
    <x v="13"/>
    <x v="6"/>
    <x v="27"/>
    <n v="217"/>
    <n v="7.1358164399999997E-3"/>
    <n v="7.8954359999999996E-4"/>
    <n v="1.3965158200000001E-3"/>
    <n v="4.9497565300000001E-3"/>
  </r>
  <r>
    <x v="13"/>
    <x v="7"/>
    <x v="27"/>
    <n v="17"/>
    <n v="5.4330063200000002E-3"/>
    <n v="9.0073496E-4"/>
    <n v="1.4842044800000001E-3"/>
    <n v="3.04806629E-3"/>
  </r>
  <r>
    <x v="13"/>
    <x v="5"/>
    <x v="28"/>
    <n v="228"/>
    <n v="4.9455305600000004E-3"/>
    <n v="1.07288597E-3"/>
    <n v="4.7418145E-4"/>
    <n v="3.3984626400000001E-3"/>
  </r>
  <r>
    <x v="13"/>
    <x v="6"/>
    <x v="28"/>
    <n v="454"/>
    <n v="4.9861057699999997E-3"/>
    <n v="9.2781221E-4"/>
    <n v="5.0533301999999998E-4"/>
    <n v="3.5529600600000002E-3"/>
  </r>
  <r>
    <x v="13"/>
    <x v="7"/>
    <x v="28"/>
    <n v="73"/>
    <n v="4.6202749900000001E-3"/>
    <n v="8.9263044999999999E-4"/>
    <n v="5.0149012000000001E-4"/>
    <n v="3.2261539599999999E-3"/>
  </r>
  <r>
    <x v="13"/>
    <x v="5"/>
    <x v="29"/>
    <n v="99"/>
    <n v="4.9576783900000003E-3"/>
    <n v="8.7331621999999995E-4"/>
    <n v="7.1513724000000004E-4"/>
    <n v="3.3692244300000001E-3"/>
  </r>
  <r>
    <x v="13"/>
    <x v="6"/>
    <x v="29"/>
    <n v="296"/>
    <n v="7.4464696699999998E-3"/>
    <n v="7.4011487000000004E-4"/>
    <n v="1.50353454E-3"/>
    <n v="5.2028197700000004E-3"/>
  </r>
  <r>
    <x v="13"/>
    <x v="7"/>
    <x v="29"/>
    <n v="65"/>
    <n v="6.5746080399999999E-3"/>
    <n v="1.05644567E-3"/>
    <n v="1.3682333899999999E-3"/>
    <n v="4.1499285300000003E-3"/>
  </r>
  <r>
    <x v="13"/>
    <x v="5"/>
    <x v="30"/>
    <n v="52"/>
    <n v="6.1075496199999996E-3"/>
    <n v="1.1538459400000001E-3"/>
    <n v="1.59944779E-3"/>
    <n v="3.3542554799999998E-3"/>
  </r>
  <r>
    <x v="13"/>
    <x v="6"/>
    <x v="30"/>
    <n v="170"/>
    <n v="7.7589866999999996E-3"/>
    <n v="1.0262116200000001E-3"/>
    <n v="1.5537851399999999E-3"/>
    <n v="5.1789894200000002E-3"/>
  </r>
  <r>
    <x v="13"/>
    <x v="7"/>
    <x v="30"/>
    <n v="37"/>
    <n v="6.0576198900000001E-3"/>
    <n v="1.02665147E-3"/>
    <n v="1.6466464400000001E-3"/>
    <n v="3.3843216300000001E-3"/>
  </r>
  <r>
    <x v="13"/>
    <x v="5"/>
    <x v="31"/>
    <n v="66"/>
    <n v="5.3537104800000001E-3"/>
    <n v="9.8221777999999999E-4"/>
    <n v="9.0751232999999995E-4"/>
    <n v="3.4639797900000002E-3"/>
  </r>
  <r>
    <x v="13"/>
    <x v="6"/>
    <x v="31"/>
    <n v="226"/>
    <n v="6.3960584299999996E-3"/>
    <n v="9.2280170999999999E-4"/>
    <n v="9.4415739999999997E-4"/>
    <n v="4.5290988199999998E-3"/>
  </r>
  <r>
    <x v="13"/>
    <x v="7"/>
    <x v="31"/>
    <n v="43"/>
    <n v="6.3377474200000004E-3"/>
    <n v="9.1811992000000002E-4"/>
    <n v="1.0015609099999999E-3"/>
    <n v="4.4180661099999996E-3"/>
  </r>
  <r>
    <x v="13"/>
    <x v="5"/>
    <x v="32"/>
    <n v="17"/>
    <n v="6.3214866700000002E-3"/>
    <n v="5.6168275000000002E-4"/>
    <n v="1.63671004E-3"/>
    <n v="4.1230934099999996E-3"/>
  </r>
  <r>
    <x v="13"/>
    <x v="6"/>
    <x v="32"/>
    <n v="97"/>
    <n v="6.9298871300000004E-3"/>
    <n v="4.9458263999999997E-4"/>
    <n v="1.34104118E-3"/>
    <n v="5.0942628599999996E-3"/>
  </r>
  <r>
    <x v="13"/>
    <x v="7"/>
    <x v="32"/>
    <n v="15"/>
    <n v="6.21604911E-3"/>
    <n v="7.4614180000000003E-4"/>
    <n v="1.5871910599999999E-3"/>
    <n v="3.8827158199999999E-3"/>
  </r>
  <r>
    <x v="13"/>
    <x v="5"/>
    <x v="33"/>
    <n v="162"/>
    <n v="5.7420265099999996E-3"/>
    <n v="9.4985972999999996E-4"/>
    <n v="1.18112686E-3"/>
    <n v="3.61103941E-3"/>
  </r>
  <r>
    <x v="13"/>
    <x v="6"/>
    <x v="33"/>
    <n v="364"/>
    <n v="6.1120330000000002E-3"/>
    <n v="8.4271317000000001E-4"/>
    <n v="1.1959131999999999E-3"/>
    <n v="4.0734061000000004E-3"/>
  </r>
  <r>
    <x v="13"/>
    <x v="7"/>
    <x v="33"/>
    <n v="55"/>
    <n v="5.3659509500000001E-3"/>
    <n v="8.9309743000000005E-4"/>
    <n v="1.18602675E-3"/>
    <n v="3.28682635E-3"/>
  </r>
  <r>
    <x v="13"/>
    <x v="5"/>
    <x v="34"/>
    <n v="61"/>
    <n v="6.3666892100000001E-3"/>
    <n v="9.6368373999999998E-4"/>
    <n v="1.2917422899999999E-3"/>
    <n v="4.1112626400000001E-3"/>
  </r>
  <r>
    <x v="13"/>
    <x v="6"/>
    <x v="34"/>
    <n v="150"/>
    <n v="7.5027003599999996E-3"/>
    <n v="7.7422815999999997E-4"/>
    <n v="1.3819441900000001E-3"/>
    <n v="5.3465275499999998E-3"/>
  </r>
  <r>
    <x v="13"/>
    <x v="7"/>
    <x v="34"/>
    <n v="28"/>
    <n v="6.3500328300000004E-3"/>
    <n v="7.5768826E-4"/>
    <n v="1.4058364000000001E-3"/>
    <n v="4.1865076499999999E-3"/>
  </r>
  <r>
    <x v="13"/>
    <x v="5"/>
    <x v="35"/>
    <n v="45"/>
    <n v="4.9886828900000003E-3"/>
    <n v="8.8734360000000006E-5"/>
    <n v="1.2628598700000001E-3"/>
    <n v="3.6260285399999999E-3"/>
  </r>
  <r>
    <x v="13"/>
    <x v="6"/>
    <x v="35"/>
    <n v="149"/>
    <n v="6.8708828000000003E-3"/>
    <n v="3.1731579999999998E-4"/>
    <n v="1.6084076399999999E-3"/>
    <n v="4.9338954799999996E-3"/>
  </r>
  <r>
    <x v="13"/>
    <x v="7"/>
    <x v="35"/>
    <n v="19"/>
    <n v="5.9003408199999998E-3"/>
    <n v="1.3827945000000001E-4"/>
    <n v="1.7355017800000001E-3"/>
    <n v="4.0149851899999997E-3"/>
  </r>
  <r>
    <x v="13"/>
    <x v="5"/>
    <x v="36"/>
    <n v="173"/>
    <n v="5.2076640699999996E-3"/>
    <n v="9.6740502999999995E-4"/>
    <n v="6.7477496999999997E-4"/>
    <n v="3.5654835900000002E-3"/>
  </r>
  <r>
    <x v="13"/>
    <x v="6"/>
    <x v="36"/>
    <n v="428"/>
    <n v="5.4110145999999998E-3"/>
    <n v="7.8197990999999997E-4"/>
    <n v="7.1653769000000001E-4"/>
    <n v="3.9124965100000002E-3"/>
  </r>
  <r>
    <x v="13"/>
    <x v="7"/>
    <x v="36"/>
    <n v="42"/>
    <n v="5.1857361300000002E-3"/>
    <n v="9.0139968999999995E-4"/>
    <n v="6.2389746E-4"/>
    <n v="3.6604384299999998E-3"/>
  </r>
  <r>
    <x v="13"/>
    <x v="5"/>
    <x v="37"/>
    <n v="93"/>
    <n v="6.9731927000000003E-3"/>
    <n v="1.25622238E-3"/>
    <n v="1.10177694E-3"/>
    <n v="4.6048633700000001E-3"/>
  </r>
  <r>
    <x v="13"/>
    <x v="6"/>
    <x v="37"/>
    <n v="331"/>
    <n v="7.2457197799999998E-3"/>
    <n v="1.1315315900000001E-3"/>
    <n v="1.0096716200000001E-3"/>
    <n v="5.0938161900000003E-3"/>
  </r>
  <r>
    <x v="13"/>
    <x v="7"/>
    <x v="37"/>
    <n v="50"/>
    <n v="6.76458306E-3"/>
    <n v="1.25810159E-3"/>
    <n v="1.0472220300000001E-3"/>
    <n v="4.4458331200000001E-3"/>
  </r>
  <r>
    <x v="13"/>
    <x v="5"/>
    <x v="38"/>
    <n v="74"/>
    <n v="5.7011696299999999E-3"/>
    <n v="7.1196176999999995E-4"/>
    <n v="1.64351829E-3"/>
    <n v="3.34568917E-3"/>
  </r>
  <r>
    <x v="13"/>
    <x v="6"/>
    <x v="38"/>
    <n v="174"/>
    <n v="7.0488769499999996E-3"/>
    <n v="6.1169622999999995E-4"/>
    <n v="1.8843122299999999E-3"/>
    <n v="4.5528680099999998E-3"/>
  </r>
  <r>
    <x v="13"/>
    <x v="7"/>
    <x v="38"/>
    <n v="39"/>
    <n v="7.2076802100000002E-3"/>
    <n v="5.6742610999999999E-4"/>
    <n v="2.03199173E-3"/>
    <n v="4.6082618899999997E-3"/>
  </r>
  <r>
    <x v="13"/>
    <x v="5"/>
    <x v="39"/>
    <n v="133"/>
    <n v="5.7473542700000003E-3"/>
    <n v="8.5395757000000002E-4"/>
    <n v="7.1915879999999996E-4"/>
    <n v="4.1742374499999998E-3"/>
  </r>
  <r>
    <x v="13"/>
    <x v="6"/>
    <x v="39"/>
    <n v="240"/>
    <n v="6.3894191299999998E-3"/>
    <n v="7.9894847000000003E-4"/>
    <n v="6.7549167999999995E-4"/>
    <n v="4.9149785499999999E-3"/>
  </r>
  <r>
    <x v="13"/>
    <x v="7"/>
    <x v="39"/>
    <n v="69"/>
    <n v="5.6249997799999998E-3"/>
    <n v="7.4627595000000002E-4"/>
    <n v="7.3235349000000003E-4"/>
    <n v="4.1463698499999996E-3"/>
  </r>
  <r>
    <x v="13"/>
    <x v="5"/>
    <x v="40"/>
    <n v="224"/>
    <n v="3.8942623299999999E-3"/>
    <n v="7.1221868999999998E-4"/>
    <n v="4.2147174E-4"/>
    <n v="2.7605714299999999E-3"/>
  </r>
  <r>
    <x v="13"/>
    <x v="6"/>
    <x v="40"/>
    <n v="306"/>
    <n v="4.3886163300000001E-3"/>
    <n v="6.1637593000000003E-4"/>
    <n v="3.9934317E-4"/>
    <n v="3.3728967499999998E-3"/>
  </r>
  <r>
    <x v="13"/>
    <x v="7"/>
    <x v="40"/>
    <n v="44"/>
    <n v="4.14641187E-3"/>
    <n v="7.5336680000000005E-4"/>
    <n v="4.2508390999999998E-4"/>
    <n v="2.96796063E-3"/>
  </r>
  <r>
    <x v="13"/>
    <x v="5"/>
    <x v="41"/>
    <n v="41"/>
    <n v="5.2207540200000001E-3"/>
    <n v="7.5937195999999996E-4"/>
    <n v="1.2059618299999999E-3"/>
    <n v="3.2554198599999999E-3"/>
  </r>
  <r>
    <x v="13"/>
    <x v="6"/>
    <x v="41"/>
    <n v="156"/>
    <n v="6.2203968199999998E-3"/>
    <n v="5.6000688E-4"/>
    <n v="1.0913014E-3"/>
    <n v="4.5690880800000003E-3"/>
  </r>
  <r>
    <x v="13"/>
    <x v="7"/>
    <x v="41"/>
    <n v="38"/>
    <n v="5.5141323200000002E-3"/>
    <n v="6.0185162000000005E-4"/>
    <n v="1.19913475E-3"/>
    <n v="3.71314548E-3"/>
  </r>
  <r>
    <x v="13"/>
    <x v="5"/>
    <x v="42"/>
    <n v="477"/>
    <n v="4.74437529E-3"/>
    <n v="1.2310250699999999E-3"/>
    <n v="5.6128169999999998E-4"/>
    <n v="2.94063956E-3"/>
  </r>
  <r>
    <x v="13"/>
    <x v="6"/>
    <x v="42"/>
    <n v="810"/>
    <n v="4.5225620599999997E-3"/>
    <n v="8.6506891999999999E-4"/>
    <n v="5.7173043999999998E-4"/>
    <n v="3.0745310799999998E-3"/>
  </r>
  <r>
    <x v="13"/>
    <x v="7"/>
    <x v="42"/>
    <n v="220"/>
    <n v="4.3453806300000003E-3"/>
    <n v="9.6585623000000002E-4"/>
    <n v="5.8485877000000002E-4"/>
    <n v="2.78377501E-3"/>
  </r>
  <r>
    <x v="13"/>
    <x v="5"/>
    <x v="43"/>
    <n v="127"/>
    <n v="5.3307266400000001E-3"/>
    <n v="8.3023451999999999E-4"/>
    <n v="8.8609994000000004E-4"/>
    <n v="3.6143917399999999E-3"/>
  </r>
  <r>
    <x v="13"/>
    <x v="6"/>
    <x v="43"/>
    <n v="214"/>
    <n v="6.3963522799999999E-3"/>
    <n v="7.5864246999999998E-4"/>
    <n v="8.7984572000000003E-4"/>
    <n v="4.7578636500000002E-3"/>
  </r>
  <r>
    <x v="13"/>
    <x v="7"/>
    <x v="43"/>
    <n v="51"/>
    <n v="5.4341409800000001E-3"/>
    <n v="8.2834035999999997E-4"/>
    <n v="8.8189876999999995E-4"/>
    <n v="3.7239013700000002E-3"/>
  </r>
  <r>
    <x v="13"/>
    <x v="5"/>
    <x v="44"/>
    <n v="287"/>
    <n v="5.2212379799999997E-3"/>
    <n v="1.1773291E-3"/>
    <n v="6.7811146000000002E-4"/>
    <n v="3.36579695E-3"/>
  </r>
  <r>
    <x v="13"/>
    <x v="6"/>
    <x v="44"/>
    <n v="646"/>
    <n v="5.3992336499999998E-3"/>
    <n v="8.8444893E-4"/>
    <n v="6.8441094999999999E-4"/>
    <n v="3.83037327E-3"/>
  </r>
  <r>
    <x v="13"/>
    <x v="7"/>
    <x v="44"/>
    <n v="84"/>
    <n v="5.4506997200000004E-3"/>
    <n v="1.0995368E-3"/>
    <n v="8.1914105000000003E-4"/>
    <n v="3.53202137E-3"/>
  </r>
  <r>
    <x v="14"/>
    <x v="5"/>
    <x v="0"/>
    <n v="8534"/>
    <n v="5.0748365800000004E-3"/>
    <n v="9.9215722000000001E-4"/>
    <n v="7.8794818000000005E-4"/>
    <n v="3.2938789800000001E-3"/>
  </r>
  <r>
    <x v="14"/>
    <x v="6"/>
    <x v="0"/>
    <n v="13598"/>
    <n v="5.9737830099999998E-3"/>
    <n v="8.1698401000000005E-4"/>
    <n v="9.6680604999999998E-4"/>
    <n v="4.1888936200000001E-3"/>
  </r>
  <r>
    <x v="14"/>
    <x v="7"/>
    <x v="0"/>
    <n v="2455"/>
    <n v="5.60024398E-3"/>
    <n v="9.3179522000000001E-4"/>
    <n v="1.00407308E-3"/>
    <n v="3.6630928399999999E-3"/>
  </r>
  <r>
    <x v="14"/>
    <x v="5"/>
    <x v="1"/>
    <n v="239"/>
    <n v="6.1100454900000004E-3"/>
    <n v="1.50758345E-3"/>
    <n v="7.8568085000000005E-4"/>
    <n v="3.8167807199999998E-3"/>
  </r>
  <r>
    <x v="14"/>
    <x v="6"/>
    <x v="1"/>
    <n v="237"/>
    <n v="6.7188718800000003E-3"/>
    <n v="1.17557406E-3"/>
    <n v="9.4687622999999998E-4"/>
    <n v="4.5964210599999996E-3"/>
  </r>
  <r>
    <x v="14"/>
    <x v="7"/>
    <x v="1"/>
    <n v="48"/>
    <n v="5.8692609899999998E-3"/>
    <n v="1.23673779E-3"/>
    <n v="8.2609928000000003E-4"/>
    <n v="3.80642337E-3"/>
  </r>
  <r>
    <x v="14"/>
    <x v="5"/>
    <x v="2"/>
    <n v="89"/>
    <n v="4.9624165200000004E-3"/>
    <n v="8.4516729E-4"/>
    <n v="8.9887615999999996E-4"/>
    <n v="3.2183726099999999E-3"/>
  </r>
  <r>
    <x v="14"/>
    <x v="6"/>
    <x v="2"/>
    <n v="170"/>
    <n v="6.19376336E-3"/>
    <n v="7.9956405000000002E-4"/>
    <n v="1.1342590100000001E-3"/>
    <n v="4.25993984E-3"/>
  </r>
  <r>
    <x v="14"/>
    <x v="7"/>
    <x v="2"/>
    <n v="30"/>
    <n v="6.0019287899999996E-3"/>
    <n v="9.5061704999999997E-4"/>
    <n v="1.3236880200000001E-3"/>
    <n v="3.7276232099999998E-3"/>
  </r>
  <r>
    <x v="14"/>
    <x v="5"/>
    <x v="3"/>
    <n v="124"/>
    <n v="5.2394150900000004E-3"/>
    <n v="9.9200992000000009E-4"/>
    <n v="4.8135057000000002E-4"/>
    <n v="3.76605411E-3"/>
  </r>
  <r>
    <x v="14"/>
    <x v="6"/>
    <x v="3"/>
    <n v="229"/>
    <n v="5.5217933899999998E-3"/>
    <n v="7.4726036999999996E-4"/>
    <n v="5.0299183999999995E-4"/>
    <n v="4.2715406799999998E-3"/>
  </r>
  <r>
    <x v="14"/>
    <x v="7"/>
    <x v="3"/>
    <n v="22"/>
    <n v="6.0574492300000003E-3"/>
    <n v="1.20475561E-3"/>
    <n v="4.0772277999999998E-4"/>
    <n v="4.4449703199999999E-3"/>
  </r>
  <r>
    <x v="14"/>
    <x v="5"/>
    <x v="4"/>
    <n v="69"/>
    <n v="5.9213967100000004E-3"/>
    <n v="9.2693211999999995E-4"/>
    <n v="8.4960384999999995E-4"/>
    <n v="4.1448601900000003E-3"/>
  </r>
  <r>
    <x v="14"/>
    <x v="6"/>
    <x v="4"/>
    <n v="208"/>
    <n v="6.6622705200000002E-3"/>
    <n v="7.3378492999999999E-4"/>
    <n v="1.0031047100000001E-3"/>
    <n v="4.9253804000000002E-3"/>
  </r>
  <r>
    <x v="14"/>
    <x v="7"/>
    <x v="4"/>
    <n v="29"/>
    <n v="6.3972698699999997E-3"/>
    <n v="9.2193462000000003E-4"/>
    <n v="8.5767861000000001E-4"/>
    <n v="4.6176562200000004E-3"/>
  </r>
  <r>
    <x v="14"/>
    <x v="5"/>
    <x v="5"/>
    <n v="70"/>
    <n v="5.61755929E-3"/>
    <n v="7.0998654999999999E-4"/>
    <n v="1.2101518999999999E-3"/>
    <n v="3.6974203700000001E-3"/>
  </r>
  <r>
    <x v="14"/>
    <x v="6"/>
    <x v="5"/>
    <n v="183"/>
    <n v="6.8937839000000004E-3"/>
    <n v="7.1101474000000002E-4"/>
    <n v="1.36630971E-3"/>
    <n v="4.8164589599999997E-3"/>
  </r>
  <r>
    <x v="14"/>
    <x v="7"/>
    <x v="5"/>
    <n v="39"/>
    <n v="6.6518278799999999E-3"/>
    <n v="9.0900970999999999E-4"/>
    <n v="1.2057808499999999E-3"/>
    <n v="4.5370368299999997E-3"/>
  </r>
  <r>
    <x v="14"/>
    <x v="5"/>
    <x v="6"/>
    <n v="60"/>
    <n v="5.6494982300000001E-3"/>
    <n v="1.06037784E-3"/>
    <n v="8.8387315999999998E-4"/>
    <n v="3.7052466700000001E-3"/>
  </r>
  <r>
    <x v="14"/>
    <x v="6"/>
    <x v="6"/>
    <n v="247"/>
    <n v="6.1983147199999996E-3"/>
    <n v="8.2621058999999999E-4"/>
    <n v="1.04728946E-3"/>
    <n v="4.3248142099999998E-3"/>
  </r>
  <r>
    <x v="14"/>
    <x v="7"/>
    <x v="6"/>
    <n v="17"/>
    <n v="5.4071347900000004E-3"/>
    <n v="9.4430800000000004E-4"/>
    <n v="1.1390248299999999E-3"/>
    <n v="3.3238014599999998E-3"/>
  </r>
  <r>
    <x v="14"/>
    <x v="5"/>
    <x v="7"/>
    <n v="43"/>
    <n v="4.7927430500000002E-3"/>
    <n v="9.1569741000000003E-4"/>
    <n v="7.7761604000000002E-4"/>
    <n v="3.09942909E-3"/>
  </r>
  <r>
    <x v="14"/>
    <x v="6"/>
    <x v="7"/>
    <n v="176"/>
    <n v="4.98086307E-3"/>
    <n v="7.2055161999999996E-4"/>
    <n v="5.7640179000000003E-4"/>
    <n v="3.6839091600000002E-3"/>
  </r>
  <r>
    <x v="14"/>
    <x v="7"/>
    <x v="7"/>
    <n v="11"/>
    <n v="5.19886338E-3"/>
    <n v="9.6170005000000003E-4"/>
    <n v="8.3859405999999999E-4"/>
    <n v="3.39856881E-3"/>
  </r>
  <r>
    <x v="14"/>
    <x v="5"/>
    <x v="8"/>
    <n v="45"/>
    <n v="6.2425409200000002E-3"/>
    <n v="1.0115738799999999E-3"/>
    <n v="1.6494338999999999E-3"/>
    <n v="3.5815327400000002E-3"/>
  </r>
  <r>
    <x v="14"/>
    <x v="6"/>
    <x v="8"/>
    <n v="146"/>
    <n v="9.1493053099999996E-3"/>
    <n v="1.09715855E-3"/>
    <n v="1.68323478E-3"/>
    <n v="6.3689114800000004E-3"/>
  </r>
  <r>
    <x v="14"/>
    <x v="7"/>
    <x v="8"/>
    <n v="34"/>
    <n v="8.1971674500000008E-3"/>
    <n v="8.9733091000000005E-4"/>
    <n v="2.0966092400000001E-3"/>
    <n v="5.2032269299999998E-3"/>
  </r>
  <r>
    <x v="14"/>
    <x v="5"/>
    <x v="9"/>
    <n v="45"/>
    <n v="6.1466047399999996E-3"/>
    <n v="9.5138863000000004E-4"/>
    <n v="1.1489195700000001E-3"/>
    <n v="4.0462961499999998E-3"/>
  </r>
  <r>
    <x v="14"/>
    <x v="6"/>
    <x v="9"/>
    <n v="152"/>
    <n v="7.1462290400000003E-3"/>
    <n v="7.4325330000000003E-4"/>
    <n v="1.38812717E-3"/>
    <n v="5.0148481000000002E-3"/>
  </r>
  <r>
    <x v="14"/>
    <x v="7"/>
    <x v="9"/>
    <n v="19"/>
    <n v="9.5303360299999994E-3"/>
    <n v="8.9181264000000001E-4"/>
    <n v="2.06993157E-3"/>
    <n v="6.5685913299999999E-3"/>
  </r>
  <r>
    <x v="14"/>
    <x v="5"/>
    <x v="10"/>
    <n v="88"/>
    <n v="5.87805112E-3"/>
    <n v="7.9374451E-4"/>
    <n v="1.0662613500000001E-3"/>
    <n v="4.0180447699999997E-3"/>
  </r>
  <r>
    <x v="14"/>
    <x v="6"/>
    <x v="10"/>
    <n v="305"/>
    <n v="6.25557809E-3"/>
    <n v="7.7379303000000004E-4"/>
    <n v="1.25516065E-3"/>
    <n v="4.2266239100000004E-3"/>
  </r>
  <r>
    <x v="14"/>
    <x v="7"/>
    <x v="10"/>
    <n v="38"/>
    <n v="6.2277653799999999E-3"/>
    <n v="8.3120104999999996E-4"/>
    <n v="1.14461476E-3"/>
    <n v="4.2519491000000001E-3"/>
  </r>
  <r>
    <x v="14"/>
    <x v="5"/>
    <x v="11"/>
    <n v="272"/>
    <n v="5.4579416300000001E-3"/>
    <n v="6.1768084000000001E-4"/>
    <n v="1.48599174E-3"/>
    <n v="3.3542685400000001E-3"/>
  </r>
  <r>
    <x v="14"/>
    <x v="6"/>
    <x v="11"/>
    <n v="457"/>
    <n v="7.0082662499999998E-3"/>
    <n v="6.1086772999999997E-4"/>
    <n v="1.7664516500000001E-3"/>
    <n v="4.6309463599999998E-3"/>
  </r>
  <r>
    <x v="14"/>
    <x v="7"/>
    <x v="11"/>
    <n v="71"/>
    <n v="6.7501301600000002E-3"/>
    <n v="5.8277885999999997E-4"/>
    <n v="2.2443920800000001E-3"/>
    <n v="3.9229588000000001E-3"/>
  </r>
  <r>
    <x v="14"/>
    <x v="5"/>
    <x v="12"/>
    <n v="197"/>
    <n v="5.7846279700000001E-3"/>
    <n v="8.3538939999999999E-4"/>
    <n v="1.37108689E-3"/>
    <n v="3.5781512E-3"/>
  </r>
  <r>
    <x v="14"/>
    <x v="6"/>
    <x v="12"/>
    <n v="290"/>
    <n v="7.3281047899999997E-3"/>
    <n v="7.8021209000000004E-4"/>
    <n v="1.70498061E-3"/>
    <n v="4.8429116400000001E-3"/>
  </r>
  <r>
    <x v="14"/>
    <x v="7"/>
    <x v="12"/>
    <n v="91"/>
    <n v="6.2746742000000001E-3"/>
    <n v="8.7873908000000002E-4"/>
    <n v="1.4650740199999999E-3"/>
    <n v="3.9308605599999999E-3"/>
  </r>
  <r>
    <x v="14"/>
    <x v="5"/>
    <x v="13"/>
    <n v="32"/>
    <n v="4.9735964100000004E-3"/>
    <n v="5.8304375999999999E-4"/>
    <n v="1.0351559599999999E-3"/>
    <n v="3.3553961499999999E-3"/>
  </r>
  <r>
    <x v="14"/>
    <x v="6"/>
    <x v="13"/>
    <n v="197"/>
    <n v="5.6361038200000001E-3"/>
    <n v="5.5220645999999997E-4"/>
    <n v="1.00083403E-3"/>
    <n v="4.0830628500000002E-3"/>
  </r>
  <r>
    <x v="14"/>
    <x v="7"/>
    <x v="13"/>
    <n v="17"/>
    <n v="6.0634528900000003E-3"/>
    <n v="9.0073504E-4"/>
    <n v="1.3078700899999999E-3"/>
    <n v="3.8548473400000002E-3"/>
  </r>
  <r>
    <x v="14"/>
    <x v="5"/>
    <x v="14"/>
    <n v="173"/>
    <n v="5.1263779400000003E-3"/>
    <n v="9.4452447000000004E-4"/>
    <n v="9.7603540000000002E-4"/>
    <n v="3.2058175600000001E-3"/>
  </r>
  <r>
    <x v="14"/>
    <x v="6"/>
    <x v="14"/>
    <n v="190"/>
    <n v="6.4543126400000003E-3"/>
    <n v="7.7253874999999995E-4"/>
    <n v="1.1416298800000001E-3"/>
    <n v="4.5401435199999996E-3"/>
  </r>
  <r>
    <x v="14"/>
    <x v="7"/>
    <x v="14"/>
    <n v="31"/>
    <n v="5.5831838199999996E-3"/>
    <n v="9.2629905000000002E-4"/>
    <n v="8.7402905000000003E-4"/>
    <n v="3.7828551700000001E-3"/>
  </r>
  <r>
    <x v="14"/>
    <x v="5"/>
    <x v="15"/>
    <n v="190"/>
    <n v="6.0798609000000002E-3"/>
    <n v="9.2507286000000002E-4"/>
    <n v="1.2004139999999999E-3"/>
    <n v="3.9543735400000002E-3"/>
  </r>
  <r>
    <x v="14"/>
    <x v="6"/>
    <x v="15"/>
    <n v="444"/>
    <n v="6.64174567E-3"/>
    <n v="7.9084268000000004E-4"/>
    <n v="1.37363901E-3"/>
    <n v="4.4772634700000003E-3"/>
  </r>
  <r>
    <x v="14"/>
    <x v="7"/>
    <x v="15"/>
    <n v="97"/>
    <n v="6.3267227400000004E-3"/>
    <n v="7.9037775000000002E-4"/>
    <n v="1.3279159599999999E-3"/>
    <n v="4.2084285199999998E-3"/>
  </r>
  <r>
    <x v="14"/>
    <x v="5"/>
    <x v="16"/>
    <n v="75"/>
    <n v="5.36450595E-3"/>
    <n v="9.0339480999999998E-4"/>
    <n v="9.6759232999999996E-4"/>
    <n v="3.4935182200000001E-3"/>
  </r>
  <r>
    <x v="14"/>
    <x v="6"/>
    <x v="16"/>
    <n v="178"/>
    <n v="7.0592095999999997E-3"/>
    <n v="7.7195146999999996E-4"/>
    <n v="1.4804408799999999E-3"/>
    <n v="4.8068167599999998E-3"/>
  </r>
  <r>
    <x v="14"/>
    <x v="7"/>
    <x v="16"/>
    <n v="39"/>
    <n v="6.6743824500000003E-3"/>
    <n v="1.43815266E-3"/>
    <n v="1.23397412E-3"/>
    <n v="4.0022552099999997E-3"/>
  </r>
  <r>
    <x v="14"/>
    <x v="5"/>
    <x v="17"/>
    <n v="2850"/>
    <n v="4.5184573600000003E-3"/>
    <n v="9.9050901000000005E-4"/>
    <n v="6.508404E-4"/>
    <n v="2.8771074600000002E-3"/>
  </r>
  <r>
    <x v="14"/>
    <x v="6"/>
    <x v="17"/>
    <n v="1421"/>
    <n v="4.6823439499999999E-3"/>
    <n v="8.2122143999999999E-4"/>
    <n v="7.3626888000000005E-4"/>
    <n v="3.1248531500000002E-3"/>
  </r>
  <r>
    <x v="14"/>
    <x v="7"/>
    <x v="17"/>
    <n v="372"/>
    <n v="4.43489248E-3"/>
    <n v="9.798757999999999E-4"/>
    <n v="7.1317429000000005E-4"/>
    <n v="2.7418419099999999E-3"/>
  </r>
  <r>
    <x v="14"/>
    <x v="5"/>
    <x v="18"/>
    <n v="527"/>
    <n v="4.5847606200000003E-3"/>
    <n v="1.10059098E-3"/>
    <n v="4.8914165000000002E-4"/>
    <n v="2.99502752E-3"/>
  </r>
  <r>
    <x v="14"/>
    <x v="6"/>
    <x v="18"/>
    <n v="937"/>
    <n v="4.8535636300000001E-3"/>
    <n v="8.8112401000000002E-4"/>
    <n v="4.9243523999999996E-4"/>
    <n v="3.48000391E-3"/>
  </r>
  <r>
    <x v="14"/>
    <x v="7"/>
    <x v="18"/>
    <n v="132"/>
    <n v="4.6736459700000002E-3"/>
    <n v="9.3250183999999997E-4"/>
    <n v="5.5432774000000005E-4"/>
    <n v="3.18681585E-3"/>
  </r>
  <r>
    <x v="14"/>
    <x v="5"/>
    <x v="19"/>
    <n v="274"/>
    <n v="5.41311815E-3"/>
    <n v="1.0737696900000001E-3"/>
    <n v="7.5049819000000005E-4"/>
    <n v="3.5888498000000001E-3"/>
  </r>
  <r>
    <x v="14"/>
    <x v="6"/>
    <x v="19"/>
    <n v="377"/>
    <n v="6.7846483100000004E-3"/>
    <n v="1.00709771E-3"/>
    <n v="1.03558774E-3"/>
    <n v="4.7419623899999999E-3"/>
  </r>
  <r>
    <x v="14"/>
    <x v="7"/>
    <x v="19"/>
    <n v="80"/>
    <n v="5.2921004899999999E-3"/>
    <n v="1.00839095E-3"/>
    <n v="8.6067687999999995E-4"/>
    <n v="3.4230322E-3"/>
  </r>
  <r>
    <x v="14"/>
    <x v="5"/>
    <x v="20"/>
    <n v="70"/>
    <n v="6.3247351999999998E-3"/>
    <n v="1.24090588E-3"/>
    <n v="1.34474181E-3"/>
    <n v="3.7390870199999998E-3"/>
  </r>
  <r>
    <x v="14"/>
    <x v="6"/>
    <x v="20"/>
    <n v="220"/>
    <n v="7.7118053000000001E-3"/>
    <n v="1.1882363099999999E-3"/>
    <n v="1.16403596E-3"/>
    <n v="5.3595325799999996E-3"/>
  </r>
  <r>
    <x v="14"/>
    <x v="7"/>
    <x v="20"/>
    <n v="46"/>
    <n v="7.6655593500000001E-3"/>
    <n v="1.5894221100000001E-3"/>
    <n v="1.46386851E-3"/>
    <n v="4.61226824E-3"/>
  </r>
  <r>
    <x v="14"/>
    <x v="5"/>
    <x v="21"/>
    <n v="121"/>
    <n v="5.38739645E-3"/>
    <n v="9.8016123999999992E-4"/>
    <n v="6.5436539999999999E-4"/>
    <n v="3.7528693500000002E-3"/>
  </r>
  <r>
    <x v="14"/>
    <x v="6"/>
    <x v="21"/>
    <n v="189"/>
    <n v="5.7293501299999997E-3"/>
    <n v="8.1220585000000005E-4"/>
    <n v="6.9426049000000003E-4"/>
    <n v="4.2228833499999997E-3"/>
  </r>
  <r>
    <x v="14"/>
    <x v="7"/>
    <x v="21"/>
    <n v="47"/>
    <n v="6.1266250899999998E-3"/>
    <n v="1.12317743E-3"/>
    <n v="9.1385906000000002E-4"/>
    <n v="4.0895880199999998E-3"/>
  </r>
  <r>
    <x v="14"/>
    <x v="5"/>
    <x v="22"/>
    <n v="95"/>
    <n v="4.7704675899999998E-3"/>
    <n v="1.07102804E-3"/>
    <n v="7.3842568000000001E-4"/>
    <n v="2.9610133999999999E-3"/>
  </r>
  <r>
    <x v="14"/>
    <x v="6"/>
    <x v="22"/>
    <n v="249"/>
    <n v="5.7790418800000003E-3"/>
    <n v="9.6622579999999997E-4"/>
    <n v="9.5176978999999997E-4"/>
    <n v="3.8610457999999999E-3"/>
  </r>
  <r>
    <x v="14"/>
    <x v="7"/>
    <x v="22"/>
    <n v="29"/>
    <n v="4.7222220199999998E-3"/>
    <n v="8.0579477000000004E-4"/>
    <n v="6.7967726999999996E-4"/>
    <n v="3.2367494400000001E-3"/>
  </r>
  <r>
    <x v="14"/>
    <x v="5"/>
    <x v="23"/>
    <n v="1"/>
    <n v="5.74074027E-3"/>
    <n v="8.3333332999999999E-4"/>
    <n v="4.4560180499999998E-3"/>
    <n v="4.5138888E-4"/>
  </r>
  <r>
    <x v="14"/>
    <x v="6"/>
    <x v="23"/>
    <n v="2"/>
    <n v="6.2557868000000004E-3"/>
    <n v="1.3831013800000001E-3"/>
    <n v="3.6979163099999999E-3"/>
    <n v="1.1747680500000001E-3"/>
  </r>
  <r>
    <x v="14"/>
    <x v="5"/>
    <x v="24"/>
    <n v="156"/>
    <n v="6.1950229100000004E-3"/>
    <n v="9.5493506000000005E-4"/>
    <n v="1.1260236399999999E-3"/>
    <n v="4.11406373E-3"/>
  </r>
  <r>
    <x v="14"/>
    <x v="6"/>
    <x v="24"/>
    <n v="335"/>
    <n v="7.0714826199999997E-3"/>
    <n v="7.4599200999999997E-4"/>
    <n v="1.17779135E-3"/>
    <n v="5.1476987599999996E-3"/>
  </r>
  <r>
    <x v="14"/>
    <x v="7"/>
    <x v="24"/>
    <n v="74"/>
    <n v="6.7969529699999998E-3"/>
    <n v="8.6273749999999998E-4"/>
    <n v="1.29942416E-3"/>
    <n v="4.6347908E-3"/>
  </r>
  <r>
    <x v="14"/>
    <x v="5"/>
    <x v="25"/>
    <n v="152"/>
    <n v="4.6501124499999996E-3"/>
    <n v="1.0367169700000001E-3"/>
    <n v="6.2956847000000002E-4"/>
    <n v="2.9838265199999998E-3"/>
  </r>
  <r>
    <x v="14"/>
    <x v="6"/>
    <x v="25"/>
    <n v="499"/>
    <n v="5.2619356699999996E-3"/>
    <n v="8.5810485999999997E-4"/>
    <n v="7.1717484000000001E-4"/>
    <n v="3.68665546E-3"/>
  </r>
  <r>
    <x v="14"/>
    <x v="7"/>
    <x v="25"/>
    <n v="93"/>
    <n v="5.0528920099999998E-3"/>
    <n v="9.0439540999999999E-4"/>
    <n v="8.4565387000000002E-4"/>
    <n v="3.3028422500000001E-3"/>
  </r>
  <r>
    <x v="14"/>
    <x v="5"/>
    <x v="26"/>
    <n v="108"/>
    <n v="5.5443027199999998E-3"/>
    <n v="1.14347542E-3"/>
    <n v="7.5724429000000005E-4"/>
    <n v="3.6435825700000001E-3"/>
  </r>
  <r>
    <x v="14"/>
    <x v="6"/>
    <x v="26"/>
    <n v="269"/>
    <n v="6.4394875900000001E-3"/>
    <n v="9.4352344000000002E-4"/>
    <n v="9.8310764000000004E-4"/>
    <n v="4.5128560199999999E-3"/>
  </r>
  <r>
    <x v="14"/>
    <x v="7"/>
    <x v="26"/>
    <n v="27"/>
    <n v="6.3558811100000003E-3"/>
    <n v="1.07767471E-3"/>
    <n v="9.5336054E-4"/>
    <n v="4.3248454899999997E-3"/>
  </r>
  <r>
    <x v="14"/>
    <x v="5"/>
    <x v="27"/>
    <n v="76"/>
    <n v="5.87231944E-3"/>
    <n v="9.5988645000000001E-4"/>
    <n v="1.78667129E-3"/>
    <n v="3.1257612099999999E-3"/>
  </r>
  <r>
    <x v="14"/>
    <x v="6"/>
    <x v="27"/>
    <n v="220"/>
    <n v="7.2830910899999999E-3"/>
    <n v="7.8661591E-4"/>
    <n v="1.93981459E-3"/>
    <n v="4.5566601300000001E-3"/>
  </r>
  <r>
    <x v="14"/>
    <x v="7"/>
    <x v="27"/>
    <n v="34"/>
    <n v="6.22344744E-3"/>
    <n v="8.3163099999999999E-4"/>
    <n v="1.48965122E-3"/>
    <n v="3.9021648199999998E-3"/>
  </r>
  <r>
    <x v="14"/>
    <x v="5"/>
    <x v="28"/>
    <n v="229"/>
    <n v="4.8489808300000003E-3"/>
    <n v="1.0101283400000001E-3"/>
    <n v="5.0627706000000005E-4"/>
    <n v="3.3325749700000001E-3"/>
  </r>
  <r>
    <x v="14"/>
    <x v="6"/>
    <x v="28"/>
    <n v="497"/>
    <n v="4.9062427700000003E-3"/>
    <n v="8.2150284E-4"/>
    <n v="5.3797296000000002E-4"/>
    <n v="3.5467664700000001E-3"/>
  </r>
  <r>
    <x v="14"/>
    <x v="7"/>
    <x v="28"/>
    <n v="79"/>
    <n v="4.4066453700000001E-3"/>
    <n v="9.0541470000000002E-4"/>
    <n v="4.9534081000000005E-4"/>
    <n v="3.0058893199999999E-3"/>
  </r>
  <r>
    <x v="14"/>
    <x v="5"/>
    <x v="29"/>
    <n v="102"/>
    <n v="5.6757214399999999E-3"/>
    <n v="9.4566968E-4"/>
    <n v="8.8189881000000001E-4"/>
    <n v="3.8481524300000001E-3"/>
  </r>
  <r>
    <x v="14"/>
    <x v="6"/>
    <x v="29"/>
    <n v="297"/>
    <n v="7.42272235E-3"/>
    <n v="8.4443954000000001E-4"/>
    <n v="1.2017549500000001E-3"/>
    <n v="5.3765273800000001E-3"/>
  </r>
  <r>
    <x v="14"/>
    <x v="7"/>
    <x v="29"/>
    <n v="57"/>
    <n v="7.1296293800000004E-3"/>
    <n v="1.17344846E-3"/>
    <n v="1.2166989600000001E-3"/>
    <n v="4.7394815699999997E-3"/>
  </r>
  <r>
    <x v="14"/>
    <x v="5"/>
    <x v="30"/>
    <n v="62"/>
    <n v="6.0349460000000002E-3"/>
    <n v="1.3162706299999999E-3"/>
    <n v="1.3442725E-3"/>
    <n v="3.37440241E-3"/>
  </r>
  <r>
    <x v="14"/>
    <x v="6"/>
    <x v="30"/>
    <n v="145"/>
    <n v="7.7055393500000003E-3"/>
    <n v="1.0228285999999999E-3"/>
    <n v="1.55850868E-3"/>
    <n v="5.1242015700000004E-3"/>
  </r>
  <r>
    <x v="14"/>
    <x v="7"/>
    <x v="30"/>
    <n v="30"/>
    <n v="7.1774688600000002E-3"/>
    <n v="1.1566355699999999E-3"/>
    <n v="1.6427467000000001E-3"/>
    <n v="4.37808617E-3"/>
  </r>
  <r>
    <x v="14"/>
    <x v="5"/>
    <x v="31"/>
    <n v="98"/>
    <n v="5.4353266599999998E-3"/>
    <n v="9.5887635000000001E-4"/>
    <n v="8.9238450000000003E-4"/>
    <n v="3.58406532E-3"/>
  </r>
  <r>
    <x v="14"/>
    <x v="6"/>
    <x v="31"/>
    <n v="220"/>
    <n v="6.8399092899999996E-3"/>
    <n v="9.3229141999999997E-4"/>
    <n v="1.1026933300000001E-3"/>
    <n v="4.8049239800000004E-3"/>
  </r>
  <r>
    <x v="14"/>
    <x v="7"/>
    <x v="31"/>
    <n v="42"/>
    <n v="6.0529649399999998E-3"/>
    <n v="7.2200151000000002E-4"/>
    <n v="1.36270925E-3"/>
    <n v="3.9682537100000003E-3"/>
  </r>
  <r>
    <x v="14"/>
    <x v="5"/>
    <x v="32"/>
    <n v="22"/>
    <n v="6.6729795700000002E-3"/>
    <n v="5.9816896000000001E-4"/>
    <n v="1.43781539E-3"/>
    <n v="4.6369947199999999E-3"/>
  </r>
  <r>
    <x v="14"/>
    <x v="6"/>
    <x v="32"/>
    <n v="88"/>
    <n v="7.1326544099999997E-3"/>
    <n v="5.0123609999999999E-4"/>
    <n v="1.1798976899999999E-3"/>
    <n v="5.4515201799999998E-3"/>
  </r>
  <r>
    <x v="14"/>
    <x v="7"/>
    <x v="32"/>
    <n v="9"/>
    <n v="7.3945471399999999E-3"/>
    <n v="5.6455731999999995E-4"/>
    <n v="9.5807591999999997E-4"/>
    <n v="5.8719133399999998E-3"/>
  </r>
  <r>
    <x v="14"/>
    <x v="5"/>
    <x v="33"/>
    <n v="151"/>
    <n v="5.4543779600000003E-3"/>
    <n v="8.7349742000000005E-4"/>
    <n v="9.5689210000000002E-4"/>
    <n v="3.6239879899999999E-3"/>
  </r>
  <r>
    <x v="14"/>
    <x v="6"/>
    <x v="33"/>
    <n v="355"/>
    <n v="6.1558748399999997E-3"/>
    <n v="7.3686073999999996E-4"/>
    <n v="1.1320093999999999E-3"/>
    <n v="4.2870041999999997E-3"/>
  </r>
  <r>
    <x v="14"/>
    <x v="7"/>
    <x v="33"/>
    <n v="77"/>
    <n v="5.3900610800000004E-3"/>
    <n v="7.1894517999999995E-4"/>
    <n v="1.0900670999999999E-3"/>
    <n v="3.5810483299999999E-3"/>
  </r>
  <r>
    <x v="14"/>
    <x v="5"/>
    <x v="34"/>
    <n v="46"/>
    <n v="6.3556761199999997E-3"/>
    <n v="8.2427510999999996E-4"/>
    <n v="1.1657103199999999E-3"/>
    <n v="4.3656901900000003E-3"/>
  </r>
  <r>
    <x v="14"/>
    <x v="6"/>
    <x v="34"/>
    <n v="162"/>
    <n v="7.3976906700000001E-3"/>
    <n v="7.8667959000000001E-4"/>
    <n v="1.50605828E-3"/>
    <n v="5.1049523099999999E-3"/>
  </r>
  <r>
    <x v="14"/>
    <x v="7"/>
    <x v="34"/>
    <n v="13"/>
    <n v="7.9959042699999996E-3"/>
    <n v="9.0188728000000005E-4"/>
    <n v="2.13764219E-3"/>
    <n v="4.9563743999999996E-3"/>
  </r>
  <r>
    <x v="14"/>
    <x v="5"/>
    <x v="35"/>
    <n v="32"/>
    <n v="5.64199921E-3"/>
    <n v="1.1429374E-4"/>
    <n v="1.5766057E-3"/>
    <n v="3.9413336699999999E-3"/>
  </r>
  <r>
    <x v="14"/>
    <x v="6"/>
    <x v="35"/>
    <n v="123"/>
    <n v="7.39046948E-3"/>
    <n v="1.8622003999999999E-4"/>
    <n v="1.46755471E-3"/>
    <n v="5.72483786E-3"/>
  </r>
  <r>
    <x v="14"/>
    <x v="7"/>
    <x v="35"/>
    <n v="24"/>
    <n v="5.3182868500000003E-3"/>
    <n v="1.0754224E-4"/>
    <n v="1.1279897500000001E-3"/>
    <n v="4.0716625499999997E-3"/>
  </r>
  <r>
    <x v="14"/>
    <x v="5"/>
    <x v="36"/>
    <n v="162"/>
    <n v="5.0897345199999999E-3"/>
    <n v="9.9294099000000005E-4"/>
    <n v="6.8872864000000004E-4"/>
    <n v="3.40806448E-3"/>
  </r>
  <r>
    <x v="14"/>
    <x v="6"/>
    <x v="36"/>
    <n v="425"/>
    <n v="5.3085237199999996E-3"/>
    <n v="8.3510324999999999E-4"/>
    <n v="6.5457489999999998E-4"/>
    <n v="3.8188450700000001E-3"/>
  </r>
  <r>
    <x v="14"/>
    <x v="7"/>
    <x v="36"/>
    <n v="39"/>
    <n v="5.7561726199999996E-3"/>
    <n v="1.1749166900000001E-3"/>
    <n v="5.8463891999999996E-4"/>
    <n v="3.9966165300000002E-3"/>
  </r>
  <r>
    <x v="14"/>
    <x v="5"/>
    <x v="37"/>
    <n v="105"/>
    <n v="6.7925482399999997E-3"/>
    <n v="1.12621225E-3"/>
    <n v="9.2923256000000004E-4"/>
    <n v="4.7260800400000004E-3"/>
  </r>
  <r>
    <x v="14"/>
    <x v="6"/>
    <x v="37"/>
    <n v="322"/>
    <n v="7.0246719500000002E-3"/>
    <n v="9.2535054999999999E-4"/>
    <n v="9.6496123000000002E-4"/>
    <n v="5.1229652999999998E-3"/>
  </r>
  <r>
    <x v="14"/>
    <x v="7"/>
    <x v="37"/>
    <n v="45"/>
    <n v="6.6676952100000004E-3"/>
    <n v="1.23971167E-3"/>
    <n v="1.4300409499999999E-3"/>
    <n v="3.9873968899999997E-3"/>
  </r>
  <r>
    <x v="14"/>
    <x v="5"/>
    <x v="38"/>
    <n v="25"/>
    <n v="5.3277775200000002E-3"/>
    <n v="5.9675902000000001E-4"/>
    <n v="1.3509256900000001E-3"/>
    <n v="3.3800923199999999E-3"/>
  </r>
  <r>
    <x v="14"/>
    <x v="6"/>
    <x v="38"/>
    <n v="101"/>
    <n v="8.2442929200000001E-3"/>
    <n v="5.8133909000000002E-4"/>
    <n v="2.3012923800000001E-3"/>
    <n v="5.3616609399999996E-3"/>
  </r>
  <r>
    <x v="14"/>
    <x v="7"/>
    <x v="38"/>
    <n v="24"/>
    <n v="6.4076965199999997E-3"/>
    <n v="5.0395419000000003E-4"/>
    <n v="2.07417027E-3"/>
    <n v="3.82957152E-3"/>
  </r>
  <r>
    <x v="14"/>
    <x v="5"/>
    <x v="39"/>
    <n v="114"/>
    <n v="6.2596448200000002E-3"/>
    <n v="1.06552525E-3"/>
    <n v="7.3485192000000003E-4"/>
    <n v="4.4592671299999997E-3"/>
  </r>
  <r>
    <x v="14"/>
    <x v="6"/>
    <x v="39"/>
    <n v="223"/>
    <n v="6.5709078400000001E-3"/>
    <n v="8.3011518000000002E-4"/>
    <n v="6.8022315999999999E-4"/>
    <n v="5.06056901E-3"/>
  </r>
  <r>
    <x v="14"/>
    <x v="7"/>
    <x v="39"/>
    <n v="48"/>
    <n v="6.1535491899999996E-3"/>
    <n v="9.5896003000000001E-4"/>
    <n v="7.7690946999999996E-4"/>
    <n v="4.4176791300000002E-3"/>
  </r>
  <r>
    <x v="14"/>
    <x v="5"/>
    <x v="40"/>
    <n v="178"/>
    <n v="4.0772599600000002E-3"/>
    <n v="7.2988165000000005E-4"/>
    <n v="4.5672052000000001E-4"/>
    <n v="2.8906572599999999E-3"/>
  </r>
  <r>
    <x v="14"/>
    <x v="6"/>
    <x v="40"/>
    <n v="305"/>
    <n v="4.47100763E-3"/>
    <n v="6.0321774000000005E-4"/>
    <n v="4.6030638000000001E-4"/>
    <n v="3.40748305E-3"/>
  </r>
  <r>
    <x v="14"/>
    <x v="7"/>
    <x v="40"/>
    <n v="43"/>
    <n v="4.1429799300000004E-3"/>
    <n v="8.3306386000000002E-4"/>
    <n v="4.6080937E-4"/>
    <n v="2.84910614E-3"/>
  </r>
  <r>
    <x v="14"/>
    <x v="5"/>
    <x v="41"/>
    <n v="33"/>
    <n v="4.7671153899999999E-3"/>
    <n v="8.0948344999999999E-4"/>
    <n v="7.6213501000000001E-4"/>
    <n v="3.1954963700000002E-3"/>
  </r>
  <r>
    <x v="14"/>
    <x v="6"/>
    <x v="41"/>
    <n v="120"/>
    <n v="6.1604935899999998E-3"/>
    <n v="5.4909309999999999E-4"/>
    <n v="1.02681304E-3"/>
    <n v="4.5843940500000001E-3"/>
  </r>
  <r>
    <x v="14"/>
    <x v="7"/>
    <x v="41"/>
    <n v="46"/>
    <n v="6.0650661600000003E-3"/>
    <n v="6.6978637000000005E-4"/>
    <n v="9.7272516999999999E-4"/>
    <n v="4.4223024400000003E-3"/>
  </r>
  <r>
    <x v="14"/>
    <x v="5"/>
    <x v="42"/>
    <n v="502"/>
    <n v="4.5162864800000002E-3"/>
    <n v="1.03922249E-3"/>
    <n v="5.6904304000000004E-4"/>
    <n v="2.8964694300000001E-3"/>
  </r>
  <r>
    <x v="14"/>
    <x v="6"/>
    <x v="42"/>
    <n v="845"/>
    <n v="4.3390722000000003E-3"/>
    <n v="7.7427107000000003E-4"/>
    <n v="5.5314462999999996E-4"/>
    <n v="3.0000682500000001E-3"/>
  </r>
  <r>
    <x v="14"/>
    <x v="7"/>
    <x v="42"/>
    <n v="191"/>
    <n v="4.1463663499999998E-3"/>
    <n v="8.8375000999999995E-4"/>
    <n v="5.6179680999999995E-4"/>
    <n v="2.6882753900000001E-3"/>
  </r>
  <r>
    <x v="14"/>
    <x v="5"/>
    <x v="43"/>
    <n v="149"/>
    <n v="5.93213995E-3"/>
    <n v="1.02558703E-3"/>
    <n v="8.7131781000000005E-4"/>
    <n v="4.0352346500000004E-3"/>
  </r>
  <r>
    <x v="14"/>
    <x v="6"/>
    <x v="43"/>
    <n v="180"/>
    <n v="6.6379241500000002E-3"/>
    <n v="8.9486858999999997E-4"/>
    <n v="1.03375748E-3"/>
    <n v="4.7092976400000004E-3"/>
  </r>
  <r>
    <x v="14"/>
    <x v="7"/>
    <x v="43"/>
    <n v="36"/>
    <n v="5.6925152500000003E-3"/>
    <n v="8.4426412999999997E-4"/>
    <n v="8.1275697000000001E-4"/>
    <n v="4.0354935899999996E-3"/>
  </r>
  <r>
    <x v="14"/>
    <x v="5"/>
    <x v="44"/>
    <n v="283"/>
    <n v="5.6562047700000001E-3"/>
    <n v="1.16853138E-3"/>
    <n v="7.4114948000000001E-4"/>
    <n v="3.7465234399999998E-3"/>
  </r>
  <r>
    <x v="14"/>
    <x v="6"/>
    <x v="44"/>
    <n v="663"/>
    <n v="5.7038361499999997E-3"/>
    <n v="8.8296369000000002E-4"/>
    <n v="7.2405148999999996E-4"/>
    <n v="4.09682046E-3"/>
  </r>
  <r>
    <x v="14"/>
    <x v="7"/>
    <x v="44"/>
    <n v="85"/>
    <n v="5.5767971599999999E-3"/>
    <n v="9.4798452E-4"/>
    <n v="9.0413921999999997E-4"/>
    <n v="3.7246729600000001E-3"/>
  </r>
  <r>
    <x v="15"/>
    <x v="5"/>
    <x v="0"/>
    <n v="4265"/>
    <n v="5.1738279600000003E-3"/>
    <n v="1.0361277E-3"/>
    <n v="7.9992159999999997E-4"/>
    <n v="3.3369559300000001E-3"/>
  </r>
  <r>
    <x v="15"/>
    <x v="6"/>
    <x v="0"/>
    <n v="7295"/>
    <n v="6.0400005199999999E-3"/>
    <n v="8.3743122000000001E-4"/>
    <n v="9.5966740999999997E-4"/>
    <n v="4.24175908E-3"/>
  </r>
  <r>
    <x v="15"/>
    <x v="7"/>
    <x v="0"/>
    <n v="1167"/>
    <n v="5.7716542799999999E-3"/>
    <n v="9.1672197000000003E-4"/>
    <n v="9.5776183000000005E-4"/>
    <n v="3.89595012E-3"/>
  </r>
  <r>
    <x v="15"/>
    <x v="5"/>
    <x v="1"/>
    <n v="100"/>
    <n v="5.8341432599999998E-3"/>
    <n v="1.5910877200000001E-3"/>
    <n v="7.0705995999999997E-4"/>
    <n v="3.5359951000000001E-3"/>
  </r>
  <r>
    <x v="15"/>
    <x v="6"/>
    <x v="1"/>
    <n v="143"/>
    <n v="6.7702665200000001E-3"/>
    <n v="1.31564014E-3"/>
    <n v="1.02661203E-3"/>
    <n v="4.4280138499999998E-3"/>
  </r>
  <r>
    <x v="15"/>
    <x v="7"/>
    <x v="1"/>
    <n v="23"/>
    <n v="6.2444642999999996E-3"/>
    <n v="1.36926303E-3"/>
    <n v="8.3685564E-4"/>
    <n v="4.0383451599999998E-3"/>
  </r>
  <r>
    <x v="15"/>
    <x v="5"/>
    <x v="2"/>
    <n v="45"/>
    <n v="5.90226312E-3"/>
    <n v="9.0997913999999998E-4"/>
    <n v="1.13271584E-3"/>
    <n v="3.8595676799999998E-3"/>
  </r>
  <r>
    <x v="15"/>
    <x v="6"/>
    <x v="2"/>
    <n v="95"/>
    <n v="6.2164958499999999E-3"/>
    <n v="9.3238280999999995E-4"/>
    <n v="1.0358184999999999E-3"/>
    <n v="4.2482941100000001E-3"/>
  </r>
  <r>
    <x v="15"/>
    <x v="7"/>
    <x v="2"/>
    <n v="12"/>
    <n v="5.4976849499999998E-3"/>
    <n v="8.9023881999999999E-4"/>
    <n v="7.6195970999999997E-4"/>
    <n v="3.8454858099999998E-3"/>
  </r>
  <r>
    <x v="15"/>
    <x v="5"/>
    <x v="3"/>
    <n v="52"/>
    <n v="4.8295047199999998E-3"/>
    <n v="7.5743388000000002E-4"/>
    <n v="4.8455284999999998E-4"/>
    <n v="3.5875175600000001E-3"/>
  </r>
  <r>
    <x v="15"/>
    <x v="6"/>
    <x v="3"/>
    <n v="114"/>
    <n v="5.5921050199999999E-3"/>
    <n v="7.1464808000000002E-4"/>
    <n v="4.8732917999999998E-4"/>
    <n v="4.3901272900000003E-3"/>
  </r>
  <r>
    <x v="15"/>
    <x v="7"/>
    <x v="3"/>
    <n v="10"/>
    <n v="4.3009256199999998E-3"/>
    <n v="6.5509241999999997E-4"/>
    <n v="5.9490735E-4"/>
    <n v="3.05092562E-3"/>
  </r>
  <r>
    <x v="15"/>
    <x v="5"/>
    <x v="4"/>
    <n v="38"/>
    <n v="5.3664105E-3"/>
    <n v="7.6084286E-4"/>
    <n v="6.8682971999999996E-4"/>
    <n v="3.9187375499999998E-3"/>
  </r>
  <r>
    <x v="15"/>
    <x v="6"/>
    <x v="4"/>
    <n v="104"/>
    <n v="6.4391913799999997E-3"/>
    <n v="7.1202790000000004E-4"/>
    <n v="1.1166753400000001E-3"/>
    <n v="4.61048764E-3"/>
  </r>
  <r>
    <x v="15"/>
    <x v="7"/>
    <x v="4"/>
    <n v="22"/>
    <n v="6.87763023E-3"/>
    <n v="9.6590889000000004E-4"/>
    <n v="1.1337328800000001E-3"/>
    <n v="4.7779879599999997E-3"/>
  </r>
  <r>
    <x v="15"/>
    <x v="5"/>
    <x v="5"/>
    <n v="30"/>
    <n v="5.1836417299999998E-3"/>
    <n v="7.5887328000000004E-4"/>
    <n v="9.7260784000000001E-4"/>
    <n v="3.4521602699999999E-3"/>
  </r>
  <r>
    <x v="15"/>
    <x v="6"/>
    <x v="5"/>
    <n v="84"/>
    <n v="6.6477896200000004E-3"/>
    <n v="6.9416864000000004E-4"/>
    <n v="1.4479991099999999E-3"/>
    <n v="4.5056214299999996E-3"/>
  </r>
  <r>
    <x v="15"/>
    <x v="7"/>
    <x v="5"/>
    <n v="22"/>
    <n v="5.7833540899999997E-3"/>
    <n v="7.6441476000000004E-4"/>
    <n v="1.2357951899999999E-3"/>
    <n v="3.78314368E-3"/>
  </r>
  <r>
    <x v="15"/>
    <x v="5"/>
    <x v="6"/>
    <n v="31"/>
    <n v="5.0205344400000001E-3"/>
    <n v="1.0390529E-3"/>
    <n v="6.5001470999999996E-4"/>
    <n v="3.3314663399999999E-3"/>
  </r>
  <r>
    <x v="15"/>
    <x v="6"/>
    <x v="6"/>
    <n v="99"/>
    <n v="5.68509137E-3"/>
    <n v="8.3871095E-4"/>
    <n v="1.01314044E-3"/>
    <n v="3.8332395799999999E-3"/>
  </r>
  <r>
    <x v="15"/>
    <x v="7"/>
    <x v="6"/>
    <n v="8"/>
    <n v="6.5914348900000001E-3"/>
    <n v="8.8831005999999999E-4"/>
    <n v="1.3396988600000001E-3"/>
    <n v="4.3634256899999996E-3"/>
  </r>
  <r>
    <x v="15"/>
    <x v="5"/>
    <x v="7"/>
    <n v="18"/>
    <n v="5.0051438200000003E-3"/>
    <n v="8.8541643E-4"/>
    <n v="6.0120854999999996E-4"/>
    <n v="3.5185182800000002E-3"/>
  </r>
  <r>
    <x v="15"/>
    <x v="6"/>
    <x v="7"/>
    <n v="125"/>
    <n v="4.8499071599999999E-3"/>
    <n v="7.7009235999999997E-4"/>
    <n v="6.0111089999999995E-4"/>
    <n v="3.47870346E-3"/>
  </r>
  <r>
    <x v="15"/>
    <x v="7"/>
    <x v="7"/>
    <n v="6"/>
    <n v="5.9876540400000001E-3"/>
    <n v="7.2145034000000005E-4"/>
    <n v="5.5169732999999996E-4"/>
    <n v="4.7145058999999998E-3"/>
  </r>
  <r>
    <x v="15"/>
    <x v="5"/>
    <x v="8"/>
    <n v="29"/>
    <n v="6.3589556700000003E-3"/>
    <n v="9.7940594999999992E-4"/>
    <n v="1.8019634000000001E-3"/>
    <n v="3.5775859100000001E-3"/>
  </r>
  <r>
    <x v="15"/>
    <x v="6"/>
    <x v="8"/>
    <n v="60"/>
    <n v="8.5372296900000002E-3"/>
    <n v="9.6431303000000005E-4"/>
    <n v="2.1786263E-3"/>
    <n v="5.3942899199999998E-3"/>
  </r>
  <r>
    <x v="15"/>
    <x v="7"/>
    <x v="8"/>
    <n v="14"/>
    <n v="8.5995367499999992E-3"/>
    <n v="9.1104467999999995E-4"/>
    <n v="2.5024799E-3"/>
    <n v="5.1860116000000001E-3"/>
  </r>
  <r>
    <x v="15"/>
    <x v="5"/>
    <x v="9"/>
    <n v="21"/>
    <n v="6.0019839199999996E-3"/>
    <n v="7.6774671999999997E-4"/>
    <n v="1.4037696699999999E-3"/>
    <n v="3.83046715E-3"/>
  </r>
  <r>
    <x v="15"/>
    <x v="6"/>
    <x v="9"/>
    <n v="79"/>
    <n v="6.3771681000000004E-3"/>
    <n v="6.8140504999999996E-4"/>
    <n v="1.3163675100000001E-3"/>
    <n v="4.3793949800000004E-3"/>
  </r>
  <r>
    <x v="15"/>
    <x v="7"/>
    <x v="9"/>
    <n v="10"/>
    <n v="7.0196756800000003E-3"/>
    <n v="5.8912006000000003E-4"/>
    <n v="1.2384256900000001E-3"/>
    <n v="5.1921293699999996E-3"/>
  </r>
  <r>
    <x v="15"/>
    <x v="5"/>
    <x v="10"/>
    <n v="32"/>
    <n v="5.5240882699999997E-3"/>
    <n v="6.8576360000000003E-4"/>
    <n v="1.0163481000000001E-3"/>
    <n v="3.8219760299999998E-3"/>
  </r>
  <r>
    <x v="15"/>
    <x v="6"/>
    <x v="10"/>
    <n v="141"/>
    <n v="6.3532635100000002E-3"/>
    <n v="7.3671833000000001E-4"/>
    <n v="1.16988421E-3"/>
    <n v="4.4466604899999996E-3"/>
  </r>
  <r>
    <x v="15"/>
    <x v="7"/>
    <x v="10"/>
    <n v="9"/>
    <n v="5.3909462099999998E-3"/>
    <n v="6.6615200000000004E-4"/>
    <n v="1.35030848E-3"/>
    <n v="3.37448533E-3"/>
  </r>
  <r>
    <x v="15"/>
    <x v="5"/>
    <x v="11"/>
    <n v="125"/>
    <n v="5.3449071499999997E-3"/>
    <n v="6.5564791000000003E-4"/>
    <n v="1.51731456E-3"/>
    <n v="3.17194419E-3"/>
  </r>
  <r>
    <x v="15"/>
    <x v="6"/>
    <x v="11"/>
    <n v="220"/>
    <n v="7.5104164299999998E-3"/>
    <n v="6.4067735999999995E-4"/>
    <n v="1.62257972E-3"/>
    <n v="5.2471588600000001E-3"/>
  </r>
  <r>
    <x v="15"/>
    <x v="7"/>
    <x v="11"/>
    <n v="25"/>
    <n v="6.3171293799999997E-3"/>
    <n v="7.8564787999999995E-4"/>
    <n v="1.85601824E-3"/>
    <n v="3.6754627400000001E-3"/>
  </r>
  <r>
    <x v="15"/>
    <x v="5"/>
    <x v="12"/>
    <n v="114"/>
    <n v="5.7768841E-3"/>
    <n v="8.2876436999999999E-4"/>
    <n v="1.1960889300000001E-3"/>
    <n v="3.75203031E-3"/>
  </r>
  <r>
    <x v="15"/>
    <x v="6"/>
    <x v="12"/>
    <n v="204"/>
    <n v="7.24451911E-3"/>
    <n v="7.2984727000000005E-4"/>
    <n v="1.7206220199999999E-3"/>
    <n v="4.7940493400000003E-3"/>
  </r>
  <r>
    <x v="15"/>
    <x v="7"/>
    <x v="12"/>
    <n v="55"/>
    <n v="6.0075755099999999E-3"/>
    <n v="9.2045432000000004E-4"/>
    <n v="1.1022724800000001E-3"/>
    <n v="3.9848482699999998E-3"/>
  </r>
  <r>
    <x v="15"/>
    <x v="5"/>
    <x v="13"/>
    <n v="12"/>
    <n v="6.0040506299999996E-3"/>
    <n v="5.8738401999999996E-4"/>
    <n v="7.6195970999999997E-4"/>
    <n v="4.65470659E-3"/>
  </r>
  <r>
    <x v="15"/>
    <x v="6"/>
    <x v="13"/>
    <n v="103"/>
    <n v="5.8178260699999996E-3"/>
    <n v="5.5420689000000003E-4"/>
    <n v="1.1003234E-3"/>
    <n v="4.1632953400000004E-3"/>
  </r>
  <r>
    <x v="15"/>
    <x v="7"/>
    <x v="13"/>
    <n v="6"/>
    <n v="7.7295523100000003E-3"/>
    <n v="6.0956759000000001E-4"/>
    <n v="9.0277754000000002E-4"/>
    <n v="6.2172064700000002E-3"/>
  </r>
  <r>
    <x v="15"/>
    <x v="5"/>
    <x v="14"/>
    <n v="105"/>
    <n v="5.1435182600000004E-3"/>
    <n v="1.0313048500000001E-3"/>
    <n v="9.8919728999999996E-4"/>
    <n v="3.1230156399999999E-3"/>
  </r>
  <r>
    <x v="15"/>
    <x v="6"/>
    <x v="14"/>
    <n v="103"/>
    <n v="6.6619468800000001E-3"/>
    <n v="8.0681383999999998E-4"/>
    <n v="1.0226759999999999E-3"/>
    <n v="4.8324566099999999E-3"/>
  </r>
  <r>
    <x v="15"/>
    <x v="7"/>
    <x v="14"/>
    <n v="12"/>
    <n v="4.7058253399999998E-3"/>
    <n v="7.0505375000000001E-4"/>
    <n v="1.0995368E-3"/>
    <n v="2.90123431E-3"/>
  </r>
  <r>
    <x v="15"/>
    <x v="5"/>
    <x v="15"/>
    <n v="133"/>
    <n v="6.3386763000000002E-3"/>
    <n v="1.10597651E-3"/>
    <n v="1.23894781E-3"/>
    <n v="3.9937515E-3"/>
  </r>
  <r>
    <x v="15"/>
    <x v="6"/>
    <x v="15"/>
    <n v="234"/>
    <n v="6.8182670100000002E-3"/>
    <n v="8.4713294000000005E-4"/>
    <n v="1.3143496400000001E-3"/>
    <n v="4.65678394E-3"/>
  </r>
  <r>
    <x v="15"/>
    <x v="7"/>
    <x v="15"/>
    <n v="54"/>
    <n v="6.24185503E-3"/>
    <n v="7.9732486999999996E-4"/>
    <n v="1.1636228899999999E-3"/>
    <n v="4.2809068200000003E-3"/>
  </r>
  <r>
    <x v="15"/>
    <x v="5"/>
    <x v="16"/>
    <n v="42"/>
    <n v="6.6308418700000002E-3"/>
    <n v="1.0328481100000001E-3"/>
    <n v="1.23870123E-3"/>
    <n v="4.3592921400000002E-3"/>
  </r>
  <r>
    <x v="15"/>
    <x v="6"/>
    <x v="16"/>
    <n v="104"/>
    <n v="7.74272146E-3"/>
    <n v="1.0454503099999999E-3"/>
    <n v="1.55871593E-3"/>
    <n v="5.1385547800000004E-3"/>
  </r>
  <r>
    <x v="15"/>
    <x v="7"/>
    <x v="16"/>
    <n v="16"/>
    <n v="5.8940970399999999E-3"/>
    <n v="7.1108198E-4"/>
    <n v="9.2592559999999996E-4"/>
    <n v="4.2570889199999998E-3"/>
  </r>
  <r>
    <x v="15"/>
    <x v="5"/>
    <x v="17"/>
    <n v="1434"/>
    <n v="4.7366855399999996E-3"/>
    <n v="1.08445983E-3"/>
    <n v="6.6696989999999999E-4"/>
    <n v="2.98525533E-3"/>
  </r>
  <r>
    <x v="15"/>
    <x v="6"/>
    <x v="17"/>
    <n v="815"/>
    <n v="4.8882780000000002E-3"/>
    <n v="8.6334046999999995E-4"/>
    <n v="7.2851318000000001E-4"/>
    <n v="3.2964238600000002E-3"/>
  </r>
  <r>
    <x v="15"/>
    <x v="7"/>
    <x v="17"/>
    <n v="162"/>
    <n v="4.6096248199999999E-3"/>
    <n v="9.0249175999999995E-4"/>
    <n v="6.9030039999999995E-4"/>
    <n v="3.0168321799999998E-3"/>
  </r>
  <r>
    <x v="15"/>
    <x v="5"/>
    <x v="18"/>
    <n v="277"/>
    <n v="4.6315514400000002E-3"/>
    <n v="1.1094395199999999E-3"/>
    <n v="4.8372919999999998E-4"/>
    <n v="3.0383822499999999E-3"/>
  </r>
  <r>
    <x v="15"/>
    <x v="6"/>
    <x v="18"/>
    <n v="536"/>
    <n v="5.0001293100000004E-3"/>
    <n v="8.9521984000000005E-4"/>
    <n v="5.0347198000000001E-4"/>
    <n v="3.6014370099999998E-3"/>
  </r>
  <r>
    <x v="15"/>
    <x v="7"/>
    <x v="18"/>
    <n v="65"/>
    <n v="4.8689456700000003E-3"/>
    <n v="1.0078345200000001E-3"/>
    <n v="5.0569776000000005E-4"/>
    <n v="3.3554128699999999E-3"/>
  </r>
  <r>
    <x v="15"/>
    <x v="5"/>
    <x v="19"/>
    <n v="110"/>
    <n v="5.8062918699999999E-3"/>
    <n v="1.0998524500000001E-3"/>
    <n v="1.0656563400000001E-3"/>
    <n v="3.6407825699999999E-3"/>
  </r>
  <r>
    <x v="15"/>
    <x v="6"/>
    <x v="19"/>
    <n v="194"/>
    <n v="6.4097100599999996E-3"/>
    <n v="9.1894546999999997E-4"/>
    <n v="9.5832117999999997E-4"/>
    <n v="4.5324429899999998E-3"/>
  </r>
  <r>
    <x v="15"/>
    <x v="7"/>
    <x v="19"/>
    <n v="33"/>
    <n v="6.3233022000000003E-3"/>
    <n v="1.0774407899999999E-3"/>
    <n v="9.7362491000000002E-4"/>
    <n v="4.2722360200000004E-3"/>
  </r>
  <r>
    <x v="15"/>
    <x v="5"/>
    <x v="20"/>
    <n v="38"/>
    <n v="6.4303115900000004E-3"/>
    <n v="1.28137163E-3"/>
    <n v="1.0672511799999999E-3"/>
    <n v="4.0816883500000003E-3"/>
  </r>
  <r>
    <x v="15"/>
    <x v="6"/>
    <x v="20"/>
    <n v="106"/>
    <n v="8.0467109799999999E-3"/>
    <n v="1.1678893800000001E-3"/>
    <n v="1.6048652399999999E-3"/>
    <n v="5.2739559100000001E-3"/>
  </r>
  <r>
    <x v="15"/>
    <x v="7"/>
    <x v="20"/>
    <n v="14"/>
    <n v="7.71163992E-3"/>
    <n v="1.3045633300000001E-3"/>
    <n v="1.78736755E-3"/>
    <n v="4.6197087699999997E-3"/>
  </r>
  <r>
    <x v="15"/>
    <x v="5"/>
    <x v="21"/>
    <n v="63"/>
    <n v="5.0924086499999997E-3"/>
    <n v="9.3180460000000004E-4"/>
    <n v="6.8801411999999998E-4"/>
    <n v="3.4725894399999999E-3"/>
  </r>
  <r>
    <x v="15"/>
    <x v="6"/>
    <x v="21"/>
    <n v="94"/>
    <n v="5.7818653899999999E-3"/>
    <n v="8.2459098999999999E-4"/>
    <n v="8.6263764999999998E-4"/>
    <n v="4.0946362700000002E-3"/>
  </r>
  <r>
    <x v="15"/>
    <x v="7"/>
    <x v="21"/>
    <n v="25"/>
    <n v="5.56527755E-3"/>
    <n v="9.3101820999999996E-4"/>
    <n v="5.3287015999999997E-4"/>
    <n v="4.10138866E-3"/>
  </r>
  <r>
    <x v="15"/>
    <x v="5"/>
    <x v="22"/>
    <n v="37"/>
    <n v="4.6530903399999999E-3"/>
    <n v="9.5751978999999998E-4"/>
    <n v="7.1634108000000001E-4"/>
    <n v="2.9792289899999999E-3"/>
  </r>
  <r>
    <x v="15"/>
    <x v="6"/>
    <x v="22"/>
    <n v="164"/>
    <n v="5.9113169500000003E-3"/>
    <n v="8.5323484000000003E-4"/>
    <n v="1.02451705E-3"/>
    <n v="4.0335646000000001E-3"/>
  </r>
  <r>
    <x v="15"/>
    <x v="7"/>
    <x v="22"/>
    <n v="19"/>
    <n v="4.9226362100000002E-3"/>
    <n v="9.6613033000000003E-4"/>
    <n v="5.9149590000000002E-4"/>
    <n v="3.3650094900000002E-3"/>
  </r>
  <r>
    <x v="15"/>
    <x v="5"/>
    <x v="24"/>
    <n v="77"/>
    <n v="5.9606479200000001E-3"/>
    <n v="9.5493602000000001E-4"/>
    <n v="1.0619586199999999E-3"/>
    <n v="3.9437527700000004E-3"/>
  </r>
  <r>
    <x v="15"/>
    <x v="6"/>
    <x v="24"/>
    <n v="163"/>
    <n v="6.9609177300000002E-3"/>
    <n v="8.4732137999999995E-4"/>
    <n v="1.1067794599999999E-3"/>
    <n v="5.00681639E-3"/>
  </r>
  <r>
    <x v="15"/>
    <x v="7"/>
    <x v="24"/>
    <n v="42"/>
    <n v="7.85190677E-3"/>
    <n v="9.6340363999999998E-4"/>
    <n v="1.37814128E-3"/>
    <n v="5.5103613199999997E-3"/>
  </r>
  <r>
    <x v="15"/>
    <x v="5"/>
    <x v="25"/>
    <n v="73"/>
    <n v="4.9850961499999999E-3"/>
    <n v="1.0879627299999999E-3"/>
    <n v="5.8536250999999999E-4"/>
    <n v="3.3117704499999998E-3"/>
  </r>
  <r>
    <x v="15"/>
    <x v="6"/>
    <x v="25"/>
    <n v="273"/>
    <n v="5.4464707299999998E-3"/>
    <n v="8.2782159999999995E-4"/>
    <n v="7.8356035E-4"/>
    <n v="3.8350882800000001E-3"/>
  </r>
  <r>
    <x v="15"/>
    <x v="7"/>
    <x v="25"/>
    <n v="39"/>
    <n v="5.0362058500000003E-3"/>
    <n v="9.5678988000000005E-4"/>
    <n v="6.1372244000000001E-4"/>
    <n v="3.4656930100000001E-3"/>
  </r>
  <r>
    <x v="15"/>
    <x v="5"/>
    <x v="26"/>
    <n v="47"/>
    <n v="5.7461581299999998E-3"/>
    <n v="1.53491902E-3"/>
    <n v="9.0918021999999998E-4"/>
    <n v="3.3020584899999999E-3"/>
  </r>
  <r>
    <x v="15"/>
    <x v="6"/>
    <x v="26"/>
    <n v="122"/>
    <n v="6.2130955299999997E-3"/>
    <n v="8.8702922E-4"/>
    <n v="9.6785796999999995E-4"/>
    <n v="4.3582078700000002E-3"/>
  </r>
  <r>
    <x v="15"/>
    <x v="7"/>
    <x v="26"/>
    <n v="12"/>
    <n v="5.4263115100000002E-3"/>
    <n v="1.0532406199999999E-3"/>
    <n v="7.4845653000000004E-4"/>
    <n v="3.6246139400000002E-3"/>
  </r>
  <r>
    <x v="15"/>
    <x v="5"/>
    <x v="27"/>
    <n v="33"/>
    <n v="5.5587118999999999E-3"/>
    <n v="7.8949190999999996E-4"/>
    <n v="1.6326456299999999E-3"/>
    <n v="3.13657379E-3"/>
  </r>
  <r>
    <x v="15"/>
    <x v="6"/>
    <x v="27"/>
    <n v="108"/>
    <n v="7.1879284099999998E-3"/>
    <n v="7.6956851999999997E-4"/>
    <n v="1.7876583799999999E-3"/>
    <n v="4.6307010499999999E-3"/>
  </r>
  <r>
    <x v="15"/>
    <x v="7"/>
    <x v="27"/>
    <n v="16"/>
    <n v="6.6558156599999998E-3"/>
    <n v="8.1090831999999996E-4"/>
    <n v="1.6550923500000001E-3"/>
    <n v="4.18981466E-3"/>
  </r>
  <r>
    <x v="15"/>
    <x v="5"/>
    <x v="28"/>
    <n v="132"/>
    <n v="4.6193705199999999E-3"/>
    <n v="9.8090255000000005E-4"/>
    <n v="4.8120063000000002E-4"/>
    <n v="3.1572668800000001E-3"/>
  </r>
  <r>
    <x v="15"/>
    <x v="6"/>
    <x v="28"/>
    <n v="260"/>
    <n v="4.8959666299999999E-3"/>
    <n v="7.9117675999999999E-4"/>
    <n v="4.9118565999999996E-4"/>
    <n v="3.61360374E-3"/>
  </r>
  <r>
    <x v="15"/>
    <x v="7"/>
    <x v="28"/>
    <n v="39"/>
    <n v="5.0750828599999999E-3"/>
    <n v="8.4431367E-4"/>
    <n v="4.3417587999999998E-4"/>
    <n v="3.79659278E-3"/>
  </r>
  <r>
    <x v="15"/>
    <x v="5"/>
    <x v="29"/>
    <n v="63"/>
    <n v="5.2458110000000004E-3"/>
    <n v="9.3217200999999995E-4"/>
    <n v="7.8630192E-4"/>
    <n v="3.5273366900000001E-3"/>
  </r>
  <r>
    <x v="15"/>
    <x v="6"/>
    <x v="29"/>
    <n v="153"/>
    <n v="7.2640550799999998E-3"/>
    <n v="9.2880028999999995E-4"/>
    <n v="1.2900173E-3"/>
    <n v="5.0452369700000003E-3"/>
  </r>
  <r>
    <x v="15"/>
    <x v="7"/>
    <x v="29"/>
    <n v="34"/>
    <n v="6.8470857799999996E-3"/>
    <n v="1.0443898E-3"/>
    <n v="1.4549289700000001E-3"/>
    <n v="4.3477665999999996E-3"/>
  </r>
  <r>
    <x v="15"/>
    <x v="5"/>
    <x v="30"/>
    <n v="31"/>
    <n v="5.8404268700000001E-3"/>
    <n v="1.17234148E-3"/>
    <n v="1.4654268300000001E-3"/>
    <n v="3.2026580799999998E-3"/>
  </r>
  <r>
    <x v="15"/>
    <x v="6"/>
    <x v="30"/>
    <n v="81"/>
    <n v="7.9566755999999992E-3"/>
    <n v="9.8665383999999999E-4"/>
    <n v="1.52449106E-3"/>
    <n v="5.4455301699999998E-3"/>
  </r>
  <r>
    <x v="15"/>
    <x v="7"/>
    <x v="30"/>
    <n v="20"/>
    <n v="7.58622659E-3"/>
    <n v="8.9062478000000004E-4"/>
    <n v="1.29224516E-3"/>
    <n v="5.4033562399999997E-3"/>
  </r>
  <r>
    <x v="15"/>
    <x v="5"/>
    <x v="31"/>
    <n v="45"/>
    <n v="5.7803495999999999E-3"/>
    <n v="1.2685182799999999E-3"/>
    <n v="7.9218085000000004E-4"/>
    <n v="3.7196499800000002E-3"/>
  </r>
  <r>
    <x v="15"/>
    <x v="6"/>
    <x v="31"/>
    <n v="139"/>
    <n v="6.5944741699999997E-3"/>
    <n v="8.0152520000000005E-4"/>
    <n v="1.1246833499999999E-3"/>
    <n v="4.6682651499999998E-3"/>
  </r>
  <r>
    <x v="15"/>
    <x v="7"/>
    <x v="31"/>
    <n v="22"/>
    <n v="6.5535561499999997E-3"/>
    <n v="7.9703266E-4"/>
    <n v="1.3189180500000001E-3"/>
    <n v="4.4376050099999998E-3"/>
  </r>
  <r>
    <x v="15"/>
    <x v="5"/>
    <x v="32"/>
    <n v="9"/>
    <n v="7.1977877200000004E-3"/>
    <n v="6.3785994999999995E-4"/>
    <n v="1.10596689E-3"/>
    <n v="5.4539607199999996E-3"/>
  </r>
  <r>
    <x v="15"/>
    <x v="6"/>
    <x v="32"/>
    <n v="51"/>
    <n v="6.7978392699999998E-3"/>
    <n v="7.3710938999999997E-4"/>
    <n v="9.6132876000000001E-4"/>
    <n v="5.0994006399999996E-3"/>
  </r>
  <r>
    <x v="15"/>
    <x v="7"/>
    <x v="32"/>
    <n v="10"/>
    <n v="6.0671293700000004E-3"/>
    <n v="7.9050902000000003E-4"/>
    <n v="9.0972199999999996E-4"/>
    <n v="4.3668979099999996E-3"/>
  </r>
  <r>
    <x v="15"/>
    <x v="5"/>
    <x v="33"/>
    <n v="77"/>
    <n v="5.0719995000000004E-3"/>
    <n v="7.3758394000000003E-4"/>
    <n v="9.2442253999999995E-4"/>
    <n v="3.4099925099999998E-3"/>
  </r>
  <r>
    <x v="15"/>
    <x v="6"/>
    <x v="33"/>
    <n v="176"/>
    <n v="6.3335829900000003E-3"/>
    <n v="7.3357242999999995E-4"/>
    <n v="1.16470674E-3"/>
    <n v="4.4353033200000003E-3"/>
  </r>
  <r>
    <x v="15"/>
    <x v="7"/>
    <x v="33"/>
    <n v="20"/>
    <n v="5.8003470099999999E-3"/>
    <n v="6.5914336000000003E-4"/>
    <n v="9.9479138000000008E-4"/>
    <n v="4.1464118000000003E-3"/>
  </r>
  <r>
    <x v="15"/>
    <x v="5"/>
    <x v="34"/>
    <n v="24"/>
    <n v="6.2726655599999997E-3"/>
    <n v="7.4363401999999999E-4"/>
    <n v="1.5094519000000001E-3"/>
    <n v="4.0195792099999997E-3"/>
  </r>
  <r>
    <x v="15"/>
    <x v="6"/>
    <x v="34"/>
    <n v="95"/>
    <n v="7.6477824099999998E-3"/>
    <n v="6.4303095000000005E-4"/>
    <n v="1.4388399300000001E-3"/>
    <n v="5.5659110700000004E-3"/>
  </r>
  <r>
    <x v="15"/>
    <x v="7"/>
    <x v="34"/>
    <n v="9"/>
    <n v="6.45061712E-3"/>
    <n v="7.7546272000000003E-4"/>
    <n v="1.09825076E-3"/>
    <n v="4.5769030799999999E-3"/>
  </r>
  <r>
    <x v="15"/>
    <x v="5"/>
    <x v="35"/>
    <n v="10"/>
    <n v="6.0671294400000001E-3"/>
    <n v="9.6064570000000006E-5"/>
    <n v="1.1354164499999999E-3"/>
    <n v="4.8229164499999999E-3"/>
  </r>
  <r>
    <x v="15"/>
    <x v="6"/>
    <x v="35"/>
    <n v="78"/>
    <n v="7.1588613500000002E-3"/>
    <n v="4.7557544999999999E-4"/>
    <n v="1.4273205000000001E-3"/>
    <n v="5.2440939900000004E-3"/>
  </r>
  <r>
    <x v="15"/>
    <x v="7"/>
    <x v="35"/>
    <n v="12"/>
    <n v="6.5981865700000001E-3"/>
    <n v="6.7901208999999996E-4"/>
    <n v="1.7621525899999999E-3"/>
    <n v="4.1444827400000002E-3"/>
  </r>
  <r>
    <x v="15"/>
    <x v="5"/>
    <x v="36"/>
    <n v="87"/>
    <n v="5.4319654700000003E-3"/>
    <n v="1.1181617100000001E-3"/>
    <n v="5.5648660000000001E-4"/>
    <n v="3.7573166999999999E-3"/>
  </r>
  <r>
    <x v="15"/>
    <x v="6"/>
    <x v="36"/>
    <n v="213"/>
    <n v="5.2516407599999997E-3"/>
    <n v="9.4608522999999999E-4"/>
    <n v="6.7118739999999998E-4"/>
    <n v="3.6343677000000001E-3"/>
  </r>
  <r>
    <x v="15"/>
    <x v="7"/>
    <x v="36"/>
    <n v="16"/>
    <n v="4.8140911399999998E-3"/>
    <n v="8.7962946000000005E-4"/>
    <n v="5.5555529000000004E-4"/>
    <n v="3.3789059399999999E-3"/>
  </r>
  <r>
    <x v="15"/>
    <x v="5"/>
    <x v="37"/>
    <n v="43"/>
    <n v="6.1345281900000003E-3"/>
    <n v="8.8931934999999997E-4"/>
    <n v="9.4530557999999998E-4"/>
    <n v="4.2885979900000003E-3"/>
  </r>
  <r>
    <x v="15"/>
    <x v="6"/>
    <x v="37"/>
    <n v="166"/>
    <n v="7.0474255799999998E-3"/>
    <n v="1.02235305E-3"/>
    <n v="9.1665246999999997E-4"/>
    <n v="5.0976124500000004E-3"/>
  </r>
  <r>
    <x v="15"/>
    <x v="7"/>
    <x v="37"/>
    <n v="27"/>
    <n v="6.1835560099999997E-3"/>
    <n v="1.04038039E-3"/>
    <n v="8.5519521000000003E-4"/>
    <n v="4.2772631100000003E-3"/>
  </r>
  <r>
    <x v="15"/>
    <x v="5"/>
    <x v="38"/>
    <n v="16"/>
    <n v="8.0512150099999995E-3"/>
    <n v="1.3657404E-3"/>
    <n v="3.03240711E-3"/>
    <n v="3.6530669200000002E-3"/>
  </r>
  <r>
    <x v="15"/>
    <x v="6"/>
    <x v="38"/>
    <n v="43"/>
    <n v="8.6229541100000008E-3"/>
    <n v="1.1068042100000001E-3"/>
    <n v="2.3578809299999999E-3"/>
    <n v="5.1582685100000003E-3"/>
  </r>
  <r>
    <x v="15"/>
    <x v="7"/>
    <x v="38"/>
    <n v="11"/>
    <n v="6.3531142000000001E-3"/>
    <n v="1.12689374E-3"/>
    <n v="2.1001681700000001E-3"/>
    <n v="3.12605195E-3"/>
  </r>
  <r>
    <x v="15"/>
    <x v="5"/>
    <x v="39"/>
    <n v="64"/>
    <n v="6.0769311899999999E-3"/>
    <n v="8.7619333999999999E-4"/>
    <n v="5.7544829999999999E-4"/>
    <n v="4.6252890999999999E-3"/>
  </r>
  <r>
    <x v="15"/>
    <x v="6"/>
    <x v="39"/>
    <n v="124"/>
    <n v="6.9531247600000002E-3"/>
    <n v="7.9469060000000001E-4"/>
    <n v="7.0237803999999998E-4"/>
    <n v="5.4560556099999998E-3"/>
  </r>
  <r>
    <x v="15"/>
    <x v="7"/>
    <x v="39"/>
    <n v="27"/>
    <n v="6.9894544699999998E-3"/>
    <n v="9.1135092000000002E-4"/>
    <n v="6.7858345000000001E-4"/>
    <n v="5.3995196700000001E-3"/>
  </r>
  <r>
    <x v="15"/>
    <x v="5"/>
    <x v="40"/>
    <n v="90"/>
    <n v="4.7385542499999997E-3"/>
    <n v="9.1910986999999998E-4"/>
    <n v="7.9591028000000001E-4"/>
    <n v="3.02353368E-3"/>
  </r>
  <r>
    <x v="15"/>
    <x v="6"/>
    <x v="40"/>
    <n v="155"/>
    <n v="4.72632891E-3"/>
    <n v="5.9625126000000005E-4"/>
    <n v="5.0448002999999996E-4"/>
    <n v="3.6255971399999998E-3"/>
  </r>
  <r>
    <x v="15"/>
    <x v="7"/>
    <x v="40"/>
    <n v="28"/>
    <n v="4.2336306700000003E-3"/>
    <n v="7.5024781000000002E-4"/>
    <n v="4.7701694999999997E-4"/>
    <n v="3.0063654900000002E-3"/>
  </r>
  <r>
    <x v="15"/>
    <x v="5"/>
    <x v="41"/>
    <n v="20"/>
    <n v="5.2905090199999996E-3"/>
    <n v="7.1585623999999997E-4"/>
    <n v="7.2916637999999995E-4"/>
    <n v="3.8454858600000001E-3"/>
  </r>
  <r>
    <x v="15"/>
    <x v="6"/>
    <x v="41"/>
    <n v="83"/>
    <n v="6.6616463099999999E-3"/>
    <n v="9.4042813999999997E-4"/>
    <n v="8.8953009999999996E-4"/>
    <n v="4.8316876200000004E-3"/>
  </r>
  <r>
    <x v="15"/>
    <x v="7"/>
    <x v="41"/>
    <n v="21"/>
    <n v="5.3069883499999998E-3"/>
    <n v="7.7050244000000003E-4"/>
    <n v="9.5293190000000005E-4"/>
    <n v="3.5835535299999998E-3"/>
  </r>
  <r>
    <x v="15"/>
    <x v="5"/>
    <x v="42"/>
    <n v="240"/>
    <n v="4.5433060800000001E-3"/>
    <n v="1.0445599499999999E-3"/>
    <n v="5.6944419E-4"/>
    <n v="2.9172451200000001E-3"/>
  </r>
  <r>
    <x v="15"/>
    <x v="6"/>
    <x v="42"/>
    <n v="451"/>
    <n v="4.6882439900000003E-3"/>
    <n v="7.5839674000000002E-4"/>
    <n v="5.3230452999999999E-4"/>
    <n v="3.38509562E-3"/>
  </r>
  <r>
    <x v="15"/>
    <x v="7"/>
    <x v="42"/>
    <n v="84"/>
    <n v="4.4123399000000002E-3"/>
    <n v="9.9881475999999999E-4"/>
    <n v="6.1480355E-4"/>
    <n v="2.78700922E-3"/>
  </r>
  <r>
    <x v="15"/>
    <x v="5"/>
    <x v="43"/>
    <n v="59"/>
    <n v="5.53476121E-3"/>
    <n v="8.5530421999999997E-4"/>
    <n v="9.5044697999999996E-4"/>
    <n v="3.7290094500000001E-3"/>
  </r>
  <r>
    <x v="15"/>
    <x v="6"/>
    <x v="43"/>
    <n v="99"/>
    <n v="6.2034696499999997E-3"/>
    <n v="8.1310769000000004E-4"/>
    <n v="8.3181328000000001E-4"/>
    <n v="4.55854821E-3"/>
  </r>
  <r>
    <x v="15"/>
    <x v="7"/>
    <x v="43"/>
    <n v="18"/>
    <n v="8.3288320500000002E-3"/>
    <n v="8.5841032999999997E-4"/>
    <n v="1.48148132E-3"/>
    <n v="5.9889400799999996E-3"/>
  </r>
  <r>
    <x v="15"/>
    <x v="5"/>
    <x v="44"/>
    <n v="139"/>
    <n v="6.0032804699999996E-3"/>
    <n v="1.288469E-3"/>
    <n v="6.6954744999999998E-4"/>
    <n v="4.0452635299999999E-3"/>
  </r>
  <r>
    <x v="15"/>
    <x v="6"/>
    <x v="44"/>
    <n v="341"/>
    <n v="6.1108053899999997E-3"/>
    <n v="9.2042714999999997E-4"/>
    <n v="7.3795728999999995E-4"/>
    <n v="4.4524204800000002E-3"/>
  </r>
  <r>
    <x v="15"/>
    <x v="7"/>
    <x v="44"/>
    <n v="38"/>
    <n v="6.5801654699999997E-3"/>
    <n v="1.15436138E-3"/>
    <n v="1.1656308400000001E-3"/>
    <n v="4.2601727799999999E-3"/>
  </r>
  <r>
    <x v="0"/>
    <x v="8"/>
    <x v="0"/>
    <n v="17267"/>
    <n v="5.4898873400000001E-3"/>
    <n v="8.6206081999999997E-4"/>
    <n v="1.25769481E-3"/>
    <n v="3.3701312300000001E-3"/>
  </r>
  <r>
    <x v="0"/>
    <x v="9"/>
    <x v="0"/>
    <n v="2776"/>
    <n v="5.1740236399999999E-3"/>
    <n v="8.3829876999999998E-4"/>
    <n v="1.25864279E-3"/>
    <n v="3.07708159E-3"/>
  </r>
  <r>
    <x v="0"/>
    <x v="8"/>
    <x v="1"/>
    <n v="351"/>
    <n v="5.6688559500000001E-3"/>
    <n v="1.0789277099999999E-3"/>
    <n v="1.3427242299999999E-3"/>
    <n v="3.2472034999999999E-3"/>
  </r>
  <r>
    <x v="0"/>
    <x v="9"/>
    <x v="1"/>
    <n v="59"/>
    <n v="5.09533877E-3"/>
    <n v="9.4750445999999995E-4"/>
    <n v="1.14563693E-3"/>
    <n v="3.0021968999999998E-3"/>
  </r>
  <r>
    <x v="0"/>
    <x v="8"/>
    <x v="2"/>
    <n v="213"/>
    <n v="5.45497498E-3"/>
    <n v="6.6488411999999998E-4"/>
    <n v="1.6236847799999999E-3"/>
    <n v="3.1664056299999998E-3"/>
  </r>
  <r>
    <x v="0"/>
    <x v="9"/>
    <x v="2"/>
    <n v="64"/>
    <n v="5.1555263799999999E-3"/>
    <n v="6.9227404000000005E-4"/>
    <n v="1.4406102699999999E-3"/>
    <n v="3.02264153E-3"/>
  </r>
  <r>
    <x v="0"/>
    <x v="8"/>
    <x v="3"/>
    <n v="259"/>
    <n v="5.8395893600000004E-3"/>
    <n v="9.9849826000000005E-4"/>
    <n v="1.0841642800000001E-3"/>
    <n v="3.7569263199999999E-3"/>
  </r>
  <r>
    <x v="0"/>
    <x v="9"/>
    <x v="3"/>
    <n v="43"/>
    <n v="5.8247197900000002E-3"/>
    <n v="8.3737055000000001E-4"/>
    <n v="1.03789817E-3"/>
    <n v="3.9494506200000003E-3"/>
  </r>
  <r>
    <x v="0"/>
    <x v="8"/>
    <x v="4"/>
    <n v="260"/>
    <n v="6.5251511100000003E-3"/>
    <n v="1.35398837E-3"/>
    <n v="1.05043602E-3"/>
    <n v="4.1207262399999998E-3"/>
  </r>
  <r>
    <x v="0"/>
    <x v="9"/>
    <x v="4"/>
    <n v="52"/>
    <n v="6.5707351299999998E-3"/>
    <n v="1.35950831E-3"/>
    <n v="1.40024019E-3"/>
    <n v="3.8109862200000001E-3"/>
  </r>
  <r>
    <x v="0"/>
    <x v="8"/>
    <x v="5"/>
    <n v="258"/>
    <n v="6.8154247100000002E-3"/>
    <n v="6.9345728000000004E-4"/>
    <n v="1.8905215699999999E-3"/>
    <n v="4.2314453499999998E-3"/>
  </r>
  <r>
    <x v="0"/>
    <x v="9"/>
    <x v="5"/>
    <n v="21"/>
    <n v="5.6294089500000003E-3"/>
    <n v="5.7484542999999995E-4"/>
    <n v="2.04971319E-3"/>
    <n v="3.00484986E-3"/>
  </r>
  <r>
    <x v="0"/>
    <x v="8"/>
    <x v="6"/>
    <n v="280"/>
    <n v="5.9124501499999999E-3"/>
    <n v="1.0858545900000001E-3"/>
    <n v="1.3471392999999999E-3"/>
    <n v="3.4794557700000002E-3"/>
  </r>
  <r>
    <x v="0"/>
    <x v="9"/>
    <x v="6"/>
    <n v="26"/>
    <n v="6.1044334800000001E-3"/>
    <n v="1.0385503099999999E-3"/>
    <n v="1.38666284E-3"/>
    <n v="3.6792198299999998E-3"/>
  </r>
  <r>
    <x v="0"/>
    <x v="8"/>
    <x v="7"/>
    <n v="139"/>
    <n v="4.2766617499999998E-3"/>
    <n v="6.3540809000000003E-4"/>
    <n v="7.9219933000000003E-4"/>
    <n v="2.8490538599999999E-3"/>
  </r>
  <r>
    <x v="0"/>
    <x v="9"/>
    <x v="7"/>
    <n v="15"/>
    <n v="3.7060182799999999E-3"/>
    <n v="6.4660475999999995E-4"/>
    <n v="6.8749971000000003E-4"/>
    <n v="2.3719133700000001E-3"/>
  </r>
  <r>
    <x v="0"/>
    <x v="8"/>
    <x v="8"/>
    <n v="152"/>
    <n v="7.2638734099999998E-3"/>
    <n v="1.17354995E-3"/>
    <n v="1.89868092E-3"/>
    <n v="4.1916420600000004E-3"/>
  </r>
  <r>
    <x v="0"/>
    <x v="9"/>
    <x v="8"/>
    <n v="21"/>
    <n v="6.0080464900000002E-3"/>
    <n v="1.19212929E-3"/>
    <n v="1.5206126599999999E-3"/>
    <n v="3.29530393E-3"/>
  </r>
  <r>
    <x v="0"/>
    <x v="8"/>
    <x v="9"/>
    <n v="149"/>
    <n v="5.87426956E-3"/>
    <n v="8.0777691000000001E-4"/>
    <n v="1.4492447200000001E-3"/>
    <n v="3.61724746E-3"/>
  </r>
  <r>
    <x v="0"/>
    <x v="9"/>
    <x v="9"/>
    <n v="23"/>
    <n v="6.9348829600000004E-3"/>
    <n v="8.3383622000000001E-4"/>
    <n v="1.6988725100000001E-3"/>
    <n v="4.4021737200000003E-3"/>
  </r>
  <r>
    <x v="0"/>
    <x v="8"/>
    <x v="10"/>
    <n v="313"/>
    <n v="5.7328272400000001E-3"/>
    <n v="4.2535624000000001E-4"/>
    <n v="1.1875071699999999E-3"/>
    <n v="4.1199633700000002E-3"/>
  </r>
  <r>
    <x v="0"/>
    <x v="9"/>
    <x v="10"/>
    <n v="61"/>
    <n v="5.9255462000000004E-3"/>
    <n v="4.4664512000000003E-4"/>
    <n v="1.2553124499999999E-3"/>
    <n v="4.2235881199999999E-3"/>
  </r>
  <r>
    <x v="0"/>
    <x v="8"/>
    <x v="11"/>
    <n v="504"/>
    <n v="6.9524128699999998E-3"/>
    <n v="1.11715052E-3"/>
    <n v="1.9614378799999999E-3"/>
    <n v="3.8738239800000002E-3"/>
  </r>
  <r>
    <x v="0"/>
    <x v="9"/>
    <x v="11"/>
    <n v="94"/>
    <n v="6.3638935900000001E-3"/>
    <n v="1.04745346E-3"/>
    <n v="2.0772998100000001E-3"/>
    <n v="3.23913982E-3"/>
  </r>
  <r>
    <x v="0"/>
    <x v="8"/>
    <x v="12"/>
    <n v="388"/>
    <n v="6.55832355E-3"/>
    <n v="7.9628412000000003E-4"/>
    <n v="1.9930374200000001E-3"/>
    <n v="3.7690015099999998E-3"/>
  </r>
  <r>
    <x v="0"/>
    <x v="9"/>
    <x v="12"/>
    <n v="72"/>
    <n v="5.7257906799999996E-3"/>
    <n v="7.8028524000000004E-4"/>
    <n v="1.84124203E-3"/>
    <n v="3.1042628999999999E-3"/>
  </r>
  <r>
    <x v="0"/>
    <x v="8"/>
    <x v="13"/>
    <n v="260"/>
    <n v="5.86467212E-3"/>
    <n v="6.6720061999999997E-4"/>
    <n v="1.2886838800000001E-3"/>
    <n v="3.9087871599999997E-3"/>
  </r>
  <r>
    <x v="0"/>
    <x v="9"/>
    <x v="13"/>
    <n v="26"/>
    <n v="4.6790417399999997E-3"/>
    <n v="6.2143853000000003E-4"/>
    <n v="1.3368052799999999E-3"/>
    <n v="2.7207974799999999E-3"/>
  </r>
  <r>
    <x v="0"/>
    <x v="8"/>
    <x v="14"/>
    <n v="217"/>
    <n v="5.0142940099999998E-3"/>
    <n v="4.2914723000000001E-4"/>
    <n v="1.2592270200000001E-3"/>
    <n v="3.3259192799999998E-3"/>
  </r>
  <r>
    <x v="0"/>
    <x v="9"/>
    <x v="14"/>
    <n v="59"/>
    <n v="4.2600436899999997E-3"/>
    <n v="3.9626468000000001E-4"/>
    <n v="1.13857478E-3"/>
    <n v="2.7252037900000001E-3"/>
  </r>
  <r>
    <x v="0"/>
    <x v="8"/>
    <x v="15"/>
    <n v="447"/>
    <n v="5.78139216E-3"/>
    <n v="6.9169955000000002E-4"/>
    <n v="1.8584024799999999E-3"/>
    <n v="3.2312896300000001E-3"/>
  </r>
  <r>
    <x v="0"/>
    <x v="9"/>
    <x v="15"/>
    <n v="99"/>
    <n v="6.3188596299999997E-3"/>
    <n v="7.4494923000000002E-4"/>
    <n v="2.3041757799999998E-3"/>
    <n v="3.2697341400000001E-3"/>
  </r>
  <r>
    <x v="0"/>
    <x v="8"/>
    <x v="16"/>
    <n v="176"/>
    <n v="6.4400513100000001E-3"/>
    <n v="7.8618191E-4"/>
    <n v="1.7750418500000001E-3"/>
    <n v="3.8788271000000001E-3"/>
  </r>
  <r>
    <x v="0"/>
    <x v="9"/>
    <x v="16"/>
    <n v="33"/>
    <n v="6.2436866100000002E-3"/>
    <n v="7.5336678000000002E-4"/>
    <n v="1.92936281E-3"/>
    <n v="3.5609564899999999E-3"/>
  </r>
  <r>
    <x v="0"/>
    <x v="8"/>
    <x v="17"/>
    <n v="2481"/>
    <n v="4.99908074E-3"/>
    <n v="1.0455197900000001E-3"/>
    <n v="8.7517423999999996E-4"/>
    <n v="3.0783862400000001E-3"/>
  </r>
  <r>
    <x v="0"/>
    <x v="9"/>
    <x v="17"/>
    <n v="529"/>
    <n v="4.2782938899999998E-3"/>
    <n v="9.6806493999999996E-4"/>
    <n v="8.4149401999999995E-4"/>
    <n v="2.4687344400000002E-3"/>
  </r>
  <r>
    <x v="0"/>
    <x v="8"/>
    <x v="18"/>
    <n v="1300"/>
    <n v="4.8610752600000001E-3"/>
    <n v="1.04584199E-3"/>
    <n v="8.4064256999999995E-4"/>
    <n v="2.97459022E-3"/>
  </r>
  <r>
    <x v="0"/>
    <x v="9"/>
    <x v="18"/>
    <n v="117"/>
    <n v="4.5040951999999997E-3"/>
    <n v="1.2049894699999999E-3"/>
    <n v="7.9208190999999998E-4"/>
    <n v="2.5070233400000001E-3"/>
  </r>
  <r>
    <x v="0"/>
    <x v="8"/>
    <x v="19"/>
    <n v="442"/>
    <n v="4.9612187700000003E-3"/>
    <n v="6.8289632000000002E-4"/>
    <n v="1.24248445E-3"/>
    <n v="3.0358375000000002E-3"/>
  </r>
  <r>
    <x v="0"/>
    <x v="9"/>
    <x v="19"/>
    <n v="78"/>
    <n v="5.3197706499999997E-3"/>
    <n v="6.9503773999999999E-4"/>
    <n v="1.45046867E-3"/>
    <n v="3.17426379E-3"/>
  </r>
  <r>
    <x v="0"/>
    <x v="8"/>
    <x v="20"/>
    <n v="261"/>
    <n v="6.4197971899999998E-3"/>
    <n v="6.5302589999999998E-4"/>
    <n v="1.98843452E-3"/>
    <n v="3.7783362799999999E-3"/>
  </r>
  <r>
    <x v="0"/>
    <x v="9"/>
    <x v="20"/>
    <n v="49"/>
    <n v="5.5281554299999999E-3"/>
    <n v="6.1106365000000002E-4"/>
    <n v="1.9338149700000001E-3"/>
    <n v="2.9832763800000002E-3"/>
  </r>
  <r>
    <x v="0"/>
    <x v="8"/>
    <x v="21"/>
    <n v="270"/>
    <n v="5.1333588100000004E-3"/>
    <n v="8.1820107E-4"/>
    <n v="1.40903611E-3"/>
    <n v="2.90612117E-3"/>
  </r>
  <r>
    <x v="0"/>
    <x v="9"/>
    <x v="21"/>
    <n v="60"/>
    <n v="5.1566355600000001E-3"/>
    <n v="8.6303990999999996E-4"/>
    <n v="1.36265411E-3"/>
    <n v="2.9309410999999999E-3"/>
  </r>
  <r>
    <x v="0"/>
    <x v="8"/>
    <x v="22"/>
    <n v="373"/>
    <n v="5.5644918800000004E-3"/>
    <n v="1.0282615999999999E-3"/>
    <n v="1.43822587E-3"/>
    <n v="3.09800393E-3"/>
  </r>
  <r>
    <x v="0"/>
    <x v="9"/>
    <x v="22"/>
    <n v="37"/>
    <n v="5.5233356499999999E-3"/>
    <n v="1.0210207499999999E-3"/>
    <n v="1.3178801299999999E-3"/>
    <n v="3.1844342199999999E-3"/>
  </r>
  <r>
    <x v="0"/>
    <x v="8"/>
    <x v="24"/>
    <n v="421"/>
    <n v="5.0892108500000003E-3"/>
    <n v="3.1687095999999998E-4"/>
    <n v="1.3398431600000001E-3"/>
    <n v="3.4324962300000001E-3"/>
  </r>
  <r>
    <x v="0"/>
    <x v="9"/>
    <x v="24"/>
    <n v="63"/>
    <n v="4.8688268899999996E-3"/>
    <n v="3.0368144000000001E-4"/>
    <n v="1.35692215E-3"/>
    <n v="3.2082228499999998E-3"/>
  </r>
  <r>
    <x v="0"/>
    <x v="8"/>
    <x v="25"/>
    <n v="591"/>
    <n v="5.2910554100000003E-3"/>
    <n v="9.7848882999999995E-4"/>
    <n v="9.2273352E-4"/>
    <n v="3.38983259E-3"/>
  </r>
  <r>
    <x v="0"/>
    <x v="9"/>
    <x v="25"/>
    <n v="131"/>
    <n v="5.83359816E-3"/>
    <n v="1.0232009E-3"/>
    <n v="9.6029450000000005E-4"/>
    <n v="3.85010226E-3"/>
  </r>
  <r>
    <x v="0"/>
    <x v="8"/>
    <x v="26"/>
    <n v="314"/>
    <n v="5.7714818300000003E-3"/>
    <n v="8.8969221000000001E-4"/>
    <n v="1.55612298E-3"/>
    <n v="3.3256662000000002E-3"/>
  </r>
  <r>
    <x v="0"/>
    <x v="9"/>
    <x v="26"/>
    <n v="33"/>
    <n v="5.8150951500000004E-3"/>
    <n v="7.7896998E-4"/>
    <n v="1.4344834900000001E-3"/>
    <n v="3.6016412100000001E-3"/>
  </r>
  <r>
    <x v="0"/>
    <x v="8"/>
    <x v="27"/>
    <n v="299"/>
    <n v="6.8576580199999999E-3"/>
    <n v="6.1253537999999999E-4"/>
    <n v="1.9761858299999998E-3"/>
    <n v="4.2689363199999997E-3"/>
  </r>
  <r>
    <x v="0"/>
    <x v="9"/>
    <x v="27"/>
    <n v="24"/>
    <n v="6.5017358999999997E-3"/>
    <n v="6.4091411000000002E-4"/>
    <n v="2.1363810100000001E-3"/>
    <n v="3.7244403299999999E-3"/>
  </r>
  <r>
    <x v="0"/>
    <x v="8"/>
    <x v="28"/>
    <n v="528"/>
    <n v="4.4626602300000002E-3"/>
    <n v="9.8649229999999994E-4"/>
    <n v="1.0250725500000001E-3"/>
    <n v="2.4510948999999999E-3"/>
  </r>
  <r>
    <x v="0"/>
    <x v="9"/>
    <x v="28"/>
    <n v="104"/>
    <n v="4.2441236699999997E-3"/>
    <n v="8.2565411999999995E-4"/>
    <n v="1.0366583999999999E-3"/>
    <n v="2.3818106499999998E-3"/>
  </r>
  <r>
    <x v="0"/>
    <x v="8"/>
    <x v="29"/>
    <n v="248"/>
    <n v="6.3013363899999996E-3"/>
    <n v="7.0065126999999995E-4"/>
    <n v="1.4241242199999999E-3"/>
    <n v="4.1765604000000003E-3"/>
  </r>
  <r>
    <x v="0"/>
    <x v="9"/>
    <x v="29"/>
    <n v="51"/>
    <n v="5.5777957199999997E-3"/>
    <n v="5.8119979999999996E-4"/>
    <n v="1.3105934300000001E-3"/>
    <n v="3.6860019799999999E-3"/>
  </r>
  <r>
    <x v="0"/>
    <x v="8"/>
    <x v="30"/>
    <n v="289"/>
    <n v="6.9571796799999999E-3"/>
    <n v="9.4482867000000002E-4"/>
    <n v="1.9707561899999998E-3"/>
    <n v="4.0415943300000003E-3"/>
  </r>
  <r>
    <x v="0"/>
    <x v="9"/>
    <x v="30"/>
    <n v="36"/>
    <n v="6.1140044300000002E-3"/>
    <n v="9.6547047999999999E-4"/>
    <n v="1.7287162900000001E-3"/>
    <n v="3.4198171399999998E-3"/>
  </r>
  <r>
    <x v="0"/>
    <x v="8"/>
    <x v="31"/>
    <n v="247"/>
    <n v="6.5156880400000002E-3"/>
    <n v="1.01575361E-3"/>
    <n v="1.6122635900000001E-3"/>
    <n v="3.8876703500000001E-3"/>
  </r>
  <r>
    <x v="0"/>
    <x v="9"/>
    <x v="31"/>
    <n v="39"/>
    <n v="6.3203345499999999E-3"/>
    <n v="7.4222442000000004E-4"/>
    <n v="1.9408829099999999E-3"/>
    <n v="3.63722674E-3"/>
  </r>
  <r>
    <x v="0"/>
    <x v="8"/>
    <x v="32"/>
    <n v="145"/>
    <n v="6.4900221000000003E-3"/>
    <n v="5.7910256E-4"/>
    <n v="1.45809363E-3"/>
    <n v="4.4528254499999996E-3"/>
  </r>
  <r>
    <x v="0"/>
    <x v="9"/>
    <x v="32"/>
    <n v="15"/>
    <n v="7.3742281900000001E-3"/>
    <n v="6.1188249E-4"/>
    <n v="1.8703702200000001E-3"/>
    <n v="4.8919749899999998E-3"/>
  </r>
  <r>
    <x v="0"/>
    <x v="8"/>
    <x v="33"/>
    <n v="435"/>
    <n v="5.02945379E-3"/>
    <n v="6.7536693999999998E-4"/>
    <n v="8.6587353000000002E-4"/>
    <n v="3.4882128199999998E-3"/>
  </r>
  <r>
    <x v="0"/>
    <x v="9"/>
    <x v="33"/>
    <n v="56"/>
    <n v="4.8141945300000004E-3"/>
    <n v="6.0805204000000004E-4"/>
    <n v="8.5503450000000002E-4"/>
    <n v="3.3511075900000001E-3"/>
  </r>
  <r>
    <x v="0"/>
    <x v="8"/>
    <x v="34"/>
    <n v="209"/>
    <n v="6.7803027899999996E-3"/>
    <n v="9.6784709000000005E-4"/>
    <n v="2.2431549599999999E-3"/>
    <n v="3.5693002000000001E-3"/>
  </r>
  <r>
    <x v="0"/>
    <x v="9"/>
    <x v="34"/>
    <n v="31"/>
    <n v="4.9324221699999999E-3"/>
    <n v="6.4217417999999995E-4"/>
    <n v="1.9507913E-3"/>
    <n v="2.33945615E-3"/>
  </r>
  <r>
    <x v="0"/>
    <x v="8"/>
    <x v="35"/>
    <n v="168"/>
    <n v="6.40004935E-3"/>
    <n v="6.7839204000000005E-4"/>
    <n v="1.7310816800000001E-3"/>
    <n v="3.9905751599999999E-3"/>
  </r>
  <r>
    <x v="0"/>
    <x v="9"/>
    <x v="35"/>
    <n v="27"/>
    <n v="5.9032061599999996E-3"/>
    <n v="6.1599775E-4"/>
    <n v="1.77812049E-3"/>
    <n v="3.50908759E-3"/>
  </r>
  <r>
    <x v="0"/>
    <x v="8"/>
    <x v="36"/>
    <n v="443"/>
    <n v="5.2734405200000004E-3"/>
    <n v="9.7415534000000004E-4"/>
    <n v="8.0360105000000005E-4"/>
    <n v="3.4956836599999998E-3"/>
  </r>
  <r>
    <x v="0"/>
    <x v="9"/>
    <x v="36"/>
    <n v="57"/>
    <n v="5.23209043E-3"/>
    <n v="9.8156246999999992E-4"/>
    <n v="8.0612388000000001E-4"/>
    <n v="3.4444036000000002E-3"/>
  </r>
  <r>
    <x v="0"/>
    <x v="8"/>
    <x v="37"/>
    <n v="386"/>
    <n v="5.9860149000000003E-3"/>
    <n v="6.2862789999999997E-4"/>
    <n v="1.5718249800000001E-3"/>
    <n v="3.7855615500000002E-3"/>
  </r>
  <r>
    <x v="0"/>
    <x v="9"/>
    <x v="37"/>
    <n v="40"/>
    <n v="6.2277196599999996E-3"/>
    <n v="5.7465252999999998E-4"/>
    <n v="1.4386572099999999E-3"/>
    <n v="4.2144095100000003E-3"/>
  </r>
  <r>
    <x v="0"/>
    <x v="8"/>
    <x v="38"/>
    <n v="232"/>
    <n v="6.7208949600000003E-3"/>
    <n v="7.3884473999999997E-4"/>
    <n v="2.4528553600000002E-3"/>
    <n v="3.5291943600000001E-3"/>
  </r>
  <r>
    <x v="0"/>
    <x v="9"/>
    <x v="38"/>
    <n v="49"/>
    <n v="5.78987129E-3"/>
    <n v="6.5216337999999998E-4"/>
    <n v="2.0608935399999999E-3"/>
    <n v="3.07681382E-3"/>
  </r>
  <r>
    <x v="0"/>
    <x v="8"/>
    <x v="39"/>
    <n v="303"/>
    <n v="5.8560610699999998E-3"/>
    <n v="9.8456001999999991E-4"/>
    <n v="9.0984422999999999E-4"/>
    <n v="3.9616563500000004E-3"/>
  </r>
  <r>
    <x v="0"/>
    <x v="9"/>
    <x v="39"/>
    <n v="45"/>
    <n v="5.6157405599999996E-3"/>
    <n v="9.5113149000000002E-4"/>
    <n v="7.3971168999999995E-4"/>
    <n v="3.9248968699999998E-3"/>
  </r>
  <r>
    <x v="0"/>
    <x v="8"/>
    <x v="40"/>
    <n v="407"/>
    <n v="3.79794544E-3"/>
    <n v="3.4602761E-4"/>
    <n v="7.5820116000000003E-4"/>
    <n v="2.6937162000000001E-3"/>
  </r>
  <r>
    <x v="0"/>
    <x v="9"/>
    <x v="40"/>
    <n v="54"/>
    <n v="3.4816527400000001E-3"/>
    <n v="3.7379946000000002E-4"/>
    <n v="7.2016433999999997E-4"/>
    <n v="2.38768838E-3"/>
  </r>
  <r>
    <x v="0"/>
    <x v="8"/>
    <x v="41"/>
    <n v="187"/>
    <n v="5.7728631899999997E-3"/>
    <n v="2.7802512E-4"/>
    <n v="1.61987499E-3"/>
    <n v="3.8749626400000001E-3"/>
  </r>
  <r>
    <x v="0"/>
    <x v="9"/>
    <x v="41"/>
    <n v="18"/>
    <n v="6.3477364499999996E-3"/>
    <n v="4.7839490000000002E-4"/>
    <n v="1.3046550799999999E-3"/>
    <n v="4.5646859500000003E-3"/>
  </r>
  <r>
    <x v="0"/>
    <x v="8"/>
    <x v="42"/>
    <n v="944"/>
    <n v="4.6815901199999998E-3"/>
    <n v="1.0482871900000001E-3"/>
    <n v="8.1696510000000004E-4"/>
    <n v="2.8163373399999999E-3"/>
  </r>
  <r>
    <x v="0"/>
    <x v="9"/>
    <x v="42"/>
    <n v="156"/>
    <n v="4.4919275700000001E-3"/>
    <n v="1.013028E-3"/>
    <n v="8.2324291000000001E-4"/>
    <n v="2.6556562100000002E-3"/>
  </r>
  <r>
    <x v="0"/>
    <x v="8"/>
    <x v="43"/>
    <n v="204"/>
    <n v="5.9376132300000004E-3"/>
    <n v="9.8067560000000007E-4"/>
    <n v="2.01332128E-3"/>
    <n v="2.94361589E-3"/>
  </r>
  <r>
    <x v="0"/>
    <x v="9"/>
    <x v="43"/>
    <n v="42"/>
    <n v="6.0570984900000001E-3"/>
    <n v="9.1049358000000003E-4"/>
    <n v="1.89015627E-3"/>
    <n v="3.2564481700000001E-3"/>
  </r>
  <r>
    <x v="0"/>
    <x v="8"/>
    <x v="44"/>
    <n v="774"/>
    <n v="4.7686827700000002E-3"/>
    <n v="6.7374844000000003E-4"/>
    <n v="9.4579899999999999E-4"/>
    <n v="3.1491348400000002E-3"/>
  </r>
  <r>
    <x v="0"/>
    <x v="9"/>
    <x v="44"/>
    <n v="67"/>
    <n v="4.6399942199999997E-3"/>
    <n v="7.2208381999999997E-4"/>
    <n v="1.0019345500000001E-3"/>
    <n v="2.9159754700000002E-3"/>
  </r>
  <r>
    <x v="1"/>
    <x v="8"/>
    <x v="0"/>
    <n v="17059"/>
    <n v="5.4534172800000001E-3"/>
    <n v="8.3997195000000001E-4"/>
    <n v="1.2274683399999999E-3"/>
    <n v="3.3859765099999999E-3"/>
  </r>
  <r>
    <x v="1"/>
    <x v="9"/>
    <x v="0"/>
    <n v="2527"/>
    <n v="5.22194076E-3"/>
    <n v="8.5020183999999998E-4"/>
    <n v="1.26810056E-3"/>
    <n v="3.1036378800000002E-3"/>
  </r>
  <r>
    <x v="1"/>
    <x v="8"/>
    <x v="1"/>
    <n v="337"/>
    <n v="5.6098195299999999E-3"/>
    <n v="1.07405321E-3"/>
    <n v="1.30395487E-3"/>
    <n v="3.23181094E-3"/>
  </r>
  <r>
    <x v="1"/>
    <x v="9"/>
    <x v="1"/>
    <n v="49"/>
    <n v="5.60893777E-3"/>
    <n v="1.04993366E-3"/>
    <n v="1.2438584099999999E-3"/>
    <n v="3.31514527E-3"/>
  </r>
  <r>
    <x v="1"/>
    <x v="8"/>
    <x v="2"/>
    <n v="219"/>
    <n v="5.1894657600000003E-3"/>
    <n v="6.6379139000000001E-4"/>
    <n v="1.6099058899999999E-3"/>
    <n v="2.9157679700000001E-3"/>
  </r>
  <r>
    <x v="1"/>
    <x v="9"/>
    <x v="2"/>
    <n v="49"/>
    <n v="4.9078795799999998E-3"/>
    <n v="6.8783047999999999E-4"/>
    <n v="1.2892099E-3"/>
    <n v="2.9308387800000002E-3"/>
  </r>
  <r>
    <x v="1"/>
    <x v="8"/>
    <x v="3"/>
    <n v="202"/>
    <n v="5.7670400100000001E-3"/>
    <n v="1.17832072E-3"/>
    <n v="1.0039647300000001E-3"/>
    <n v="3.58475407E-3"/>
  </r>
  <r>
    <x v="1"/>
    <x v="9"/>
    <x v="3"/>
    <n v="38"/>
    <n v="5.4072244800000002E-3"/>
    <n v="7.7454898999999996E-4"/>
    <n v="1.0282648499999999E-3"/>
    <n v="3.6044101200000001E-3"/>
  </r>
  <r>
    <x v="1"/>
    <x v="8"/>
    <x v="4"/>
    <n v="263"/>
    <n v="6.4600053799999998E-3"/>
    <n v="1.32102851E-3"/>
    <n v="1.0012671800000001E-3"/>
    <n v="4.1377092299999998E-3"/>
  </r>
  <r>
    <x v="1"/>
    <x v="9"/>
    <x v="4"/>
    <n v="65"/>
    <n v="6.4011749800000003E-3"/>
    <n v="1.30217208E-3"/>
    <n v="1.13212226E-3"/>
    <n v="3.9668801200000003E-3"/>
  </r>
  <r>
    <x v="1"/>
    <x v="8"/>
    <x v="5"/>
    <n v="233"/>
    <n v="7.1398622600000001E-3"/>
    <n v="6.4124319E-4"/>
    <n v="1.8732115E-3"/>
    <n v="4.6254070800000003E-3"/>
  </r>
  <r>
    <x v="1"/>
    <x v="9"/>
    <x v="5"/>
    <n v="25"/>
    <n v="6.6870367999999998E-3"/>
    <n v="7.6898123999999998E-4"/>
    <n v="1.92129607E-3"/>
    <n v="3.9967589400000001E-3"/>
  </r>
  <r>
    <x v="1"/>
    <x v="8"/>
    <x v="6"/>
    <n v="300"/>
    <n v="5.9531247600000002E-3"/>
    <n v="9.0185161999999997E-4"/>
    <n v="1.23576365E-3"/>
    <n v="3.8155090299999998E-3"/>
  </r>
  <r>
    <x v="1"/>
    <x v="9"/>
    <x v="6"/>
    <n v="33"/>
    <n v="6.2724465399999997E-3"/>
    <n v="8.4736228000000002E-4"/>
    <n v="1.1416243E-3"/>
    <n v="4.2834593800000001E-3"/>
  </r>
  <r>
    <x v="1"/>
    <x v="8"/>
    <x v="7"/>
    <n v="168"/>
    <n v="4.0543703300000003E-3"/>
    <n v="3.9868526000000001E-4"/>
    <n v="8.1259620000000002E-4"/>
    <n v="2.8430883699999999E-3"/>
  </r>
  <r>
    <x v="1"/>
    <x v="9"/>
    <x v="7"/>
    <n v="8"/>
    <n v="3.64149279E-3"/>
    <n v="4.8321734999999999E-4"/>
    <n v="6.4959461000000003E-4"/>
    <n v="2.50868046E-3"/>
  </r>
  <r>
    <x v="1"/>
    <x v="8"/>
    <x v="8"/>
    <n v="147"/>
    <n v="7.2416695700000004E-3"/>
    <n v="1.0926868399999999E-3"/>
    <n v="1.83177416E-3"/>
    <n v="4.3172081399999998E-3"/>
  </r>
  <r>
    <x v="1"/>
    <x v="9"/>
    <x v="8"/>
    <n v="31"/>
    <n v="6.6864543799999999E-3"/>
    <n v="1.09991016E-3"/>
    <n v="1.6308241200000001E-3"/>
    <n v="3.9557195900000001E-3"/>
  </r>
  <r>
    <x v="1"/>
    <x v="8"/>
    <x v="9"/>
    <n v="157"/>
    <n v="6.2202904899999996E-3"/>
    <n v="7.6410981999999999E-4"/>
    <n v="1.2919465700000001E-3"/>
    <n v="4.1642336599999998E-3"/>
  </r>
  <r>
    <x v="1"/>
    <x v="9"/>
    <x v="9"/>
    <n v="27"/>
    <n v="6.9688783299999999E-3"/>
    <n v="7.9218083000000001E-4"/>
    <n v="1.6653803899999999E-3"/>
    <n v="4.5113166099999998E-3"/>
  </r>
  <r>
    <x v="1"/>
    <x v="8"/>
    <x v="10"/>
    <n v="336"/>
    <n v="5.9563764999999999E-3"/>
    <n v="3.6010502000000002E-4"/>
    <n v="1.22502593E-3"/>
    <n v="4.3712450699999999E-3"/>
  </r>
  <r>
    <x v="1"/>
    <x v="9"/>
    <x v="10"/>
    <n v="42"/>
    <n v="6.2411813599999996E-3"/>
    <n v="4.4091686E-4"/>
    <n v="1.3833771600000001E-3"/>
    <n v="4.4168869099999999E-3"/>
  </r>
  <r>
    <x v="1"/>
    <x v="8"/>
    <x v="11"/>
    <n v="522"/>
    <n v="6.7955998400000004E-3"/>
    <n v="1.09275199E-3"/>
    <n v="2.1243966600000001E-3"/>
    <n v="3.5784506799999998E-3"/>
  </r>
  <r>
    <x v="1"/>
    <x v="9"/>
    <x v="11"/>
    <n v="104"/>
    <n v="6.1984728500000001E-3"/>
    <n v="1.07215966E-3"/>
    <n v="2.1910610200000001E-3"/>
    <n v="2.9352517399999999E-3"/>
  </r>
  <r>
    <x v="1"/>
    <x v="8"/>
    <x v="12"/>
    <n v="377"/>
    <n v="6.4056818100000001E-3"/>
    <n v="7.6238431000000002E-4"/>
    <n v="1.8325103E-3"/>
    <n v="3.81078667E-3"/>
  </r>
  <r>
    <x v="1"/>
    <x v="9"/>
    <x v="12"/>
    <n v="68"/>
    <n v="5.6289144900000003E-3"/>
    <n v="6.3368031000000003E-4"/>
    <n v="1.95755015E-3"/>
    <n v="3.03768359E-3"/>
  </r>
  <r>
    <x v="1"/>
    <x v="8"/>
    <x v="13"/>
    <n v="236"/>
    <n v="5.69297291E-3"/>
    <n v="5.9400478999999996E-4"/>
    <n v="1.33302903E-3"/>
    <n v="3.76593863E-3"/>
  </r>
  <r>
    <x v="1"/>
    <x v="9"/>
    <x v="13"/>
    <n v="15"/>
    <n v="4.9074072599999997E-3"/>
    <n v="7.2762319000000005E-4"/>
    <n v="1.1412035600000001E-3"/>
    <n v="3.03857999E-3"/>
  </r>
  <r>
    <x v="1"/>
    <x v="8"/>
    <x v="14"/>
    <n v="207"/>
    <n v="5.1694732899999997E-3"/>
    <n v="3.5946700999999999E-4"/>
    <n v="1.39285851E-3"/>
    <n v="3.4171472899999999E-3"/>
  </r>
  <r>
    <x v="1"/>
    <x v="9"/>
    <x v="14"/>
    <n v="74"/>
    <n v="4.5536158700000004E-3"/>
    <n v="4.3058658999999997E-4"/>
    <n v="1.01054148E-3"/>
    <n v="3.1124872699999999E-3"/>
  </r>
  <r>
    <x v="1"/>
    <x v="8"/>
    <x v="15"/>
    <n v="469"/>
    <n v="5.8777785299999998E-3"/>
    <n v="7.3489176999999995E-4"/>
    <n v="1.7700927500000001E-3"/>
    <n v="3.3727935299999998E-3"/>
  </r>
  <r>
    <x v="1"/>
    <x v="9"/>
    <x v="15"/>
    <n v="90"/>
    <n v="5.7133485600000004E-3"/>
    <n v="6.8569935000000002E-4"/>
    <n v="2.0618567300000001E-3"/>
    <n v="2.9657919E-3"/>
  </r>
  <r>
    <x v="1"/>
    <x v="8"/>
    <x v="16"/>
    <n v="170"/>
    <n v="6.2295749099999997E-3"/>
    <n v="8.7295726999999995E-4"/>
    <n v="1.6392971399999999E-3"/>
    <n v="3.71732002E-3"/>
  </r>
  <r>
    <x v="1"/>
    <x v="9"/>
    <x v="16"/>
    <n v="36"/>
    <n v="5.75520809E-3"/>
    <n v="8.8252294999999995E-4"/>
    <n v="1.7119982E-3"/>
    <n v="3.16068649E-3"/>
  </r>
  <r>
    <x v="1"/>
    <x v="8"/>
    <x v="17"/>
    <n v="2455"/>
    <n v="4.7963761999999998E-3"/>
    <n v="1.1108562900000001E-3"/>
    <n v="7.7073408999999999E-4"/>
    <n v="2.9147853499999999E-3"/>
  </r>
  <r>
    <x v="1"/>
    <x v="9"/>
    <x v="17"/>
    <n v="435"/>
    <n v="4.3170761699999997E-3"/>
    <n v="1.0242122000000001E-3"/>
    <n v="7.1823093000000001E-4"/>
    <n v="2.5746325900000001E-3"/>
  </r>
  <r>
    <x v="1"/>
    <x v="8"/>
    <x v="18"/>
    <n v="1163"/>
    <n v="4.72481942E-3"/>
    <n v="8.9813000000000002E-4"/>
    <n v="7.7876675999999996E-4"/>
    <n v="3.0479222099999998E-3"/>
  </r>
  <r>
    <x v="1"/>
    <x v="9"/>
    <x v="18"/>
    <n v="133"/>
    <n v="4.4825603300000004E-3"/>
    <n v="9.6926323E-4"/>
    <n v="7.9469483999999998E-4"/>
    <n v="2.7186018299999999E-3"/>
  </r>
  <r>
    <x v="1"/>
    <x v="8"/>
    <x v="19"/>
    <n v="408"/>
    <n v="5.3760720699999997E-3"/>
    <n v="7.9753289999999998E-4"/>
    <n v="1.2441276299999999E-3"/>
    <n v="3.3344110799999999E-3"/>
  </r>
  <r>
    <x v="1"/>
    <x v="9"/>
    <x v="19"/>
    <n v="78"/>
    <n v="5.3549380299999999E-3"/>
    <n v="6.7055410999999996E-4"/>
    <n v="1.66740833E-3"/>
    <n v="3.0169750400000001E-3"/>
  </r>
  <r>
    <x v="1"/>
    <x v="8"/>
    <x v="20"/>
    <n v="291"/>
    <n v="6.3008302300000003E-3"/>
    <n v="5.4899270000000001E-4"/>
    <n v="1.98445629E-3"/>
    <n v="3.7673807499999999E-3"/>
  </r>
  <r>
    <x v="1"/>
    <x v="9"/>
    <x v="20"/>
    <n v="42"/>
    <n v="5.6128745399999999E-3"/>
    <n v="7.3660692000000001E-4"/>
    <n v="1.7788247399999999E-3"/>
    <n v="3.0974424199999998E-3"/>
  </r>
  <r>
    <x v="1"/>
    <x v="8"/>
    <x v="21"/>
    <n v="293"/>
    <n v="5.1790226300000002E-3"/>
    <n v="8.8500164999999996E-4"/>
    <n v="1.41760655E-3"/>
    <n v="2.8764139300000002E-3"/>
  </r>
  <r>
    <x v="1"/>
    <x v="9"/>
    <x v="21"/>
    <n v="39"/>
    <n v="4.6085586099999997E-3"/>
    <n v="8.7666166999999997E-4"/>
    <n v="1.1467234199999999E-3"/>
    <n v="2.58517312E-3"/>
  </r>
  <r>
    <x v="1"/>
    <x v="8"/>
    <x v="22"/>
    <n v="396"/>
    <n v="5.4151466000000002E-3"/>
    <n v="9.5266880999999996E-4"/>
    <n v="1.20303123E-3"/>
    <n v="3.2594460900000001E-3"/>
  </r>
  <r>
    <x v="1"/>
    <x v="9"/>
    <x v="22"/>
    <n v="30"/>
    <n v="6.2415121199999998E-3"/>
    <n v="9.6952135999999996E-4"/>
    <n v="1.2827929499999999E-3"/>
    <n v="3.9891973100000004E-3"/>
  </r>
  <r>
    <x v="1"/>
    <x v="8"/>
    <x v="24"/>
    <n v="455"/>
    <n v="5.1962502700000001E-3"/>
    <n v="3.1534876000000002E-4"/>
    <n v="1.15618618E-3"/>
    <n v="3.7247148600000001E-3"/>
  </r>
  <r>
    <x v="1"/>
    <x v="9"/>
    <x v="24"/>
    <n v="52"/>
    <n v="5.26353254E-3"/>
    <n v="3.5501222000000002E-4"/>
    <n v="1.31944419E-3"/>
    <n v="3.58907559E-3"/>
  </r>
  <r>
    <x v="1"/>
    <x v="8"/>
    <x v="25"/>
    <n v="548"/>
    <n v="5.3026575899999999E-3"/>
    <n v="8.0919228999999995E-4"/>
    <n v="9.822753799999999E-4"/>
    <n v="3.51118944E-3"/>
  </r>
  <r>
    <x v="1"/>
    <x v="9"/>
    <x v="25"/>
    <n v="81"/>
    <n v="5.1088817800000004E-3"/>
    <n v="8.7077021999999997E-4"/>
    <n v="9.3392751E-4"/>
    <n v="3.3041835699999999E-3"/>
  </r>
  <r>
    <x v="1"/>
    <x v="8"/>
    <x v="26"/>
    <n v="303"/>
    <n v="5.8485359999999997E-3"/>
    <n v="7.8077227E-4"/>
    <n v="1.5005803700000001E-3"/>
    <n v="3.5671828699999999E-3"/>
  </r>
  <r>
    <x v="1"/>
    <x v="9"/>
    <x v="26"/>
    <n v="23"/>
    <n v="5.9978862499999999E-3"/>
    <n v="7.5885638999999999E-4"/>
    <n v="1.7527171400000001E-3"/>
    <n v="3.48631213E-3"/>
  </r>
  <r>
    <x v="1"/>
    <x v="8"/>
    <x v="27"/>
    <n v="304"/>
    <n v="6.6384546500000002E-3"/>
    <n v="6.2336263999999996E-4"/>
    <n v="1.8902287999999999E-3"/>
    <n v="4.1248626799999999E-3"/>
  </r>
  <r>
    <x v="1"/>
    <x v="9"/>
    <x v="27"/>
    <n v="25"/>
    <n v="6.8268516000000003E-3"/>
    <n v="6.0694418999999999E-4"/>
    <n v="1.7791664600000001E-3"/>
    <n v="4.4407404900000001E-3"/>
  </r>
  <r>
    <x v="1"/>
    <x v="8"/>
    <x v="28"/>
    <n v="496"/>
    <n v="4.6203654500000003E-3"/>
    <n v="9.8713291999999995E-4"/>
    <n v="1.05592399E-3"/>
    <n v="2.5773080400000002E-3"/>
  </r>
  <r>
    <x v="1"/>
    <x v="9"/>
    <x v="28"/>
    <n v="94"/>
    <n v="4.1810724400000001E-3"/>
    <n v="9.2161616E-4"/>
    <n v="1.06518397E-3"/>
    <n v="2.19427181E-3"/>
  </r>
  <r>
    <x v="1"/>
    <x v="8"/>
    <x v="29"/>
    <n v="299"/>
    <n v="5.9629704599999996E-3"/>
    <n v="7.1093434999999999E-4"/>
    <n v="1.49201016E-3"/>
    <n v="3.7600254600000001E-3"/>
  </r>
  <r>
    <x v="1"/>
    <x v="9"/>
    <x v="29"/>
    <n v="50"/>
    <n v="5.6817127499999998E-3"/>
    <n v="5.1990718000000005E-4"/>
    <n v="1.78773123E-3"/>
    <n v="3.37407388E-3"/>
  </r>
  <r>
    <x v="1"/>
    <x v="8"/>
    <x v="30"/>
    <n v="259"/>
    <n v="7.1675691E-3"/>
    <n v="9.7289228999999997E-4"/>
    <n v="1.92236854E-3"/>
    <n v="4.2723077899999998E-3"/>
  </r>
  <r>
    <x v="1"/>
    <x v="9"/>
    <x v="30"/>
    <n v="61"/>
    <n v="5.7439660500000003E-3"/>
    <n v="9.2440779999999998E-4"/>
    <n v="1.86759996E-3"/>
    <n v="2.9519578499999999E-3"/>
  </r>
  <r>
    <x v="1"/>
    <x v="8"/>
    <x v="31"/>
    <n v="209"/>
    <n v="6.3828524299999996E-3"/>
    <n v="9.6657340999999996E-4"/>
    <n v="1.59794189E-3"/>
    <n v="3.8183366399999999E-3"/>
  </r>
  <r>
    <x v="1"/>
    <x v="9"/>
    <x v="31"/>
    <n v="29"/>
    <n v="5.7722698899999999E-3"/>
    <n v="8.9399719E-4"/>
    <n v="1.60839697E-3"/>
    <n v="3.2698752500000001E-3"/>
  </r>
  <r>
    <x v="1"/>
    <x v="8"/>
    <x v="32"/>
    <n v="132"/>
    <n v="6.5335645799999998E-3"/>
    <n v="5.6967216999999999E-4"/>
    <n v="1.86868662E-3"/>
    <n v="4.0952052500000001E-3"/>
  </r>
  <r>
    <x v="1"/>
    <x v="9"/>
    <x v="32"/>
    <n v="17"/>
    <n v="8.1529136699999994E-3"/>
    <n v="5.9844741999999995E-4"/>
    <n v="2.3413669E-3"/>
    <n v="5.21309893E-3"/>
  </r>
  <r>
    <x v="1"/>
    <x v="8"/>
    <x v="33"/>
    <n v="429"/>
    <n v="5.20137246E-3"/>
    <n v="6.1342568000000001E-4"/>
    <n v="1.20561899E-3"/>
    <n v="3.3823273100000001E-3"/>
  </r>
  <r>
    <x v="1"/>
    <x v="9"/>
    <x v="33"/>
    <n v="45"/>
    <n v="4.4755656100000001E-3"/>
    <n v="6.6280842000000003E-4"/>
    <n v="8.5236598999999995E-4"/>
    <n v="2.96039072E-3"/>
  </r>
  <r>
    <x v="1"/>
    <x v="8"/>
    <x v="34"/>
    <n v="180"/>
    <n v="6.2460131200000003E-3"/>
    <n v="7.5681562999999996E-4"/>
    <n v="2.1876926500000002E-3"/>
    <n v="3.30150438E-3"/>
  </r>
  <r>
    <x v="1"/>
    <x v="9"/>
    <x v="34"/>
    <n v="58"/>
    <n v="5.7044218500000004E-3"/>
    <n v="8.1916479999999999E-4"/>
    <n v="2.15816546E-3"/>
    <n v="2.7270910800000002E-3"/>
  </r>
  <r>
    <x v="1"/>
    <x v="8"/>
    <x v="35"/>
    <n v="123"/>
    <n v="6.4491115000000002E-3"/>
    <n v="5.6402413000000002E-4"/>
    <n v="2.2201518400000002E-3"/>
    <n v="3.6649351200000002E-3"/>
  </r>
  <r>
    <x v="1"/>
    <x v="9"/>
    <x v="35"/>
    <n v="23"/>
    <n v="6.3909014999999998E-3"/>
    <n v="4.6849815000000002E-4"/>
    <n v="2.3560787E-3"/>
    <n v="3.5663243599999999E-3"/>
  </r>
  <r>
    <x v="1"/>
    <x v="8"/>
    <x v="36"/>
    <n v="498"/>
    <n v="5.4012575699999999E-3"/>
    <n v="9.3406008999999998E-4"/>
    <n v="7.7044264000000002E-4"/>
    <n v="3.6967543599999999E-3"/>
  </r>
  <r>
    <x v="1"/>
    <x v="9"/>
    <x v="36"/>
    <n v="44"/>
    <n v="5.4440233299999996E-3"/>
    <n v="1.1237371600000001E-3"/>
    <n v="7.3679474999999996E-4"/>
    <n v="3.5834909200000002E-3"/>
  </r>
  <r>
    <x v="1"/>
    <x v="8"/>
    <x v="37"/>
    <n v="361"/>
    <n v="5.9496509299999997E-3"/>
    <n v="6.7228991999999997E-4"/>
    <n v="1.6082189600000001E-3"/>
    <n v="3.6691415599999998E-3"/>
  </r>
  <r>
    <x v="1"/>
    <x v="9"/>
    <x v="37"/>
    <n v="28"/>
    <n v="7.1168152700000001E-3"/>
    <n v="7.2916641000000005E-4"/>
    <n v="1.6166498900000001E-3"/>
    <n v="4.7709984500000002E-3"/>
  </r>
  <r>
    <x v="1"/>
    <x v="8"/>
    <x v="38"/>
    <n v="225"/>
    <n v="7.2429524099999996E-3"/>
    <n v="8.0509234000000003E-4"/>
    <n v="2.40514381E-3"/>
    <n v="4.0327158100000003E-3"/>
  </r>
  <r>
    <x v="1"/>
    <x v="9"/>
    <x v="38"/>
    <n v="32"/>
    <n v="6.2865304000000004E-3"/>
    <n v="8.4924743000000004E-4"/>
    <n v="2.1043111200000002E-3"/>
    <n v="3.3329713400000001E-3"/>
  </r>
  <r>
    <x v="1"/>
    <x v="8"/>
    <x v="39"/>
    <n v="297"/>
    <n v="5.8582738799999997E-3"/>
    <n v="8.5406510999999998E-4"/>
    <n v="8.7031559000000001E-4"/>
    <n v="4.13389269E-3"/>
  </r>
  <r>
    <x v="1"/>
    <x v="9"/>
    <x v="39"/>
    <n v="40"/>
    <n v="5.7540506700000001E-3"/>
    <n v="1.0190970000000001E-3"/>
    <n v="9.5399278999999996E-4"/>
    <n v="3.7809603199999999E-3"/>
  </r>
  <r>
    <x v="1"/>
    <x v="8"/>
    <x v="40"/>
    <n v="435"/>
    <n v="3.7945399899999999E-3"/>
    <n v="3.1782118000000002E-4"/>
    <n v="7.6787969999999998E-4"/>
    <n v="2.70883862E-3"/>
  </r>
  <r>
    <x v="1"/>
    <x v="9"/>
    <x v="40"/>
    <n v="38"/>
    <n v="3.4585158199999999E-3"/>
    <n v="3.6366932999999999E-4"/>
    <n v="6.7160063000000004E-4"/>
    <n v="2.4232453899999998E-3"/>
  </r>
  <r>
    <x v="1"/>
    <x v="8"/>
    <x v="41"/>
    <n v="133"/>
    <n v="5.8355086699999996E-3"/>
    <n v="3.0518983000000003E-4"/>
    <n v="1.6388190100000001E-3"/>
    <n v="3.8914993300000001E-3"/>
  </r>
  <r>
    <x v="1"/>
    <x v="9"/>
    <x v="41"/>
    <n v="15"/>
    <n v="5.98070962E-3"/>
    <n v="2.5848731000000002E-4"/>
    <n v="1.68672805E-3"/>
    <n v="4.0354935999999996E-3"/>
  </r>
  <r>
    <x v="1"/>
    <x v="8"/>
    <x v="42"/>
    <n v="1039"/>
    <n v="4.6424845200000002E-3"/>
    <n v="1.0271849000000001E-3"/>
    <n v="8.2656020000000001E-4"/>
    <n v="2.78873894E-3"/>
  </r>
  <r>
    <x v="1"/>
    <x v="9"/>
    <x v="42"/>
    <n v="162"/>
    <n v="4.5123882799999997E-3"/>
    <n v="9.9108343000000004E-4"/>
    <n v="8.0711279999999997E-4"/>
    <n v="2.7141916100000001E-3"/>
  </r>
  <r>
    <x v="1"/>
    <x v="8"/>
    <x v="43"/>
    <n v="228"/>
    <n v="5.8927263700000003E-3"/>
    <n v="1.02664041E-3"/>
    <n v="1.73885209E-3"/>
    <n v="3.12723335E-3"/>
  </r>
  <r>
    <x v="1"/>
    <x v="9"/>
    <x v="43"/>
    <n v="31"/>
    <n v="6.0274788700000002E-3"/>
    <n v="9.0352430000000005E-4"/>
    <n v="1.7499250799999999E-3"/>
    <n v="3.3740290200000001E-3"/>
  </r>
  <r>
    <x v="1"/>
    <x v="8"/>
    <x v="44"/>
    <n v="757"/>
    <n v="4.8580529800000003E-3"/>
    <n v="7.3042017000000004E-4"/>
    <n v="8.8550053000000005E-4"/>
    <n v="3.2421318400000002E-3"/>
  </r>
  <r>
    <x v="1"/>
    <x v="9"/>
    <x v="44"/>
    <n v="68"/>
    <n v="4.7971130700000001E-3"/>
    <n v="7.8601558E-4"/>
    <n v="9.0209670000000004E-4"/>
    <n v="3.1090002899999999E-3"/>
  </r>
  <r>
    <x v="2"/>
    <x v="8"/>
    <x v="0"/>
    <n v="13685"/>
    <n v="5.4550439800000001E-3"/>
    <n v="8.5548747999999997E-4"/>
    <n v="1.2115503200000001E-3"/>
    <n v="3.3879337999999999E-3"/>
  </r>
  <r>
    <x v="2"/>
    <x v="9"/>
    <x v="0"/>
    <n v="2212"/>
    <n v="5.1687028799999998E-3"/>
    <n v="8.5742307E-4"/>
    <n v="1.2333868900000001E-3"/>
    <n v="3.0778348800000002E-3"/>
  </r>
  <r>
    <x v="2"/>
    <x v="8"/>
    <x v="1"/>
    <n v="265"/>
    <n v="5.7802670500000002E-3"/>
    <n v="1.08473074E-3"/>
    <n v="1.4406880999999999E-3"/>
    <n v="3.2548477699999999E-3"/>
  </r>
  <r>
    <x v="2"/>
    <x v="9"/>
    <x v="1"/>
    <n v="31"/>
    <n v="5.0686974800000003E-3"/>
    <n v="1.00246388E-3"/>
    <n v="1.39822259E-3"/>
    <n v="2.6680104999999999E-3"/>
  </r>
  <r>
    <x v="2"/>
    <x v="8"/>
    <x v="2"/>
    <n v="162"/>
    <n v="5.3943041700000001E-3"/>
    <n v="6.5757862000000004E-4"/>
    <n v="1.5627140800000001E-3"/>
    <n v="3.1740109499999998E-3"/>
  </r>
  <r>
    <x v="2"/>
    <x v="9"/>
    <x v="2"/>
    <n v="43"/>
    <n v="4.7009580299999998E-3"/>
    <n v="6.8394677999999997E-4"/>
    <n v="1.5205101499999999E-3"/>
    <n v="2.4965006200000001E-3"/>
  </r>
  <r>
    <x v="2"/>
    <x v="8"/>
    <x v="3"/>
    <n v="166"/>
    <n v="5.8494391599999999E-3"/>
    <n v="1.08057204E-3"/>
    <n v="9.4363544000000004E-4"/>
    <n v="3.82523124E-3"/>
  </r>
  <r>
    <x v="2"/>
    <x v="9"/>
    <x v="3"/>
    <n v="43"/>
    <n v="5.6586453599999998E-3"/>
    <n v="1.08231025E-3"/>
    <n v="9.8891020000000003E-4"/>
    <n v="3.5874244100000002E-3"/>
  </r>
  <r>
    <x v="2"/>
    <x v="8"/>
    <x v="4"/>
    <n v="184"/>
    <n v="6.4256237599999997E-3"/>
    <n v="1.3892031700000001E-3"/>
    <n v="9.8612344999999993E-4"/>
    <n v="4.0502966500000001E-3"/>
  </r>
  <r>
    <x v="2"/>
    <x v="9"/>
    <x v="4"/>
    <n v="50"/>
    <n v="6.7532405000000004E-3"/>
    <n v="1.5104163699999999E-3"/>
    <n v="1.2270830999999999E-3"/>
    <n v="4.0157404800000001E-3"/>
  </r>
  <r>
    <x v="2"/>
    <x v="8"/>
    <x v="5"/>
    <n v="175"/>
    <n v="7.3927908000000001E-3"/>
    <n v="7.0271137999999996E-4"/>
    <n v="1.9614415599999999E-3"/>
    <n v="4.7286373500000003E-3"/>
  </r>
  <r>
    <x v="2"/>
    <x v="9"/>
    <x v="5"/>
    <n v="23"/>
    <n v="6.9132445300000003E-3"/>
    <n v="9.0982260999999997E-4"/>
    <n v="1.9313604700000001E-3"/>
    <n v="4.0720609200000004E-3"/>
  </r>
  <r>
    <x v="2"/>
    <x v="8"/>
    <x v="6"/>
    <n v="217"/>
    <n v="6.1061505399999999E-3"/>
    <n v="1.0011838200000001E-3"/>
    <n v="1.27554806E-3"/>
    <n v="3.82941817E-3"/>
  </r>
  <r>
    <x v="2"/>
    <x v="9"/>
    <x v="6"/>
    <n v="18"/>
    <n v="6.9540892300000001E-3"/>
    <n v="1.14261809E-3"/>
    <n v="1.63323024E-3"/>
    <n v="4.1782405000000003E-3"/>
  </r>
  <r>
    <x v="2"/>
    <x v="8"/>
    <x v="7"/>
    <n v="126"/>
    <n v="4.5028657499999996E-3"/>
    <n v="9.9151210999999994E-4"/>
    <n v="6.6955075000000002E-4"/>
    <n v="2.8418023799999998E-3"/>
  </r>
  <r>
    <x v="2"/>
    <x v="9"/>
    <x v="7"/>
    <n v="9"/>
    <n v="3.0902775399999998E-3"/>
    <n v="6.7386811999999995E-4"/>
    <n v="3.8708826E-4"/>
    <n v="2.0293206700000002E-3"/>
  </r>
  <r>
    <x v="2"/>
    <x v="8"/>
    <x v="8"/>
    <n v="152"/>
    <n v="6.9221336399999996E-3"/>
    <n v="1.03016848E-3"/>
    <n v="1.68501739E-3"/>
    <n v="4.2069472399999999E-3"/>
  </r>
  <r>
    <x v="2"/>
    <x v="9"/>
    <x v="8"/>
    <n v="30"/>
    <n v="6.9483022599999998E-3"/>
    <n v="1.0243053099999999E-3"/>
    <n v="1.4861108699999999E-3"/>
    <n v="4.4378854999999997E-3"/>
  </r>
  <r>
    <x v="2"/>
    <x v="8"/>
    <x v="9"/>
    <n v="149"/>
    <n v="6.5760934599999998E-3"/>
    <n v="1.3464762800000001E-3"/>
    <n v="1.79102948E-3"/>
    <n v="3.4385872500000002E-3"/>
  </r>
  <r>
    <x v="2"/>
    <x v="9"/>
    <x v="9"/>
    <n v="21"/>
    <n v="6.8711417600000003E-3"/>
    <n v="1.26102274E-3"/>
    <n v="1.98192225E-3"/>
    <n v="3.6281963899999999E-3"/>
  </r>
  <r>
    <x v="2"/>
    <x v="8"/>
    <x v="10"/>
    <n v="237"/>
    <n v="5.9779357299999999E-3"/>
    <n v="4.1139216000000002E-4"/>
    <n v="1.3212511499999999E-3"/>
    <n v="4.2452920000000003E-3"/>
  </r>
  <r>
    <x v="2"/>
    <x v="9"/>
    <x v="10"/>
    <n v="21"/>
    <n v="7.23820525E-3"/>
    <n v="3.8580230999999998E-4"/>
    <n v="1.5784829899999999E-3"/>
    <n v="5.2739195699999996E-3"/>
  </r>
  <r>
    <x v="2"/>
    <x v="8"/>
    <x v="11"/>
    <n v="443"/>
    <n v="7.1076569500000001E-3"/>
    <n v="1.1091775E-3"/>
    <n v="2.2336915399999999E-3"/>
    <n v="3.7647874E-3"/>
  </r>
  <r>
    <x v="2"/>
    <x v="9"/>
    <x v="11"/>
    <n v="74"/>
    <n v="6.6086396400000004E-3"/>
    <n v="1.0014699499999999E-3"/>
    <n v="2.3833206000000002E-3"/>
    <n v="3.2238485899999999E-3"/>
  </r>
  <r>
    <x v="2"/>
    <x v="8"/>
    <x v="12"/>
    <n v="335"/>
    <n v="6.33810091E-3"/>
    <n v="7.9816171000000001E-4"/>
    <n v="1.8959713000000001E-3"/>
    <n v="3.6439674200000002E-3"/>
  </r>
  <r>
    <x v="2"/>
    <x v="9"/>
    <x v="12"/>
    <n v="59"/>
    <n v="5.9649636700000001E-3"/>
    <n v="6.4442066999999997E-4"/>
    <n v="1.9948600799999999E-3"/>
    <n v="3.3256824499999999E-3"/>
  </r>
  <r>
    <x v="2"/>
    <x v="8"/>
    <x v="13"/>
    <n v="194"/>
    <n v="5.3750832699999999E-3"/>
    <n v="6.1772121999999999E-4"/>
    <n v="1.1536485700000001E-3"/>
    <n v="3.6037130100000001E-3"/>
  </r>
  <r>
    <x v="2"/>
    <x v="9"/>
    <x v="13"/>
    <n v="14"/>
    <n v="5.4406412600000002E-3"/>
    <n v="6.0681190000000005E-4"/>
    <n v="1.0276121899999999E-3"/>
    <n v="3.8062167100000001E-3"/>
  </r>
  <r>
    <x v="2"/>
    <x v="8"/>
    <x v="14"/>
    <n v="187"/>
    <n v="5.1459445000000001E-3"/>
    <n v="4.3337764999999999E-4"/>
    <n v="1.3154830399999999E-3"/>
    <n v="3.3970833299999999E-3"/>
  </r>
  <r>
    <x v="2"/>
    <x v="9"/>
    <x v="14"/>
    <n v="62"/>
    <n v="4.2605657700000004E-3"/>
    <n v="3.7055680999999998E-4"/>
    <n v="1.12417837E-3"/>
    <n v="2.76583009E-3"/>
  </r>
  <r>
    <x v="2"/>
    <x v="8"/>
    <x v="15"/>
    <n v="360"/>
    <n v="5.6552531000000003E-3"/>
    <n v="6.6653782999999997E-4"/>
    <n v="1.5496396900000001E-3"/>
    <n v="3.4390751400000001E-3"/>
  </r>
  <r>
    <x v="2"/>
    <x v="9"/>
    <x v="15"/>
    <n v="72"/>
    <n v="5.5021860000000001E-3"/>
    <n v="7.2354011000000005E-4"/>
    <n v="1.7467204599999999E-3"/>
    <n v="3.0319249E-3"/>
  </r>
  <r>
    <x v="2"/>
    <x v="8"/>
    <x v="16"/>
    <n v="128"/>
    <n v="6.1377855200000003E-3"/>
    <n v="7.7926047000000001E-4"/>
    <n v="1.6792351499999999E-3"/>
    <n v="3.6792893899999998E-3"/>
  </r>
  <r>
    <x v="2"/>
    <x v="9"/>
    <x v="16"/>
    <n v="25"/>
    <n v="6.2967590199999998E-3"/>
    <n v="7.4444419000000003E-4"/>
    <n v="1.8435182699999999E-3"/>
    <n v="3.7087960999999999E-3"/>
  </r>
  <r>
    <x v="2"/>
    <x v="8"/>
    <x v="17"/>
    <n v="2122"/>
    <n v="4.58508393E-3"/>
    <n v="1.0736942100000001E-3"/>
    <n v="7.2108858000000001E-4"/>
    <n v="2.7903006699999998E-3"/>
  </r>
  <r>
    <x v="2"/>
    <x v="9"/>
    <x v="17"/>
    <n v="487"/>
    <n v="4.3036302699999999E-3"/>
    <n v="1.0148345300000001E-3"/>
    <n v="7.1369472000000001E-4"/>
    <n v="2.5751005299999999E-3"/>
  </r>
  <r>
    <x v="2"/>
    <x v="8"/>
    <x v="18"/>
    <n v="952"/>
    <n v="4.61347189E-3"/>
    <n v="8.8700906E-4"/>
    <n v="7.8471469E-4"/>
    <n v="2.9417476399999998E-3"/>
  </r>
  <r>
    <x v="2"/>
    <x v="9"/>
    <x v="18"/>
    <n v="107"/>
    <n v="4.3343282699999999E-3"/>
    <n v="1.01830195E-3"/>
    <n v="7.7611173999999998E-4"/>
    <n v="2.5399140400000002E-3"/>
  </r>
  <r>
    <x v="2"/>
    <x v="8"/>
    <x v="19"/>
    <n v="358"/>
    <n v="5.5459857099999996E-3"/>
    <n v="7.0223566999999998E-4"/>
    <n v="1.29522916E-3"/>
    <n v="3.5485203499999998E-3"/>
  </r>
  <r>
    <x v="2"/>
    <x v="9"/>
    <x v="19"/>
    <n v="53"/>
    <n v="5.8593201699999996E-3"/>
    <n v="6.0927642999999997E-4"/>
    <n v="1.7271573499999999E-3"/>
    <n v="3.5228858699999999E-3"/>
  </r>
  <r>
    <x v="2"/>
    <x v="8"/>
    <x v="20"/>
    <n v="180"/>
    <n v="6.52861341E-3"/>
    <n v="8.9300385999999999E-4"/>
    <n v="1.7277518500000001E-3"/>
    <n v="3.9078572499999997E-3"/>
  </r>
  <r>
    <x v="2"/>
    <x v="9"/>
    <x v="20"/>
    <n v="35"/>
    <n v="6.5102510800000004E-3"/>
    <n v="8.4920609999999995E-4"/>
    <n v="2.15410031E-3"/>
    <n v="3.5069442000000002E-3"/>
  </r>
  <r>
    <x v="2"/>
    <x v="8"/>
    <x v="21"/>
    <n v="211"/>
    <n v="5.1636824000000003E-3"/>
    <n v="7.8934065000000003E-4"/>
    <n v="1.1582299500000001E-3"/>
    <n v="3.2161113099999999E-3"/>
  </r>
  <r>
    <x v="2"/>
    <x v="9"/>
    <x v="21"/>
    <n v="26"/>
    <n v="4.8557689500000004E-3"/>
    <n v="6.8287020999999995E-4"/>
    <n v="1.0946400299999999E-3"/>
    <n v="3.0782582700000002E-3"/>
  </r>
  <r>
    <x v="2"/>
    <x v="8"/>
    <x v="22"/>
    <n v="308"/>
    <n v="5.6531082200000004E-3"/>
    <n v="7.7283224999999997E-4"/>
    <n v="1.36679268E-3"/>
    <n v="3.51348277E-3"/>
  </r>
  <r>
    <x v="2"/>
    <x v="9"/>
    <x v="22"/>
    <n v="20"/>
    <n v="5.72164326E-3"/>
    <n v="8.5011551000000005E-4"/>
    <n v="1.3396988100000001E-3"/>
    <n v="3.5318284600000002E-3"/>
  </r>
  <r>
    <x v="2"/>
    <x v="8"/>
    <x v="23"/>
    <n v="3"/>
    <n v="5.7021604099999996E-3"/>
    <n v="3.9737638000000001E-4"/>
    <n v="2.2106479099999999E-3"/>
    <n v="3.0941354100000001E-3"/>
  </r>
  <r>
    <x v="2"/>
    <x v="8"/>
    <x v="24"/>
    <n v="322"/>
    <n v="5.3222766100000001E-3"/>
    <n v="3.0182431000000002E-4"/>
    <n v="1.2517969699999999E-3"/>
    <n v="3.7686548800000001E-3"/>
  </r>
  <r>
    <x v="2"/>
    <x v="9"/>
    <x v="24"/>
    <n v="36"/>
    <n v="4.9234822799999996E-3"/>
    <n v="3.4047042E-4"/>
    <n v="9.7350796000000004E-4"/>
    <n v="3.60950333E-3"/>
  </r>
  <r>
    <x v="2"/>
    <x v="8"/>
    <x v="25"/>
    <n v="435"/>
    <n v="5.18302977E-3"/>
    <n v="7.9012321000000003E-4"/>
    <n v="9.7264769000000005E-4"/>
    <n v="3.4202583700000001E-3"/>
  </r>
  <r>
    <x v="2"/>
    <x v="9"/>
    <x v="25"/>
    <n v="56"/>
    <n v="4.3950477299999997E-3"/>
    <n v="8.8644983999999999E-4"/>
    <n v="7.0849843999999998E-4"/>
    <n v="2.8000989600000001E-3"/>
  </r>
  <r>
    <x v="2"/>
    <x v="8"/>
    <x v="26"/>
    <n v="224"/>
    <n v="5.7128903800000002E-3"/>
    <n v="7.6166684000000004E-4"/>
    <n v="1.4692871200000001E-3"/>
    <n v="3.48193592E-3"/>
  </r>
  <r>
    <x v="2"/>
    <x v="9"/>
    <x v="26"/>
    <n v="28"/>
    <n v="5.4770170099999998E-3"/>
    <n v="6.6674910000000004E-4"/>
    <n v="1.40211614E-3"/>
    <n v="3.4081512299999998E-3"/>
  </r>
  <r>
    <x v="2"/>
    <x v="8"/>
    <x v="27"/>
    <n v="216"/>
    <n v="6.6476978100000004E-3"/>
    <n v="5.8733042999999996E-4"/>
    <n v="2.0818327500000001E-3"/>
    <n v="3.97853415E-3"/>
  </r>
  <r>
    <x v="2"/>
    <x v="9"/>
    <x v="27"/>
    <n v="35"/>
    <n v="6.1888225099999998E-3"/>
    <n v="5.5257913999999997E-4"/>
    <n v="2.17724846E-3"/>
    <n v="3.4589944399999999E-3"/>
  </r>
  <r>
    <x v="2"/>
    <x v="8"/>
    <x v="28"/>
    <n v="384"/>
    <n v="4.7613146300000001E-3"/>
    <n v="1.08464721E-3"/>
    <n v="9.6152200000000003E-4"/>
    <n v="2.7151449199999999E-3"/>
  </r>
  <r>
    <x v="2"/>
    <x v="9"/>
    <x v="28"/>
    <n v="79"/>
    <n v="4.4731596300000001E-3"/>
    <n v="9.0145898000000004E-4"/>
    <n v="1.0199833400000001E-3"/>
    <n v="2.55171684E-3"/>
  </r>
  <r>
    <x v="2"/>
    <x v="8"/>
    <x v="29"/>
    <n v="247"/>
    <n v="6.0568954800000003E-3"/>
    <n v="6.6586046E-4"/>
    <n v="1.5338222999999999E-3"/>
    <n v="3.85721224E-3"/>
  </r>
  <r>
    <x v="2"/>
    <x v="9"/>
    <x v="29"/>
    <n v="38"/>
    <n v="5.6009378600000003E-3"/>
    <n v="5.9362792999999997E-4"/>
    <n v="1.6051410900000001E-3"/>
    <n v="3.4021683899999999E-3"/>
  </r>
  <r>
    <x v="2"/>
    <x v="8"/>
    <x v="30"/>
    <n v="249"/>
    <n v="7.3895115200000002E-3"/>
    <n v="1.01414895E-3"/>
    <n v="1.9450949599999999E-3"/>
    <n v="4.4302671100000003E-3"/>
  </r>
  <r>
    <x v="2"/>
    <x v="9"/>
    <x v="30"/>
    <n v="54"/>
    <n v="5.7619596399999997E-3"/>
    <n v="8.9977687000000002E-4"/>
    <n v="1.8072699600000001E-3"/>
    <n v="3.0549122700000001E-3"/>
  </r>
  <r>
    <x v="2"/>
    <x v="8"/>
    <x v="31"/>
    <n v="167"/>
    <n v="6.4718477399999998E-3"/>
    <n v="1.3223550399999999E-3"/>
    <n v="1.49062962E-3"/>
    <n v="3.6588625899999999E-3"/>
  </r>
  <r>
    <x v="2"/>
    <x v="9"/>
    <x v="31"/>
    <n v="43"/>
    <n v="5.6010440999999999E-3"/>
    <n v="9.5768711999999999E-4"/>
    <n v="1.3703163E-3"/>
    <n v="3.2730402499999999E-3"/>
  </r>
  <r>
    <x v="2"/>
    <x v="8"/>
    <x v="32"/>
    <n v="119"/>
    <n v="6.5069636400000002E-3"/>
    <n v="5.9912832999999997E-4"/>
    <n v="1.98266787E-3"/>
    <n v="3.9251670799999999E-3"/>
  </r>
  <r>
    <x v="2"/>
    <x v="9"/>
    <x v="32"/>
    <n v="17"/>
    <n v="8.2169115500000008E-3"/>
    <n v="5.7325677000000003E-4"/>
    <n v="2.2535401000000001E-3"/>
    <n v="5.3901141200000001E-3"/>
  </r>
  <r>
    <x v="2"/>
    <x v="8"/>
    <x v="33"/>
    <n v="278"/>
    <n v="5.4694991600000003E-3"/>
    <n v="6.4839770999999997E-4"/>
    <n v="1.25395494E-3"/>
    <n v="3.5671460300000001E-3"/>
  </r>
  <r>
    <x v="2"/>
    <x v="9"/>
    <x v="33"/>
    <n v="51"/>
    <n v="4.5604118800000003E-3"/>
    <n v="6.0344022999999996E-4"/>
    <n v="9.1820962999999999E-4"/>
    <n v="3.0387615799999999E-3"/>
  </r>
  <r>
    <x v="2"/>
    <x v="8"/>
    <x v="34"/>
    <n v="161"/>
    <n v="6.4760177300000003E-3"/>
    <n v="8.4821403999999997E-4"/>
    <n v="2.0396966700000001E-3"/>
    <n v="3.5881064999999999E-3"/>
  </r>
  <r>
    <x v="2"/>
    <x v="9"/>
    <x v="34"/>
    <n v="29"/>
    <n v="5.6748879499999997E-3"/>
    <n v="7.0242627999999999E-4"/>
    <n v="1.9165066999999999E-3"/>
    <n v="3.05595444E-3"/>
  </r>
  <r>
    <x v="2"/>
    <x v="8"/>
    <x v="35"/>
    <n v="122"/>
    <n v="5.7665449799999997E-3"/>
    <n v="3.9010298000000001E-4"/>
    <n v="1.54902829E-3"/>
    <n v="3.8193493300000001E-3"/>
  </r>
  <r>
    <x v="2"/>
    <x v="9"/>
    <x v="35"/>
    <n v="17"/>
    <n v="7.6538668199999998E-3"/>
    <n v="1.6884505E-4"/>
    <n v="1.74428087E-3"/>
    <n v="5.7332513800000002E-3"/>
  </r>
  <r>
    <x v="2"/>
    <x v="8"/>
    <x v="36"/>
    <n v="376"/>
    <n v="5.25068927E-3"/>
    <n v="9.3796150000000002E-4"/>
    <n v="7.8783710999999999E-4"/>
    <n v="3.5248901699999999E-3"/>
  </r>
  <r>
    <x v="2"/>
    <x v="9"/>
    <x v="36"/>
    <n v="38"/>
    <n v="5.1599047600000003E-3"/>
    <n v="8.8145691999999998E-4"/>
    <n v="7.8642760000000001E-4"/>
    <n v="3.49201973E-3"/>
  </r>
  <r>
    <x v="2"/>
    <x v="8"/>
    <x v="37"/>
    <n v="319"/>
    <n v="6.1584230700000003E-3"/>
    <n v="6.6356791000000005E-4"/>
    <n v="1.45133061E-3"/>
    <n v="4.0435240900000002E-3"/>
  </r>
  <r>
    <x v="2"/>
    <x v="9"/>
    <x v="37"/>
    <n v="30"/>
    <n v="6.4193669999999996E-3"/>
    <n v="6.9058621999999997E-4"/>
    <n v="1.56365721E-3"/>
    <n v="4.1651232299999997E-3"/>
  </r>
  <r>
    <x v="2"/>
    <x v="8"/>
    <x v="38"/>
    <n v="160"/>
    <n v="6.31148705E-3"/>
    <n v="7.6106747E-4"/>
    <n v="2.21571154E-3"/>
    <n v="3.3347075099999998E-3"/>
  </r>
  <r>
    <x v="2"/>
    <x v="9"/>
    <x v="38"/>
    <n v="22"/>
    <n v="6.1305764099999997E-3"/>
    <n v="9.2645179E-4"/>
    <n v="2.5389306699999999E-3"/>
    <n v="2.6651934199999998E-3"/>
  </r>
  <r>
    <x v="2"/>
    <x v="8"/>
    <x v="39"/>
    <n v="273"/>
    <n v="5.8280760099999997E-3"/>
    <n v="9.1049356999999996E-4"/>
    <n v="8.7975659000000001E-4"/>
    <n v="4.0378253700000004E-3"/>
  </r>
  <r>
    <x v="2"/>
    <x v="9"/>
    <x v="39"/>
    <n v="28"/>
    <n v="5.1136736799999999E-3"/>
    <n v="8.6640185000000001E-4"/>
    <n v="9.1807194000000005E-4"/>
    <n v="3.32919947E-3"/>
  </r>
  <r>
    <x v="2"/>
    <x v="8"/>
    <x v="40"/>
    <n v="317"/>
    <n v="3.7977565E-3"/>
    <n v="3.4477573999999999E-4"/>
    <n v="7.037546E-4"/>
    <n v="2.7492257099999999E-3"/>
  </r>
  <r>
    <x v="2"/>
    <x v="9"/>
    <x v="40"/>
    <n v="41"/>
    <n v="3.5171068000000002E-3"/>
    <n v="4.5110636000000003E-4"/>
    <n v="7.5005624000000005E-4"/>
    <n v="2.3159436899999998E-3"/>
  </r>
  <r>
    <x v="2"/>
    <x v="8"/>
    <x v="41"/>
    <n v="113"/>
    <n v="5.8491066299999998E-3"/>
    <n v="2.1744894999999999E-4"/>
    <n v="1.5393516099999999E-3"/>
    <n v="4.0923055800000004E-3"/>
  </r>
  <r>
    <x v="2"/>
    <x v="9"/>
    <x v="41"/>
    <n v="9"/>
    <n v="5.7677465900000001E-3"/>
    <n v="2.2247924E-4"/>
    <n v="1.35545238E-3"/>
    <n v="4.1898145800000003E-3"/>
  </r>
  <r>
    <x v="2"/>
    <x v="8"/>
    <x v="42"/>
    <n v="805"/>
    <n v="4.7612287699999997E-3"/>
    <n v="1.02367987E-3"/>
    <n v="8.3974555999999996E-4"/>
    <n v="2.8978028500000002E-3"/>
  </r>
  <r>
    <x v="2"/>
    <x v="9"/>
    <x v="42"/>
    <n v="132"/>
    <n v="4.7133660499999999E-3"/>
    <n v="1.0570985099999999E-3"/>
    <n v="9.0733700999999999E-4"/>
    <n v="2.7489300499999999E-3"/>
  </r>
  <r>
    <x v="2"/>
    <x v="8"/>
    <x v="43"/>
    <n v="208"/>
    <n v="5.66790173E-3"/>
    <n v="7.9126581E-4"/>
    <n v="1.5586046499999999E-3"/>
    <n v="3.3180308199999998E-3"/>
  </r>
  <r>
    <x v="2"/>
    <x v="9"/>
    <x v="43"/>
    <n v="52"/>
    <n v="5.8598199600000001E-3"/>
    <n v="7.5365002000000005E-4"/>
    <n v="1.7027241600000001E-3"/>
    <n v="3.4034452999999998E-3"/>
  </r>
  <r>
    <x v="2"/>
    <x v="8"/>
    <x v="44"/>
    <n v="576"/>
    <n v="4.9365433000000004E-3"/>
    <n v="7.5147063000000004E-4"/>
    <n v="9.3054727999999996E-4"/>
    <n v="3.2545248899999999E-3"/>
  </r>
  <r>
    <x v="2"/>
    <x v="9"/>
    <x v="44"/>
    <n v="54"/>
    <n v="4.3404918600000002E-3"/>
    <n v="7.7139036999999998E-4"/>
    <n v="8.8755976E-4"/>
    <n v="2.68154132E-3"/>
  </r>
  <r>
    <x v="3"/>
    <x v="8"/>
    <x v="0"/>
    <n v="13911"/>
    <n v="5.6536100399999997E-3"/>
    <n v="9.0094629000000005E-4"/>
    <n v="1.1905444100000001E-3"/>
    <n v="3.5620007199999998E-3"/>
  </r>
  <r>
    <x v="3"/>
    <x v="9"/>
    <x v="0"/>
    <n v="2056"/>
    <n v="5.2381802500000001E-3"/>
    <n v="8.5986451999999999E-4"/>
    <n v="1.1912399399999999E-3"/>
    <n v="3.1869402000000002E-3"/>
  </r>
  <r>
    <x v="3"/>
    <x v="8"/>
    <x v="1"/>
    <n v="307"/>
    <n v="5.87725425E-3"/>
    <n v="1.1472657300000001E-3"/>
    <n v="1.2975024699999999E-3"/>
    <n v="3.4324855800000002E-3"/>
  </r>
  <r>
    <x v="3"/>
    <x v="9"/>
    <x v="1"/>
    <n v="30"/>
    <n v="5.3603392700000002E-3"/>
    <n v="1.0293208000000001E-3"/>
    <n v="1.0922065E-3"/>
    <n v="3.23881152E-3"/>
  </r>
  <r>
    <x v="3"/>
    <x v="8"/>
    <x v="2"/>
    <n v="165"/>
    <n v="5.7119105300000002E-3"/>
    <n v="6.6231738000000005E-4"/>
    <n v="1.75862771E-3"/>
    <n v="3.2909649400000001E-3"/>
  </r>
  <r>
    <x v="3"/>
    <x v="9"/>
    <x v="2"/>
    <n v="43"/>
    <n v="5.1935290900000002E-3"/>
    <n v="7.3589551999999996E-4"/>
    <n v="1.83543257E-3"/>
    <n v="2.62220041E-3"/>
  </r>
  <r>
    <x v="3"/>
    <x v="8"/>
    <x v="3"/>
    <n v="192"/>
    <n v="5.9847605699999999E-3"/>
    <n v="1.0167098299999999E-3"/>
    <n v="1.03196108E-3"/>
    <n v="3.9360891599999996E-3"/>
  </r>
  <r>
    <x v="3"/>
    <x v="9"/>
    <x v="3"/>
    <n v="32"/>
    <n v="6.1349824099999999E-3"/>
    <n v="1.2550633800000001E-3"/>
    <n v="9.4545702000000005E-4"/>
    <n v="3.9344616000000004E-3"/>
  </r>
  <r>
    <x v="3"/>
    <x v="8"/>
    <x v="4"/>
    <n v="227"/>
    <n v="6.3670661700000004E-3"/>
    <n v="1.25759684E-3"/>
    <n v="1.12905834E-3"/>
    <n v="3.98041049E-3"/>
  </r>
  <r>
    <x v="3"/>
    <x v="9"/>
    <x v="4"/>
    <n v="51"/>
    <n v="6.1095222699999998E-3"/>
    <n v="1.1580879799999999E-3"/>
    <n v="1.2166392100000001E-3"/>
    <n v="3.7347945999999998E-3"/>
  </r>
  <r>
    <x v="3"/>
    <x v="8"/>
    <x v="5"/>
    <n v="180"/>
    <n v="7.5891201299999999E-3"/>
    <n v="9.1943134999999997E-4"/>
    <n v="1.6462831800000001E-3"/>
    <n v="5.0234051100000003E-3"/>
  </r>
  <r>
    <x v="3"/>
    <x v="9"/>
    <x v="5"/>
    <n v="15"/>
    <n v="6.0331788300000003E-3"/>
    <n v="6.2654300000000002E-4"/>
    <n v="1.14891953E-3"/>
    <n v="4.2577156800000003E-3"/>
  </r>
  <r>
    <x v="3"/>
    <x v="8"/>
    <x v="6"/>
    <n v="236"/>
    <n v="5.7561889500000003E-3"/>
    <n v="8.9699050999999998E-4"/>
    <n v="1.1726103900000001E-3"/>
    <n v="3.6865875399999999E-3"/>
  </r>
  <r>
    <x v="3"/>
    <x v="9"/>
    <x v="6"/>
    <n v="16"/>
    <n v="6.6493052400000002E-3"/>
    <n v="8.5720464000000002E-4"/>
    <n v="1.29195576E-3"/>
    <n v="4.50014448E-3"/>
  </r>
  <r>
    <x v="3"/>
    <x v="8"/>
    <x v="7"/>
    <n v="139"/>
    <n v="4.2937314600000002E-3"/>
    <n v="7.2691822E-4"/>
    <n v="6.2991247999999998E-4"/>
    <n v="2.93690023E-3"/>
  </r>
  <r>
    <x v="3"/>
    <x v="9"/>
    <x v="7"/>
    <n v="5"/>
    <n v="4.3773145699999997E-3"/>
    <n v="8.3564805000000005E-4"/>
    <n v="4.5833319E-4"/>
    <n v="3.0833331899999998E-3"/>
  </r>
  <r>
    <x v="3"/>
    <x v="8"/>
    <x v="8"/>
    <n v="133"/>
    <n v="7.6329710900000002E-3"/>
    <n v="1.11641928E-3"/>
    <n v="1.7508177799999999E-3"/>
    <n v="4.7657335399999999E-3"/>
  </r>
  <r>
    <x v="3"/>
    <x v="9"/>
    <x v="8"/>
    <n v="24"/>
    <n v="7.0717590500000002E-3"/>
    <n v="1.0990545600000001E-3"/>
    <n v="1.7732442899999999E-3"/>
    <n v="4.19945966E-3"/>
  </r>
  <r>
    <x v="3"/>
    <x v="8"/>
    <x v="9"/>
    <n v="165"/>
    <n v="6.4383415099999999E-3"/>
    <n v="1.09013725E-3"/>
    <n v="1.7960856300000001E-3"/>
    <n v="3.5521181800000001E-3"/>
  </r>
  <r>
    <x v="3"/>
    <x v="9"/>
    <x v="9"/>
    <n v="25"/>
    <n v="6.7430553799999998E-3"/>
    <n v="1.2814812099999999E-3"/>
    <n v="2.4597219900000002E-3"/>
    <n v="3.0018516299999999E-3"/>
  </r>
  <r>
    <x v="3"/>
    <x v="8"/>
    <x v="10"/>
    <n v="253"/>
    <n v="6.1620276199999997E-3"/>
    <n v="4.9548907000000004E-4"/>
    <n v="1.2160094900000001E-3"/>
    <n v="4.4505285899999998E-3"/>
  </r>
  <r>
    <x v="3"/>
    <x v="9"/>
    <x v="10"/>
    <n v="34"/>
    <n v="5.3026277099999996E-3"/>
    <n v="4.0849650000000001E-4"/>
    <n v="1.4089730699999999E-3"/>
    <n v="3.4851576899999999E-3"/>
  </r>
  <r>
    <x v="3"/>
    <x v="8"/>
    <x v="11"/>
    <n v="420"/>
    <n v="6.7593692500000002E-3"/>
    <n v="1.0346944199999999E-3"/>
    <n v="1.81200374E-3"/>
    <n v="3.9126706200000002E-3"/>
  </r>
  <r>
    <x v="3"/>
    <x v="9"/>
    <x v="11"/>
    <n v="58"/>
    <n v="6.2885134999999997E-3"/>
    <n v="1.0821756999999999E-3"/>
    <n v="1.7913870800000001E-3"/>
    <n v="3.4149503399999999E-3"/>
  </r>
  <r>
    <x v="3"/>
    <x v="8"/>
    <x v="12"/>
    <n v="347"/>
    <n v="6.2273852899999999E-3"/>
    <n v="7.4967955000000003E-4"/>
    <n v="1.86385929E-3"/>
    <n v="3.6138459500000002E-3"/>
  </r>
  <r>
    <x v="3"/>
    <x v="9"/>
    <x v="12"/>
    <n v="51"/>
    <n v="5.9599670899999997E-3"/>
    <n v="7.2167735000000001E-4"/>
    <n v="1.7690175299999999E-3"/>
    <n v="3.46927174E-3"/>
  </r>
  <r>
    <x v="3"/>
    <x v="8"/>
    <x v="13"/>
    <n v="205"/>
    <n v="5.5639112300000003E-3"/>
    <n v="6.6802145999999998E-4"/>
    <n v="1.21465648E-3"/>
    <n v="3.6812328099999998E-3"/>
  </r>
  <r>
    <x v="3"/>
    <x v="9"/>
    <x v="13"/>
    <n v="16"/>
    <n v="5.2748841100000001E-3"/>
    <n v="6.4163749000000002E-4"/>
    <n v="9.3098940000000004E-4"/>
    <n v="3.7022567199999998E-3"/>
  </r>
  <r>
    <x v="3"/>
    <x v="8"/>
    <x v="14"/>
    <n v="180"/>
    <n v="5.1108536800000002E-3"/>
    <n v="4.1177960000000002E-4"/>
    <n v="1.2291664099999999E-3"/>
    <n v="3.4699071500000002E-3"/>
  </r>
  <r>
    <x v="3"/>
    <x v="9"/>
    <x v="14"/>
    <n v="64"/>
    <n v="4.6522350400000001E-3"/>
    <n v="4.3764447999999998E-4"/>
    <n v="1.0805480599999999E-3"/>
    <n v="3.1340419700000002E-3"/>
  </r>
  <r>
    <x v="3"/>
    <x v="8"/>
    <x v="15"/>
    <n v="385"/>
    <n v="5.7960255000000004E-3"/>
    <n v="7.2838480000000005E-4"/>
    <n v="1.7017493999999999E-3"/>
    <n v="3.36589084E-3"/>
  </r>
  <r>
    <x v="3"/>
    <x v="9"/>
    <x v="15"/>
    <n v="62"/>
    <n v="5.7823698000000001E-3"/>
    <n v="6.2425302999999995E-4"/>
    <n v="2.14139011E-3"/>
    <n v="3.0167261700000001E-3"/>
  </r>
  <r>
    <x v="3"/>
    <x v="8"/>
    <x v="16"/>
    <n v="149"/>
    <n v="7.0122574200000001E-3"/>
    <n v="1.17721514E-3"/>
    <n v="1.7526563499999999E-3"/>
    <n v="4.08238543E-3"/>
  </r>
  <r>
    <x v="3"/>
    <x v="9"/>
    <x v="16"/>
    <n v="24"/>
    <n v="5.8506941700000002E-3"/>
    <n v="8.6275054000000003E-4"/>
    <n v="1.4998067900000001E-3"/>
    <n v="3.4881362799999999E-3"/>
  </r>
  <r>
    <x v="3"/>
    <x v="8"/>
    <x v="17"/>
    <n v="2111"/>
    <n v="4.5793471400000004E-3"/>
    <n v="1.04098108E-3"/>
    <n v="7.2938573000000005E-4"/>
    <n v="2.8089798299999998E-3"/>
  </r>
  <r>
    <x v="3"/>
    <x v="9"/>
    <x v="17"/>
    <n v="428"/>
    <n v="4.2882482800000003E-3"/>
    <n v="9.5729468000000002E-4"/>
    <n v="7.1459067000000001E-4"/>
    <n v="2.61636247E-3"/>
  </r>
  <r>
    <x v="3"/>
    <x v="8"/>
    <x v="18"/>
    <n v="834"/>
    <n v="4.74742403E-3"/>
    <n v="9.4622889000000004E-4"/>
    <n v="7.5672770000000003E-4"/>
    <n v="3.0444669600000001E-3"/>
  </r>
  <r>
    <x v="3"/>
    <x v="9"/>
    <x v="18"/>
    <n v="109"/>
    <n v="4.3107583499999999E-3"/>
    <n v="9.1467014999999997E-4"/>
    <n v="7.5741139999999996E-4"/>
    <n v="2.6386762700000002E-3"/>
  </r>
  <r>
    <x v="3"/>
    <x v="8"/>
    <x v="19"/>
    <n v="318"/>
    <n v="5.9146427799999998E-3"/>
    <n v="8.5553493999999996E-4"/>
    <n v="1.3779332999999999E-3"/>
    <n v="3.6811740599999999E-3"/>
  </r>
  <r>
    <x v="3"/>
    <x v="9"/>
    <x v="19"/>
    <n v="59"/>
    <n v="4.9913682300000003E-3"/>
    <n v="7.1778851000000004E-4"/>
    <n v="1.3347455099999999E-3"/>
    <n v="2.93883377E-3"/>
  </r>
  <r>
    <x v="3"/>
    <x v="8"/>
    <x v="20"/>
    <n v="232"/>
    <n v="7.7162154400000002E-3"/>
    <n v="1.4041045700000001E-3"/>
    <n v="1.47329958E-3"/>
    <n v="4.8388108399999999E-3"/>
  </r>
  <r>
    <x v="3"/>
    <x v="9"/>
    <x v="20"/>
    <n v="32"/>
    <n v="7.5784865100000003E-3"/>
    <n v="1.2666375100000001E-3"/>
    <n v="1.7379192800000001E-3"/>
    <n v="4.5739291800000002E-3"/>
  </r>
  <r>
    <x v="3"/>
    <x v="8"/>
    <x v="21"/>
    <n v="211"/>
    <n v="5.1865013999999997E-3"/>
    <n v="8.8160411000000002E-4"/>
    <n v="1.07891189E-3"/>
    <n v="3.2259849200000001E-3"/>
  </r>
  <r>
    <x v="3"/>
    <x v="9"/>
    <x v="21"/>
    <n v="23"/>
    <n v="4.8349433799999997E-3"/>
    <n v="6.6576064999999995E-4"/>
    <n v="1.14784598E-3"/>
    <n v="3.02133631E-3"/>
  </r>
  <r>
    <x v="3"/>
    <x v="8"/>
    <x v="22"/>
    <n v="336"/>
    <n v="5.9225843600000001E-3"/>
    <n v="8.0701584000000002E-4"/>
    <n v="1.3914376999999999E-3"/>
    <n v="3.72413033E-3"/>
  </r>
  <r>
    <x v="3"/>
    <x v="9"/>
    <x v="22"/>
    <n v="22"/>
    <n v="5.1099534900000002E-3"/>
    <n v="6.7866141999999995E-4"/>
    <n v="8.8962518000000005E-4"/>
    <n v="3.54166637E-3"/>
  </r>
  <r>
    <x v="3"/>
    <x v="9"/>
    <x v="23"/>
    <n v="3"/>
    <n v="6.1226849400000003E-3"/>
    <n v="9.7222175000000004E-4"/>
    <n v="3.6342590199999998E-3"/>
    <n v="1.5162034699999999E-3"/>
  </r>
  <r>
    <x v="3"/>
    <x v="8"/>
    <x v="24"/>
    <n v="380"/>
    <n v="5.7937680200000003E-3"/>
    <n v="4.1130579999999999E-4"/>
    <n v="1.1365129300000001E-3"/>
    <n v="4.2459488500000003E-3"/>
  </r>
  <r>
    <x v="3"/>
    <x v="9"/>
    <x v="24"/>
    <n v="35"/>
    <n v="4.98247328E-3"/>
    <n v="4.0376961E-4"/>
    <n v="1.13425902E-3"/>
    <n v="3.4444441399999999E-3"/>
  </r>
  <r>
    <x v="3"/>
    <x v="8"/>
    <x v="25"/>
    <n v="476"/>
    <n v="5.1920661599999997E-3"/>
    <n v="8.4675511999999999E-4"/>
    <n v="1.0457270699999999E-3"/>
    <n v="3.2995834799999998E-3"/>
  </r>
  <r>
    <x v="3"/>
    <x v="9"/>
    <x v="25"/>
    <n v="59"/>
    <n v="5.0572816400000003E-3"/>
    <n v="9.5338957000000002E-4"/>
    <n v="1.1695697100000001E-3"/>
    <n v="2.9343217800000001E-3"/>
  </r>
  <r>
    <x v="3"/>
    <x v="8"/>
    <x v="26"/>
    <n v="230"/>
    <n v="5.9966784999999998E-3"/>
    <n v="6.5146916999999998E-4"/>
    <n v="1.5643616799999999E-3"/>
    <n v="3.78084719E-3"/>
  </r>
  <r>
    <x v="3"/>
    <x v="9"/>
    <x v="26"/>
    <n v="18"/>
    <n v="5.7053752600000002E-3"/>
    <n v="8.4619312000000003E-4"/>
    <n v="1.8730707100000001E-3"/>
    <n v="2.9861108700000001E-3"/>
  </r>
  <r>
    <x v="3"/>
    <x v="8"/>
    <x v="27"/>
    <n v="210"/>
    <n v="6.7389217199999999E-3"/>
    <n v="6.2924357000000003E-4"/>
    <n v="1.99448832E-3"/>
    <n v="4.1151893800000002E-3"/>
  </r>
  <r>
    <x v="3"/>
    <x v="9"/>
    <x v="27"/>
    <n v="37"/>
    <n v="7.5187685299999999E-3"/>
    <n v="7.1634111E-4"/>
    <n v="1.87155885E-3"/>
    <n v="4.9308681799999999E-3"/>
  </r>
  <r>
    <x v="3"/>
    <x v="8"/>
    <x v="28"/>
    <n v="363"/>
    <n v="4.88731992E-3"/>
    <n v="1.25864046E-3"/>
    <n v="6.4033619999999999E-4"/>
    <n v="2.98834279E-3"/>
  </r>
  <r>
    <x v="3"/>
    <x v="9"/>
    <x v="28"/>
    <n v="67"/>
    <n v="4.2235003300000002E-3"/>
    <n v="9.2644392999999996E-4"/>
    <n v="6.4365644000000002E-4"/>
    <n v="2.6533994299999999E-3"/>
  </r>
  <r>
    <x v="3"/>
    <x v="8"/>
    <x v="29"/>
    <n v="274"/>
    <n v="6.8153552500000002E-3"/>
    <n v="7.0002005999999996E-4"/>
    <n v="1.4286798E-3"/>
    <n v="4.6866549299999999E-3"/>
  </r>
  <r>
    <x v="3"/>
    <x v="9"/>
    <x v="29"/>
    <n v="49"/>
    <n v="6.03505263E-3"/>
    <n v="7.2089924999999997E-4"/>
    <n v="1.42337465E-3"/>
    <n v="3.89077825E-3"/>
  </r>
  <r>
    <x v="3"/>
    <x v="8"/>
    <x v="30"/>
    <n v="270"/>
    <n v="7.8599963300000006E-3"/>
    <n v="1.4282833700000001E-3"/>
    <n v="1.7169064700000001E-3"/>
    <n v="4.7148060100000002E-3"/>
  </r>
  <r>
    <x v="3"/>
    <x v="9"/>
    <x v="30"/>
    <n v="31"/>
    <n v="6.5893815099999998E-3"/>
    <n v="1.2421591999999999E-3"/>
    <n v="1.3888886799999999E-3"/>
    <n v="3.9583331000000001E-3"/>
  </r>
  <r>
    <x v="3"/>
    <x v="8"/>
    <x v="31"/>
    <n v="174"/>
    <n v="6.9928690800000002E-3"/>
    <n v="1.3612173099999999E-3"/>
    <n v="1.6062683800000001E-3"/>
    <n v="4.0253828700000001E-3"/>
  </r>
  <r>
    <x v="3"/>
    <x v="9"/>
    <x v="31"/>
    <n v="46"/>
    <n v="5.2621777400000003E-3"/>
    <n v="8.9522924999999997E-4"/>
    <n v="1.50764868E-3"/>
    <n v="2.85929933E-3"/>
  </r>
  <r>
    <x v="3"/>
    <x v="8"/>
    <x v="32"/>
    <n v="95"/>
    <n v="7.8886449700000007E-3"/>
    <n v="7.1564304999999998E-4"/>
    <n v="2.06834774E-3"/>
    <n v="5.1046537600000002E-3"/>
  </r>
  <r>
    <x v="3"/>
    <x v="9"/>
    <x v="32"/>
    <n v="9"/>
    <n v="1.0870627460000001E-2"/>
    <n v="8.4876511000000002E-4"/>
    <n v="3.09284953E-3"/>
    <n v="6.9290121099999996E-3"/>
  </r>
  <r>
    <x v="3"/>
    <x v="8"/>
    <x v="33"/>
    <n v="334"/>
    <n v="5.6903898099999999E-3"/>
    <n v="7.1762699000000002E-4"/>
    <n v="1.0937843999999999E-3"/>
    <n v="3.8789779099999999E-3"/>
  </r>
  <r>
    <x v="3"/>
    <x v="9"/>
    <x v="33"/>
    <n v="56"/>
    <n v="4.7755454000000001E-3"/>
    <n v="6.6654240000000003E-4"/>
    <n v="9.7532220999999996E-4"/>
    <n v="3.1336803400000002E-3"/>
  </r>
  <r>
    <x v="3"/>
    <x v="8"/>
    <x v="34"/>
    <n v="153"/>
    <n v="6.5472946099999997E-3"/>
    <n v="8.6835788999999996E-4"/>
    <n v="2.0967983399999999E-3"/>
    <n v="3.58213786E-3"/>
  </r>
  <r>
    <x v="3"/>
    <x v="9"/>
    <x v="34"/>
    <n v="38"/>
    <n v="5.9825777499999998E-3"/>
    <n v="7.2246571000000002E-4"/>
    <n v="2.0486109000000001E-3"/>
    <n v="3.2115006899999998E-3"/>
  </r>
  <r>
    <x v="3"/>
    <x v="8"/>
    <x v="35"/>
    <n v="142"/>
    <n v="5.80130058E-3"/>
    <n v="2.4085462E-4"/>
    <n v="1.3363162699999999E-3"/>
    <n v="4.2125552099999998E-3"/>
  </r>
  <r>
    <x v="3"/>
    <x v="9"/>
    <x v="35"/>
    <n v="22"/>
    <n v="5.9201386600000001E-3"/>
    <n v="1.9255020999999999E-4"/>
    <n v="1.6761361699999999E-3"/>
    <n v="4.0388255899999996E-3"/>
  </r>
  <r>
    <x v="3"/>
    <x v="8"/>
    <x v="36"/>
    <n v="414"/>
    <n v="5.5557510100000002E-3"/>
    <n v="9.8256595000000002E-4"/>
    <n v="8.1792897000000002E-4"/>
    <n v="3.75525563E-3"/>
  </r>
  <r>
    <x v="3"/>
    <x v="9"/>
    <x v="36"/>
    <n v="48"/>
    <n v="5.5316837600000003E-3"/>
    <n v="1.11882694E-3"/>
    <n v="6.8021776999999996E-4"/>
    <n v="3.7326386900000002E-3"/>
  </r>
  <r>
    <x v="3"/>
    <x v="8"/>
    <x v="37"/>
    <n v="328"/>
    <n v="6.6706891000000001E-3"/>
    <n v="8.9826084999999997E-4"/>
    <n v="1.4321150000000001E-3"/>
    <n v="4.34031282E-3"/>
  </r>
  <r>
    <x v="3"/>
    <x v="9"/>
    <x v="37"/>
    <n v="34"/>
    <n v="6.1863423900000002E-3"/>
    <n v="8.4150296999999997E-4"/>
    <n v="1.81100199E-3"/>
    <n v="3.5338369000000001E-3"/>
  </r>
  <r>
    <x v="3"/>
    <x v="8"/>
    <x v="38"/>
    <n v="178"/>
    <n v="7.6590457500000002E-3"/>
    <n v="8.3534880000000003E-4"/>
    <n v="2.5059818500000001E-3"/>
    <n v="4.3177145999999996E-3"/>
  </r>
  <r>
    <x v="3"/>
    <x v="9"/>
    <x v="38"/>
    <n v="20"/>
    <n v="5.9971062100000003E-3"/>
    <n v="6.2152756000000001E-4"/>
    <n v="2.01967572E-3"/>
    <n v="3.3559025599999999E-3"/>
  </r>
  <r>
    <x v="3"/>
    <x v="8"/>
    <x v="39"/>
    <n v="263"/>
    <n v="5.4219473700000001E-3"/>
    <n v="7.9839083999999995E-4"/>
    <n v="8.5045216999999999E-4"/>
    <n v="3.7731039000000002E-3"/>
  </r>
  <r>
    <x v="3"/>
    <x v="9"/>
    <x v="39"/>
    <n v="35"/>
    <n v="5.7516531999999999E-3"/>
    <n v="8.4226169999999999E-4"/>
    <n v="9.3749982999999999E-4"/>
    <n v="3.9718912799999997E-3"/>
  </r>
  <r>
    <x v="3"/>
    <x v="8"/>
    <x v="40"/>
    <n v="298"/>
    <n v="3.8201432999999999E-3"/>
    <n v="4.0276202000000001E-4"/>
    <n v="7.4093469999999997E-4"/>
    <n v="2.6764461400000002E-3"/>
  </r>
  <r>
    <x v="3"/>
    <x v="9"/>
    <x v="40"/>
    <n v="36"/>
    <n v="4.0171679899999998E-3"/>
    <n v="4.4367262000000001E-4"/>
    <n v="7.1341275999999996E-4"/>
    <n v="2.8600821099999999E-3"/>
  </r>
  <r>
    <x v="3"/>
    <x v="8"/>
    <x v="41"/>
    <n v="88"/>
    <n v="6.2393463400000002E-3"/>
    <n v="5.0255131999999997E-4"/>
    <n v="1.5977480699999999E-3"/>
    <n v="4.1390464900000002E-3"/>
  </r>
  <r>
    <x v="3"/>
    <x v="9"/>
    <x v="41"/>
    <n v="18"/>
    <n v="6.8081273400000001E-3"/>
    <n v="2.4755635999999998E-4"/>
    <n v="2.0106735999999999E-3"/>
    <n v="4.5498968299999996E-3"/>
  </r>
  <r>
    <x v="3"/>
    <x v="8"/>
    <x v="42"/>
    <n v="751"/>
    <n v="4.8317518699999996E-3"/>
    <n v="1.0972713E-3"/>
    <n v="8.4896042000000001E-4"/>
    <n v="2.8855196899999999E-3"/>
  </r>
  <r>
    <x v="3"/>
    <x v="9"/>
    <x v="42"/>
    <n v="96"/>
    <n v="4.67037978E-3"/>
    <n v="1.0901328699999999E-3"/>
    <n v="8.2621984999999996E-4"/>
    <n v="2.7540265500000001E-3"/>
  </r>
  <r>
    <x v="3"/>
    <x v="8"/>
    <x v="43"/>
    <n v="167"/>
    <n v="5.9426976900000001E-3"/>
    <n v="7.3027531000000002E-4"/>
    <n v="1.5615988E-3"/>
    <n v="3.6508231000000001E-3"/>
  </r>
  <r>
    <x v="3"/>
    <x v="9"/>
    <x v="43"/>
    <n v="33"/>
    <n v="5.74810584E-3"/>
    <n v="9.9607166999999999E-4"/>
    <n v="1.35627085E-3"/>
    <n v="3.3957629500000002E-3"/>
  </r>
  <r>
    <x v="3"/>
    <x v="8"/>
    <x v="44"/>
    <n v="598"/>
    <n v="5.2183975100000002E-3"/>
    <n v="8.3294600999999995E-4"/>
    <n v="9.9562173000000004E-4"/>
    <n v="3.3898292900000002E-3"/>
  </r>
  <r>
    <x v="3"/>
    <x v="9"/>
    <x v="44"/>
    <n v="43"/>
    <n v="4.7084945999999999E-3"/>
    <n v="8.3225644000000005E-4"/>
    <n v="9.0627663999999996E-4"/>
    <n v="2.96996104E-3"/>
  </r>
  <r>
    <x v="4"/>
    <x v="8"/>
    <x v="0"/>
    <n v="12986"/>
    <n v="5.9358794299999998E-3"/>
    <n v="1.01173836E-3"/>
    <n v="1.1920072800000001E-3"/>
    <n v="3.7319924699999998E-3"/>
  </r>
  <r>
    <x v="4"/>
    <x v="9"/>
    <x v="0"/>
    <n v="1981"/>
    <n v="5.4922689099999996E-3"/>
    <n v="9.4342994000000001E-4"/>
    <n v="1.1781715599999999E-3"/>
    <n v="3.3704858200000001E-3"/>
  </r>
  <r>
    <x v="4"/>
    <x v="8"/>
    <x v="1"/>
    <n v="267"/>
    <n v="5.9729589000000003E-3"/>
    <n v="1.1242888400000001E-3"/>
    <n v="1.1249390599999999E-3"/>
    <n v="3.72373049E-3"/>
  </r>
  <r>
    <x v="4"/>
    <x v="9"/>
    <x v="1"/>
    <n v="37"/>
    <n v="5.0828951499999999E-3"/>
    <n v="8.8338315000000001E-4"/>
    <n v="1.22779008E-3"/>
    <n v="2.9717214799999999E-3"/>
  </r>
  <r>
    <x v="4"/>
    <x v="8"/>
    <x v="2"/>
    <n v="154"/>
    <n v="5.5566075200000004E-3"/>
    <n v="6.7700792999999995E-4"/>
    <n v="1.7659479300000001E-3"/>
    <n v="3.1136511400000001E-3"/>
  </r>
  <r>
    <x v="4"/>
    <x v="9"/>
    <x v="2"/>
    <n v="26"/>
    <n v="4.8909363699999996E-3"/>
    <n v="5.9072275000000005E-4"/>
    <n v="1.27715437E-3"/>
    <n v="3.0230589100000002E-3"/>
  </r>
  <r>
    <x v="4"/>
    <x v="8"/>
    <x v="3"/>
    <n v="158"/>
    <n v="6.1137480100000004E-3"/>
    <n v="1.1376287100000001E-3"/>
    <n v="1.0184450199999999E-3"/>
    <n v="3.9576738200000003E-3"/>
  </r>
  <r>
    <x v="4"/>
    <x v="9"/>
    <x v="3"/>
    <n v="40"/>
    <n v="5.6970483799999999E-3"/>
    <n v="1.0133099899999999E-3"/>
    <n v="1.09259235E-3"/>
    <n v="3.5911455799999999E-3"/>
  </r>
  <r>
    <x v="4"/>
    <x v="8"/>
    <x v="4"/>
    <n v="180"/>
    <n v="6.69296532E-3"/>
    <n v="1.0956144499999999E-3"/>
    <n v="9.8450334000000001E-4"/>
    <n v="4.6128469799999999E-3"/>
  </r>
  <r>
    <x v="4"/>
    <x v="9"/>
    <x v="4"/>
    <n v="46"/>
    <n v="6.4070045800000003E-3"/>
    <n v="1.03286005E-3"/>
    <n v="1.0713564199999999E-3"/>
    <n v="4.30278758E-3"/>
  </r>
  <r>
    <x v="4"/>
    <x v="8"/>
    <x v="5"/>
    <n v="158"/>
    <n v="6.8846692500000002E-3"/>
    <n v="6.6419044999999999E-4"/>
    <n v="1.49437388E-3"/>
    <n v="4.7261044100000002E-3"/>
  </r>
  <r>
    <x v="4"/>
    <x v="9"/>
    <x v="5"/>
    <n v="21"/>
    <n v="6.3618825599999996E-3"/>
    <n v="5.9689129000000004E-4"/>
    <n v="1.3403877900000001E-3"/>
    <n v="4.4246028299999999E-3"/>
  </r>
  <r>
    <x v="4"/>
    <x v="8"/>
    <x v="6"/>
    <n v="233"/>
    <n v="6.5734777599999999E-3"/>
    <n v="1.2052930500000001E-3"/>
    <n v="1.3979789999999999E-3"/>
    <n v="3.9702052000000002E-3"/>
  </r>
  <r>
    <x v="4"/>
    <x v="9"/>
    <x v="6"/>
    <n v="13"/>
    <n v="5.8306621699999997E-3"/>
    <n v="8.0039144999999995E-4"/>
    <n v="1.26691564E-3"/>
    <n v="3.7633544799999998E-3"/>
  </r>
  <r>
    <x v="4"/>
    <x v="8"/>
    <x v="7"/>
    <n v="146"/>
    <n v="4.3627122100000004E-3"/>
    <n v="8.2865588999999999E-4"/>
    <n v="6.1485263000000002E-4"/>
    <n v="2.9192032000000001E-3"/>
  </r>
  <r>
    <x v="4"/>
    <x v="9"/>
    <x v="7"/>
    <n v="2"/>
    <n v="5.0115739499999997E-3"/>
    <n v="7.8703680000000002E-4"/>
    <n v="2.2106479099999999E-3"/>
    <n v="2.0138885400000001E-3"/>
  </r>
  <r>
    <x v="4"/>
    <x v="8"/>
    <x v="8"/>
    <n v="142"/>
    <n v="7.5437693200000001E-3"/>
    <n v="1.19155883E-3"/>
    <n v="1.89268691E-3"/>
    <n v="4.4595231000000004E-3"/>
  </r>
  <r>
    <x v="4"/>
    <x v="9"/>
    <x v="8"/>
    <n v="26"/>
    <n v="6.5518160200000002E-3"/>
    <n v="9.3215789999999995E-4"/>
    <n v="1.72542707E-3"/>
    <n v="3.8942305199999999E-3"/>
  </r>
  <r>
    <x v="4"/>
    <x v="8"/>
    <x v="9"/>
    <n v="123"/>
    <n v="7.3405974399999999E-3"/>
    <n v="1.30692917E-3"/>
    <n v="1.62451045E-3"/>
    <n v="4.4091573699999997E-3"/>
  </r>
  <r>
    <x v="4"/>
    <x v="9"/>
    <x v="9"/>
    <n v="20"/>
    <n v="6.3414349599999996E-3"/>
    <n v="9.7569419000000004E-4"/>
    <n v="2.0619210299999999E-3"/>
    <n v="3.3038192600000002E-3"/>
  </r>
  <r>
    <x v="4"/>
    <x v="8"/>
    <x v="10"/>
    <n v="250"/>
    <n v="6.27537014E-3"/>
    <n v="5.2736085999999997E-4"/>
    <n v="1.69101828E-3"/>
    <n v="4.0569904899999997E-3"/>
  </r>
  <r>
    <x v="4"/>
    <x v="9"/>
    <x v="10"/>
    <n v="13"/>
    <n v="4.7925567199999996E-3"/>
    <n v="3.8639571999999999E-4"/>
    <n v="1.7298786199999999E-3"/>
    <n v="2.6762817699999999E-3"/>
  </r>
  <r>
    <x v="4"/>
    <x v="8"/>
    <x v="11"/>
    <n v="435"/>
    <n v="7.1700987400000003E-3"/>
    <n v="1.2348603399999999E-3"/>
    <n v="1.67196122E-3"/>
    <n v="4.2632766899999997E-3"/>
  </r>
  <r>
    <x v="4"/>
    <x v="9"/>
    <x v="11"/>
    <n v="92"/>
    <n v="6.6131992400000001E-3"/>
    <n v="1.1941422600000001E-3"/>
    <n v="1.8100842899999999E-3"/>
    <n v="3.6089721999999999E-3"/>
  </r>
  <r>
    <x v="4"/>
    <x v="8"/>
    <x v="12"/>
    <n v="336"/>
    <n v="6.67479583E-3"/>
    <n v="7.9991983999999996E-4"/>
    <n v="1.95109242E-3"/>
    <n v="3.9237831199999997E-3"/>
  </r>
  <r>
    <x v="4"/>
    <x v="9"/>
    <x v="12"/>
    <n v="66"/>
    <n v="6.1645971000000004E-3"/>
    <n v="7.9527894E-4"/>
    <n v="1.6703490400000001E-3"/>
    <n v="3.6989685799999998E-3"/>
  </r>
  <r>
    <x v="4"/>
    <x v="8"/>
    <x v="13"/>
    <n v="189"/>
    <n v="5.7993457199999997E-3"/>
    <n v="6.6786668999999999E-4"/>
    <n v="1.3628623099999999E-3"/>
    <n v="3.76861627E-3"/>
  </r>
  <r>
    <x v="4"/>
    <x v="9"/>
    <x v="13"/>
    <n v="13"/>
    <n v="6.9569085899999997E-3"/>
    <n v="1.1226849300000001E-3"/>
    <n v="1.35950832E-3"/>
    <n v="4.4747148400000004E-3"/>
  </r>
  <r>
    <x v="4"/>
    <x v="8"/>
    <x v="14"/>
    <n v="189"/>
    <n v="6.0787769499999998E-3"/>
    <n v="5.6866035999999999E-4"/>
    <n v="1.7051854299999999E-3"/>
    <n v="3.8049306800000001E-3"/>
  </r>
  <r>
    <x v="4"/>
    <x v="9"/>
    <x v="14"/>
    <n v="62"/>
    <n v="5.0770980300000003E-3"/>
    <n v="5.7646328999999997E-4"/>
    <n v="1.23375875E-3"/>
    <n v="3.2668755299999999E-3"/>
  </r>
  <r>
    <x v="4"/>
    <x v="8"/>
    <x v="15"/>
    <n v="363"/>
    <n v="6.3595230299999996E-3"/>
    <n v="9.4553466000000001E-4"/>
    <n v="1.7836506600000001E-3"/>
    <n v="3.63033722E-3"/>
  </r>
  <r>
    <x v="4"/>
    <x v="9"/>
    <x v="15"/>
    <n v="56"/>
    <n v="5.6500079899999998E-3"/>
    <n v="7.8042303000000002E-4"/>
    <n v="2.2019673900000002E-3"/>
    <n v="2.6676171799999999E-3"/>
  </r>
  <r>
    <x v="4"/>
    <x v="8"/>
    <x v="16"/>
    <n v="148"/>
    <n v="7.0359419600000001E-3"/>
    <n v="1.30841756E-3"/>
    <n v="1.6316313799999999E-3"/>
    <n v="4.0958925199999999E-3"/>
  </r>
  <r>
    <x v="4"/>
    <x v="9"/>
    <x v="16"/>
    <n v="22"/>
    <n v="6.5761782100000003E-3"/>
    <n v="9.7800910999999995E-4"/>
    <n v="1.8066075E-3"/>
    <n v="3.7915612300000001E-3"/>
  </r>
  <r>
    <x v="4"/>
    <x v="8"/>
    <x v="17"/>
    <n v="1892"/>
    <n v="4.6920633200000002E-3"/>
    <n v="1.0423821599999999E-3"/>
    <n v="7.2110983999999995E-4"/>
    <n v="2.9285708399999998E-3"/>
  </r>
  <r>
    <x v="4"/>
    <x v="9"/>
    <x v="17"/>
    <n v="377"/>
    <n v="4.4516280999999996E-3"/>
    <n v="9.7022644000000001E-4"/>
    <n v="6.9063733999999996E-4"/>
    <n v="2.7907638300000001E-3"/>
  </r>
  <r>
    <x v="4"/>
    <x v="8"/>
    <x v="18"/>
    <n v="737"/>
    <n v="5.4945440800000002E-3"/>
    <n v="1.3174811800000001E-3"/>
    <n v="8.6211909000000002E-4"/>
    <n v="3.3149433600000002E-3"/>
  </r>
  <r>
    <x v="4"/>
    <x v="9"/>
    <x v="18"/>
    <n v="143"/>
    <n v="5.1912552700000003E-3"/>
    <n v="1.1821740900000001E-3"/>
    <n v="9.5587259999999996E-4"/>
    <n v="3.05320811E-3"/>
  </r>
  <r>
    <x v="4"/>
    <x v="8"/>
    <x v="19"/>
    <n v="292"/>
    <n v="6.1712009199999997E-3"/>
    <n v="1.01463383E-3"/>
    <n v="1.2152379E-3"/>
    <n v="3.9413287299999997E-3"/>
  </r>
  <r>
    <x v="4"/>
    <x v="9"/>
    <x v="19"/>
    <n v="52"/>
    <n v="6.0340987700000003E-3"/>
    <n v="8.1063011999999996E-4"/>
    <n v="1.2927347799999999E-3"/>
    <n v="3.9307334199999997E-3"/>
  </r>
  <r>
    <x v="4"/>
    <x v="8"/>
    <x v="20"/>
    <n v="170"/>
    <n v="7.0303646899999997E-3"/>
    <n v="1.3172655599999999E-3"/>
    <n v="1.37792731E-3"/>
    <n v="4.3351713300000001E-3"/>
  </r>
  <r>
    <x v="4"/>
    <x v="9"/>
    <x v="20"/>
    <n v="32"/>
    <n v="6.0427515300000003E-3"/>
    <n v="1.10930242E-3"/>
    <n v="1.54260674E-3"/>
    <n v="3.3908417899999998E-3"/>
  </r>
  <r>
    <x v="4"/>
    <x v="8"/>
    <x v="21"/>
    <n v="190"/>
    <n v="5.4162400100000001E-3"/>
    <n v="9.3774343000000001E-4"/>
    <n v="1.19249489E-3"/>
    <n v="3.2860011999999998E-3"/>
  </r>
  <r>
    <x v="4"/>
    <x v="9"/>
    <x v="21"/>
    <n v="24"/>
    <n v="6.1569249000000001E-3"/>
    <n v="8.1790102999999999E-4"/>
    <n v="1.2900267499999999E-3"/>
    <n v="4.0489966899999999E-3"/>
  </r>
  <r>
    <x v="4"/>
    <x v="8"/>
    <x v="22"/>
    <n v="281"/>
    <n v="5.6594336400000002E-3"/>
    <n v="9.1484588999999998E-4"/>
    <n v="1.08742726E-3"/>
    <n v="3.6571600299999999E-3"/>
  </r>
  <r>
    <x v="4"/>
    <x v="9"/>
    <x v="22"/>
    <n v="26"/>
    <n v="5.31962232E-3"/>
    <n v="8.7473265999999999E-4"/>
    <n v="6.6817996000000004E-4"/>
    <n v="3.7767091000000001E-3"/>
  </r>
  <r>
    <x v="4"/>
    <x v="8"/>
    <x v="23"/>
    <n v="1"/>
    <n v="7.0717590200000003E-3"/>
    <n v="4.9768472000000002E-4"/>
    <n v="3.9120368000000001E-3"/>
    <n v="2.6620367999999998E-3"/>
  </r>
  <r>
    <x v="4"/>
    <x v="8"/>
    <x v="24"/>
    <n v="323"/>
    <n v="5.7980733700000002E-3"/>
    <n v="3.6151938999999999E-4"/>
    <n v="1.0070158899999999E-3"/>
    <n v="4.4295376499999999E-3"/>
  </r>
  <r>
    <x v="4"/>
    <x v="9"/>
    <x v="24"/>
    <n v="31"/>
    <n v="5.1743575900000003E-3"/>
    <n v="4.7528347999999999E-4"/>
    <n v="8.9419030999999996E-4"/>
    <n v="3.8048833199999998E-3"/>
  </r>
  <r>
    <x v="4"/>
    <x v="8"/>
    <x v="25"/>
    <n v="453"/>
    <n v="5.6508050799999997E-3"/>
    <n v="1.1681125599999999E-3"/>
    <n v="1.0219419500000001E-3"/>
    <n v="3.4607501099999998E-3"/>
  </r>
  <r>
    <x v="4"/>
    <x v="9"/>
    <x v="25"/>
    <n v="44"/>
    <n v="5.23227038E-3"/>
    <n v="1.15425056E-3"/>
    <n v="8.6700313E-4"/>
    <n v="3.2110161699999999E-3"/>
  </r>
  <r>
    <x v="4"/>
    <x v="8"/>
    <x v="26"/>
    <n v="237"/>
    <n v="6.1822645600000002E-3"/>
    <n v="7.3590578000000005E-4"/>
    <n v="1.6640293100000001E-3"/>
    <n v="3.78232901E-3"/>
  </r>
  <r>
    <x v="4"/>
    <x v="9"/>
    <x v="26"/>
    <n v="19"/>
    <n v="5.6688594899999998E-3"/>
    <n v="5.9819658999999998E-4"/>
    <n v="1.57407382E-3"/>
    <n v="3.4965884799999999E-3"/>
  </r>
  <r>
    <x v="4"/>
    <x v="8"/>
    <x v="27"/>
    <n v="238"/>
    <n v="7.0803180100000003E-3"/>
    <n v="7.9895129000000004E-4"/>
    <n v="1.6674931300000001E-3"/>
    <n v="4.6138730799999998E-3"/>
  </r>
  <r>
    <x v="4"/>
    <x v="9"/>
    <x v="27"/>
    <n v="24"/>
    <n v="7.6687882999999998E-3"/>
    <n v="1.1178624300000001E-3"/>
    <n v="1.6136185400000001E-3"/>
    <n v="4.9373068799999998E-3"/>
  </r>
  <r>
    <x v="4"/>
    <x v="8"/>
    <x v="28"/>
    <n v="334"/>
    <n v="4.7454047900000003E-3"/>
    <n v="1.02392413E-3"/>
    <n v="5.0846197999999997E-4"/>
    <n v="3.21301816E-3"/>
  </r>
  <r>
    <x v="4"/>
    <x v="9"/>
    <x v="28"/>
    <n v="52"/>
    <n v="4.70129964E-3"/>
    <n v="9.7645097000000004E-4"/>
    <n v="5.1994274999999995E-4"/>
    <n v="3.2049053699999999E-3"/>
  </r>
  <r>
    <x v="4"/>
    <x v="8"/>
    <x v="29"/>
    <n v="272"/>
    <n v="6.68981456E-3"/>
    <n v="7.8763252000000001E-4"/>
    <n v="1.4112282999999999E-3"/>
    <n v="4.4909532599999996E-3"/>
  </r>
  <r>
    <x v="4"/>
    <x v="9"/>
    <x v="29"/>
    <n v="43"/>
    <n v="5.6031974399999998E-3"/>
    <n v="8.5782711000000002E-4"/>
    <n v="9.8271940000000009E-4"/>
    <n v="3.7626504400000002E-3"/>
  </r>
  <r>
    <x v="4"/>
    <x v="8"/>
    <x v="30"/>
    <n v="224"/>
    <n v="7.6111418700000001E-3"/>
    <n v="1.4428320900000001E-3"/>
    <n v="1.6806690000000001E-3"/>
    <n v="4.4876403099999998E-3"/>
  </r>
  <r>
    <x v="4"/>
    <x v="9"/>
    <x v="30"/>
    <n v="50"/>
    <n v="6.2564812100000004E-3"/>
    <n v="9.9652752999999992E-4"/>
    <n v="1.65925903E-3"/>
    <n v="3.6006942400000001E-3"/>
  </r>
  <r>
    <x v="4"/>
    <x v="8"/>
    <x v="31"/>
    <n v="159"/>
    <n v="7.2000929299999997E-3"/>
    <n v="1.3126744599999999E-3"/>
    <n v="1.7178398599999999E-3"/>
    <n v="4.1695781399999996E-3"/>
  </r>
  <r>
    <x v="4"/>
    <x v="9"/>
    <x v="31"/>
    <n v="32"/>
    <n v="5.2477573000000001E-3"/>
    <n v="8.4201366000000004E-4"/>
    <n v="1.40878161E-3"/>
    <n v="2.9969616199999999E-3"/>
  </r>
  <r>
    <x v="4"/>
    <x v="8"/>
    <x v="32"/>
    <n v="125"/>
    <n v="7.5713886200000002E-3"/>
    <n v="9.2342569000000002E-4"/>
    <n v="1.22314791E-3"/>
    <n v="5.4248145500000004E-3"/>
  </r>
  <r>
    <x v="4"/>
    <x v="9"/>
    <x v="32"/>
    <n v="16"/>
    <n v="9.5710356199999996E-3"/>
    <n v="1.0127312000000001E-3"/>
    <n v="2.51953115E-3"/>
    <n v="6.0387729100000002E-3"/>
  </r>
  <r>
    <x v="4"/>
    <x v="8"/>
    <x v="33"/>
    <n v="304"/>
    <n v="5.6647856500000003E-3"/>
    <n v="8.1650500999999999E-4"/>
    <n v="1.1751489999999999E-3"/>
    <n v="3.6731311399999999E-3"/>
  </r>
  <r>
    <x v="4"/>
    <x v="9"/>
    <x v="33"/>
    <n v="41"/>
    <n v="5.1041664200000003E-3"/>
    <n v="5.840671E-4"/>
    <n v="9.9254718000000002E-4"/>
    <n v="3.52755172E-3"/>
  </r>
  <r>
    <x v="4"/>
    <x v="8"/>
    <x v="34"/>
    <n v="151"/>
    <n v="7.4184446899999996E-3"/>
    <n v="9.9912592000000002E-4"/>
    <n v="2.2766431100000001E-3"/>
    <n v="4.1426751399999996E-3"/>
  </r>
  <r>
    <x v="4"/>
    <x v="9"/>
    <x v="34"/>
    <n v="31"/>
    <n v="5.6197726800000002E-3"/>
    <n v="6.4628117000000004E-4"/>
    <n v="1.7152028599999999E-3"/>
    <n v="3.2582883400000002E-3"/>
  </r>
  <r>
    <x v="4"/>
    <x v="8"/>
    <x v="35"/>
    <n v="152"/>
    <n v="7.18551999E-3"/>
    <n v="3.9778243000000002E-4"/>
    <n v="1.62136002E-3"/>
    <n v="5.1544222700000003E-3"/>
  </r>
  <r>
    <x v="4"/>
    <x v="9"/>
    <x v="35"/>
    <n v="27"/>
    <n v="5.4981136499999998E-3"/>
    <n v="2.0361770999999999E-4"/>
    <n v="1.57921792E-3"/>
    <n v="3.70198883E-3"/>
  </r>
  <r>
    <x v="4"/>
    <x v="8"/>
    <x v="36"/>
    <n v="346"/>
    <n v="5.8178787000000001E-3"/>
    <n v="1.2460190600000001E-3"/>
    <n v="9.6342433000000003E-4"/>
    <n v="3.6084347800000001E-3"/>
  </r>
  <r>
    <x v="4"/>
    <x v="9"/>
    <x v="36"/>
    <n v="40"/>
    <n v="5.7164349699999999E-3"/>
    <n v="1.36921273E-3"/>
    <n v="8.7847195000000002E-4"/>
    <n v="3.4687497500000002E-3"/>
  </r>
  <r>
    <x v="4"/>
    <x v="8"/>
    <x v="37"/>
    <n v="374"/>
    <n v="7.2996816299999998E-3"/>
    <n v="1.3479461500000001E-3"/>
    <n v="1.0565827700000001E-3"/>
    <n v="4.8951213200000001E-3"/>
  </r>
  <r>
    <x v="4"/>
    <x v="9"/>
    <x v="37"/>
    <n v="33"/>
    <n v="6.7532966199999999E-3"/>
    <n v="1.3608302900000001E-3"/>
    <n v="1.4095817000000001E-3"/>
    <n v="3.9828842099999999E-3"/>
  </r>
  <r>
    <x v="4"/>
    <x v="8"/>
    <x v="38"/>
    <n v="158"/>
    <n v="7.3775929600000002E-3"/>
    <n v="7.2008298000000002E-4"/>
    <n v="2.2323309699999998E-3"/>
    <n v="4.4251784999999998E-3"/>
  </r>
  <r>
    <x v="4"/>
    <x v="9"/>
    <x v="38"/>
    <n v="22"/>
    <n v="6.3283878399999997E-3"/>
    <n v="6.3657389E-4"/>
    <n v="1.8344905199999999E-3"/>
    <n v="3.85732294E-3"/>
  </r>
  <r>
    <x v="4"/>
    <x v="8"/>
    <x v="39"/>
    <n v="265"/>
    <n v="5.9369756599999997E-3"/>
    <n v="9.5374714E-4"/>
    <n v="9.2186383000000002E-4"/>
    <n v="4.0613641899999997E-3"/>
  </r>
  <r>
    <x v="4"/>
    <x v="9"/>
    <x v="39"/>
    <n v="44"/>
    <n v="5.3495893800000003E-3"/>
    <n v="8.1071108999999995E-4"/>
    <n v="8.3307005000000001E-4"/>
    <n v="3.7058078700000002E-3"/>
  </r>
  <r>
    <x v="4"/>
    <x v="8"/>
    <x v="40"/>
    <n v="297"/>
    <n v="4.6678978799999998E-3"/>
    <n v="9.2304191000000004E-4"/>
    <n v="6.2238877000000005E-4"/>
    <n v="3.1224667300000001E-3"/>
  </r>
  <r>
    <x v="4"/>
    <x v="9"/>
    <x v="40"/>
    <n v="45"/>
    <n v="5.1093104699999996E-3"/>
    <n v="1.2893516099999999E-3"/>
    <n v="5.9002030000000001E-4"/>
    <n v="3.2299379999999999E-3"/>
  </r>
  <r>
    <x v="4"/>
    <x v="8"/>
    <x v="41"/>
    <n v="78"/>
    <n v="7.8252609699999993E-3"/>
    <n v="1.1234268600000001E-3"/>
    <n v="1.7389302200000001E-3"/>
    <n v="4.9629033299999998E-3"/>
  </r>
  <r>
    <x v="4"/>
    <x v="9"/>
    <x v="41"/>
    <n v="15"/>
    <n v="6.5694441999999999E-3"/>
    <n v="8.5262314000000004E-4"/>
    <n v="1.51697517E-3"/>
    <n v="4.1998455500000002E-3"/>
  </r>
  <r>
    <x v="4"/>
    <x v="8"/>
    <x v="42"/>
    <n v="750"/>
    <n v="5.1368361799999998E-3"/>
    <n v="1.1773917399999999E-3"/>
    <n v="8.6379607000000005E-4"/>
    <n v="3.0956479099999998E-3"/>
  </r>
  <r>
    <x v="4"/>
    <x v="9"/>
    <x v="42"/>
    <n v="89"/>
    <n v="4.7934870900000004E-3"/>
    <n v="1.16924135E-3"/>
    <n v="8.2019845999999996E-4"/>
    <n v="2.80404679E-3"/>
  </r>
  <r>
    <x v="4"/>
    <x v="8"/>
    <x v="43"/>
    <n v="177"/>
    <n v="6.1785282E-3"/>
    <n v="9.4063850999999996E-4"/>
    <n v="1.64410677E-3"/>
    <n v="3.5937824299999998E-3"/>
  </r>
  <r>
    <x v="4"/>
    <x v="9"/>
    <x v="43"/>
    <n v="37"/>
    <n v="7.0664412099999997E-3"/>
    <n v="8.6492717000000001E-4"/>
    <n v="2.07332304E-3"/>
    <n v="4.1281904400000003E-3"/>
  </r>
  <r>
    <x v="4"/>
    <x v="8"/>
    <x v="44"/>
    <n v="535"/>
    <n v="5.6312735600000004E-3"/>
    <n v="9.8349317999999993E-4"/>
    <n v="1.0869892000000001E-3"/>
    <n v="3.5607906800000002E-3"/>
  </r>
  <r>
    <x v="4"/>
    <x v="9"/>
    <x v="44"/>
    <n v="37"/>
    <n v="5.1829953199999997E-3"/>
    <n v="9.9318042999999999E-4"/>
    <n v="1.1458331E-3"/>
    <n v="3.0439812199999998E-3"/>
  </r>
  <r>
    <x v="5"/>
    <x v="8"/>
    <x v="0"/>
    <n v="13549"/>
    <n v="5.9034540900000003E-3"/>
    <n v="1.0422934400000001E-3"/>
    <n v="1.1326188799999999E-3"/>
    <n v="3.7284165699999999E-3"/>
  </r>
  <r>
    <x v="5"/>
    <x v="9"/>
    <x v="0"/>
    <n v="1925"/>
    <n v="5.5601548800000003E-3"/>
    <n v="1.0145620499999999E-3"/>
    <n v="1.13575012E-3"/>
    <n v="3.4097159699999998E-3"/>
  </r>
  <r>
    <x v="5"/>
    <x v="8"/>
    <x v="1"/>
    <n v="327"/>
    <n v="6.0805652300000004E-3"/>
    <n v="1.14894782E-3"/>
    <n v="1.14204586E-3"/>
    <n v="3.7895710500000001E-3"/>
  </r>
  <r>
    <x v="5"/>
    <x v="9"/>
    <x v="1"/>
    <n v="28"/>
    <n v="5.3840110000000002E-3"/>
    <n v="1.09995009E-3"/>
    <n v="1.0061174999999999E-3"/>
    <n v="3.2779429200000001E-3"/>
  </r>
  <r>
    <x v="5"/>
    <x v="8"/>
    <x v="2"/>
    <n v="157"/>
    <n v="5.7234162400000002E-3"/>
    <n v="7.0247970999999998E-4"/>
    <n v="1.6845804499999999E-3"/>
    <n v="3.3363556100000002E-3"/>
  </r>
  <r>
    <x v="5"/>
    <x v="9"/>
    <x v="2"/>
    <n v="25"/>
    <n v="5.1499997400000002E-3"/>
    <n v="7.1805529999999999E-4"/>
    <n v="1.4935183199999999E-3"/>
    <n v="2.93842568E-3"/>
  </r>
  <r>
    <x v="5"/>
    <x v="8"/>
    <x v="3"/>
    <n v="173"/>
    <n v="6.6397717499999996E-3"/>
    <n v="1.2766937199999999E-3"/>
    <n v="9.6499655000000005E-4"/>
    <n v="4.3980809899999999E-3"/>
  </r>
  <r>
    <x v="5"/>
    <x v="9"/>
    <x v="3"/>
    <n v="33"/>
    <n v="6.0367562399999998E-3"/>
    <n v="1.05113612E-3"/>
    <n v="8.3508672999999998E-4"/>
    <n v="4.1505328400000003E-3"/>
  </r>
  <r>
    <x v="5"/>
    <x v="8"/>
    <x v="4"/>
    <n v="200"/>
    <n v="6.8586803000000003E-3"/>
    <n v="1.1718747500000001E-3"/>
    <n v="1.1184603899999999E-3"/>
    <n v="4.5683446700000001E-3"/>
  </r>
  <r>
    <x v="5"/>
    <x v="9"/>
    <x v="4"/>
    <n v="36"/>
    <n v="6.7171422700000004E-3"/>
    <n v="1.31687221E-3"/>
    <n v="1.2387471700000001E-3"/>
    <n v="4.1615224100000001E-3"/>
  </r>
  <r>
    <x v="5"/>
    <x v="8"/>
    <x v="5"/>
    <n v="196"/>
    <n v="6.8122871700000004E-3"/>
    <n v="6.8044901999999999E-4"/>
    <n v="1.3141295800000001E-3"/>
    <n v="4.8177081E-3"/>
  </r>
  <r>
    <x v="5"/>
    <x v="9"/>
    <x v="5"/>
    <n v="20"/>
    <n v="5.2355321099999998E-3"/>
    <n v="5.4629617000000001E-4"/>
    <n v="1.3749997799999999E-3"/>
    <n v="3.31423586E-3"/>
  </r>
  <r>
    <x v="5"/>
    <x v="8"/>
    <x v="6"/>
    <n v="207"/>
    <n v="6.8193100100000003E-3"/>
    <n v="1.4023078500000001E-3"/>
    <n v="1.40124549E-3"/>
    <n v="4.0157561499999999E-3"/>
  </r>
  <r>
    <x v="5"/>
    <x v="9"/>
    <x v="6"/>
    <n v="18"/>
    <n v="7.2897373700000004E-3"/>
    <n v="1.3175150699999999E-3"/>
    <n v="1.6306581700000001E-3"/>
    <n v="4.3415634900000003E-3"/>
  </r>
  <r>
    <x v="5"/>
    <x v="8"/>
    <x v="7"/>
    <n v="127"/>
    <n v="4.6089418400000002E-3"/>
    <n v="8.5957982000000005E-4"/>
    <n v="5.4389008E-4"/>
    <n v="3.2054714799999999E-3"/>
  </r>
  <r>
    <x v="5"/>
    <x v="9"/>
    <x v="7"/>
    <n v="9"/>
    <n v="3.52366241E-3"/>
    <n v="8.9891951E-4"/>
    <n v="3.4850785999999999E-4"/>
    <n v="2.2762343999999999E-3"/>
  </r>
  <r>
    <x v="5"/>
    <x v="8"/>
    <x v="8"/>
    <n v="128"/>
    <n v="7.2993523199999999E-3"/>
    <n v="1.16219956E-3"/>
    <n v="1.7306855300000001E-3"/>
    <n v="4.4064667799999999E-3"/>
  </r>
  <r>
    <x v="5"/>
    <x v="9"/>
    <x v="8"/>
    <n v="25"/>
    <n v="7.67824049E-3"/>
    <n v="9.4861090999999995E-4"/>
    <n v="1.8763886000000001E-3"/>
    <n v="4.8532405500000004E-3"/>
  </r>
  <r>
    <x v="5"/>
    <x v="8"/>
    <x v="9"/>
    <n v="133"/>
    <n v="6.6160189600000001E-3"/>
    <n v="4.5069247000000001E-4"/>
    <n v="1.5075011600000001E-3"/>
    <n v="4.6578248799999996E-3"/>
  </r>
  <r>
    <x v="5"/>
    <x v="9"/>
    <x v="9"/>
    <n v="17"/>
    <n v="6.5407133099999997E-3"/>
    <n v="5.1470566999999999E-4"/>
    <n v="2.1412034599999998E-3"/>
    <n v="3.8848037500000001E-3"/>
  </r>
  <r>
    <x v="5"/>
    <x v="8"/>
    <x v="10"/>
    <n v="232"/>
    <n v="7.1476390299999998E-3"/>
    <n v="1.18659179E-3"/>
    <n v="1.8689134099999999E-3"/>
    <n v="4.0921333799999998E-3"/>
  </r>
  <r>
    <x v="5"/>
    <x v="9"/>
    <x v="10"/>
    <n v="22"/>
    <n v="6.1610898599999998E-3"/>
    <n v="1.4025671E-3"/>
    <n v="1.83712092E-3"/>
    <n v="2.92140125E-3"/>
  </r>
  <r>
    <x v="5"/>
    <x v="8"/>
    <x v="11"/>
    <n v="409"/>
    <n v="7.0821445499999998E-3"/>
    <n v="1.09656545E-3"/>
    <n v="1.68358892E-3"/>
    <n v="4.3019896999999998E-3"/>
  </r>
  <r>
    <x v="5"/>
    <x v="9"/>
    <x v="11"/>
    <n v="64"/>
    <n v="6.5993921300000003E-3"/>
    <n v="1.0201458700000001E-3"/>
    <n v="1.5411600699999999E-3"/>
    <n v="4.0380857000000001E-3"/>
  </r>
  <r>
    <x v="5"/>
    <x v="8"/>
    <x v="12"/>
    <n v="339"/>
    <n v="7.3776355100000001E-3"/>
    <n v="1.13661482E-3"/>
    <n v="1.7627415100000001E-3"/>
    <n v="4.4782787400000001E-3"/>
  </r>
  <r>
    <x v="5"/>
    <x v="9"/>
    <x v="12"/>
    <n v="69"/>
    <n v="6.0663242199999997E-3"/>
    <n v="1.0624662299999999E-3"/>
    <n v="1.53499037E-3"/>
    <n v="3.4688671599999998E-3"/>
  </r>
  <r>
    <x v="5"/>
    <x v="8"/>
    <x v="13"/>
    <n v="210"/>
    <n v="5.8649137699999998E-3"/>
    <n v="8.0594111000000001E-4"/>
    <n v="1.2560072900000001E-3"/>
    <n v="3.8029649200000001E-3"/>
  </r>
  <r>
    <x v="5"/>
    <x v="9"/>
    <x v="13"/>
    <n v="9"/>
    <n v="5.8474791600000003E-3"/>
    <n v="6.9958811000000001E-4"/>
    <n v="1.20884752E-3"/>
    <n v="3.9390429699999998E-3"/>
  </r>
  <r>
    <x v="5"/>
    <x v="8"/>
    <x v="14"/>
    <n v="187"/>
    <n v="5.6142921700000001E-3"/>
    <n v="4.6896637000000001E-4"/>
    <n v="1.45133912E-3"/>
    <n v="3.6939861799999999E-3"/>
  </r>
  <r>
    <x v="5"/>
    <x v="9"/>
    <x v="14"/>
    <n v="49"/>
    <n v="5.2213244400000003E-3"/>
    <n v="4.2139057E-4"/>
    <n v="1.1524468599999999E-3"/>
    <n v="3.6474865300000002E-3"/>
  </r>
  <r>
    <x v="5"/>
    <x v="8"/>
    <x v="15"/>
    <n v="315"/>
    <n v="6.0457816400000001E-3"/>
    <n v="8.1477782000000001E-4"/>
    <n v="1.77917377E-3"/>
    <n v="3.4518295699999999E-3"/>
  </r>
  <r>
    <x v="5"/>
    <x v="9"/>
    <x v="15"/>
    <n v="56"/>
    <n v="6.3975691699999998E-3"/>
    <n v="7.6326857999999996E-4"/>
    <n v="2.1748923399999998E-3"/>
    <n v="3.45940782E-3"/>
  </r>
  <r>
    <x v="5"/>
    <x v="8"/>
    <x v="16"/>
    <n v="142"/>
    <n v="6.8594318200000002E-3"/>
    <n v="1.0950538699999999E-3"/>
    <n v="1.70880584E-3"/>
    <n v="4.0555716000000002E-3"/>
  </r>
  <r>
    <x v="5"/>
    <x v="9"/>
    <x v="16"/>
    <n v="25"/>
    <n v="6.9310182700000004E-3"/>
    <n v="1.72175905E-3"/>
    <n v="1.71018499E-3"/>
    <n v="3.4990738800000001E-3"/>
  </r>
  <r>
    <x v="5"/>
    <x v="8"/>
    <x v="17"/>
    <n v="2035"/>
    <n v="4.67411706E-3"/>
    <n v="1.0275671000000001E-3"/>
    <n v="7.5300276000000001E-4"/>
    <n v="2.8935467100000001E-3"/>
  </r>
  <r>
    <x v="5"/>
    <x v="9"/>
    <x v="17"/>
    <n v="363"/>
    <n v="4.4607371900000003E-3"/>
    <n v="9.6020150999999996E-4"/>
    <n v="7.1331984000000002E-4"/>
    <n v="2.7872153699999998E-3"/>
  </r>
  <r>
    <x v="5"/>
    <x v="8"/>
    <x v="18"/>
    <n v="833"/>
    <n v="5.1568263899999999E-3"/>
    <n v="1.25522407E-3"/>
    <n v="7.2890243000000004E-4"/>
    <n v="3.1726993899999999E-3"/>
  </r>
  <r>
    <x v="5"/>
    <x v="9"/>
    <x v="18"/>
    <n v="143"/>
    <n v="5.0633739000000002E-3"/>
    <n v="1.2359975700000001E-3"/>
    <n v="6.7032479000000002E-4"/>
    <n v="3.1570510599999999E-3"/>
  </r>
  <r>
    <x v="5"/>
    <x v="8"/>
    <x v="19"/>
    <n v="390"/>
    <n v="5.9188921900000004E-3"/>
    <n v="1.29715671E-3"/>
    <n v="1.1656277400000001E-3"/>
    <n v="3.4561072900000001E-3"/>
  </r>
  <r>
    <x v="5"/>
    <x v="9"/>
    <x v="19"/>
    <n v="75"/>
    <n v="6.6703700699999998E-3"/>
    <n v="1.16620344E-3"/>
    <n v="1.6001540600000001E-3"/>
    <n v="3.90401213E-3"/>
  </r>
  <r>
    <x v="5"/>
    <x v="8"/>
    <x v="20"/>
    <n v="251"/>
    <n v="6.9478564900000003E-3"/>
    <n v="1.1669523399999999E-3"/>
    <n v="1.4187230199999999E-3"/>
    <n v="4.3621806700000001E-3"/>
  </r>
  <r>
    <x v="5"/>
    <x v="9"/>
    <x v="20"/>
    <n v="21"/>
    <n v="6.8507493000000003E-3"/>
    <n v="1.25936927E-3"/>
    <n v="1.7565033000000001E-3"/>
    <n v="3.8348763100000001E-3"/>
  </r>
  <r>
    <x v="5"/>
    <x v="8"/>
    <x v="21"/>
    <n v="206"/>
    <n v="5.7452353100000001E-3"/>
    <n v="9.6918799999999995E-4"/>
    <n v="1.02610321E-3"/>
    <n v="3.7499435799999998E-3"/>
  </r>
  <r>
    <x v="5"/>
    <x v="9"/>
    <x v="21"/>
    <n v="27"/>
    <n v="5.35279469E-3"/>
    <n v="8.3847706999999995E-4"/>
    <n v="1.2825786200000001E-3"/>
    <n v="3.2317383899999998E-3"/>
  </r>
  <r>
    <x v="5"/>
    <x v="8"/>
    <x v="22"/>
    <n v="296"/>
    <n v="5.5316642400000003E-3"/>
    <n v="7.9141615999999998E-4"/>
    <n v="1.0363486000000001E-3"/>
    <n v="3.7038989599999998E-3"/>
  </r>
  <r>
    <x v="5"/>
    <x v="9"/>
    <x v="22"/>
    <n v="23"/>
    <n v="5.1731076299999998E-3"/>
    <n v="7.3470185999999996E-4"/>
    <n v="1.13224616E-3"/>
    <n v="3.3061592299999999E-3"/>
  </r>
  <r>
    <x v="5"/>
    <x v="8"/>
    <x v="23"/>
    <n v="2"/>
    <n v="5.2430552E-3"/>
    <n v="1.7129628400000001E-3"/>
    <n v="1.2615739500000001E-3"/>
    <n v="2.2685183999999999E-3"/>
  </r>
  <r>
    <x v="5"/>
    <x v="9"/>
    <x v="23"/>
    <n v="1"/>
    <n v="9.8842590199999993E-3"/>
    <n v="1.3657402700000001E-3"/>
    <n v="4.4328701299999997E-3"/>
    <n v="4.0856479100000002E-3"/>
  </r>
  <r>
    <x v="5"/>
    <x v="8"/>
    <x v="24"/>
    <n v="399"/>
    <n v="5.9569639299999998E-3"/>
    <n v="8.2785065999999995E-4"/>
    <n v="1.01880836E-3"/>
    <n v="4.1103044800000002E-3"/>
  </r>
  <r>
    <x v="5"/>
    <x v="9"/>
    <x v="24"/>
    <n v="27"/>
    <n v="5.5169750700000001E-3"/>
    <n v="9.4821650000000005E-4"/>
    <n v="1.0112308300000001E-3"/>
    <n v="3.5575272000000001E-3"/>
  </r>
  <r>
    <x v="5"/>
    <x v="8"/>
    <x v="25"/>
    <n v="448"/>
    <n v="5.7521078900000001E-3"/>
    <n v="1.1852056200000001E-3"/>
    <n v="9.9162404999999999E-4"/>
    <n v="3.57527775E-3"/>
  </r>
  <r>
    <x v="5"/>
    <x v="9"/>
    <x v="25"/>
    <n v="56"/>
    <n v="5.5559686800000004E-3"/>
    <n v="1.46019322E-3"/>
    <n v="9.6829512000000005E-4"/>
    <n v="3.1274798900000002E-3"/>
  </r>
  <r>
    <x v="5"/>
    <x v="8"/>
    <x v="26"/>
    <n v="260"/>
    <n v="6.59192461E-3"/>
    <n v="1.1132476100000001E-3"/>
    <n v="1.5991806700000001E-3"/>
    <n v="3.8794958499999998E-3"/>
  </r>
  <r>
    <x v="5"/>
    <x v="9"/>
    <x v="26"/>
    <n v="28"/>
    <n v="6.9626320399999997E-3"/>
    <n v="1.18014193E-3"/>
    <n v="1.4248509800000001E-3"/>
    <n v="4.3576386599999996E-3"/>
  </r>
  <r>
    <x v="5"/>
    <x v="8"/>
    <x v="27"/>
    <n v="224"/>
    <n v="6.2788832699999996E-3"/>
    <n v="7.8223148000000002E-4"/>
    <n v="1.4235591899999999E-3"/>
    <n v="4.0730921099999999E-3"/>
  </r>
  <r>
    <x v="5"/>
    <x v="9"/>
    <x v="27"/>
    <n v="29"/>
    <n v="6.3657405099999996E-3"/>
    <n v="8.4011790000000002E-4"/>
    <n v="1.44715813E-3"/>
    <n v="4.0784639499999997E-3"/>
  </r>
  <r>
    <x v="5"/>
    <x v="8"/>
    <x v="28"/>
    <n v="340"/>
    <n v="5.0889839699999996E-3"/>
    <n v="1.0821416699999999E-3"/>
    <n v="4.9564246999999999E-4"/>
    <n v="3.5111993799999998E-3"/>
  </r>
  <r>
    <x v="5"/>
    <x v="9"/>
    <x v="28"/>
    <n v="56"/>
    <n v="4.5916003399999999E-3"/>
    <n v="1.01355798E-3"/>
    <n v="4.9995841999999995E-4"/>
    <n v="3.0780834099999998E-3"/>
  </r>
  <r>
    <x v="5"/>
    <x v="8"/>
    <x v="29"/>
    <n v="245"/>
    <n v="6.3943686300000002E-3"/>
    <n v="8.4896991000000003E-4"/>
    <n v="1.3012091400000001E-3"/>
    <n v="4.2441891000000002E-3"/>
  </r>
  <r>
    <x v="5"/>
    <x v="9"/>
    <x v="29"/>
    <n v="42"/>
    <n v="5.6870037599999999E-3"/>
    <n v="7.0353817000000005E-4"/>
    <n v="1.33900986E-3"/>
    <n v="3.64445521E-3"/>
  </r>
  <r>
    <x v="5"/>
    <x v="8"/>
    <x v="30"/>
    <n v="203"/>
    <n v="7.5478924700000003E-3"/>
    <n v="1.25564426E-3"/>
    <n v="1.64847861E-3"/>
    <n v="4.6437691500000001E-3"/>
  </r>
  <r>
    <x v="5"/>
    <x v="9"/>
    <x v="30"/>
    <n v="66"/>
    <n v="7.0989405500000002E-3"/>
    <n v="9.8625117000000003E-4"/>
    <n v="1.5535561799999999E-3"/>
    <n v="4.55913276E-3"/>
  </r>
  <r>
    <x v="5"/>
    <x v="8"/>
    <x v="31"/>
    <n v="168"/>
    <n v="6.9046928099999998E-3"/>
    <n v="1.1281963900000001E-3"/>
    <n v="1.3560954E-3"/>
    <n v="4.4204004499999996E-3"/>
  </r>
  <r>
    <x v="5"/>
    <x v="9"/>
    <x v="31"/>
    <n v="28"/>
    <n v="5.5844905399999997E-3"/>
    <n v="8.7053542999999999E-4"/>
    <n v="1.21858442E-3"/>
    <n v="3.4953701999999999E-3"/>
  </r>
  <r>
    <x v="5"/>
    <x v="8"/>
    <x v="32"/>
    <n v="119"/>
    <n v="7.2613209499999996E-3"/>
    <n v="8.3206869E-4"/>
    <n v="1.1789018899999999E-3"/>
    <n v="5.2503498699999996E-3"/>
  </r>
  <r>
    <x v="5"/>
    <x v="9"/>
    <x v="32"/>
    <n v="17"/>
    <n v="6.9253810400000003E-3"/>
    <n v="8.1563152999999998E-4"/>
    <n v="1.13221657E-3"/>
    <n v="4.9775325100000004E-3"/>
  </r>
  <r>
    <x v="5"/>
    <x v="8"/>
    <x v="33"/>
    <n v="342"/>
    <n v="6.2618107400000001E-3"/>
    <n v="1.24749543E-3"/>
    <n v="1.33778674E-3"/>
    <n v="3.6765280900000002E-3"/>
  </r>
  <r>
    <x v="5"/>
    <x v="9"/>
    <x v="33"/>
    <n v="46"/>
    <n v="6.1176527699999999E-3"/>
    <n v="1.3388182099999999E-3"/>
    <n v="1.4115335499999999E-3"/>
    <n v="3.3673004899999999E-3"/>
  </r>
  <r>
    <x v="5"/>
    <x v="8"/>
    <x v="34"/>
    <n v="154"/>
    <n v="7.4245428000000004E-3"/>
    <n v="1.33349843E-3"/>
    <n v="1.5360447100000001E-3"/>
    <n v="4.5549991599999999E-3"/>
  </r>
  <r>
    <x v="5"/>
    <x v="9"/>
    <x v="34"/>
    <n v="26"/>
    <n v="5.7046827900000003E-3"/>
    <n v="1.20815496E-3"/>
    <n v="1.31187659E-3"/>
    <n v="3.1846507399999999E-3"/>
  </r>
  <r>
    <x v="5"/>
    <x v="8"/>
    <x v="35"/>
    <n v="142"/>
    <n v="6.2488586400000004E-3"/>
    <n v="2.7329463999999998E-4"/>
    <n v="1.5322604899999999E-3"/>
    <n v="4.4314029699999997E-3"/>
  </r>
  <r>
    <x v="5"/>
    <x v="9"/>
    <x v="35"/>
    <n v="21"/>
    <n v="5.8454582900000001E-3"/>
    <n v="1.5817878999999999E-4"/>
    <n v="1.64737625E-3"/>
    <n v="4.0283286900000001E-3"/>
  </r>
  <r>
    <x v="5"/>
    <x v="8"/>
    <x v="36"/>
    <n v="351"/>
    <n v="5.9991621999999998E-3"/>
    <n v="1.21864093E-3"/>
    <n v="8.2185794999999995E-4"/>
    <n v="3.9586628300000001E-3"/>
  </r>
  <r>
    <x v="5"/>
    <x v="9"/>
    <x v="36"/>
    <n v="30"/>
    <n v="5.40007691E-3"/>
    <n v="1.1172837200000001E-3"/>
    <n v="7.9475285999999995E-4"/>
    <n v="3.4880398700000001E-3"/>
  </r>
  <r>
    <x v="5"/>
    <x v="8"/>
    <x v="37"/>
    <n v="380"/>
    <n v="7.3453944999999996E-3"/>
    <n v="1.11379117E-3"/>
    <n v="1.08126193E-3"/>
    <n v="5.1503408899999997E-3"/>
  </r>
  <r>
    <x v="5"/>
    <x v="9"/>
    <x v="37"/>
    <n v="42"/>
    <n v="6.7997682800000001E-3"/>
    <n v="1.3260579599999999E-3"/>
    <n v="1.07859325E-3"/>
    <n v="4.3951166600000001E-3"/>
  </r>
  <r>
    <x v="5"/>
    <x v="8"/>
    <x v="38"/>
    <n v="155"/>
    <n v="7.5575714299999999E-3"/>
    <n v="7.0310608999999997E-4"/>
    <n v="2.1401580900000002E-3"/>
    <n v="4.7143068199999999E-3"/>
  </r>
  <r>
    <x v="5"/>
    <x v="9"/>
    <x v="38"/>
    <n v="27"/>
    <n v="5.5984222600000003E-3"/>
    <n v="5.7827485999999997E-4"/>
    <n v="1.3395917299999999E-3"/>
    <n v="3.6805552600000001E-3"/>
  </r>
  <r>
    <x v="5"/>
    <x v="8"/>
    <x v="39"/>
    <n v="280"/>
    <n v="5.9023228399999999E-3"/>
    <n v="1.0556379800000001E-3"/>
    <n v="8.6379771999999997E-4"/>
    <n v="3.9828866699999996E-3"/>
  </r>
  <r>
    <x v="5"/>
    <x v="9"/>
    <x v="39"/>
    <n v="27"/>
    <n v="5.7544579399999999E-3"/>
    <n v="9.3835716999999999E-4"/>
    <n v="8.5476653000000002E-4"/>
    <n v="3.9613337599999996E-3"/>
  </r>
  <r>
    <x v="5"/>
    <x v="8"/>
    <x v="40"/>
    <n v="305"/>
    <n v="4.8174709099999997E-3"/>
    <n v="9.9692600999999994E-4"/>
    <n v="5.8712789000000003E-4"/>
    <n v="3.2334165700000001E-3"/>
  </r>
  <r>
    <x v="5"/>
    <x v="9"/>
    <x v="40"/>
    <n v="36"/>
    <n v="4.2717976000000001E-3"/>
    <n v="1.07253064E-3"/>
    <n v="5.3144271999999997E-4"/>
    <n v="2.6678238299999999E-3"/>
  </r>
  <r>
    <x v="5"/>
    <x v="8"/>
    <x v="41"/>
    <n v="101"/>
    <n v="6.4390811900000003E-3"/>
    <n v="7.4062591999999997E-4"/>
    <n v="1.52044349E-3"/>
    <n v="4.1780113300000001E-3"/>
  </r>
  <r>
    <x v="5"/>
    <x v="9"/>
    <x v="41"/>
    <n v="16"/>
    <n v="6.0561340200000003E-3"/>
    <n v="9.1145810999999997E-4"/>
    <n v="1.88585047E-3"/>
    <n v="3.2588250299999998E-3"/>
  </r>
  <r>
    <x v="5"/>
    <x v="8"/>
    <x v="42"/>
    <n v="704"/>
    <n v="4.7047128999999997E-3"/>
    <n v="1.0680533600000001E-3"/>
    <n v="7.5409014999999995E-4"/>
    <n v="2.88256893E-3"/>
  </r>
  <r>
    <x v="5"/>
    <x v="9"/>
    <x v="42"/>
    <n v="90"/>
    <n v="4.5279061400000003E-3"/>
    <n v="1.03665099E-3"/>
    <n v="7.2453679E-4"/>
    <n v="2.7667178600000002E-3"/>
  </r>
  <r>
    <x v="5"/>
    <x v="8"/>
    <x v="43"/>
    <n v="170"/>
    <n v="6.0087824499999998E-3"/>
    <n v="8.4000519E-4"/>
    <n v="1.4940084599999999E-3"/>
    <n v="3.6747682799999999E-3"/>
  </r>
  <r>
    <x v="5"/>
    <x v="9"/>
    <x v="43"/>
    <n v="28"/>
    <n v="5.26909687E-3"/>
    <n v="8.4862736999999995E-4"/>
    <n v="1.4980155899999999E-3"/>
    <n v="2.9224534099999999E-3"/>
  </r>
  <r>
    <x v="5"/>
    <x v="8"/>
    <x v="44"/>
    <n v="564"/>
    <n v="5.7647505400000004E-3"/>
    <n v="1.14006657E-3"/>
    <n v="1.1916574E-3"/>
    <n v="3.4330260900000001E-3"/>
  </r>
  <r>
    <x v="5"/>
    <x v="9"/>
    <x v="44"/>
    <n v="29"/>
    <n v="4.9668739799999997E-3"/>
    <n v="1.1562098100000001E-3"/>
    <n v="1.0237066500000001E-3"/>
    <n v="2.7869569599999998E-3"/>
  </r>
  <r>
    <x v="6"/>
    <x v="8"/>
    <x v="0"/>
    <n v="13617"/>
    <n v="5.9292890199999998E-3"/>
    <n v="1.0455329499999999E-3"/>
    <n v="1.09289851E-3"/>
    <n v="3.7907440399999998E-3"/>
  </r>
  <r>
    <x v="6"/>
    <x v="9"/>
    <x v="0"/>
    <n v="1700"/>
    <n v="5.6548540599999997E-3"/>
    <n v="1.0063927399999999E-3"/>
    <n v="1.18027617E-3"/>
    <n v="3.4680961600000002E-3"/>
  </r>
  <r>
    <x v="6"/>
    <x v="8"/>
    <x v="1"/>
    <n v="272"/>
    <n v="6.2037885399999996E-3"/>
    <n v="1.20557574E-3"/>
    <n v="1.12702522E-3"/>
    <n v="3.8711871299999998E-3"/>
  </r>
  <r>
    <x v="6"/>
    <x v="9"/>
    <x v="1"/>
    <n v="30"/>
    <n v="6.23225281E-3"/>
    <n v="1.3217590400000001E-3"/>
    <n v="1.23919728E-3"/>
    <n v="3.67129603E-3"/>
  </r>
  <r>
    <x v="6"/>
    <x v="8"/>
    <x v="2"/>
    <n v="155"/>
    <n v="6.0105284600000001E-3"/>
    <n v="7.8696213999999997E-4"/>
    <n v="1.66987731E-3"/>
    <n v="3.5536884999999999E-3"/>
  </r>
  <r>
    <x v="6"/>
    <x v="9"/>
    <x v="2"/>
    <n v="31"/>
    <n v="5.5316604799999997E-3"/>
    <n v="8.5872140999999999E-4"/>
    <n v="1.5262841099999999E-3"/>
    <n v="3.1466545200000001E-3"/>
  </r>
  <r>
    <x v="6"/>
    <x v="8"/>
    <x v="3"/>
    <n v="142"/>
    <n v="5.98681183E-3"/>
    <n v="8.8207461999999996E-4"/>
    <n v="9.3000107000000001E-4"/>
    <n v="4.1747356899999996E-3"/>
  </r>
  <r>
    <x v="6"/>
    <x v="9"/>
    <x v="3"/>
    <n v="24"/>
    <n v="5.3009256799999996E-3"/>
    <n v="6.7901216999999997E-4"/>
    <n v="1.01031996E-3"/>
    <n v="3.6115931000000002E-3"/>
  </r>
  <r>
    <x v="6"/>
    <x v="8"/>
    <x v="4"/>
    <n v="224"/>
    <n v="6.0285422400000004E-3"/>
    <n v="7.9303049999999997E-4"/>
    <n v="8.2294740999999997E-4"/>
    <n v="4.4125638299999997E-3"/>
  </r>
  <r>
    <x v="6"/>
    <x v="9"/>
    <x v="4"/>
    <n v="23"/>
    <n v="5.8026365900000001E-3"/>
    <n v="8.8164231999999999E-4"/>
    <n v="7.0098606999999995E-4"/>
    <n v="4.2200077200000002E-3"/>
  </r>
  <r>
    <x v="6"/>
    <x v="8"/>
    <x v="5"/>
    <n v="190"/>
    <n v="6.8289470999999997E-3"/>
    <n v="7.0017033000000005E-4"/>
    <n v="1.3065909200000001E-3"/>
    <n v="4.8221854299999997E-3"/>
  </r>
  <r>
    <x v="6"/>
    <x v="9"/>
    <x v="5"/>
    <n v="18"/>
    <n v="6.76504606E-3"/>
    <n v="1.2532148800000001E-3"/>
    <n v="1.3078702100000001E-3"/>
    <n v="4.2039606399999997E-3"/>
  </r>
  <r>
    <x v="6"/>
    <x v="8"/>
    <x v="6"/>
    <n v="222"/>
    <n v="6.7294896599999999E-3"/>
    <n v="1.2220029999999999E-3"/>
    <n v="1.2145997799999999E-3"/>
    <n v="4.2928863900000003E-3"/>
  </r>
  <r>
    <x v="6"/>
    <x v="9"/>
    <x v="6"/>
    <n v="17"/>
    <n v="6.45833304E-3"/>
    <n v="1.0791119999999999E-3"/>
    <n v="1.2268516599999999E-3"/>
    <n v="4.1523691099999999E-3"/>
  </r>
  <r>
    <x v="6"/>
    <x v="8"/>
    <x v="7"/>
    <n v="150"/>
    <n v="4.3013115100000001E-3"/>
    <n v="8.0393494E-4"/>
    <n v="5.7137324000000004E-4"/>
    <n v="2.9260028500000001E-3"/>
  </r>
  <r>
    <x v="6"/>
    <x v="9"/>
    <x v="7"/>
    <n v="6"/>
    <n v="3.5995367999999998E-3"/>
    <n v="8.1983008999999998E-4"/>
    <n v="2.7199038E-4"/>
    <n v="2.5077158499999998E-3"/>
  </r>
  <r>
    <x v="6"/>
    <x v="8"/>
    <x v="8"/>
    <n v="137"/>
    <n v="8.4225463900000005E-3"/>
    <n v="1.39100073E-3"/>
    <n v="2.0990468000000001E-3"/>
    <n v="4.9324984400000004E-3"/>
  </r>
  <r>
    <x v="6"/>
    <x v="9"/>
    <x v="8"/>
    <n v="19"/>
    <n v="8.9303116499999998E-3"/>
    <n v="1.2463448E-3"/>
    <n v="2.9002191099999999E-3"/>
    <n v="4.7837473999999998E-3"/>
  </r>
  <r>
    <x v="6"/>
    <x v="8"/>
    <x v="9"/>
    <n v="118"/>
    <n v="7.3481635899999998E-3"/>
    <n v="1.27030342E-3"/>
    <n v="1.5374880299999999E-3"/>
    <n v="4.5403716800000004E-3"/>
  </r>
  <r>
    <x v="6"/>
    <x v="9"/>
    <x v="9"/>
    <n v="21"/>
    <n v="8.3570323299999999E-3"/>
    <n v="1.33873435E-3"/>
    <n v="2.4024469200000001E-3"/>
    <n v="4.6158506900000002E-3"/>
  </r>
  <r>
    <x v="6"/>
    <x v="8"/>
    <x v="10"/>
    <n v="259"/>
    <n v="7.0593358699999999E-3"/>
    <n v="1.4840731299999999E-3"/>
    <n v="1.6233195E-3"/>
    <n v="3.9519427800000003E-3"/>
  </r>
  <r>
    <x v="6"/>
    <x v="9"/>
    <x v="10"/>
    <n v="23"/>
    <n v="8.1833733300000003E-3"/>
    <n v="1.41757227E-3"/>
    <n v="2.0123790700000001E-3"/>
    <n v="4.7534216399999999E-3"/>
  </r>
  <r>
    <x v="6"/>
    <x v="8"/>
    <x v="11"/>
    <n v="413"/>
    <n v="6.8735704999999996E-3"/>
    <n v="8.9378171000000005E-4"/>
    <n v="1.7802212600000001E-3"/>
    <n v="4.1995670600000002E-3"/>
  </r>
  <r>
    <x v="6"/>
    <x v="9"/>
    <x v="11"/>
    <n v="78"/>
    <n v="6.4325140000000003E-3"/>
    <n v="8.0973978999999995E-4"/>
    <n v="1.7620783499999999E-3"/>
    <n v="3.8606953900000001E-3"/>
  </r>
  <r>
    <x v="6"/>
    <x v="8"/>
    <x v="12"/>
    <n v="359"/>
    <n v="6.9139453799999997E-3"/>
    <n v="1.01055505E-3"/>
    <n v="1.54541269E-3"/>
    <n v="4.35797717E-3"/>
  </r>
  <r>
    <x v="6"/>
    <x v="9"/>
    <x v="12"/>
    <n v="49"/>
    <n v="5.6030326599999999E-3"/>
    <n v="8.6663804000000004E-4"/>
    <n v="1.2710220700000001E-3"/>
    <n v="3.4653719600000001E-3"/>
  </r>
  <r>
    <x v="6"/>
    <x v="8"/>
    <x v="13"/>
    <n v="190"/>
    <n v="5.9499266600000003E-3"/>
    <n v="6.9901293000000002E-4"/>
    <n v="1.2259378700000001E-3"/>
    <n v="4.0249754000000002E-3"/>
  </r>
  <r>
    <x v="6"/>
    <x v="9"/>
    <x v="13"/>
    <n v="9"/>
    <n v="6.3181584000000001E-3"/>
    <n v="6.6743803E-4"/>
    <n v="9.4007183000000005E-4"/>
    <n v="4.7106478300000003E-3"/>
  </r>
  <r>
    <x v="6"/>
    <x v="8"/>
    <x v="14"/>
    <n v="201"/>
    <n v="5.5210058399999999E-3"/>
    <n v="4.9261767999999998E-4"/>
    <n v="1.3283694599999999E-3"/>
    <n v="3.70001816E-3"/>
  </r>
  <r>
    <x v="6"/>
    <x v="9"/>
    <x v="14"/>
    <n v="47"/>
    <n v="5.6909966200000004E-3"/>
    <n v="4.2479292999999998E-4"/>
    <n v="1.44011007E-3"/>
    <n v="3.8260931499999999E-3"/>
  </r>
  <r>
    <x v="6"/>
    <x v="8"/>
    <x v="15"/>
    <n v="381"/>
    <n v="5.9461271600000001E-3"/>
    <n v="7.9189731000000002E-4"/>
    <n v="1.5971308500000001E-3"/>
    <n v="3.5570985299999999E-3"/>
  </r>
  <r>
    <x v="6"/>
    <x v="9"/>
    <x v="15"/>
    <n v="63"/>
    <n v="6.0618751E-3"/>
    <n v="7.6682808999999996E-4"/>
    <n v="1.7212298800000001E-3"/>
    <n v="3.57381666E-3"/>
  </r>
  <r>
    <x v="6"/>
    <x v="8"/>
    <x v="16"/>
    <n v="128"/>
    <n v="7.0742004200000002E-3"/>
    <n v="1.0584850299999999E-3"/>
    <n v="1.69325061E-3"/>
    <n v="4.3224643500000002E-3"/>
  </r>
  <r>
    <x v="6"/>
    <x v="9"/>
    <x v="16"/>
    <n v="28"/>
    <n v="6.3971558899999998E-3"/>
    <n v="1.0920963200000001E-3"/>
    <n v="2.34250966E-3"/>
    <n v="2.9625493699999999E-3"/>
  </r>
  <r>
    <x v="6"/>
    <x v="8"/>
    <x v="17"/>
    <n v="1969"/>
    <n v="4.59467791E-3"/>
    <n v="1.0574668900000001E-3"/>
    <n v="7.1752182000000002E-4"/>
    <n v="2.81968874E-3"/>
  </r>
  <r>
    <x v="6"/>
    <x v="9"/>
    <x v="17"/>
    <n v="270"/>
    <n v="4.3456359000000003E-3"/>
    <n v="9.5404641000000005E-4"/>
    <n v="7.2303644000000001E-4"/>
    <n v="2.6685525700000001E-3"/>
  </r>
  <r>
    <x v="6"/>
    <x v="8"/>
    <x v="18"/>
    <n v="801"/>
    <n v="4.9997685700000002E-3"/>
    <n v="1.2840717499999999E-3"/>
    <n v="5.2616496000000004E-4"/>
    <n v="3.1895313600000001E-3"/>
  </r>
  <r>
    <x v="6"/>
    <x v="9"/>
    <x v="18"/>
    <n v="153"/>
    <n v="4.7531617999999999E-3"/>
    <n v="1.30703798E-3"/>
    <n v="5.2015225000000005E-4"/>
    <n v="2.92597107E-3"/>
  </r>
  <r>
    <x v="6"/>
    <x v="8"/>
    <x v="19"/>
    <n v="360"/>
    <n v="5.9369210700000001E-3"/>
    <n v="1.15988272E-3"/>
    <n v="1.01501391E-3"/>
    <n v="3.7620239299999999E-3"/>
  </r>
  <r>
    <x v="6"/>
    <x v="9"/>
    <x v="19"/>
    <n v="59"/>
    <n v="5.9726142999999999E-3"/>
    <n v="1.04676686E-3"/>
    <n v="1.23862188E-3"/>
    <n v="3.6872250900000002E-3"/>
  </r>
  <r>
    <x v="6"/>
    <x v="8"/>
    <x v="20"/>
    <n v="229"/>
    <n v="7.4871116099999996E-3"/>
    <n v="1.1539197900000001E-3"/>
    <n v="1.47587109E-3"/>
    <n v="4.85732023E-3"/>
  </r>
  <r>
    <x v="6"/>
    <x v="9"/>
    <x v="20"/>
    <n v="20"/>
    <n v="7.53993027E-3"/>
    <n v="1.14583315E-3"/>
    <n v="1.4728006900000001E-3"/>
    <n v="4.9212961E-3"/>
  </r>
  <r>
    <x v="6"/>
    <x v="8"/>
    <x v="21"/>
    <n v="191"/>
    <n v="5.4776878700000002E-3"/>
    <n v="8.7035802000000003E-4"/>
    <n v="9.2422895999999999E-4"/>
    <n v="3.68310041E-3"/>
  </r>
  <r>
    <x v="6"/>
    <x v="9"/>
    <x v="21"/>
    <n v="21"/>
    <n v="6.2720456299999996E-3"/>
    <n v="8.9781724999999995E-4"/>
    <n v="1.68871226E-3"/>
    <n v="3.68551563E-3"/>
  </r>
  <r>
    <x v="6"/>
    <x v="8"/>
    <x v="22"/>
    <n v="291"/>
    <n v="5.4460987700000003E-3"/>
    <n v="7.25905E-4"/>
    <n v="1.0751159000000001E-3"/>
    <n v="3.6450774100000001E-3"/>
  </r>
  <r>
    <x v="6"/>
    <x v="9"/>
    <x v="22"/>
    <n v="19"/>
    <n v="5.2704676400000001E-3"/>
    <n v="6.9992660000000001E-4"/>
    <n v="9.0704168999999999E-4"/>
    <n v="3.66349882E-3"/>
  </r>
  <r>
    <x v="6"/>
    <x v="8"/>
    <x v="23"/>
    <n v="1"/>
    <n v="4.7569444399999999E-3"/>
    <n v="2.0370368000000002E-3"/>
    <n v="1.4814812500000001E-3"/>
    <n v="1.2384256900000001E-3"/>
  </r>
  <r>
    <x v="6"/>
    <x v="9"/>
    <x v="23"/>
    <n v="1"/>
    <n v="8.1597222200000003E-3"/>
    <n v="1.7592590199999999E-3"/>
    <n v="6.3541666599999996E-3"/>
    <n v="4.629583E-5"/>
  </r>
  <r>
    <x v="6"/>
    <x v="8"/>
    <x v="24"/>
    <n v="443"/>
    <n v="6.3140621399999999E-3"/>
    <n v="9.1469125999999997E-4"/>
    <n v="1.10353417E-3"/>
    <n v="4.2958362199999999E-3"/>
  </r>
  <r>
    <x v="6"/>
    <x v="9"/>
    <x v="24"/>
    <n v="32"/>
    <n v="5.8980755800000003E-3"/>
    <n v="9.6969015999999995E-4"/>
    <n v="1.5975837399999999E-3"/>
    <n v="3.3308012900000001E-3"/>
  </r>
  <r>
    <x v="6"/>
    <x v="8"/>
    <x v="25"/>
    <n v="417"/>
    <n v="5.8664454900000003E-3"/>
    <n v="1.2496944499999999E-3"/>
    <n v="9.5629028000000001E-4"/>
    <n v="3.6604602900000001E-3"/>
  </r>
  <r>
    <x v="6"/>
    <x v="9"/>
    <x v="25"/>
    <n v="52"/>
    <n v="5.3781603700000001E-3"/>
    <n v="1.2361999099999999E-3"/>
    <n v="9.3371592000000001E-4"/>
    <n v="3.2082440500000001E-3"/>
  </r>
  <r>
    <x v="6"/>
    <x v="8"/>
    <x v="26"/>
    <n v="221"/>
    <n v="6.76103963E-3"/>
    <n v="1.44000311E-3"/>
    <n v="1.4632560299999999E-3"/>
    <n v="3.8577800500000001E-3"/>
  </r>
  <r>
    <x v="6"/>
    <x v="9"/>
    <x v="26"/>
    <n v="30"/>
    <n v="7.26697504E-3"/>
    <n v="1.33487629E-3"/>
    <n v="1.6520059399999999E-3"/>
    <n v="4.2800923499999996E-3"/>
  </r>
  <r>
    <x v="6"/>
    <x v="8"/>
    <x v="27"/>
    <n v="226"/>
    <n v="6.4458372000000003E-3"/>
    <n v="7.6091829999999996E-4"/>
    <n v="1.4595622E-3"/>
    <n v="4.2253561899999997E-3"/>
  </r>
  <r>
    <x v="6"/>
    <x v="9"/>
    <x v="27"/>
    <n v="24"/>
    <n v="6.33439403E-3"/>
    <n v="8.0536240000000003E-4"/>
    <n v="1.2427659599999999E-3"/>
    <n v="4.2862651200000004E-3"/>
  </r>
  <r>
    <x v="6"/>
    <x v="8"/>
    <x v="28"/>
    <n v="354"/>
    <n v="4.8481308999999998E-3"/>
    <n v="9.3736898000000004E-4"/>
    <n v="5.0765695999999995E-4"/>
    <n v="3.4031044899999999E-3"/>
  </r>
  <r>
    <x v="6"/>
    <x v="9"/>
    <x v="28"/>
    <n v="51"/>
    <n v="4.3425469399999998E-3"/>
    <n v="8.3287919999999998E-4"/>
    <n v="4.3890679999999998E-4"/>
    <n v="3.07076045E-3"/>
  </r>
  <r>
    <x v="6"/>
    <x v="8"/>
    <x v="29"/>
    <n v="252"/>
    <n v="6.7738644100000002E-3"/>
    <n v="7.6714961999999997E-4"/>
    <n v="1.3369431E-3"/>
    <n v="4.6697712099999997E-3"/>
  </r>
  <r>
    <x v="6"/>
    <x v="9"/>
    <x v="29"/>
    <n v="29"/>
    <n v="7.1811140700000003E-3"/>
    <n v="6.2180689000000005E-4"/>
    <n v="1.8570400100000001E-3"/>
    <n v="4.70226668E-3"/>
  </r>
  <r>
    <x v="6"/>
    <x v="8"/>
    <x v="30"/>
    <n v="180"/>
    <n v="7.29443134E-3"/>
    <n v="1.1574714600000001E-3"/>
    <n v="1.6512343400000001E-3"/>
    <n v="4.48572508E-3"/>
  </r>
  <r>
    <x v="6"/>
    <x v="9"/>
    <x v="30"/>
    <n v="44"/>
    <n v="5.8564812899999999E-3"/>
    <n v="1.0414033999999999E-3"/>
    <n v="1.40966936E-3"/>
    <n v="3.4054080099999999E-3"/>
  </r>
  <r>
    <x v="6"/>
    <x v="8"/>
    <x v="31"/>
    <n v="176"/>
    <n v="7.0328280600000003E-3"/>
    <n v="1.1972587999999999E-3"/>
    <n v="1.4427475400000001E-3"/>
    <n v="4.39282119E-3"/>
  </r>
  <r>
    <x v="6"/>
    <x v="9"/>
    <x v="31"/>
    <n v="29"/>
    <n v="5.4861109099999996E-3"/>
    <n v="8.7284462999999998E-4"/>
    <n v="1.18294997E-3"/>
    <n v="3.4303158700000002E-3"/>
  </r>
  <r>
    <x v="6"/>
    <x v="8"/>
    <x v="32"/>
    <n v="104"/>
    <n v="7.8378736900000003E-3"/>
    <n v="9.5986890999999995E-4"/>
    <n v="1.16886994E-3"/>
    <n v="5.7091343900000004E-3"/>
  </r>
  <r>
    <x v="6"/>
    <x v="9"/>
    <x v="32"/>
    <n v="9"/>
    <n v="9.1435182800000004E-3"/>
    <n v="8.0246889999999996E-4"/>
    <n v="2.0280347900000001E-3"/>
    <n v="6.3130141899999997E-3"/>
  </r>
  <r>
    <x v="6"/>
    <x v="8"/>
    <x v="33"/>
    <n v="315"/>
    <n v="6.6730229700000003E-3"/>
    <n v="1.4602069900000001E-3"/>
    <n v="1.35651799E-3"/>
    <n v="3.8562975199999999E-3"/>
  </r>
  <r>
    <x v="6"/>
    <x v="9"/>
    <x v="33"/>
    <n v="40"/>
    <n v="6.9673030100000002E-3"/>
    <n v="1.5483215E-3"/>
    <n v="1.2939812600000001E-3"/>
    <n v="4.1249997600000003E-3"/>
  </r>
  <r>
    <x v="6"/>
    <x v="8"/>
    <x v="34"/>
    <n v="131"/>
    <n v="6.6993565700000004E-3"/>
    <n v="8.0347020999999995E-4"/>
    <n v="1.22853029E-3"/>
    <n v="4.6673555500000002E-3"/>
  </r>
  <r>
    <x v="6"/>
    <x v="9"/>
    <x v="34"/>
    <n v="20"/>
    <n v="6.3807867599999998E-3"/>
    <n v="9.5833300999999997E-4"/>
    <n v="1.5491895400000001E-3"/>
    <n v="3.8732636400000001E-3"/>
  </r>
  <r>
    <x v="6"/>
    <x v="8"/>
    <x v="35"/>
    <n v="129"/>
    <n v="7.1968307799999999E-3"/>
    <n v="2.6629323000000002E-4"/>
    <n v="1.6513240400000001E-3"/>
    <n v="5.2672801700000002E-3"/>
  </r>
  <r>
    <x v="6"/>
    <x v="9"/>
    <x v="35"/>
    <n v="12"/>
    <n v="7.5626925799999996E-3"/>
    <n v="1.3406607999999999E-4"/>
    <n v="2.2598376600000002E-3"/>
    <n v="5.1562498200000001E-3"/>
  </r>
  <r>
    <x v="6"/>
    <x v="8"/>
    <x v="36"/>
    <n v="443"/>
    <n v="6.1261336399999998E-3"/>
    <n v="1.2272173800000001E-3"/>
    <n v="8.6314352000000001E-4"/>
    <n v="4.0357722799999997E-3"/>
  </r>
  <r>
    <x v="6"/>
    <x v="9"/>
    <x v="36"/>
    <n v="27"/>
    <n v="5.9413578099999998E-3"/>
    <n v="1.41460879E-3"/>
    <n v="8.2776042999999999E-4"/>
    <n v="3.6989881099999998E-3"/>
  </r>
  <r>
    <x v="6"/>
    <x v="8"/>
    <x v="37"/>
    <n v="374"/>
    <n v="7.7351020199999997E-3"/>
    <n v="1.06679515E-3"/>
    <n v="1.1263057E-3"/>
    <n v="5.54200066E-3"/>
  </r>
  <r>
    <x v="6"/>
    <x v="9"/>
    <x v="37"/>
    <n v="29"/>
    <n v="6.5118132999999996E-3"/>
    <n v="1.03687719E-3"/>
    <n v="1.2140801900000001E-3"/>
    <n v="4.2608554999999998E-3"/>
  </r>
  <r>
    <x v="6"/>
    <x v="8"/>
    <x v="38"/>
    <n v="175"/>
    <n v="7.0814812299999997E-3"/>
    <n v="6.8498655000000003E-4"/>
    <n v="2.0573409999999999E-3"/>
    <n v="4.3391531800000003E-3"/>
  </r>
  <r>
    <x v="6"/>
    <x v="9"/>
    <x v="38"/>
    <n v="25"/>
    <n v="6.5361109400000001E-3"/>
    <n v="7.1574056999999997E-4"/>
    <n v="1.5745368200000001E-3"/>
    <n v="4.2458330999999997E-3"/>
  </r>
  <r>
    <x v="6"/>
    <x v="8"/>
    <x v="39"/>
    <n v="287"/>
    <n v="6.1900323300000002E-3"/>
    <n v="1.22298016E-3"/>
    <n v="9.5947841999999999E-4"/>
    <n v="4.0075733000000001E-3"/>
  </r>
  <r>
    <x v="6"/>
    <x v="9"/>
    <x v="39"/>
    <n v="32"/>
    <n v="6.57949919E-3"/>
    <n v="1.07819708E-3"/>
    <n v="1.1628325399999999E-3"/>
    <n v="4.3384691099999997E-3"/>
  </r>
  <r>
    <x v="6"/>
    <x v="8"/>
    <x v="40"/>
    <n v="281"/>
    <n v="5.06792023E-3"/>
    <n v="1.0336757800000001E-3"/>
    <n v="5.3216003000000004E-4"/>
    <n v="3.5020838999999999E-3"/>
  </r>
  <r>
    <x v="6"/>
    <x v="9"/>
    <x v="40"/>
    <n v="27"/>
    <n v="4.3930038700000004E-3"/>
    <n v="8.9934816000000002E-4"/>
    <n v="5.3755114999999999E-4"/>
    <n v="2.9561039799999998E-3"/>
  </r>
  <r>
    <x v="6"/>
    <x v="8"/>
    <x v="41"/>
    <n v="83"/>
    <n v="6.3727128400000001E-3"/>
    <n v="8.4574385999999996E-4"/>
    <n v="1.25613539E-3"/>
    <n v="4.2708330799999996E-3"/>
  </r>
  <r>
    <x v="6"/>
    <x v="9"/>
    <x v="41"/>
    <n v="14"/>
    <n v="5.7440474099999996E-3"/>
    <n v="8.7384229999999999E-4"/>
    <n v="1.0449733499999999E-3"/>
    <n v="3.82523124E-3"/>
  </r>
  <r>
    <x v="6"/>
    <x v="8"/>
    <x v="42"/>
    <n v="747"/>
    <n v="4.7652180299999998E-3"/>
    <n v="1.1171380599999999E-3"/>
    <n v="7.2165181000000004E-4"/>
    <n v="2.92642769E-3"/>
  </r>
  <r>
    <x v="6"/>
    <x v="9"/>
    <x v="42"/>
    <n v="76"/>
    <n v="4.54906774E-3"/>
    <n v="1.08750585E-3"/>
    <n v="7.0175410999999996E-4"/>
    <n v="2.7598072700000002E-3"/>
  </r>
  <r>
    <x v="6"/>
    <x v="8"/>
    <x v="43"/>
    <n v="195"/>
    <n v="6.3977917500000004E-3"/>
    <n v="1.0508663199999999E-3"/>
    <n v="1.5237414299999999E-3"/>
    <n v="3.8231835200000001E-3"/>
  </r>
  <r>
    <x v="6"/>
    <x v="9"/>
    <x v="43"/>
    <n v="31"/>
    <n v="5.6455343999999999E-3"/>
    <n v="1.0341993000000001E-3"/>
    <n v="1.6864543600000001E-3"/>
    <n v="2.9248802800000001E-3"/>
  </r>
  <r>
    <x v="6"/>
    <x v="8"/>
    <x v="44"/>
    <n v="701"/>
    <n v="5.8312857499999999E-3"/>
    <n v="1.12380768E-3"/>
    <n v="1.1454863599999999E-3"/>
    <n v="3.56199123E-3"/>
  </r>
  <r>
    <x v="6"/>
    <x v="9"/>
    <x v="44"/>
    <n v="38"/>
    <n v="5.1291420399999996E-3"/>
    <n v="1.13182232E-3"/>
    <n v="1.28472196E-3"/>
    <n v="2.7125972500000001E-3"/>
  </r>
  <r>
    <x v="7"/>
    <x v="8"/>
    <x v="0"/>
    <n v="13312"/>
    <n v="5.9140116600000002E-3"/>
    <n v="1.0128016699999999E-3"/>
    <n v="1.0702538299999999E-3"/>
    <n v="3.83085482E-3"/>
  </r>
  <r>
    <x v="7"/>
    <x v="9"/>
    <x v="0"/>
    <n v="1856"/>
    <n v="5.5110924099999997E-3"/>
    <n v="9.7087499999999995E-4"/>
    <n v="1.10222453E-3"/>
    <n v="3.4378676900000001E-3"/>
  </r>
  <r>
    <x v="7"/>
    <x v="8"/>
    <x v="1"/>
    <n v="242"/>
    <n v="6.2454084100000001E-3"/>
    <n v="1.33857491E-3"/>
    <n v="1.04099687E-3"/>
    <n v="3.8658361499999999E-3"/>
  </r>
  <r>
    <x v="7"/>
    <x v="9"/>
    <x v="1"/>
    <n v="29"/>
    <n v="5.8648624400000002E-3"/>
    <n v="9.9137908999999999E-4"/>
    <n v="1.1574071999999999E-3"/>
    <n v="3.7160757600000001E-3"/>
  </r>
  <r>
    <x v="7"/>
    <x v="8"/>
    <x v="2"/>
    <n v="136"/>
    <n v="7.3281758200000003E-3"/>
    <n v="1.15204565E-3"/>
    <n v="1.8269162999999999E-3"/>
    <n v="4.3492134000000003E-3"/>
  </r>
  <r>
    <x v="7"/>
    <x v="9"/>
    <x v="2"/>
    <n v="32"/>
    <n v="6.4438655099999997E-3"/>
    <n v="1.1183447399999999E-3"/>
    <n v="1.4427804800000001E-3"/>
    <n v="3.8827398600000001E-3"/>
  </r>
  <r>
    <x v="7"/>
    <x v="8"/>
    <x v="3"/>
    <n v="155"/>
    <n v="5.9544501900000001E-3"/>
    <n v="8.8642447999999995E-4"/>
    <n v="7.7613476000000005E-4"/>
    <n v="4.2918904299999996E-3"/>
  </r>
  <r>
    <x v="7"/>
    <x v="9"/>
    <x v="3"/>
    <n v="28"/>
    <n v="5.6043317600000002E-3"/>
    <n v="7.6182178999999997E-4"/>
    <n v="7.8124976999999999E-4"/>
    <n v="4.0612596400000003E-3"/>
  </r>
  <r>
    <x v="7"/>
    <x v="8"/>
    <x v="4"/>
    <n v="188"/>
    <n v="6.3898736799999998E-3"/>
    <n v="7.9836459999999996E-4"/>
    <n v="7.7564742000000002E-4"/>
    <n v="4.8158611599999996E-3"/>
  </r>
  <r>
    <x v="7"/>
    <x v="9"/>
    <x v="4"/>
    <n v="19"/>
    <n v="5.37768003E-3"/>
    <n v="7.0479992E-4"/>
    <n v="7.7180770000000003E-4"/>
    <n v="3.9010718100000001E-3"/>
  </r>
  <r>
    <x v="7"/>
    <x v="8"/>
    <x v="5"/>
    <n v="200"/>
    <n v="7.0070599400000001E-3"/>
    <n v="7.6012705999999996E-4"/>
    <n v="1.26874976E-3"/>
    <n v="4.9781826400000003E-3"/>
  </r>
  <r>
    <x v="7"/>
    <x v="9"/>
    <x v="5"/>
    <n v="18"/>
    <n v="5.5182611800000001E-3"/>
    <n v="7.3881152999999997E-4"/>
    <n v="9.6643491000000001E-4"/>
    <n v="3.8130141900000001E-3"/>
  </r>
  <r>
    <x v="7"/>
    <x v="8"/>
    <x v="6"/>
    <n v="224"/>
    <n v="6.5013224900000001E-3"/>
    <n v="1.07065327E-3"/>
    <n v="1.1625741799999999E-3"/>
    <n v="4.2680945800000003E-3"/>
  </r>
  <r>
    <x v="7"/>
    <x v="9"/>
    <x v="6"/>
    <n v="19"/>
    <n v="6.7361109199999998E-3"/>
    <n v="1.28228533E-3"/>
    <n v="1.0757795599999999E-3"/>
    <n v="4.3780456399999997E-3"/>
  </r>
  <r>
    <x v="7"/>
    <x v="8"/>
    <x v="7"/>
    <n v="133"/>
    <n v="4.7633839200000002E-3"/>
    <n v="7.1785339999999999E-4"/>
    <n v="6.4144712999999998E-4"/>
    <n v="3.40408289E-3"/>
  </r>
  <r>
    <x v="7"/>
    <x v="9"/>
    <x v="7"/>
    <n v="9"/>
    <n v="4.3248455900000001E-3"/>
    <n v="8.4362113000000004E-4"/>
    <n v="4.2181049E-4"/>
    <n v="3.0594133399999999E-3"/>
  </r>
  <r>
    <x v="7"/>
    <x v="8"/>
    <x v="8"/>
    <n v="142"/>
    <n v="8.9654242600000003E-3"/>
    <n v="1.61344201E-3"/>
    <n v="2.2273569800000002E-3"/>
    <n v="5.1246248499999996E-3"/>
  </r>
  <r>
    <x v="7"/>
    <x v="9"/>
    <x v="8"/>
    <n v="32"/>
    <n v="8.3991606200000003E-3"/>
    <n v="1.4344615399999999E-3"/>
    <n v="2.26851826E-3"/>
    <n v="4.6961803499999998E-3"/>
  </r>
  <r>
    <x v="7"/>
    <x v="8"/>
    <x v="9"/>
    <n v="133"/>
    <n v="6.97446718E-3"/>
    <n v="1.2227614999999999E-3"/>
    <n v="1.57981735E-3"/>
    <n v="4.1718878100000002E-3"/>
  </r>
  <r>
    <x v="7"/>
    <x v="9"/>
    <x v="9"/>
    <n v="19"/>
    <n v="8.2419588699999997E-3"/>
    <n v="1.0020709300000001E-3"/>
    <n v="1.8189568600000001E-3"/>
    <n v="5.4209305500000004E-3"/>
  </r>
  <r>
    <x v="7"/>
    <x v="8"/>
    <x v="10"/>
    <n v="229"/>
    <n v="6.8990576500000001E-3"/>
    <n v="1.3485057600000001E-3"/>
    <n v="1.56714962E-3"/>
    <n v="3.9834018200000003E-3"/>
  </r>
  <r>
    <x v="7"/>
    <x v="9"/>
    <x v="10"/>
    <n v="26"/>
    <n v="6.5495902100000001E-3"/>
    <n v="1.3145474799999999E-3"/>
    <n v="1.22596134E-3"/>
    <n v="4.0090809499999996E-3"/>
  </r>
  <r>
    <x v="7"/>
    <x v="8"/>
    <x v="11"/>
    <n v="371"/>
    <n v="6.8970872199999997E-3"/>
    <n v="7.2623391000000001E-4"/>
    <n v="1.6844798899999999E-3"/>
    <n v="4.4863729300000004E-3"/>
  </r>
  <r>
    <x v="7"/>
    <x v="9"/>
    <x v="11"/>
    <n v="75"/>
    <n v="6.2453701500000004E-3"/>
    <n v="7.0185158000000004E-4"/>
    <n v="1.9557096000000001E-3"/>
    <n v="3.5878083899999998E-3"/>
  </r>
  <r>
    <x v="7"/>
    <x v="8"/>
    <x v="12"/>
    <n v="349"/>
    <n v="6.5828621600000003E-3"/>
    <n v="8.2202434000000003E-4"/>
    <n v="1.3842457700000001E-3"/>
    <n v="4.3765916100000002E-3"/>
  </r>
  <r>
    <x v="7"/>
    <x v="9"/>
    <x v="12"/>
    <n v="80"/>
    <n v="6.9855321600000003E-3"/>
    <n v="7.3987241999999998E-4"/>
    <n v="1.77821156E-3"/>
    <n v="4.4674476100000004E-3"/>
  </r>
  <r>
    <x v="7"/>
    <x v="8"/>
    <x v="13"/>
    <n v="191"/>
    <n v="5.6483297100000003E-3"/>
    <n v="6.0154865000000004E-4"/>
    <n v="1.1085657599999999E-3"/>
    <n v="3.9382148399999999E-3"/>
  </r>
  <r>
    <x v="7"/>
    <x v="9"/>
    <x v="13"/>
    <n v="13"/>
    <n v="5.8306621699999997E-3"/>
    <n v="5.9472916000000002E-4"/>
    <n v="1.3915595000000001E-3"/>
    <n v="3.84437307E-3"/>
  </r>
  <r>
    <x v="7"/>
    <x v="8"/>
    <x v="14"/>
    <n v="189"/>
    <n v="5.4689028600000003E-3"/>
    <n v="4.9529664000000004E-4"/>
    <n v="1.6070201500000001E-3"/>
    <n v="3.3665855899999999E-3"/>
  </r>
  <r>
    <x v="7"/>
    <x v="9"/>
    <x v="14"/>
    <n v="39"/>
    <n v="5.4582143599999997E-3"/>
    <n v="5.2795553000000003E-4"/>
    <n v="1.44853965E-3"/>
    <n v="3.4817186699999999E-3"/>
  </r>
  <r>
    <x v="7"/>
    <x v="8"/>
    <x v="15"/>
    <n v="348"/>
    <n v="6.2416517800000003E-3"/>
    <n v="8.9546058999999997E-4"/>
    <n v="1.5109485800000001E-3"/>
    <n v="3.8352421599999998E-3"/>
  </r>
  <r>
    <x v="7"/>
    <x v="9"/>
    <x v="15"/>
    <n v="67"/>
    <n v="5.3047260899999997E-3"/>
    <n v="7.8790057000000001E-4"/>
    <n v="1.5752830400000001E-3"/>
    <n v="2.94154203E-3"/>
  </r>
  <r>
    <x v="7"/>
    <x v="8"/>
    <x v="16"/>
    <n v="120"/>
    <n v="6.8049765900000002E-3"/>
    <n v="1.03896581E-3"/>
    <n v="1.8018901799999999E-3"/>
    <n v="3.9641201100000002E-3"/>
  </r>
  <r>
    <x v="7"/>
    <x v="9"/>
    <x v="16"/>
    <n v="20"/>
    <n v="7.0920137100000001E-3"/>
    <n v="1.0827544700000001E-3"/>
    <n v="1.7731479099999999E-3"/>
    <n v="4.2361109300000001E-3"/>
  </r>
  <r>
    <x v="7"/>
    <x v="8"/>
    <x v="17"/>
    <n v="1963"/>
    <n v="4.5287114800000002E-3"/>
    <n v="1.0253047100000001E-3"/>
    <n v="6.9334753000000002E-4"/>
    <n v="2.8100587699999998E-3"/>
  </r>
  <r>
    <x v="7"/>
    <x v="9"/>
    <x v="17"/>
    <n v="334"/>
    <n v="4.1010684500000002E-3"/>
    <n v="9.1989608000000002E-4"/>
    <n v="6.8637007999999995E-4"/>
    <n v="2.4948018400000002E-3"/>
  </r>
  <r>
    <x v="7"/>
    <x v="8"/>
    <x v="18"/>
    <n v="843"/>
    <n v="4.9384773099999998E-3"/>
    <n v="1.21010146E-3"/>
    <n v="5.1999558000000005E-4"/>
    <n v="3.2083797799999998E-3"/>
  </r>
  <r>
    <x v="7"/>
    <x v="9"/>
    <x v="18"/>
    <n v="135"/>
    <n v="4.6102535400000004E-3"/>
    <n v="1.2116767100000001E-3"/>
    <n v="4.6502031999999998E-4"/>
    <n v="2.9335559999999999E-3"/>
  </r>
  <r>
    <x v="7"/>
    <x v="8"/>
    <x v="19"/>
    <n v="354"/>
    <n v="5.8303251400000002E-3"/>
    <n v="1.0422549599999999E-3"/>
    <n v="9.9834540000000001E-4"/>
    <n v="3.78972432E-3"/>
  </r>
  <r>
    <x v="7"/>
    <x v="9"/>
    <x v="19"/>
    <n v="46"/>
    <n v="5.71557947E-3"/>
    <n v="1.10079486E-3"/>
    <n v="1.1314912800000001E-3"/>
    <n v="3.4832928499999999E-3"/>
  </r>
  <r>
    <x v="7"/>
    <x v="8"/>
    <x v="20"/>
    <n v="203"/>
    <n v="7.2535233000000001E-3"/>
    <n v="1.2298734099999999E-3"/>
    <n v="1.6119318999999999E-3"/>
    <n v="4.4117175400000003E-3"/>
  </r>
  <r>
    <x v="7"/>
    <x v="9"/>
    <x v="20"/>
    <n v="34"/>
    <n v="6.3892290800000003E-3"/>
    <n v="9.4498886000000005E-4"/>
    <n v="1.4511844299999999E-3"/>
    <n v="3.9930553000000002E-3"/>
  </r>
  <r>
    <x v="7"/>
    <x v="8"/>
    <x v="21"/>
    <n v="213"/>
    <n v="5.5368629199999998E-3"/>
    <n v="9.1489499999999999E-4"/>
    <n v="9.7287405E-4"/>
    <n v="3.6490933800000002E-3"/>
  </r>
  <r>
    <x v="7"/>
    <x v="9"/>
    <x v="21"/>
    <n v="35"/>
    <n v="5.2771161400000004E-3"/>
    <n v="7.9464263E-4"/>
    <n v="1.15972194E-3"/>
    <n v="3.3227510800000002E-3"/>
  </r>
  <r>
    <x v="7"/>
    <x v="8"/>
    <x v="22"/>
    <n v="305"/>
    <n v="5.7122416999999997E-3"/>
    <n v="7.7212332000000002E-4"/>
    <n v="1.10439413E-3"/>
    <n v="3.8357238099999999E-3"/>
  </r>
  <r>
    <x v="7"/>
    <x v="9"/>
    <x v="22"/>
    <n v="29"/>
    <n v="5.0666504899999996E-3"/>
    <n v="8.5488486000000002E-4"/>
    <n v="9.2353105000000002E-4"/>
    <n v="3.28823414E-3"/>
  </r>
  <r>
    <x v="7"/>
    <x v="8"/>
    <x v="23"/>
    <n v="4"/>
    <n v="6.2268515599999998E-3"/>
    <n v="2.4681708300000002E-3"/>
    <n v="2.5144673500000002E-3"/>
    <n v="1.2442128400000001E-3"/>
  </r>
  <r>
    <x v="7"/>
    <x v="8"/>
    <x v="24"/>
    <n v="369"/>
    <n v="6.2394293899999996E-3"/>
    <n v="8.9233263999999996E-4"/>
    <n v="1.03285256E-3"/>
    <n v="4.3142437100000004E-3"/>
  </r>
  <r>
    <x v="7"/>
    <x v="9"/>
    <x v="24"/>
    <n v="34"/>
    <n v="5.7638886300000001E-3"/>
    <n v="1.1315357099999999E-3"/>
    <n v="1.1717045700000001E-3"/>
    <n v="3.46064795E-3"/>
  </r>
  <r>
    <x v="7"/>
    <x v="8"/>
    <x v="25"/>
    <n v="452"/>
    <n v="5.7331354300000003E-3"/>
    <n v="1.1623492000000001E-3"/>
    <n v="9.3158469999999997E-4"/>
    <n v="3.6392010500000001E-3"/>
  </r>
  <r>
    <x v="7"/>
    <x v="9"/>
    <x v="25"/>
    <n v="52"/>
    <n v="4.9009523800000003E-3"/>
    <n v="1.11111088E-3"/>
    <n v="7.7056602000000001E-4"/>
    <n v="3.0192751000000001E-3"/>
  </r>
  <r>
    <x v="7"/>
    <x v="8"/>
    <x v="26"/>
    <n v="224"/>
    <n v="7.2086327699999999E-3"/>
    <n v="1.36889238E-3"/>
    <n v="1.5168751799999999E-3"/>
    <n v="4.3228647499999997E-3"/>
  </r>
  <r>
    <x v="7"/>
    <x v="9"/>
    <x v="26"/>
    <n v="23"/>
    <n v="6.7119562099999999E-3"/>
    <n v="1.53985482E-3"/>
    <n v="1.2359095899999999E-3"/>
    <n v="3.9361914500000003E-3"/>
  </r>
  <r>
    <x v="7"/>
    <x v="8"/>
    <x v="27"/>
    <n v="226"/>
    <n v="6.73903E-3"/>
    <n v="7.8703680000000002E-4"/>
    <n v="1.3360371299999999E-3"/>
    <n v="4.6159555999999999E-3"/>
  </r>
  <r>
    <x v="7"/>
    <x v="9"/>
    <x v="27"/>
    <n v="28"/>
    <n v="6.0238919800000004E-3"/>
    <n v="7.9654398999999998E-4"/>
    <n v="9.5734105999999999E-4"/>
    <n v="4.27000639E-3"/>
  </r>
  <r>
    <x v="7"/>
    <x v="8"/>
    <x v="28"/>
    <n v="325"/>
    <n v="5.0361108799999998E-3"/>
    <n v="1.0234684099999999E-3"/>
    <n v="5.3675189000000005E-4"/>
    <n v="3.4758900799999998E-3"/>
  </r>
  <r>
    <x v="7"/>
    <x v="9"/>
    <x v="28"/>
    <n v="47"/>
    <n v="4.6552400800000003E-3"/>
    <n v="9.7616211999999999E-4"/>
    <n v="5.8141227999999997E-4"/>
    <n v="3.0976652399999998E-3"/>
  </r>
  <r>
    <x v="7"/>
    <x v="8"/>
    <x v="29"/>
    <n v="260"/>
    <n v="6.7249374400000003E-3"/>
    <n v="7.7786653000000005E-4"/>
    <n v="1.364316E-3"/>
    <n v="4.5827543799999999E-3"/>
  </r>
  <r>
    <x v="7"/>
    <x v="9"/>
    <x v="29"/>
    <n v="40"/>
    <n v="6.1626155100000003E-3"/>
    <n v="7.6128448999999998E-4"/>
    <n v="1.3851270600000001E-3"/>
    <n v="4.0162034800000001E-3"/>
  </r>
  <r>
    <x v="7"/>
    <x v="8"/>
    <x v="30"/>
    <n v="209"/>
    <n v="7.5154503400000003E-3"/>
    <n v="1.18991423E-3"/>
    <n v="1.74840488E-3"/>
    <n v="4.5771307200000002E-3"/>
  </r>
  <r>
    <x v="7"/>
    <x v="9"/>
    <x v="30"/>
    <n v="39"/>
    <n v="6.0108022499999999E-3"/>
    <n v="1.36633402E-3"/>
    <n v="1.6544988E-3"/>
    <n v="2.9899688999999998E-3"/>
  </r>
  <r>
    <x v="7"/>
    <x v="8"/>
    <x v="31"/>
    <n v="180"/>
    <n v="7.3297965499999999E-3"/>
    <n v="1.1061597400000001E-3"/>
    <n v="1.4884899899999999E-3"/>
    <n v="4.7351463600000003E-3"/>
  </r>
  <r>
    <x v="7"/>
    <x v="9"/>
    <x v="31"/>
    <n v="35"/>
    <n v="5.5882934400000002E-3"/>
    <n v="8.9384898000000003E-4"/>
    <n v="1.1015209E-3"/>
    <n v="3.5929230499999998E-3"/>
  </r>
  <r>
    <x v="7"/>
    <x v="8"/>
    <x v="32"/>
    <n v="110"/>
    <n v="8.6731900000000008E-3"/>
    <n v="9.9473881999999998E-4"/>
    <n v="1.1923398300000001E-3"/>
    <n v="6.4861108899999997E-3"/>
  </r>
  <r>
    <x v="7"/>
    <x v="9"/>
    <x v="32"/>
    <n v="15"/>
    <n v="8.6890430000000005E-3"/>
    <n v="9.8688245000000006E-4"/>
    <n v="1.5370367499999999E-3"/>
    <n v="6.1651232800000004E-3"/>
  </r>
  <r>
    <x v="7"/>
    <x v="8"/>
    <x v="33"/>
    <n v="291"/>
    <n v="6.8006631800000003E-3"/>
    <n v="1.3294273600000001E-3"/>
    <n v="1.39684333E-3"/>
    <n v="4.0743920300000003E-3"/>
  </r>
  <r>
    <x v="7"/>
    <x v="9"/>
    <x v="33"/>
    <n v="37"/>
    <n v="6.4846093699999999E-3"/>
    <n v="1.3013011200000001E-3"/>
    <n v="1.2343591300000001E-3"/>
    <n v="3.9489487199999996E-3"/>
  </r>
  <r>
    <x v="7"/>
    <x v="8"/>
    <x v="34"/>
    <n v="170"/>
    <n v="6.8112061800000004E-3"/>
    <n v="8.6962121999999999E-4"/>
    <n v="1.2706288299999999E-3"/>
    <n v="4.6709556400000001E-3"/>
  </r>
  <r>
    <x v="7"/>
    <x v="9"/>
    <x v="34"/>
    <n v="16"/>
    <n v="6.6399013399999996E-3"/>
    <n v="7.2048583999999999E-4"/>
    <n v="1.3491026799999999E-3"/>
    <n v="4.5703121900000001E-3"/>
  </r>
  <r>
    <x v="7"/>
    <x v="8"/>
    <x v="35"/>
    <n v="116"/>
    <n v="6.8996445800000002E-3"/>
    <n v="3.3534856E-4"/>
    <n v="1.86731697E-3"/>
    <n v="4.6854044499999997E-3"/>
  </r>
  <r>
    <x v="7"/>
    <x v="9"/>
    <x v="35"/>
    <n v="21"/>
    <n v="5.7005068000000004E-3"/>
    <n v="9.0938879999999996E-5"/>
    <n v="1.5382493600000001E-3"/>
    <n v="4.0602952300000002E-3"/>
  </r>
  <r>
    <x v="7"/>
    <x v="8"/>
    <x v="36"/>
    <n v="415"/>
    <n v="6.0531010499999998E-3"/>
    <n v="1.1547018900000001E-3"/>
    <n v="8.657405E-4"/>
    <n v="4.0326581699999999E-3"/>
  </r>
  <r>
    <x v="7"/>
    <x v="9"/>
    <x v="36"/>
    <n v="39"/>
    <n v="5.6718895899999996E-3"/>
    <n v="1.13218156E-3"/>
    <n v="7.9415932000000003E-4"/>
    <n v="3.7455481900000001E-3"/>
  </r>
  <r>
    <x v="7"/>
    <x v="8"/>
    <x v="37"/>
    <n v="325"/>
    <n v="7.7657760999999999E-3"/>
    <n v="1.12528467E-3"/>
    <n v="1.1218658599999999E-3"/>
    <n v="5.5186251099999997E-3"/>
  </r>
  <r>
    <x v="7"/>
    <x v="9"/>
    <x v="37"/>
    <n v="40"/>
    <n v="7.7861688099999998E-3"/>
    <n v="1.03385391E-3"/>
    <n v="1.52314789E-3"/>
    <n v="5.2291664500000003E-3"/>
  </r>
  <r>
    <x v="7"/>
    <x v="8"/>
    <x v="38"/>
    <n v="159"/>
    <n v="7.2416576600000003E-3"/>
    <n v="7.1519019999999995E-4"/>
    <n v="1.9476470899999999E-3"/>
    <n v="4.5788199600000001E-3"/>
  </r>
  <r>
    <x v="7"/>
    <x v="9"/>
    <x v="38"/>
    <n v="14"/>
    <n v="5.52579349E-3"/>
    <n v="7.1759224999999995E-4"/>
    <n v="1.6939482100000001E-3"/>
    <n v="3.1142524699999999E-3"/>
  </r>
  <r>
    <x v="7"/>
    <x v="8"/>
    <x v="39"/>
    <n v="272"/>
    <n v="5.8963522199999997E-3"/>
    <n v="1.02524146E-3"/>
    <n v="8.0758928000000002E-4"/>
    <n v="4.0635209999999996E-3"/>
  </r>
  <r>
    <x v="7"/>
    <x v="9"/>
    <x v="39"/>
    <n v="42"/>
    <n v="6.4351849399999998E-3"/>
    <n v="1.1830354599999999E-3"/>
    <n v="1.0041884800000001E-3"/>
    <n v="4.2479605399999999E-3"/>
  </r>
  <r>
    <x v="7"/>
    <x v="8"/>
    <x v="40"/>
    <n v="317"/>
    <n v="4.7181326999999997E-3"/>
    <n v="8.9751990000000003E-4"/>
    <n v="5.7852092000000002E-4"/>
    <n v="3.24209142E-3"/>
  </r>
  <r>
    <x v="7"/>
    <x v="9"/>
    <x v="40"/>
    <n v="33"/>
    <n v="3.8871349899999999E-3"/>
    <n v="8.1719951000000003E-4"/>
    <n v="4.9838642000000002E-4"/>
    <n v="2.5715485800000002E-3"/>
  </r>
  <r>
    <x v="7"/>
    <x v="8"/>
    <x v="41"/>
    <n v="112"/>
    <n v="6.4947087499999997E-3"/>
    <n v="8.5090089000000005E-4"/>
    <n v="1.35468311E-3"/>
    <n v="4.2891242599999999E-3"/>
  </r>
  <r>
    <x v="7"/>
    <x v="9"/>
    <x v="41"/>
    <n v="16"/>
    <n v="6.2738713E-3"/>
    <n v="6.5827520999999997E-4"/>
    <n v="1.2565102299999999E-3"/>
    <n v="4.3590854099999996E-3"/>
  </r>
  <r>
    <x v="7"/>
    <x v="8"/>
    <x v="42"/>
    <n v="758"/>
    <n v="4.6632064299999996E-3"/>
    <n v="1.00245505E-3"/>
    <n v="7.6624009999999999E-4"/>
    <n v="2.8945107799999998E-3"/>
  </r>
  <r>
    <x v="7"/>
    <x v="9"/>
    <x v="42"/>
    <n v="79"/>
    <n v="4.6718234600000002E-3"/>
    <n v="1.1311823699999999E-3"/>
    <n v="7.0045100000000005E-4"/>
    <n v="2.8401896499999999E-3"/>
  </r>
  <r>
    <x v="7"/>
    <x v="8"/>
    <x v="43"/>
    <n v="184"/>
    <n v="6.24811269E-3"/>
    <n v="9.7870093000000007E-4"/>
    <n v="1.4860102100000001E-3"/>
    <n v="3.78340101E-3"/>
  </r>
  <r>
    <x v="7"/>
    <x v="9"/>
    <x v="43"/>
    <n v="30"/>
    <n v="5.78510772E-3"/>
    <n v="9.4753063999999997E-4"/>
    <n v="1.81712944E-3"/>
    <n v="3.0204473499999998E-3"/>
  </r>
  <r>
    <x v="7"/>
    <x v="8"/>
    <x v="44"/>
    <n v="603"/>
    <n v="5.69371483E-3"/>
    <n v="1.1137020899999999E-3"/>
    <n v="9.5686667000000004E-4"/>
    <n v="3.6231456000000001E-3"/>
  </r>
  <r>
    <x v="7"/>
    <x v="9"/>
    <x v="44"/>
    <n v="38"/>
    <n v="5.1906674300000004E-3"/>
    <n v="1.20339882E-3"/>
    <n v="9.4024098000000005E-4"/>
    <n v="3.0470270600000001E-3"/>
  </r>
  <r>
    <x v="8"/>
    <x v="8"/>
    <x v="0"/>
    <n v="12940"/>
    <n v="6.0191595899999999E-3"/>
    <n v="9.9411611999999992E-4"/>
    <n v="1.06974831E-3"/>
    <n v="3.9551757099999998E-3"/>
  </r>
  <r>
    <x v="8"/>
    <x v="9"/>
    <x v="0"/>
    <n v="1693"/>
    <n v="5.5061962900000002E-3"/>
    <n v="9.4510185999999998E-4"/>
    <n v="1.09867541E-3"/>
    <n v="3.4622544799999999E-3"/>
  </r>
  <r>
    <x v="8"/>
    <x v="8"/>
    <x v="1"/>
    <n v="249"/>
    <n v="5.9053805399999996E-3"/>
    <n v="1.1550365600000001E-3"/>
    <n v="1.0804326000000001E-3"/>
    <n v="3.6699109000000001E-3"/>
  </r>
  <r>
    <x v="8"/>
    <x v="9"/>
    <x v="1"/>
    <n v="26"/>
    <n v="4.9430197299999996E-3"/>
    <n v="1.0434470500000001E-3"/>
    <n v="1.0723822299999999E-3"/>
    <n v="2.8271899799999999E-3"/>
  </r>
  <r>
    <x v="8"/>
    <x v="8"/>
    <x v="2"/>
    <n v="119"/>
    <n v="7.2266960000000003E-3"/>
    <n v="1.44131241E-3"/>
    <n v="1.5396434099999999E-3"/>
    <n v="4.2457396999999999E-3"/>
  </r>
  <r>
    <x v="8"/>
    <x v="9"/>
    <x v="2"/>
    <n v="36"/>
    <n v="5.3051052000000001E-3"/>
    <n v="9.3139118999999995E-4"/>
    <n v="1.2043464599999999E-3"/>
    <n v="3.16936704E-3"/>
  </r>
  <r>
    <x v="8"/>
    <x v="8"/>
    <x v="3"/>
    <n v="196"/>
    <n v="5.6260036400000001E-3"/>
    <n v="8.1809782999999999E-4"/>
    <n v="6.4100267999999999E-4"/>
    <n v="4.1669026200000002E-3"/>
  </r>
  <r>
    <x v="8"/>
    <x v="9"/>
    <x v="3"/>
    <n v="24"/>
    <n v="5.4624804900000002E-3"/>
    <n v="7.8510774999999999E-4"/>
    <n v="4.9575591999999997E-4"/>
    <n v="4.1816162799999997E-3"/>
  </r>
  <r>
    <x v="8"/>
    <x v="8"/>
    <x v="4"/>
    <n v="186"/>
    <n v="6.48602376E-3"/>
    <n v="7.9736632E-4"/>
    <n v="8.4142246999999995E-4"/>
    <n v="4.8472344299999998E-3"/>
  </r>
  <r>
    <x v="8"/>
    <x v="9"/>
    <x v="4"/>
    <n v="26"/>
    <n v="6.2620189799999998E-3"/>
    <n v="8.0172697000000003E-4"/>
    <n v="8.5915220999999999E-4"/>
    <n v="4.6011394399999997E-3"/>
  </r>
  <r>
    <x v="8"/>
    <x v="8"/>
    <x v="5"/>
    <n v="188"/>
    <n v="7.0812399100000003E-3"/>
    <n v="7.9356260999999999E-4"/>
    <n v="1.24969194E-3"/>
    <n v="5.0379848799999996E-3"/>
  </r>
  <r>
    <x v="8"/>
    <x v="9"/>
    <x v="5"/>
    <n v="16"/>
    <n v="4.6325229900000004E-3"/>
    <n v="7.4725094999999997E-4"/>
    <n v="7.8341987000000004E-4"/>
    <n v="3.1018516400000001E-3"/>
  </r>
  <r>
    <x v="8"/>
    <x v="8"/>
    <x v="6"/>
    <n v="206"/>
    <n v="6.3820902899999997E-3"/>
    <n v="1.1409450099999999E-3"/>
    <n v="1.0267212799999999E-3"/>
    <n v="4.2144235299999997E-3"/>
  </r>
  <r>
    <x v="8"/>
    <x v="9"/>
    <x v="6"/>
    <n v="13"/>
    <n v="7.0735396300000003E-3"/>
    <n v="1.04611794E-3"/>
    <n v="1.02029898E-3"/>
    <n v="5.0071222699999999E-3"/>
  </r>
  <r>
    <x v="8"/>
    <x v="8"/>
    <x v="7"/>
    <n v="132"/>
    <n v="4.33221075E-3"/>
    <n v="7.7581343999999996E-4"/>
    <n v="4.9505443E-4"/>
    <n v="3.0613423299999999E-3"/>
  </r>
  <r>
    <x v="8"/>
    <x v="9"/>
    <x v="7"/>
    <n v="7"/>
    <n v="3.5400129899999999E-3"/>
    <n v="8.3663997000000005E-4"/>
    <n v="3.6044969E-4"/>
    <n v="2.3429231099999998E-3"/>
  </r>
  <r>
    <x v="8"/>
    <x v="8"/>
    <x v="8"/>
    <n v="134"/>
    <n v="8.7428307499999997E-3"/>
    <n v="1.24360812E-3"/>
    <n v="1.9294151499999999E-3"/>
    <n v="5.5698069799999996E-3"/>
  </r>
  <r>
    <x v="8"/>
    <x v="9"/>
    <x v="8"/>
    <n v="33"/>
    <n v="7.2843011300000003E-3"/>
    <n v="1.3857320800000001E-3"/>
    <n v="1.6933218500000001E-3"/>
    <n v="4.2052467099999999E-3"/>
  </r>
  <r>
    <x v="8"/>
    <x v="8"/>
    <x v="9"/>
    <n v="120"/>
    <n v="7.3425923900000004E-3"/>
    <n v="1.2037034600000001E-3"/>
    <n v="1.4165699800000001E-3"/>
    <n v="4.7223184299999997E-3"/>
  </r>
  <r>
    <x v="8"/>
    <x v="9"/>
    <x v="9"/>
    <n v="15"/>
    <n v="8.9675923499999994E-3"/>
    <n v="9.0895036000000003E-4"/>
    <n v="1.81867268E-3"/>
    <n v="6.2399688800000002E-3"/>
  </r>
  <r>
    <x v="8"/>
    <x v="8"/>
    <x v="10"/>
    <n v="230"/>
    <n v="6.5728157900000004E-3"/>
    <n v="1.1014490300000001E-3"/>
    <n v="1.6223830199999999E-3"/>
    <n v="3.8489832600000001E-3"/>
  </r>
  <r>
    <x v="8"/>
    <x v="9"/>
    <x v="10"/>
    <n v="10"/>
    <n v="8.0254626999999995E-3"/>
    <n v="1.2754626300000001E-3"/>
    <n v="1.55324055E-3"/>
    <n v="5.1967590200000004E-3"/>
  </r>
  <r>
    <x v="8"/>
    <x v="8"/>
    <x v="11"/>
    <n v="387"/>
    <n v="6.9875105200000003E-3"/>
    <n v="6.3618504E-4"/>
    <n v="1.8428196600000001E-3"/>
    <n v="4.5085053499999998E-3"/>
  </r>
  <r>
    <x v="8"/>
    <x v="9"/>
    <x v="11"/>
    <n v="80"/>
    <n v="5.9606478700000003E-3"/>
    <n v="7.8341985000000001E-4"/>
    <n v="1.9822046300000001E-3"/>
    <n v="3.19502289E-3"/>
  </r>
  <r>
    <x v="8"/>
    <x v="8"/>
    <x v="12"/>
    <n v="311"/>
    <n v="6.61661135E-3"/>
    <n v="8.5011736999999999E-4"/>
    <n v="1.46439924E-3"/>
    <n v="4.3020942500000001E-3"/>
  </r>
  <r>
    <x v="8"/>
    <x v="9"/>
    <x v="12"/>
    <n v="68"/>
    <n v="6.4620776300000002E-3"/>
    <n v="7.2184756E-4"/>
    <n v="1.67075139E-3"/>
    <n v="4.0694782500000004E-3"/>
  </r>
  <r>
    <x v="8"/>
    <x v="8"/>
    <x v="13"/>
    <n v="207"/>
    <n v="5.5743422400000003E-3"/>
    <n v="5.5102633000000002E-4"/>
    <n v="1.05888774E-3"/>
    <n v="3.9644276399999996E-3"/>
  </r>
  <r>
    <x v="8"/>
    <x v="9"/>
    <x v="13"/>
    <n v="11"/>
    <n v="5.2293768200000002E-3"/>
    <n v="5.1767643999999999E-4"/>
    <n v="7.3127076000000001E-4"/>
    <n v="3.9804290900000002E-3"/>
  </r>
  <r>
    <x v="8"/>
    <x v="8"/>
    <x v="14"/>
    <n v="203"/>
    <n v="6.60161215E-3"/>
    <n v="1.2007386900000001E-3"/>
    <n v="1.72961117E-3"/>
    <n v="3.67126183E-3"/>
  </r>
  <r>
    <x v="8"/>
    <x v="9"/>
    <x v="14"/>
    <n v="36"/>
    <n v="6.0439169099999997E-3"/>
    <n v="1.2133484899999999E-3"/>
    <n v="2.0347863099999999E-3"/>
    <n v="2.7957816299999999E-3"/>
  </r>
  <r>
    <x v="8"/>
    <x v="8"/>
    <x v="15"/>
    <n v="329"/>
    <n v="6.5569413900000003E-3"/>
    <n v="9.4200274000000002E-4"/>
    <n v="1.5133187500000001E-3"/>
    <n v="4.10161941E-3"/>
  </r>
  <r>
    <x v="8"/>
    <x v="9"/>
    <x v="15"/>
    <n v="60"/>
    <n v="6.2685182900000004E-3"/>
    <n v="9.1261548999999997E-4"/>
    <n v="1.61053216E-3"/>
    <n v="3.7453701499999999E-3"/>
  </r>
  <r>
    <x v="8"/>
    <x v="8"/>
    <x v="16"/>
    <n v="138"/>
    <n v="6.8401936599999996E-3"/>
    <n v="9.4689318999999997E-4"/>
    <n v="1.7318335000000001E-3"/>
    <n v="4.1614664699999998E-3"/>
  </r>
  <r>
    <x v="8"/>
    <x v="9"/>
    <x v="16"/>
    <n v="23"/>
    <n v="6.6852856200000001E-3"/>
    <n v="1.0351245399999999E-3"/>
    <n v="1.8005230899999999E-3"/>
    <n v="3.84963743E-3"/>
  </r>
  <r>
    <x v="8"/>
    <x v="8"/>
    <x v="17"/>
    <n v="1772"/>
    <n v="4.5251034799999998E-3"/>
    <n v="1.0051741300000001E-3"/>
    <n v="7.1743559999999998E-4"/>
    <n v="2.8024932899999998E-3"/>
  </r>
  <r>
    <x v="8"/>
    <x v="9"/>
    <x v="17"/>
    <n v="318"/>
    <n v="4.2874662899999999E-3"/>
    <n v="9.3913760000000003E-4"/>
    <n v="7.0652781999999996E-4"/>
    <n v="2.6418003899999999E-3"/>
  </r>
  <r>
    <x v="8"/>
    <x v="8"/>
    <x v="18"/>
    <n v="777"/>
    <n v="5.0395631299999999E-3"/>
    <n v="1.0965427299999999E-3"/>
    <n v="5.2484007999999995E-4"/>
    <n v="3.41817985E-3"/>
  </r>
  <r>
    <x v="8"/>
    <x v="9"/>
    <x v="18"/>
    <n v="112"/>
    <n v="4.4627354099999999E-3"/>
    <n v="9.5765105000000003E-4"/>
    <n v="4.3289077000000002E-4"/>
    <n v="3.0721930500000002E-3"/>
  </r>
  <r>
    <x v="8"/>
    <x v="8"/>
    <x v="19"/>
    <n v="367"/>
    <n v="6.2595554599999999E-3"/>
    <n v="1.2519550499999999E-3"/>
    <n v="9.9130186000000002E-4"/>
    <n v="4.0162980500000004E-3"/>
  </r>
  <r>
    <x v="8"/>
    <x v="9"/>
    <x v="19"/>
    <n v="47"/>
    <n v="5.6740048499999999E-3"/>
    <n v="9.7419203000000002E-4"/>
    <n v="1.37829959E-3"/>
    <n v="3.3215127699999999E-3"/>
  </r>
  <r>
    <x v="8"/>
    <x v="8"/>
    <x v="20"/>
    <n v="229"/>
    <n v="7.11790368E-3"/>
    <n v="1.1763603499999999E-3"/>
    <n v="1.3924265800000001E-3"/>
    <n v="4.5491163000000003E-3"/>
  </r>
  <r>
    <x v="8"/>
    <x v="9"/>
    <x v="20"/>
    <n v="27"/>
    <n v="7.9269544599999998E-3"/>
    <n v="1.41160809E-3"/>
    <n v="1.8239881599999999E-3"/>
    <n v="4.6913577599999997E-3"/>
  </r>
  <r>
    <x v="8"/>
    <x v="8"/>
    <x v="21"/>
    <n v="195"/>
    <n v="5.67236444E-3"/>
    <n v="9.1832836999999998E-4"/>
    <n v="1.00575713E-3"/>
    <n v="3.7482784900000001E-3"/>
  </r>
  <r>
    <x v="8"/>
    <x v="9"/>
    <x v="21"/>
    <n v="23"/>
    <n v="5.6894119799999997E-3"/>
    <n v="8.5597801000000004E-4"/>
    <n v="9.9889268000000002E-4"/>
    <n v="3.8345408099999998E-3"/>
  </r>
  <r>
    <x v="8"/>
    <x v="8"/>
    <x v="22"/>
    <n v="344"/>
    <n v="5.9842670900000002E-3"/>
    <n v="8.3535182999999995E-4"/>
    <n v="1.0880299900000001E-3"/>
    <n v="4.0608847600000003E-3"/>
  </r>
  <r>
    <x v="8"/>
    <x v="9"/>
    <x v="22"/>
    <n v="25"/>
    <n v="4.7106479399999998E-3"/>
    <n v="6.9629616000000001E-4"/>
    <n v="7.7777751999999999E-4"/>
    <n v="3.2365739099999998E-3"/>
  </r>
  <r>
    <x v="8"/>
    <x v="8"/>
    <x v="23"/>
    <n v="1"/>
    <n v="8.2870367999999996E-3"/>
    <n v="6.5972222000000005E-4"/>
    <n v="4.0509256900000002E-3"/>
    <n v="3.5763888800000002E-3"/>
  </r>
  <r>
    <x v="8"/>
    <x v="8"/>
    <x v="24"/>
    <n v="358"/>
    <n v="6.7530193800000001E-3"/>
    <n v="9.7678049999999996E-4"/>
    <n v="1.1893813399999999E-3"/>
    <n v="4.5868570500000004E-3"/>
  </r>
  <r>
    <x v="8"/>
    <x v="9"/>
    <x v="24"/>
    <n v="23"/>
    <n v="6.1050722400000004E-3"/>
    <n v="9.2039024000000001E-4"/>
    <n v="1.4905391800000001E-3"/>
    <n v="3.6941422599999999E-3"/>
  </r>
  <r>
    <x v="8"/>
    <x v="8"/>
    <x v="25"/>
    <n v="467"/>
    <n v="5.7443093899999997E-3"/>
    <n v="1.07881748E-3"/>
    <n v="8.5863743E-4"/>
    <n v="3.8068539900000002E-3"/>
  </r>
  <r>
    <x v="8"/>
    <x v="9"/>
    <x v="25"/>
    <n v="48"/>
    <n v="5.2671679000000004E-3"/>
    <n v="1.03997853E-3"/>
    <n v="9.6764061999999999E-4"/>
    <n v="3.2595483100000002E-3"/>
  </r>
  <r>
    <x v="8"/>
    <x v="8"/>
    <x v="26"/>
    <n v="232"/>
    <n v="7.072208E-3"/>
    <n v="1.27564232E-3"/>
    <n v="1.42770171E-3"/>
    <n v="4.3688634900000004E-3"/>
  </r>
  <r>
    <x v="8"/>
    <x v="9"/>
    <x v="26"/>
    <n v="14"/>
    <n v="5.8258926000000003E-3"/>
    <n v="1.4227842200000001E-3"/>
    <n v="1.7154429000000001E-3"/>
    <n v="2.6876652200000001E-3"/>
  </r>
  <r>
    <x v="8"/>
    <x v="8"/>
    <x v="27"/>
    <n v="211"/>
    <n v="6.7995214500000001E-3"/>
    <n v="7.4266035999999999E-4"/>
    <n v="1.3405628000000001E-3"/>
    <n v="4.7162978099999997E-3"/>
  </r>
  <r>
    <x v="8"/>
    <x v="9"/>
    <x v="27"/>
    <n v="20"/>
    <n v="6.84606461E-3"/>
    <n v="7.3032383999999996E-4"/>
    <n v="1.38136551E-3"/>
    <n v="4.7343747799999999E-3"/>
  </r>
  <r>
    <x v="8"/>
    <x v="8"/>
    <x v="28"/>
    <n v="295"/>
    <n v="5.2935496499999998E-3"/>
    <n v="1.0702680999999999E-3"/>
    <n v="4.9686103999999997E-4"/>
    <n v="3.7264200300000001E-3"/>
  </r>
  <r>
    <x v="8"/>
    <x v="9"/>
    <x v="28"/>
    <n v="46"/>
    <n v="4.9944643799999999E-3"/>
    <n v="1.0288342900000001E-3"/>
    <n v="5.1605255999999996E-4"/>
    <n v="3.4495770699999998E-3"/>
  </r>
  <r>
    <x v="8"/>
    <x v="8"/>
    <x v="29"/>
    <n v="230"/>
    <n v="7.0485102399999999E-3"/>
    <n v="8.3081699999999997E-4"/>
    <n v="1.3021334200000001E-3"/>
    <n v="4.9155593600000002E-3"/>
  </r>
  <r>
    <x v="8"/>
    <x v="9"/>
    <x v="29"/>
    <n v="31"/>
    <n v="6.7656060800000001E-3"/>
    <n v="7.6239524000000004E-4"/>
    <n v="1.55017891E-3"/>
    <n v="4.4530313799999999E-3"/>
  </r>
  <r>
    <x v="8"/>
    <x v="8"/>
    <x v="30"/>
    <n v="227"/>
    <n v="7.7868022599999996E-3"/>
    <n v="1.1271718199999999E-3"/>
    <n v="1.65198215E-3"/>
    <n v="5.0076478599999997E-3"/>
  </r>
  <r>
    <x v="8"/>
    <x v="9"/>
    <x v="30"/>
    <n v="41"/>
    <n v="5.9072941999999996E-3"/>
    <n v="8.9543790999999995E-4"/>
    <n v="1.60145639E-3"/>
    <n v="3.4103994999999999E-3"/>
  </r>
  <r>
    <x v="8"/>
    <x v="8"/>
    <x v="31"/>
    <n v="142"/>
    <n v="7.2800923599999996E-3"/>
    <n v="1.2099795600000001E-3"/>
    <n v="1.29156862E-3"/>
    <n v="4.7785437100000003E-3"/>
  </r>
  <r>
    <x v="8"/>
    <x v="9"/>
    <x v="31"/>
    <n v="30"/>
    <n v="5.5798608699999998E-3"/>
    <n v="1.0505398100000001E-3"/>
    <n v="1.1612651999999999E-3"/>
    <n v="3.3680552900000001E-3"/>
  </r>
  <r>
    <x v="8"/>
    <x v="8"/>
    <x v="32"/>
    <n v="113"/>
    <n v="8.1456896699999993E-3"/>
    <n v="8.9110101999999997E-4"/>
    <n v="1.19130998E-3"/>
    <n v="6.0632781900000002E-3"/>
  </r>
  <r>
    <x v="8"/>
    <x v="9"/>
    <x v="32"/>
    <n v="9"/>
    <n v="7.5257199E-3"/>
    <n v="6.7129598000000002E-4"/>
    <n v="7.1630632000000002E-4"/>
    <n v="6.1381170400000001E-3"/>
  </r>
  <r>
    <x v="8"/>
    <x v="8"/>
    <x v="33"/>
    <n v="291"/>
    <n v="6.5407039199999999E-3"/>
    <n v="1.19153279E-3"/>
    <n v="1.29072776E-3"/>
    <n v="4.0584428699999998E-3"/>
  </r>
  <r>
    <x v="8"/>
    <x v="9"/>
    <x v="33"/>
    <n v="41"/>
    <n v="6.0842929099999997E-3"/>
    <n v="1.3355350000000001E-3"/>
    <n v="1.26242071E-3"/>
    <n v="3.4863367500000001E-3"/>
  </r>
  <r>
    <x v="8"/>
    <x v="8"/>
    <x v="34"/>
    <n v="150"/>
    <n v="7.1853392699999996E-3"/>
    <n v="9.2885777999999997E-4"/>
    <n v="1.42808618E-3"/>
    <n v="4.82839481E-3"/>
  </r>
  <r>
    <x v="8"/>
    <x v="9"/>
    <x v="34"/>
    <n v="21"/>
    <n v="6.1270940700000002E-3"/>
    <n v="8.9726596000000002E-4"/>
    <n v="1.2257493299999999E-3"/>
    <n v="4.0040782600000002E-3"/>
  </r>
  <r>
    <x v="8"/>
    <x v="8"/>
    <x v="35"/>
    <n v="132"/>
    <n v="7.2122261599999998E-3"/>
    <n v="3.5923446E-4"/>
    <n v="1.7841608200000001E-3"/>
    <n v="5.0571686899999998E-3"/>
  </r>
  <r>
    <x v="8"/>
    <x v="9"/>
    <x v="35"/>
    <n v="22"/>
    <n v="4.9526512800000004E-3"/>
    <n v="1.0206202E-4"/>
    <n v="1.0753364799999999E-3"/>
    <n v="3.7626260899999999E-3"/>
  </r>
  <r>
    <x v="8"/>
    <x v="8"/>
    <x v="36"/>
    <n v="383"/>
    <n v="6.279494E-3"/>
    <n v="1.22059616E-3"/>
    <n v="8.3913523999999998E-4"/>
    <n v="4.2197621199999997E-3"/>
  </r>
  <r>
    <x v="8"/>
    <x v="9"/>
    <x v="36"/>
    <n v="27"/>
    <n v="5.6545779499999997E-3"/>
    <n v="9.7350796000000004E-4"/>
    <n v="7.8103535999999999E-4"/>
    <n v="3.9000340699999999E-3"/>
  </r>
  <r>
    <x v="8"/>
    <x v="8"/>
    <x v="37"/>
    <n v="343"/>
    <n v="7.7883392899999997E-3"/>
    <n v="1.1182982500000001E-3"/>
    <n v="1.16968986E-3"/>
    <n v="5.50035069E-3"/>
  </r>
  <r>
    <x v="8"/>
    <x v="9"/>
    <x v="37"/>
    <n v="27"/>
    <n v="7.7974963399999996E-3"/>
    <n v="1.02923502E-3"/>
    <n v="1.28000665E-3"/>
    <n v="5.4882541799999999E-3"/>
  </r>
  <r>
    <x v="8"/>
    <x v="8"/>
    <x v="38"/>
    <n v="180"/>
    <n v="7.7112266599999998E-3"/>
    <n v="9.5119574999999999E-4"/>
    <n v="2.0084231000000001E-3"/>
    <n v="4.7516072800000003E-3"/>
  </r>
  <r>
    <x v="8"/>
    <x v="9"/>
    <x v="38"/>
    <n v="23"/>
    <n v="6.2530190400000001E-3"/>
    <n v="7.8452070000000005E-4"/>
    <n v="2.0063403300000001E-3"/>
    <n v="3.46215754E-3"/>
  </r>
  <r>
    <x v="8"/>
    <x v="8"/>
    <x v="39"/>
    <n v="259"/>
    <n v="6.1053461599999996E-3"/>
    <n v="9.0344785999999996E-4"/>
    <n v="8.2417212999999999E-4"/>
    <n v="4.3777256799999997E-3"/>
  </r>
  <r>
    <x v="8"/>
    <x v="9"/>
    <x v="39"/>
    <n v="32"/>
    <n v="7.0594615799999998E-3"/>
    <n v="1.09266464E-3"/>
    <n v="7.6859064000000003E-4"/>
    <n v="5.1982058100000002E-3"/>
  </r>
  <r>
    <x v="8"/>
    <x v="8"/>
    <x v="40"/>
    <n v="311"/>
    <n v="5.0256413600000003E-3"/>
    <n v="8.9336196999999999E-4"/>
    <n v="5.8815623999999996E-4"/>
    <n v="3.5441226600000002E-3"/>
  </r>
  <r>
    <x v="8"/>
    <x v="9"/>
    <x v="40"/>
    <n v="34"/>
    <n v="4.1619005999999998E-3"/>
    <n v="9.1673448999999999E-4"/>
    <n v="4.9972744000000003E-4"/>
    <n v="2.7454382500000001E-3"/>
  </r>
  <r>
    <x v="8"/>
    <x v="8"/>
    <x v="41"/>
    <n v="102"/>
    <n v="6.6504400300000004E-3"/>
    <n v="7.3688251000000003E-4"/>
    <n v="1.1235927000000001E-3"/>
    <n v="4.7899643600000002E-3"/>
  </r>
  <r>
    <x v="8"/>
    <x v="9"/>
    <x v="41"/>
    <n v="17"/>
    <n v="5.5221946800000001E-3"/>
    <n v="6.1614904999999999E-4"/>
    <n v="1.1274508099999999E-3"/>
    <n v="3.7785945199999998E-3"/>
  </r>
  <r>
    <x v="8"/>
    <x v="8"/>
    <x v="42"/>
    <n v="709"/>
    <n v="4.66888982E-3"/>
    <n v="9.7173224000000002E-4"/>
    <n v="6.7287952999999998E-4"/>
    <n v="3.0242775600000001E-3"/>
  </r>
  <r>
    <x v="8"/>
    <x v="9"/>
    <x v="42"/>
    <n v="82"/>
    <n v="4.3680835499999996E-3"/>
    <n v="1.02656368E-3"/>
    <n v="6.3925560000000002E-4"/>
    <n v="2.70226374E-3"/>
  </r>
  <r>
    <x v="8"/>
    <x v="8"/>
    <x v="43"/>
    <n v="168"/>
    <n v="6.2183777300000003E-3"/>
    <n v="9.0346646000000002E-4"/>
    <n v="1.51992371E-3"/>
    <n v="3.7949870599999999E-3"/>
  </r>
  <r>
    <x v="8"/>
    <x v="9"/>
    <x v="43"/>
    <n v="22"/>
    <n v="6.6582487899999997E-3"/>
    <n v="1.07428427E-3"/>
    <n v="1.9407615400000001E-3"/>
    <n v="3.6432026699999998E-3"/>
  </r>
  <r>
    <x v="8"/>
    <x v="8"/>
    <x v="44"/>
    <n v="617"/>
    <n v="5.5416551799999996E-3"/>
    <n v="9.4338997000000002E-4"/>
    <n v="1.05331553E-3"/>
    <n v="3.54494919E-3"/>
  </r>
  <r>
    <x v="8"/>
    <x v="9"/>
    <x v="44"/>
    <n v="47"/>
    <n v="5.5353621800000004E-3"/>
    <n v="9.8625860000000004E-4"/>
    <n v="7.7669404000000003E-4"/>
    <n v="3.7724091399999999E-3"/>
  </r>
  <r>
    <x v="9"/>
    <x v="8"/>
    <x v="0"/>
    <n v="12191"/>
    <n v="6.02385387E-3"/>
    <n v="9.8907469E-4"/>
    <n v="1.0601805700000001E-3"/>
    <n v="3.9744737599999996E-3"/>
  </r>
  <r>
    <x v="9"/>
    <x v="9"/>
    <x v="0"/>
    <n v="1591"/>
    <n v="5.6328346299999998E-3"/>
    <n v="9.7193099999999999E-4"/>
    <n v="1.1204152399999999E-3"/>
    <n v="3.5404079000000001E-3"/>
  </r>
  <r>
    <x v="9"/>
    <x v="8"/>
    <x v="1"/>
    <n v="267"/>
    <n v="6.2099023300000002E-3"/>
    <n v="1.2257679100000001E-3"/>
    <n v="1.03893548E-3"/>
    <n v="3.9451984700000003E-3"/>
  </r>
  <r>
    <x v="9"/>
    <x v="9"/>
    <x v="1"/>
    <n v="42"/>
    <n v="6.1494155299999997E-3"/>
    <n v="1.38558172E-3"/>
    <n v="1.2169309899999999E-3"/>
    <n v="3.5469023199999998E-3"/>
  </r>
  <r>
    <x v="9"/>
    <x v="8"/>
    <x v="2"/>
    <n v="137"/>
    <n v="7.3342454900000003E-3"/>
    <n v="1.37655424E-3"/>
    <n v="1.7219178599999999E-3"/>
    <n v="4.2357729300000002E-3"/>
  </r>
  <r>
    <x v="9"/>
    <x v="9"/>
    <x v="2"/>
    <n v="22"/>
    <n v="6.2442127400000004E-3"/>
    <n v="8.9278174999999997E-4"/>
    <n v="1.90866975E-3"/>
    <n v="3.4427606899999998E-3"/>
  </r>
  <r>
    <x v="9"/>
    <x v="8"/>
    <x v="3"/>
    <n v="154"/>
    <n v="5.1783456999999998E-3"/>
    <n v="7.8869023000000004E-4"/>
    <n v="5.9561361999999995E-4"/>
    <n v="3.79404137E-3"/>
  </r>
  <r>
    <x v="9"/>
    <x v="9"/>
    <x v="3"/>
    <n v="34"/>
    <n v="4.9159175100000002E-3"/>
    <n v="7.3359186000000005E-4"/>
    <n v="4.5615446000000002E-4"/>
    <n v="3.7261708200000002E-3"/>
  </r>
  <r>
    <x v="9"/>
    <x v="8"/>
    <x v="4"/>
    <n v="154"/>
    <n v="6.3754356800000004E-3"/>
    <n v="7.7365897999999997E-4"/>
    <n v="9.2322005E-4"/>
    <n v="4.6785561599999997E-3"/>
  </r>
  <r>
    <x v="9"/>
    <x v="9"/>
    <x v="4"/>
    <n v="27"/>
    <n v="6.2525717299999999E-3"/>
    <n v="1.09267803E-3"/>
    <n v="1.0725306700000001E-3"/>
    <n v="4.0873625700000001E-3"/>
  </r>
  <r>
    <x v="9"/>
    <x v="8"/>
    <x v="5"/>
    <n v="190"/>
    <n v="6.8441761699999997E-3"/>
    <n v="6.9328680000000005E-4"/>
    <n v="1.58875465E-3"/>
    <n v="4.5621342699999996E-3"/>
  </r>
  <r>
    <x v="9"/>
    <x v="9"/>
    <x v="5"/>
    <n v="24"/>
    <n v="5.6939620000000003E-3"/>
    <n v="6.1294344999999995E-4"/>
    <n v="1.4443477599999999E-3"/>
    <n v="3.6366702700000001E-3"/>
  </r>
  <r>
    <x v="9"/>
    <x v="8"/>
    <x v="6"/>
    <n v="182"/>
    <n v="6.8300389299999998E-3"/>
    <n v="1.04376503E-3"/>
    <n v="1.29190806E-3"/>
    <n v="4.4943653499999996E-3"/>
  </r>
  <r>
    <x v="9"/>
    <x v="9"/>
    <x v="6"/>
    <n v="19"/>
    <n v="7.3824315299999997E-3"/>
    <n v="1.0855260899999999E-3"/>
    <n v="1.1159842399999999E-3"/>
    <n v="5.1809209000000002E-3"/>
  </r>
  <r>
    <x v="9"/>
    <x v="8"/>
    <x v="7"/>
    <n v="142"/>
    <n v="4.8273667100000002E-3"/>
    <n v="8.4009823999999997E-4"/>
    <n v="6.0527493999999998E-4"/>
    <n v="3.3819931200000002E-3"/>
  </r>
  <r>
    <x v="9"/>
    <x v="9"/>
    <x v="7"/>
    <n v="4"/>
    <n v="3.9843748199999999E-3"/>
    <n v="1.13136544E-3"/>
    <n v="6.2499964000000004E-4"/>
    <n v="2.2280090199999999E-3"/>
  </r>
  <r>
    <x v="9"/>
    <x v="8"/>
    <x v="8"/>
    <n v="141"/>
    <n v="8.3142071000000001E-3"/>
    <n v="1.1391841599999999E-3"/>
    <n v="1.76681086E-3"/>
    <n v="5.4082115899999998E-3"/>
  </r>
  <r>
    <x v="9"/>
    <x v="9"/>
    <x v="8"/>
    <n v="29"/>
    <n v="8.1756861699999999E-3"/>
    <n v="1.38609487E-3"/>
    <n v="2.1128669700000002E-3"/>
    <n v="4.6767239099999997E-3"/>
  </r>
  <r>
    <x v="9"/>
    <x v="8"/>
    <x v="9"/>
    <n v="114"/>
    <n v="7.1337919600000001E-3"/>
    <n v="1.11192308E-3"/>
    <n v="1.49843625E-3"/>
    <n v="4.52343221E-3"/>
  </r>
  <r>
    <x v="9"/>
    <x v="9"/>
    <x v="9"/>
    <n v="22"/>
    <n v="7.9203490700000007E-3"/>
    <n v="1.11847616E-3"/>
    <n v="1.59459156E-3"/>
    <n v="5.2072809199999997E-3"/>
  </r>
  <r>
    <x v="9"/>
    <x v="8"/>
    <x v="10"/>
    <n v="200"/>
    <n v="7.1085067000000004E-3"/>
    <n v="1.2456015900000001E-3"/>
    <n v="1.6292821700000001E-3"/>
    <n v="4.2336224400000002E-3"/>
  </r>
  <r>
    <x v="9"/>
    <x v="9"/>
    <x v="10"/>
    <n v="19"/>
    <n v="7.3056771800000002E-3"/>
    <n v="1.0300923499999999E-3"/>
    <n v="1.40289933E-3"/>
    <n v="4.8726850099999998E-3"/>
  </r>
  <r>
    <x v="9"/>
    <x v="8"/>
    <x v="11"/>
    <n v="407"/>
    <n v="6.9578667199999998E-3"/>
    <n v="6.4547479000000004E-4"/>
    <n v="1.69754959E-3"/>
    <n v="4.6148418799999997E-3"/>
  </r>
  <r>
    <x v="9"/>
    <x v="9"/>
    <x v="11"/>
    <n v="74"/>
    <n v="6.3480665699999998E-3"/>
    <n v="6.3156881000000001E-4"/>
    <n v="1.9331829599999999E-3"/>
    <n v="3.7833143299999998E-3"/>
  </r>
  <r>
    <x v="9"/>
    <x v="8"/>
    <x v="12"/>
    <n v="342"/>
    <n v="6.7479218399999997E-3"/>
    <n v="8.3045649000000003E-4"/>
    <n v="1.4609389400000001E-3"/>
    <n v="4.4565259100000001E-3"/>
  </r>
  <r>
    <x v="9"/>
    <x v="9"/>
    <x v="12"/>
    <n v="68"/>
    <n v="6.0911966500000001E-3"/>
    <n v="7.1640088999999998E-4"/>
    <n v="1.29816836E-3"/>
    <n v="4.0766269399999996E-3"/>
  </r>
  <r>
    <x v="9"/>
    <x v="8"/>
    <x v="13"/>
    <n v="182"/>
    <n v="6.0304738999999996E-3"/>
    <n v="6.3701898999999999E-4"/>
    <n v="1.27034977E-3"/>
    <n v="4.1231046899999997E-3"/>
  </r>
  <r>
    <x v="9"/>
    <x v="9"/>
    <x v="13"/>
    <n v="15"/>
    <n v="5.5385800800000001E-3"/>
    <n v="6.5817879000000003E-4"/>
    <n v="1.0370367499999999E-3"/>
    <n v="3.84336393E-3"/>
  </r>
  <r>
    <x v="9"/>
    <x v="8"/>
    <x v="14"/>
    <n v="163"/>
    <n v="6.0819981800000001E-3"/>
    <n v="1.0090034E-3"/>
    <n v="1.3419532599999999E-3"/>
    <n v="3.7310410299999999E-3"/>
  </r>
  <r>
    <x v="9"/>
    <x v="9"/>
    <x v="14"/>
    <n v="42"/>
    <n v="5.9611991E-3"/>
    <n v="1.10587498E-3"/>
    <n v="1.6763115099999999E-3"/>
    <n v="3.1790121300000001E-3"/>
  </r>
  <r>
    <x v="9"/>
    <x v="8"/>
    <x v="15"/>
    <n v="306"/>
    <n v="6.87730701E-3"/>
    <n v="1.0388674600000001E-3"/>
    <n v="1.45231908E-3"/>
    <n v="4.3861199599999996E-3"/>
  </r>
  <r>
    <x v="9"/>
    <x v="9"/>
    <x v="15"/>
    <n v="46"/>
    <n v="5.8861712799999997E-3"/>
    <n v="7.6187578999999995E-4"/>
    <n v="1.42260444E-3"/>
    <n v="3.70169057E-3"/>
  </r>
  <r>
    <x v="9"/>
    <x v="8"/>
    <x v="16"/>
    <n v="114"/>
    <n v="7.2330853299999998E-3"/>
    <n v="1.2834021100000001E-3"/>
    <n v="1.6289999099999999E-3"/>
    <n v="4.3206828400000003E-3"/>
  </r>
  <r>
    <x v="9"/>
    <x v="9"/>
    <x v="16"/>
    <n v="15"/>
    <n v="8.8526231799999997E-3"/>
    <n v="9.5678984999999995E-4"/>
    <n v="2.4814812400000001E-3"/>
    <n v="5.4143515699999999E-3"/>
  </r>
  <r>
    <x v="9"/>
    <x v="8"/>
    <x v="17"/>
    <n v="1668"/>
    <n v="4.5610869900000002E-3"/>
    <n v="1.00814463E-3"/>
    <n v="7.2267162000000005E-4"/>
    <n v="2.83027027E-3"/>
  </r>
  <r>
    <x v="9"/>
    <x v="9"/>
    <x v="17"/>
    <n v="268"/>
    <n v="4.2716536400000003E-3"/>
    <n v="9.1841119000000005E-4"/>
    <n v="6.9966981999999996E-4"/>
    <n v="2.65357218E-3"/>
  </r>
  <r>
    <x v="9"/>
    <x v="8"/>
    <x v="18"/>
    <n v="768"/>
    <n v="4.9526033200000003E-3"/>
    <n v="1.1064842499999999E-3"/>
    <n v="5.1248408999999997E-4"/>
    <n v="3.3336345E-3"/>
  </r>
  <r>
    <x v="9"/>
    <x v="9"/>
    <x v="18"/>
    <n v="131"/>
    <n v="4.6087783900000002E-3"/>
    <n v="1.00950639E-3"/>
    <n v="4.8558081000000001E-4"/>
    <n v="3.1136907500000002E-3"/>
  </r>
  <r>
    <x v="9"/>
    <x v="8"/>
    <x v="19"/>
    <n v="371"/>
    <n v="5.91544351E-3"/>
    <n v="1.17534543E-3"/>
    <n v="1.0174263699999999E-3"/>
    <n v="3.7226712199999999E-3"/>
  </r>
  <r>
    <x v="9"/>
    <x v="9"/>
    <x v="19"/>
    <n v="55"/>
    <n v="5.6900250300000003E-3"/>
    <n v="1.2401091600000001E-3"/>
    <n v="1.07281119E-3"/>
    <n v="3.3771040900000002E-3"/>
  </r>
  <r>
    <x v="9"/>
    <x v="8"/>
    <x v="20"/>
    <n v="211"/>
    <n v="7.2262811199999997E-3"/>
    <n v="9.8193103999999996E-4"/>
    <n v="1.44286441E-3"/>
    <n v="4.8014851799999996E-3"/>
  </r>
  <r>
    <x v="9"/>
    <x v="9"/>
    <x v="20"/>
    <n v="28"/>
    <n v="7.7885249199999996E-3"/>
    <n v="1.18840914E-3"/>
    <n v="2.1701386299999999E-3"/>
    <n v="4.4299765999999997E-3"/>
  </r>
  <r>
    <x v="9"/>
    <x v="8"/>
    <x v="21"/>
    <n v="179"/>
    <n v="5.9970512800000004E-3"/>
    <n v="1.0404379E-3"/>
    <n v="1.0300923599999999E-3"/>
    <n v="3.9265205499999997E-3"/>
  </r>
  <r>
    <x v="9"/>
    <x v="9"/>
    <x v="21"/>
    <n v="22"/>
    <n v="5.67392647E-3"/>
    <n v="9.5643919000000001E-4"/>
    <n v="1.0863844899999999E-3"/>
    <n v="3.6311024500000001E-3"/>
  </r>
  <r>
    <x v="9"/>
    <x v="8"/>
    <x v="22"/>
    <n v="292"/>
    <n v="5.9663952999999999E-3"/>
    <n v="9.1462908000000003E-4"/>
    <n v="1.05807623E-3"/>
    <n v="3.9936895099999996E-3"/>
  </r>
  <r>
    <x v="9"/>
    <x v="9"/>
    <x v="22"/>
    <n v="25"/>
    <n v="4.5731479100000003E-3"/>
    <n v="8.7453681999999995E-4"/>
    <n v="7.7314785000000003E-4"/>
    <n v="2.9254627399999998E-3"/>
  </r>
  <r>
    <x v="9"/>
    <x v="8"/>
    <x v="23"/>
    <n v="1"/>
    <n v="7.7893513800000001E-3"/>
    <n v="1.01851805E-3"/>
    <n v="4.4675923599999997E-3"/>
    <n v="2.30324027E-3"/>
  </r>
  <r>
    <x v="9"/>
    <x v="9"/>
    <x v="23"/>
    <n v="2"/>
    <n v="7.4710645799999998E-3"/>
    <n v="1.92129617E-3"/>
    <n v="3.90624999E-3"/>
    <n v="1.6435184E-3"/>
  </r>
  <r>
    <x v="9"/>
    <x v="8"/>
    <x v="24"/>
    <n v="366"/>
    <n v="6.7270666400000003E-3"/>
    <n v="8.5132665999999998E-4"/>
    <n v="1.2159732400000001E-3"/>
    <n v="4.6597662499999999E-3"/>
  </r>
  <r>
    <x v="9"/>
    <x v="9"/>
    <x v="24"/>
    <n v="25"/>
    <n v="7.8203702100000001E-3"/>
    <n v="8.6111087999999995E-4"/>
    <n v="1.2027775499999999E-3"/>
    <n v="5.75648121E-3"/>
  </r>
  <r>
    <x v="9"/>
    <x v="8"/>
    <x v="25"/>
    <n v="394"/>
    <n v="5.2843577199999997E-3"/>
    <n v="1.11425408E-3"/>
    <n v="7.5974666999999998E-4"/>
    <n v="3.4103565E-3"/>
  </r>
  <r>
    <x v="9"/>
    <x v="9"/>
    <x v="25"/>
    <n v="40"/>
    <n v="5.1464117800000004E-3"/>
    <n v="1.0115738500000001E-3"/>
    <n v="9.2505763000000005E-4"/>
    <n v="3.20977983E-3"/>
  </r>
  <r>
    <x v="9"/>
    <x v="8"/>
    <x v="26"/>
    <n v="221"/>
    <n v="6.8362973100000004E-3"/>
    <n v="1.2591647499999999E-3"/>
    <n v="1.1058213699999999E-3"/>
    <n v="4.4713107199999998E-3"/>
  </r>
  <r>
    <x v="9"/>
    <x v="9"/>
    <x v="26"/>
    <n v="19"/>
    <n v="6.1086742199999997E-3"/>
    <n v="1.2024851200000001E-3"/>
    <n v="1.0477579599999999E-3"/>
    <n v="3.8584305100000001E-3"/>
  </r>
  <r>
    <x v="9"/>
    <x v="8"/>
    <x v="27"/>
    <n v="206"/>
    <n v="6.9132054300000004E-3"/>
    <n v="7.7181071000000003E-4"/>
    <n v="1.4165877699999999E-3"/>
    <n v="4.7248064699999997E-3"/>
  </r>
  <r>
    <x v="9"/>
    <x v="9"/>
    <x v="27"/>
    <n v="28"/>
    <n v="6.7745533099999996E-3"/>
    <n v="6.8783045E-4"/>
    <n v="1.50173585E-3"/>
    <n v="4.5849864000000002E-3"/>
  </r>
  <r>
    <x v="9"/>
    <x v="8"/>
    <x v="28"/>
    <n v="246"/>
    <n v="5.0922629999999997E-3"/>
    <n v="1.0286808800000001E-3"/>
    <n v="5.1608114000000003E-4"/>
    <n v="3.54750051E-3"/>
  </r>
  <r>
    <x v="9"/>
    <x v="9"/>
    <x v="28"/>
    <n v="47"/>
    <n v="4.1784867799999998E-3"/>
    <n v="9.5055140999999999E-4"/>
    <n v="5.2698952000000004E-4"/>
    <n v="2.7009453999999999E-3"/>
  </r>
  <r>
    <x v="9"/>
    <x v="8"/>
    <x v="29"/>
    <n v="278"/>
    <n v="6.3642416900000004E-3"/>
    <n v="8.0418972000000002E-4"/>
    <n v="1.0601100200000001E-3"/>
    <n v="4.4999414800000002E-3"/>
  </r>
  <r>
    <x v="9"/>
    <x v="9"/>
    <x v="29"/>
    <n v="30"/>
    <n v="6.9972991299999997E-3"/>
    <n v="7.7507689E-4"/>
    <n v="1.40547814E-3"/>
    <n v="4.8167435800000004E-3"/>
  </r>
  <r>
    <x v="9"/>
    <x v="8"/>
    <x v="30"/>
    <n v="213"/>
    <n v="8.0280601100000005E-3"/>
    <n v="1.1263799599999999E-3"/>
    <n v="1.7792012000000001E-3"/>
    <n v="5.1224784599999997E-3"/>
  </r>
  <r>
    <x v="9"/>
    <x v="9"/>
    <x v="30"/>
    <n v="35"/>
    <n v="6.3171293999999996E-3"/>
    <n v="1.28505273E-3"/>
    <n v="1.7986108799999999E-3"/>
    <n v="3.2334653499999999E-3"/>
  </r>
  <r>
    <x v="9"/>
    <x v="8"/>
    <x v="31"/>
    <n v="159"/>
    <n v="7.2771078499999997E-3"/>
    <n v="1.1554417600000001E-3"/>
    <n v="1.32861615E-3"/>
    <n v="4.7930494900000004E-3"/>
  </r>
  <r>
    <x v="9"/>
    <x v="9"/>
    <x v="31"/>
    <n v="32"/>
    <n v="5.0585935699999996E-3"/>
    <n v="7.3893202000000001E-4"/>
    <n v="1.34584756E-3"/>
    <n v="2.97381345E-3"/>
  </r>
  <r>
    <x v="9"/>
    <x v="8"/>
    <x v="32"/>
    <n v="112"/>
    <n v="8.3163853500000003E-3"/>
    <n v="8.9223684999999999E-4"/>
    <n v="1.3252313E-3"/>
    <n v="6.0989167399999999E-3"/>
  </r>
  <r>
    <x v="9"/>
    <x v="9"/>
    <x v="32"/>
    <n v="6"/>
    <n v="1.149305531E-2"/>
    <n v="1.0030861000000001E-3"/>
    <n v="1.0320212900000001E-3"/>
    <n v="9.4579473300000008E-3"/>
  </r>
  <r>
    <x v="9"/>
    <x v="8"/>
    <x v="33"/>
    <n v="295"/>
    <n v="6.5537505400000001E-3"/>
    <n v="1.1747486599999999E-3"/>
    <n v="1.1635276700000001E-3"/>
    <n v="4.2154737099999997E-3"/>
  </r>
  <r>
    <x v="9"/>
    <x v="9"/>
    <x v="33"/>
    <n v="42"/>
    <n v="6.78598966E-3"/>
    <n v="1.39853365E-3"/>
    <n v="1.2927136E-3"/>
    <n v="4.0947418399999999E-3"/>
  </r>
  <r>
    <x v="9"/>
    <x v="8"/>
    <x v="34"/>
    <n v="131"/>
    <n v="6.8751764700000001E-3"/>
    <n v="8.1636955999999999E-4"/>
    <n v="1.1195042699999999E-3"/>
    <n v="4.9393021699999998E-3"/>
  </r>
  <r>
    <x v="9"/>
    <x v="9"/>
    <x v="34"/>
    <n v="18"/>
    <n v="5.3993053500000004E-3"/>
    <n v="8.7962927000000005E-4"/>
    <n v="1.05066851E-3"/>
    <n v="3.4690069399999999E-3"/>
  </r>
  <r>
    <x v="9"/>
    <x v="8"/>
    <x v="35"/>
    <n v="130"/>
    <n v="6.9536144400000003E-3"/>
    <n v="2.0708669E-4"/>
    <n v="2.0165595700000001E-3"/>
    <n v="4.7183045999999998E-3"/>
  </r>
  <r>
    <x v="9"/>
    <x v="9"/>
    <x v="35"/>
    <n v="13"/>
    <n v="6.1102206099999997E-3"/>
    <n v="2.8222916000000001E-4"/>
    <n v="1.68091148E-3"/>
    <n v="4.1372861E-3"/>
  </r>
  <r>
    <x v="9"/>
    <x v="8"/>
    <x v="36"/>
    <n v="331"/>
    <n v="5.89921092E-3"/>
    <n v="1.1462876599999999E-3"/>
    <n v="8.0469513000000004E-4"/>
    <n v="3.9482276199999996E-3"/>
  </r>
  <r>
    <x v="9"/>
    <x v="9"/>
    <x v="36"/>
    <n v="20"/>
    <n v="5.2986108900000004E-3"/>
    <n v="1.0075229099999999E-3"/>
    <n v="6.4062475000000005E-4"/>
    <n v="3.6504627299999998E-3"/>
  </r>
  <r>
    <x v="9"/>
    <x v="8"/>
    <x v="37"/>
    <n v="295"/>
    <n v="7.8622486700000004E-3"/>
    <n v="1.0246780400000001E-3"/>
    <n v="1.2293626100000001E-3"/>
    <n v="5.60820754E-3"/>
  </r>
  <r>
    <x v="9"/>
    <x v="9"/>
    <x v="37"/>
    <n v="20"/>
    <n v="7.6909719400000002E-3"/>
    <n v="1.04166652E-3"/>
    <n v="1.6440970099999999E-3"/>
    <n v="5.0052080500000004E-3"/>
  </r>
  <r>
    <x v="9"/>
    <x v="8"/>
    <x v="38"/>
    <n v="182"/>
    <n v="7.6441033199999998E-3"/>
    <n v="7.7272813999999996E-4"/>
    <n v="2.2247021300000002E-3"/>
    <n v="4.6466725299999997E-3"/>
  </r>
  <r>
    <x v="9"/>
    <x v="9"/>
    <x v="38"/>
    <n v="21"/>
    <n v="6.1645720100000001E-3"/>
    <n v="8.4215145000000001E-4"/>
    <n v="2.1770279699999998E-3"/>
    <n v="3.1453921199999998E-3"/>
  </r>
  <r>
    <x v="9"/>
    <x v="8"/>
    <x v="39"/>
    <n v="261"/>
    <n v="6.4832550300000001E-3"/>
    <n v="1.0959004899999999E-3"/>
    <n v="8.4113782999999998E-4"/>
    <n v="4.5462162299999996E-3"/>
  </r>
  <r>
    <x v="9"/>
    <x v="9"/>
    <x v="39"/>
    <n v="22"/>
    <n v="6.1679289999999999E-3"/>
    <n v="1.0442969E-3"/>
    <n v="1.04587515E-3"/>
    <n v="4.0777564000000002E-3"/>
  </r>
  <r>
    <x v="9"/>
    <x v="8"/>
    <x v="40"/>
    <n v="281"/>
    <n v="4.7025337099999998E-3"/>
    <n v="8.1566305999999998E-4"/>
    <n v="4.3841414999999998E-4"/>
    <n v="3.44845599E-3"/>
  </r>
  <r>
    <x v="9"/>
    <x v="9"/>
    <x v="40"/>
    <n v="29"/>
    <n v="4.27003483E-3"/>
    <n v="8.1297870000000003E-4"/>
    <n v="4.4021369000000002E-4"/>
    <n v="3.0168420399999999E-3"/>
  </r>
  <r>
    <x v="9"/>
    <x v="8"/>
    <x v="41"/>
    <n v="107"/>
    <n v="6.4626598200000001E-3"/>
    <n v="6.8362729000000005E-4"/>
    <n v="1.29153665E-3"/>
    <n v="4.4874954300000002E-3"/>
  </r>
  <r>
    <x v="9"/>
    <x v="9"/>
    <x v="41"/>
    <n v="6"/>
    <n v="5.08873425E-3"/>
    <n v="6.5586400000000003E-4"/>
    <n v="9.9922822999999996E-4"/>
    <n v="3.4336416599999998E-3"/>
  </r>
  <r>
    <x v="9"/>
    <x v="8"/>
    <x v="42"/>
    <n v="674"/>
    <n v="4.7303101000000002E-3"/>
    <n v="1.0375794300000001E-3"/>
    <n v="6.1759852E-4"/>
    <n v="3.0751316300000001E-3"/>
  </r>
  <r>
    <x v="9"/>
    <x v="9"/>
    <x v="42"/>
    <n v="60"/>
    <n v="4.3910105300000004E-3"/>
    <n v="1.0121525899999999E-3"/>
    <n v="6.3830992E-4"/>
    <n v="2.7405475700000002E-3"/>
  </r>
  <r>
    <x v="9"/>
    <x v="8"/>
    <x v="43"/>
    <n v="44"/>
    <n v="5.9177712500000004E-3"/>
    <n v="9.5486088000000004E-4"/>
    <n v="1.2802502E-3"/>
    <n v="3.6826597300000001E-3"/>
  </r>
  <r>
    <x v="9"/>
    <x v="9"/>
    <x v="43"/>
    <n v="7"/>
    <n v="6.2714945300000003E-3"/>
    <n v="9.4246010999999999E-4"/>
    <n v="1.2384256900000001E-3"/>
    <n v="4.0906081300000003E-3"/>
  </r>
  <r>
    <x v="9"/>
    <x v="8"/>
    <x v="44"/>
    <n v="580"/>
    <n v="5.8486388199999999E-3"/>
    <n v="1.0052679399999999E-3"/>
    <n v="9.9830355000000005E-4"/>
    <n v="3.8450668100000001E-3"/>
  </r>
  <r>
    <x v="9"/>
    <x v="9"/>
    <x v="44"/>
    <n v="38"/>
    <n v="5.7611473999999996E-3"/>
    <n v="1.59630829E-3"/>
    <n v="1.0096854100000001E-3"/>
    <n v="3.1551532600000002E-3"/>
  </r>
  <r>
    <x v="10"/>
    <x v="8"/>
    <x v="0"/>
    <n v="10341"/>
    <n v="6.0189883599999997E-3"/>
    <n v="9.4904921000000001E-4"/>
    <n v="1.09079664E-3"/>
    <n v="3.97898086E-3"/>
  </r>
  <r>
    <x v="10"/>
    <x v="9"/>
    <x v="0"/>
    <n v="1252"/>
    <n v="5.5627844900000001E-3"/>
    <n v="9.8677277000000009E-4"/>
    <n v="1.15672308E-3"/>
    <n v="3.4191864700000001E-3"/>
  </r>
  <r>
    <x v="10"/>
    <x v="8"/>
    <x v="1"/>
    <n v="191"/>
    <n v="5.8739332400000004E-3"/>
    <n v="1.30126501E-3"/>
    <n v="9.1223072000000004E-4"/>
    <n v="3.6604370400000002E-3"/>
  </r>
  <r>
    <x v="10"/>
    <x v="9"/>
    <x v="1"/>
    <n v="24"/>
    <n v="5.3515622599999996E-3"/>
    <n v="1.32137317E-3"/>
    <n v="9.8765413000000005E-4"/>
    <n v="3.0425345100000001E-3"/>
  </r>
  <r>
    <x v="10"/>
    <x v="8"/>
    <x v="2"/>
    <n v="108"/>
    <n v="5.9692213099999999E-3"/>
    <n v="8.8166556000000005E-4"/>
    <n v="1.6513414999999999E-3"/>
    <n v="3.4362137500000001E-3"/>
  </r>
  <r>
    <x v="10"/>
    <x v="9"/>
    <x v="2"/>
    <n v="16"/>
    <n v="6.5400748999999998E-3"/>
    <n v="1.1689812E-3"/>
    <n v="1.77372655E-3"/>
    <n v="3.5973666599999998E-3"/>
  </r>
  <r>
    <x v="10"/>
    <x v="8"/>
    <x v="3"/>
    <n v="146"/>
    <n v="5.4239596799999998E-3"/>
    <n v="1.0098773399999999E-3"/>
    <n v="5.2772997000000003E-4"/>
    <n v="3.8863518600000002E-3"/>
  </r>
  <r>
    <x v="10"/>
    <x v="9"/>
    <x v="3"/>
    <n v="13"/>
    <n v="4.8593301199999998E-3"/>
    <n v="8.4490715000000004E-4"/>
    <n v="4.2735026E-4"/>
    <n v="3.5870724300000002E-3"/>
  </r>
  <r>
    <x v="10"/>
    <x v="8"/>
    <x v="4"/>
    <n v="130"/>
    <n v="6.0458508800000001E-3"/>
    <n v="7.1518847999999999E-4"/>
    <n v="1.1136927700000001E-3"/>
    <n v="4.2169691400000004E-3"/>
  </r>
  <r>
    <x v="10"/>
    <x v="9"/>
    <x v="4"/>
    <n v="16"/>
    <n v="5.86371505E-3"/>
    <n v="7.6895238000000005E-4"/>
    <n v="9.4762703000000003E-4"/>
    <n v="4.1471352299999997E-3"/>
  </r>
  <r>
    <x v="10"/>
    <x v="8"/>
    <x v="5"/>
    <n v="202"/>
    <n v="7.1569029500000002E-3"/>
    <n v="6.5702899999999995E-4"/>
    <n v="1.5858770899999999E-3"/>
    <n v="4.9139963799999997E-3"/>
  </r>
  <r>
    <x v="10"/>
    <x v="9"/>
    <x v="5"/>
    <n v="18"/>
    <n v="6.4853392700000003E-3"/>
    <n v="6.7258205000000004E-4"/>
    <n v="1.62615717E-3"/>
    <n v="4.1865995700000004E-3"/>
  </r>
  <r>
    <x v="10"/>
    <x v="8"/>
    <x v="6"/>
    <n v="165"/>
    <n v="6.46001662E-3"/>
    <n v="9.6843408999999997E-4"/>
    <n v="1.0362651699999999E-3"/>
    <n v="4.4553168300000001E-3"/>
  </r>
  <r>
    <x v="10"/>
    <x v="9"/>
    <x v="6"/>
    <n v="14"/>
    <n v="5.8969905699999998E-3"/>
    <n v="1.58812807E-3"/>
    <n v="1.7245367000000001E-3"/>
    <n v="2.58432514E-3"/>
  </r>
  <r>
    <x v="10"/>
    <x v="8"/>
    <x v="7"/>
    <n v="159"/>
    <n v="4.3866466100000003E-3"/>
    <n v="8.1659067999999995E-4"/>
    <n v="5.5934055000000005E-4"/>
    <n v="3.0107149100000001E-3"/>
  </r>
  <r>
    <x v="10"/>
    <x v="9"/>
    <x v="7"/>
    <n v="11"/>
    <n v="5.0420873600000001E-3"/>
    <n v="1.23947783E-3"/>
    <n v="6.1342574999999995E-4"/>
    <n v="3.1891833299999999E-3"/>
  </r>
  <r>
    <x v="10"/>
    <x v="8"/>
    <x v="8"/>
    <n v="101"/>
    <n v="8.5247064099999992E-3"/>
    <n v="1.43117414E-3"/>
    <n v="1.9805415500000001E-3"/>
    <n v="5.1129902300000004E-3"/>
  </r>
  <r>
    <x v="10"/>
    <x v="9"/>
    <x v="8"/>
    <n v="11"/>
    <n v="7.2611529600000004E-3"/>
    <n v="1.35521861E-3"/>
    <n v="1.40046274E-3"/>
    <n v="4.5054711999999997E-3"/>
  </r>
  <r>
    <x v="10"/>
    <x v="8"/>
    <x v="9"/>
    <n v="117"/>
    <n v="7.1351691099999998E-3"/>
    <n v="1.00259158E-3"/>
    <n v="1.4922639299999999E-3"/>
    <n v="4.6403131500000003E-3"/>
  </r>
  <r>
    <x v="10"/>
    <x v="9"/>
    <x v="9"/>
    <n v="13"/>
    <n v="7.5854698600000001E-3"/>
    <n v="1.0033830000000001E-3"/>
    <n v="2.1278487599999999E-3"/>
    <n v="4.4542377600000002E-3"/>
  </r>
  <r>
    <x v="10"/>
    <x v="8"/>
    <x v="10"/>
    <n v="189"/>
    <n v="6.5992428400000001E-3"/>
    <n v="9.7124215000000003E-4"/>
    <n v="1.65294899E-3"/>
    <n v="3.9750512100000003E-3"/>
  </r>
  <r>
    <x v="10"/>
    <x v="9"/>
    <x v="10"/>
    <n v="14"/>
    <n v="7.0800261799999998E-3"/>
    <n v="1.0003305E-3"/>
    <n v="1.29960287E-3"/>
    <n v="4.7800923999999998E-3"/>
  </r>
  <r>
    <x v="10"/>
    <x v="8"/>
    <x v="11"/>
    <n v="318"/>
    <n v="7.1666081799999998E-3"/>
    <n v="6.0658314000000004E-4"/>
    <n v="1.7405876199999999E-3"/>
    <n v="4.8194369199999997E-3"/>
  </r>
  <r>
    <x v="10"/>
    <x v="9"/>
    <x v="11"/>
    <n v="59"/>
    <n v="5.9773224300000002E-3"/>
    <n v="5.6477535999999997E-4"/>
    <n v="1.9267888999999999E-3"/>
    <n v="3.4857577699999999E-3"/>
  </r>
  <r>
    <x v="10"/>
    <x v="8"/>
    <x v="12"/>
    <n v="264"/>
    <n v="7.3293259899999998E-3"/>
    <n v="8.7765654E-4"/>
    <n v="1.4110284500000001E-3"/>
    <n v="5.0406405500000003E-3"/>
  </r>
  <r>
    <x v="10"/>
    <x v="9"/>
    <x v="12"/>
    <n v="41"/>
    <n v="7.0500223799999998E-3"/>
    <n v="9.1237554999999996E-4"/>
    <n v="1.94218585E-3"/>
    <n v="4.1954604899999996E-3"/>
  </r>
  <r>
    <x v="10"/>
    <x v="8"/>
    <x v="13"/>
    <n v="146"/>
    <n v="6.0921642800000004E-3"/>
    <n v="7.0165820000000004E-4"/>
    <n v="1.1061165899999999E-3"/>
    <n v="4.2843890400000003E-3"/>
  </r>
  <r>
    <x v="10"/>
    <x v="9"/>
    <x v="13"/>
    <n v="6"/>
    <n v="5.2006170100000002E-3"/>
    <n v="5.5941330000000003E-4"/>
    <n v="8.6998424999999995E-4"/>
    <n v="3.7712188599999998E-3"/>
  </r>
  <r>
    <x v="10"/>
    <x v="8"/>
    <x v="14"/>
    <n v="145"/>
    <n v="6.0253030799999998E-3"/>
    <n v="9.7126411999999996E-4"/>
    <n v="1.3943165E-3"/>
    <n v="3.65972196E-3"/>
  </r>
  <r>
    <x v="10"/>
    <x v="9"/>
    <x v="14"/>
    <n v="42"/>
    <n v="5.6321646700000002E-3"/>
    <n v="9.1517830999999995E-4"/>
    <n v="1.2185843999999999E-3"/>
    <n v="3.4984014599999998E-3"/>
  </r>
  <r>
    <x v="10"/>
    <x v="8"/>
    <x v="15"/>
    <n v="291"/>
    <n v="6.3273988899999996E-3"/>
    <n v="9.7055150999999997E-4"/>
    <n v="1.3979569900000001E-3"/>
    <n v="3.9588899399999999E-3"/>
  </r>
  <r>
    <x v="10"/>
    <x v="9"/>
    <x v="15"/>
    <n v="47"/>
    <n v="7.1490836800000004E-3"/>
    <n v="8.6707023000000001E-4"/>
    <n v="2.18109709E-3"/>
    <n v="4.1009158000000004E-3"/>
  </r>
  <r>
    <x v="10"/>
    <x v="8"/>
    <x v="16"/>
    <n v="100"/>
    <n v="7.05115716E-3"/>
    <n v="1.33159703E-3"/>
    <n v="1.70451363E-3"/>
    <n v="4.0150460500000002E-3"/>
  </r>
  <r>
    <x v="10"/>
    <x v="9"/>
    <x v="16"/>
    <n v="16"/>
    <n v="6.4105900499999997E-3"/>
    <n v="9.1579834000000005E-4"/>
    <n v="2.0399303300000001E-3"/>
    <n v="3.4548608399999998E-3"/>
  </r>
  <r>
    <x v="10"/>
    <x v="8"/>
    <x v="17"/>
    <n v="1314"/>
    <n v="4.4883534500000004E-3"/>
    <n v="9.8479138000000005E-4"/>
    <n v="7.3271616000000002E-4"/>
    <n v="2.7708454200000001E-3"/>
  </r>
  <r>
    <x v="10"/>
    <x v="9"/>
    <x v="17"/>
    <n v="225"/>
    <n v="4.1283948199999998E-3"/>
    <n v="9.6563762E-4"/>
    <n v="6.9753060000000001E-4"/>
    <n v="2.4652261000000001E-3"/>
  </r>
  <r>
    <x v="10"/>
    <x v="8"/>
    <x v="18"/>
    <n v="722"/>
    <n v="4.9039285399999997E-3"/>
    <n v="9.9105789999999992E-4"/>
    <n v="5.1791551999999996E-4"/>
    <n v="3.3949546100000001E-3"/>
  </r>
  <r>
    <x v="10"/>
    <x v="9"/>
    <x v="18"/>
    <n v="73"/>
    <n v="4.7165141999999998E-3"/>
    <n v="9.793566799999999E-4"/>
    <n v="5.1782067000000003E-4"/>
    <n v="3.21933636E-3"/>
  </r>
  <r>
    <x v="10"/>
    <x v="8"/>
    <x v="19"/>
    <n v="289"/>
    <n v="6.3387877499999998E-3"/>
    <n v="1.0938899399999999E-3"/>
    <n v="9.6433236999999997E-4"/>
    <n v="4.2805649200000004E-3"/>
  </r>
  <r>
    <x v="10"/>
    <x v="9"/>
    <x v="19"/>
    <n v="47"/>
    <n v="5.4932523200000001E-3"/>
    <n v="1.05718059E-3"/>
    <n v="1.22266525E-3"/>
    <n v="3.2134060200000002E-3"/>
  </r>
  <r>
    <x v="10"/>
    <x v="8"/>
    <x v="20"/>
    <n v="138"/>
    <n v="7.9823367299999993E-3"/>
    <n v="1.0083700200000001E-3"/>
    <n v="2.0007210199999999E-3"/>
    <n v="4.9732452200000003E-3"/>
  </r>
  <r>
    <x v="10"/>
    <x v="9"/>
    <x v="20"/>
    <n v="22"/>
    <n v="8.1223692500000007E-3"/>
    <n v="1.70928007E-3"/>
    <n v="1.9702228800000002E-3"/>
    <n v="4.4428658999999997E-3"/>
  </r>
  <r>
    <x v="10"/>
    <x v="8"/>
    <x v="21"/>
    <n v="138"/>
    <n v="5.9072226500000002E-3"/>
    <n v="1.06741455E-3"/>
    <n v="9.606479E-4"/>
    <n v="3.8791597300000002E-3"/>
  </r>
  <r>
    <x v="10"/>
    <x v="9"/>
    <x v="21"/>
    <n v="27"/>
    <n v="6.1998454399999998E-3"/>
    <n v="1.0202329600000001E-3"/>
    <n v="7.0516090000000001E-4"/>
    <n v="4.4744510199999999E-3"/>
  </r>
  <r>
    <x v="10"/>
    <x v="8"/>
    <x v="22"/>
    <n v="250"/>
    <n v="6.1402775499999999E-3"/>
    <n v="9.3550904000000001E-4"/>
    <n v="1.3912034500000001E-3"/>
    <n v="3.81356458E-3"/>
  </r>
  <r>
    <x v="10"/>
    <x v="9"/>
    <x v="22"/>
    <n v="19"/>
    <n v="4.6338934899999998E-3"/>
    <n v="8.0774831000000001E-4"/>
    <n v="1.0623778799999999E-3"/>
    <n v="2.7637667699999999E-3"/>
  </r>
  <r>
    <x v="10"/>
    <x v="9"/>
    <x v="23"/>
    <n v="1"/>
    <n v="7.1875000000000003E-3"/>
    <n v="2.5810180499999998E-3"/>
    <n v="1.5509256899999999E-3"/>
    <n v="3.0555555500000001E-3"/>
  </r>
  <r>
    <x v="10"/>
    <x v="8"/>
    <x v="24"/>
    <n v="334"/>
    <n v="6.9397660599999998E-3"/>
    <n v="7.9545745999999996E-4"/>
    <n v="1.39225E-3"/>
    <n v="4.7520581600000002E-3"/>
  </r>
  <r>
    <x v="10"/>
    <x v="9"/>
    <x v="24"/>
    <n v="16"/>
    <n v="7.7047161399999998E-3"/>
    <n v="1.13425902E-3"/>
    <n v="1.5567127500000001E-3"/>
    <n v="5.0137439999999997E-3"/>
  </r>
  <r>
    <x v="10"/>
    <x v="8"/>
    <x v="25"/>
    <n v="379"/>
    <n v="5.5330179300000001E-3"/>
    <n v="9.3493451999999999E-4"/>
    <n v="7.6865264000000003E-4"/>
    <n v="3.8294302900000001E-3"/>
  </r>
  <r>
    <x v="10"/>
    <x v="9"/>
    <x v="25"/>
    <n v="26"/>
    <n v="4.3825674300000004E-3"/>
    <n v="9.0811945999999999E-4"/>
    <n v="9.0233242E-4"/>
    <n v="2.5721151300000002E-3"/>
  </r>
  <r>
    <x v="10"/>
    <x v="8"/>
    <x v="26"/>
    <n v="192"/>
    <n v="6.9396216699999999E-3"/>
    <n v="1.0947142300000001E-3"/>
    <n v="1.07439936E-3"/>
    <n v="4.7705075699999997E-3"/>
  </r>
  <r>
    <x v="10"/>
    <x v="9"/>
    <x v="26"/>
    <n v="24"/>
    <n v="5.4523531500000003E-3"/>
    <n v="1.25048196E-3"/>
    <n v="1.05613405E-3"/>
    <n v="3.14573668E-3"/>
  </r>
  <r>
    <x v="10"/>
    <x v="8"/>
    <x v="27"/>
    <n v="197"/>
    <n v="6.9037880699999998E-3"/>
    <n v="7.7364141000000003E-4"/>
    <n v="1.4110380399999999E-3"/>
    <n v="4.7191081499999999E-3"/>
  </r>
  <r>
    <x v="10"/>
    <x v="9"/>
    <x v="27"/>
    <n v="11"/>
    <n v="5.6071124899999998E-3"/>
    <n v="8.0176748000000003E-4"/>
    <n v="1.2952438E-3"/>
    <n v="3.5101006899999998E-3"/>
  </r>
  <r>
    <x v="10"/>
    <x v="8"/>
    <x v="28"/>
    <n v="200"/>
    <n v="5.0409719800000004E-3"/>
    <n v="1.01064791E-3"/>
    <n v="5.7731457999999995E-4"/>
    <n v="3.4530090400000002E-3"/>
  </r>
  <r>
    <x v="10"/>
    <x v="9"/>
    <x v="28"/>
    <n v="27"/>
    <n v="4.4380141899999998E-3"/>
    <n v="8.8906011999999996E-4"/>
    <n v="5.2940645E-4"/>
    <n v="3.0195470800000001E-3"/>
  </r>
  <r>
    <x v="10"/>
    <x v="8"/>
    <x v="29"/>
    <n v="174"/>
    <n v="6.8914296200000003E-3"/>
    <n v="8.0093899999999997E-4"/>
    <n v="1.52385298E-3"/>
    <n v="4.5666371600000004E-3"/>
  </r>
  <r>
    <x v="10"/>
    <x v="9"/>
    <x v="29"/>
    <n v="32"/>
    <n v="7.1987121199999999E-3"/>
    <n v="1.3418689399999999E-3"/>
    <n v="1.32595466E-3"/>
    <n v="4.5308880999999999E-3"/>
  </r>
  <r>
    <x v="10"/>
    <x v="8"/>
    <x v="30"/>
    <n v="176"/>
    <n v="8.3831147500000001E-3"/>
    <n v="1.24151649E-3"/>
    <n v="1.88907278E-3"/>
    <n v="5.25252501E-3"/>
  </r>
  <r>
    <x v="10"/>
    <x v="9"/>
    <x v="30"/>
    <n v="30"/>
    <n v="6.9903546699999998E-3"/>
    <n v="1.15277754E-3"/>
    <n v="1.4656634199999999E-3"/>
    <n v="4.3719133200000003E-3"/>
  </r>
  <r>
    <x v="10"/>
    <x v="8"/>
    <x v="31"/>
    <n v="125"/>
    <n v="7.2333331000000002E-3"/>
    <n v="1.18796274E-3"/>
    <n v="1.61018497E-3"/>
    <n v="4.4351849199999998E-3"/>
  </r>
  <r>
    <x v="10"/>
    <x v="9"/>
    <x v="31"/>
    <n v="29"/>
    <n v="6.1989142199999998E-3"/>
    <n v="9.3390781999999996E-4"/>
    <n v="1.3829020000000001E-3"/>
    <n v="3.8821038899999999E-3"/>
  </r>
  <r>
    <x v="10"/>
    <x v="8"/>
    <x v="32"/>
    <n v="70"/>
    <n v="7.94890849E-3"/>
    <n v="1.0165341300000001E-3"/>
    <n v="1.39484105E-3"/>
    <n v="5.5375328499999996E-3"/>
  </r>
  <r>
    <x v="10"/>
    <x v="9"/>
    <x v="32"/>
    <n v="8"/>
    <n v="9.4285298500000007E-3"/>
    <n v="1.2543401000000001E-3"/>
    <n v="1.83449044E-3"/>
    <n v="6.3396987799999999E-3"/>
  </r>
  <r>
    <x v="10"/>
    <x v="8"/>
    <x v="33"/>
    <n v="226"/>
    <n v="6.9129483699999997E-3"/>
    <n v="9.8973675E-4"/>
    <n v="1.28840931E-3"/>
    <n v="4.63480187E-3"/>
  </r>
  <r>
    <x v="10"/>
    <x v="9"/>
    <x v="33"/>
    <n v="15"/>
    <n v="5.8564812000000003E-3"/>
    <n v="1.2091047100000001E-3"/>
    <n v="9.0046277000000005E-4"/>
    <n v="3.74691337E-3"/>
  </r>
  <r>
    <x v="10"/>
    <x v="8"/>
    <x v="34"/>
    <n v="114"/>
    <n v="7.5055837300000003E-3"/>
    <n v="9.939487700000001E-4"/>
    <n v="1.4252353000000001E-3"/>
    <n v="5.0863992100000002E-3"/>
  </r>
  <r>
    <x v="10"/>
    <x v="9"/>
    <x v="34"/>
    <n v="10"/>
    <n v="5.3425922799999999E-3"/>
    <n v="7.025461E-4"/>
    <n v="1.4560183199999999E-3"/>
    <n v="3.1840276299999999E-3"/>
  </r>
  <r>
    <x v="10"/>
    <x v="8"/>
    <x v="35"/>
    <n v="136"/>
    <n v="8.0285775E-3"/>
    <n v="3.2032932000000002E-4"/>
    <n v="1.96333719E-3"/>
    <n v="5.7328258800000004E-3"/>
  </r>
  <r>
    <x v="10"/>
    <x v="9"/>
    <x v="35"/>
    <n v="16"/>
    <n v="5.8499707799999998E-3"/>
    <n v="7.2265602000000004E-4"/>
    <n v="2.29455993E-3"/>
    <n v="2.8247972599999998E-3"/>
  </r>
  <r>
    <x v="10"/>
    <x v="8"/>
    <x v="36"/>
    <n v="320"/>
    <n v="5.9720411300000003E-3"/>
    <n v="1.1357057999999999E-3"/>
    <n v="7.9955127000000002E-4"/>
    <n v="4.0367836299999996E-3"/>
  </r>
  <r>
    <x v="10"/>
    <x v="9"/>
    <x v="36"/>
    <n v="14"/>
    <n v="5.2827378400000001E-3"/>
    <n v="9.8627618000000005E-4"/>
    <n v="7.8124984000000003E-4"/>
    <n v="3.5152114E-3"/>
  </r>
  <r>
    <x v="10"/>
    <x v="8"/>
    <x v="37"/>
    <n v="243"/>
    <n v="7.5955930300000002E-3"/>
    <n v="9.7512740000000003E-4"/>
    <n v="1.23237667E-3"/>
    <n v="5.3879932099999998E-3"/>
  </r>
  <r>
    <x v="10"/>
    <x v="9"/>
    <x v="37"/>
    <n v="19"/>
    <n v="6.4686888400000003E-3"/>
    <n v="1.10136428E-3"/>
    <n v="1.52229513E-3"/>
    <n v="3.8450289699999999E-3"/>
  </r>
  <r>
    <x v="10"/>
    <x v="8"/>
    <x v="38"/>
    <n v="162"/>
    <n v="7.4878541399999998E-3"/>
    <n v="7.4188363999999998E-4"/>
    <n v="2.2863795E-3"/>
    <n v="4.4595905E-3"/>
  </r>
  <r>
    <x v="10"/>
    <x v="9"/>
    <x v="38"/>
    <n v="24"/>
    <n v="6.1824844200000003E-3"/>
    <n v="7.6099516E-4"/>
    <n v="1.50221822E-3"/>
    <n v="3.9192705600000002E-3"/>
  </r>
  <r>
    <x v="10"/>
    <x v="8"/>
    <x v="39"/>
    <n v="196"/>
    <n v="6.4610494599999999E-3"/>
    <n v="1.01019202E-3"/>
    <n v="7.6926231E-4"/>
    <n v="4.68159461E-3"/>
  </r>
  <r>
    <x v="10"/>
    <x v="9"/>
    <x v="39"/>
    <n v="16"/>
    <n v="6.6521987800000001E-3"/>
    <n v="1.04962364E-3"/>
    <n v="8.7673587999999997E-4"/>
    <n v="4.7258387899999999E-3"/>
  </r>
  <r>
    <x v="10"/>
    <x v="8"/>
    <x v="40"/>
    <n v="246"/>
    <n v="4.67818403E-3"/>
    <n v="8.5906891999999995E-4"/>
    <n v="4.7910054E-4"/>
    <n v="3.3400140599999999E-3"/>
  </r>
  <r>
    <x v="10"/>
    <x v="9"/>
    <x v="40"/>
    <n v="29"/>
    <n v="3.67456876E-3"/>
    <n v="7.5431011999999996E-4"/>
    <n v="4.1506999000000001E-4"/>
    <n v="2.50518816E-3"/>
  </r>
  <r>
    <x v="10"/>
    <x v="8"/>
    <x v="41"/>
    <n v="73"/>
    <n v="6.3018452900000001E-3"/>
    <n v="6.3451269999999997E-4"/>
    <n v="1.3104069099999999E-3"/>
    <n v="4.3569251700000004E-3"/>
  </r>
  <r>
    <x v="10"/>
    <x v="9"/>
    <x v="41"/>
    <n v="8"/>
    <n v="5.5627891399999997E-3"/>
    <n v="6.3802056000000003E-4"/>
    <n v="8.7239556000000002E-4"/>
    <n v="4.0523724700000001E-3"/>
  </r>
  <r>
    <x v="10"/>
    <x v="8"/>
    <x v="42"/>
    <n v="581"/>
    <n v="4.3782269500000004E-3"/>
    <n v="9.5210181000000003E-4"/>
    <n v="5.7844449E-4"/>
    <n v="2.8476801800000002E-3"/>
  </r>
  <r>
    <x v="10"/>
    <x v="9"/>
    <x v="42"/>
    <n v="53"/>
    <n v="4.26864928E-3"/>
    <n v="1.03293125E-3"/>
    <n v="6.4115977000000005E-4"/>
    <n v="2.59455775E-3"/>
  </r>
  <r>
    <x v="10"/>
    <x v="8"/>
    <x v="43"/>
    <n v="122"/>
    <n v="6.3730454499999999E-3"/>
    <n v="8.7232442000000001E-4"/>
    <n v="1.2393743699999999E-3"/>
    <n v="4.2613461300000004E-3"/>
  </r>
  <r>
    <x v="10"/>
    <x v="9"/>
    <x v="43"/>
    <n v="28"/>
    <n v="6.3256446300000001E-3"/>
    <n v="9.5527426999999999E-4"/>
    <n v="1.6720400500000001E-3"/>
    <n v="3.6983297499999998E-3"/>
  </r>
  <r>
    <x v="10"/>
    <x v="8"/>
    <x v="44"/>
    <n v="452"/>
    <n v="5.6889900400000004E-3"/>
    <n v="1.00453721E-3"/>
    <n v="9.9298874000000007E-4"/>
    <n v="3.6914636299999999E-3"/>
  </r>
  <r>
    <x v="10"/>
    <x v="9"/>
    <x v="44"/>
    <n v="42"/>
    <n v="5.6098432099999998E-3"/>
    <n v="1.14583309E-3"/>
    <n v="8.2919951E-4"/>
    <n v="3.6348101800000002E-3"/>
  </r>
  <r>
    <x v="11"/>
    <x v="8"/>
    <x v="0"/>
    <n v="11164"/>
    <n v="6.1615561699999996E-3"/>
    <n v="9.7394398999999996E-4"/>
    <n v="1.0736091700000001E-3"/>
    <n v="4.1138708600000004E-3"/>
  </r>
  <r>
    <x v="11"/>
    <x v="9"/>
    <x v="0"/>
    <n v="1433"/>
    <n v="5.7952266800000004E-3"/>
    <n v="9.7038853999999999E-4"/>
    <n v="1.07576673E-3"/>
    <n v="3.7489416999999998E-3"/>
  </r>
  <r>
    <x v="11"/>
    <x v="8"/>
    <x v="1"/>
    <n v="183"/>
    <n v="6.2997113599999998E-3"/>
    <n v="1.3841451899999999E-3"/>
    <n v="8.9044448999999999E-4"/>
    <n v="4.0251211899999997E-3"/>
  </r>
  <r>
    <x v="11"/>
    <x v="9"/>
    <x v="1"/>
    <n v="25"/>
    <n v="6.2370367999999999E-3"/>
    <n v="1.6217590200000001E-3"/>
    <n v="9.1898124000000005E-4"/>
    <n v="3.6962960500000002E-3"/>
  </r>
  <r>
    <x v="11"/>
    <x v="8"/>
    <x v="2"/>
    <n v="140"/>
    <n v="6.7791003000000002E-3"/>
    <n v="1.40269485E-3"/>
    <n v="1.7340440600000001E-3"/>
    <n v="3.6423608599999999E-3"/>
  </r>
  <r>
    <x v="11"/>
    <x v="9"/>
    <x v="2"/>
    <n v="21"/>
    <n v="5.7859344800000002E-3"/>
    <n v="1.00253504E-3"/>
    <n v="1.1507934100000001E-3"/>
    <n v="3.6326055099999998E-3"/>
  </r>
  <r>
    <x v="11"/>
    <x v="8"/>
    <x v="3"/>
    <n v="145"/>
    <n v="5.4335885200000001E-3"/>
    <n v="9.4803617000000005E-4"/>
    <n v="4.8898443000000005E-4"/>
    <n v="3.9965674700000002E-3"/>
  </r>
  <r>
    <x v="11"/>
    <x v="9"/>
    <x v="3"/>
    <n v="33"/>
    <n v="5.2998734799999999E-3"/>
    <n v="5.9623996999999995E-4"/>
    <n v="6.0606034E-4"/>
    <n v="4.0975727199999996E-3"/>
  </r>
  <r>
    <x v="11"/>
    <x v="8"/>
    <x v="4"/>
    <n v="178"/>
    <n v="6.1835463700000001E-3"/>
    <n v="7.8918255999999997E-4"/>
    <n v="9.4328681000000001E-4"/>
    <n v="4.4510765199999996E-3"/>
  </r>
  <r>
    <x v="11"/>
    <x v="9"/>
    <x v="4"/>
    <n v="16"/>
    <n v="6.68981457E-3"/>
    <n v="1.6644963900000001E-3"/>
    <n v="8.3260970999999998E-4"/>
    <n v="4.1927081100000003E-3"/>
  </r>
  <r>
    <x v="11"/>
    <x v="8"/>
    <x v="5"/>
    <n v="188"/>
    <n v="6.7640610299999999E-3"/>
    <n v="7.3963233000000003E-4"/>
    <n v="1.52968604E-3"/>
    <n v="4.4947422000000004E-3"/>
  </r>
  <r>
    <x v="11"/>
    <x v="9"/>
    <x v="5"/>
    <n v="14"/>
    <n v="5.3389548000000002E-3"/>
    <n v="7.0353818999999997E-4"/>
    <n v="1.23263868E-3"/>
    <n v="3.4027774699999999E-3"/>
  </r>
  <r>
    <x v="11"/>
    <x v="8"/>
    <x v="6"/>
    <n v="196"/>
    <n v="7.16346585E-3"/>
    <n v="1.07827827E-3"/>
    <n v="1.1523287300000001E-3"/>
    <n v="4.9328583199999996E-3"/>
  </r>
  <r>
    <x v="11"/>
    <x v="9"/>
    <x v="6"/>
    <n v="15"/>
    <n v="6.7631170699999996E-3"/>
    <n v="9.2206768000000004E-4"/>
    <n v="7.9552443000000005E-4"/>
    <n v="5.0455244799999998E-3"/>
  </r>
  <r>
    <x v="11"/>
    <x v="8"/>
    <x v="7"/>
    <n v="166"/>
    <n v="4.6589131899999999E-3"/>
    <n v="8.6247744999999999E-4"/>
    <n v="5.0110140000000003E-4"/>
    <n v="3.2953338700000001E-3"/>
  </r>
  <r>
    <x v="11"/>
    <x v="9"/>
    <x v="7"/>
    <n v="5"/>
    <n v="4.1249997099999996E-3"/>
    <n v="1.52777735E-3"/>
    <n v="1.7129609999999999E-4"/>
    <n v="2.4259256800000001E-3"/>
  </r>
  <r>
    <x v="11"/>
    <x v="8"/>
    <x v="8"/>
    <n v="108"/>
    <n v="7.8770144799999997E-3"/>
    <n v="1.1934154399999999E-3"/>
    <n v="1.654235E-3"/>
    <n v="5.0293636300000003E-3"/>
  </r>
  <r>
    <x v="11"/>
    <x v="9"/>
    <x v="8"/>
    <n v="21"/>
    <n v="7.2475746599999996E-3"/>
    <n v="8.9230574999999996E-4"/>
    <n v="1.6253304500000001E-3"/>
    <n v="4.7299381199999999E-3"/>
  </r>
  <r>
    <x v="11"/>
    <x v="8"/>
    <x v="9"/>
    <n v="122"/>
    <n v="8.0513810599999996E-3"/>
    <n v="1.3302593099999999E-3"/>
    <n v="1.7103063899999999E-3"/>
    <n v="5.0108148599999998E-3"/>
  </r>
  <r>
    <x v="11"/>
    <x v="9"/>
    <x v="9"/>
    <n v="20"/>
    <n v="6.5781247499999999E-3"/>
    <n v="8.3854138000000005E-4"/>
    <n v="1.44039329E-3"/>
    <n v="4.29918947E-3"/>
  </r>
  <r>
    <x v="11"/>
    <x v="8"/>
    <x v="10"/>
    <n v="196"/>
    <n v="7.1301018000000001E-3"/>
    <n v="1.0184001500000001E-3"/>
    <n v="1.5646846900000001E-3"/>
    <n v="4.5470164899999999E-3"/>
  </r>
  <r>
    <x v="11"/>
    <x v="9"/>
    <x v="10"/>
    <n v="12"/>
    <n v="7.2926309500000001E-3"/>
    <n v="8.7480681999999998E-4"/>
    <n v="1.6647374299999999E-3"/>
    <n v="4.7530861600000003E-3"/>
  </r>
  <r>
    <x v="11"/>
    <x v="8"/>
    <x v="11"/>
    <n v="383"/>
    <n v="7.3894265599999997E-3"/>
    <n v="6.6543346999999996E-4"/>
    <n v="1.93217509E-3"/>
    <n v="4.79181752E-3"/>
  </r>
  <r>
    <x v="11"/>
    <x v="9"/>
    <x v="11"/>
    <n v="72"/>
    <n v="6.7472027099999997E-3"/>
    <n v="7.7594497999999997E-4"/>
    <n v="1.78626521E-3"/>
    <n v="4.1849920799999999E-3"/>
  </r>
  <r>
    <x v="11"/>
    <x v="8"/>
    <x v="12"/>
    <n v="326"/>
    <n v="7.5902136100000003E-3"/>
    <n v="8.3926213000000004E-4"/>
    <n v="1.6111747699999999E-3"/>
    <n v="5.1397762300000004E-3"/>
  </r>
  <r>
    <x v="11"/>
    <x v="9"/>
    <x v="12"/>
    <n v="55"/>
    <n v="7.1123734499999999E-3"/>
    <n v="8.4301324E-4"/>
    <n v="1.43181796E-3"/>
    <n v="4.83754183E-3"/>
  </r>
  <r>
    <x v="11"/>
    <x v="8"/>
    <x v="13"/>
    <n v="172"/>
    <n v="6.2725422899999996E-3"/>
    <n v="6.0555261999999999E-4"/>
    <n v="1.0774653199999999E-3"/>
    <n v="4.5895238799999998E-3"/>
  </r>
  <r>
    <x v="11"/>
    <x v="9"/>
    <x v="13"/>
    <n v="11"/>
    <n v="5.8996210099999998E-3"/>
    <n v="6.1026912000000004E-4"/>
    <n v="1.1910772000000001E-3"/>
    <n v="4.0982742299999998E-3"/>
  </r>
  <r>
    <x v="11"/>
    <x v="8"/>
    <x v="14"/>
    <n v="148"/>
    <n v="5.9805115299999996E-3"/>
    <n v="1.1133005699999999E-3"/>
    <n v="1.3589367899999999E-3"/>
    <n v="3.50827367E-3"/>
  </r>
  <r>
    <x v="11"/>
    <x v="9"/>
    <x v="14"/>
    <n v="38"/>
    <n v="5.8275460400000001E-3"/>
    <n v="1.08308937E-3"/>
    <n v="1.0998413800000001E-3"/>
    <n v="3.6446148500000001E-3"/>
  </r>
  <r>
    <x v="11"/>
    <x v="8"/>
    <x v="15"/>
    <n v="326"/>
    <n v="6.5723696999999996E-3"/>
    <n v="8.5257588000000001E-4"/>
    <n v="1.40067574E-3"/>
    <n v="4.3191175800000002E-3"/>
  </r>
  <r>
    <x v="11"/>
    <x v="9"/>
    <x v="15"/>
    <n v="51"/>
    <n v="6.1190538900000001E-3"/>
    <n v="7.9611448999999999E-4"/>
    <n v="1.84141225E-3"/>
    <n v="3.4815266100000001E-3"/>
  </r>
  <r>
    <x v="11"/>
    <x v="8"/>
    <x v="16"/>
    <n v="114"/>
    <n v="6.8088041700000001E-3"/>
    <n v="9.4937837999999996E-4"/>
    <n v="1.6562091600000001E-3"/>
    <n v="4.2032161300000004E-3"/>
  </r>
  <r>
    <x v="11"/>
    <x v="9"/>
    <x v="16"/>
    <n v="15"/>
    <n v="6.5316355900000003E-3"/>
    <n v="1.15586393E-3"/>
    <n v="1.59336397E-3"/>
    <n v="3.78240717E-3"/>
  </r>
  <r>
    <x v="11"/>
    <x v="8"/>
    <x v="17"/>
    <n v="1402"/>
    <n v="4.5205425100000004E-3"/>
    <n v="9.8768435000000008E-4"/>
    <n v="7.0029729000000004E-4"/>
    <n v="2.8325603900000002E-3"/>
  </r>
  <r>
    <x v="11"/>
    <x v="9"/>
    <x v="17"/>
    <n v="232"/>
    <n v="4.4459408299999999E-3"/>
    <n v="9.4662931999999996E-4"/>
    <n v="6.3732217000000003E-4"/>
    <n v="2.8619888900000001E-3"/>
  </r>
  <r>
    <x v="11"/>
    <x v="8"/>
    <x v="18"/>
    <n v="692"/>
    <n v="4.9530176900000004E-3"/>
    <n v="1.0277005899999999E-3"/>
    <n v="5.1772215000000003E-4"/>
    <n v="3.4075944900000001E-3"/>
  </r>
  <r>
    <x v="11"/>
    <x v="9"/>
    <x v="18"/>
    <n v="92"/>
    <n v="4.9207425200000002E-3"/>
    <n v="9.4680929999999995E-4"/>
    <n v="5.2032984000000004E-4"/>
    <n v="3.4536028199999998E-3"/>
  </r>
  <r>
    <x v="11"/>
    <x v="8"/>
    <x v="19"/>
    <n v="315"/>
    <n v="6.4623380900000003E-3"/>
    <n v="1.1409095199999999E-3"/>
    <n v="1.0066502500000001E-3"/>
    <n v="4.3147778299999998E-3"/>
  </r>
  <r>
    <x v="11"/>
    <x v="9"/>
    <x v="19"/>
    <n v="37"/>
    <n v="6.4320567999999996E-3"/>
    <n v="9.5877101000000004E-4"/>
    <n v="1.31506478E-3"/>
    <n v="4.1582204899999996E-3"/>
  </r>
  <r>
    <x v="11"/>
    <x v="8"/>
    <x v="20"/>
    <n v="155"/>
    <n v="7.4519113699999997E-3"/>
    <n v="1.1720427600000001E-3"/>
    <n v="1.9626640300000001E-3"/>
    <n v="4.3172040700000004E-3"/>
  </r>
  <r>
    <x v="11"/>
    <x v="9"/>
    <x v="20"/>
    <n v="17"/>
    <n v="6.7068353299999999E-3"/>
    <n v="1.1322164899999999E-3"/>
    <n v="2.30868716E-3"/>
    <n v="3.2659311200000001E-3"/>
  </r>
  <r>
    <x v="11"/>
    <x v="8"/>
    <x v="21"/>
    <n v="169"/>
    <n v="5.3477014E-3"/>
    <n v="9.0175024999999997E-4"/>
    <n v="9.3256877999999997E-4"/>
    <n v="3.51338183E-3"/>
  </r>
  <r>
    <x v="11"/>
    <x v="9"/>
    <x v="21"/>
    <n v="19"/>
    <n v="5.1973681600000002E-3"/>
    <n v="8.4247053000000005E-4"/>
    <n v="9.630846E-4"/>
    <n v="3.3918125999999999E-3"/>
  </r>
  <r>
    <x v="11"/>
    <x v="8"/>
    <x v="22"/>
    <n v="215"/>
    <n v="6.4087529899999997E-3"/>
    <n v="9.9262466000000008E-4"/>
    <n v="1.2159235300000001E-3"/>
    <n v="4.2002043300000003E-3"/>
  </r>
  <r>
    <x v="11"/>
    <x v="9"/>
    <x v="22"/>
    <n v="22"/>
    <n v="5.7007572799999996E-3"/>
    <n v="1.1032193699999999E-3"/>
    <n v="1.0327227799999999E-3"/>
    <n v="3.5648145399999999E-3"/>
  </r>
  <r>
    <x v="11"/>
    <x v="8"/>
    <x v="23"/>
    <n v="1"/>
    <n v="7.0023145800000002E-3"/>
    <n v="1.2268513799999999E-3"/>
    <n v="4.9421291600000002E-3"/>
    <n v="8.3333332999999999E-4"/>
  </r>
  <r>
    <x v="11"/>
    <x v="9"/>
    <x v="23"/>
    <n v="1"/>
    <n v="8.2986111099999996E-3"/>
    <n v="3.5763888800000002E-3"/>
    <n v="2.6504624999999999E-3"/>
    <n v="2.0717590200000002E-3"/>
  </r>
  <r>
    <x v="11"/>
    <x v="8"/>
    <x v="24"/>
    <n v="293"/>
    <n v="6.9331466600000002E-3"/>
    <n v="8.4289255999999996E-4"/>
    <n v="1.4119972699999999E-3"/>
    <n v="4.6782562900000001E-3"/>
  </r>
  <r>
    <x v="11"/>
    <x v="9"/>
    <x v="24"/>
    <n v="29"/>
    <n v="6.2915068099999999E-3"/>
    <n v="8.3333308000000002E-4"/>
    <n v="1.1546134699999999E-3"/>
    <n v="4.3035597899999996E-3"/>
  </r>
  <r>
    <x v="11"/>
    <x v="8"/>
    <x v="25"/>
    <n v="407"/>
    <n v="5.4249986099999996E-3"/>
    <n v="9.8885793000000007E-4"/>
    <n v="6.8181795000000003E-4"/>
    <n v="3.7543222699999998E-3"/>
  </r>
  <r>
    <x v="11"/>
    <x v="9"/>
    <x v="25"/>
    <n v="54"/>
    <n v="5.8446928099999997E-3"/>
    <n v="1.1359737E-3"/>
    <n v="6.9808784999999998E-4"/>
    <n v="4.01063073E-3"/>
  </r>
  <r>
    <x v="11"/>
    <x v="8"/>
    <x v="26"/>
    <n v="195"/>
    <n v="6.7183639600000003E-3"/>
    <n v="1.1927229600000001E-3"/>
    <n v="1.0087841900000001E-3"/>
    <n v="4.5168563799999999E-3"/>
  </r>
  <r>
    <x v="11"/>
    <x v="9"/>
    <x v="26"/>
    <n v="26"/>
    <n v="5.1816237600000002E-3"/>
    <n v="1.1146721300000001E-3"/>
    <n v="8.5559087999999999E-4"/>
    <n v="3.2113601399999998E-3"/>
  </r>
  <r>
    <x v="11"/>
    <x v="8"/>
    <x v="27"/>
    <n v="207"/>
    <n v="7.2750042299999998E-3"/>
    <n v="8.9193034999999999E-4"/>
    <n v="1.56199654E-3"/>
    <n v="4.8210768699999997E-3"/>
  </r>
  <r>
    <x v="11"/>
    <x v="9"/>
    <x v="27"/>
    <n v="15"/>
    <n v="8.0270059599999999E-3"/>
    <n v="8.2253058999999995E-4"/>
    <n v="1.73533934E-3"/>
    <n v="5.4691355500000004E-3"/>
  </r>
  <r>
    <x v="11"/>
    <x v="8"/>
    <x v="28"/>
    <n v="235"/>
    <n v="5.13962742E-3"/>
    <n v="1.13642608E-3"/>
    <n v="5.4467074E-4"/>
    <n v="3.4585300900000001E-3"/>
  </r>
  <r>
    <x v="11"/>
    <x v="9"/>
    <x v="28"/>
    <n v="39"/>
    <n v="4.5717590199999998E-3"/>
    <n v="1.14316208E-3"/>
    <n v="5.8434209999999999E-4"/>
    <n v="2.84425423E-3"/>
  </r>
  <r>
    <x v="11"/>
    <x v="8"/>
    <x v="29"/>
    <n v="234"/>
    <n v="7.1886373999999996E-3"/>
    <n v="7.8540456999999996E-4"/>
    <n v="1.4207420900000001E-3"/>
    <n v="4.9824902599999998E-3"/>
  </r>
  <r>
    <x v="11"/>
    <x v="9"/>
    <x v="29"/>
    <n v="33"/>
    <n v="6.7420732600000002E-3"/>
    <n v="8.4981737000000004E-4"/>
    <n v="1.3667926700000001E-3"/>
    <n v="4.5254627399999997E-3"/>
  </r>
  <r>
    <x v="11"/>
    <x v="8"/>
    <x v="30"/>
    <n v="166"/>
    <n v="8.3900181800000001E-3"/>
    <n v="1.22238931E-3"/>
    <n v="1.7424557099999999E-3"/>
    <n v="5.4251726499999998E-3"/>
  </r>
  <r>
    <x v="11"/>
    <x v="9"/>
    <x v="30"/>
    <n v="34"/>
    <n v="9.1227530099999999E-3"/>
    <n v="1.0998772400000001E-3"/>
    <n v="2.46323506E-3"/>
    <n v="5.55964029E-3"/>
  </r>
  <r>
    <x v="11"/>
    <x v="8"/>
    <x v="31"/>
    <n v="161"/>
    <n v="7.04875465E-3"/>
    <n v="1.21959088E-3"/>
    <n v="1.28615976E-3"/>
    <n v="4.5430035299999999E-3"/>
  </r>
  <r>
    <x v="11"/>
    <x v="9"/>
    <x v="31"/>
    <n v="28"/>
    <n v="7.22056847E-3"/>
    <n v="1.1235116699999999E-3"/>
    <n v="1.4785876599999999E-3"/>
    <n v="4.6184687200000003E-3"/>
  </r>
  <r>
    <x v="11"/>
    <x v="8"/>
    <x v="32"/>
    <n v="105"/>
    <n v="8.8786373099999996E-3"/>
    <n v="9.2879162999999997E-4"/>
    <n v="1.6094574500000001E-3"/>
    <n v="6.3403877799999998E-3"/>
  </r>
  <r>
    <x v="11"/>
    <x v="9"/>
    <x v="32"/>
    <n v="6"/>
    <n v="9.5158175899999996E-3"/>
    <n v="1.00501504E-3"/>
    <n v="2.4652775400000001E-3"/>
    <n v="6.0455246400000001E-3"/>
  </r>
  <r>
    <x v="11"/>
    <x v="8"/>
    <x v="33"/>
    <n v="252"/>
    <n v="6.5125750900000001E-3"/>
    <n v="9.9454341999999992E-4"/>
    <n v="1.10716099E-3"/>
    <n v="4.4108702099999999E-3"/>
  </r>
  <r>
    <x v="11"/>
    <x v="9"/>
    <x v="33"/>
    <n v="33"/>
    <n v="6.34469675E-3"/>
    <n v="9.1715746000000005E-4"/>
    <n v="1.3955524999999999E-3"/>
    <n v="4.0319863499999999E-3"/>
  </r>
  <r>
    <x v="11"/>
    <x v="8"/>
    <x v="34"/>
    <n v="125"/>
    <n v="7.1824997599999997E-3"/>
    <n v="9.5462940000000005E-4"/>
    <n v="1.20527756E-3"/>
    <n v="5.0225923399999997E-3"/>
  </r>
  <r>
    <x v="11"/>
    <x v="9"/>
    <x v="34"/>
    <n v="21"/>
    <n v="5.6762563399999997E-3"/>
    <n v="8.4876519999999998E-4"/>
    <n v="1.0962298799999999E-3"/>
    <n v="3.7312607400000002E-3"/>
  </r>
  <r>
    <x v="11"/>
    <x v="8"/>
    <x v="35"/>
    <n v="125"/>
    <n v="8.2261108499999992E-3"/>
    <n v="3.2694420999999999E-4"/>
    <n v="1.9359256900000001E-3"/>
    <n v="5.95157385E-3"/>
  </r>
  <r>
    <x v="11"/>
    <x v="9"/>
    <x v="35"/>
    <n v="16"/>
    <n v="6.3078701299999996E-3"/>
    <n v="3.5156222999999998E-4"/>
    <n v="2.08260976E-3"/>
    <n v="3.8621236000000001E-3"/>
  </r>
  <r>
    <x v="11"/>
    <x v="8"/>
    <x v="36"/>
    <n v="349"/>
    <n v="5.9446630799999999E-3"/>
    <n v="9.2509657999999999E-4"/>
    <n v="7.6196513999999996E-4"/>
    <n v="4.2576008500000003E-3"/>
  </r>
  <r>
    <x v="11"/>
    <x v="9"/>
    <x v="36"/>
    <n v="26"/>
    <n v="5.3712604100000002E-3"/>
    <n v="1.09018853E-3"/>
    <n v="7.3050196999999996E-4"/>
    <n v="3.5505696200000001E-3"/>
  </r>
  <r>
    <x v="11"/>
    <x v="8"/>
    <x v="37"/>
    <n v="311"/>
    <n v="8.3433068900000008E-3"/>
    <n v="1.0132708800000001E-3"/>
    <n v="1.21174206E-3"/>
    <n v="6.1182562799999996E-3"/>
  </r>
  <r>
    <x v="11"/>
    <x v="9"/>
    <x v="37"/>
    <n v="29"/>
    <n v="7.5243451800000001E-3"/>
    <n v="1.20490078E-3"/>
    <n v="8.8042755E-4"/>
    <n v="5.4390163899999998E-3"/>
  </r>
  <r>
    <x v="11"/>
    <x v="8"/>
    <x v="38"/>
    <n v="147"/>
    <n v="7.7071520599999999E-3"/>
    <n v="7.3987439000000002E-4"/>
    <n v="2.2910365199999999E-3"/>
    <n v="4.67624064E-3"/>
  </r>
  <r>
    <x v="11"/>
    <x v="9"/>
    <x v="38"/>
    <n v="13"/>
    <n v="6.0131763799999996E-3"/>
    <n v="5.6445832000000002E-4"/>
    <n v="1.6826920800000001E-3"/>
    <n v="3.7660254200000002E-3"/>
  </r>
  <r>
    <x v="11"/>
    <x v="8"/>
    <x v="39"/>
    <n v="219"/>
    <n v="6.3376244999999998E-3"/>
    <n v="1.0758072999999999E-3"/>
    <n v="7.3313013000000005E-4"/>
    <n v="4.5286865400000001E-3"/>
  </r>
  <r>
    <x v="11"/>
    <x v="9"/>
    <x v="39"/>
    <n v="30"/>
    <n v="6.3043979099999996E-3"/>
    <n v="9.8649669999999992E-4"/>
    <n v="7.6234543000000001E-4"/>
    <n v="4.5555553399999997E-3"/>
  </r>
  <r>
    <x v="11"/>
    <x v="8"/>
    <x v="40"/>
    <n v="259"/>
    <n v="4.7112735299999998E-3"/>
    <n v="7.5302957999999996E-4"/>
    <n v="4.4817114000000001E-4"/>
    <n v="3.5100723399999999E-3"/>
  </r>
  <r>
    <x v="11"/>
    <x v="9"/>
    <x v="40"/>
    <n v="37"/>
    <n v="4.1754251800000001E-3"/>
    <n v="9.3468439000000004E-4"/>
    <n v="4.5389114999999999E-4"/>
    <n v="2.7868491499999999E-3"/>
  </r>
  <r>
    <x v="11"/>
    <x v="8"/>
    <x v="41"/>
    <n v="85"/>
    <n v="6.98338759E-3"/>
    <n v="8.1249974999999999E-4"/>
    <n v="1.1688450800000001E-3"/>
    <n v="5.0020422899999997E-3"/>
  </r>
  <r>
    <x v="11"/>
    <x v="9"/>
    <x v="41"/>
    <n v="8"/>
    <n v="7.1874997299999997E-3"/>
    <n v="6.4380771999999998E-4"/>
    <n v="1.77806683E-3"/>
    <n v="4.7656247300000001E-3"/>
  </r>
  <r>
    <x v="11"/>
    <x v="8"/>
    <x v="42"/>
    <n v="642"/>
    <n v="4.8547469199999999E-3"/>
    <n v="1.0437937499999999E-3"/>
    <n v="6.0273499999999997E-4"/>
    <n v="3.20821771E-3"/>
  </r>
  <r>
    <x v="11"/>
    <x v="9"/>
    <x v="42"/>
    <n v="61"/>
    <n v="4.04978723E-3"/>
    <n v="1.11357747E-3"/>
    <n v="5.7965220999999997E-4"/>
    <n v="2.3565570800000001E-3"/>
  </r>
  <r>
    <x v="11"/>
    <x v="8"/>
    <x v="43"/>
    <n v="131"/>
    <n v="6.4414579200000001E-3"/>
    <n v="1.0027033500000001E-3"/>
    <n v="1.37042316E-3"/>
    <n v="4.0683309899999997E-3"/>
  </r>
  <r>
    <x v="11"/>
    <x v="9"/>
    <x v="43"/>
    <n v="19"/>
    <n v="6.6471732699999999E-3"/>
    <n v="8.8937600999999995E-4"/>
    <n v="1.5277775899999999E-3"/>
    <n v="4.2300192199999998E-3"/>
  </r>
  <r>
    <x v="11"/>
    <x v="8"/>
    <x v="44"/>
    <n v="476"/>
    <n v="5.77407674E-3"/>
    <n v="1.0516356800000001E-3"/>
    <n v="9.1897151999999996E-4"/>
    <n v="3.8034690899999999E-3"/>
  </r>
  <r>
    <x v="11"/>
    <x v="9"/>
    <x v="44"/>
    <n v="32"/>
    <n v="5.3653065E-3"/>
    <n v="1.22359643E-3"/>
    <n v="8.2537591999999995E-4"/>
    <n v="3.3163336900000001E-3"/>
  </r>
  <r>
    <x v="12"/>
    <x v="8"/>
    <x v="0"/>
    <n v="11663"/>
    <n v="6.2601229800000003E-3"/>
    <n v="9.9807931000000009E-4"/>
    <n v="1.0265336900000001E-3"/>
    <n v="4.2347433800000002E-3"/>
  </r>
  <r>
    <x v="12"/>
    <x v="9"/>
    <x v="0"/>
    <n v="1479"/>
    <n v="5.8143168699999999E-3"/>
    <n v="9.9027567000000002E-4"/>
    <n v="1.0205764099999999E-3"/>
    <n v="3.80276002E-3"/>
  </r>
  <r>
    <x v="12"/>
    <x v="8"/>
    <x v="1"/>
    <n v="250"/>
    <n v="6.2158793899999999E-3"/>
    <n v="1.31731459E-3"/>
    <n v="7.9342569999999997E-4"/>
    <n v="4.1051386500000004E-3"/>
  </r>
  <r>
    <x v="12"/>
    <x v="9"/>
    <x v="1"/>
    <n v="30"/>
    <n v="5.6809411299999996E-3"/>
    <n v="1.36342569E-3"/>
    <n v="7.3881149999999998E-4"/>
    <n v="3.5787034599999998E-3"/>
  </r>
  <r>
    <x v="12"/>
    <x v="8"/>
    <x v="2"/>
    <n v="138"/>
    <n v="6.8763416600000002E-3"/>
    <n v="1.08645305E-3"/>
    <n v="1.6702728400000001E-3"/>
    <n v="4.1196152899999998E-3"/>
  </r>
  <r>
    <x v="12"/>
    <x v="9"/>
    <x v="2"/>
    <n v="19"/>
    <n v="5.7973924600000001E-3"/>
    <n v="9.6491201999999998E-4"/>
    <n v="1.4808721399999999E-3"/>
    <n v="3.3516078899999999E-3"/>
  </r>
  <r>
    <x v="12"/>
    <x v="8"/>
    <x v="3"/>
    <n v="161"/>
    <n v="5.6789881199999998E-3"/>
    <n v="8.6446088000000001E-4"/>
    <n v="5.0120747000000001E-4"/>
    <n v="4.3133192900000001E-3"/>
  </r>
  <r>
    <x v="12"/>
    <x v="9"/>
    <x v="3"/>
    <n v="36"/>
    <n v="5.4356350000000003E-3"/>
    <n v="9.0374208000000003E-4"/>
    <n v="4.6199822000000002E-4"/>
    <n v="4.0698942799999999E-3"/>
  </r>
  <r>
    <x v="12"/>
    <x v="8"/>
    <x v="4"/>
    <n v="215"/>
    <n v="7.1020131100000003E-3"/>
    <n v="8.3333310000000005E-4"/>
    <n v="9.0665351000000002E-4"/>
    <n v="5.3620260199999997E-3"/>
  </r>
  <r>
    <x v="12"/>
    <x v="9"/>
    <x v="4"/>
    <n v="21"/>
    <n v="5.7164900400000001E-3"/>
    <n v="9.0994245E-4"/>
    <n v="1.01466031E-3"/>
    <n v="3.7918869300000001E-3"/>
  </r>
  <r>
    <x v="12"/>
    <x v="8"/>
    <x v="5"/>
    <n v="214"/>
    <n v="6.8769468000000004E-3"/>
    <n v="6.4030566000000005E-4"/>
    <n v="1.4778034999999999E-3"/>
    <n v="4.7588371700000003E-3"/>
  </r>
  <r>
    <x v="12"/>
    <x v="9"/>
    <x v="5"/>
    <n v="20"/>
    <n v="6.6834488399999999E-3"/>
    <n v="7.5636558000000001E-4"/>
    <n v="1.25925895E-3"/>
    <n v="4.6678238399999999E-3"/>
  </r>
  <r>
    <x v="12"/>
    <x v="8"/>
    <x v="6"/>
    <n v="176"/>
    <n v="6.5596719899999999E-3"/>
    <n v="1.07349513E-3"/>
    <n v="9.5269072999999997E-4"/>
    <n v="4.5334856600000003E-3"/>
  </r>
  <r>
    <x v="12"/>
    <x v="9"/>
    <x v="6"/>
    <n v="9"/>
    <n v="6.4557611000000004E-3"/>
    <n v="1.21141951E-3"/>
    <n v="7.3302461000000004E-4"/>
    <n v="4.5113165799999999E-3"/>
  </r>
  <r>
    <x v="12"/>
    <x v="8"/>
    <x v="7"/>
    <n v="171"/>
    <n v="4.9840261800000001E-3"/>
    <n v="9.4352368999999999E-4"/>
    <n v="5.8845003999999997E-4"/>
    <n v="3.4520519499999999E-3"/>
  </r>
  <r>
    <x v="12"/>
    <x v="9"/>
    <x v="7"/>
    <n v="11"/>
    <n v="4.5612370499999999E-3"/>
    <n v="1.20159917E-3"/>
    <n v="3.4511753999999999E-4"/>
    <n v="3.0145199399999999E-3"/>
  </r>
  <r>
    <x v="12"/>
    <x v="8"/>
    <x v="8"/>
    <n v="133"/>
    <n v="8.4714387799999999E-3"/>
    <n v="1.0244358199999999E-3"/>
    <n v="1.88787919E-3"/>
    <n v="5.5591232899999997E-3"/>
  </r>
  <r>
    <x v="12"/>
    <x v="9"/>
    <x v="8"/>
    <n v="13"/>
    <n v="7.4964385599999997E-3"/>
    <n v="8.4846846999999997E-4"/>
    <n v="1.9675924099999999E-3"/>
    <n v="4.6803772300000003E-3"/>
  </r>
  <r>
    <x v="12"/>
    <x v="8"/>
    <x v="9"/>
    <n v="105"/>
    <n v="7.2559521299999999E-3"/>
    <n v="9.7519817999999997E-4"/>
    <n v="1.5966708300000001E-3"/>
    <n v="4.6840826699999999E-3"/>
  </r>
  <r>
    <x v="12"/>
    <x v="9"/>
    <x v="9"/>
    <n v="12"/>
    <n v="8.1983023100000007E-3"/>
    <n v="7.8317880999999995E-4"/>
    <n v="1.8904318800000001E-3"/>
    <n v="5.5246911400000003E-3"/>
  </r>
  <r>
    <x v="12"/>
    <x v="8"/>
    <x v="10"/>
    <n v="165"/>
    <n v="7.0484705999999996E-3"/>
    <n v="9.9558053000000008E-4"/>
    <n v="1.31193858E-3"/>
    <n v="4.7409509700000003E-3"/>
  </r>
  <r>
    <x v="12"/>
    <x v="9"/>
    <x v="10"/>
    <n v="19"/>
    <n v="7.3123779499999998E-3"/>
    <n v="1.0903994399999999E-3"/>
    <n v="1.50036527E-3"/>
    <n v="4.7216128899999999E-3"/>
  </r>
  <r>
    <x v="12"/>
    <x v="8"/>
    <x v="11"/>
    <n v="351"/>
    <n v="7.3958001199999996E-3"/>
    <n v="6.5457795000000004E-4"/>
    <n v="1.6421992899999999E-3"/>
    <n v="5.0990223900000001E-3"/>
  </r>
  <r>
    <x v="12"/>
    <x v="9"/>
    <x v="11"/>
    <n v="82"/>
    <n v="7.0943426100000002E-3"/>
    <n v="6.0425113999999997E-4"/>
    <n v="1.7083048599999999E-3"/>
    <n v="4.78178614E-3"/>
  </r>
  <r>
    <x v="12"/>
    <x v="8"/>
    <x v="12"/>
    <n v="320"/>
    <n v="7.2736181000000004E-3"/>
    <n v="8.7930387E-4"/>
    <n v="1.65556254E-3"/>
    <n v="4.7387512200000002E-3"/>
  </r>
  <r>
    <x v="12"/>
    <x v="9"/>
    <x v="12"/>
    <n v="59"/>
    <n v="6.2195932900000004E-3"/>
    <n v="9.5633212999999997E-4"/>
    <n v="1.38535756E-3"/>
    <n v="3.8779031500000001E-3"/>
  </r>
  <r>
    <x v="12"/>
    <x v="8"/>
    <x v="13"/>
    <n v="196"/>
    <n v="6.3581228799999999E-3"/>
    <n v="7.0560489999999996E-4"/>
    <n v="1.1402232E-3"/>
    <n v="4.5122942799999998E-3"/>
  </r>
  <r>
    <x v="12"/>
    <x v="9"/>
    <x v="13"/>
    <n v="15"/>
    <n v="5.5216046700000002E-3"/>
    <n v="5.7793183999999996E-4"/>
    <n v="8.4876513000000005E-4"/>
    <n v="4.0949071700000002E-3"/>
  </r>
  <r>
    <x v="12"/>
    <x v="8"/>
    <x v="14"/>
    <n v="167"/>
    <n v="6.25478189E-3"/>
    <n v="1.00528084E-3"/>
    <n v="1.02177564E-3"/>
    <n v="4.2277248599999996E-3"/>
  </r>
  <r>
    <x v="12"/>
    <x v="9"/>
    <x v="14"/>
    <n v="36"/>
    <n v="5.7114838100000001E-3"/>
    <n v="9.9954968000000007E-4"/>
    <n v="1.2914735599999999E-3"/>
    <n v="3.4204601799999999E-3"/>
  </r>
  <r>
    <x v="12"/>
    <x v="8"/>
    <x v="15"/>
    <n v="315"/>
    <n v="6.5342076000000004E-3"/>
    <n v="9.4587717999999996E-4"/>
    <n v="1.39410616E-3"/>
    <n v="4.19422375E-3"/>
  </r>
  <r>
    <x v="12"/>
    <x v="9"/>
    <x v="15"/>
    <n v="50"/>
    <n v="6.0025460499999999E-3"/>
    <n v="8.0069419000000001E-4"/>
    <n v="1.63495348E-3"/>
    <n v="3.5668979100000001E-3"/>
  </r>
  <r>
    <x v="12"/>
    <x v="8"/>
    <x v="16"/>
    <n v="89"/>
    <n v="6.8052952500000001E-3"/>
    <n v="1.0633840499999999E-3"/>
    <n v="1.83052407E-3"/>
    <n v="3.9113865499999997E-3"/>
  </r>
  <r>
    <x v="12"/>
    <x v="9"/>
    <x v="16"/>
    <n v="15"/>
    <n v="7.3788577700000003E-3"/>
    <n v="9.4290092E-4"/>
    <n v="1.89428981E-3"/>
    <n v="4.5416664699999996E-3"/>
  </r>
  <r>
    <x v="12"/>
    <x v="8"/>
    <x v="17"/>
    <n v="1612"/>
    <n v="4.6401121199999996E-3"/>
    <n v="1.01148194E-3"/>
    <n v="6.8219519999999998E-4"/>
    <n v="2.9464344800000002E-3"/>
  </r>
  <r>
    <x v="12"/>
    <x v="9"/>
    <x v="17"/>
    <n v="242"/>
    <n v="4.3806911600000002E-3"/>
    <n v="9.848482400000001E-4"/>
    <n v="6.5580018000000004E-4"/>
    <n v="2.7400422500000001E-3"/>
  </r>
  <r>
    <x v="12"/>
    <x v="8"/>
    <x v="18"/>
    <n v="712"/>
    <n v="4.9929935499999998E-3"/>
    <n v="1.0377325499999999E-3"/>
    <n v="5.3073281999999999E-4"/>
    <n v="3.42452769E-3"/>
  </r>
  <r>
    <x v="12"/>
    <x v="9"/>
    <x v="18"/>
    <n v="70"/>
    <n v="4.7070103499999997E-3"/>
    <n v="9.7833969000000001E-4"/>
    <n v="6.1243362999999999E-4"/>
    <n v="3.11623656E-3"/>
  </r>
  <r>
    <x v="12"/>
    <x v="8"/>
    <x v="19"/>
    <n v="342"/>
    <n v="6.5093334699999998E-3"/>
    <n v="1.1722977700000001E-3"/>
    <n v="1.02278239E-3"/>
    <n v="4.3142527899999996E-3"/>
  </r>
  <r>
    <x v="12"/>
    <x v="9"/>
    <x v="19"/>
    <n v="42"/>
    <n v="5.5448080299999999E-3"/>
    <n v="1.1370147900000001E-3"/>
    <n v="9.4686925000000001E-4"/>
    <n v="3.4609234499999998E-3"/>
  </r>
  <r>
    <x v="12"/>
    <x v="8"/>
    <x v="20"/>
    <n v="186"/>
    <n v="7.9735411799999999E-3"/>
    <n v="1.30562998E-3"/>
    <n v="1.62572162E-3"/>
    <n v="5.0421891400000002E-3"/>
  </r>
  <r>
    <x v="12"/>
    <x v="9"/>
    <x v="20"/>
    <n v="22"/>
    <n v="7.3579543500000002E-3"/>
    <n v="1.36626663E-3"/>
    <n v="1.57091723E-3"/>
    <n v="4.4207699099999996E-3"/>
  </r>
  <r>
    <x v="12"/>
    <x v="8"/>
    <x v="21"/>
    <n v="155"/>
    <n v="5.9134555500000002E-3"/>
    <n v="1.0079149500000001E-3"/>
    <n v="8.6335103000000004E-4"/>
    <n v="4.0421891300000002E-3"/>
  </r>
  <r>
    <x v="12"/>
    <x v="9"/>
    <x v="21"/>
    <n v="18"/>
    <n v="5.5182610999999996E-3"/>
    <n v="1.0931067800000001E-3"/>
    <n v="9.2656878000000004E-4"/>
    <n v="3.4985852099999998E-3"/>
  </r>
  <r>
    <x v="12"/>
    <x v="8"/>
    <x v="22"/>
    <n v="265"/>
    <n v="6.3618970399999999E-3"/>
    <n v="1.0589183599999999E-3"/>
    <n v="1.08866152E-3"/>
    <n v="4.21431668E-3"/>
  </r>
  <r>
    <x v="12"/>
    <x v="9"/>
    <x v="22"/>
    <n v="13"/>
    <n v="4.7827633500000001E-3"/>
    <n v="8.5915218E-4"/>
    <n v="6.5883171999999996E-4"/>
    <n v="3.26477894E-3"/>
  </r>
  <r>
    <x v="12"/>
    <x v="8"/>
    <x v="24"/>
    <n v="397"/>
    <n v="7.7970190700000002E-3"/>
    <n v="8.3511147999999996E-4"/>
    <n v="1.3288900600000001E-3"/>
    <n v="5.6330170600000003E-3"/>
  </r>
  <r>
    <x v="12"/>
    <x v="9"/>
    <x v="24"/>
    <n v="23"/>
    <n v="6.8030391799999996E-3"/>
    <n v="8.7258431999999995E-4"/>
    <n v="1.3410827199999999E-3"/>
    <n v="4.5893716999999999E-3"/>
  </r>
  <r>
    <x v="12"/>
    <x v="8"/>
    <x v="25"/>
    <n v="380"/>
    <n v="5.6481783599999997E-3"/>
    <n v="9.8102435999999991E-4"/>
    <n v="7.1707455999999998E-4"/>
    <n v="3.9500789599999997E-3"/>
  </r>
  <r>
    <x v="12"/>
    <x v="9"/>
    <x v="25"/>
    <n v="50"/>
    <n v="5.06736084E-3"/>
    <n v="1.1451386800000001E-3"/>
    <n v="7.5763863000000002E-4"/>
    <n v="3.16458307E-3"/>
  </r>
  <r>
    <x v="12"/>
    <x v="8"/>
    <x v="26"/>
    <n v="176"/>
    <n v="6.93247555E-3"/>
    <n v="1.02443683E-3"/>
    <n v="9.9504130999999996E-4"/>
    <n v="4.91299691E-3"/>
  </r>
  <r>
    <x v="12"/>
    <x v="9"/>
    <x v="26"/>
    <n v="24"/>
    <n v="6.0180359900000001E-3"/>
    <n v="1.0595098900000001E-3"/>
    <n v="7.2145037000000004E-4"/>
    <n v="4.2370753700000001E-3"/>
  </r>
  <r>
    <x v="12"/>
    <x v="8"/>
    <x v="27"/>
    <n v="177"/>
    <n v="7.2068552699999996E-3"/>
    <n v="7.9161412999999997E-4"/>
    <n v="1.5564838899999999E-3"/>
    <n v="4.8587567999999999E-3"/>
  </r>
  <r>
    <x v="12"/>
    <x v="9"/>
    <x v="27"/>
    <n v="26"/>
    <n v="7.6531336199999996E-3"/>
    <n v="8.6137796000000004E-4"/>
    <n v="1.6292733099999999E-3"/>
    <n v="5.1624819900000004E-3"/>
  </r>
  <r>
    <x v="12"/>
    <x v="8"/>
    <x v="28"/>
    <n v="266"/>
    <n v="5.4168839800000004E-3"/>
    <n v="1.10889178E-3"/>
    <n v="5.2248653999999997E-4"/>
    <n v="3.7855052200000002E-3"/>
  </r>
  <r>
    <x v="12"/>
    <x v="9"/>
    <x v="28"/>
    <n v="48"/>
    <n v="4.7260800099999997E-3"/>
    <n v="1.1296776200000001E-3"/>
    <n v="5.2107420999999998E-4"/>
    <n v="3.0753277300000002E-3"/>
  </r>
  <r>
    <x v="12"/>
    <x v="8"/>
    <x v="29"/>
    <n v="228"/>
    <n v="7.7190949599999998E-3"/>
    <n v="8.9754889999999995E-4"/>
    <n v="1.45696249E-3"/>
    <n v="5.3645830999999996E-3"/>
  </r>
  <r>
    <x v="12"/>
    <x v="9"/>
    <x v="29"/>
    <n v="35"/>
    <n v="7.3783066600000002E-3"/>
    <n v="9.3386220999999996E-4"/>
    <n v="1.1994045300000001E-3"/>
    <n v="5.2450394499999999E-3"/>
  </r>
  <r>
    <x v="12"/>
    <x v="8"/>
    <x v="30"/>
    <n v="175"/>
    <n v="8.1552907700000003E-3"/>
    <n v="1.1199071600000001E-3"/>
    <n v="1.7816135300000001E-3"/>
    <n v="5.2537696300000002E-3"/>
  </r>
  <r>
    <x v="12"/>
    <x v="9"/>
    <x v="30"/>
    <n v="41"/>
    <n v="7.4522920000000001E-3"/>
    <n v="1.1551487699999999E-3"/>
    <n v="1.3852188200000001E-3"/>
    <n v="4.9119238900000002E-3"/>
  </r>
  <r>
    <x v="12"/>
    <x v="8"/>
    <x v="31"/>
    <n v="135"/>
    <n v="7.0357508099999997E-3"/>
    <n v="1.0029147E-3"/>
    <n v="1.1811554399999999E-3"/>
    <n v="4.85168015E-3"/>
  </r>
  <r>
    <x v="12"/>
    <x v="9"/>
    <x v="31"/>
    <n v="34"/>
    <n v="6.0280498499999998E-3"/>
    <n v="9.3988269000000002E-4"/>
    <n v="8.9630961000000003E-4"/>
    <n v="4.1918570400000001E-3"/>
  </r>
  <r>
    <x v="12"/>
    <x v="8"/>
    <x v="32"/>
    <n v="82"/>
    <n v="8.2199918599999994E-3"/>
    <n v="7.7052255999999998E-4"/>
    <n v="1.57830822E-3"/>
    <n v="5.87116051E-3"/>
  </r>
  <r>
    <x v="12"/>
    <x v="9"/>
    <x v="32"/>
    <n v="7"/>
    <n v="9.3039018700000007E-3"/>
    <n v="9.1435157999999995E-4"/>
    <n v="1.8320104099999999E-3"/>
    <n v="6.5575394700000001E-3"/>
  </r>
  <r>
    <x v="12"/>
    <x v="8"/>
    <x v="33"/>
    <n v="294"/>
    <n v="6.8286247099999999E-3"/>
    <n v="1.0203291800000001E-3"/>
    <n v="1.2146476499999999E-3"/>
    <n v="4.5936474000000003E-3"/>
  </r>
  <r>
    <x v="12"/>
    <x v="9"/>
    <x v="33"/>
    <n v="35"/>
    <n v="6.8257272899999999E-3"/>
    <n v="9.7288333999999996E-4"/>
    <n v="1.08862406E-3"/>
    <n v="4.7642192999999998E-3"/>
  </r>
  <r>
    <x v="12"/>
    <x v="8"/>
    <x v="34"/>
    <n v="144"/>
    <n v="7.7009385700000004E-3"/>
    <n v="9.9906737999999997E-4"/>
    <n v="1.1969519300000001E-3"/>
    <n v="5.5049187599999997E-3"/>
  </r>
  <r>
    <x v="12"/>
    <x v="9"/>
    <x v="34"/>
    <n v="23"/>
    <n v="7.33896919E-3"/>
    <n v="1.8523547899999999E-3"/>
    <n v="9.928540400000001E-4"/>
    <n v="4.4937598000000002E-3"/>
  </r>
  <r>
    <x v="12"/>
    <x v="8"/>
    <x v="35"/>
    <n v="104"/>
    <n v="7.4322246200000004E-3"/>
    <n v="5.782583E-4"/>
    <n v="1.5026261900000001E-3"/>
    <n v="5.34154621E-3"/>
  </r>
  <r>
    <x v="12"/>
    <x v="9"/>
    <x v="35"/>
    <n v="16"/>
    <n v="6.8214696500000001E-3"/>
    <n v="2.5390607000000002E-4"/>
    <n v="2.0869499900000002E-3"/>
    <n v="4.4683157500000001E-3"/>
  </r>
  <r>
    <x v="12"/>
    <x v="8"/>
    <x v="36"/>
    <n v="369"/>
    <n v="6.3540409499999997E-3"/>
    <n v="1.1134947000000001E-3"/>
    <n v="7.8860507999999995E-4"/>
    <n v="4.4519406900000004E-3"/>
  </r>
  <r>
    <x v="12"/>
    <x v="9"/>
    <x v="36"/>
    <n v="13"/>
    <n v="6.0603630299999999E-3"/>
    <n v="1.0194085900000001E-3"/>
    <n v="8.6093279E-4"/>
    <n v="4.1800211400000002E-3"/>
  </r>
  <r>
    <x v="12"/>
    <x v="8"/>
    <x v="37"/>
    <n v="281"/>
    <n v="8.4057019399999995E-3"/>
    <n v="1.3077053899999999E-3"/>
    <n v="1.1891226100000001E-3"/>
    <n v="5.8993588600000004E-3"/>
  </r>
  <r>
    <x v="12"/>
    <x v="9"/>
    <x v="37"/>
    <n v="29"/>
    <n v="8.2491217299999996E-3"/>
    <n v="1.2328381799999999E-3"/>
    <n v="1.16299468E-3"/>
    <n v="5.8425125599999997E-3"/>
  </r>
  <r>
    <x v="12"/>
    <x v="8"/>
    <x v="38"/>
    <n v="165"/>
    <n v="7.8023987599999999E-3"/>
    <n v="7.0244084000000004E-4"/>
    <n v="2.0364756299999999E-3"/>
    <n v="5.0634818000000002E-3"/>
  </r>
  <r>
    <x v="12"/>
    <x v="9"/>
    <x v="38"/>
    <n v="17"/>
    <n v="6.4099943100000001E-3"/>
    <n v="6.3997792999999999E-4"/>
    <n v="1.6244550999999999E-3"/>
    <n v="4.1455607300000001E-3"/>
  </r>
  <r>
    <x v="12"/>
    <x v="8"/>
    <x v="39"/>
    <n v="210"/>
    <n v="6.5399027599999998E-3"/>
    <n v="1.04932735E-3"/>
    <n v="7.5330663E-4"/>
    <n v="4.73726828E-3"/>
  </r>
  <r>
    <x v="12"/>
    <x v="9"/>
    <x v="39"/>
    <n v="23"/>
    <n v="6.3471213700000001E-3"/>
    <n v="1.07437581E-3"/>
    <n v="7.5784998999999995E-4"/>
    <n v="4.5148950700000003E-3"/>
  </r>
  <r>
    <x v="12"/>
    <x v="8"/>
    <x v="40"/>
    <n v="247"/>
    <n v="4.8598456899999996E-3"/>
    <n v="8.2494538999999996E-4"/>
    <n v="4.4698393E-4"/>
    <n v="3.5879158600000001E-3"/>
  </r>
  <r>
    <x v="12"/>
    <x v="9"/>
    <x v="40"/>
    <n v="34"/>
    <n v="3.9964595099999996E-3"/>
    <n v="8.5886410000000002E-4"/>
    <n v="3.5607274E-4"/>
    <n v="2.78152207E-3"/>
  </r>
  <r>
    <x v="12"/>
    <x v="8"/>
    <x v="41"/>
    <n v="108"/>
    <n v="6.9703787199999999E-3"/>
    <n v="7.4749202999999998E-4"/>
    <n v="1.2886871800000001E-3"/>
    <n v="4.9341990200000001E-3"/>
  </r>
  <r>
    <x v="12"/>
    <x v="9"/>
    <x v="41"/>
    <n v="15"/>
    <n v="6.1643516100000004E-3"/>
    <n v="5.9876517999999995E-4"/>
    <n v="1.12885782E-3"/>
    <n v="4.4359566099999997E-3"/>
  </r>
  <r>
    <x v="12"/>
    <x v="8"/>
    <x v="42"/>
    <n v="608"/>
    <n v="4.9547314300000004E-3"/>
    <n v="1.2215975900000001E-3"/>
    <n v="6.0607768E-4"/>
    <n v="3.1184322399999999E-3"/>
  </r>
  <r>
    <x v="12"/>
    <x v="9"/>
    <x v="42"/>
    <n v="57"/>
    <n v="4.3191599100000002E-3"/>
    <n v="1.2035004299999999E-3"/>
    <n v="6.3596466999999996E-4"/>
    <n v="2.4705569600000001E-3"/>
  </r>
  <r>
    <x v="12"/>
    <x v="8"/>
    <x v="43"/>
    <n v="159"/>
    <n v="6.5504889399999999E-3"/>
    <n v="9.4274086999999996E-4"/>
    <n v="1.1400096699999999E-3"/>
    <n v="4.4677379200000001E-3"/>
  </r>
  <r>
    <x v="12"/>
    <x v="9"/>
    <x v="43"/>
    <n v="25"/>
    <n v="6.5624997399999999E-3"/>
    <n v="8.6157379999999997E-4"/>
    <n v="1.5847219300000001E-3"/>
    <n v="4.1162034599999996E-3"/>
  </r>
  <r>
    <x v="12"/>
    <x v="8"/>
    <x v="44"/>
    <n v="520"/>
    <n v="5.8834577399999996E-3"/>
    <n v="1.1120456999999999E-3"/>
    <n v="8.9776951999999996E-4"/>
    <n v="3.87364202E-3"/>
  </r>
  <r>
    <x v="12"/>
    <x v="9"/>
    <x v="44"/>
    <n v="50"/>
    <n v="5.8032404900000001E-3"/>
    <n v="1.23310163E-3"/>
    <n v="6.3611088999999997E-4"/>
    <n v="3.9340275300000001E-3"/>
  </r>
  <r>
    <x v="13"/>
    <x v="8"/>
    <x v="0"/>
    <n v="11444"/>
    <n v="6.3423819899999997E-3"/>
    <n v="9.9279518999999998E-4"/>
    <n v="1.0277156400000001E-3"/>
    <n v="4.3208532400000003E-3"/>
  </r>
  <r>
    <x v="13"/>
    <x v="9"/>
    <x v="0"/>
    <n v="1396"/>
    <n v="5.8307712100000002E-3"/>
    <n v="1.0215859000000001E-3"/>
    <n v="1.03805988E-3"/>
    <n v="3.7704119300000002E-3"/>
  </r>
  <r>
    <x v="13"/>
    <x v="8"/>
    <x v="1"/>
    <n v="214"/>
    <n v="6.4321021299999998E-3"/>
    <n v="1.2705518400000001E-3"/>
    <n v="8.8249588999999998E-4"/>
    <n v="4.2790539400000003E-3"/>
  </r>
  <r>
    <x v="13"/>
    <x v="9"/>
    <x v="1"/>
    <n v="36"/>
    <n v="5.6648659800000003E-3"/>
    <n v="1.3988551600000001E-3"/>
    <n v="6.3528784000000001E-4"/>
    <n v="3.6307224600000002E-3"/>
  </r>
  <r>
    <x v="13"/>
    <x v="8"/>
    <x v="2"/>
    <n v="133"/>
    <n v="5.9824907099999998E-3"/>
    <n v="8.9538053999999999E-4"/>
    <n v="1.1700255000000001E-3"/>
    <n v="3.9170841399999998E-3"/>
  </r>
  <r>
    <x v="13"/>
    <x v="9"/>
    <x v="2"/>
    <n v="11"/>
    <n v="5.4177185499999997E-3"/>
    <n v="9.2487359999999998E-4"/>
    <n v="9.1856046999999998E-4"/>
    <n v="3.5742842699999998E-3"/>
  </r>
  <r>
    <x v="13"/>
    <x v="8"/>
    <x v="3"/>
    <n v="122"/>
    <n v="5.9272538700000004E-3"/>
    <n v="1.3021779700000001E-3"/>
    <n v="4.9787469999999995E-4"/>
    <n v="4.1272007199999999E-3"/>
  </r>
  <r>
    <x v="13"/>
    <x v="9"/>
    <x v="3"/>
    <n v="27"/>
    <n v="5.5186897299999999E-3"/>
    <n v="9.1392288000000002E-4"/>
    <n v="5.4398124000000004E-4"/>
    <n v="4.0607850499999997E-3"/>
  </r>
  <r>
    <x v="13"/>
    <x v="8"/>
    <x v="4"/>
    <n v="253"/>
    <n v="6.8713399800000002E-3"/>
    <n v="8.4248256000000001E-4"/>
    <n v="8.9628142000000002E-4"/>
    <n v="5.13257551E-3"/>
  </r>
  <r>
    <x v="13"/>
    <x v="9"/>
    <x v="4"/>
    <n v="17"/>
    <n v="6.3575704999999996E-3"/>
    <n v="1.12336584E-3"/>
    <n v="1.2493189400000001E-3"/>
    <n v="3.9848853699999999E-3"/>
  </r>
  <r>
    <x v="13"/>
    <x v="8"/>
    <x v="5"/>
    <n v="186"/>
    <n v="6.8253432300000002E-3"/>
    <n v="6.6930482999999995E-4"/>
    <n v="1.38198155E-3"/>
    <n v="4.7740564299999996E-3"/>
  </r>
  <r>
    <x v="13"/>
    <x v="9"/>
    <x v="5"/>
    <n v="18"/>
    <n v="5.73495346E-3"/>
    <n v="6.0120862999999997E-4"/>
    <n v="1.3528804299999999E-3"/>
    <n v="3.7808639599999998E-3"/>
  </r>
  <r>
    <x v="13"/>
    <x v="8"/>
    <x v="6"/>
    <n v="183"/>
    <n v="6.3099572800000003E-3"/>
    <n v="1.07177165E-3"/>
    <n v="8.8380364999999996E-4"/>
    <n v="4.3543814699999999E-3"/>
  </r>
  <r>
    <x v="13"/>
    <x v="9"/>
    <x v="6"/>
    <n v="17"/>
    <n v="6.2976577099999997E-3"/>
    <n v="1.0695803800000001E-3"/>
    <n v="1.0961327100000001E-3"/>
    <n v="4.1319441900000003E-3"/>
  </r>
  <r>
    <x v="13"/>
    <x v="8"/>
    <x v="7"/>
    <n v="142"/>
    <n v="5.3856935599999999E-3"/>
    <n v="8.6821833999999997E-4"/>
    <n v="6.2141343000000004E-4"/>
    <n v="3.8960612899999999E-3"/>
  </r>
  <r>
    <x v="13"/>
    <x v="9"/>
    <x v="7"/>
    <n v="7"/>
    <n v="5.2166002899999998E-3"/>
    <n v="8.8789651999999998E-4"/>
    <n v="7.6554206E-4"/>
    <n v="3.5631611000000001E-3"/>
  </r>
  <r>
    <x v="13"/>
    <x v="8"/>
    <x v="8"/>
    <n v="139"/>
    <n v="8.9467590200000002E-3"/>
    <n v="1.1796393699999999E-3"/>
    <n v="1.9090558299999999E-3"/>
    <n v="5.8580632899999999E-3"/>
  </r>
  <r>
    <x v="13"/>
    <x v="9"/>
    <x v="8"/>
    <n v="15"/>
    <n v="9.1705245299999998E-3"/>
    <n v="1.09953684E-3"/>
    <n v="1.7052466600000001E-3"/>
    <n v="6.3657405500000003E-3"/>
  </r>
  <r>
    <x v="13"/>
    <x v="8"/>
    <x v="9"/>
    <n v="100"/>
    <n v="6.7076386400000002E-3"/>
    <n v="8.9583310999999995E-4"/>
    <n v="1.3796294099999999E-3"/>
    <n v="4.4321756899999998E-3"/>
  </r>
  <r>
    <x v="13"/>
    <x v="9"/>
    <x v="9"/>
    <n v="16"/>
    <n v="7.8211801999999997E-3"/>
    <n v="8.2103557999999997E-4"/>
    <n v="2.2605611500000002E-3"/>
    <n v="4.7395831499999997E-3"/>
  </r>
  <r>
    <x v="13"/>
    <x v="8"/>
    <x v="10"/>
    <n v="172"/>
    <n v="7.2150218500000004E-3"/>
    <n v="9.6037873000000002E-4"/>
    <n v="1.6343666700000001E-3"/>
    <n v="4.6202759199999999E-3"/>
  </r>
  <r>
    <x v="13"/>
    <x v="9"/>
    <x v="10"/>
    <n v="23"/>
    <n v="5.7462759000000002E-3"/>
    <n v="9.9637655999999992E-4"/>
    <n v="1.3924111600000001E-3"/>
    <n v="3.3574877299999998E-3"/>
  </r>
  <r>
    <x v="13"/>
    <x v="8"/>
    <x v="11"/>
    <n v="371"/>
    <n v="7.1406419100000004E-3"/>
    <n v="6.9413224999999995E-4"/>
    <n v="1.7707395000000001E-3"/>
    <n v="4.6757696899999996E-3"/>
  </r>
  <r>
    <x v="13"/>
    <x v="9"/>
    <x v="11"/>
    <n v="53"/>
    <n v="6.4699071999999996E-3"/>
    <n v="6.0665594000000004E-4"/>
    <n v="1.7714882E-3"/>
    <n v="4.09176256E-3"/>
  </r>
  <r>
    <x v="13"/>
    <x v="8"/>
    <x v="12"/>
    <n v="338"/>
    <n v="7.9936785499999993E-3"/>
    <n v="9.1298189999999997E-4"/>
    <n v="2.1595575900000001E-3"/>
    <n v="4.9211385299999999E-3"/>
  </r>
  <r>
    <x v="13"/>
    <x v="9"/>
    <x v="12"/>
    <n v="52"/>
    <n v="5.5629004599999999E-3"/>
    <n v="7.7969175000000004E-4"/>
    <n v="1.5377935700000001E-3"/>
    <n v="3.2454146399999999E-3"/>
  </r>
  <r>
    <x v="13"/>
    <x v="8"/>
    <x v="13"/>
    <n v="149"/>
    <n v="6.1333268699999997E-3"/>
    <n v="5.4569014999999998E-4"/>
    <n v="1.3304745299999999E-3"/>
    <n v="4.2571617100000004E-3"/>
  </r>
  <r>
    <x v="13"/>
    <x v="9"/>
    <x v="13"/>
    <n v="7"/>
    <n v="6.2417326299999999E-3"/>
    <n v="7.7876973000000002E-4"/>
    <n v="1.29960297E-3"/>
    <n v="4.1633596100000003E-3"/>
  </r>
  <r>
    <x v="13"/>
    <x v="8"/>
    <x v="14"/>
    <n v="157"/>
    <n v="5.7711132300000004E-3"/>
    <n v="9.3897415999999998E-4"/>
    <n v="1.07152312E-3"/>
    <n v="3.76061548E-3"/>
  </r>
  <r>
    <x v="13"/>
    <x v="9"/>
    <x v="14"/>
    <n v="32"/>
    <n v="6.0340709099999997E-3"/>
    <n v="1.02539036E-3"/>
    <n v="1.07313348E-3"/>
    <n v="3.9355466699999998E-3"/>
  </r>
  <r>
    <x v="13"/>
    <x v="8"/>
    <x v="15"/>
    <n v="280"/>
    <n v="6.9117887899999998E-3"/>
    <n v="9.6750969000000003E-4"/>
    <n v="1.26827026E-3"/>
    <n v="4.67600836E-3"/>
  </r>
  <r>
    <x v="13"/>
    <x v="9"/>
    <x v="15"/>
    <n v="40"/>
    <n v="6.5720483599999999E-3"/>
    <n v="9.6672432999999995E-4"/>
    <n v="1.42013862E-3"/>
    <n v="4.1851849600000003E-3"/>
  </r>
  <r>
    <x v="13"/>
    <x v="8"/>
    <x v="16"/>
    <n v="122"/>
    <n v="7.3869154000000001E-3"/>
    <n v="1.0141542500000001E-3"/>
    <n v="1.56714833E-3"/>
    <n v="4.8056122099999999E-3"/>
  </r>
  <r>
    <x v="13"/>
    <x v="9"/>
    <x v="16"/>
    <n v="20"/>
    <n v="6.7528932200000003E-3"/>
    <n v="9.7453682999999996E-4"/>
    <n v="1.9230320399999999E-3"/>
    <n v="3.8553238799999999E-3"/>
  </r>
  <r>
    <x v="13"/>
    <x v="8"/>
    <x v="17"/>
    <n v="1527"/>
    <n v="4.6625173300000001E-3"/>
    <n v="1.00945306E-3"/>
    <n v="6.8861547999999999E-4"/>
    <n v="2.9644483300000002E-3"/>
  </r>
  <r>
    <x v="13"/>
    <x v="9"/>
    <x v="17"/>
    <n v="246"/>
    <n v="4.3375957400000002E-3"/>
    <n v="9.7838539999999994E-4"/>
    <n v="6.9707894999999995E-4"/>
    <n v="2.6621309200000002E-3"/>
  </r>
  <r>
    <x v="13"/>
    <x v="8"/>
    <x v="18"/>
    <n v="743"/>
    <n v="4.9126411999999998E-3"/>
    <n v="9.9848563E-4"/>
    <n v="4.8358732000000003E-4"/>
    <n v="3.4305677800000002E-3"/>
  </r>
  <r>
    <x v="13"/>
    <x v="9"/>
    <x v="18"/>
    <n v="88"/>
    <n v="4.8399355599999996E-3"/>
    <n v="1.0377206699999999E-3"/>
    <n v="5.9159274999999998E-4"/>
    <n v="3.2106216000000001E-3"/>
  </r>
  <r>
    <x v="13"/>
    <x v="8"/>
    <x v="19"/>
    <n v="341"/>
    <n v="6.4390542600000003E-3"/>
    <n v="1.23754321E-3"/>
    <n v="7.0819054000000005E-4"/>
    <n v="4.4933200500000001E-3"/>
  </r>
  <r>
    <x v="13"/>
    <x v="9"/>
    <x v="19"/>
    <n v="50"/>
    <n v="6.5409720299999998E-3"/>
    <n v="1.3601849500000001E-3"/>
    <n v="1.1437497100000001E-3"/>
    <n v="4.0370368699999999E-3"/>
  </r>
  <r>
    <x v="13"/>
    <x v="8"/>
    <x v="20"/>
    <n v="186"/>
    <n v="7.9566779000000004E-3"/>
    <n v="1.28920226E-3"/>
    <n v="1.4214951600000001E-3"/>
    <n v="5.2459177199999998E-3"/>
  </r>
  <r>
    <x v="13"/>
    <x v="9"/>
    <x v="20"/>
    <n v="21"/>
    <n v="7.9844574000000005E-3"/>
    <n v="1.17118584E-3"/>
    <n v="1.6429671199999999E-3"/>
    <n v="5.1703039899999997E-3"/>
  </r>
  <r>
    <x v="13"/>
    <x v="8"/>
    <x v="21"/>
    <n v="146"/>
    <n v="5.79480567E-3"/>
    <n v="1.1429792300000001E-3"/>
    <n v="7.8664041999999997E-4"/>
    <n v="3.8651856099999999E-3"/>
  </r>
  <r>
    <x v="13"/>
    <x v="9"/>
    <x v="21"/>
    <n v="18"/>
    <n v="7.4131942399999996E-3"/>
    <n v="1.4068927000000001E-3"/>
    <n v="9.6000497000000001E-4"/>
    <n v="5.0462960200000004E-3"/>
  </r>
  <r>
    <x v="13"/>
    <x v="8"/>
    <x v="22"/>
    <n v="257"/>
    <n v="6.5649767099999999E-3"/>
    <n v="1.0317136299999999E-3"/>
    <n v="1.1898325799999999E-3"/>
    <n v="4.3434300400000004E-3"/>
  </r>
  <r>
    <x v="13"/>
    <x v="9"/>
    <x v="22"/>
    <n v="21"/>
    <n v="5.8024689399999996E-3"/>
    <n v="1.0339503200000001E-3"/>
    <n v="1.37455879E-3"/>
    <n v="3.3939591799999999E-3"/>
  </r>
  <r>
    <x v="13"/>
    <x v="8"/>
    <x v="24"/>
    <n v="316"/>
    <n v="7.78312504E-3"/>
    <n v="9.6951158999999997E-4"/>
    <n v="1.28263425E-3"/>
    <n v="5.5309787200000004E-3"/>
  </r>
  <r>
    <x v="13"/>
    <x v="9"/>
    <x v="24"/>
    <n v="23"/>
    <n v="6.9444441900000002E-3"/>
    <n v="8.6654563999999997E-4"/>
    <n v="9.7272514E-4"/>
    <n v="5.10517282E-3"/>
  </r>
  <r>
    <x v="13"/>
    <x v="8"/>
    <x v="25"/>
    <n v="387"/>
    <n v="6.00260768E-3"/>
    <n v="1.01035362E-3"/>
    <n v="7.6341014000000005E-4"/>
    <n v="4.2288434300000004E-3"/>
  </r>
  <r>
    <x v="13"/>
    <x v="9"/>
    <x v="25"/>
    <n v="47"/>
    <n v="5.2568457200000002E-3"/>
    <n v="1.02886106E-3"/>
    <n v="7.1562226E-4"/>
    <n v="3.51236183E-3"/>
  </r>
  <r>
    <x v="13"/>
    <x v="8"/>
    <x v="26"/>
    <n v="225"/>
    <n v="7.5281376499999999E-3"/>
    <n v="1.0383742300000001E-3"/>
    <n v="1.0541664200000001E-3"/>
    <n v="5.4355964699999999E-3"/>
  </r>
  <r>
    <x v="13"/>
    <x v="9"/>
    <x v="26"/>
    <n v="25"/>
    <n v="5.8185182399999999E-3"/>
    <n v="1.2374997699999999E-3"/>
    <n v="8.2037017999999999E-4"/>
    <n v="3.76064791E-3"/>
  </r>
  <r>
    <x v="13"/>
    <x v="8"/>
    <x v="27"/>
    <n v="176"/>
    <n v="7.6730189999999997E-3"/>
    <n v="9.8445368000000004E-4"/>
    <n v="1.6766622000000001E-3"/>
    <n v="5.0119026400000004E-3"/>
  </r>
  <r>
    <x v="13"/>
    <x v="9"/>
    <x v="27"/>
    <n v="21"/>
    <n v="6.8066576E-3"/>
    <n v="9.4356238999999996E-4"/>
    <n v="2.1588401E-3"/>
    <n v="3.7042546199999998E-3"/>
  </r>
  <r>
    <x v="13"/>
    <x v="8"/>
    <x v="28"/>
    <n v="256"/>
    <n v="5.2337418100000003E-3"/>
    <n v="1.1159484699999999E-3"/>
    <n v="5.0039761999999999E-4"/>
    <n v="3.6173952300000002E-3"/>
  </r>
  <r>
    <x v="13"/>
    <x v="9"/>
    <x v="28"/>
    <n v="35"/>
    <n v="4.9295632800000003E-3"/>
    <n v="1.24206324E-3"/>
    <n v="4.9173250999999996E-4"/>
    <n v="3.19576699E-3"/>
  </r>
  <r>
    <x v="13"/>
    <x v="8"/>
    <x v="29"/>
    <n v="224"/>
    <n v="6.6416581800000001E-3"/>
    <n v="8.7627085999999999E-4"/>
    <n v="1.1529635399999999E-3"/>
    <n v="4.6124232599999999E-3"/>
  </r>
  <r>
    <x v="13"/>
    <x v="9"/>
    <x v="29"/>
    <n v="34"/>
    <n v="6.7640248099999998E-3"/>
    <n v="8.3980093E-4"/>
    <n v="1.3218270900000001E-3"/>
    <n v="4.6023963100000004E-3"/>
  </r>
  <r>
    <x v="13"/>
    <x v="8"/>
    <x v="30"/>
    <n v="170"/>
    <n v="8.6494414699999998E-3"/>
    <n v="1.0856479300000001E-3"/>
    <n v="1.8744550999999999E-3"/>
    <n v="5.6893379799999996E-3"/>
  </r>
  <r>
    <x v="13"/>
    <x v="9"/>
    <x v="30"/>
    <n v="26"/>
    <n v="8.5714919000000004E-3"/>
    <n v="1.3087604100000001E-3"/>
    <n v="1.5464741099999999E-3"/>
    <n v="5.7162569100000001E-3"/>
  </r>
  <r>
    <x v="13"/>
    <x v="8"/>
    <x v="31"/>
    <n v="167"/>
    <n v="6.8079810300000002E-3"/>
    <n v="1.11083363E-3"/>
    <n v="1.0914280300000001E-3"/>
    <n v="4.6057188899999999E-3"/>
  </r>
  <r>
    <x v="13"/>
    <x v="9"/>
    <x v="31"/>
    <n v="37"/>
    <n v="6.2180928599999997E-3"/>
    <n v="1.0638761399999999E-3"/>
    <n v="1.2002625500000001E-3"/>
    <n v="3.9539537600000001E-3"/>
  </r>
  <r>
    <x v="13"/>
    <x v="8"/>
    <x v="32"/>
    <n v="73"/>
    <n v="8.5749617199999996E-3"/>
    <n v="9.0198476999999995E-4"/>
    <n v="1.60927172E-3"/>
    <n v="6.0637047600000001E-3"/>
  </r>
  <r>
    <x v="13"/>
    <x v="9"/>
    <x v="32"/>
    <n v="10"/>
    <n v="9.3692127000000007E-3"/>
    <n v="7.4537013E-4"/>
    <n v="1.4456015899999999E-3"/>
    <n v="7.1782404799999996E-3"/>
  </r>
  <r>
    <x v="13"/>
    <x v="8"/>
    <x v="33"/>
    <n v="387"/>
    <n v="7.3804309000000002E-3"/>
    <n v="8.5384939999999998E-4"/>
    <n v="1.03756915E-3"/>
    <n v="5.4890118600000003E-3"/>
  </r>
  <r>
    <x v="13"/>
    <x v="9"/>
    <x v="33"/>
    <n v="40"/>
    <n v="6.2002312600000003E-3"/>
    <n v="1.0468747800000001E-3"/>
    <n v="1.259259E-3"/>
    <n v="3.8940969500000002E-3"/>
  </r>
  <r>
    <x v="13"/>
    <x v="8"/>
    <x v="34"/>
    <n v="162"/>
    <n v="7.9213818000000002E-3"/>
    <n v="1.1344733600000001E-3"/>
    <n v="1.3220876800000001E-3"/>
    <n v="5.4648203000000001E-3"/>
  </r>
  <r>
    <x v="13"/>
    <x v="9"/>
    <x v="34"/>
    <n v="22"/>
    <n v="7.5468221800000001E-3"/>
    <n v="8.1912855999999995E-4"/>
    <n v="1.31102673E-3"/>
    <n v="5.4166664399999996E-3"/>
  </r>
  <r>
    <x v="13"/>
    <x v="8"/>
    <x v="35"/>
    <n v="139"/>
    <n v="8.1651343300000005E-3"/>
    <n v="2.9159980999999999E-4"/>
    <n v="1.76708609E-3"/>
    <n v="6.0950404200000004E-3"/>
  </r>
  <r>
    <x v="13"/>
    <x v="9"/>
    <x v="35"/>
    <n v="18"/>
    <n v="5.0360080199999997E-3"/>
    <n v="2.3148132000000001E-4"/>
    <n v="6.7322507E-4"/>
    <n v="4.1197272300000001E-3"/>
  </r>
  <r>
    <x v="13"/>
    <x v="8"/>
    <x v="36"/>
    <n v="289"/>
    <n v="5.9951698799999998E-3"/>
    <n v="9.9316745000000003E-4"/>
    <n v="7.8175037000000004E-4"/>
    <n v="4.2202515799999998E-3"/>
  </r>
  <r>
    <x v="13"/>
    <x v="9"/>
    <x v="36"/>
    <n v="16"/>
    <n v="6.4908851900000002E-3"/>
    <n v="9.5486089E-4"/>
    <n v="8.1958887999999995E-4"/>
    <n v="4.7164349699999998E-3"/>
  </r>
  <r>
    <x v="13"/>
    <x v="8"/>
    <x v="37"/>
    <n v="330"/>
    <n v="8.3943249500000004E-3"/>
    <n v="1.16926181E-3"/>
    <n v="1.28181092E-3"/>
    <n v="5.9318179400000004E-3"/>
  </r>
  <r>
    <x v="13"/>
    <x v="9"/>
    <x v="37"/>
    <n v="20"/>
    <n v="7.9010413799999995E-3"/>
    <n v="1.3437497799999999E-3"/>
    <n v="1.2384256900000001E-3"/>
    <n v="5.3072914800000003E-3"/>
  </r>
  <r>
    <x v="13"/>
    <x v="8"/>
    <x v="38"/>
    <n v="165"/>
    <n v="7.6880609199999998E-3"/>
    <n v="6.6014285999999999E-4"/>
    <n v="2.0025250200000001E-3"/>
    <n v="5.0253925600000004E-3"/>
  </r>
  <r>
    <x v="13"/>
    <x v="9"/>
    <x v="38"/>
    <n v="10"/>
    <n v="7.9710645100000005E-3"/>
    <n v="9.9884242000000006E-4"/>
    <n v="1.77199048E-3"/>
    <n v="5.2002312400000004E-3"/>
  </r>
  <r>
    <x v="13"/>
    <x v="8"/>
    <x v="39"/>
    <n v="203"/>
    <n v="6.8216336299999998E-3"/>
    <n v="9.804891799999999E-4"/>
    <n v="7.3178912E-4"/>
    <n v="5.1093548100000002E-3"/>
  </r>
  <r>
    <x v="13"/>
    <x v="9"/>
    <x v="39"/>
    <n v="28"/>
    <n v="6.9527113999999996E-3"/>
    <n v="1.07804215E-3"/>
    <n v="8.9327025000000002E-4"/>
    <n v="4.9813986299999998E-3"/>
  </r>
  <r>
    <x v="13"/>
    <x v="8"/>
    <x v="40"/>
    <n v="220"/>
    <n v="4.9537560699999999E-3"/>
    <n v="8.596904E-4"/>
    <n v="4.4670640999999999E-4"/>
    <n v="3.6473587699999998E-3"/>
  </r>
  <r>
    <x v="13"/>
    <x v="9"/>
    <x v="40"/>
    <n v="31"/>
    <n v="3.97364078E-3"/>
    <n v="7.3402011000000004E-4"/>
    <n v="3.9314488000000001E-4"/>
    <n v="2.8464753300000002E-3"/>
  </r>
  <r>
    <x v="13"/>
    <x v="8"/>
    <x v="41"/>
    <n v="99"/>
    <n v="6.9656048900000002E-3"/>
    <n v="1.0193366299999999E-3"/>
    <n v="1.14957421E-3"/>
    <n v="4.7966935299999999E-3"/>
  </r>
  <r>
    <x v="13"/>
    <x v="9"/>
    <x v="41"/>
    <n v="6"/>
    <n v="7.5694441999999999E-3"/>
    <n v="7.2530832000000005E-4"/>
    <n v="1.3888885300000001E-3"/>
    <n v="5.45524675E-3"/>
  </r>
  <r>
    <x v="13"/>
    <x v="8"/>
    <x v="42"/>
    <n v="549"/>
    <n v="4.9880672900000003E-3"/>
    <n v="1.2043569899999999E-3"/>
    <n v="5.9017214000000001E-4"/>
    <n v="3.1821111699999998E-3"/>
  </r>
  <r>
    <x v="13"/>
    <x v="9"/>
    <x v="42"/>
    <n v="50"/>
    <n v="4.8798608899999997E-3"/>
    <n v="1.2307868E-3"/>
    <n v="6.0370341999999998E-4"/>
    <n v="3.03425902E-3"/>
  </r>
  <r>
    <x v="13"/>
    <x v="8"/>
    <x v="43"/>
    <n v="139"/>
    <n v="5.9755526400000003E-3"/>
    <n v="9.4557661999999996E-4"/>
    <n v="8.235909E-4"/>
    <n v="4.2063846599999996E-3"/>
  </r>
  <r>
    <x v="13"/>
    <x v="9"/>
    <x v="43"/>
    <n v="32"/>
    <n v="6.7050055900000002E-3"/>
    <n v="1.46701368E-3"/>
    <n v="1.1465564600000001E-3"/>
    <n v="4.0914349300000003E-3"/>
  </r>
  <r>
    <x v="13"/>
    <x v="8"/>
    <x v="44"/>
    <n v="507"/>
    <n v="5.8213252800000002E-3"/>
    <n v="1.04315028E-3"/>
    <n v="8.3461150000000003E-4"/>
    <n v="3.9435630299999996E-3"/>
  </r>
  <r>
    <x v="13"/>
    <x v="9"/>
    <x v="44"/>
    <n v="30"/>
    <n v="5.1724534600000004E-3"/>
    <n v="1.3136571900000001E-3"/>
    <n v="7.2530838999999999E-4"/>
    <n v="3.1334874E-3"/>
  </r>
  <r>
    <x v="14"/>
    <x v="8"/>
    <x v="0"/>
    <n v="11405"/>
    <n v="6.3214839999999996E-3"/>
    <n v="9.7080224000000001E-4"/>
    <n v="1.02465086E-3"/>
    <n v="4.3250511100000003E-3"/>
  </r>
  <r>
    <x v="14"/>
    <x v="9"/>
    <x v="0"/>
    <n v="1303"/>
    <n v="5.9546077100000004E-3"/>
    <n v="1.00243182E-3"/>
    <n v="1.0449796499999999E-3"/>
    <n v="3.9066006199999998E-3"/>
  </r>
  <r>
    <x v="14"/>
    <x v="8"/>
    <x v="1"/>
    <n v="248"/>
    <n v="6.2575602500000004E-3"/>
    <n v="1.4439588199999999E-3"/>
    <n v="8.3963349999999996E-4"/>
    <n v="3.9739674200000002E-3"/>
  </r>
  <r>
    <x v="14"/>
    <x v="9"/>
    <x v="1"/>
    <n v="32"/>
    <n v="6.6771554399999997E-3"/>
    <n v="1.5928817E-3"/>
    <n v="1.0304540499999999E-3"/>
    <n v="4.0538192200000002E-3"/>
  </r>
  <r>
    <x v="14"/>
    <x v="8"/>
    <x v="2"/>
    <n v="131"/>
    <n v="5.5271060600000001E-3"/>
    <n v="8.6063375999999997E-4"/>
    <n v="9.3705801000000001E-4"/>
    <n v="3.7294138200000002E-3"/>
  </r>
  <r>
    <x v="14"/>
    <x v="9"/>
    <x v="2"/>
    <n v="11"/>
    <n v="5.7922977800000004E-3"/>
    <n v="8.3333294000000004E-4"/>
    <n v="1.3499577599999999E-3"/>
    <n v="3.6090065500000001E-3"/>
  </r>
  <r>
    <x v="14"/>
    <x v="8"/>
    <x v="3"/>
    <n v="124"/>
    <n v="5.9854761700000002E-3"/>
    <n v="1.08142897E-3"/>
    <n v="6.1174557000000002E-4"/>
    <n v="4.2923011299999996E-3"/>
  </r>
  <r>
    <x v="14"/>
    <x v="9"/>
    <x v="3"/>
    <n v="16"/>
    <n v="5.6257230399999998E-3"/>
    <n v="1.01417799E-3"/>
    <n v="4.8249399999999998E-4"/>
    <n v="4.1290505999999998E-3"/>
  </r>
  <r>
    <x v="14"/>
    <x v="8"/>
    <x v="4"/>
    <n v="261"/>
    <n v="6.84107573E-3"/>
    <n v="8.5945238000000002E-4"/>
    <n v="8.5404226E-4"/>
    <n v="5.1275806299999997E-3"/>
  </r>
  <r>
    <x v="14"/>
    <x v="9"/>
    <x v="4"/>
    <n v="18"/>
    <n v="6.8859307799999997E-3"/>
    <n v="9.6064787000000001E-4"/>
    <n v="8.3590507999999997E-4"/>
    <n v="5.0893772999999996E-3"/>
  </r>
  <r>
    <x v="14"/>
    <x v="8"/>
    <x v="5"/>
    <n v="170"/>
    <n v="7.1539349600000003E-3"/>
    <n v="7.9261960000000004E-4"/>
    <n v="1.2981343099999999E-3"/>
    <n v="5.0631805899999998E-3"/>
  </r>
  <r>
    <x v="14"/>
    <x v="9"/>
    <x v="5"/>
    <n v="23"/>
    <n v="6.3300118300000001E-3"/>
    <n v="9.6165442999999995E-4"/>
    <n v="1.8126003799999999E-3"/>
    <n v="3.5557565700000001E-3"/>
  </r>
  <r>
    <x v="14"/>
    <x v="8"/>
    <x v="6"/>
    <n v="191"/>
    <n v="6.9955276900000004E-3"/>
    <n v="1.0279108300000001E-3"/>
    <n v="9.2192629999999999E-4"/>
    <n v="5.0456900899999999E-3"/>
  </r>
  <r>
    <x v="14"/>
    <x v="9"/>
    <x v="6"/>
    <n v="15"/>
    <n v="5.77469106E-3"/>
    <n v="1.0162034200000001E-3"/>
    <n v="9.4907387999999999E-4"/>
    <n v="3.80941328E-3"/>
  </r>
  <r>
    <x v="14"/>
    <x v="8"/>
    <x v="7"/>
    <n v="181"/>
    <n v="5.2857067299999999E-3"/>
    <n v="8.8448922000000001E-4"/>
    <n v="5.7198923000000002E-4"/>
    <n v="3.8292278299999999E-3"/>
  </r>
  <r>
    <x v="14"/>
    <x v="9"/>
    <x v="7"/>
    <n v="12"/>
    <n v="5.0868053200000003E-3"/>
    <n v="1.1323300300000001E-3"/>
    <n v="6.0956764000000003E-4"/>
    <n v="3.3449071099999998E-3"/>
  </r>
  <r>
    <x v="14"/>
    <x v="8"/>
    <x v="8"/>
    <n v="108"/>
    <n v="8.2582087799999999E-3"/>
    <n v="1.0253769799999999E-3"/>
    <n v="1.86792671E-3"/>
    <n v="5.3649045799999996E-3"/>
  </r>
  <r>
    <x v="14"/>
    <x v="9"/>
    <x v="8"/>
    <n v="16"/>
    <n v="7.3480900900000003E-3"/>
    <n v="1.05613406E-3"/>
    <n v="1.02719882E-3"/>
    <n v="5.2647567600000002E-3"/>
  </r>
  <r>
    <x v="14"/>
    <x v="8"/>
    <x v="9"/>
    <n v="94"/>
    <n v="7.8661837399999993E-3"/>
    <n v="1.04806912E-3"/>
    <n v="1.5948825100000001E-3"/>
    <n v="5.2232316500000001E-3"/>
  </r>
  <r>
    <x v="14"/>
    <x v="9"/>
    <x v="9"/>
    <n v="16"/>
    <n v="8.2067416599999991E-3"/>
    <n v="9.6354147999999998E-4"/>
    <n v="1.15740728E-3"/>
    <n v="6.0857925300000001E-3"/>
  </r>
  <r>
    <x v="14"/>
    <x v="8"/>
    <x v="10"/>
    <n v="173"/>
    <n v="7.0227197199999999E-3"/>
    <n v="9.7556707000000004E-4"/>
    <n v="1.5277775600000001E-3"/>
    <n v="4.5193746399999997E-3"/>
  </r>
  <r>
    <x v="14"/>
    <x v="9"/>
    <x v="10"/>
    <n v="16"/>
    <n v="9.0067994700000001E-3"/>
    <n v="8.5286436000000002E-4"/>
    <n v="1.7397277699999999E-3"/>
    <n v="6.41420698E-3"/>
  </r>
  <r>
    <x v="14"/>
    <x v="8"/>
    <x v="11"/>
    <n v="368"/>
    <n v="7.0165305500000004E-3"/>
    <n v="6.8252415000000005E-4"/>
    <n v="1.7761483500000001E-3"/>
    <n v="4.5578575599999997E-3"/>
  </r>
  <r>
    <x v="14"/>
    <x v="9"/>
    <x v="11"/>
    <n v="56"/>
    <n v="6.1594739500000001E-3"/>
    <n v="6.0226496999999995E-4"/>
    <n v="1.6780337900000001E-3"/>
    <n v="3.8791747100000002E-3"/>
  </r>
  <r>
    <x v="14"/>
    <x v="8"/>
    <x v="12"/>
    <n v="333"/>
    <n v="8.0620896299999998E-3"/>
    <n v="8.2519997000000001E-4"/>
    <n v="2.18270329E-3"/>
    <n v="5.0541859E-3"/>
  </r>
  <r>
    <x v="14"/>
    <x v="9"/>
    <x v="12"/>
    <n v="48"/>
    <n v="6.5405572499999997E-3"/>
    <n v="7.9885202999999995E-4"/>
    <n v="1.3230611300000001E-3"/>
    <n v="4.4186436499999999E-3"/>
  </r>
  <r>
    <x v="14"/>
    <x v="8"/>
    <x v="13"/>
    <n v="204"/>
    <n v="6.08603371E-3"/>
    <n v="5.4358409000000002E-4"/>
    <n v="1.2709352199999999E-3"/>
    <n v="4.2715139399999999E-3"/>
  </r>
  <r>
    <x v="14"/>
    <x v="9"/>
    <x v="13"/>
    <n v="7"/>
    <n v="4.8908727099999999E-3"/>
    <n v="6.5972201999999998E-4"/>
    <n v="7.4239404000000001E-4"/>
    <n v="3.4887563399999999E-3"/>
  </r>
  <r>
    <x v="14"/>
    <x v="8"/>
    <x v="14"/>
    <n v="166"/>
    <n v="5.9862363500000002E-3"/>
    <n v="9.0954068999999998E-4"/>
    <n v="9.4712156000000003E-4"/>
    <n v="4.1295736400000001E-3"/>
  </r>
  <r>
    <x v="14"/>
    <x v="9"/>
    <x v="14"/>
    <n v="31"/>
    <n v="4.9607973E-3"/>
    <n v="1.04278648E-3"/>
    <n v="1.0577208499999999E-3"/>
    <n v="2.8602894800000001E-3"/>
  </r>
  <r>
    <x v="14"/>
    <x v="8"/>
    <x v="15"/>
    <n v="269"/>
    <n v="6.8009945399999999E-3"/>
    <n v="9.3758581000000002E-4"/>
    <n v="1.3268877700000001E-3"/>
    <n v="4.5365204900000003E-3"/>
  </r>
  <r>
    <x v="14"/>
    <x v="9"/>
    <x v="15"/>
    <n v="46"/>
    <n v="6.9137477899999999E-3"/>
    <n v="8.1672679000000003E-4"/>
    <n v="1.44197837E-3"/>
    <n v="4.6550420199999998E-3"/>
  </r>
  <r>
    <x v="14"/>
    <x v="8"/>
    <x v="16"/>
    <n v="106"/>
    <n v="7.5597263900000003E-3"/>
    <n v="9.6850949999999995E-4"/>
    <n v="1.7235541199999999E-3"/>
    <n v="4.8676622399999999E-3"/>
  </r>
  <r>
    <x v="14"/>
    <x v="9"/>
    <x v="16"/>
    <n v="18"/>
    <n v="7.5077158100000001E-3"/>
    <n v="1.1098248800000001E-3"/>
    <n v="1.84284957E-3"/>
    <n v="4.5550408899999997E-3"/>
  </r>
  <r>
    <x v="14"/>
    <x v="8"/>
    <x v="17"/>
    <n v="1462"/>
    <n v="4.6780235800000002E-3"/>
    <n v="1.0142274899999999E-3"/>
    <n v="6.8795257999999999E-4"/>
    <n v="2.97584303E-3"/>
  </r>
  <r>
    <x v="14"/>
    <x v="9"/>
    <x v="17"/>
    <n v="224"/>
    <n v="4.4733277099999998E-3"/>
    <n v="1.0708082900000001E-3"/>
    <n v="6.4964633999999998E-4"/>
    <n v="2.7528726200000001E-3"/>
  </r>
  <r>
    <x v="14"/>
    <x v="8"/>
    <x v="18"/>
    <n v="759"/>
    <n v="5.0717315599999998E-3"/>
    <n v="1.0295128899999999E-3"/>
    <n v="4.9574828999999999E-4"/>
    <n v="3.5464698999999999E-3"/>
  </r>
  <r>
    <x v="14"/>
    <x v="9"/>
    <x v="18"/>
    <n v="81"/>
    <n v="4.7287948799999997E-3"/>
    <n v="9.5578964999999997E-4"/>
    <n v="5.3355027000000005E-4"/>
    <n v="3.2394544999999999E-3"/>
  </r>
  <r>
    <x v="14"/>
    <x v="8"/>
    <x v="19"/>
    <n v="331"/>
    <n v="6.6300210099999998E-3"/>
    <n v="1.1859402300000001E-3"/>
    <n v="8.2644459999999995E-4"/>
    <n v="4.61763569E-3"/>
  </r>
  <r>
    <x v="14"/>
    <x v="9"/>
    <x v="19"/>
    <n v="60"/>
    <n v="7.0964503400000002E-3"/>
    <n v="1.2922450799999999E-3"/>
    <n v="1.42708305E-3"/>
    <n v="4.3771216900000002E-3"/>
  </r>
  <r>
    <x v="14"/>
    <x v="8"/>
    <x v="20"/>
    <n v="182"/>
    <n v="8.1209933600000003E-3"/>
    <n v="1.0975017999999999E-3"/>
    <n v="1.63569624E-3"/>
    <n v="5.3877948399999997E-3"/>
  </r>
  <r>
    <x v="14"/>
    <x v="9"/>
    <x v="20"/>
    <n v="17"/>
    <n v="8.2400597100000007E-3"/>
    <n v="1.1240465199999999E-3"/>
    <n v="1.8300651100000001E-3"/>
    <n v="5.2859474999999998E-3"/>
  </r>
  <r>
    <x v="14"/>
    <x v="8"/>
    <x v="21"/>
    <n v="143"/>
    <n v="6.4260389999999997E-3"/>
    <n v="1.19342439E-3"/>
    <n v="7.8015710999999996E-4"/>
    <n v="4.4524570199999999E-3"/>
  </r>
  <r>
    <x v="14"/>
    <x v="9"/>
    <x v="21"/>
    <n v="16"/>
    <n v="5.9505205199999996E-3"/>
    <n v="9.2664904000000004E-4"/>
    <n v="8.5865129000000002E-4"/>
    <n v="4.1652195699999998E-3"/>
  </r>
  <r>
    <x v="14"/>
    <x v="8"/>
    <x v="22"/>
    <n v="305"/>
    <n v="6.7381221099999996E-3"/>
    <n v="1.02428635E-3"/>
    <n v="1.18685464E-3"/>
    <n v="4.5269806399999999E-3"/>
  </r>
  <r>
    <x v="14"/>
    <x v="9"/>
    <x v="22"/>
    <n v="11"/>
    <n v="6.9644357200000003E-3"/>
    <n v="8.5437689000000003E-4"/>
    <n v="1.57091723E-3"/>
    <n v="4.5391410899999996E-3"/>
  </r>
  <r>
    <x v="14"/>
    <x v="9"/>
    <x v="23"/>
    <n v="1"/>
    <n v="6.5856479099999999E-3"/>
    <n v="1.65509236E-3"/>
    <n v="2.9398145800000001E-3"/>
    <n v="1.9907402700000002E-3"/>
  </r>
  <r>
    <x v="14"/>
    <x v="8"/>
    <x v="24"/>
    <n v="429"/>
    <n v="7.9968216099999996E-3"/>
    <n v="9.789128299999999E-4"/>
    <n v="1.46502392E-3"/>
    <n v="5.5528843800000003E-3"/>
  </r>
  <r>
    <x v="14"/>
    <x v="9"/>
    <x v="24"/>
    <n v="25"/>
    <n v="6.6777775499999997E-3"/>
    <n v="1.3046293800000001E-3"/>
    <n v="9.4490712999999995E-4"/>
    <n v="4.4282405199999996E-3"/>
  </r>
  <r>
    <x v="14"/>
    <x v="8"/>
    <x v="25"/>
    <n v="403"/>
    <n v="6.02190721E-3"/>
    <n v="1.04910484E-3"/>
    <n v="7.4579517000000002E-4"/>
    <n v="4.2270067E-3"/>
  </r>
  <r>
    <x v="14"/>
    <x v="9"/>
    <x v="25"/>
    <n v="48"/>
    <n v="5.9741510300000003E-3"/>
    <n v="9.931999899999999E-4"/>
    <n v="6.6430335999999996E-4"/>
    <n v="4.3166471000000003E-3"/>
  </r>
  <r>
    <x v="14"/>
    <x v="8"/>
    <x v="26"/>
    <n v="196"/>
    <n v="7.2434214399999999E-3"/>
    <n v="1.0727274400000001E-3"/>
    <n v="8.8789656000000004E-4"/>
    <n v="5.2827969000000001E-3"/>
  </r>
  <r>
    <x v="14"/>
    <x v="9"/>
    <x v="26"/>
    <n v="30"/>
    <n v="5.79899661E-3"/>
    <n v="1.2642744799999999E-3"/>
    <n v="1.0543979800000001E-3"/>
    <n v="3.48032386E-3"/>
  </r>
  <r>
    <x v="14"/>
    <x v="8"/>
    <x v="27"/>
    <n v="182"/>
    <n v="7.2129372499999999E-3"/>
    <n v="8.6404888999999999E-4"/>
    <n v="1.68771598E-3"/>
    <n v="4.6611719200000002E-3"/>
  </r>
  <r>
    <x v="14"/>
    <x v="9"/>
    <x v="27"/>
    <n v="26"/>
    <n v="6.9529022100000004E-3"/>
    <n v="8.2932670000000004E-4"/>
    <n v="1.65820843E-3"/>
    <n v="4.4653666000000003E-3"/>
  </r>
  <r>
    <x v="14"/>
    <x v="8"/>
    <x v="28"/>
    <n v="242"/>
    <n v="4.9449511999999996E-3"/>
    <n v="1.0374098400000001E-3"/>
    <n v="4.2642308E-4"/>
    <n v="3.4811177600000002E-3"/>
  </r>
  <r>
    <x v="14"/>
    <x v="9"/>
    <x v="28"/>
    <n v="25"/>
    <n v="4.5111109100000003E-3"/>
    <n v="9.9583312999999992E-4"/>
    <n v="4.5555535000000002E-4"/>
    <n v="3.05972199E-3"/>
  </r>
  <r>
    <x v="14"/>
    <x v="8"/>
    <x v="29"/>
    <n v="236"/>
    <n v="7.0434123300000002E-3"/>
    <n v="9.1783363000000004E-4"/>
    <n v="1.3777559499999999E-3"/>
    <n v="4.7478222500000004E-3"/>
  </r>
  <r>
    <x v="14"/>
    <x v="9"/>
    <x v="29"/>
    <n v="41"/>
    <n v="6.8555214199999999E-3"/>
    <n v="1.0413841500000001E-3"/>
    <n v="1.29657834E-3"/>
    <n v="4.5175584900000003E-3"/>
  </r>
  <r>
    <x v="14"/>
    <x v="8"/>
    <x v="30"/>
    <n v="143"/>
    <n v="9.0444506900000006E-3"/>
    <n v="1.4189165000000001E-3"/>
    <n v="1.67395081E-3"/>
    <n v="5.9515829000000003E-3"/>
  </r>
  <r>
    <x v="14"/>
    <x v="9"/>
    <x v="30"/>
    <n v="22"/>
    <n v="7.6662455399999999E-3"/>
    <n v="1.1395199700000001E-3"/>
    <n v="1.8255468699999999E-3"/>
    <n v="4.7011782700000001E-3"/>
  </r>
  <r>
    <x v="14"/>
    <x v="8"/>
    <x v="31"/>
    <n v="165"/>
    <n v="6.9626821499999998E-3"/>
    <n v="9.9529998000000004E-4"/>
    <n v="1.2146462299999999E-3"/>
    <n v="4.75273546E-3"/>
  </r>
  <r>
    <x v="14"/>
    <x v="9"/>
    <x v="31"/>
    <n v="28"/>
    <n v="5.9651948600000001E-3"/>
    <n v="8.3746666E-4"/>
    <n v="1.3033232099999999E-3"/>
    <n v="3.8244045100000001E-3"/>
  </r>
  <r>
    <x v="14"/>
    <x v="8"/>
    <x v="32"/>
    <n v="85"/>
    <n v="8.6243189200000004E-3"/>
    <n v="6.1642130000000002E-4"/>
    <n v="1.3210782100000001E-3"/>
    <n v="6.6868189300000004E-3"/>
  </r>
  <r>
    <x v="14"/>
    <x v="9"/>
    <x v="32"/>
    <n v="9"/>
    <n v="9.4200100199999994E-3"/>
    <n v="8.1147098E-4"/>
    <n v="1.3811725999999999E-3"/>
    <n v="7.22736596E-3"/>
  </r>
  <r>
    <x v="14"/>
    <x v="8"/>
    <x v="33"/>
    <n v="293"/>
    <n v="6.5122137499999998E-3"/>
    <n v="8.0552369999999996E-4"/>
    <n v="1.0333315100000001E-3"/>
    <n v="4.6733580599999996E-3"/>
  </r>
  <r>
    <x v="14"/>
    <x v="9"/>
    <x v="33"/>
    <n v="29"/>
    <n v="6.1430393799999997E-3"/>
    <n v="1.1741696500000001E-3"/>
    <n v="1.3186460599999999E-3"/>
    <n v="3.6502232400000001E-3"/>
  </r>
  <r>
    <x v="14"/>
    <x v="8"/>
    <x v="34"/>
    <n v="155"/>
    <n v="8.3796293900000006E-3"/>
    <n v="9.6960849000000005E-4"/>
    <n v="1.1648743500000001E-3"/>
    <n v="6.2451461099999996E-3"/>
  </r>
  <r>
    <x v="14"/>
    <x v="9"/>
    <x v="34"/>
    <n v="19"/>
    <n v="6.9803847900000004E-3"/>
    <n v="9.1374242999999996E-4"/>
    <n v="1.0843077000000001E-3"/>
    <n v="4.9823340900000002E-3"/>
  </r>
  <r>
    <x v="14"/>
    <x v="8"/>
    <x v="35"/>
    <n v="119"/>
    <n v="7.7206852700000004E-3"/>
    <n v="4.0509231999999999E-4"/>
    <n v="1.9479455700000001E-3"/>
    <n v="5.3560727400000004E-3"/>
  </r>
  <r>
    <x v="14"/>
    <x v="9"/>
    <x v="35"/>
    <n v="15"/>
    <n v="6.1967589699999997E-3"/>
    <n v="1.6743794999999999E-4"/>
    <n v="1.4799380000000001E-3"/>
    <n v="4.54012323E-3"/>
  </r>
  <r>
    <x v="14"/>
    <x v="8"/>
    <x v="36"/>
    <n v="334"/>
    <n v="6.33618159E-3"/>
    <n v="1.02385482E-3"/>
    <n v="7.4566121999999999E-4"/>
    <n v="4.56666503E-3"/>
  </r>
  <r>
    <x v="14"/>
    <x v="9"/>
    <x v="36"/>
    <n v="16"/>
    <n v="5.0122971699999999E-3"/>
    <n v="9.4473357999999997E-4"/>
    <n v="6.5538171999999996E-4"/>
    <n v="3.4121815E-3"/>
  </r>
  <r>
    <x v="14"/>
    <x v="8"/>
    <x v="37"/>
    <n v="298"/>
    <n v="8.4190899899999998E-3"/>
    <n v="1.0855546899999999E-3"/>
    <n v="1.23201722E-3"/>
    <n v="6.0904484100000001E-3"/>
  </r>
  <r>
    <x v="14"/>
    <x v="9"/>
    <x v="37"/>
    <n v="21"/>
    <n v="6.6176144699999998E-3"/>
    <n v="9.9206324999999993E-4"/>
    <n v="9.8875636999999996E-4"/>
    <n v="4.6268736300000002E-3"/>
  </r>
  <r>
    <x v="14"/>
    <x v="8"/>
    <x v="38"/>
    <n v="88"/>
    <n v="7.45528171E-3"/>
    <n v="6.7524173000000005E-4"/>
    <n v="2.33138654E-3"/>
    <n v="4.4486529599999996E-3"/>
  </r>
  <r>
    <x v="14"/>
    <x v="9"/>
    <x v="38"/>
    <n v="4"/>
    <n v="9.5052079799999994E-3"/>
    <n v="4.0798575999999998E-4"/>
    <n v="2.9195598899999999E-3"/>
    <n v="6.1776616200000002E-3"/>
  </r>
  <r>
    <x v="14"/>
    <x v="8"/>
    <x v="39"/>
    <n v="162"/>
    <n v="6.65137722E-3"/>
    <n v="9.5907611999999996E-4"/>
    <n v="6.7072450999999995E-4"/>
    <n v="5.0215761200000002E-3"/>
  </r>
  <r>
    <x v="14"/>
    <x v="9"/>
    <x v="39"/>
    <n v="22"/>
    <n v="7.3658457E-3"/>
    <n v="1.1163718E-3"/>
    <n v="8.1702414000000005E-4"/>
    <n v="5.4324492599999996E-3"/>
  </r>
  <r>
    <x v="14"/>
    <x v="8"/>
    <x v="40"/>
    <n v="266"/>
    <n v="4.8333069900000003E-3"/>
    <n v="7.7855204999999997E-4"/>
    <n v="4.8384825000000002E-4"/>
    <n v="3.5709061900000001E-3"/>
  </r>
  <r>
    <x v="14"/>
    <x v="9"/>
    <x v="40"/>
    <n v="28"/>
    <n v="4.6188820100000003E-3"/>
    <n v="9.6023451000000004E-4"/>
    <n v="4.7040318999999999E-4"/>
    <n v="3.18824374E-3"/>
  </r>
  <r>
    <x v="14"/>
    <x v="8"/>
    <x v="41"/>
    <n v="95"/>
    <n v="7.7157648799999999E-3"/>
    <n v="9.6137893999999997E-4"/>
    <n v="1.1119636999999999E-3"/>
    <n v="5.6424218200000001E-3"/>
  </r>
  <r>
    <x v="14"/>
    <x v="9"/>
    <x v="41"/>
    <n v="12"/>
    <n v="6.6126541000000004E-3"/>
    <n v="7.4363401999999999E-4"/>
    <n v="1.16512314E-3"/>
    <n v="4.7038962899999997E-3"/>
  </r>
  <r>
    <x v="14"/>
    <x v="8"/>
    <x v="42"/>
    <n v="562"/>
    <n v="4.3590390600000001E-3"/>
    <n v="9.4734389999999999E-4"/>
    <n v="5.6375189000000005E-4"/>
    <n v="2.8363892900000001E-3"/>
  </r>
  <r>
    <x v="14"/>
    <x v="9"/>
    <x v="42"/>
    <n v="42"/>
    <n v="4.6957669400000002E-3"/>
    <n v="1.0364305E-3"/>
    <n v="5.4067435999999996E-4"/>
    <n v="3.1084653800000001E-3"/>
  </r>
  <r>
    <x v="14"/>
    <x v="8"/>
    <x v="43"/>
    <n v="114"/>
    <n v="7.0261734100000002E-3"/>
    <n v="1.0729367400000001E-3"/>
    <n v="9.8633420000000002E-4"/>
    <n v="4.9669019899999996E-3"/>
  </r>
  <r>
    <x v="14"/>
    <x v="9"/>
    <x v="43"/>
    <n v="22"/>
    <n v="6.2663086699999999E-3"/>
    <n v="8.6542485999999998E-4"/>
    <n v="1.5898566800000001E-3"/>
    <n v="3.81102673E-3"/>
  </r>
  <r>
    <x v="14"/>
    <x v="8"/>
    <x v="44"/>
    <n v="529"/>
    <n v="5.8440101099999997E-3"/>
    <n v="9.941667600000001E-4"/>
    <n v="9.0220869E-4"/>
    <n v="3.9476341900000003E-3"/>
  </r>
  <r>
    <x v="14"/>
    <x v="9"/>
    <x v="44"/>
    <n v="28"/>
    <n v="5.7994375900000004E-3"/>
    <n v="1.12847199E-3"/>
    <n v="7.1139192999999999E-4"/>
    <n v="3.9595731800000002E-3"/>
  </r>
  <r>
    <x v="15"/>
    <x v="8"/>
    <x v="0"/>
    <n v="7073"/>
    <n v="6.4650896900000001E-3"/>
    <n v="9.7795255999999996E-4"/>
    <n v="1.01494607E-3"/>
    <n v="4.4710647399999999E-3"/>
  </r>
  <r>
    <x v="15"/>
    <x v="9"/>
    <x v="0"/>
    <n v="673"/>
    <n v="6.0937239500000002E-3"/>
    <n v="1.0396542800000001E-3"/>
    <n v="1.1181791400000001E-3"/>
    <n v="3.9352021399999999E-3"/>
  </r>
  <r>
    <x v="15"/>
    <x v="8"/>
    <x v="1"/>
    <n v="172"/>
    <n v="6.1275971900000004E-3"/>
    <n v="1.2460968800000001E-3"/>
    <n v="8.5029045000000001E-4"/>
    <n v="4.0312093700000003E-3"/>
  </r>
  <r>
    <x v="15"/>
    <x v="9"/>
    <x v="1"/>
    <n v="17"/>
    <n v="6.5536490099999999E-3"/>
    <n v="1.3991010500000001E-3"/>
    <n v="7.0737993000000003E-4"/>
    <n v="4.4471676000000003E-3"/>
  </r>
  <r>
    <x v="15"/>
    <x v="8"/>
    <x v="2"/>
    <n v="73"/>
    <n v="5.78592694E-3"/>
    <n v="8.9231328000000001E-4"/>
    <n v="9.3686557000000005E-4"/>
    <n v="3.9567476000000002E-3"/>
  </r>
  <r>
    <x v="15"/>
    <x v="9"/>
    <x v="2"/>
    <n v="12"/>
    <n v="6.0368439199999999E-3"/>
    <n v="1.27604142E-3"/>
    <n v="1.5875768399999999E-3"/>
    <n v="3.1732250499999998E-3"/>
  </r>
  <r>
    <x v="15"/>
    <x v="8"/>
    <x v="3"/>
    <n v="74"/>
    <n v="5.9515763399999996E-3"/>
    <n v="1.06997601E-3"/>
    <n v="4.9612085999999999E-4"/>
    <n v="4.3854790100000002E-3"/>
  </r>
  <r>
    <x v="15"/>
    <x v="9"/>
    <x v="3"/>
    <n v="13"/>
    <n v="6.77261372E-3"/>
    <n v="1.50284876E-3"/>
    <n v="4.4782740000000001E-4"/>
    <n v="4.8219371199999996E-3"/>
  </r>
  <r>
    <x v="15"/>
    <x v="8"/>
    <x v="4"/>
    <n v="138"/>
    <n v="6.4990101E-3"/>
    <n v="8.4255881999999995E-4"/>
    <n v="7.8636582999999996E-4"/>
    <n v="4.8700849799999998E-3"/>
  </r>
  <r>
    <x v="15"/>
    <x v="9"/>
    <x v="4"/>
    <n v="14"/>
    <n v="6.6707999900000002E-3"/>
    <n v="7.9447732000000005E-4"/>
    <n v="9.1104467999999995E-4"/>
    <n v="4.96527757E-3"/>
  </r>
  <r>
    <x v="15"/>
    <x v="8"/>
    <x v="5"/>
    <n v="118"/>
    <n v="6.9698483200000003E-3"/>
    <n v="7.7742442999999999E-4"/>
    <n v="1.42066831E-3"/>
    <n v="4.7717551000000004E-3"/>
  </r>
  <r>
    <x v="15"/>
    <x v="9"/>
    <x v="5"/>
    <n v="4"/>
    <n v="7.6417821100000002E-3"/>
    <n v="9.3749982000000003E-4"/>
    <n v="1.65219878E-3"/>
    <n v="5.05208315E-3"/>
  </r>
  <r>
    <x v="15"/>
    <x v="8"/>
    <x v="6"/>
    <n v="88"/>
    <n v="6.5935393300000002E-3"/>
    <n v="9.9458100000000002E-4"/>
    <n v="8.7515757E-4"/>
    <n v="4.72380027E-3"/>
  </r>
  <r>
    <x v="15"/>
    <x v="9"/>
    <x v="6"/>
    <n v="6"/>
    <n v="7.4884255700000003E-3"/>
    <n v="1.2384255699999999E-3"/>
    <n v="7.6003055000000005E-4"/>
    <n v="5.4899688599999996E-3"/>
  </r>
  <r>
    <x v="15"/>
    <x v="8"/>
    <x v="7"/>
    <n v="112"/>
    <n v="5.51917962E-3"/>
    <n v="9.4142667999999997E-4"/>
    <n v="4.9985511999999996E-4"/>
    <n v="4.0778974500000004E-3"/>
  </r>
  <r>
    <x v="15"/>
    <x v="9"/>
    <x v="7"/>
    <n v="8"/>
    <n v="4.9884257699999998E-3"/>
    <n v="1.1704280299999999E-3"/>
    <n v="4.6296275000000002E-4"/>
    <n v="3.3550344500000002E-3"/>
  </r>
  <r>
    <x v="15"/>
    <x v="8"/>
    <x v="8"/>
    <n v="65"/>
    <n v="8.6282049200000002E-3"/>
    <n v="1.35559093E-3"/>
    <n v="1.5432689600000001E-3"/>
    <n v="5.7293445099999996E-3"/>
  </r>
  <r>
    <x v="15"/>
    <x v="9"/>
    <x v="8"/>
    <n v="11"/>
    <n v="9.0919611000000004E-3"/>
    <n v="8.8594247999999995E-4"/>
    <n v="1.88552171E-3"/>
    <n v="6.3204963299999996E-3"/>
  </r>
  <r>
    <x v="15"/>
    <x v="8"/>
    <x v="9"/>
    <n v="64"/>
    <n v="7.1341505200000002E-3"/>
    <n v="7.9191961999999999E-4"/>
    <n v="1.3360819700000001E-3"/>
    <n v="5.0061484600000001E-3"/>
  </r>
  <r>
    <x v="15"/>
    <x v="9"/>
    <x v="9"/>
    <n v="15"/>
    <n v="6.2554010099999998E-3"/>
    <n v="8.8811707000000005E-4"/>
    <n v="1.63657383E-3"/>
    <n v="3.7307096200000001E-3"/>
  </r>
  <r>
    <x v="15"/>
    <x v="8"/>
    <x v="10"/>
    <n v="118"/>
    <n v="6.8212490099999997E-3"/>
    <n v="8.4137610000000005E-4"/>
    <n v="1.65577896E-3"/>
    <n v="4.3240934300000002E-3"/>
  </r>
  <r>
    <x v="15"/>
    <x v="9"/>
    <x v="10"/>
    <n v="6"/>
    <n v="6.21527742E-3"/>
    <n v="7.0794732999999999E-4"/>
    <n v="1.47762326E-3"/>
    <n v="4.0297065900000003E-3"/>
  </r>
  <r>
    <x v="15"/>
    <x v="8"/>
    <x v="11"/>
    <n v="186"/>
    <n v="7.1244645999999998E-3"/>
    <n v="6.5393492000000001E-4"/>
    <n v="1.7036910299999999E-3"/>
    <n v="4.76683817E-3"/>
  </r>
  <r>
    <x v="15"/>
    <x v="9"/>
    <x v="11"/>
    <n v="39"/>
    <n v="6.45803631E-3"/>
    <n v="5.5941333999999998E-4"/>
    <n v="1.9634375600000001E-3"/>
    <n v="3.9351849999999999E-3"/>
  </r>
  <r>
    <x v="15"/>
    <x v="8"/>
    <x v="12"/>
    <n v="227"/>
    <n v="8.3653530200000006E-3"/>
    <n v="9.5590610999999996E-4"/>
    <n v="1.78312098E-3"/>
    <n v="5.6263254199999998E-3"/>
  </r>
  <r>
    <x v="15"/>
    <x v="9"/>
    <x v="12"/>
    <n v="23"/>
    <n v="8.4536028300000003E-3"/>
    <n v="1.3581922000000001E-3"/>
    <n v="1.5801125199999999E-3"/>
    <n v="5.5152976399999998E-3"/>
  </r>
  <r>
    <x v="15"/>
    <x v="8"/>
    <x v="13"/>
    <n v="133"/>
    <n v="6.7530803800000001E-3"/>
    <n v="9.3854401999999995E-4"/>
    <n v="1.37931612E-3"/>
    <n v="4.4352197200000004E-3"/>
  </r>
  <r>
    <x v="15"/>
    <x v="9"/>
    <x v="13"/>
    <n v="3"/>
    <n v="7.5964502200000002E-3"/>
    <n v="7.1759212000000003E-4"/>
    <n v="6.5972198000000004E-4"/>
    <n v="6.2191354099999999E-3"/>
  </r>
  <r>
    <x v="15"/>
    <x v="8"/>
    <x v="14"/>
    <n v="87"/>
    <n v="5.7598975800000002E-3"/>
    <n v="1.06082349E-3"/>
    <n v="9.1953996999999995E-4"/>
    <n v="3.7795335800000001E-3"/>
  </r>
  <r>
    <x v="15"/>
    <x v="9"/>
    <x v="14"/>
    <n v="11"/>
    <n v="4.8600588299999997E-3"/>
    <n v="1.0132573099999999E-3"/>
    <n v="7.4915801000000005E-4"/>
    <n v="3.0976428599999999E-3"/>
  </r>
  <r>
    <x v="15"/>
    <x v="8"/>
    <x v="15"/>
    <n v="192"/>
    <n v="7.39878689E-3"/>
    <n v="9.3532961999999995E-4"/>
    <n v="1.38213712E-3"/>
    <n v="5.0813196799999998E-3"/>
  </r>
  <r>
    <x v="15"/>
    <x v="9"/>
    <x v="15"/>
    <n v="28"/>
    <n v="7.1254957199999996E-3"/>
    <n v="1.0189316899999999E-3"/>
    <n v="2.0209158100000001E-3"/>
    <n v="4.08564796E-3"/>
  </r>
  <r>
    <x v="15"/>
    <x v="8"/>
    <x v="16"/>
    <n v="65"/>
    <n v="7.3748217299999998E-3"/>
    <n v="9.4159519000000004E-4"/>
    <n v="1.53614643E-3"/>
    <n v="4.8970795399999999E-3"/>
  </r>
  <r>
    <x v="15"/>
    <x v="9"/>
    <x v="16"/>
    <n v="12"/>
    <n v="6.6165120900000002E-3"/>
    <n v="1.21913552E-3"/>
    <n v="2.2029318200000002E-3"/>
    <n v="3.1944442600000001E-3"/>
  </r>
  <r>
    <x v="15"/>
    <x v="8"/>
    <x v="17"/>
    <n v="975"/>
    <n v="4.9250828599999999E-3"/>
    <n v="1.0401469600000001E-3"/>
    <n v="6.8962462999999999E-4"/>
    <n v="3.1953107800000002E-3"/>
  </r>
  <r>
    <x v="15"/>
    <x v="9"/>
    <x v="17"/>
    <n v="113"/>
    <n v="4.4621637700000003E-3"/>
    <n v="1.03275539E-3"/>
    <n v="6.4528000999999999E-4"/>
    <n v="2.7841278999999998E-3"/>
  </r>
  <r>
    <x v="15"/>
    <x v="8"/>
    <x v="18"/>
    <n v="424"/>
    <n v="5.1003175099999997E-3"/>
    <n v="1.02837261E-3"/>
    <n v="5.1228902E-4"/>
    <n v="3.5596553699999999E-3"/>
  </r>
  <r>
    <x v="15"/>
    <x v="9"/>
    <x v="18"/>
    <n v="40"/>
    <n v="4.85995348E-3"/>
    <n v="1.53935155E-3"/>
    <n v="4.8553213999999998E-4"/>
    <n v="2.8350691900000001E-3"/>
  </r>
  <r>
    <x v="15"/>
    <x v="8"/>
    <x v="19"/>
    <n v="175"/>
    <n v="6.7117722400000003E-3"/>
    <n v="1.08869022E-3"/>
    <n v="8.5972198999999998E-4"/>
    <n v="4.7633595700000003E-3"/>
  </r>
  <r>
    <x v="15"/>
    <x v="9"/>
    <x v="19"/>
    <n v="14"/>
    <n v="6.27562802E-3"/>
    <n v="1.0061174999999999E-3"/>
    <n v="6.9692435000000004E-4"/>
    <n v="4.5725858499999997E-3"/>
  </r>
  <r>
    <x v="15"/>
    <x v="8"/>
    <x v="20"/>
    <n v="115"/>
    <n v="9.1072863500000004E-3"/>
    <n v="1.19595387E-3"/>
    <n v="1.56652555E-3"/>
    <n v="6.3448065400000002E-3"/>
  </r>
  <r>
    <x v="15"/>
    <x v="9"/>
    <x v="20"/>
    <n v="9"/>
    <n v="7.1077672000000001E-3"/>
    <n v="1.03909443E-3"/>
    <n v="2.1463476E-3"/>
    <n v="3.9223249100000003E-3"/>
  </r>
  <r>
    <x v="15"/>
    <x v="8"/>
    <x v="21"/>
    <n v="113"/>
    <n v="5.9529659899999997E-3"/>
    <n v="9.5818974999999995E-4"/>
    <n v="7.3408285000000002E-4"/>
    <n v="4.2606929700000004E-3"/>
  </r>
  <r>
    <x v="15"/>
    <x v="9"/>
    <x v="21"/>
    <n v="8"/>
    <n v="5.6481478200000003E-3"/>
    <n v="7.3640024999999999E-4"/>
    <n v="6.1487255999999996E-4"/>
    <n v="4.2968747299999997E-3"/>
  </r>
  <r>
    <x v="15"/>
    <x v="8"/>
    <x v="22"/>
    <n v="171"/>
    <n v="6.9607562400000001E-3"/>
    <n v="8.8883451000000004E-4"/>
    <n v="1.37481025E-3"/>
    <n v="4.6971109800000004E-3"/>
  </r>
  <r>
    <x v="15"/>
    <x v="9"/>
    <x v="22"/>
    <n v="13"/>
    <n v="6.3666307600000003E-3"/>
    <n v="1.02742141E-3"/>
    <n v="1.23931602E-3"/>
    <n v="4.0998928300000001E-3"/>
  </r>
  <r>
    <x v="15"/>
    <x v="8"/>
    <x v="23"/>
    <n v="2"/>
    <n v="9.6990739499999996E-3"/>
    <n v="5.8391201300000001E-3"/>
    <n v="2.32638854E-3"/>
    <n v="1.53356457E-3"/>
  </r>
  <r>
    <x v="15"/>
    <x v="8"/>
    <x v="24"/>
    <n v="277"/>
    <n v="8.1514906099999992E-3"/>
    <n v="9.1414268000000005E-4"/>
    <n v="1.5088495400000001E-3"/>
    <n v="5.7284978899999998E-3"/>
  </r>
  <r>
    <x v="15"/>
    <x v="9"/>
    <x v="24"/>
    <n v="12"/>
    <n v="8.7943670099999999E-3"/>
    <n v="1.32619571E-3"/>
    <n v="1.1275074E-3"/>
    <n v="6.3406632399999998E-3"/>
  </r>
  <r>
    <x v="15"/>
    <x v="8"/>
    <x v="25"/>
    <n v="238"/>
    <n v="6.1558023499999996E-3"/>
    <n v="9.9775302999999997E-4"/>
    <n v="7.7658122000000003E-4"/>
    <n v="4.38146765E-3"/>
  </r>
  <r>
    <x v="15"/>
    <x v="9"/>
    <x v="25"/>
    <n v="18"/>
    <n v="5.1028803899999999E-3"/>
    <n v="1.2872939699999999E-3"/>
    <n v="5.6327136000000003E-4"/>
    <n v="3.2523145400000001E-3"/>
  </r>
  <r>
    <x v="15"/>
    <x v="8"/>
    <x v="26"/>
    <n v="137"/>
    <n v="7.6055181299999998E-3"/>
    <n v="9.8497881000000008E-4"/>
    <n v="1.0326267899999999E-3"/>
    <n v="5.5879120400000003E-3"/>
  </r>
  <r>
    <x v="15"/>
    <x v="9"/>
    <x v="26"/>
    <n v="18"/>
    <n v="5.9047065900000003E-3"/>
    <n v="9.8315300000000007E-4"/>
    <n v="1.0570985300000001E-3"/>
    <n v="3.8644545E-3"/>
  </r>
  <r>
    <x v="15"/>
    <x v="8"/>
    <x v="27"/>
    <n v="122"/>
    <n v="7.9341224200000001E-3"/>
    <n v="9.0315703000000002E-4"/>
    <n v="1.93505213E-3"/>
    <n v="5.0959127999999996E-3"/>
  </r>
  <r>
    <x v="15"/>
    <x v="9"/>
    <x v="27"/>
    <n v="12"/>
    <n v="7.4537033500000002E-3"/>
    <n v="8.506942E-4"/>
    <n v="1.6435182200000001E-3"/>
    <n v="4.9594905000000002E-3"/>
  </r>
  <r>
    <x v="15"/>
    <x v="8"/>
    <x v="28"/>
    <n v="124"/>
    <n v="5.1538229400000003E-3"/>
    <n v="1.16580771E-3"/>
    <n v="4.7341674999999998E-4"/>
    <n v="3.5145980400000001E-3"/>
  </r>
  <r>
    <x v="15"/>
    <x v="9"/>
    <x v="28"/>
    <n v="10"/>
    <n v="5.0231479799999999E-3"/>
    <n v="9.3171270000000004E-4"/>
    <n v="3.8657380999999999E-4"/>
    <n v="3.7048608899999998E-3"/>
  </r>
  <r>
    <x v="15"/>
    <x v="8"/>
    <x v="29"/>
    <n v="125"/>
    <n v="6.9392590400000004E-3"/>
    <n v="9.3944419999999996E-4"/>
    <n v="1.1156479000000001E-3"/>
    <n v="4.8841664099999998E-3"/>
  </r>
  <r>
    <x v="15"/>
    <x v="9"/>
    <x v="29"/>
    <n v="21"/>
    <n v="6.7653216199999996E-3"/>
    <n v="9.1765852E-4"/>
    <n v="1.9527113999999999E-3"/>
    <n v="3.8949512099999998E-3"/>
  </r>
  <r>
    <x v="15"/>
    <x v="8"/>
    <x v="30"/>
    <n v="85"/>
    <n v="1.003649216E-2"/>
    <n v="1.14910107E-3"/>
    <n v="1.6243188999999999E-3"/>
    <n v="7.2630716700000002E-3"/>
  </r>
  <r>
    <x v="15"/>
    <x v="9"/>
    <x v="30"/>
    <n v="13"/>
    <n v="8.2131407500000003E-3"/>
    <n v="1.1244655300000001E-3"/>
    <n v="1.72186591E-3"/>
    <n v="5.3668088100000001E-3"/>
  </r>
  <r>
    <x v="15"/>
    <x v="8"/>
    <x v="31"/>
    <n v="80"/>
    <n v="7.58969881E-3"/>
    <n v="1.5528064799999999E-3"/>
    <n v="1.39800324E-3"/>
    <n v="4.6388886399999999E-3"/>
  </r>
  <r>
    <x v="15"/>
    <x v="9"/>
    <x v="31"/>
    <n v="16"/>
    <n v="6.0988133600000001E-3"/>
    <n v="9.7583887999999998E-4"/>
    <n v="7.9210033999999995E-4"/>
    <n v="4.3308736399999999E-3"/>
  </r>
  <r>
    <x v="15"/>
    <x v="8"/>
    <x v="32"/>
    <n v="49"/>
    <n v="9.0270689099999999E-3"/>
    <n v="5.3476925000000002E-4"/>
    <n v="1.2582669800000001E-3"/>
    <n v="7.2340322500000004E-3"/>
  </r>
  <r>
    <x v="15"/>
    <x v="9"/>
    <x v="32"/>
    <n v="1"/>
    <n v="9.5833333300000007E-3"/>
    <n v="3.3564791E-4"/>
    <n v="3.9583333300000001E-3"/>
    <n v="5.2893513799999996E-3"/>
  </r>
  <r>
    <x v="15"/>
    <x v="8"/>
    <x v="33"/>
    <n v="177"/>
    <n v="7.0151310799999997E-3"/>
    <n v="7.9344501E-4"/>
    <n v="1.3158477400000001E-3"/>
    <n v="4.9058378E-3"/>
  </r>
  <r>
    <x v="15"/>
    <x v="9"/>
    <x v="33"/>
    <n v="17"/>
    <n v="6.8341500299999997E-3"/>
    <n v="8.2175894000000005E-4"/>
    <n v="1.7551740099999999E-3"/>
    <n v="4.2572166200000004E-3"/>
  </r>
  <r>
    <x v="15"/>
    <x v="8"/>
    <x v="34"/>
    <n v="78"/>
    <n v="7.8400994799999995E-3"/>
    <n v="9.0366787000000003E-4"/>
    <n v="1.12476234E-3"/>
    <n v="5.8116688000000001E-3"/>
  </r>
  <r>
    <x v="15"/>
    <x v="9"/>
    <x v="34"/>
    <n v="16"/>
    <n v="6.1212381399999996E-3"/>
    <n v="9.4762716000000005E-4"/>
    <n v="1.6015621900000001E-3"/>
    <n v="3.5720483399999999E-3"/>
  </r>
  <r>
    <x v="15"/>
    <x v="8"/>
    <x v="35"/>
    <n v="74"/>
    <n v="8.3999622199999995E-3"/>
    <n v="4.9721571000000005E-4"/>
    <n v="2.0307805399999998E-3"/>
    <n v="5.86117342E-3"/>
  </r>
  <r>
    <x v="15"/>
    <x v="9"/>
    <x v="35"/>
    <n v="9"/>
    <n v="5.8912035399999998E-3"/>
    <n v="5.1697522000000002E-4"/>
    <n v="9.6579189000000005E-4"/>
    <n v="4.39943394E-3"/>
  </r>
  <r>
    <x v="15"/>
    <x v="8"/>
    <x v="36"/>
    <n v="191"/>
    <n v="6.0678444200000002E-3"/>
    <n v="9.6973746999999999E-4"/>
    <n v="6.6905394999999996E-4"/>
    <n v="4.4290525099999999E-3"/>
  </r>
  <r>
    <x v="15"/>
    <x v="9"/>
    <x v="36"/>
    <n v="5"/>
    <n v="4.2708330499999997E-3"/>
    <n v="9.2361096000000001E-4"/>
    <n v="5.8564790999999995E-4"/>
    <n v="2.7615737399999999E-3"/>
  </r>
  <r>
    <x v="15"/>
    <x v="8"/>
    <x v="37"/>
    <n v="173"/>
    <n v="7.9917975700000005E-3"/>
    <n v="9.4459136000000002E-4"/>
    <n v="1.0814732E-3"/>
    <n v="5.9532886700000001E-3"/>
  </r>
  <r>
    <x v="15"/>
    <x v="9"/>
    <x v="37"/>
    <n v="13"/>
    <n v="6.2847220000000004E-3"/>
    <n v="8.8140997999999998E-4"/>
    <n v="5.9294849000000004E-4"/>
    <n v="4.7996792600000001E-3"/>
  </r>
  <r>
    <x v="15"/>
    <x v="8"/>
    <x v="38"/>
    <n v="40"/>
    <n v="9.0995368000000004E-3"/>
    <n v="7.8182843000000005E-4"/>
    <n v="2.4259256800000001E-3"/>
    <n v="5.8917821600000002E-3"/>
  </r>
  <r>
    <x v="15"/>
    <x v="9"/>
    <x v="38"/>
    <n v="4"/>
    <n v="1.1727430549999999E-2"/>
    <n v="9.3749964999999995E-4"/>
    <n v="3.3101848900000002E-3"/>
    <n v="7.4797451299999998E-3"/>
  </r>
  <r>
    <x v="15"/>
    <x v="8"/>
    <x v="39"/>
    <n v="119"/>
    <n v="6.6013069400000001E-3"/>
    <n v="9.5899446000000002E-4"/>
    <n v="6.7907695999999999E-4"/>
    <n v="4.9632350399999997E-3"/>
  </r>
  <r>
    <x v="15"/>
    <x v="9"/>
    <x v="39"/>
    <n v="8"/>
    <n v="7.2612844499999997E-3"/>
    <n v="1.1501732500000001E-3"/>
    <n v="5.5266188000000003E-4"/>
    <n v="5.55844878E-3"/>
  </r>
  <r>
    <x v="15"/>
    <x v="8"/>
    <x v="40"/>
    <n v="159"/>
    <n v="5.2663490599999998E-3"/>
    <n v="7.9366094E-4"/>
    <n v="4.7781245999999999E-4"/>
    <n v="3.9948751099999997E-3"/>
  </r>
  <r>
    <x v="15"/>
    <x v="9"/>
    <x v="40"/>
    <n v="10"/>
    <n v="4.1076386700000002E-3"/>
    <n v="9.1782373999999998E-4"/>
    <n v="4.9999978000000002E-4"/>
    <n v="2.6898145699999999E-3"/>
  </r>
  <r>
    <x v="15"/>
    <x v="8"/>
    <x v="41"/>
    <n v="68"/>
    <n v="7.8455199200000002E-3"/>
    <n v="1.2060863300000001E-3"/>
    <n v="8.7486363000000001E-4"/>
    <n v="5.7645694699999996E-3"/>
  </r>
  <r>
    <x v="15"/>
    <x v="9"/>
    <x v="41"/>
    <n v="4"/>
    <n v="6.4207173499999997E-3"/>
    <n v="7.1180538000000003E-4"/>
    <n v="1.17187482E-3"/>
    <n v="4.5370367999999998E-3"/>
  </r>
  <r>
    <x v="15"/>
    <x v="8"/>
    <x v="42"/>
    <n v="450"/>
    <n v="4.6028804300000002E-3"/>
    <n v="9.3912011999999995E-4"/>
    <n v="5.6370859999999999E-4"/>
    <n v="3.0889143499999998E-3"/>
  </r>
  <r>
    <x v="15"/>
    <x v="9"/>
    <x v="42"/>
    <n v="22"/>
    <n v="5.0489265100000002E-3"/>
    <n v="1.19633819E-3"/>
    <n v="4.7243243999999998E-4"/>
    <n v="3.3691074400000001E-3"/>
  </r>
  <r>
    <x v="15"/>
    <x v="8"/>
    <x v="43"/>
    <n v="79"/>
    <n v="6.5720227499999999E-3"/>
    <n v="1.09968331E-3"/>
    <n v="9.7559158999999996E-4"/>
    <n v="4.4967472900000003E-3"/>
  </r>
  <r>
    <x v="15"/>
    <x v="9"/>
    <x v="43"/>
    <n v="19"/>
    <n v="5.99415178E-3"/>
    <n v="9.4907374999999997E-4"/>
    <n v="9.1556997999999996E-4"/>
    <n v="4.1295075599999996E-3"/>
  </r>
  <r>
    <x v="15"/>
    <x v="8"/>
    <x v="44"/>
    <n v="341"/>
    <n v="6.4795465900000003E-3"/>
    <n v="1.07720323E-3"/>
    <n v="9.4982056000000002E-4"/>
    <n v="4.4525222900000001E-3"/>
  </r>
  <r>
    <x v="15"/>
    <x v="9"/>
    <x v="44"/>
    <n v="6"/>
    <n v="7.1855707100000003E-3"/>
    <n v="1.0435954800000001E-3"/>
    <n v="1.50270034E-3"/>
    <n v="4.6392745300000001E-3"/>
  </r>
  <r>
    <x v="0"/>
    <x v="10"/>
    <x v="0"/>
    <n v="115937"/>
    <n v="5.9658574699999996E-3"/>
    <n v="1.01356557E-3"/>
    <n v="1.2395585599999999E-3"/>
    <n v="3.7127328499999999E-3"/>
  </r>
  <r>
    <x v="0"/>
    <x v="10"/>
    <x v="1"/>
    <n v="1713"/>
    <n v="6.14089401E-3"/>
    <n v="1.2768032400000001E-3"/>
    <n v="1.3559974699999999E-3"/>
    <n v="3.5080928300000001E-3"/>
  </r>
  <r>
    <x v="0"/>
    <x v="10"/>
    <x v="2"/>
    <n v="998"/>
    <n v="5.6378611299999996E-3"/>
    <n v="7.0013846E-4"/>
    <n v="1.7033369899999999E-3"/>
    <n v="3.2343851899999999E-3"/>
  </r>
  <r>
    <x v="0"/>
    <x v="10"/>
    <x v="3"/>
    <n v="1159"/>
    <n v="6.4400582500000001E-3"/>
    <n v="1.1775794100000001E-3"/>
    <n v="1.23882513E-3"/>
    <n v="4.0236532200000003E-3"/>
  </r>
  <r>
    <x v="0"/>
    <x v="10"/>
    <x v="4"/>
    <n v="1105"/>
    <n v="7.2265164399999996E-3"/>
    <n v="1.5845795300000001E-3"/>
    <n v="1.33645442E-3"/>
    <n v="4.3054819800000003E-3"/>
  </r>
  <r>
    <x v="0"/>
    <x v="10"/>
    <x v="5"/>
    <n v="1150"/>
    <n v="7.05355251E-3"/>
    <n v="7.135062E-4"/>
    <n v="2.16593172E-3"/>
    <n v="4.1741141000000001E-3"/>
  </r>
  <r>
    <x v="0"/>
    <x v="10"/>
    <x v="6"/>
    <n v="2479"/>
    <n v="6.3109842500000003E-3"/>
    <n v="1.1426629399999999E-3"/>
    <n v="1.34988042E-3"/>
    <n v="3.8184403999999999E-3"/>
  </r>
  <r>
    <x v="0"/>
    <x v="10"/>
    <x v="7"/>
    <n v="2969"/>
    <n v="4.6842602599999998E-3"/>
    <n v="6.1698093999999998E-4"/>
    <n v="9.5356467999999995E-4"/>
    <n v="3.1137141599999999E-3"/>
  </r>
  <r>
    <x v="0"/>
    <x v="10"/>
    <x v="8"/>
    <n v="653"/>
    <n v="8.9445611799999995E-3"/>
    <n v="1.56324418E-3"/>
    <n v="2.2476743E-3"/>
    <n v="5.1336422099999999E-3"/>
  </r>
  <r>
    <x v="0"/>
    <x v="10"/>
    <x v="9"/>
    <n v="889"/>
    <n v="6.1049918499999998E-3"/>
    <n v="8.0445649000000004E-4"/>
    <n v="1.5507043600000001E-3"/>
    <n v="3.7498305100000001E-3"/>
  </r>
  <r>
    <x v="0"/>
    <x v="10"/>
    <x v="10"/>
    <n v="1604"/>
    <n v="6.03955942E-3"/>
    <n v="4.7243700999999999E-4"/>
    <n v="1.6020132399999999E-3"/>
    <n v="3.96510869E-3"/>
  </r>
  <r>
    <x v="0"/>
    <x v="10"/>
    <x v="11"/>
    <n v="2077"/>
    <n v="6.9349932600000002E-3"/>
    <n v="1.2061052100000001E-3"/>
    <n v="2.02475502E-3"/>
    <n v="3.7041325500000001E-3"/>
  </r>
  <r>
    <x v="0"/>
    <x v="10"/>
    <x v="12"/>
    <n v="1596"/>
    <n v="6.5253191300000003E-3"/>
    <n v="9.1771650999999997E-4"/>
    <n v="1.91746704E-3"/>
    <n v="3.6901351100000002E-3"/>
  </r>
  <r>
    <x v="0"/>
    <x v="10"/>
    <x v="13"/>
    <n v="2742"/>
    <n v="6.0668406700000004E-3"/>
    <n v="7.5601219999999998E-4"/>
    <n v="1.3089296100000001E-3"/>
    <n v="4.0018983799999996E-3"/>
  </r>
  <r>
    <x v="0"/>
    <x v="10"/>
    <x v="14"/>
    <n v="794"/>
    <n v="5.5385731899999999E-3"/>
    <n v="4.5321074999999999E-4"/>
    <n v="1.5322380699999999E-3"/>
    <n v="3.55312388E-3"/>
  </r>
  <r>
    <x v="0"/>
    <x v="10"/>
    <x v="15"/>
    <n v="2628"/>
    <n v="6.3841718100000003E-3"/>
    <n v="8.7470997000000002E-4"/>
    <n v="2.0350637399999998E-3"/>
    <n v="3.4743976299999998E-3"/>
  </r>
  <r>
    <x v="0"/>
    <x v="10"/>
    <x v="16"/>
    <n v="703"/>
    <n v="6.4956895100000004E-3"/>
    <n v="8.9681761999999996E-4"/>
    <n v="1.87486805E-3"/>
    <n v="3.7240033799999998E-3"/>
  </r>
  <r>
    <x v="0"/>
    <x v="10"/>
    <x v="17"/>
    <n v="13700"/>
    <n v="5.5456691999999997E-3"/>
    <n v="1.1919790100000001E-3"/>
    <n v="9.3710859999999996E-4"/>
    <n v="3.4165811000000002E-3"/>
  </r>
  <r>
    <x v="0"/>
    <x v="10"/>
    <x v="18"/>
    <n v="10141"/>
    <n v="6.5112444500000002E-3"/>
    <n v="1.2254341000000001E-3"/>
    <n v="9.3718133000000002E-4"/>
    <n v="4.3486285399999998E-3"/>
  </r>
  <r>
    <x v="0"/>
    <x v="10"/>
    <x v="19"/>
    <n v="2965"/>
    <n v="5.9985671500000001E-3"/>
    <n v="8.3001896000000003E-4"/>
    <n v="1.50494559E-3"/>
    <n v="3.6636021300000001E-3"/>
  </r>
  <r>
    <x v="0"/>
    <x v="10"/>
    <x v="20"/>
    <n v="1028"/>
    <n v="6.1679003899999998E-3"/>
    <n v="6.4979169999999995E-4"/>
    <n v="2.0140125000000001E-3"/>
    <n v="3.5040957300000002E-3"/>
  </r>
  <r>
    <x v="0"/>
    <x v="10"/>
    <x v="21"/>
    <n v="1322"/>
    <n v="5.6797708599999998E-3"/>
    <n v="9.9072998000000008E-4"/>
    <n v="1.50702825E-3"/>
    <n v="3.18201214E-3"/>
  </r>
  <r>
    <x v="0"/>
    <x v="10"/>
    <x v="22"/>
    <n v="2450"/>
    <n v="5.3639075499999998E-3"/>
    <n v="1.0536326000000001E-3"/>
    <n v="1.2877784800000001E-3"/>
    <n v="3.02249598E-3"/>
  </r>
  <r>
    <x v="0"/>
    <x v="10"/>
    <x v="23"/>
    <n v="2"/>
    <n v="6.7129628400000004E-3"/>
    <n v="3.7037012999999999E-4"/>
    <n v="5.1157402700000004E-3"/>
    <n v="1.2268517300000001E-3"/>
  </r>
  <r>
    <x v="0"/>
    <x v="10"/>
    <x v="24"/>
    <n v="2445"/>
    <n v="5.3884815400000001E-3"/>
    <n v="3.8471346000000002E-4"/>
    <n v="1.4629011800000001E-3"/>
    <n v="3.5408664200000002E-3"/>
  </r>
  <r>
    <x v="0"/>
    <x v="10"/>
    <x v="25"/>
    <n v="4349"/>
    <n v="5.3233552699999999E-3"/>
    <n v="1.0716967400000001E-3"/>
    <n v="9.1533097999999999E-4"/>
    <n v="3.3363270700000002E-3"/>
  </r>
  <r>
    <x v="0"/>
    <x v="10"/>
    <x v="26"/>
    <n v="1512"/>
    <n v="5.9353717199999998E-3"/>
    <n v="9.0786798999999997E-4"/>
    <n v="1.5055250099999999E-3"/>
    <n v="3.5219782500000001E-3"/>
  </r>
  <r>
    <x v="0"/>
    <x v="10"/>
    <x v="27"/>
    <n v="1059"/>
    <n v="6.7244165799999998E-3"/>
    <n v="6.1142561999999998E-4"/>
    <n v="2.2529659600000001E-3"/>
    <n v="3.8600245200000002E-3"/>
  </r>
  <r>
    <x v="0"/>
    <x v="10"/>
    <x v="28"/>
    <n v="6315"/>
    <n v="7.0453540000000002E-3"/>
    <n v="2.01998451E-3"/>
    <n v="1.05453079E-3"/>
    <n v="3.97083822E-3"/>
  </r>
  <r>
    <x v="0"/>
    <x v="10"/>
    <x v="29"/>
    <n v="1008"/>
    <n v="6.4319814099999999E-3"/>
    <n v="9.3704046999999995E-4"/>
    <n v="1.6494775399999999E-3"/>
    <n v="3.8454629099999998E-3"/>
  </r>
  <r>
    <x v="0"/>
    <x v="10"/>
    <x v="30"/>
    <n v="974"/>
    <n v="7.1639357200000003E-3"/>
    <n v="1.0580056000000001E-3"/>
    <n v="2.03670407E-3"/>
    <n v="4.0692255599999996E-3"/>
  </r>
  <r>
    <x v="0"/>
    <x v="10"/>
    <x v="31"/>
    <n v="1156"/>
    <n v="6.3713072700000003E-3"/>
    <n v="9.5130655000000004E-4"/>
    <n v="1.81813061E-3"/>
    <n v="3.6018696400000002E-3"/>
  </r>
  <r>
    <x v="0"/>
    <x v="10"/>
    <x v="32"/>
    <n v="1010"/>
    <n v="6.2626624800000003E-3"/>
    <n v="7.0857375000000003E-4"/>
    <n v="1.4754879299999999E-3"/>
    <n v="4.0786003200000004E-3"/>
  </r>
  <r>
    <x v="0"/>
    <x v="10"/>
    <x v="33"/>
    <n v="2586"/>
    <n v="5.3108661500000003E-3"/>
    <n v="6.9610020000000002E-4"/>
    <n v="1.1633821800000001E-3"/>
    <n v="3.4513832699999999E-3"/>
  </r>
  <r>
    <x v="0"/>
    <x v="10"/>
    <x v="34"/>
    <n v="663"/>
    <n v="6.6872134599999999E-3"/>
    <n v="9.6389493000000005E-4"/>
    <n v="2.3012503800000001E-3"/>
    <n v="3.42206766E-3"/>
  </r>
  <r>
    <x v="0"/>
    <x v="10"/>
    <x v="35"/>
    <n v="801"/>
    <n v="6.3508574800000004E-3"/>
    <n v="8.5815738000000002E-4"/>
    <n v="1.5433830200000001E-3"/>
    <n v="3.9493165899999998E-3"/>
  </r>
  <r>
    <x v="0"/>
    <x v="10"/>
    <x v="36"/>
    <n v="4472"/>
    <n v="6.09811074E-3"/>
    <n v="1.0020293600000001E-3"/>
    <n v="8.5464625999999997E-4"/>
    <n v="4.2414346299999997E-3"/>
  </r>
  <r>
    <x v="0"/>
    <x v="10"/>
    <x v="37"/>
    <n v="2887"/>
    <n v="6.80392364E-3"/>
    <n v="8.0005411999999998E-4"/>
    <n v="1.5412238299999999E-3"/>
    <n v="4.4626452100000004E-3"/>
  </r>
  <r>
    <x v="0"/>
    <x v="10"/>
    <x v="38"/>
    <n v="1106"/>
    <n v="7.1570576499999997E-3"/>
    <n v="8.1423482999999999E-4"/>
    <n v="2.5281187E-3"/>
    <n v="3.81470365E-3"/>
  </r>
  <r>
    <x v="0"/>
    <x v="10"/>
    <x v="39"/>
    <n v="1637"/>
    <n v="7.0750113600000003E-3"/>
    <n v="1.0969914900000001E-3"/>
    <n v="1.11485106E-3"/>
    <n v="4.8631683299999997E-3"/>
  </r>
  <r>
    <x v="0"/>
    <x v="10"/>
    <x v="40"/>
    <n v="5560"/>
    <n v="4.1979663900000002E-3"/>
    <n v="4.4340752999999999E-4"/>
    <n v="7.6962988999999999E-4"/>
    <n v="2.9849284799999998E-3"/>
  </r>
  <r>
    <x v="0"/>
    <x v="10"/>
    <x v="41"/>
    <n v="933"/>
    <n v="5.9951468399999999E-3"/>
    <n v="3.3816617000000001E-4"/>
    <n v="1.8391610699999999E-3"/>
    <n v="3.81781912E-3"/>
  </r>
  <r>
    <x v="0"/>
    <x v="10"/>
    <x v="42"/>
    <n v="9338"/>
    <n v="5.7283954799999997E-3"/>
    <n v="1.2225668000000001E-3"/>
    <n v="9.0201650999999997E-4"/>
    <n v="3.60381169E-3"/>
  </r>
  <r>
    <x v="0"/>
    <x v="10"/>
    <x v="43"/>
    <n v="1067"/>
    <n v="6.6650067899999997E-3"/>
    <n v="1.2414304000000001E-3"/>
    <n v="2.1454122200000002E-3"/>
    <n v="3.2781637099999999E-3"/>
  </r>
  <r>
    <x v="0"/>
    <x v="10"/>
    <x v="44"/>
    <n v="8192"/>
    <n v="5.3942006799999999E-3"/>
    <n v="7.4654166000000005E-4"/>
    <n v="1.02943396E-3"/>
    <n v="3.6182245700000001E-3"/>
  </r>
  <r>
    <x v="1"/>
    <x v="10"/>
    <x v="0"/>
    <n v="119228"/>
    <n v="5.9848601899999999E-3"/>
    <n v="9.9045687000000001E-4"/>
    <n v="1.2209001299999999E-3"/>
    <n v="3.7902773E-3"/>
  </r>
  <r>
    <x v="1"/>
    <x v="10"/>
    <x v="1"/>
    <n v="1633"/>
    <n v="6.1377744800000002E-3"/>
    <n v="1.33648992E-3"/>
    <n v="1.4107964600000001E-3"/>
    <n v="3.3904876199999999E-3"/>
  </r>
  <r>
    <x v="1"/>
    <x v="10"/>
    <x v="2"/>
    <n v="1077"/>
    <n v="5.6429250599999998E-3"/>
    <n v="6.9085485000000004E-4"/>
    <n v="1.69779929E-3"/>
    <n v="3.25427045E-3"/>
  </r>
  <r>
    <x v="1"/>
    <x v="10"/>
    <x v="3"/>
    <n v="1163"/>
    <n v="6.4827053299999996E-3"/>
    <n v="1.33674063E-3"/>
    <n v="1.02437996E-3"/>
    <n v="4.1215842500000001E-3"/>
  </r>
  <r>
    <x v="1"/>
    <x v="10"/>
    <x v="4"/>
    <n v="1086"/>
    <n v="6.9582137300000001E-3"/>
    <n v="1.46613439E-3"/>
    <n v="1.2580035600000001E-3"/>
    <n v="4.2340752800000001E-3"/>
  </r>
  <r>
    <x v="1"/>
    <x v="10"/>
    <x v="5"/>
    <n v="1433"/>
    <n v="7.22061469E-3"/>
    <n v="7.4577235000000003E-4"/>
    <n v="2.04404748E-3"/>
    <n v="4.4307943800000003E-3"/>
  </r>
  <r>
    <x v="1"/>
    <x v="10"/>
    <x v="6"/>
    <n v="2229"/>
    <n v="6.0906731999999996E-3"/>
    <n v="1.1063182000000001E-3"/>
    <n v="1.3871803100000001E-3"/>
    <n v="3.5971742099999999E-3"/>
  </r>
  <r>
    <x v="1"/>
    <x v="10"/>
    <x v="7"/>
    <n v="3193"/>
    <n v="4.5715705300000001E-3"/>
    <n v="3.8387261E-4"/>
    <n v="9.0122612000000004E-4"/>
    <n v="3.28647132E-3"/>
  </r>
  <r>
    <x v="1"/>
    <x v="10"/>
    <x v="8"/>
    <n v="688"/>
    <n v="7.9847986899999994E-3"/>
    <n v="1.4071245400000001E-3"/>
    <n v="2.0575774100000002E-3"/>
    <n v="4.5200962400000003E-3"/>
  </r>
  <r>
    <x v="1"/>
    <x v="10"/>
    <x v="9"/>
    <n v="671"/>
    <n v="5.9903506700000001E-3"/>
    <n v="7.8120664000000005E-4"/>
    <n v="1.6516598E-3"/>
    <n v="3.5574837399999998E-3"/>
  </r>
  <r>
    <x v="1"/>
    <x v="10"/>
    <x v="10"/>
    <n v="1947"/>
    <n v="6.2982399400000003E-3"/>
    <n v="9.8326104000000009E-4"/>
    <n v="1.4351373899999999E-3"/>
    <n v="4.3934517000000003E-3"/>
  </r>
  <r>
    <x v="1"/>
    <x v="10"/>
    <x v="11"/>
    <n v="2034"/>
    <n v="6.8336597100000004E-3"/>
    <n v="1.1571852399999999E-3"/>
    <n v="2.1098783599999998E-3"/>
    <n v="3.5665956500000001E-3"/>
  </r>
  <r>
    <x v="1"/>
    <x v="10"/>
    <x v="12"/>
    <n v="1538"/>
    <n v="6.32351545E-3"/>
    <n v="8.5577384999999996E-4"/>
    <n v="1.78851779E-3"/>
    <n v="3.6792233200000002E-3"/>
  </r>
  <r>
    <x v="1"/>
    <x v="10"/>
    <x v="13"/>
    <n v="2607"/>
    <n v="5.8302608800000003E-3"/>
    <n v="6.9244192999999999E-4"/>
    <n v="1.24830383E-3"/>
    <n v="3.8895146400000002E-3"/>
  </r>
  <r>
    <x v="1"/>
    <x v="10"/>
    <x v="14"/>
    <n v="804"/>
    <n v="5.6706770399999997E-3"/>
    <n v="4.5474282999999999E-4"/>
    <n v="1.55697184E-3"/>
    <n v="3.65896189E-3"/>
  </r>
  <r>
    <x v="1"/>
    <x v="10"/>
    <x v="15"/>
    <n v="2944"/>
    <n v="6.21501413E-3"/>
    <n v="8.1248875000000003E-4"/>
    <n v="1.8662602399999999E-3"/>
    <n v="3.5362646599999999E-3"/>
  </r>
  <r>
    <x v="1"/>
    <x v="10"/>
    <x v="16"/>
    <n v="805"/>
    <n v="6.6414335100000001E-3"/>
    <n v="8.7390704999999996E-4"/>
    <n v="1.7429690400000001E-3"/>
    <n v="4.0245569300000001E-3"/>
  </r>
  <r>
    <x v="1"/>
    <x v="10"/>
    <x v="17"/>
    <n v="13751"/>
    <n v="5.5604320600000003E-3"/>
    <n v="1.2868741800000001E-3"/>
    <n v="8.3645070999999996E-4"/>
    <n v="3.4371066899999999E-3"/>
  </r>
  <r>
    <x v="1"/>
    <x v="10"/>
    <x v="18"/>
    <n v="9074"/>
    <n v="6.38584398E-3"/>
    <n v="1.1242143E-3"/>
    <n v="8.8187813000000002E-4"/>
    <n v="4.37975107E-3"/>
  </r>
  <r>
    <x v="1"/>
    <x v="10"/>
    <x v="19"/>
    <n v="2934"/>
    <n v="6.0153032600000003E-3"/>
    <n v="9.6374853E-4"/>
    <n v="1.45740212E-3"/>
    <n v="3.5941521400000001E-3"/>
  </r>
  <r>
    <x v="1"/>
    <x v="10"/>
    <x v="20"/>
    <n v="1399"/>
    <n v="6.7570749199999999E-3"/>
    <n v="7.0453739000000005E-4"/>
    <n v="1.98862259E-3"/>
    <n v="4.06391446E-3"/>
  </r>
  <r>
    <x v="1"/>
    <x v="10"/>
    <x v="21"/>
    <n v="1414"/>
    <n v="5.8082695699999999E-3"/>
    <n v="1.04371276E-3"/>
    <n v="1.44689818E-3"/>
    <n v="3.31765816E-3"/>
  </r>
  <r>
    <x v="1"/>
    <x v="10"/>
    <x v="22"/>
    <n v="2291"/>
    <n v="5.4765878999999996E-3"/>
    <n v="1.10630645E-3"/>
    <n v="1.1934125900000001E-3"/>
    <n v="3.17686838E-3"/>
  </r>
  <r>
    <x v="1"/>
    <x v="10"/>
    <x v="24"/>
    <n v="3084"/>
    <n v="5.49024662E-3"/>
    <n v="3.6048862999999998E-4"/>
    <n v="1.3079714599999999E-3"/>
    <n v="3.8217860300000001E-3"/>
  </r>
  <r>
    <x v="1"/>
    <x v="10"/>
    <x v="25"/>
    <n v="3426"/>
    <n v="5.1137945899999999E-3"/>
    <n v="9.0140257000000004E-4"/>
    <n v="1.17929183E-3"/>
    <n v="3.3249853E-3"/>
  </r>
  <r>
    <x v="1"/>
    <x v="10"/>
    <x v="26"/>
    <n v="1723"/>
    <n v="5.9997364300000003E-3"/>
    <n v="8.759684E-4"/>
    <n v="1.49278662E-3"/>
    <n v="3.63098093E-3"/>
  </r>
  <r>
    <x v="1"/>
    <x v="10"/>
    <x v="27"/>
    <n v="1197"/>
    <n v="6.9602340699999998E-3"/>
    <n v="6.2791987E-4"/>
    <n v="2.2570795699999998E-3"/>
    <n v="4.0752341399999999E-3"/>
  </r>
  <r>
    <x v="1"/>
    <x v="10"/>
    <x v="28"/>
    <n v="5876"/>
    <n v="6.7434520099999996E-3"/>
    <n v="1.9255880799999999E-3"/>
    <n v="1.05311247E-3"/>
    <n v="3.7647509899999998E-3"/>
  </r>
  <r>
    <x v="1"/>
    <x v="10"/>
    <x v="29"/>
    <n v="1113"/>
    <n v="6.1815744099999997E-3"/>
    <n v="7.3906625999999997E-4"/>
    <n v="1.62930286E-3"/>
    <n v="3.81320481E-3"/>
  </r>
  <r>
    <x v="1"/>
    <x v="10"/>
    <x v="30"/>
    <n v="888"/>
    <n v="7.1654334199999998E-3"/>
    <n v="1.08860139E-3"/>
    <n v="2.0423546099999999E-3"/>
    <n v="4.0344769400000001E-3"/>
  </r>
  <r>
    <x v="1"/>
    <x v="10"/>
    <x v="31"/>
    <n v="1277"/>
    <n v="6.5336234900000003E-3"/>
    <n v="9.1632745000000003E-4"/>
    <n v="1.7553254699999999E-3"/>
    <n v="3.8619700799999998E-3"/>
  </r>
  <r>
    <x v="1"/>
    <x v="10"/>
    <x v="32"/>
    <n v="1060"/>
    <n v="6.7721870399999997E-3"/>
    <n v="7.7634714999999998E-4"/>
    <n v="1.55266179E-3"/>
    <n v="4.4431776099999997E-3"/>
  </r>
  <r>
    <x v="1"/>
    <x v="10"/>
    <x v="33"/>
    <n v="2963"/>
    <n v="5.8980315000000004E-3"/>
    <n v="7.0257301999999998E-4"/>
    <n v="1.4105836800000001E-3"/>
    <n v="3.7848743200000002E-3"/>
  </r>
  <r>
    <x v="1"/>
    <x v="10"/>
    <x v="34"/>
    <n v="711"/>
    <n v="6.5100501700000001E-3"/>
    <n v="8.3974687000000004E-4"/>
    <n v="2.1561146500000002E-3"/>
    <n v="3.5141881599999999E-3"/>
  </r>
  <r>
    <x v="1"/>
    <x v="10"/>
    <x v="35"/>
    <n v="867"/>
    <n v="6.3382404000000003E-3"/>
    <n v="8.1014488999999997E-4"/>
    <n v="1.8690592199999999E-3"/>
    <n v="3.6590358700000001E-3"/>
  </r>
  <r>
    <x v="1"/>
    <x v="10"/>
    <x v="36"/>
    <n v="5360"/>
    <n v="6.3383535600000001E-3"/>
    <n v="1.07083266E-3"/>
    <n v="8.7787601000000005E-4"/>
    <n v="4.3896444199999999E-3"/>
  </r>
  <r>
    <x v="1"/>
    <x v="10"/>
    <x v="37"/>
    <n v="2962"/>
    <n v="7.1058677599999997E-3"/>
    <n v="8.1505371000000003E-4"/>
    <n v="1.45355029E-3"/>
    <n v="4.8372632800000002E-3"/>
  </r>
  <r>
    <x v="1"/>
    <x v="10"/>
    <x v="38"/>
    <n v="1088"/>
    <n v="7.1817659100000004E-3"/>
    <n v="8.4424762000000003E-4"/>
    <n v="2.5324029099999998E-3"/>
    <n v="3.80511489E-3"/>
  </r>
  <r>
    <x v="1"/>
    <x v="10"/>
    <x v="39"/>
    <n v="1507"/>
    <n v="7.0593093999999999E-3"/>
    <n v="1.0899135E-3"/>
    <n v="1.15440421E-3"/>
    <n v="4.8149912100000003E-3"/>
  </r>
  <r>
    <x v="1"/>
    <x v="10"/>
    <x v="40"/>
    <n v="5679"/>
    <n v="4.1281738199999999E-3"/>
    <n v="4.1639128999999998E-4"/>
    <n v="7.5642123999999998E-4"/>
    <n v="2.9553608E-3"/>
  </r>
  <r>
    <x v="1"/>
    <x v="10"/>
    <x v="41"/>
    <n v="1228"/>
    <n v="6.0839099000000001E-3"/>
    <n v="3.3295231999999999E-4"/>
    <n v="1.75244464E-3"/>
    <n v="3.99851246E-3"/>
  </r>
  <r>
    <x v="1"/>
    <x v="10"/>
    <x v="42"/>
    <n v="10968"/>
    <n v="5.7209406899999997E-3"/>
    <n v="1.1138893599999999E-3"/>
    <n v="8.6665603999999999E-4"/>
    <n v="3.7403948E-3"/>
  </r>
  <r>
    <x v="1"/>
    <x v="10"/>
    <x v="43"/>
    <n v="1297"/>
    <n v="6.3310272000000004E-3"/>
    <n v="1.2140193000000001E-3"/>
    <n v="1.9873494800000001E-3"/>
    <n v="3.1296579399999998E-3"/>
  </r>
  <r>
    <x v="1"/>
    <x v="10"/>
    <x v="44"/>
    <n v="8239"/>
    <n v="5.8645334999999996E-3"/>
    <n v="8.4642292999999996E-4"/>
    <n v="1.0257023800000001E-3"/>
    <n v="3.9924077099999997E-3"/>
  </r>
  <r>
    <x v="2"/>
    <x v="10"/>
    <x v="0"/>
    <n v="66499"/>
    <n v="5.8108884500000001E-3"/>
    <n v="1.0216826600000001E-3"/>
    <n v="1.17571275E-3"/>
    <n v="3.6134429499999998E-3"/>
  </r>
  <r>
    <x v="2"/>
    <x v="10"/>
    <x v="1"/>
    <n v="1136"/>
    <n v="6.0592109200000004E-3"/>
    <n v="1.3010642399999999E-3"/>
    <n v="1.44643299E-3"/>
    <n v="3.31171321E-3"/>
  </r>
  <r>
    <x v="2"/>
    <x v="10"/>
    <x v="2"/>
    <n v="686"/>
    <n v="5.8666043399999996E-3"/>
    <n v="7.2155723999999997E-4"/>
    <n v="1.78050064E-3"/>
    <n v="3.36454598E-3"/>
  </r>
  <r>
    <x v="2"/>
    <x v="10"/>
    <x v="3"/>
    <n v="641"/>
    <n v="5.8484823199999999E-3"/>
    <n v="1.12929353E-3"/>
    <n v="9.6550502999999995E-4"/>
    <n v="3.7536832500000001E-3"/>
  </r>
  <r>
    <x v="2"/>
    <x v="10"/>
    <x v="4"/>
    <n v="768"/>
    <n v="7.2549398400000003E-3"/>
    <n v="1.5551454000000001E-3"/>
    <n v="1.2503463800000001E-3"/>
    <n v="4.44944756E-3"/>
  </r>
  <r>
    <x v="2"/>
    <x v="10"/>
    <x v="5"/>
    <n v="674"/>
    <n v="7.04412892E-3"/>
    <n v="7.4752352000000003E-4"/>
    <n v="2.1164926299999999E-3"/>
    <n v="4.1801122900000003E-3"/>
  </r>
  <r>
    <x v="2"/>
    <x v="10"/>
    <x v="6"/>
    <n v="1380"/>
    <n v="6.4365520299999998E-3"/>
    <n v="1.2630080100000001E-3"/>
    <n v="1.45496151E-3"/>
    <n v="3.7185820200000001E-3"/>
  </r>
  <r>
    <x v="2"/>
    <x v="10"/>
    <x v="7"/>
    <n v="1859"/>
    <n v="4.7637678600000004E-3"/>
    <n v="1.15581954E-3"/>
    <n v="7.0659105999999999E-4"/>
    <n v="2.9013567699999999E-3"/>
  </r>
  <r>
    <x v="2"/>
    <x v="10"/>
    <x v="8"/>
    <n v="397"/>
    <n v="8.2997478799999996E-3"/>
    <n v="1.4815687099999999E-3"/>
    <n v="2.1052859299999999E-3"/>
    <n v="4.7128927500000002E-3"/>
  </r>
  <r>
    <x v="2"/>
    <x v="10"/>
    <x v="9"/>
    <n v="549"/>
    <n v="6.5932163800000001E-3"/>
    <n v="1.54154414E-3"/>
    <n v="1.6759847099999999E-3"/>
    <n v="3.3756870299999999E-3"/>
  </r>
  <r>
    <x v="2"/>
    <x v="10"/>
    <x v="10"/>
    <n v="866"/>
    <n v="5.8265035899999996E-3"/>
    <n v="4.4661735000000002E-4"/>
    <n v="1.4776054E-3"/>
    <n v="3.9022803500000001E-3"/>
  </r>
  <r>
    <x v="2"/>
    <x v="10"/>
    <x v="11"/>
    <n v="1129"/>
    <n v="7.0282408999999997E-3"/>
    <n v="1.23279756E-3"/>
    <n v="2.28891899E-3"/>
    <n v="3.50652389E-3"/>
  </r>
  <r>
    <x v="2"/>
    <x v="10"/>
    <x v="12"/>
    <n v="888"/>
    <n v="6.3078179899999998E-3"/>
    <n v="8.6655640999999998E-4"/>
    <n v="1.72037898E-3"/>
    <n v="3.7208821E-3"/>
  </r>
  <r>
    <x v="2"/>
    <x v="10"/>
    <x v="13"/>
    <n v="1429"/>
    <n v="5.7606893899999996E-3"/>
    <n v="6.4987309E-4"/>
    <n v="1.21741578E-3"/>
    <n v="3.8934000299999999E-3"/>
  </r>
  <r>
    <x v="2"/>
    <x v="10"/>
    <x v="14"/>
    <n v="465"/>
    <n v="5.3459525699999996E-3"/>
    <n v="4.3919229000000001E-4"/>
    <n v="1.41238526E-3"/>
    <n v="3.4943745099999999E-3"/>
  </r>
  <r>
    <x v="2"/>
    <x v="10"/>
    <x v="15"/>
    <n v="1635"/>
    <n v="6.2498086200000001E-3"/>
    <n v="8.0896028000000003E-4"/>
    <n v="1.87337869E-3"/>
    <n v="3.5674691799999999E-3"/>
  </r>
  <r>
    <x v="2"/>
    <x v="10"/>
    <x v="16"/>
    <n v="370"/>
    <n v="6.6230290699999996E-3"/>
    <n v="9.7394245000000004E-4"/>
    <n v="1.73091819E-3"/>
    <n v="3.9181679299999999E-3"/>
  </r>
  <r>
    <x v="2"/>
    <x v="10"/>
    <x v="17"/>
    <n v="8555"/>
    <n v="5.3204155899999996E-3"/>
    <n v="1.2269517199999999E-3"/>
    <n v="8.0147631999999999E-4"/>
    <n v="3.2919870699999998E-3"/>
  </r>
  <r>
    <x v="2"/>
    <x v="10"/>
    <x v="18"/>
    <n v="6422"/>
    <n v="6.3370864600000004E-3"/>
    <n v="1.21661661E-3"/>
    <n v="8.7203469E-4"/>
    <n v="4.2484346799999996E-3"/>
  </r>
  <r>
    <x v="2"/>
    <x v="10"/>
    <x v="19"/>
    <n v="1374"/>
    <n v="5.8173029199999997E-3"/>
    <n v="8.2852318999999995E-4"/>
    <n v="1.3680317400000001E-3"/>
    <n v="3.6207474999999999E-3"/>
  </r>
  <r>
    <x v="2"/>
    <x v="10"/>
    <x v="20"/>
    <n v="493"/>
    <n v="6.5441409000000002E-3"/>
    <n v="9.0531303999999999E-4"/>
    <n v="1.80635352E-3"/>
    <n v="3.8324738499999999E-3"/>
  </r>
  <r>
    <x v="2"/>
    <x v="10"/>
    <x v="21"/>
    <n v="818"/>
    <n v="5.7428062800000002E-3"/>
    <n v="9.5798784999999995E-4"/>
    <n v="1.2941453600000001E-3"/>
    <n v="3.4906725800000001E-3"/>
  </r>
  <r>
    <x v="2"/>
    <x v="10"/>
    <x v="22"/>
    <n v="1522"/>
    <n v="5.4243926200000002E-3"/>
    <n v="9.3378875999999996E-4"/>
    <n v="1.1951331700000001E-3"/>
    <n v="3.2954702000000001E-3"/>
  </r>
  <r>
    <x v="2"/>
    <x v="10"/>
    <x v="23"/>
    <n v="1"/>
    <n v="5.1388888800000003E-3"/>
    <n v="5.3240693999999996E-4"/>
    <n v="2.80092569E-3"/>
    <n v="1.8055555500000001E-3"/>
  </r>
  <r>
    <x v="2"/>
    <x v="10"/>
    <x v="24"/>
    <n v="1582"/>
    <n v="5.3024401099999998E-3"/>
    <n v="3.6872400000000002E-4"/>
    <n v="1.1727051299999999E-3"/>
    <n v="3.7610105000000001E-3"/>
  </r>
  <r>
    <x v="2"/>
    <x v="10"/>
    <x v="25"/>
    <n v="2555"/>
    <n v="5.0316008299999999E-3"/>
    <n v="9.2424958999999995E-4"/>
    <n v="9.9979590999999999E-4"/>
    <n v="3.1075548399999999E-3"/>
  </r>
  <r>
    <x v="2"/>
    <x v="10"/>
    <x v="26"/>
    <n v="739"/>
    <n v="5.6533946100000001E-3"/>
    <n v="8.3547875999999996E-4"/>
    <n v="1.47960183E-3"/>
    <n v="3.3383135499999998E-3"/>
  </r>
  <r>
    <x v="2"/>
    <x v="10"/>
    <x v="27"/>
    <n v="559"/>
    <n v="6.61697451E-3"/>
    <n v="6.0325954999999995E-4"/>
    <n v="2.12652364E-3"/>
    <n v="3.8871908500000001E-3"/>
  </r>
  <r>
    <x v="2"/>
    <x v="10"/>
    <x v="28"/>
    <n v="3740"/>
    <n v="6.3025813400000002E-3"/>
    <n v="1.93069148E-3"/>
    <n v="1.02874308E-3"/>
    <n v="3.3431463000000001E-3"/>
  </r>
  <r>
    <x v="2"/>
    <x v="10"/>
    <x v="29"/>
    <n v="596"/>
    <n v="6.3491367599999996E-3"/>
    <n v="8.3713932999999996E-4"/>
    <n v="1.7705806499999999E-3"/>
    <n v="3.74141632E-3"/>
  </r>
  <r>
    <x v="2"/>
    <x v="10"/>
    <x v="30"/>
    <n v="540"/>
    <n v="6.8592247300000003E-3"/>
    <n v="1.1230278900000001E-3"/>
    <n v="2.01078081E-3"/>
    <n v="3.72541557E-3"/>
  </r>
  <r>
    <x v="2"/>
    <x v="10"/>
    <x v="31"/>
    <n v="699"/>
    <n v="6.55806219E-3"/>
    <n v="1.23830979E-3"/>
    <n v="1.78494055E-3"/>
    <n v="3.5348113799999999E-3"/>
  </r>
  <r>
    <x v="2"/>
    <x v="10"/>
    <x v="32"/>
    <n v="605"/>
    <n v="6.83031044E-3"/>
    <n v="7.5767116999999999E-4"/>
    <n v="1.65446103E-3"/>
    <n v="4.4181777600000001E-3"/>
  </r>
  <r>
    <x v="2"/>
    <x v="10"/>
    <x v="33"/>
    <n v="1299"/>
    <n v="5.4745457099999997E-3"/>
    <n v="6.1739954000000004E-4"/>
    <n v="1.3227765399999999E-3"/>
    <n v="3.5343691500000001E-3"/>
  </r>
  <r>
    <x v="2"/>
    <x v="10"/>
    <x v="34"/>
    <n v="348"/>
    <n v="6.6293167400000002E-3"/>
    <n v="7.5850071000000004E-4"/>
    <n v="2.3098257600000002E-3"/>
    <n v="3.5609898199999998E-3"/>
  </r>
  <r>
    <x v="2"/>
    <x v="10"/>
    <x v="35"/>
    <n v="358"/>
    <n v="5.64976439E-3"/>
    <n v="2.6552451999999998E-4"/>
    <n v="1.48616908E-3"/>
    <n v="3.8888563499999999E-3"/>
  </r>
  <r>
    <x v="2"/>
    <x v="10"/>
    <x v="36"/>
    <n v="2337"/>
    <n v="5.9329632400000002E-3"/>
    <n v="9.838158599999999E-4"/>
    <n v="8.6789683999999995E-4"/>
    <n v="4.0812500499999996E-3"/>
  </r>
  <r>
    <x v="2"/>
    <x v="10"/>
    <x v="37"/>
    <n v="1426"/>
    <n v="6.7148457300000002E-3"/>
    <n v="8.5246358999999995E-4"/>
    <n v="1.43869126E-3"/>
    <n v="4.4236904200000001E-3"/>
  </r>
  <r>
    <x v="2"/>
    <x v="10"/>
    <x v="38"/>
    <n v="505"/>
    <n v="6.9277821199999999E-3"/>
    <n v="7.5731091000000002E-4"/>
    <n v="2.4141453499999998E-3"/>
    <n v="3.7563253900000002E-3"/>
  </r>
  <r>
    <x v="2"/>
    <x v="10"/>
    <x v="39"/>
    <n v="753"/>
    <n v="6.4360764299999998E-3"/>
    <n v="1.00111873E-3"/>
    <n v="1.05443941E-3"/>
    <n v="4.3805178099999998E-3"/>
  </r>
  <r>
    <x v="2"/>
    <x v="10"/>
    <x v="40"/>
    <n v="3422"/>
    <n v="4.1354888099999999E-3"/>
    <n v="4.1195495000000002E-4"/>
    <n v="7.5278471000000003E-4"/>
    <n v="2.97074867E-3"/>
  </r>
  <r>
    <x v="2"/>
    <x v="10"/>
    <x v="41"/>
    <n v="475"/>
    <n v="5.9780455699999999E-3"/>
    <n v="2.1169567E-4"/>
    <n v="1.76756799E-3"/>
    <n v="3.9987814399999998E-3"/>
  </r>
  <r>
    <x v="2"/>
    <x v="10"/>
    <x v="42"/>
    <n v="4990"/>
    <n v="5.3665407100000001E-3"/>
    <n v="1.11738963E-3"/>
    <n v="9.1431914000000001E-4"/>
    <n v="3.3348314599999998E-3"/>
  </r>
  <r>
    <x v="2"/>
    <x v="10"/>
    <x v="43"/>
    <n v="684"/>
    <n v="6.2138561599999996E-3"/>
    <n v="9.2430126000000003E-4"/>
    <n v="2.0107074799999998E-3"/>
    <n v="3.2788469599999998E-3"/>
  </r>
  <r>
    <x v="2"/>
    <x v="10"/>
    <x v="44"/>
    <n v="4230"/>
    <n v="5.7411810199999996E-3"/>
    <n v="8.6903486999999997E-4"/>
    <n v="9.9474354999999994E-4"/>
    <n v="3.8774021300000002E-3"/>
  </r>
  <r>
    <x v="3"/>
    <x v="10"/>
    <x v="0"/>
    <n v="84894"/>
    <n v="6.0480912400000001E-3"/>
    <n v="1.0717055199999999E-3"/>
    <n v="1.15286774E-3"/>
    <n v="3.8234422500000001E-3"/>
  </r>
  <r>
    <x v="3"/>
    <x v="10"/>
    <x v="1"/>
    <n v="1362"/>
    <n v="6.4565060499999997E-3"/>
    <n v="1.4129885599999999E-3"/>
    <n v="1.3596900300000001E-3"/>
    <n v="3.6838270000000002E-3"/>
  </r>
  <r>
    <x v="3"/>
    <x v="10"/>
    <x v="2"/>
    <n v="873"/>
    <n v="6.0782845200000003E-3"/>
    <n v="6.7271463999999997E-4"/>
    <n v="1.8689542E-3"/>
    <n v="3.5366152E-3"/>
  </r>
  <r>
    <x v="3"/>
    <x v="10"/>
    <x v="3"/>
    <n v="819"/>
    <n v="6.1758211000000002E-3"/>
    <n v="1.0977279E-3"/>
    <n v="1.03218389E-3"/>
    <n v="4.04590885E-3"/>
  </r>
  <r>
    <x v="3"/>
    <x v="10"/>
    <x v="4"/>
    <n v="931"/>
    <n v="7.5436729400000001E-3"/>
    <n v="1.4382929099999999E-3"/>
    <n v="1.3410383799999999E-3"/>
    <n v="4.7643411700000003E-3"/>
  </r>
  <r>
    <x v="3"/>
    <x v="10"/>
    <x v="5"/>
    <n v="847"/>
    <n v="7.4994531499999999E-3"/>
    <n v="8.3297779999999999E-4"/>
    <n v="1.8354538599999999E-3"/>
    <n v="4.8310210200000004E-3"/>
  </r>
  <r>
    <x v="3"/>
    <x v="10"/>
    <x v="6"/>
    <n v="1784"/>
    <n v="6.2908658399999998E-3"/>
    <n v="1.2347082300000001E-3"/>
    <n v="1.26366287E-3"/>
    <n v="3.7924942599999998E-3"/>
  </r>
  <r>
    <x v="3"/>
    <x v="10"/>
    <x v="7"/>
    <n v="2684"/>
    <n v="4.3794629300000004E-3"/>
    <n v="7.8142656000000003E-4"/>
    <n v="5.977291E-4"/>
    <n v="3.0003067900000002E-3"/>
  </r>
  <r>
    <x v="3"/>
    <x v="10"/>
    <x v="8"/>
    <n v="437"/>
    <n v="8.2963596200000007E-3"/>
    <n v="1.37482497E-3"/>
    <n v="1.9913761599999998E-3"/>
    <n v="4.9301580300000003E-3"/>
  </r>
  <r>
    <x v="3"/>
    <x v="10"/>
    <x v="9"/>
    <n v="617"/>
    <n v="7.1734495199999998E-3"/>
    <n v="1.48682745E-3"/>
    <n v="1.7550008000000001E-3"/>
    <n v="3.9316207999999997E-3"/>
  </r>
  <r>
    <x v="3"/>
    <x v="10"/>
    <x v="10"/>
    <n v="1132"/>
    <n v="5.9946544200000004E-3"/>
    <n v="4.5739041E-4"/>
    <n v="1.4532617800000001E-3"/>
    <n v="4.0840017799999998E-3"/>
  </r>
  <r>
    <x v="3"/>
    <x v="10"/>
    <x v="11"/>
    <n v="1554"/>
    <n v="7.29486158E-3"/>
    <n v="1.21680436E-3"/>
    <n v="1.9766862699999999E-3"/>
    <n v="4.1013704799999998E-3"/>
  </r>
  <r>
    <x v="3"/>
    <x v="10"/>
    <x v="12"/>
    <n v="1097"/>
    <n v="6.7587947899999997E-3"/>
    <n v="9.1520621000000003E-4"/>
    <n v="1.9291985E-3"/>
    <n v="3.9143896000000001E-3"/>
  </r>
  <r>
    <x v="3"/>
    <x v="10"/>
    <x v="13"/>
    <n v="2271"/>
    <n v="5.7429778599999998E-3"/>
    <n v="6.8203429999999998E-4"/>
    <n v="1.20319381E-3"/>
    <n v="3.8577492400000001E-3"/>
  </r>
  <r>
    <x v="3"/>
    <x v="10"/>
    <x v="14"/>
    <n v="577"/>
    <n v="5.68002175E-3"/>
    <n v="5.2560715000000004E-4"/>
    <n v="1.5621386900000001E-3"/>
    <n v="3.5922754199999999E-3"/>
  </r>
  <r>
    <x v="3"/>
    <x v="10"/>
    <x v="15"/>
    <n v="1783"/>
    <n v="6.3486163100000001E-3"/>
    <n v="8.2082426999999995E-4"/>
    <n v="1.7732933100000001E-3"/>
    <n v="3.75449826E-3"/>
  </r>
  <r>
    <x v="3"/>
    <x v="10"/>
    <x v="16"/>
    <n v="465"/>
    <n v="6.9149738800000004E-3"/>
    <n v="1.1527277600000001E-3"/>
    <n v="1.7043755100000001E-3"/>
    <n v="4.0578701200000003E-3"/>
  </r>
  <r>
    <x v="3"/>
    <x v="10"/>
    <x v="17"/>
    <n v="9681"/>
    <n v="5.3677901400000002E-3"/>
    <n v="1.2027565899999999E-3"/>
    <n v="7.7771633E-4"/>
    <n v="3.3873167500000001E-3"/>
  </r>
  <r>
    <x v="3"/>
    <x v="10"/>
    <x v="18"/>
    <n v="7895"/>
    <n v="5.8899089799999997E-3"/>
    <n v="1.0570902200000001E-3"/>
    <n v="8.5157600000000005E-4"/>
    <n v="3.98124228E-3"/>
  </r>
  <r>
    <x v="3"/>
    <x v="10"/>
    <x v="19"/>
    <n v="1861"/>
    <n v="6.4099409000000001E-3"/>
    <n v="9.8691812999999995E-4"/>
    <n v="1.47544233E-3"/>
    <n v="3.9475799700000001E-3"/>
  </r>
  <r>
    <x v="3"/>
    <x v="10"/>
    <x v="20"/>
    <n v="688"/>
    <n v="7.9033932499999997E-3"/>
    <n v="1.70342422E-3"/>
    <n v="1.63588073E-3"/>
    <n v="4.5640878199999999E-3"/>
  </r>
  <r>
    <x v="3"/>
    <x v="10"/>
    <x v="21"/>
    <n v="951"/>
    <n v="5.9352482299999997E-3"/>
    <n v="1.0050577800000001E-3"/>
    <n v="1.2055898799999999E-3"/>
    <n v="3.7246000799999999E-3"/>
  </r>
  <r>
    <x v="3"/>
    <x v="10"/>
    <x v="22"/>
    <n v="1971"/>
    <n v="5.4460390800000003E-3"/>
    <n v="9.1878510999999997E-4"/>
    <n v="1.2083601099999999E-3"/>
    <n v="3.31889339E-3"/>
  </r>
  <r>
    <x v="3"/>
    <x v="10"/>
    <x v="23"/>
    <n v="7"/>
    <n v="8.6078039600000003E-3"/>
    <n v="6.6798917999999995E-4"/>
    <n v="3.5052907699999998E-3"/>
    <n v="4.4345236000000003E-3"/>
  </r>
  <r>
    <x v="3"/>
    <x v="10"/>
    <x v="24"/>
    <n v="1911"/>
    <n v="5.5564698399999998E-3"/>
    <n v="4.0965898999999997E-4"/>
    <n v="1.21983812E-3"/>
    <n v="3.9269722499999998E-3"/>
  </r>
  <r>
    <x v="3"/>
    <x v="10"/>
    <x v="25"/>
    <n v="3048"/>
    <n v="5.2451817800000002E-3"/>
    <n v="8.9571081999999995E-4"/>
    <n v="1.00413803E-3"/>
    <n v="3.3453324599999998E-3"/>
  </r>
  <r>
    <x v="3"/>
    <x v="10"/>
    <x v="26"/>
    <n v="982"/>
    <n v="5.8355606999999999E-3"/>
    <n v="7.2963787999999995E-4"/>
    <n v="1.52831971E-3"/>
    <n v="3.5776026200000002E-3"/>
  </r>
  <r>
    <x v="3"/>
    <x v="10"/>
    <x v="27"/>
    <n v="764"/>
    <n v="6.6839063400000003E-3"/>
    <n v="6.4870843999999999E-4"/>
    <n v="2.1194641999999998E-3"/>
    <n v="3.9157332300000002E-3"/>
  </r>
  <r>
    <x v="3"/>
    <x v="10"/>
    <x v="28"/>
    <n v="5247"/>
    <n v="6.7915305400000001E-3"/>
    <n v="2.4991549099999998E-3"/>
    <n v="7.5143444000000002E-4"/>
    <n v="3.5409407E-3"/>
  </r>
  <r>
    <x v="3"/>
    <x v="10"/>
    <x v="29"/>
    <n v="864"/>
    <n v="6.3104287500000003E-3"/>
    <n v="8.1230148999999997E-4"/>
    <n v="1.59795876E-3"/>
    <n v="3.9001680199999998E-3"/>
  </r>
  <r>
    <x v="3"/>
    <x v="10"/>
    <x v="30"/>
    <n v="704"/>
    <n v="7.4162521400000002E-3"/>
    <n v="1.5757836399999999E-3"/>
    <n v="1.6731439500000001E-3"/>
    <n v="4.1673240399999999E-3"/>
  </r>
  <r>
    <x v="3"/>
    <x v="10"/>
    <x v="31"/>
    <n v="864"/>
    <n v="6.5269603800000003E-3"/>
    <n v="1.21262515E-3"/>
    <n v="1.7378389499999999E-3"/>
    <n v="3.57649583E-3"/>
  </r>
  <r>
    <x v="3"/>
    <x v="10"/>
    <x v="32"/>
    <n v="800"/>
    <n v="7.0781971000000001E-3"/>
    <n v="8.6521967E-4"/>
    <n v="1.5348087800000001E-3"/>
    <n v="4.6781681600000001E-3"/>
  </r>
  <r>
    <x v="3"/>
    <x v="10"/>
    <x v="33"/>
    <n v="1485"/>
    <n v="6.0635597400000001E-3"/>
    <n v="7.4095873999999997E-4"/>
    <n v="1.3852956200000001E-3"/>
    <n v="3.9373049099999998E-3"/>
  </r>
  <r>
    <x v="3"/>
    <x v="10"/>
    <x v="34"/>
    <n v="496"/>
    <n v="7.18374285E-3"/>
    <n v="9.4170002999999995E-4"/>
    <n v="2.35378373E-3"/>
    <n v="3.8882586000000001E-3"/>
  </r>
  <r>
    <x v="3"/>
    <x v="10"/>
    <x v="35"/>
    <n v="545"/>
    <n v="5.9109537099999998E-3"/>
    <n v="2.0208948E-4"/>
    <n v="1.45092143E-3"/>
    <n v="4.2462196000000001E-3"/>
  </r>
  <r>
    <x v="3"/>
    <x v="10"/>
    <x v="36"/>
    <n v="4081"/>
    <n v="6.6931271199999996E-3"/>
    <n v="1.03139128E-3"/>
    <n v="1.1373843899999999E-3"/>
    <n v="4.5243509800000003E-3"/>
  </r>
  <r>
    <x v="3"/>
    <x v="10"/>
    <x v="37"/>
    <n v="1945"/>
    <n v="7.1795615599999996E-3"/>
    <n v="1.03914929E-3"/>
    <n v="1.3831402900000001E-3"/>
    <n v="4.7572714900000002E-3"/>
  </r>
  <r>
    <x v="3"/>
    <x v="10"/>
    <x v="38"/>
    <n v="857"/>
    <n v="7.5235395599999996E-3"/>
    <n v="8.1098176000000001E-4"/>
    <n v="2.35912558E-3"/>
    <n v="4.3534317400000001E-3"/>
  </r>
  <r>
    <x v="3"/>
    <x v="10"/>
    <x v="39"/>
    <n v="984"/>
    <n v="6.9674276799999999E-3"/>
    <n v="9.8943019999999998E-4"/>
    <n v="1.0503352200000001E-3"/>
    <n v="4.9276618000000001E-3"/>
  </r>
  <r>
    <x v="3"/>
    <x v="10"/>
    <x v="40"/>
    <n v="4479"/>
    <n v="4.4399298299999997E-3"/>
    <n v="5.0562839999999996E-4"/>
    <n v="7.5942852999999998E-4"/>
    <n v="3.1748724200000001E-3"/>
  </r>
  <r>
    <x v="3"/>
    <x v="10"/>
    <x v="41"/>
    <n v="605"/>
    <n v="6.4848864900000002E-3"/>
    <n v="4.5814177999999999E-4"/>
    <n v="1.7071087300000001E-3"/>
    <n v="4.3196355200000001E-3"/>
  </r>
  <r>
    <x v="3"/>
    <x v="10"/>
    <x v="42"/>
    <n v="5584"/>
    <n v="5.6185971299999998E-3"/>
    <n v="1.22164493E-3"/>
    <n v="9.0925478999999995E-4"/>
    <n v="3.48769692E-3"/>
  </r>
  <r>
    <x v="3"/>
    <x v="10"/>
    <x v="43"/>
    <n v="704"/>
    <n v="6.5240291100000002E-3"/>
    <n v="9.2500503E-4"/>
    <n v="2.00463267E-3"/>
    <n v="3.59439094E-3"/>
  </r>
  <r>
    <x v="3"/>
    <x v="10"/>
    <x v="44"/>
    <n v="5658"/>
    <n v="6.3662089399999996E-3"/>
    <n v="1.00624256E-3"/>
    <n v="1.01844873E-3"/>
    <n v="4.3415171799999997E-3"/>
  </r>
  <r>
    <x v="4"/>
    <x v="10"/>
    <x v="0"/>
    <n v="70755"/>
    <n v="6.2892302299999998E-3"/>
    <n v="1.2404187399999999E-3"/>
    <n v="1.15646527E-3"/>
    <n v="3.8922737699999999E-3"/>
  </r>
  <r>
    <x v="4"/>
    <x v="10"/>
    <x v="1"/>
    <n v="1211"/>
    <n v="6.5431268000000001E-3"/>
    <n v="1.4535734799999999E-3"/>
    <n v="1.29988011E-3"/>
    <n v="3.78967275E-3"/>
  </r>
  <r>
    <x v="4"/>
    <x v="10"/>
    <x v="2"/>
    <n v="826"/>
    <n v="6.2193270599999999E-3"/>
    <n v="7.0995571000000005E-4"/>
    <n v="1.8148033700000001E-3"/>
    <n v="3.6945675099999999E-3"/>
  </r>
  <r>
    <x v="4"/>
    <x v="10"/>
    <x v="3"/>
    <n v="643"/>
    <n v="6.4049447399999997E-3"/>
    <n v="1.17839529E-3"/>
    <n v="1.00915822E-3"/>
    <n v="4.2173907500000002E-3"/>
  </r>
  <r>
    <x v="4"/>
    <x v="10"/>
    <x v="4"/>
    <n v="806"/>
    <n v="7.1180553200000003E-3"/>
    <n v="1.2791503400000001E-3"/>
    <n v="1.2880678300000001E-3"/>
    <n v="4.5508366699999999E-3"/>
  </r>
  <r>
    <x v="4"/>
    <x v="10"/>
    <x v="5"/>
    <n v="717"/>
    <n v="7.33295857E-3"/>
    <n v="7.8040228999999995E-4"/>
    <n v="1.67669082E-3"/>
    <n v="4.8758649800000001E-3"/>
  </r>
  <r>
    <x v="4"/>
    <x v="10"/>
    <x v="6"/>
    <n v="1265"/>
    <n v="6.84746902E-3"/>
    <n v="1.4118629499999999E-3"/>
    <n v="1.4266118900000001E-3"/>
    <n v="4.0089936799999996E-3"/>
  </r>
  <r>
    <x v="4"/>
    <x v="10"/>
    <x v="7"/>
    <n v="2284"/>
    <n v="4.6498789500000002E-3"/>
    <n v="7.8971241000000002E-4"/>
    <n v="6.1068419999999997E-4"/>
    <n v="3.2494818599999998E-3"/>
  </r>
  <r>
    <x v="4"/>
    <x v="10"/>
    <x v="8"/>
    <n v="430"/>
    <n v="8.6666395100000009E-3"/>
    <n v="1.52158674E-3"/>
    <n v="2.0360139700000002E-3"/>
    <n v="5.1090383100000003E-3"/>
  </r>
  <r>
    <x v="4"/>
    <x v="10"/>
    <x v="9"/>
    <n v="589"/>
    <n v="7.5981730600000004E-3"/>
    <n v="1.7534031900000001E-3"/>
    <n v="1.6576862000000001E-3"/>
    <n v="4.1870831799999996E-3"/>
  </r>
  <r>
    <x v="4"/>
    <x v="10"/>
    <x v="10"/>
    <n v="972"/>
    <n v="6.28748451E-3"/>
    <n v="5.1872547000000001E-4"/>
    <n v="1.85157773E-3"/>
    <n v="3.9171808300000003E-3"/>
  </r>
  <r>
    <x v="4"/>
    <x v="10"/>
    <x v="11"/>
    <n v="1306"/>
    <n v="7.4102519400000002E-3"/>
    <n v="1.3221737600000001E-3"/>
    <n v="1.8062199899999999E-3"/>
    <n v="4.2818576999999998E-3"/>
  </r>
  <r>
    <x v="4"/>
    <x v="10"/>
    <x v="12"/>
    <n v="945"/>
    <n v="6.7019275400000003E-3"/>
    <n v="9.8258353000000003E-4"/>
    <n v="1.7441331200000001E-3"/>
    <n v="3.9752104199999999E-3"/>
  </r>
  <r>
    <x v="4"/>
    <x v="10"/>
    <x v="13"/>
    <n v="1917"/>
    <n v="6.0226962999999998E-3"/>
    <n v="7.9492794E-4"/>
    <n v="1.2519981999999999E-3"/>
    <n v="3.9757696699999996E-3"/>
  </r>
  <r>
    <x v="4"/>
    <x v="10"/>
    <x v="14"/>
    <n v="566"/>
    <n v="5.7957275799999999E-3"/>
    <n v="5.0639616000000001E-4"/>
    <n v="1.54172367E-3"/>
    <n v="3.74760723E-3"/>
  </r>
  <r>
    <x v="4"/>
    <x v="10"/>
    <x v="15"/>
    <n v="1549"/>
    <n v="6.7337049E-3"/>
    <n v="9.4107882999999997E-4"/>
    <n v="1.95725862E-3"/>
    <n v="3.8353669599999998E-3"/>
  </r>
  <r>
    <x v="4"/>
    <x v="10"/>
    <x v="16"/>
    <n v="381"/>
    <n v="6.9808068400000001E-3"/>
    <n v="1.2650065700000001E-3"/>
    <n v="1.6912727E-3"/>
    <n v="4.0245270799999996E-3"/>
  </r>
  <r>
    <x v="4"/>
    <x v="10"/>
    <x v="17"/>
    <n v="8657"/>
    <n v="5.31957629E-3"/>
    <n v="1.2018517700000001E-3"/>
    <n v="7.8073035E-4"/>
    <n v="3.3369937000000001E-3"/>
  </r>
  <r>
    <x v="4"/>
    <x v="10"/>
    <x v="18"/>
    <n v="6223"/>
    <n v="6.20908598E-3"/>
    <n v="1.61339927E-3"/>
    <n v="9.4273534000000004E-4"/>
    <n v="3.6529508799999998E-3"/>
  </r>
  <r>
    <x v="4"/>
    <x v="10"/>
    <x v="19"/>
    <n v="1530"/>
    <n v="6.7265868499999997E-3"/>
    <n v="1.1519756700000001E-3"/>
    <n v="1.4842877699999999E-3"/>
    <n v="4.0903229300000002E-3"/>
  </r>
  <r>
    <x v="4"/>
    <x v="10"/>
    <x v="20"/>
    <n v="561"/>
    <n v="7.8604052700000007E-3"/>
    <n v="1.8204922799999999E-3"/>
    <n v="1.60615527E-3"/>
    <n v="4.4337572699999998E-3"/>
  </r>
  <r>
    <x v="4"/>
    <x v="10"/>
    <x v="21"/>
    <n v="962"/>
    <n v="6.0756667699999999E-3"/>
    <n v="1.04440955E-3"/>
    <n v="1.1776798399999999E-3"/>
    <n v="3.85357688E-3"/>
  </r>
  <r>
    <x v="4"/>
    <x v="10"/>
    <x v="22"/>
    <n v="1392"/>
    <n v="5.9309061899999998E-3"/>
    <n v="1.00120706E-3"/>
    <n v="1.09323426E-3"/>
    <n v="3.8364644299999999E-3"/>
  </r>
  <r>
    <x v="4"/>
    <x v="10"/>
    <x v="23"/>
    <n v="4"/>
    <n v="9.4675921799999996E-3"/>
    <n v="2.8993053699999998E-3"/>
    <n v="2.8182868E-3"/>
    <n v="3.7499998200000001E-3"/>
  </r>
  <r>
    <x v="4"/>
    <x v="10"/>
    <x v="24"/>
    <n v="1549"/>
    <n v="5.5309650700000003E-3"/>
    <n v="4.0999396E-4"/>
    <n v="1.0917734199999999E-3"/>
    <n v="4.02919721E-3"/>
  </r>
  <r>
    <x v="4"/>
    <x v="10"/>
    <x v="25"/>
    <n v="2467"/>
    <n v="5.8223501599999998E-3"/>
    <n v="1.42623346E-3"/>
    <n v="1.04021673E-3"/>
    <n v="3.3558994900000001E-3"/>
  </r>
  <r>
    <x v="4"/>
    <x v="10"/>
    <x v="26"/>
    <n v="863"/>
    <n v="5.9337177200000004E-3"/>
    <n v="7.1779351999999997E-4"/>
    <n v="1.5559013400000001E-3"/>
    <n v="3.6600223899999999E-3"/>
  </r>
  <r>
    <x v="4"/>
    <x v="10"/>
    <x v="27"/>
    <n v="647"/>
    <n v="7.4582472200000003E-3"/>
    <n v="1.0181604999999999E-3"/>
    <n v="1.9726370100000001E-3"/>
    <n v="4.4674492699999999E-3"/>
  </r>
  <r>
    <x v="4"/>
    <x v="10"/>
    <x v="28"/>
    <n v="4042"/>
    <n v="6.4269009799999997E-3"/>
    <n v="2.2517642199999998E-3"/>
    <n v="5.7345189000000002E-4"/>
    <n v="3.6016843900000001E-3"/>
  </r>
  <r>
    <x v="4"/>
    <x v="10"/>
    <x v="29"/>
    <n v="622"/>
    <n v="6.7262673199999998E-3"/>
    <n v="8.8575136000000002E-4"/>
    <n v="1.61733704E-3"/>
    <n v="4.2231784300000002E-3"/>
  </r>
  <r>
    <x v="4"/>
    <x v="10"/>
    <x v="30"/>
    <n v="574"/>
    <n v="7.6533058300000002E-3"/>
    <n v="1.66702937E-3"/>
    <n v="1.7804916200000001E-3"/>
    <n v="4.20578438E-3"/>
  </r>
  <r>
    <x v="4"/>
    <x v="10"/>
    <x v="31"/>
    <n v="737"/>
    <n v="6.7725605599999999E-3"/>
    <n v="1.1747761400000001E-3"/>
    <n v="1.75545857E-3"/>
    <n v="3.84232537E-3"/>
  </r>
  <r>
    <x v="4"/>
    <x v="10"/>
    <x v="32"/>
    <n v="655"/>
    <n v="7.3646272700000001E-3"/>
    <n v="1.11703043E-3"/>
    <n v="1.12473471E-3"/>
    <n v="5.1228616700000002E-3"/>
  </r>
  <r>
    <x v="4"/>
    <x v="10"/>
    <x v="33"/>
    <n v="1472"/>
    <n v="6.0800841799999996E-3"/>
    <n v="7.6936902999999999E-4"/>
    <n v="1.34483326E-3"/>
    <n v="3.9658814000000002E-3"/>
  </r>
  <r>
    <x v="4"/>
    <x v="10"/>
    <x v="34"/>
    <n v="489"/>
    <n v="6.9648467599999998E-3"/>
    <n v="9.0618584E-4"/>
    <n v="2.3410633399999999E-3"/>
    <n v="3.7175970900000001E-3"/>
  </r>
  <r>
    <x v="4"/>
    <x v="10"/>
    <x v="35"/>
    <n v="437"/>
    <n v="5.8775635400000002E-3"/>
    <n v="2.5253709000000002E-4"/>
    <n v="1.25723023E-3"/>
    <n v="4.3561422400000003E-3"/>
  </r>
  <r>
    <x v="4"/>
    <x v="10"/>
    <x v="36"/>
    <n v="2791"/>
    <n v="7.5164547600000001E-3"/>
    <n v="1.3843021400000001E-3"/>
    <n v="1.3626054200000001E-3"/>
    <n v="4.7695467200000001E-3"/>
  </r>
  <r>
    <x v="4"/>
    <x v="10"/>
    <x v="37"/>
    <n v="1586"/>
    <n v="8.3270936100000009E-3"/>
    <n v="1.7452183500000001E-3"/>
    <n v="1.23777618E-3"/>
    <n v="5.3440985899999996E-3"/>
  </r>
  <r>
    <x v="4"/>
    <x v="10"/>
    <x v="38"/>
    <n v="653"/>
    <n v="7.6737172000000001E-3"/>
    <n v="8.3592086000000001E-4"/>
    <n v="2.4883725100000001E-3"/>
    <n v="4.3494233700000001E-3"/>
  </r>
  <r>
    <x v="4"/>
    <x v="10"/>
    <x v="39"/>
    <n v="828"/>
    <n v="6.6953919399999999E-3"/>
    <n v="1.0798413100000001E-3"/>
    <n v="1.035488E-3"/>
    <n v="4.5800621499999996E-3"/>
  </r>
  <r>
    <x v="4"/>
    <x v="10"/>
    <x v="40"/>
    <n v="3846"/>
    <n v="5.0554174800000002E-3"/>
    <n v="1.11613051E-3"/>
    <n v="6.2124103999999997E-4"/>
    <n v="3.3180454399999999E-3"/>
  </r>
  <r>
    <x v="4"/>
    <x v="10"/>
    <x v="41"/>
    <n v="644"/>
    <n v="6.96142789E-3"/>
    <n v="9.3545092999999997E-4"/>
    <n v="1.6836141900000001E-3"/>
    <n v="4.3423623000000003E-3"/>
  </r>
  <r>
    <x v="4"/>
    <x v="10"/>
    <x v="42"/>
    <n v="4474"/>
    <n v="6.1249950999999999E-3"/>
    <n v="1.4428035500000001E-3"/>
    <n v="9.4092489000000001E-4"/>
    <n v="3.7412661699999998E-3"/>
  </r>
  <r>
    <x v="4"/>
    <x v="10"/>
    <x v="43"/>
    <n v="581"/>
    <n v="6.8676489200000003E-3"/>
    <n v="1.15680954E-3"/>
    <n v="1.9129691000000001E-3"/>
    <n v="3.7978698299999999E-3"/>
  </r>
  <r>
    <x v="4"/>
    <x v="10"/>
    <x v="44"/>
    <n v="5062"/>
    <n v="6.6250665200000003E-3"/>
    <n v="1.1512337199999999E-3"/>
    <n v="1.1108502100000001E-3"/>
    <n v="4.3629821100000001E-3"/>
  </r>
  <r>
    <x v="5"/>
    <x v="10"/>
    <x v="0"/>
    <n v="77359"/>
    <n v="6.4186342200000003E-3"/>
    <n v="1.24864095E-3"/>
    <n v="1.1587662700000001E-3"/>
    <n v="4.0111554499999997E-3"/>
  </r>
  <r>
    <x v="5"/>
    <x v="10"/>
    <x v="1"/>
    <n v="1274"/>
    <n v="6.66377745E-3"/>
    <n v="1.51856552E-3"/>
    <n v="1.23678132E-3"/>
    <n v="3.9084301300000004E-3"/>
  </r>
  <r>
    <x v="5"/>
    <x v="10"/>
    <x v="2"/>
    <n v="842"/>
    <n v="6.34168513E-3"/>
    <n v="7.4764096E-4"/>
    <n v="1.9240727400000001E-3"/>
    <n v="3.66997094E-3"/>
  </r>
  <r>
    <x v="5"/>
    <x v="10"/>
    <x v="3"/>
    <n v="744"/>
    <n v="7.05638914E-3"/>
    <n v="1.36779396E-3"/>
    <n v="1.1017147099999999E-3"/>
    <n v="4.5868799899999998E-3"/>
  </r>
  <r>
    <x v="5"/>
    <x v="10"/>
    <x v="4"/>
    <n v="874"/>
    <n v="7.5579760699999998E-3"/>
    <n v="1.49812725E-3"/>
    <n v="1.3201593000000001E-3"/>
    <n v="4.7396890299999999E-3"/>
  </r>
  <r>
    <x v="5"/>
    <x v="10"/>
    <x v="5"/>
    <n v="950"/>
    <n v="7.0966980999999998E-3"/>
    <n v="7.7191740000000003E-4"/>
    <n v="1.4693223799999999E-3"/>
    <n v="4.8554578599999997E-3"/>
  </r>
  <r>
    <x v="5"/>
    <x v="10"/>
    <x v="6"/>
    <n v="1579"/>
    <n v="6.9334272099999998E-3"/>
    <n v="1.60145872E-3"/>
    <n v="1.33321727E-3"/>
    <n v="3.9987507200000003E-3"/>
  </r>
  <r>
    <x v="5"/>
    <x v="10"/>
    <x v="7"/>
    <n v="2199"/>
    <n v="5.5055694200000001E-3"/>
    <n v="9.5233711000000003E-4"/>
    <n v="7.1799237000000002E-4"/>
    <n v="3.8352394700000001E-3"/>
  </r>
  <r>
    <x v="5"/>
    <x v="10"/>
    <x v="8"/>
    <n v="389"/>
    <n v="8.6994784700000008E-3"/>
    <n v="1.5339960100000001E-3"/>
    <n v="1.9720553800000001E-3"/>
    <n v="5.1934266300000002E-3"/>
  </r>
  <r>
    <x v="5"/>
    <x v="10"/>
    <x v="9"/>
    <n v="545"/>
    <n v="6.6506538600000003E-3"/>
    <n v="5.9125444000000002E-4"/>
    <n v="1.8359239900000001E-3"/>
    <n v="4.2234749700000001E-3"/>
  </r>
  <r>
    <x v="5"/>
    <x v="10"/>
    <x v="10"/>
    <n v="949"/>
    <n v="6.9547254999999999E-3"/>
    <n v="1.18664116E-3"/>
    <n v="2.0630388299999998E-3"/>
    <n v="3.70504504E-3"/>
  </r>
  <r>
    <x v="5"/>
    <x v="10"/>
    <x v="11"/>
    <n v="1233"/>
    <n v="7.0907393699999998E-3"/>
    <n v="1.15479759E-3"/>
    <n v="1.7718844300000001E-3"/>
    <n v="4.1640568600000002E-3"/>
  </r>
  <r>
    <x v="5"/>
    <x v="10"/>
    <x v="12"/>
    <n v="991"/>
    <n v="7.3298807300000001E-3"/>
    <n v="1.2969384E-3"/>
    <n v="1.7270011E-3"/>
    <n v="4.30594073E-3"/>
  </r>
  <r>
    <x v="5"/>
    <x v="10"/>
    <x v="13"/>
    <n v="2068"/>
    <n v="6.3780197699999999E-3"/>
    <n v="9.4835744000000002E-4"/>
    <n v="1.32027812E-3"/>
    <n v="4.10938372E-3"/>
  </r>
  <r>
    <x v="5"/>
    <x v="10"/>
    <x v="14"/>
    <n v="514"/>
    <n v="5.7913601899999998E-3"/>
    <n v="4.8838516000000005E-4"/>
    <n v="1.55022763E-3"/>
    <n v="3.7527469200000002E-3"/>
  </r>
  <r>
    <x v="5"/>
    <x v="10"/>
    <x v="15"/>
    <n v="1862"/>
    <n v="6.7163876999999997E-3"/>
    <n v="9.3495744000000002E-4"/>
    <n v="1.9462219799999999E-3"/>
    <n v="3.8352078299999999E-3"/>
  </r>
  <r>
    <x v="5"/>
    <x v="10"/>
    <x v="16"/>
    <n v="472"/>
    <n v="7.1351957200000002E-3"/>
    <n v="1.2378616900000001E-3"/>
    <n v="1.7211528599999999E-3"/>
    <n v="4.1761807200000004E-3"/>
  </r>
  <r>
    <x v="5"/>
    <x v="10"/>
    <x v="17"/>
    <n v="9839"/>
    <n v="5.41162342E-3"/>
    <n v="1.20751953E-3"/>
    <n v="8.0013306000000005E-4"/>
    <n v="3.40397035E-3"/>
  </r>
  <r>
    <x v="5"/>
    <x v="10"/>
    <x v="18"/>
    <n v="6944"/>
    <n v="5.9445068699999996E-3"/>
    <n v="1.50894133E-3"/>
    <n v="8.1705372000000004E-4"/>
    <n v="3.61851134E-3"/>
  </r>
  <r>
    <x v="5"/>
    <x v="10"/>
    <x v="19"/>
    <n v="1516"/>
    <n v="7.9099021500000002E-3"/>
    <n v="1.50344603E-3"/>
    <n v="1.6534280099999999E-3"/>
    <n v="4.75302765E-3"/>
  </r>
  <r>
    <x v="5"/>
    <x v="10"/>
    <x v="20"/>
    <n v="669"/>
    <n v="7.6951846599999998E-3"/>
    <n v="1.5717382499999999E-3"/>
    <n v="1.6517533500000001E-3"/>
    <n v="4.4716925899999996E-3"/>
  </r>
  <r>
    <x v="5"/>
    <x v="10"/>
    <x v="21"/>
    <n v="1021"/>
    <n v="5.8554043100000003E-3"/>
    <n v="1.04073687E-3"/>
    <n v="1.13531327E-3"/>
    <n v="3.6793537E-3"/>
  </r>
  <r>
    <x v="5"/>
    <x v="10"/>
    <x v="22"/>
    <n v="1727"/>
    <n v="6.0431944499999999E-3"/>
    <n v="9.1369483999999995E-4"/>
    <n v="1.2494301099999999E-3"/>
    <n v="3.8800690400000002E-3"/>
  </r>
  <r>
    <x v="5"/>
    <x v="10"/>
    <x v="23"/>
    <n v="9"/>
    <n v="8.5570984499999999E-3"/>
    <n v="1.9675921999999998E-3"/>
    <n v="3.2934668099999999E-3"/>
    <n v="3.2960388799999998E-3"/>
  </r>
  <r>
    <x v="5"/>
    <x v="10"/>
    <x v="24"/>
    <n v="1936"/>
    <n v="6.1155348399999998E-3"/>
    <n v="8.2773137999999995E-4"/>
    <n v="1.1191577199999999E-3"/>
    <n v="4.1686452600000002E-3"/>
  </r>
  <r>
    <x v="5"/>
    <x v="10"/>
    <x v="25"/>
    <n v="2640"/>
    <n v="5.9060217900000003E-3"/>
    <n v="1.44208555E-3"/>
    <n v="1.05544133E-3"/>
    <n v="3.4084944300000002E-3"/>
  </r>
  <r>
    <x v="5"/>
    <x v="10"/>
    <x v="26"/>
    <n v="813"/>
    <n v="6.3908247800000002E-3"/>
    <n v="1.1347857599999999E-3"/>
    <n v="1.6220357699999999E-3"/>
    <n v="3.6340027699999999E-3"/>
  </r>
  <r>
    <x v="5"/>
    <x v="10"/>
    <x v="27"/>
    <n v="693"/>
    <n v="6.7994593100000004E-3"/>
    <n v="9.0701968999999996E-4"/>
    <n v="1.7516264800000001E-3"/>
    <n v="4.1408126399999998E-3"/>
  </r>
  <r>
    <x v="5"/>
    <x v="10"/>
    <x v="28"/>
    <n v="4295"/>
    <n v="6.2697282300000004E-3"/>
    <n v="1.92995438E-3"/>
    <n v="5.5714792999999999E-4"/>
    <n v="3.7826254499999999E-3"/>
  </r>
  <r>
    <x v="5"/>
    <x v="10"/>
    <x v="29"/>
    <n v="709"/>
    <n v="6.6531823899999998E-3"/>
    <n v="9.3464296999999999E-4"/>
    <n v="1.74241213E-3"/>
    <n v="3.9761267900000003E-3"/>
  </r>
  <r>
    <x v="5"/>
    <x v="10"/>
    <x v="30"/>
    <n v="549"/>
    <n v="7.5019182399999997E-3"/>
    <n v="1.4891761999999999E-3"/>
    <n v="1.7605661100000001E-3"/>
    <n v="4.2521754199999996E-3"/>
  </r>
  <r>
    <x v="5"/>
    <x v="10"/>
    <x v="31"/>
    <n v="711"/>
    <n v="6.5887571200000002E-3"/>
    <n v="1.1915759200000001E-3"/>
    <n v="1.55969985E-3"/>
    <n v="3.8374808799999998E-3"/>
  </r>
  <r>
    <x v="5"/>
    <x v="10"/>
    <x v="32"/>
    <n v="745"/>
    <n v="7.2576588500000002E-3"/>
    <n v="1.0765595499999999E-3"/>
    <n v="1.1380497200000001E-3"/>
    <n v="5.0430490899999996E-3"/>
  </r>
  <r>
    <x v="5"/>
    <x v="10"/>
    <x v="33"/>
    <n v="1256"/>
    <n v="6.9405370399999999E-3"/>
    <n v="1.1857341599999999E-3"/>
    <n v="1.6609070399999999E-3"/>
    <n v="4.0938953700000004E-3"/>
  </r>
  <r>
    <x v="5"/>
    <x v="10"/>
    <x v="34"/>
    <n v="494"/>
    <n v="7.3834155600000003E-3"/>
    <n v="1.3999238400000001E-3"/>
    <n v="1.9003736999999999E-3"/>
    <n v="4.0831175400000003E-3"/>
  </r>
  <r>
    <x v="5"/>
    <x v="10"/>
    <x v="35"/>
    <n v="468"/>
    <n v="5.8463415600000001E-3"/>
    <n v="2.1097933000000001E-4"/>
    <n v="1.43300863E-3"/>
    <n v="4.1906059699999996E-3"/>
  </r>
  <r>
    <x v="5"/>
    <x v="10"/>
    <x v="36"/>
    <n v="3100"/>
    <n v="7.1736818099999997E-3"/>
    <n v="1.2996077300000001E-3"/>
    <n v="1.32640732E-3"/>
    <n v="4.5476662700000003E-3"/>
  </r>
  <r>
    <x v="5"/>
    <x v="10"/>
    <x v="37"/>
    <n v="1598"/>
    <n v="8.2889126999999996E-3"/>
    <n v="1.5493177800000001E-3"/>
    <n v="1.15010637E-3"/>
    <n v="5.5894880699999998E-3"/>
  </r>
  <r>
    <x v="5"/>
    <x v="10"/>
    <x v="38"/>
    <n v="698"/>
    <n v="7.6128884399999999E-3"/>
    <n v="8.0778059000000005E-4"/>
    <n v="2.3584412100000002E-3"/>
    <n v="4.4466661700000003E-3"/>
  </r>
  <r>
    <x v="5"/>
    <x v="10"/>
    <x v="39"/>
    <n v="1070"/>
    <n v="7.0092265699999998E-3"/>
    <n v="1.1947687099999999E-3"/>
    <n v="1.06350574E-3"/>
    <n v="4.7509516499999998E-3"/>
  </r>
  <r>
    <x v="5"/>
    <x v="10"/>
    <x v="40"/>
    <n v="3911"/>
    <n v="6.1243185099999998E-3"/>
    <n v="1.0872435899999999E-3"/>
    <n v="6.5962728000000005E-4"/>
    <n v="4.3774471499999999E-3"/>
  </r>
  <r>
    <x v="5"/>
    <x v="10"/>
    <x v="41"/>
    <n v="649"/>
    <n v="6.5744840000000002E-3"/>
    <n v="8.0331895999999998E-4"/>
    <n v="1.5467347599999999E-3"/>
    <n v="4.2244297900000003E-3"/>
  </r>
  <r>
    <x v="5"/>
    <x v="10"/>
    <x v="42"/>
    <n v="6157"/>
    <n v="6.24025851E-3"/>
    <n v="1.24979298E-3"/>
    <n v="8.9438413000000004E-4"/>
    <n v="4.09608092E-3"/>
  </r>
  <r>
    <x v="5"/>
    <x v="10"/>
    <x v="43"/>
    <n v="656"/>
    <n v="6.4511522299999999E-3"/>
    <n v="1.02051198E-3"/>
    <n v="1.6172648799999999E-3"/>
    <n v="3.81337487E-3"/>
  </r>
  <r>
    <x v="5"/>
    <x v="10"/>
    <x v="44"/>
    <n v="5001"/>
    <n v="6.7548316600000002E-3"/>
    <n v="1.31234146E-3"/>
    <n v="1.33662595E-3"/>
    <n v="4.1058637699999999E-3"/>
  </r>
  <r>
    <x v="6"/>
    <x v="10"/>
    <x v="0"/>
    <n v="76411"/>
    <n v="6.3534078600000002E-3"/>
    <n v="1.2247752399999999E-3"/>
    <n v="1.12337429E-3"/>
    <n v="4.0051954400000004E-3"/>
  </r>
  <r>
    <x v="6"/>
    <x v="10"/>
    <x v="1"/>
    <n v="1118"/>
    <n v="6.7850470499999996E-3"/>
    <n v="1.64628239E-3"/>
    <n v="1.18878553E-3"/>
    <n v="3.9499786399999999E-3"/>
  </r>
  <r>
    <x v="6"/>
    <x v="10"/>
    <x v="2"/>
    <n v="913"/>
    <n v="6.6518470299999997E-3"/>
    <n v="8.7980687000000001E-4"/>
    <n v="2.04371755E-3"/>
    <n v="3.72832213E-3"/>
  </r>
  <r>
    <x v="6"/>
    <x v="10"/>
    <x v="3"/>
    <n v="691"/>
    <n v="6.5567043500000003E-3"/>
    <n v="9.8537053999999996E-4"/>
    <n v="1.0005960399999999E-3"/>
    <n v="4.5707372699999999E-3"/>
  </r>
  <r>
    <x v="6"/>
    <x v="10"/>
    <x v="4"/>
    <n v="826"/>
    <n v="6.9769945299999999E-3"/>
    <n v="1.02375883E-3"/>
    <n v="1.09213836E-3"/>
    <n v="4.8610968499999997E-3"/>
  </r>
  <r>
    <x v="6"/>
    <x v="10"/>
    <x v="5"/>
    <n v="852"/>
    <n v="7.2083792899999997E-3"/>
    <n v="7.9556791E-4"/>
    <n v="1.44705788E-3"/>
    <n v="4.9657529899999999E-3"/>
  </r>
  <r>
    <x v="6"/>
    <x v="10"/>
    <x v="6"/>
    <n v="1306"/>
    <n v="7.0263932600000004E-3"/>
    <n v="1.5197217700000001E-3"/>
    <n v="1.50701332E-3"/>
    <n v="3.9996576800000001E-3"/>
  </r>
  <r>
    <x v="6"/>
    <x v="10"/>
    <x v="7"/>
    <n v="1876"/>
    <n v="5.0924196100000001E-3"/>
    <n v="9.2741255000000004E-4"/>
    <n v="6.3519184999999998E-4"/>
    <n v="3.5298147200000002E-3"/>
  </r>
  <r>
    <x v="6"/>
    <x v="10"/>
    <x v="8"/>
    <n v="365"/>
    <n v="8.8424972000000004E-3"/>
    <n v="1.9406707400000001E-3"/>
    <n v="2.1838848299999998E-3"/>
    <n v="4.71794116E-3"/>
  </r>
  <r>
    <x v="6"/>
    <x v="10"/>
    <x v="9"/>
    <n v="498"/>
    <n v="7.4869614800000001E-3"/>
    <n v="1.64814326E-3"/>
    <n v="1.5176676600000001E-3"/>
    <n v="4.3211501099999997E-3"/>
  </r>
  <r>
    <x v="6"/>
    <x v="10"/>
    <x v="10"/>
    <n v="855"/>
    <n v="7.4297837100000003E-3"/>
    <n v="1.7459792900000001E-3"/>
    <n v="1.9711931700000002E-3"/>
    <n v="3.7126107599999999E-3"/>
  </r>
  <r>
    <x v="6"/>
    <x v="10"/>
    <x v="11"/>
    <n v="1329"/>
    <n v="7.0157262099999999E-3"/>
    <n v="1.0345948299999999E-3"/>
    <n v="1.9021626900000001E-3"/>
    <n v="4.0789682099999997E-3"/>
  </r>
  <r>
    <x v="6"/>
    <x v="10"/>
    <x v="12"/>
    <n v="930"/>
    <n v="7.1633684499999998E-3"/>
    <n v="1.13829129E-3"/>
    <n v="1.62695366E-3"/>
    <n v="4.3981230200000002E-3"/>
  </r>
  <r>
    <x v="6"/>
    <x v="10"/>
    <x v="13"/>
    <n v="2062"/>
    <n v="6.0333479000000004E-3"/>
    <n v="7.4748176000000003E-4"/>
    <n v="1.1646423600000001E-3"/>
    <n v="4.1212233099999999E-3"/>
  </r>
  <r>
    <x v="6"/>
    <x v="10"/>
    <x v="14"/>
    <n v="558"/>
    <n v="5.9843975700000001E-3"/>
    <n v="5.7204524999999995E-4"/>
    <n v="1.46565505E-3"/>
    <n v="3.9466967899999999E-3"/>
  </r>
  <r>
    <x v="6"/>
    <x v="10"/>
    <x v="15"/>
    <n v="2208"/>
    <n v="6.98087003E-3"/>
    <n v="9.6957483999999996E-4"/>
    <n v="1.9647931899999999E-3"/>
    <n v="4.0465015399999997E-3"/>
  </r>
  <r>
    <x v="6"/>
    <x v="10"/>
    <x v="16"/>
    <n v="362"/>
    <n v="7.3159336200000003E-3"/>
    <n v="1.1982681199999999E-3"/>
    <n v="1.67798475E-3"/>
    <n v="4.4396803000000002E-3"/>
  </r>
  <r>
    <x v="6"/>
    <x v="10"/>
    <x v="17"/>
    <n v="9399"/>
    <n v="5.2996671800000002E-3"/>
    <n v="1.22271405E-3"/>
    <n v="8.2550867999999996E-4"/>
    <n v="3.2514439600000002E-3"/>
  </r>
  <r>
    <x v="6"/>
    <x v="10"/>
    <x v="18"/>
    <n v="6805"/>
    <n v="5.5894917599999998E-3"/>
    <n v="1.4427791E-3"/>
    <n v="6.1361277999999995E-4"/>
    <n v="3.5330994000000002E-3"/>
  </r>
  <r>
    <x v="6"/>
    <x v="10"/>
    <x v="19"/>
    <n v="1546"/>
    <n v="7.4669320399999997E-3"/>
    <n v="1.2752740500000001E-3"/>
    <n v="1.46371587E-3"/>
    <n v="4.7279416400000003E-3"/>
  </r>
  <r>
    <x v="6"/>
    <x v="10"/>
    <x v="20"/>
    <n v="616"/>
    <n v="7.7840154999999998E-3"/>
    <n v="1.6087396899999999E-3"/>
    <n v="1.7738957200000001E-3"/>
    <n v="4.4013796299999996E-3"/>
  </r>
  <r>
    <x v="6"/>
    <x v="10"/>
    <x v="21"/>
    <n v="1175"/>
    <n v="6.1433803699999998E-3"/>
    <n v="1.0546786500000001E-3"/>
    <n v="1.09273025E-3"/>
    <n v="3.9959710000000001E-3"/>
  </r>
  <r>
    <x v="6"/>
    <x v="10"/>
    <x v="22"/>
    <n v="2149"/>
    <n v="6.0090931300000004E-3"/>
    <n v="8.8258081000000001E-4"/>
    <n v="1.07086821E-3"/>
    <n v="4.0556436500000003E-3"/>
  </r>
  <r>
    <x v="6"/>
    <x v="10"/>
    <x v="23"/>
    <n v="4"/>
    <n v="9.8408562399999993E-3"/>
    <n v="2.11805537E-3"/>
    <n v="4.2592588500000002E-3"/>
    <n v="3.4635413100000002E-3"/>
  </r>
  <r>
    <x v="6"/>
    <x v="10"/>
    <x v="24"/>
    <n v="1975"/>
    <n v="6.5155002300000004E-3"/>
    <n v="1.1849388E-3"/>
    <n v="1.14518846E-3"/>
    <n v="4.1853724700000004E-3"/>
  </r>
  <r>
    <x v="6"/>
    <x v="10"/>
    <x v="25"/>
    <n v="2365"/>
    <n v="5.8706539699999996E-3"/>
    <n v="1.4394573199999999E-3"/>
    <n v="1.0191691599999999E-3"/>
    <n v="3.4120270100000002E-3"/>
  </r>
  <r>
    <x v="6"/>
    <x v="10"/>
    <x v="26"/>
    <n v="837"/>
    <n v="7.0708187200000001E-3"/>
    <n v="1.5221080399999999E-3"/>
    <n v="1.6627807400000001E-3"/>
    <n v="3.8859294400000002E-3"/>
  </r>
  <r>
    <x v="6"/>
    <x v="10"/>
    <x v="27"/>
    <n v="610"/>
    <n v="7.0957040800000001E-3"/>
    <n v="9.5508856999999999E-4"/>
    <n v="1.7604164400000001E-3"/>
    <n v="4.3801986100000002E-3"/>
  </r>
  <r>
    <x v="6"/>
    <x v="10"/>
    <x v="28"/>
    <n v="4538"/>
    <n v="5.9017394900000002E-3"/>
    <n v="1.5579522499999999E-3"/>
    <n v="5.5298442999999998E-4"/>
    <n v="3.7908023199999998E-3"/>
  </r>
  <r>
    <x v="6"/>
    <x v="10"/>
    <x v="29"/>
    <n v="641"/>
    <n v="6.9988116599999997E-3"/>
    <n v="8.9903989000000004E-4"/>
    <n v="1.6429224200000001E-3"/>
    <n v="4.4568488600000003E-3"/>
  </r>
  <r>
    <x v="6"/>
    <x v="10"/>
    <x v="30"/>
    <n v="557"/>
    <n v="7.4429605599999997E-3"/>
    <n v="1.4322550600000001E-3"/>
    <n v="1.83572686E-3"/>
    <n v="4.1749781600000004E-3"/>
  </r>
  <r>
    <x v="6"/>
    <x v="10"/>
    <x v="31"/>
    <n v="824"/>
    <n v="6.7325571800000003E-3"/>
    <n v="1.2184379400000001E-3"/>
    <n v="1.5138717800000001E-3"/>
    <n v="4.0002469800000003E-3"/>
  </r>
  <r>
    <x v="6"/>
    <x v="10"/>
    <x v="32"/>
    <n v="709"/>
    <n v="7.1923154800000002E-3"/>
    <n v="1.00745027E-3"/>
    <n v="1.1876564800000001E-3"/>
    <n v="4.9972082800000001E-3"/>
  </r>
  <r>
    <x v="6"/>
    <x v="10"/>
    <x v="33"/>
    <n v="1158"/>
    <n v="7.3468981500000004E-3"/>
    <n v="1.5457683199999999E-3"/>
    <n v="1.91914716E-3"/>
    <n v="3.8819822E-3"/>
  </r>
  <r>
    <x v="6"/>
    <x v="10"/>
    <x v="34"/>
    <n v="552"/>
    <n v="7.0845701800000003E-3"/>
    <n v="1.0038200499999999E-3"/>
    <n v="1.72654969E-3"/>
    <n v="4.35419999E-3"/>
  </r>
  <r>
    <x v="6"/>
    <x v="10"/>
    <x v="35"/>
    <n v="421"/>
    <n v="5.74673374E-3"/>
    <n v="2.1762535999999999E-4"/>
    <n v="1.3346746899999999E-3"/>
    <n v="4.1831340499999996E-3"/>
  </r>
  <r>
    <x v="6"/>
    <x v="10"/>
    <x v="36"/>
    <n v="3431"/>
    <n v="7.1036914499999996E-3"/>
    <n v="1.31539277E-3"/>
    <n v="1.27477388E-3"/>
    <n v="4.5135243200000001E-3"/>
  </r>
  <r>
    <x v="6"/>
    <x v="10"/>
    <x v="37"/>
    <n v="1417"/>
    <n v="7.7429409599999999E-3"/>
    <n v="1.43347783E-3"/>
    <n v="1.2840277000000001E-3"/>
    <n v="5.0254267899999998E-3"/>
  </r>
  <r>
    <x v="6"/>
    <x v="10"/>
    <x v="38"/>
    <n v="699"/>
    <n v="7.6939441499999997E-3"/>
    <n v="8.1409262999999996E-4"/>
    <n v="2.12651648E-3"/>
    <n v="4.7533345500000001E-3"/>
  </r>
  <r>
    <x v="6"/>
    <x v="10"/>
    <x v="39"/>
    <n v="871"/>
    <n v="7.0953456800000002E-3"/>
    <n v="1.3336759300000001E-3"/>
    <n v="1.0511276699999999E-3"/>
    <n v="4.7105415999999997E-3"/>
  </r>
  <r>
    <x v="6"/>
    <x v="10"/>
    <x v="40"/>
    <n v="4213"/>
    <n v="6.5359065900000004E-3"/>
    <n v="1.0838583599999999E-3"/>
    <n v="6.6193076000000003E-4"/>
    <n v="4.79011699E-3"/>
  </r>
  <r>
    <x v="6"/>
    <x v="10"/>
    <x v="41"/>
    <n v="558"/>
    <n v="6.7026331699999997E-3"/>
    <n v="8.9875359999999995E-4"/>
    <n v="1.52335947E-3"/>
    <n v="4.2805196300000001E-3"/>
  </r>
  <r>
    <x v="6"/>
    <x v="10"/>
    <x v="42"/>
    <n v="5402"/>
    <n v="6.2557567999999997E-3"/>
    <n v="1.1725571600000001E-3"/>
    <n v="8.7229756999999996E-4"/>
    <n v="4.2109015899999998E-3"/>
  </r>
  <r>
    <x v="6"/>
    <x v="10"/>
    <x v="43"/>
    <n v="733"/>
    <n v="6.5697631600000004E-3"/>
    <n v="1.02579748E-3"/>
    <n v="1.64692892E-3"/>
    <n v="3.8970362900000001E-3"/>
  </r>
  <r>
    <x v="6"/>
    <x v="10"/>
    <x v="44"/>
    <n v="5457"/>
    <n v="6.3159637099999997E-3"/>
    <n v="1.29695567E-3"/>
    <n v="1.21262634E-3"/>
    <n v="3.8063812200000002E-3"/>
  </r>
  <r>
    <x v="7"/>
    <x v="10"/>
    <x v="0"/>
    <n v="82663"/>
    <n v="6.3654209799999997E-3"/>
    <n v="1.20884622E-3"/>
    <n v="1.0946063E-3"/>
    <n v="4.0619042699999997E-3"/>
  </r>
  <r>
    <x v="7"/>
    <x v="10"/>
    <x v="1"/>
    <n v="1248"/>
    <n v="7.0325574100000001E-3"/>
    <n v="1.6314063000000001E-3"/>
    <n v="1.2159731E-3"/>
    <n v="4.1851775299999996E-3"/>
  </r>
  <r>
    <x v="7"/>
    <x v="10"/>
    <x v="2"/>
    <n v="887"/>
    <n v="7.4451697100000004E-3"/>
    <n v="1.21320282E-3"/>
    <n v="2.0606285999999999E-3"/>
    <n v="4.17133781E-3"/>
  </r>
  <r>
    <x v="7"/>
    <x v="10"/>
    <x v="3"/>
    <n v="790"/>
    <n v="6.2742760099999996E-3"/>
    <n v="8.7020895999999999E-4"/>
    <n v="8.2451335000000004E-4"/>
    <n v="4.5795532000000002E-3"/>
  </r>
  <r>
    <x v="7"/>
    <x v="10"/>
    <x v="4"/>
    <n v="874"/>
    <n v="6.94477527E-3"/>
    <n v="1.01458521E-3"/>
    <n v="1.1284455E-3"/>
    <n v="4.8017440799999998E-3"/>
  </r>
  <r>
    <x v="7"/>
    <x v="10"/>
    <x v="5"/>
    <n v="937"/>
    <n v="7.45125771E-3"/>
    <n v="9.7468008000000002E-4"/>
    <n v="1.4905107500000001E-3"/>
    <n v="4.9860664000000001E-3"/>
  </r>
  <r>
    <x v="7"/>
    <x v="10"/>
    <x v="6"/>
    <n v="1512"/>
    <n v="7.1464393500000004E-3"/>
    <n v="1.54405166E-3"/>
    <n v="1.37681701E-3"/>
    <n v="4.2255701899999998E-3"/>
  </r>
  <r>
    <x v="7"/>
    <x v="10"/>
    <x v="7"/>
    <n v="2067"/>
    <n v="5.3999576500000004E-3"/>
    <n v="9.6096148000000001E-4"/>
    <n v="6.0731108000000003E-4"/>
    <n v="3.8316846099999999E-3"/>
  </r>
  <r>
    <x v="7"/>
    <x v="10"/>
    <x v="8"/>
    <n v="400"/>
    <n v="9.4731479100000002E-3"/>
    <n v="1.9444731300000001E-3"/>
    <n v="2.3106479000000002E-3"/>
    <n v="5.2180263899999999E-3"/>
  </r>
  <r>
    <x v="7"/>
    <x v="10"/>
    <x v="9"/>
    <n v="588"/>
    <n v="7.2893043500000003E-3"/>
    <n v="1.56899541E-3"/>
    <n v="1.5659444199999999E-3"/>
    <n v="4.1543640499999996E-3"/>
  </r>
  <r>
    <x v="7"/>
    <x v="10"/>
    <x v="10"/>
    <n v="1026"/>
    <n v="7.3567001000000003E-3"/>
    <n v="1.54163032E-3"/>
    <n v="1.9826296300000002E-3"/>
    <n v="3.83243965E-3"/>
  </r>
  <r>
    <x v="7"/>
    <x v="10"/>
    <x v="11"/>
    <n v="1342"/>
    <n v="6.9724134500000002E-3"/>
    <n v="9.6154485999999997E-4"/>
    <n v="1.8143609300000001E-3"/>
    <n v="4.1965071899999996E-3"/>
  </r>
  <r>
    <x v="7"/>
    <x v="10"/>
    <x v="12"/>
    <n v="975"/>
    <n v="6.8314100200000004E-3"/>
    <n v="9.7559329999999996E-4"/>
    <n v="1.48269207E-3"/>
    <n v="4.3731241700000001E-3"/>
  </r>
  <r>
    <x v="7"/>
    <x v="10"/>
    <x v="13"/>
    <n v="2545"/>
    <n v="5.8410415600000003E-3"/>
    <n v="7.0132497000000005E-4"/>
    <n v="1.10712247E-3"/>
    <n v="4.0325936200000002E-3"/>
  </r>
  <r>
    <x v="7"/>
    <x v="10"/>
    <x v="14"/>
    <n v="634"/>
    <n v="5.8102762099999997E-3"/>
    <n v="5.2886557E-4"/>
    <n v="1.5209134200000001E-3"/>
    <n v="3.76049674E-3"/>
  </r>
  <r>
    <x v="7"/>
    <x v="10"/>
    <x v="15"/>
    <n v="2146"/>
    <n v="7.0563395099999997E-3"/>
    <n v="1.13398395E-3"/>
    <n v="1.7405711500000001E-3"/>
    <n v="4.1817839200000003E-3"/>
  </r>
  <r>
    <x v="7"/>
    <x v="10"/>
    <x v="16"/>
    <n v="491"/>
    <n v="7.3356290500000004E-3"/>
    <n v="1.2678676699999999E-3"/>
    <n v="1.81335778E-3"/>
    <n v="4.25440308E-3"/>
  </r>
  <r>
    <x v="7"/>
    <x v="10"/>
    <x v="17"/>
    <n v="8698"/>
    <n v="5.2124368400000001E-3"/>
    <n v="1.2304404000000001E-3"/>
    <n v="8.0409052999999998E-4"/>
    <n v="3.1779054399999999E-3"/>
  </r>
  <r>
    <x v="7"/>
    <x v="10"/>
    <x v="18"/>
    <n v="7087"/>
    <n v="5.6612750999999999E-3"/>
    <n v="1.38460819E-3"/>
    <n v="6.2094956999999998E-4"/>
    <n v="3.6557168699999998E-3"/>
  </r>
  <r>
    <x v="7"/>
    <x v="10"/>
    <x v="19"/>
    <n v="1688"/>
    <n v="7.2446364700000003E-3"/>
    <n v="1.23322833E-3"/>
    <n v="1.42359715E-3"/>
    <n v="4.58781051E-3"/>
  </r>
  <r>
    <x v="7"/>
    <x v="10"/>
    <x v="20"/>
    <n v="660"/>
    <n v="7.51043397E-3"/>
    <n v="1.4904949899999999E-3"/>
    <n v="1.57386339E-3"/>
    <n v="4.4460750900000004E-3"/>
  </r>
  <r>
    <x v="7"/>
    <x v="10"/>
    <x v="21"/>
    <n v="1219"/>
    <n v="6.5054364399999998E-3"/>
    <n v="1.16785137E-3"/>
    <n v="1.0955584999999999E-3"/>
    <n v="4.2420260899999999E-3"/>
  </r>
  <r>
    <x v="7"/>
    <x v="10"/>
    <x v="22"/>
    <n v="2452"/>
    <n v="6.0047351200000001E-3"/>
    <n v="8.6763520999999998E-4"/>
    <n v="1.0395045399999999E-3"/>
    <n v="4.0975948800000004E-3"/>
  </r>
  <r>
    <x v="7"/>
    <x v="10"/>
    <x v="23"/>
    <n v="1"/>
    <n v="6.3310180499999997E-3"/>
    <n v="1.5162034699999999E-3"/>
    <n v="2.9976847200000002E-3"/>
    <n v="1.81712916E-3"/>
  </r>
  <r>
    <x v="7"/>
    <x v="10"/>
    <x v="24"/>
    <n v="1995"/>
    <n v="6.36740554E-3"/>
    <n v="1.10961407E-3"/>
    <n v="1.17992295E-3"/>
    <n v="4.0778680499999999E-3"/>
  </r>
  <r>
    <x v="7"/>
    <x v="10"/>
    <x v="25"/>
    <n v="2559"/>
    <n v="5.9459394799999997E-3"/>
    <n v="1.4791022E-3"/>
    <n v="1.0426659799999999E-3"/>
    <n v="3.4241708000000001E-3"/>
  </r>
  <r>
    <x v="7"/>
    <x v="10"/>
    <x v="26"/>
    <n v="849"/>
    <n v="7.2259436600000003E-3"/>
    <n v="1.55442927E-3"/>
    <n v="1.6315625099999999E-3"/>
    <n v="4.0399514499999999E-3"/>
  </r>
  <r>
    <x v="7"/>
    <x v="10"/>
    <x v="27"/>
    <n v="667"/>
    <n v="7.0987246999999996E-3"/>
    <n v="8.5406925000000003E-4"/>
    <n v="1.75178012E-3"/>
    <n v="4.4928748500000001E-3"/>
  </r>
  <r>
    <x v="7"/>
    <x v="10"/>
    <x v="28"/>
    <n v="4585"/>
    <n v="5.9219877199999998E-3"/>
    <n v="1.4719745900000001E-3"/>
    <n v="6.2193774E-4"/>
    <n v="3.8280749000000002E-3"/>
  </r>
  <r>
    <x v="7"/>
    <x v="10"/>
    <x v="29"/>
    <n v="735"/>
    <n v="6.8161058199999996E-3"/>
    <n v="9.1539091000000003E-4"/>
    <n v="1.4818119399999999E-3"/>
    <n v="4.4189025000000003E-3"/>
  </r>
  <r>
    <x v="7"/>
    <x v="10"/>
    <x v="30"/>
    <n v="627"/>
    <n v="7.5085464700000003E-3"/>
    <n v="1.4062958800000001E-3"/>
    <n v="1.65930111E-3"/>
    <n v="4.4429489999999999E-3"/>
  </r>
  <r>
    <x v="7"/>
    <x v="10"/>
    <x v="31"/>
    <n v="784"/>
    <n v="6.8672049799999996E-3"/>
    <n v="1.1893097E-3"/>
    <n v="1.4572849300000001E-3"/>
    <n v="4.2206098700000002E-3"/>
  </r>
  <r>
    <x v="7"/>
    <x v="10"/>
    <x v="32"/>
    <n v="958"/>
    <n v="7.7734885999999996E-3"/>
    <n v="1.1145661799999999E-3"/>
    <n v="1.3290489899999999E-3"/>
    <n v="5.3298729499999999E-3"/>
  </r>
  <r>
    <x v="7"/>
    <x v="10"/>
    <x v="33"/>
    <n v="1225"/>
    <n v="7.2756422399999996E-3"/>
    <n v="1.4571331799999999E-3"/>
    <n v="1.8708614399999999E-3"/>
    <n v="3.9476471499999997E-3"/>
  </r>
  <r>
    <x v="7"/>
    <x v="10"/>
    <x v="34"/>
    <n v="541"/>
    <n v="6.9727696500000002E-3"/>
    <n v="9.5444368000000002E-4"/>
    <n v="1.7634736E-3"/>
    <n v="4.2548518900000004E-3"/>
  </r>
  <r>
    <x v="7"/>
    <x v="10"/>
    <x v="35"/>
    <n v="465"/>
    <n v="5.7188119700000003E-3"/>
    <n v="1.5208060000000001E-4"/>
    <n v="1.21809017E-3"/>
    <n v="4.3373155599999999E-3"/>
  </r>
  <r>
    <x v="7"/>
    <x v="10"/>
    <x v="36"/>
    <n v="4167"/>
    <n v="7.3057291899999996E-3"/>
    <n v="1.35811056E-3"/>
    <n v="1.2755727199999999E-3"/>
    <n v="4.6720454399999996E-3"/>
  </r>
  <r>
    <x v="7"/>
    <x v="10"/>
    <x v="37"/>
    <n v="1664"/>
    <n v="7.4724556900000001E-3"/>
    <n v="1.39774308E-3"/>
    <n v="1.24672368E-3"/>
    <n v="4.8279884300000001E-3"/>
  </r>
  <r>
    <x v="7"/>
    <x v="10"/>
    <x v="38"/>
    <n v="690"/>
    <n v="7.5180653700000002E-3"/>
    <n v="8.4472265000000001E-4"/>
    <n v="2.1315751799999999E-3"/>
    <n v="4.5417670600000001E-3"/>
  </r>
  <r>
    <x v="7"/>
    <x v="10"/>
    <x v="39"/>
    <n v="865"/>
    <n v="7.0992959499999999E-3"/>
    <n v="1.34595084E-3"/>
    <n v="1.0808041999999999E-3"/>
    <n v="4.6725404400000002E-3"/>
  </r>
  <r>
    <x v="7"/>
    <x v="10"/>
    <x v="40"/>
    <n v="5209"/>
    <n v="6.33476891E-3"/>
    <n v="1.0688873900000001E-3"/>
    <n v="6.2305111999999996E-4"/>
    <n v="4.64282992E-3"/>
  </r>
  <r>
    <x v="7"/>
    <x v="10"/>
    <x v="41"/>
    <n v="552"/>
    <n v="6.6930855100000002E-3"/>
    <n v="1.06730971E-3"/>
    <n v="1.53555648E-3"/>
    <n v="4.0902188299999998E-3"/>
  </r>
  <r>
    <x v="7"/>
    <x v="10"/>
    <x v="42"/>
    <n v="6099"/>
    <n v="6.25732678E-3"/>
    <n v="1.0947526899999999E-3"/>
    <n v="8.9936357999999999E-4"/>
    <n v="4.2632100399999998E-3"/>
  </r>
  <r>
    <x v="7"/>
    <x v="10"/>
    <x v="43"/>
    <n v="711"/>
    <n v="6.6100332400000003E-3"/>
    <n v="1.0720911100000001E-3"/>
    <n v="1.74675706E-3"/>
    <n v="3.7911845900000002E-3"/>
  </r>
  <r>
    <x v="7"/>
    <x v="10"/>
    <x v="44"/>
    <n v="6449"/>
    <n v="6.0466018800000004E-3"/>
    <n v="1.2841010099999999E-3"/>
    <n v="1.00405831E-3"/>
    <n v="3.75844207E-3"/>
  </r>
  <r>
    <x v="8"/>
    <x v="10"/>
    <x v="0"/>
    <n v="99310"/>
    <n v="6.7344981199999997E-3"/>
    <n v="1.23284587E-3"/>
    <n v="1.1029166E-3"/>
    <n v="4.3986729399999999E-3"/>
  </r>
  <r>
    <x v="8"/>
    <x v="10"/>
    <x v="1"/>
    <n v="1579"/>
    <n v="7.2074960099999998E-3"/>
    <n v="1.6689460599999999E-3"/>
    <n v="1.16277272E-3"/>
    <n v="4.3757767400000001E-3"/>
  </r>
  <r>
    <x v="8"/>
    <x v="10"/>
    <x v="2"/>
    <n v="958"/>
    <n v="7.4600100100000004E-3"/>
    <n v="1.24409191E-3"/>
    <n v="1.9306471300000001E-3"/>
    <n v="4.2852704799999997E-3"/>
  </r>
  <r>
    <x v="8"/>
    <x v="10"/>
    <x v="3"/>
    <n v="1079"/>
    <n v="6.4218624300000004E-3"/>
    <n v="9.2315819999999995E-4"/>
    <n v="7.0104110000000005E-4"/>
    <n v="4.7976626400000003E-3"/>
  </r>
  <r>
    <x v="8"/>
    <x v="10"/>
    <x v="4"/>
    <n v="1167"/>
    <n v="7.3297408600000004E-3"/>
    <n v="1.1080561899999999E-3"/>
    <n v="1.0172388900000001E-3"/>
    <n v="5.2044453099999999E-3"/>
  </r>
  <r>
    <x v="8"/>
    <x v="10"/>
    <x v="5"/>
    <n v="1170"/>
    <n v="7.6249502999999998E-3"/>
    <n v="8.2340115000000002E-4"/>
    <n v="1.52824247E-3"/>
    <n v="5.2733061900000003E-3"/>
  </r>
  <r>
    <x v="8"/>
    <x v="10"/>
    <x v="6"/>
    <n v="1788"/>
    <n v="7.5171472599999999E-3"/>
    <n v="1.43639543E-3"/>
    <n v="1.41288478E-3"/>
    <n v="4.66786656E-3"/>
  </r>
  <r>
    <x v="8"/>
    <x v="10"/>
    <x v="7"/>
    <n v="2635"/>
    <n v="5.5812335100000002E-3"/>
    <n v="9.2670315000000002E-4"/>
    <n v="6.3972320999999995E-4"/>
    <n v="4.01480667E-3"/>
  </r>
  <r>
    <x v="8"/>
    <x v="10"/>
    <x v="8"/>
    <n v="680"/>
    <n v="9.74409358E-3"/>
    <n v="1.7439574100000001E-3"/>
    <n v="2.3545579000000001E-3"/>
    <n v="5.64557779E-3"/>
  </r>
  <r>
    <x v="8"/>
    <x v="10"/>
    <x v="9"/>
    <n v="700"/>
    <n v="8.0666168099999998E-3"/>
    <n v="1.4736108799999999E-3"/>
    <n v="1.55993693E-3"/>
    <n v="5.0330685400000004E-3"/>
  </r>
  <r>
    <x v="8"/>
    <x v="10"/>
    <x v="10"/>
    <n v="1387"/>
    <n v="7.6237430500000003E-3"/>
    <n v="1.40901603E-3"/>
    <n v="1.9811774999999999E-3"/>
    <n v="4.2335490600000003E-3"/>
  </r>
  <r>
    <x v="8"/>
    <x v="10"/>
    <x v="11"/>
    <n v="1718"/>
    <n v="7.6068073099999998E-3"/>
    <n v="8.5220326999999995E-4"/>
    <n v="1.9725911699999999E-3"/>
    <n v="4.7820123799999998E-3"/>
  </r>
  <r>
    <x v="8"/>
    <x v="10"/>
    <x v="12"/>
    <n v="1491"/>
    <n v="7.7182226700000002E-3"/>
    <n v="1.0159255700000001E-3"/>
    <n v="1.5750364000000001E-3"/>
    <n v="5.1272602299999998E-3"/>
  </r>
  <r>
    <x v="8"/>
    <x v="10"/>
    <x v="13"/>
    <n v="2754"/>
    <n v="5.9372896300000002E-3"/>
    <n v="6.8321894999999998E-4"/>
    <n v="1.09708245E-3"/>
    <n v="4.1569877499999996E-3"/>
  </r>
  <r>
    <x v="8"/>
    <x v="10"/>
    <x v="14"/>
    <n v="697"/>
    <n v="6.7171141200000001E-3"/>
    <n v="1.2719689200000001E-3"/>
    <n v="1.75565561E-3"/>
    <n v="3.6894890999999998E-3"/>
  </r>
  <r>
    <x v="8"/>
    <x v="10"/>
    <x v="15"/>
    <n v="2348"/>
    <n v="7.3170869999999999E-3"/>
    <n v="1.14347687E-3"/>
    <n v="1.6103980899999999E-3"/>
    <n v="4.5632115499999997E-3"/>
  </r>
  <r>
    <x v="8"/>
    <x v="10"/>
    <x v="16"/>
    <n v="605"/>
    <n v="6.9773872699999996E-3"/>
    <n v="1.2076826500000001E-3"/>
    <n v="1.726909E-3"/>
    <n v="4.0427951400000004E-3"/>
  </r>
  <r>
    <x v="8"/>
    <x v="10"/>
    <x v="17"/>
    <n v="9397"/>
    <n v="5.3014516099999997E-3"/>
    <n v="1.20852918E-3"/>
    <n v="8.0513875999999995E-4"/>
    <n v="3.28778319E-3"/>
  </r>
  <r>
    <x v="8"/>
    <x v="10"/>
    <x v="18"/>
    <n v="7661"/>
    <n v="6.3612096700000004E-3"/>
    <n v="1.6144720500000001E-3"/>
    <n v="6.3767065999999998E-4"/>
    <n v="4.1090664799999996E-3"/>
  </r>
  <r>
    <x v="8"/>
    <x v="10"/>
    <x v="19"/>
    <n v="2166"/>
    <n v="7.3099893699999996E-3"/>
    <n v="1.32280528E-3"/>
    <n v="1.4216017E-3"/>
    <n v="4.5655819099999998E-3"/>
  </r>
  <r>
    <x v="8"/>
    <x v="10"/>
    <x v="20"/>
    <n v="864"/>
    <n v="8.2245448400000004E-3"/>
    <n v="1.4674021299999999E-3"/>
    <n v="1.7519046600000001E-3"/>
    <n v="5.0052241600000002E-3"/>
  </r>
  <r>
    <x v="8"/>
    <x v="10"/>
    <x v="21"/>
    <n v="1440"/>
    <n v="6.5977363900000001E-3"/>
    <n v="1.2547097700000001E-3"/>
    <n v="1.12485508E-3"/>
    <n v="4.2181710500000004E-3"/>
  </r>
  <r>
    <x v="8"/>
    <x v="10"/>
    <x v="22"/>
    <n v="2781"/>
    <n v="6.2075989399999996E-3"/>
    <n v="9.2775688999999998E-4"/>
    <n v="1.04408445E-3"/>
    <n v="4.2357571100000001E-3"/>
  </r>
  <r>
    <x v="8"/>
    <x v="10"/>
    <x v="23"/>
    <n v="5"/>
    <n v="1.0708333049999999E-2"/>
    <n v="1.5277774899999999E-3"/>
    <n v="5.0601849900000001E-3"/>
    <n v="4.1203701300000003E-3"/>
  </r>
  <r>
    <x v="8"/>
    <x v="10"/>
    <x v="24"/>
    <n v="2061"/>
    <n v="6.90088279E-3"/>
    <n v="1.2039449500000001E-3"/>
    <n v="1.1716711900000001E-3"/>
    <n v="4.5252661800000002E-3"/>
  </r>
  <r>
    <x v="8"/>
    <x v="10"/>
    <x v="25"/>
    <n v="3251"/>
    <n v="6.2368841400000001E-3"/>
    <n v="1.4357616900000001E-3"/>
    <n v="1.10711637E-3"/>
    <n v="3.69400559E-3"/>
  </r>
  <r>
    <x v="8"/>
    <x v="10"/>
    <x v="26"/>
    <n v="1152"/>
    <n v="6.9380041099999998E-3"/>
    <n v="1.4071339E-3"/>
    <n v="1.43196992E-3"/>
    <n v="4.0988998199999998E-3"/>
  </r>
  <r>
    <x v="8"/>
    <x v="10"/>
    <x v="27"/>
    <n v="895"/>
    <n v="7.3803018499999998E-3"/>
    <n v="8.1679314999999995E-4"/>
    <n v="1.71671299E-3"/>
    <n v="4.84679523E-3"/>
  </r>
  <r>
    <x v="8"/>
    <x v="10"/>
    <x v="28"/>
    <n v="5043"/>
    <n v="6.6477159699999998E-3"/>
    <n v="1.7138669800000001E-3"/>
    <n v="5.9059426E-4"/>
    <n v="4.3432542500000003E-3"/>
  </r>
  <r>
    <x v="8"/>
    <x v="10"/>
    <x v="29"/>
    <n v="1050"/>
    <n v="7.3914018699999997E-3"/>
    <n v="1.0359124500000001E-3"/>
    <n v="1.5596889200000001E-3"/>
    <n v="4.7958000300000001E-3"/>
  </r>
  <r>
    <x v="8"/>
    <x v="10"/>
    <x v="30"/>
    <n v="834"/>
    <n v="8.3391617599999999E-3"/>
    <n v="1.4009762E-3"/>
    <n v="1.8159636500000001E-3"/>
    <n v="5.1222214199999998E-3"/>
  </r>
  <r>
    <x v="8"/>
    <x v="10"/>
    <x v="31"/>
    <n v="840"/>
    <n v="7.3722027100000002E-3"/>
    <n v="1.2126871500000001E-3"/>
    <n v="1.5021216700000001E-3"/>
    <n v="4.6573933900000003E-3"/>
  </r>
  <r>
    <x v="8"/>
    <x v="10"/>
    <x v="32"/>
    <n v="931"/>
    <n v="7.8633461300000006E-3"/>
    <n v="1.05949373E-3"/>
    <n v="1.2904654999999999E-3"/>
    <n v="5.5133863899999996E-3"/>
  </r>
  <r>
    <x v="8"/>
    <x v="10"/>
    <x v="33"/>
    <n v="1884"/>
    <n v="7.5521936700000004E-3"/>
    <n v="1.4073617199999999E-3"/>
    <n v="1.70638933E-3"/>
    <n v="4.4384421500000002E-3"/>
  </r>
  <r>
    <x v="8"/>
    <x v="10"/>
    <x v="34"/>
    <n v="656"/>
    <n v="7.2861969699999996E-3"/>
    <n v="9.6451182000000001E-4"/>
    <n v="1.7324939800000001E-3"/>
    <n v="4.5891906999999997E-3"/>
  </r>
  <r>
    <x v="8"/>
    <x v="10"/>
    <x v="35"/>
    <n v="540"/>
    <n v="6.5287849299999999E-3"/>
    <n v="2.4575593999999999E-4"/>
    <n v="1.5228692600000001E-3"/>
    <n v="4.7487566199999999E-3"/>
  </r>
  <r>
    <x v="8"/>
    <x v="10"/>
    <x v="36"/>
    <n v="5334"/>
    <n v="7.5177362600000004E-3"/>
    <n v="1.29505272E-3"/>
    <n v="1.1962391199999999E-3"/>
    <n v="5.02644393E-3"/>
  </r>
  <r>
    <x v="8"/>
    <x v="10"/>
    <x v="37"/>
    <n v="2537"/>
    <n v="8.3031957900000005E-3"/>
    <n v="1.44448709E-3"/>
    <n v="1.1952954900000001E-3"/>
    <n v="5.6634081700000002E-3"/>
  </r>
  <r>
    <x v="8"/>
    <x v="10"/>
    <x v="38"/>
    <n v="949"/>
    <n v="8.4675020999999996E-3"/>
    <n v="8.7029938000000005E-4"/>
    <n v="2.1855361799999998E-3"/>
    <n v="5.4116660299999998E-3"/>
  </r>
  <r>
    <x v="8"/>
    <x v="10"/>
    <x v="39"/>
    <n v="1188"/>
    <n v="7.5924462200000001E-3"/>
    <n v="1.3404684800000001E-3"/>
    <n v="1.0587547399999999E-3"/>
    <n v="5.1932224999999997E-3"/>
  </r>
  <r>
    <x v="8"/>
    <x v="10"/>
    <x v="40"/>
    <n v="5519"/>
    <n v="6.2432302199999998E-3"/>
    <n v="1.0396531799999999E-3"/>
    <n v="6.1418064999999998E-4"/>
    <n v="4.5893959100000003E-3"/>
  </r>
  <r>
    <x v="8"/>
    <x v="10"/>
    <x v="41"/>
    <n v="710"/>
    <n v="6.7005898599999999E-3"/>
    <n v="9.6234326999999995E-4"/>
    <n v="1.4400265E-3"/>
    <n v="4.2982196299999999E-3"/>
  </r>
  <r>
    <x v="8"/>
    <x v="10"/>
    <x v="42"/>
    <n v="7412"/>
    <n v="6.3556982899999996E-3"/>
    <n v="1.1097960599999999E-3"/>
    <n v="8.1499133999999999E-4"/>
    <n v="4.4309103999999998E-3"/>
  </r>
  <r>
    <x v="8"/>
    <x v="10"/>
    <x v="43"/>
    <n v="769"/>
    <n v="7.0868549899999996E-3"/>
    <n v="1.12102936E-3"/>
    <n v="1.7604781400000001E-3"/>
    <n v="4.2053470099999999E-3"/>
  </r>
  <r>
    <x v="8"/>
    <x v="10"/>
    <x v="44"/>
    <n v="8685"/>
    <n v="6.4688263899999997E-3"/>
    <n v="1.2015339099999999E-3"/>
    <n v="9.8334962000000002E-4"/>
    <n v="4.28394238E-3"/>
  </r>
  <r>
    <x v="9"/>
    <x v="10"/>
    <x v="0"/>
    <n v="75348"/>
    <n v="6.4601544300000001E-3"/>
    <n v="1.16829461E-3"/>
    <n v="1.0688471E-3"/>
    <n v="4.2229409600000002E-3"/>
  </r>
  <r>
    <x v="9"/>
    <x v="10"/>
    <x v="1"/>
    <n v="1141"/>
    <n v="6.8344955799999997E-3"/>
    <n v="1.64167211E-3"/>
    <n v="1.0988571699999999E-3"/>
    <n v="4.0939658199999999E-3"/>
  </r>
  <r>
    <x v="9"/>
    <x v="10"/>
    <x v="2"/>
    <n v="810"/>
    <n v="6.93995746E-3"/>
    <n v="1.09639322E-3"/>
    <n v="1.92792614E-3"/>
    <n v="3.9156376199999997E-3"/>
  </r>
  <r>
    <x v="9"/>
    <x v="10"/>
    <x v="3"/>
    <n v="827"/>
    <n v="6.0648985399999996E-3"/>
    <n v="9.3807356999999999E-4"/>
    <n v="7.1067869000000002E-4"/>
    <n v="4.41614581E-3"/>
  </r>
  <r>
    <x v="9"/>
    <x v="10"/>
    <x v="4"/>
    <n v="968"/>
    <n v="7.0601490799999996E-3"/>
    <n v="1.0233487700000001E-3"/>
    <n v="1.1330753099999999E-3"/>
    <n v="4.9037245099999996E-3"/>
  </r>
  <r>
    <x v="9"/>
    <x v="10"/>
    <x v="5"/>
    <n v="959"/>
    <n v="7.6834711600000001E-3"/>
    <n v="8.2371416999999999E-4"/>
    <n v="1.7099817E-3"/>
    <n v="5.1497747999999996E-3"/>
  </r>
  <r>
    <x v="9"/>
    <x v="10"/>
    <x v="6"/>
    <n v="1310"/>
    <n v="6.9616462799999999E-3"/>
    <n v="1.40419999E-3"/>
    <n v="1.3048484999999999E-3"/>
    <n v="4.25259729E-3"/>
  </r>
  <r>
    <x v="9"/>
    <x v="10"/>
    <x v="7"/>
    <n v="2410"/>
    <n v="5.5407155300000004E-3"/>
    <n v="9.7256776000000003E-4"/>
    <n v="6.1275333000000004E-4"/>
    <n v="3.9553939500000003E-3"/>
  </r>
  <r>
    <x v="9"/>
    <x v="10"/>
    <x v="8"/>
    <n v="462"/>
    <n v="9.5851118099999997E-3"/>
    <n v="1.7488373599999999E-3"/>
    <n v="2.16482761E-3"/>
    <n v="5.6714463600000004E-3"/>
  </r>
  <r>
    <x v="9"/>
    <x v="10"/>
    <x v="9"/>
    <n v="644"/>
    <n v="7.4861971400000003E-3"/>
    <n v="1.41798557E-3"/>
    <n v="1.5622301699999999E-3"/>
    <n v="4.5059808899999996E-3"/>
  </r>
  <r>
    <x v="9"/>
    <x v="10"/>
    <x v="10"/>
    <n v="938"/>
    <n v="7.11706818E-3"/>
    <n v="1.3105353700000001E-3"/>
    <n v="1.8574658899999999E-3"/>
    <n v="3.9490664300000002E-3"/>
  </r>
  <r>
    <x v="9"/>
    <x v="10"/>
    <x v="11"/>
    <n v="1295"/>
    <n v="7.0937274100000003E-3"/>
    <n v="8.0561787999999996E-4"/>
    <n v="1.90239323E-3"/>
    <n v="4.3857158400000002E-3"/>
  </r>
  <r>
    <x v="9"/>
    <x v="10"/>
    <x v="12"/>
    <n v="1102"/>
    <n v="7.0339174599999997E-3"/>
    <n v="9.2438177000000001E-4"/>
    <n v="1.5499384199999999E-3"/>
    <n v="4.5595967800000003E-3"/>
  </r>
  <r>
    <x v="9"/>
    <x v="10"/>
    <x v="13"/>
    <n v="2189"/>
    <n v="5.9662419600000002E-3"/>
    <n v="7.0685368999999997E-4"/>
    <n v="1.1412330699999999E-3"/>
    <n v="4.1181547200000003E-3"/>
  </r>
  <r>
    <x v="9"/>
    <x v="10"/>
    <x v="14"/>
    <n v="622"/>
    <n v="6.4413441300000002E-3"/>
    <n v="1.08178491E-3"/>
    <n v="1.6851067899999999E-3"/>
    <n v="3.6744519300000002E-3"/>
  </r>
  <r>
    <x v="9"/>
    <x v="10"/>
    <x v="15"/>
    <n v="2258"/>
    <n v="7.3686663099999999E-3"/>
    <n v="1.15200457E-3"/>
    <n v="1.6047722899999999E-3"/>
    <n v="4.6118889600000003E-3"/>
  </r>
  <r>
    <x v="9"/>
    <x v="10"/>
    <x v="16"/>
    <n v="490"/>
    <n v="6.86238639E-3"/>
    <n v="1.18183082E-3"/>
    <n v="1.5318639099999999E-3"/>
    <n v="4.1486911699999997E-3"/>
  </r>
  <r>
    <x v="9"/>
    <x v="10"/>
    <x v="17"/>
    <n v="7804"/>
    <n v="5.2545552400000001E-3"/>
    <n v="1.2162993900000001E-3"/>
    <n v="8.3157413999999995E-4"/>
    <n v="3.2066812199999998E-3"/>
  </r>
  <r>
    <x v="9"/>
    <x v="10"/>
    <x v="18"/>
    <n v="5819"/>
    <n v="5.8161718800000001E-3"/>
    <n v="1.33126492E-3"/>
    <n v="6.1099511000000002E-4"/>
    <n v="3.8739113700000001E-3"/>
  </r>
  <r>
    <x v="9"/>
    <x v="10"/>
    <x v="19"/>
    <n v="1764"/>
    <n v="7.0510057299999996E-3"/>
    <n v="1.25652822E-3"/>
    <n v="1.4063284900000001E-3"/>
    <n v="4.3881485400000001E-3"/>
  </r>
  <r>
    <x v="9"/>
    <x v="10"/>
    <x v="20"/>
    <n v="528"/>
    <n v="8.2552957700000006E-3"/>
    <n v="1.4483811499999999E-3"/>
    <n v="1.8292734000000001E-3"/>
    <n v="4.9776407599999998E-3"/>
  </r>
  <r>
    <x v="9"/>
    <x v="10"/>
    <x v="21"/>
    <n v="1071"/>
    <n v="6.4544750600000001E-3"/>
    <n v="1.2888609899999999E-3"/>
    <n v="1.0288171500000001E-3"/>
    <n v="4.1367964599999998E-3"/>
  </r>
  <r>
    <x v="9"/>
    <x v="10"/>
    <x v="22"/>
    <n v="2375"/>
    <n v="6.2527970299999999E-3"/>
    <n v="9.7850366000000011E-4"/>
    <n v="1.0321245100000001E-3"/>
    <n v="4.2421683700000004E-3"/>
  </r>
  <r>
    <x v="9"/>
    <x v="10"/>
    <x v="23"/>
    <n v="2"/>
    <n v="9.6064812499999999E-3"/>
    <n v="1.30787013E-3"/>
    <n v="7.3784718700000002E-3"/>
    <n v="9.2013854000000004E-4"/>
  </r>
  <r>
    <x v="9"/>
    <x v="10"/>
    <x v="24"/>
    <n v="1891"/>
    <n v="7.0412967500000003E-3"/>
    <n v="1.1296501999999999E-3"/>
    <n v="1.22896935E-3"/>
    <n v="4.6826767199999999E-3"/>
  </r>
  <r>
    <x v="9"/>
    <x v="10"/>
    <x v="25"/>
    <n v="2542"/>
    <n v="5.7394200999999999E-3"/>
    <n v="1.2831784699999999E-3"/>
    <n v="9.9365359999999993E-4"/>
    <n v="3.46258755E-3"/>
  </r>
  <r>
    <x v="9"/>
    <x v="10"/>
    <x v="26"/>
    <n v="766"/>
    <n v="6.8286732400000003E-3"/>
    <n v="1.3380443100000001E-3"/>
    <n v="1.1679990999999999E-3"/>
    <n v="4.3226293300000001E-3"/>
  </r>
  <r>
    <x v="9"/>
    <x v="10"/>
    <x v="27"/>
    <n v="638"/>
    <n v="7.5640381399999998E-3"/>
    <n v="8.6130679000000004E-4"/>
    <n v="1.7593860099999999E-3"/>
    <n v="4.9433448499999998E-3"/>
  </r>
  <r>
    <x v="9"/>
    <x v="10"/>
    <x v="28"/>
    <n v="3403"/>
    <n v="6.2079752899999998E-3"/>
    <n v="1.5243321900000001E-3"/>
    <n v="6.0130402999999998E-4"/>
    <n v="4.0823385999999998E-3"/>
  </r>
  <r>
    <x v="9"/>
    <x v="10"/>
    <x v="29"/>
    <n v="838"/>
    <n v="7.4711750599999998E-3"/>
    <n v="1.08971679E-3"/>
    <n v="1.5847363499999999E-3"/>
    <n v="4.7967214500000003E-3"/>
  </r>
  <r>
    <x v="9"/>
    <x v="10"/>
    <x v="30"/>
    <n v="644"/>
    <n v="8.1326738799999999E-3"/>
    <n v="1.43969596E-3"/>
    <n v="1.63945656E-3"/>
    <n v="5.0535208799999997E-3"/>
  </r>
  <r>
    <x v="9"/>
    <x v="10"/>
    <x v="31"/>
    <n v="543"/>
    <n v="6.6705031399999998E-3"/>
    <n v="1.13679552E-3"/>
    <n v="1.5709405300000001E-3"/>
    <n v="3.9627666199999996E-3"/>
  </r>
  <r>
    <x v="9"/>
    <x v="10"/>
    <x v="32"/>
    <n v="773"/>
    <n v="7.8937278900000005E-3"/>
    <n v="9.8720989000000009E-4"/>
    <n v="1.4353646200000001E-3"/>
    <n v="5.4711529199999998E-3"/>
  </r>
  <r>
    <x v="9"/>
    <x v="10"/>
    <x v="33"/>
    <n v="1177"/>
    <n v="7.4838039199999996E-3"/>
    <n v="1.4392462E-3"/>
    <n v="1.7890448100000001E-3"/>
    <n v="4.2555124400000003E-3"/>
  </r>
  <r>
    <x v="9"/>
    <x v="10"/>
    <x v="34"/>
    <n v="614"/>
    <n v="7.0984510100000004E-3"/>
    <n v="1.0075662599999999E-3"/>
    <n v="1.6348094400000001E-3"/>
    <n v="4.4560748300000001E-3"/>
  </r>
  <r>
    <x v="9"/>
    <x v="10"/>
    <x v="35"/>
    <n v="464"/>
    <n v="6.5707562500000004E-3"/>
    <n v="3.3130764000000002E-4"/>
    <n v="1.4973956000000001E-3"/>
    <n v="4.7304785100000003E-3"/>
  </r>
  <r>
    <x v="9"/>
    <x v="10"/>
    <x v="36"/>
    <n v="3664"/>
    <n v="7.0357511400000001E-3"/>
    <n v="1.2037919099999999E-3"/>
    <n v="1.0746417999999999E-3"/>
    <n v="4.7573169499999998E-3"/>
  </r>
  <r>
    <x v="9"/>
    <x v="10"/>
    <x v="37"/>
    <n v="1415"/>
    <n v="7.7579339299999996E-3"/>
    <n v="1.37598949E-3"/>
    <n v="1.28833734E-3"/>
    <n v="5.0936066299999997E-3"/>
  </r>
  <r>
    <x v="9"/>
    <x v="10"/>
    <x v="38"/>
    <n v="717"/>
    <n v="8.0784290399999997E-3"/>
    <n v="8.1702930000000003E-4"/>
    <n v="2.24028529E-3"/>
    <n v="5.0211139700000003E-3"/>
  </r>
  <r>
    <x v="9"/>
    <x v="10"/>
    <x v="39"/>
    <n v="1068"/>
    <n v="7.71773974E-3"/>
    <n v="1.3433509599999999E-3"/>
    <n v="9.7539727000000003E-4"/>
    <n v="5.3989910299999996E-3"/>
  </r>
  <r>
    <x v="9"/>
    <x v="10"/>
    <x v="40"/>
    <n v="5022"/>
    <n v="5.7278573699999996E-3"/>
    <n v="9.4906692000000005E-4"/>
    <n v="4.9258470000000003E-4"/>
    <n v="4.2862052700000002E-3"/>
  </r>
  <r>
    <x v="9"/>
    <x v="10"/>
    <x v="41"/>
    <n v="558"/>
    <n v="6.2521984199999997E-3"/>
    <n v="7.5424358E-4"/>
    <n v="1.4637467599999999E-3"/>
    <n v="4.03420757E-3"/>
  </r>
  <r>
    <x v="9"/>
    <x v="10"/>
    <x v="42"/>
    <n v="5155"/>
    <n v="6.3893668699999996E-3"/>
    <n v="1.1426852999999999E-3"/>
    <n v="7.2599842999999996E-4"/>
    <n v="4.5206826599999998E-3"/>
  </r>
  <r>
    <x v="9"/>
    <x v="10"/>
    <x v="43"/>
    <n v="124"/>
    <n v="8.1163192100000003E-3"/>
    <n v="1.5341246199999999E-3"/>
    <n v="1.7268702800000001E-3"/>
    <n v="4.85532384E-3"/>
  </r>
  <r>
    <x v="9"/>
    <x v="10"/>
    <x v="44"/>
    <n v="5544"/>
    <n v="6.2724527200000001E-3"/>
    <n v="1.20762412E-3"/>
    <n v="1.00826362E-3"/>
    <n v="4.0565645000000001E-3"/>
  </r>
  <r>
    <x v="10"/>
    <x v="10"/>
    <x v="0"/>
    <n v="79894"/>
    <n v="6.52053414E-3"/>
    <n v="1.1937527800000001E-3"/>
    <n v="1.1127615E-3"/>
    <n v="4.2139488399999996E-3"/>
  </r>
  <r>
    <x v="10"/>
    <x v="10"/>
    <x v="1"/>
    <n v="1230"/>
    <n v="6.7871214799999999E-3"/>
    <n v="1.69736125E-3"/>
    <n v="1.0774331399999999E-3"/>
    <n v="4.0123266300000002E-3"/>
  </r>
  <r>
    <x v="10"/>
    <x v="10"/>
    <x v="2"/>
    <n v="773"/>
    <n v="7.1886227300000001E-3"/>
    <n v="1.25735146E-3"/>
    <n v="1.76140015E-3"/>
    <n v="4.1698706200000001E-3"/>
  </r>
  <r>
    <x v="10"/>
    <x v="10"/>
    <x v="3"/>
    <n v="882"/>
    <n v="5.9955144700000003E-3"/>
    <n v="9.5093721999999999E-4"/>
    <n v="6.7175535000000002E-4"/>
    <n v="4.3728214099999999E-3"/>
  </r>
  <r>
    <x v="10"/>
    <x v="10"/>
    <x v="4"/>
    <n v="908"/>
    <n v="7.1900618600000002E-3"/>
    <n v="1.0810794600000001E-3"/>
    <n v="1.1513397099999999E-3"/>
    <n v="4.95764221E-3"/>
  </r>
  <r>
    <x v="10"/>
    <x v="10"/>
    <x v="5"/>
    <n v="818"/>
    <n v="7.1778782900000001E-3"/>
    <n v="7.4938567000000002E-4"/>
    <n v="1.8074371499999999E-3"/>
    <n v="4.6210549599999999E-3"/>
  </r>
  <r>
    <x v="10"/>
    <x v="10"/>
    <x v="6"/>
    <n v="1359"/>
    <n v="6.92674669E-3"/>
    <n v="1.34132338E-3"/>
    <n v="1.2073145000000001E-3"/>
    <n v="4.3781083199999999E-3"/>
  </r>
  <r>
    <x v="10"/>
    <x v="10"/>
    <x v="7"/>
    <n v="1848"/>
    <n v="4.8725722100000004E-3"/>
    <n v="9.1302384999999997E-4"/>
    <n v="5.8075773999999997E-4"/>
    <n v="3.3787901499999998E-3"/>
  </r>
  <r>
    <x v="10"/>
    <x v="10"/>
    <x v="8"/>
    <n v="408"/>
    <n v="9.57411354E-3"/>
    <n v="1.66675153E-3"/>
    <n v="2.1167503999999998E-3"/>
    <n v="5.7906111399999996E-3"/>
  </r>
  <r>
    <x v="10"/>
    <x v="10"/>
    <x v="9"/>
    <n v="658"/>
    <n v="7.5277388300000001E-3"/>
    <n v="1.3783171900000001E-3"/>
    <n v="1.46088361E-3"/>
    <n v="4.68853754E-3"/>
  </r>
  <r>
    <x v="10"/>
    <x v="10"/>
    <x v="10"/>
    <n v="1088"/>
    <n v="7.4801068199999996E-3"/>
    <n v="1.4609393800000001E-3"/>
    <n v="1.8546706500000001E-3"/>
    <n v="4.1644962899999999E-3"/>
  </r>
  <r>
    <x v="10"/>
    <x v="10"/>
    <x v="11"/>
    <n v="1257"/>
    <n v="7.3053030299999999E-3"/>
    <n v="8.3328704999999996E-4"/>
    <n v="1.9618467500000002E-3"/>
    <n v="4.5101687399999998E-3"/>
  </r>
  <r>
    <x v="10"/>
    <x v="10"/>
    <x v="12"/>
    <n v="1335"/>
    <n v="7.7565193800000001E-3"/>
    <n v="1.1896064999999999E-3"/>
    <n v="1.77775154E-3"/>
    <n v="4.7891608799999997E-3"/>
  </r>
  <r>
    <x v="10"/>
    <x v="10"/>
    <x v="13"/>
    <n v="2181"/>
    <n v="6.4182987899999997E-3"/>
    <n v="7.8737111999999999E-4"/>
    <n v="1.1598854300000001E-3"/>
    <n v="4.4710417599999998E-3"/>
  </r>
  <r>
    <x v="10"/>
    <x v="10"/>
    <x v="14"/>
    <n v="699"/>
    <n v="6.9605882899999999E-3"/>
    <n v="1.1705045700000001E-3"/>
    <n v="1.70923715E-3"/>
    <n v="4.0808460799999996E-3"/>
  </r>
  <r>
    <x v="10"/>
    <x v="10"/>
    <x v="15"/>
    <n v="2103"/>
    <n v="7.0884569399999996E-3"/>
    <n v="1.02636641E-3"/>
    <n v="1.69087127E-3"/>
    <n v="4.3712187899999999E-3"/>
  </r>
  <r>
    <x v="10"/>
    <x v="10"/>
    <x v="16"/>
    <n v="562"/>
    <n v="7.2253935299999997E-3"/>
    <n v="1.2922389499999999E-3"/>
    <n v="1.8128251499999999E-3"/>
    <n v="4.1203289400000001E-3"/>
  </r>
  <r>
    <x v="10"/>
    <x v="10"/>
    <x v="17"/>
    <n v="8335"/>
    <n v="5.1874261700000004E-3"/>
    <n v="1.25779959E-3"/>
    <n v="8.1596990000000003E-4"/>
    <n v="3.1136561899999999E-3"/>
  </r>
  <r>
    <x v="10"/>
    <x v="10"/>
    <x v="18"/>
    <n v="6267"/>
    <n v="5.72548754E-3"/>
    <n v="1.2091497600000001E-3"/>
    <n v="6.3071568999999996E-4"/>
    <n v="3.8856216099999999E-3"/>
  </r>
  <r>
    <x v="10"/>
    <x v="10"/>
    <x v="19"/>
    <n v="1872"/>
    <n v="7.2398365799999998E-3"/>
    <n v="1.2619757000000001E-3"/>
    <n v="1.4297008700000001E-3"/>
    <n v="4.54815954E-3"/>
  </r>
  <r>
    <x v="10"/>
    <x v="10"/>
    <x v="20"/>
    <n v="647"/>
    <n v="8.5138492900000001E-3"/>
    <n v="1.5783313800000001E-3"/>
    <n v="2.0208652799999999E-3"/>
    <n v="4.9146521499999997E-3"/>
  </r>
  <r>
    <x v="10"/>
    <x v="10"/>
    <x v="21"/>
    <n v="1219"/>
    <n v="6.3698042499999996E-3"/>
    <n v="1.3514129500000001E-3"/>
    <n v="1.05155044E-3"/>
    <n v="3.9668403600000004E-3"/>
  </r>
  <r>
    <x v="10"/>
    <x v="10"/>
    <x v="22"/>
    <n v="2038"/>
    <n v="6.4659488100000002E-3"/>
    <n v="1.16271716E-3"/>
    <n v="1.09469817E-3"/>
    <n v="4.2085330000000004E-3"/>
  </r>
  <r>
    <x v="10"/>
    <x v="10"/>
    <x v="23"/>
    <n v="3"/>
    <n v="1.006558611E-2"/>
    <n v="2.4614194399999998E-3"/>
    <n v="3.8387342500000002E-3"/>
    <n v="3.7654319399999998E-3"/>
  </r>
  <r>
    <x v="10"/>
    <x v="10"/>
    <x v="24"/>
    <n v="2358"/>
    <n v="7.42213736E-3"/>
    <n v="1.15563032E-3"/>
    <n v="1.54256172E-3"/>
    <n v="4.72394485E-3"/>
  </r>
  <r>
    <x v="10"/>
    <x v="10"/>
    <x v="25"/>
    <n v="2784"/>
    <n v="5.7278734900000003E-3"/>
    <n v="1.2020488399999999E-3"/>
    <n v="1.00634555E-3"/>
    <n v="3.5194786200000001E-3"/>
  </r>
  <r>
    <x v="10"/>
    <x v="10"/>
    <x v="26"/>
    <n v="795"/>
    <n v="7.0239923000000003E-3"/>
    <n v="1.32308384E-3"/>
    <n v="1.23119007E-3"/>
    <n v="4.4697179099999996E-3"/>
  </r>
  <r>
    <x v="10"/>
    <x v="10"/>
    <x v="27"/>
    <n v="704"/>
    <n v="7.4037245100000001E-3"/>
    <n v="1.0101994300000001E-3"/>
    <n v="1.6321579399999999E-3"/>
    <n v="4.7613666800000003E-3"/>
  </r>
  <r>
    <x v="10"/>
    <x v="10"/>
    <x v="28"/>
    <n v="4230"/>
    <n v="6.0273479500000003E-3"/>
    <n v="1.4789639499999999E-3"/>
    <n v="6.1459404000000005E-4"/>
    <n v="3.9337894899999998E-3"/>
  </r>
  <r>
    <x v="10"/>
    <x v="10"/>
    <x v="29"/>
    <n v="751"/>
    <n v="7.7605011899999996E-3"/>
    <n v="1.2040579400000001E-3"/>
    <n v="1.7910992899999999E-3"/>
    <n v="4.7653434899999998E-3"/>
  </r>
  <r>
    <x v="10"/>
    <x v="10"/>
    <x v="30"/>
    <n v="667"/>
    <n v="8.6676450999999995E-3"/>
    <n v="1.44226474E-3"/>
    <n v="1.8934280599999999E-3"/>
    <n v="5.3319518499999998E-3"/>
  </r>
  <r>
    <x v="10"/>
    <x v="10"/>
    <x v="31"/>
    <n v="550"/>
    <n v="6.7558288700000002E-3"/>
    <n v="9.8364875999999994E-4"/>
    <n v="1.6878995899999999E-3"/>
    <n v="4.0842800599999998E-3"/>
  </r>
  <r>
    <x v="10"/>
    <x v="10"/>
    <x v="32"/>
    <n v="820"/>
    <n v="8.4866048900000008E-3"/>
    <n v="1.00661956E-3"/>
    <n v="1.50951307E-3"/>
    <n v="5.9704717500000002E-3"/>
  </r>
  <r>
    <x v="10"/>
    <x v="10"/>
    <x v="33"/>
    <n v="1221"/>
    <n v="7.64886074E-3"/>
    <n v="1.41533555E-3"/>
    <n v="1.7510879699999999E-3"/>
    <n v="4.4824367499999998E-3"/>
  </r>
  <r>
    <x v="10"/>
    <x v="10"/>
    <x v="34"/>
    <n v="524"/>
    <n v="7.1222078500000003E-3"/>
    <n v="1.05410193E-3"/>
    <n v="1.8038987099999999E-3"/>
    <n v="4.2642067000000002E-3"/>
  </r>
  <r>
    <x v="10"/>
    <x v="10"/>
    <x v="35"/>
    <n v="495"/>
    <n v="7.0470209000000001E-3"/>
    <n v="3.6375303999999997E-4"/>
    <n v="1.7635613300000001E-3"/>
    <n v="4.9083190500000002E-3"/>
  </r>
  <r>
    <x v="10"/>
    <x v="10"/>
    <x v="36"/>
    <n v="3901"/>
    <n v="7.1207285300000003E-3"/>
    <n v="1.2295990000000001E-3"/>
    <n v="1.1008689599999999E-3"/>
    <n v="4.7902600899999998E-3"/>
  </r>
  <r>
    <x v="10"/>
    <x v="10"/>
    <x v="37"/>
    <n v="1758"/>
    <n v="8.0001669899999999E-3"/>
    <n v="1.4632905899999999E-3"/>
    <n v="1.517191E-3"/>
    <n v="5.0196848999999998E-3"/>
  </r>
  <r>
    <x v="10"/>
    <x v="10"/>
    <x v="38"/>
    <n v="826"/>
    <n v="8.2877514199999995E-3"/>
    <n v="7.7826516E-4"/>
    <n v="2.5289489600000001E-3"/>
    <n v="4.9805368100000001E-3"/>
  </r>
  <r>
    <x v="10"/>
    <x v="10"/>
    <x v="39"/>
    <n v="1298"/>
    <n v="7.8144614700000007E-3"/>
    <n v="1.3805424700000001E-3"/>
    <n v="1.00903075E-3"/>
    <n v="5.4248877600000002E-3"/>
  </r>
  <r>
    <x v="10"/>
    <x v="10"/>
    <x v="40"/>
    <n v="4740"/>
    <n v="5.8431563999999997E-3"/>
    <n v="9.5531016000000002E-4"/>
    <n v="5.3719308000000005E-4"/>
    <n v="4.3506526899999998E-3"/>
  </r>
  <r>
    <x v="10"/>
    <x v="10"/>
    <x v="41"/>
    <n v="533"/>
    <n v="6.5356383400000002E-3"/>
    <n v="8.0981578E-4"/>
    <n v="1.5243031399999999E-3"/>
    <n v="4.2015189300000002E-3"/>
  </r>
  <r>
    <x v="10"/>
    <x v="10"/>
    <x v="42"/>
    <n v="5799"/>
    <n v="6.0976427100000001E-3"/>
    <n v="1.14409269E-3"/>
    <n v="7.0103058999999998E-4"/>
    <n v="4.2525189499999999E-3"/>
  </r>
  <r>
    <x v="10"/>
    <x v="10"/>
    <x v="43"/>
    <n v="694"/>
    <n v="7.1752085700000001E-3"/>
    <n v="1.2213481E-3"/>
    <n v="1.5957376899999999E-3"/>
    <n v="4.3581222899999996E-3"/>
  </r>
  <r>
    <x v="10"/>
    <x v="10"/>
    <x v="44"/>
    <n v="5956"/>
    <n v="6.4617376900000002E-3"/>
    <n v="1.2826096500000001E-3"/>
    <n v="1.06675201E-3"/>
    <n v="4.1123755500000001E-3"/>
  </r>
  <r>
    <x v="11"/>
    <x v="10"/>
    <x v="0"/>
    <n v="80167"/>
    <n v="6.3970101500000001E-3"/>
    <n v="1.14164753E-3"/>
    <n v="1.04036417E-3"/>
    <n v="4.2149354600000003E-3"/>
  </r>
  <r>
    <x v="11"/>
    <x v="10"/>
    <x v="1"/>
    <n v="1347"/>
    <n v="6.7358616999999999E-3"/>
    <n v="1.6646386E-3"/>
    <n v="1.06203062E-3"/>
    <n v="4.009192E-3"/>
  </r>
  <r>
    <x v="11"/>
    <x v="10"/>
    <x v="2"/>
    <n v="669"/>
    <n v="7.4642914099999997E-3"/>
    <n v="1.3239423499999999E-3"/>
    <n v="2.0141135500000001E-3"/>
    <n v="4.1262350199999997E-3"/>
  </r>
  <r>
    <x v="11"/>
    <x v="10"/>
    <x v="3"/>
    <n v="693"/>
    <n v="5.91854366E-3"/>
    <n v="9.9847660000000008E-4"/>
    <n v="6.2414798999999997E-4"/>
    <n v="4.2959186400000002E-3"/>
  </r>
  <r>
    <x v="11"/>
    <x v="10"/>
    <x v="4"/>
    <n v="732"/>
    <n v="7.2329580400000001E-3"/>
    <n v="1.0613044E-3"/>
    <n v="1.1930939E-3"/>
    <n v="4.9785592500000003E-3"/>
  </r>
  <r>
    <x v="11"/>
    <x v="10"/>
    <x v="5"/>
    <n v="898"/>
    <n v="7.0400914300000001E-3"/>
    <n v="7.4741684999999995E-4"/>
    <n v="1.6273816E-3"/>
    <n v="4.6652924900000003E-3"/>
  </r>
  <r>
    <x v="11"/>
    <x v="10"/>
    <x v="6"/>
    <n v="1373"/>
    <n v="6.7707909400000002E-3"/>
    <n v="1.1772171200000001E-3"/>
    <n v="1.1808756399999999E-3"/>
    <n v="4.41269769E-3"/>
  </r>
  <r>
    <x v="11"/>
    <x v="10"/>
    <x v="7"/>
    <n v="2905"/>
    <n v="4.9474921099999999E-3"/>
    <n v="9.1928802000000001E-4"/>
    <n v="4.6133717E-4"/>
    <n v="3.5668664300000002E-3"/>
  </r>
  <r>
    <x v="11"/>
    <x v="10"/>
    <x v="8"/>
    <n v="536"/>
    <n v="9.8025926999999995E-3"/>
    <n v="1.44792508E-3"/>
    <n v="2.2614788300000001E-3"/>
    <n v="6.0931883499999997E-3"/>
  </r>
  <r>
    <x v="11"/>
    <x v="10"/>
    <x v="9"/>
    <n v="791"/>
    <n v="7.5831106800000004E-3"/>
    <n v="1.3087041699999999E-3"/>
    <n v="1.58844266E-3"/>
    <n v="4.6859633799999998E-3"/>
  </r>
  <r>
    <x v="11"/>
    <x v="10"/>
    <x v="10"/>
    <n v="1222"/>
    <n v="7.4892402200000003E-3"/>
    <n v="1.4371171200000001E-3"/>
    <n v="1.8551950199999999E-3"/>
    <n v="4.1969275999999998E-3"/>
  </r>
  <r>
    <x v="11"/>
    <x v="10"/>
    <x v="11"/>
    <n v="1176"/>
    <n v="7.1856790100000003E-3"/>
    <n v="8.7466905999999999E-4"/>
    <n v="1.78488733E-3"/>
    <n v="4.52612213E-3"/>
  </r>
  <r>
    <x v="11"/>
    <x v="10"/>
    <x v="12"/>
    <n v="1060"/>
    <n v="7.3619625400000001E-3"/>
    <n v="1.0422997299999999E-3"/>
    <n v="1.7527076500000001E-3"/>
    <n v="4.5669546999999996E-3"/>
  </r>
  <r>
    <x v="11"/>
    <x v="10"/>
    <x v="13"/>
    <n v="2998"/>
    <n v="6.2801162900000002E-3"/>
    <n v="7.9333729999999996E-4"/>
    <n v="1.1946542200000001E-3"/>
    <n v="4.2921242900000002E-3"/>
  </r>
  <r>
    <x v="11"/>
    <x v="10"/>
    <x v="14"/>
    <n v="641"/>
    <n v="6.6253897600000002E-3"/>
    <n v="1.1760773600000001E-3"/>
    <n v="1.4362141499999999E-3"/>
    <n v="4.0130977899999996E-3"/>
  </r>
  <r>
    <x v="11"/>
    <x v="10"/>
    <x v="15"/>
    <n v="1657"/>
    <n v="7.2002473000000004E-3"/>
    <n v="1.0720230600000001E-3"/>
    <n v="1.69136523E-3"/>
    <n v="4.4368585399999997E-3"/>
  </r>
  <r>
    <x v="11"/>
    <x v="10"/>
    <x v="16"/>
    <n v="541"/>
    <n v="7.0435833200000004E-3"/>
    <n v="1.16275563E-3"/>
    <n v="1.6608259099999999E-3"/>
    <n v="4.2200012899999998E-3"/>
  </r>
  <r>
    <x v="11"/>
    <x v="10"/>
    <x v="17"/>
    <n v="6638"/>
    <n v="5.1418213999999997E-3"/>
    <n v="1.2079648400000001E-3"/>
    <n v="8.0736553000000004E-4"/>
    <n v="3.12649055E-3"/>
  </r>
  <r>
    <x v="11"/>
    <x v="10"/>
    <x v="18"/>
    <n v="6398"/>
    <n v="5.6234512499999997E-3"/>
    <n v="1.0822806100000001E-3"/>
    <n v="6.3584299000000002E-4"/>
    <n v="3.9053271599999999E-3"/>
  </r>
  <r>
    <x v="11"/>
    <x v="10"/>
    <x v="19"/>
    <n v="1596"/>
    <n v="7.0396764999999997E-3"/>
    <n v="1.2782967699999999E-3"/>
    <n v="1.2513486199999999E-3"/>
    <n v="4.5100306200000001E-3"/>
  </r>
  <r>
    <x v="11"/>
    <x v="10"/>
    <x v="20"/>
    <n v="583"/>
    <n v="9.0180100700000005E-3"/>
    <n v="1.6764934699999999E-3"/>
    <n v="2.55018717E-3"/>
    <n v="4.7912892299999997E-3"/>
  </r>
  <r>
    <x v="11"/>
    <x v="10"/>
    <x v="21"/>
    <n v="946"/>
    <n v="6.2902153900000002E-3"/>
    <n v="1.20306726E-3"/>
    <n v="1.04380752E-3"/>
    <n v="4.0433401399999997E-3"/>
  </r>
  <r>
    <x v="11"/>
    <x v="10"/>
    <x v="22"/>
    <n v="2603"/>
    <n v="6.1822360700000004E-3"/>
    <n v="1.07257361E-3"/>
    <n v="9.8297790999999995E-4"/>
    <n v="4.12668407E-3"/>
  </r>
  <r>
    <x v="11"/>
    <x v="10"/>
    <x v="23"/>
    <n v="2"/>
    <n v="1.173032395E-2"/>
    <n v="1.0358795100000001E-3"/>
    <n v="6.4756940900000002E-3"/>
    <n v="4.2187496499999999E-3"/>
  </r>
  <r>
    <x v="11"/>
    <x v="10"/>
    <x v="24"/>
    <n v="1799"/>
    <n v="6.9766830499999998E-3"/>
    <n v="1.08452717E-3"/>
    <n v="1.40985581E-3"/>
    <n v="4.4822995999999997E-3"/>
  </r>
  <r>
    <x v="11"/>
    <x v="10"/>
    <x v="25"/>
    <n v="2896"/>
    <n v="5.5414953799999998E-3"/>
    <n v="1.0782270699999999E-3"/>
    <n v="8.2422091000000002E-4"/>
    <n v="3.6390468999999998E-3"/>
  </r>
  <r>
    <x v="11"/>
    <x v="10"/>
    <x v="26"/>
    <n v="758"/>
    <n v="6.7602668000000003E-3"/>
    <n v="1.29148625E-3"/>
    <n v="1.19132011E-3"/>
    <n v="4.2774599499999996E-3"/>
  </r>
  <r>
    <x v="11"/>
    <x v="10"/>
    <x v="27"/>
    <n v="729"/>
    <n v="7.3680489699999999E-3"/>
    <n v="9.2429038999999999E-4"/>
    <n v="1.84502465E-3"/>
    <n v="4.5987334299999998E-3"/>
  </r>
  <r>
    <x v="11"/>
    <x v="10"/>
    <x v="28"/>
    <n v="4767"/>
    <n v="6.1677235600000003E-3"/>
    <n v="1.5513165900000001E-3"/>
    <n v="6.3760328999999997E-4"/>
    <n v="3.9788031999999996E-3"/>
  </r>
  <r>
    <x v="11"/>
    <x v="10"/>
    <x v="29"/>
    <n v="703"/>
    <n v="7.2603028299999999E-3"/>
    <n v="1.11998489E-3"/>
    <n v="1.7188896999999999E-3"/>
    <n v="4.4214277699999999E-3"/>
  </r>
  <r>
    <x v="11"/>
    <x v="10"/>
    <x v="30"/>
    <n v="678"/>
    <n v="7.9596338899999997E-3"/>
    <n v="1.32767239E-3"/>
    <n v="1.6731021600000001E-3"/>
    <n v="4.95885887E-3"/>
  </r>
  <r>
    <x v="11"/>
    <x v="10"/>
    <x v="31"/>
    <n v="649"/>
    <n v="6.7515013600000003E-3"/>
    <n v="1.0882302300000001E-3"/>
    <n v="1.58001244E-3"/>
    <n v="4.0832581900000003E-3"/>
  </r>
  <r>
    <x v="11"/>
    <x v="10"/>
    <x v="32"/>
    <n v="1102"/>
    <n v="8.1606777299999995E-3"/>
    <n v="1.0001068900000001E-3"/>
    <n v="1.3315014E-3"/>
    <n v="5.8290689500000003E-3"/>
  </r>
  <r>
    <x v="11"/>
    <x v="10"/>
    <x v="33"/>
    <n v="1474"/>
    <n v="7.3361959899999997E-3"/>
    <n v="1.3144423800000001E-3"/>
    <n v="1.6108925799999999E-3"/>
    <n v="4.4108605500000004E-3"/>
  </r>
  <r>
    <x v="11"/>
    <x v="10"/>
    <x v="34"/>
    <n v="476"/>
    <n v="7.40845272E-3"/>
    <n v="1.01489529E-3"/>
    <n v="1.8033912699999999E-3"/>
    <n v="4.5901656800000001E-3"/>
  </r>
  <r>
    <x v="11"/>
    <x v="10"/>
    <x v="35"/>
    <n v="435"/>
    <n v="7.0680340299999998E-3"/>
    <n v="3.4264556999999998E-4"/>
    <n v="1.56755511E-3"/>
    <n v="5.1463918400000003E-3"/>
  </r>
  <r>
    <x v="11"/>
    <x v="10"/>
    <x v="36"/>
    <n v="4169"/>
    <n v="6.8355496299999999E-3"/>
    <n v="1.11464778E-3"/>
    <n v="9.5245526999999995E-4"/>
    <n v="4.7684460999999996E-3"/>
  </r>
  <r>
    <x v="11"/>
    <x v="10"/>
    <x v="37"/>
    <n v="1564"/>
    <n v="8.1796435999999997E-3"/>
    <n v="1.4203251399999999E-3"/>
    <n v="1.39182657E-3"/>
    <n v="5.3674839999999996E-3"/>
  </r>
  <r>
    <x v="11"/>
    <x v="10"/>
    <x v="38"/>
    <n v="608"/>
    <n v="8.0582584899999993E-3"/>
    <n v="7.8395291999999999E-4"/>
    <n v="2.3719425300000002E-3"/>
    <n v="4.90236253E-3"/>
  </r>
  <r>
    <x v="11"/>
    <x v="10"/>
    <x v="39"/>
    <n v="800"/>
    <n v="7.4942127299999998E-3"/>
    <n v="1.26329548E-3"/>
    <n v="9.4442973999999996E-4"/>
    <n v="5.2864870400000001E-3"/>
  </r>
  <r>
    <x v="11"/>
    <x v="10"/>
    <x v="40"/>
    <n v="6566"/>
    <n v="5.4295237599999999E-3"/>
    <n v="9.2691457000000004E-4"/>
    <n v="4.7915691E-4"/>
    <n v="4.0234518000000002E-3"/>
  </r>
  <r>
    <x v="11"/>
    <x v="10"/>
    <x v="41"/>
    <n v="459"/>
    <n v="6.4820612E-3"/>
    <n v="8.0879807000000005E-4"/>
    <n v="1.37411217E-3"/>
    <n v="4.2991505100000004E-3"/>
  </r>
  <r>
    <x v="11"/>
    <x v="10"/>
    <x v="42"/>
    <n v="5091"/>
    <n v="6.58351996E-3"/>
    <n v="1.2266788300000001E-3"/>
    <n v="7.1718995999999998E-4"/>
    <n v="4.6396507100000001E-3"/>
  </r>
  <r>
    <x v="11"/>
    <x v="10"/>
    <x v="43"/>
    <n v="572"/>
    <n v="6.9827883800000004E-3"/>
    <n v="1.2089036899999999E-3"/>
    <n v="1.4073626600000001E-3"/>
    <n v="4.3665215400000004E-3"/>
  </r>
  <r>
    <x v="11"/>
    <x v="10"/>
    <x v="44"/>
    <n v="5867"/>
    <n v="6.3275561200000002E-3"/>
    <n v="1.1760693E-3"/>
    <n v="1.02103945E-3"/>
    <n v="4.1304468900000002E-3"/>
  </r>
  <r>
    <x v="12"/>
    <x v="10"/>
    <x v="0"/>
    <n v="101550"/>
    <n v="6.7903165199999999E-3"/>
    <n v="1.21316765E-3"/>
    <n v="1.06378995E-3"/>
    <n v="4.5125344100000004E-3"/>
  </r>
  <r>
    <x v="12"/>
    <x v="10"/>
    <x v="1"/>
    <n v="1674"/>
    <n v="6.8956242900000001E-3"/>
    <n v="1.7751128800000001E-3"/>
    <n v="1.0306593000000001E-3"/>
    <n v="4.0898516200000004E-3"/>
  </r>
  <r>
    <x v="12"/>
    <x v="10"/>
    <x v="2"/>
    <n v="978"/>
    <n v="7.5972906199999997E-3"/>
    <n v="1.38450991E-3"/>
    <n v="1.8258395299999999E-3"/>
    <n v="4.3869407100000004E-3"/>
  </r>
  <r>
    <x v="12"/>
    <x v="10"/>
    <x v="3"/>
    <n v="1104"/>
    <n v="6.4421461600000004E-3"/>
    <n v="1.08194504E-3"/>
    <n v="6.1538615000000004E-4"/>
    <n v="4.7448144999999997E-3"/>
  </r>
  <r>
    <x v="12"/>
    <x v="10"/>
    <x v="4"/>
    <n v="989"/>
    <n v="7.87262876E-3"/>
    <n v="1.1079979199999999E-3"/>
    <n v="1.1562720000000001E-3"/>
    <n v="5.6083583700000002E-3"/>
  </r>
  <r>
    <x v="12"/>
    <x v="10"/>
    <x v="5"/>
    <n v="1138"/>
    <n v="7.8503138199999996E-3"/>
    <n v="7.8242955000000004E-4"/>
    <n v="1.5940081000000001E-3"/>
    <n v="5.4738757200000002E-3"/>
  </r>
  <r>
    <x v="12"/>
    <x v="10"/>
    <x v="6"/>
    <n v="1642"/>
    <n v="7.1543212199999999E-3"/>
    <n v="1.36779874E-3"/>
    <n v="1.20483832E-3"/>
    <n v="4.5816836800000003E-3"/>
  </r>
  <r>
    <x v="12"/>
    <x v="10"/>
    <x v="7"/>
    <n v="3211"/>
    <n v="5.1436646300000001E-3"/>
    <n v="8.3628157999999998E-4"/>
    <n v="5.7822045999999995E-4"/>
    <n v="3.7291620999999999E-3"/>
  </r>
  <r>
    <x v="12"/>
    <x v="10"/>
    <x v="8"/>
    <n v="666"/>
    <n v="9.8728761000000005E-3"/>
    <n v="1.41254078E-3"/>
    <n v="2.1115210099999998E-3"/>
    <n v="6.3488138500000001E-3"/>
  </r>
  <r>
    <x v="12"/>
    <x v="10"/>
    <x v="9"/>
    <n v="500"/>
    <n v="7.1939117900000002E-3"/>
    <n v="1.2119673499999999E-3"/>
    <n v="1.49219884E-3"/>
    <n v="4.4897451400000002E-3"/>
  </r>
  <r>
    <x v="12"/>
    <x v="10"/>
    <x v="10"/>
    <n v="1509"/>
    <n v="7.9347600200000007E-3"/>
    <n v="1.39487127E-3"/>
    <n v="1.77443034E-3"/>
    <n v="4.7654579299999996E-3"/>
  </r>
  <r>
    <x v="12"/>
    <x v="10"/>
    <x v="11"/>
    <n v="1604"/>
    <n v="7.67984528E-3"/>
    <n v="8.1056016E-4"/>
    <n v="1.89494411E-3"/>
    <n v="4.9743405300000003E-3"/>
  </r>
  <r>
    <x v="12"/>
    <x v="10"/>
    <x v="12"/>
    <n v="1323"/>
    <n v="7.99063377E-3"/>
    <n v="1.1870728400000001E-3"/>
    <n v="1.7013536500000001E-3"/>
    <n v="5.1022067900000001E-3"/>
  </r>
  <r>
    <x v="12"/>
    <x v="10"/>
    <x v="13"/>
    <n v="3575"/>
    <n v="6.7812028200000003E-3"/>
    <n v="9.9541868999999993E-4"/>
    <n v="1.1936769099999999E-3"/>
    <n v="4.59210672E-3"/>
  </r>
  <r>
    <x v="12"/>
    <x v="10"/>
    <x v="14"/>
    <n v="739"/>
    <n v="6.5188503100000001E-3"/>
    <n v="1.13071945E-3"/>
    <n v="1.3344638800000001E-3"/>
    <n v="4.0536664999999998E-3"/>
  </r>
  <r>
    <x v="12"/>
    <x v="10"/>
    <x v="15"/>
    <n v="2901"/>
    <n v="8.0154829200000006E-3"/>
    <n v="1.1808226300000001E-3"/>
    <n v="1.7243413E-3"/>
    <n v="5.1103185199999996E-3"/>
  </r>
  <r>
    <x v="12"/>
    <x v="10"/>
    <x v="16"/>
    <n v="704"/>
    <n v="7.6785923200000002E-3"/>
    <n v="1.16919496E-3"/>
    <n v="1.7728552600000001E-3"/>
    <n v="4.7365416099999997E-3"/>
  </r>
  <r>
    <x v="12"/>
    <x v="10"/>
    <x v="17"/>
    <n v="9566"/>
    <n v="5.47381085E-3"/>
    <n v="1.2590160599999999E-3"/>
    <n v="7.9470525999999998E-4"/>
    <n v="3.4200890400000001E-3"/>
  </r>
  <r>
    <x v="12"/>
    <x v="10"/>
    <x v="18"/>
    <n v="6532"/>
    <n v="5.60497193E-3"/>
    <n v="1.12744428E-3"/>
    <n v="6.3463004999999998E-4"/>
    <n v="3.84289712E-3"/>
  </r>
  <r>
    <x v="12"/>
    <x v="10"/>
    <x v="19"/>
    <n v="2295"/>
    <n v="7.66004475E-3"/>
    <n v="1.2902291199999999E-3"/>
    <n v="1.2200584600000001E-3"/>
    <n v="5.1497566700000001E-3"/>
  </r>
  <r>
    <x v="12"/>
    <x v="10"/>
    <x v="20"/>
    <n v="846"/>
    <n v="9.0936786099999993E-3"/>
    <n v="1.74798593E-3"/>
    <n v="1.7430607899999999E-3"/>
    <n v="5.6023851799999998E-3"/>
  </r>
  <r>
    <x v="12"/>
    <x v="10"/>
    <x v="21"/>
    <n v="1526"/>
    <n v="6.83819936E-3"/>
    <n v="1.3077942799999999E-3"/>
    <n v="9.0766201000000001E-4"/>
    <n v="4.6227425800000003E-3"/>
  </r>
  <r>
    <x v="12"/>
    <x v="10"/>
    <x v="22"/>
    <n v="3214"/>
    <n v="6.3806852400000004E-3"/>
    <n v="1.1158427700000001E-3"/>
    <n v="1.1470034600000001E-3"/>
    <n v="4.11783853E-3"/>
  </r>
  <r>
    <x v="12"/>
    <x v="10"/>
    <x v="23"/>
    <n v="3"/>
    <n v="1.34490736E-2"/>
    <n v="1.4197529999999999E-3"/>
    <n v="5.2970675800000002E-3"/>
    <n v="6.7322529999999997E-3"/>
  </r>
  <r>
    <x v="12"/>
    <x v="10"/>
    <x v="24"/>
    <n v="2830"/>
    <n v="7.79004278E-3"/>
    <n v="1.2017935300000001E-3"/>
    <n v="1.40358731E-3"/>
    <n v="5.1846614500000001E-3"/>
  </r>
  <r>
    <x v="12"/>
    <x v="10"/>
    <x v="25"/>
    <n v="3260"/>
    <n v="5.5412723400000002E-3"/>
    <n v="1.14865916E-3"/>
    <n v="8.3019815000000003E-4"/>
    <n v="3.5624145499999998E-3"/>
  </r>
  <r>
    <x v="12"/>
    <x v="10"/>
    <x v="26"/>
    <n v="1386"/>
    <n v="7.2910234299999998E-3"/>
    <n v="1.25693084E-3"/>
    <n v="1.05799205E-3"/>
    <n v="4.9761000499999996E-3"/>
  </r>
  <r>
    <x v="12"/>
    <x v="10"/>
    <x v="27"/>
    <n v="1161"/>
    <n v="8.0390266200000005E-3"/>
    <n v="9.9277818000000008E-4"/>
    <n v="1.6972614699999999E-3"/>
    <n v="5.3489865199999997E-3"/>
  </r>
  <r>
    <x v="12"/>
    <x v="10"/>
    <x v="28"/>
    <n v="5076"/>
    <n v="6.3104535400000002E-3"/>
    <n v="1.53629164E-3"/>
    <n v="5.8029957000000005E-4"/>
    <n v="4.1938618500000002E-3"/>
  </r>
  <r>
    <x v="12"/>
    <x v="10"/>
    <x v="29"/>
    <n v="1291"/>
    <n v="8.0948497999999997E-3"/>
    <n v="1.2101584099999999E-3"/>
    <n v="1.6103470299999999E-3"/>
    <n v="5.2743438599999999E-3"/>
  </r>
  <r>
    <x v="12"/>
    <x v="10"/>
    <x v="30"/>
    <n v="903"/>
    <n v="8.6152636899999996E-3"/>
    <n v="1.2839272999999999E-3"/>
    <n v="1.80728566E-3"/>
    <n v="5.5240502499999998E-3"/>
  </r>
  <r>
    <x v="12"/>
    <x v="10"/>
    <x v="31"/>
    <n v="1050"/>
    <n v="7.2257272700000002E-3"/>
    <n v="1.1355707400000001E-3"/>
    <n v="1.52767833E-3"/>
    <n v="4.5624777300000002E-3"/>
  </r>
  <r>
    <x v="12"/>
    <x v="10"/>
    <x v="32"/>
    <n v="1169"/>
    <n v="8.3813026199999995E-3"/>
    <n v="1.1210216E-3"/>
    <n v="1.26793017E-3"/>
    <n v="5.9923503799999998E-3"/>
  </r>
  <r>
    <x v="12"/>
    <x v="10"/>
    <x v="33"/>
    <n v="2022"/>
    <n v="7.9467235299999998E-3"/>
    <n v="1.3370743500000001E-3"/>
    <n v="1.5913262E-3"/>
    <n v="5.0183225100000001E-3"/>
  </r>
  <r>
    <x v="12"/>
    <x v="10"/>
    <x v="34"/>
    <n v="696"/>
    <n v="7.7461816500000004E-3"/>
    <n v="1.0988217399999999E-3"/>
    <n v="1.6213013699999999E-3"/>
    <n v="5.0260580599999997E-3"/>
  </r>
  <r>
    <x v="12"/>
    <x v="10"/>
    <x v="35"/>
    <n v="569"/>
    <n v="7.8171375199999997E-3"/>
    <n v="2.9555564000000002E-4"/>
    <n v="1.64994606E-3"/>
    <n v="5.8603257200000002E-3"/>
  </r>
  <r>
    <x v="12"/>
    <x v="10"/>
    <x v="36"/>
    <n v="5508"/>
    <n v="7.3216522800000003E-3"/>
    <n v="1.16116223E-3"/>
    <n v="9.6499973999999999E-4"/>
    <n v="5.1954898300000003E-3"/>
  </r>
  <r>
    <x v="12"/>
    <x v="10"/>
    <x v="37"/>
    <n v="2065"/>
    <n v="8.9006645000000006E-3"/>
    <n v="1.7986108799999999E-3"/>
    <n v="1.3372228800000001E-3"/>
    <n v="5.7560530299999996E-3"/>
  </r>
  <r>
    <x v="12"/>
    <x v="10"/>
    <x v="38"/>
    <n v="1027"/>
    <n v="8.5143146500000003E-3"/>
    <n v="8.0972287999999998E-4"/>
    <n v="2.1590998900000002E-3"/>
    <n v="5.5454913999999998E-3"/>
  </r>
  <r>
    <x v="12"/>
    <x v="10"/>
    <x v="39"/>
    <n v="1150"/>
    <n v="8.5255935599999992E-3"/>
    <n v="1.27309758E-3"/>
    <n v="8.5046272000000001E-4"/>
    <n v="6.4020327599999998E-3"/>
  </r>
  <r>
    <x v="12"/>
    <x v="10"/>
    <x v="40"/>
    <n v="6604"/>
    <n v="5.2023041999999997E-3"/>
    <n v="8.9479450999999999E-4"/>
    <n v="4.5076999000000001E-4"/>
    <n v="3.8567392200000001E-3"/>
  </r>
  <r>
    <x v="12"/>
    <x v="10"/>
    <x v="41"/>
    <n v="834"/>
    <n v="7.0913960900000003E-3"/>
    <n v="1.02810784E-3"/>
    <n v="1.31512822E-3"/>
    <n v="4.74785425E-3"/>
  </r>
  <r>
    <x v="12"/>
    <x v="10"/>
    <x v="42"/>
    <n v="6552"/>
    <n v="6.8769676300000004E-3"/>
    <n v="1.5386255799999999E-3"/>
    <n v="7.7217704000000003E-4"/>
    <n v="4.55721193E-3"/>
  </r>
  <r>
    <x v="12"/>
    <x v="10"/>
    <x v="43"/>
    <n v="769"/>
    <n v="7.1193045400000004E-3"/>
    <n v="1.2166471699999999E-3"/>
    <n v="1.2312765500000001E-3"/>
    <n v="4.6713803399999997E-3"/>
  </r>
  <r>
    <x v="12"/>
    <x v="10"/>
    <x v="44"/>
    <n v="7389"/>
    <n v="6.67755129E-3"/>
    <n v="1.2547976199999999E-3"/>
    <n v="1.0577689400000001E-3"/>
    <n v="4.3649842499999996E-3"/>
  </r>
  <r>
    <x v="13"/>
    <x v="10"/>
    <x v="0"/>
    <n v="68824"/>
    <n v="6.5174914700000001E-3"/>
    <n v="1.19781199E-3"/>
    <n v="1.05350553E-3"/>
    <n v="4.2651590699999999E-3"/>
  </r>
  <r>
    <x v="13"/>
    <x v="10"/>
    <x v="1"/>
    <n v="1403"/>
    <n v="7.02029027E-3"/>
    <n v="1.8289674399999999E-3"/>
    <n v="1.0283599500000001E-3"/>
    <n v="4.1629624000000002E-3"/>
  </r>
  <r>
    <x v="13"/>
    <x v="10"/>
    <x v="2"/>
    <n v="620"/>
    <n v="7.3227297399999997E-3"/>
    <n v="1.2289984200000001E-3"/>
    <n v="1.61898871E-3"/>
    <n v="4.4747421399999997E-3"/>
  </r>
  <r>
    <x v="13"/>
    <x v="10"/>
    <x v="3"/>
    <n v="679"/>
    <n v="6.1013947799999999E-3"/>
    <n v="1.1281395800000001E-3"/>
    <n v="6.1403931999999995E-4"/>
    <n v="4.3592153799999998E-3"/>
  </r>
  <r>
    <x v="13"/>
    <x v="10"/>
    <x v="4"/>
    <n v="612"/>
    <n v="7.7520951899999998E-3"/>
    <n v="1.2804668100000001E-3"/>
    <n v="1.18412968E-3"/>
    <n v="5.2874982499999997E-3"/>
  </r>
  <r>
    <x v="13"/>
    <x v="10"/>
    <x v="5"/>
    <n v="701"/>
    <n v="7.6595767000000002E-3"/>
    <n v="7.9880901E-4"/>
    <n v="1.73521929E-3"/>
    <n v="5.1255479100000001E-3"/>
  </r>
  <r>
    <x v="13"/>
    <x v="10"/>
    <x v="6"/>
    <n v="1179"/>
    <n v="6.8026986100000004E-3"/>
    <n v="1.20560793E-3"/>
    <n v="1.1955260200000001E-3"/>
    <n v="4.4015641700000004E-3"/>
  </r>
  <r>
    <x v="13"/>
    <x v="10"/>
    <x v="7"/>
    <n v="2236"/>
    <n v="5.3101083400000004E-3"/>
    <n v="8.6609352000000005E-4"/>
    <n v="6.9276709999999998E-4"/>
    <n v="3.75124723E-3"/>
  </r>
  <r>
    <x v="13"/>
    <x v="10"/>
    <x v="8"/>
    <n v="403"/>
    <n v="9.1886945099999996E-3"/>
    <n v="1.4519572999999999E-3"/>
    <n v="2.05343581E-3"/>
    <n v="5.6833009300000003E-3"/>
  </r>
  <r>
    <x v="13"/>
    <x v="10"/>
    <x v="9"/>
    <n v="468"/>
    <n v="7.7124136900000003E-3"/>
    <n v="1.28484564E-3"/>
    <n v="1.70544453E-3"/>
    <n v="4.7221230699999997E-3"/>
  </r>
  <r>
    <x v="13"/>
    <x v="10"/>
    <x v="10"/>
    <n v="973"/>
    <n v="7.7977853400000002E-3"/>
    <n v="1.33468201E-3"/>
    <n v="1.8752257700000001E-3"/>
    <n v="4.5878770700000003E-3"/>
  </r>
  <r>
    <x v="13"/>
    <x v="10"/>
    <x v="11"/>
    <n v="1115"/>
    <n v="7.2701168500000002E-3"/>
    <n v="8.6507616000000001E-4"/>
    <n v="1.97432919E-3"/>
    <n v="4.4307110200000003E-3"/>
  </r>
  <r>
    <x v="13"/>
    <x v="10"/>
    <x v="12"/>
    <n v="876"/>
    <n v="7.68568701E-3"/>
    <n v="1.20444335E-3"/>
    <n v="1.80974364E-3"/>
    <n v="4.6714995299999996E-3"/>
  </r>
  <r>
    <x v="13"/>
    <x v="10"/>
    <x v="13"/>
    <n v="2118"/>
    <n v="6.2832301300000002E-3"/>
    <n v="7.1748852000000005E-4"/>
    <n v="1.25316378E-3"/>
    <n v="4.31257736E-3"/>
  </r>
  <r>
    <x v="13"/>
    <x v="10"/>
    <x v="14"/>
    <n v="553"/>
    <n v="6.6935400400000003E-3"/>
    <n v="1.1040785299999999E-3"/>
    <n v="1.2652993199999999E-3"/>
    <n v="4.3241617199999997E-3"/>
  </r>
  <r>
    <x v="13"/>
    <x v="10"/>
    <x v="15"/>
    <n v="1718"/>
    <n v="7.8036002599999998E-3"/>
    <n v="1.28630516E-3"/>
    <n v="1.6223171000000001E-3"/>
    <n v="4.8949774999999997E-3"/>
  </r>
  <r>
    <x v="13"/>
    <x v="10"/>
    <x v="16"/>
    <n v="380"/>
    <n v="7.1132124899999996E-3"/>
    <n v="1.0963082499999999E-3"/>
    <n v="1.7567005499999999E-3"/>
    <n v="4.2602032099999998E-3"/>
  </r>
  <r>
    <x v="13"/>
    <x v="10"/>
    <x v="17"/>
    <n v="7545"/>
    <n v="5.2371432600000004E-3"/>
    <n v="1.22483286E-3"/>
    <n v="8.0505216000000001E-4"/>
    <n v="3.2072577599999998E-3"/>
  </r>
  <r>
    <x v="13"/>
    <x v="10"/>
    <x v="18"/>
    <n v="5130"/>
    <n v="5.7534268599999999E-3"/>
    <n v="1.20596864E-3"/>
    <n v="6.3639784999999999E-4"/>
    <n v="3.9110598799999997E-3"/>
  </r>
  <r>
    <x v="13"/>
    <x v="10"/>
    <x v="19"/>
    <n v="1519"/>
    <n v="7.4074300300000003E-3"/>
    <n v="1.3535797200000001E-3"/>
    <n v="1.1982250199999999E-3"/>
    <n v="4.8556248099999996E-3"/>
  </r>
  <r>
    <x v="13"/>
    <x v="10"/>
    <x v="20"/>
    <n v="468"/>
    <n v="8.5942443799999994E-3"/>
    <n v="1.6717115200000001E-3"/>
    <n v="1.6686943699999999E-3"/>
    <n v="5.2534670400000002E-3"/>
  </r>
  <r>
    <x v="13"/>
    <x v="10"/>
    <x v="21"/>
    <n v="845"/>
    <n v="6.5300238500000003E-3"/>
    <n v="1.25009563E-3"/>
    <n v="9.7027698000000005E-4"/>
    <n v="4.3096507500000004E-3"/>
  </r>
  <r>
    <x v="13"/>
    <x v="10"/>
    <x v="22"/>
    <n v="1824"/>
    <n v="6.4591897400000002E-3"/>
    <n v="1.1225580299999999E-3"/>
    <n v="1.06119767E-3"/>
    <n v="4.27543353E-3"/>
  </r>
  <r>
    <x v="13"/>
    <x v="10"/>
    <x v="23"/>
    <n v="4"/>
    <n v="8.2581015500000007E-3"/>
    <n v="1.2760414900000001E-3"/>
    <n v="4.2910876699999998E-3"/>
    <n v="2.6909720400000001E-3"/>
  </r>
  <r>
    <x v="13"/>
    <x v="10"/>
    <x v="24"/>
    <n v="1829"/>
    <n v="7.4519189399999998E-3"/>
    <n v="1.2883226599999999E-3"/>
    <n v="1.38731296E-3"/>
    <n v="4.7762828399999999E-3"/>
  </r>
  <r>
    <x v="13"/>
    <x v="10"/>
    <x v="25"/>
    <n v="2434"/>
    <n v="5.8375794599999998E-3"/>
    <n v="1.16660365E-3"/>
    <n v="9.1613005000000004E-4"/>
    <n v="3.7548452799999999E-3"/>
  </r>
  <r>
    <x v="13"/>
    <x v="10"/>
    <x v="26"/>
    <n v="853"/>
    <n v="7.0606327099999996E-3"/>
    <n v="1.40251158E-3"/>
    <n v="1.1930792200000001E-3"/>
    <n v="4.4650414300000003E-3"/>
  </r>
  <r>
    <x v="13"/>
    <x v="10"/>
    <x v="27"/>
    <n v="733"/>
    <n v="7.7595558499999997E-3"/>
    <n v="1.0103548400000001E-3"/>
    <n v="1.80863437E-3"/>
    <n v="4.9405661699999997E-3"/>
  </r>
  <r>
    <x v="13"/>
    <x v="10"/>
    <x v="28"/>
    <n v="3552"/>
    <n v="6.1846609800000002E-3"/>
    <n v="1.532095E-3"/>
    <n v="5.8415487999999998E-4"/>
    <n v="4.0684106199999999E-3"/>
  </r>
  <r>
    <x v="13"/>
    <x v="10"/>
    <x v="29"/>
    <n v="683"/>
    <n v="7.7214661899999999E-3"/>
    <n v="1.2099903999999999E-3"/>
    <n v="1.6375533E-3"/>
    <n v="4.8739220000000002E-3"/>
  </r>
  <r>
    <x v="13"/>
    <x v="10"/>
    <x v="30"/>
    <n v="624"/>
    <n v="8.4842783200000001E-3"/>
    <n v="1.2429143299999999E-3"/>
    <n v="1.7889732300000001E-3"/>
    <n v="5.4523902399999996E-3"/>
  </r>
  <r>
    <x v="13"/>
    <x v="10"/>
    <x v="31"/>
    <n v="749"/>
    <n v="6.9771575799999997E-3"/>
    <n v="1.21294418E-3"/>
    <n v="1.4290811299999999E-3"/>
    <n v="4.3351317900000002E-3"/>
  </r>
  <r>
    <x v="13"/>
    <x v="10"/>
    <x v="32"/>
    <n v="609"/>
    <n v="8.1179869000000005E-3"/>
    <n v="7.7975785000000003E-4"/>
    <n v="1.2190975600000001E-3"/>
    <n v="6.1191309999999999E-3"/>
  </r>
  <r>
    <x v="13"/>
    <x v="10"/>
    <x v="33"/>
    <n v="1108"/>
    <n v="7.3435408400000001E-3"/>
    <n v="1.19673604E-3"/>
    <n v="1.5999065899999999E-3"/>
    <n v="4.5468977499999999E-3"/>
  </r>
  <r>
    <x v="13"/>
    <x v="10"/>
    <x v="34"/>
    <n v="392"/>
    <n v="7.2689316400000002E-3"/>
    <n v="1.0574922E-3"/>
    <n v="1.7991777599999999E-3"/>
    <n v="4.4122611799999999E-3"/>
  </r>
  <r>
    <x v="13"/>
    <x v="10"/>
    <x v="35"/>
    <n v="378"/>
    <n v="6.8801744200000002E-3"/>
    <n v="2.9627156000000001E-4"/>
    <n v="1.5187448600000001E-3"/>
    <n v="5.0535834500000003E-3"/>
  </r>
  <r>
    <x v="13"/>
    <x v="10"/>
    <x v="36"/>
    <n v="3475"/>
    <n v="6.8199204999999999E-3"/>
    <n v="1.0828501500000001E-3"/>
    <n v="1.02238185E-3"/>
    <n v="4.7146880099999998E-3"/>
  </r>
  <r>
    <x v="13"/>
    <x v="10"/>
    <x v="37"/>
    <n v="1463"/>
    <n v="8.0692574999999996E-3"/>
    <n v="1.59329012E-3"/>
    <n v="1.24204902E-3"/>
    <n v="5.2226128E-3"/>
  </r>
  <r>
    <x v="13"/>
    <x v="10"/>
    <x v="38"/>
    <n v="550"/>
    <n v="7.8376260099999994E-3"/>
    <n v="7.3114454999999995E-4"/>
    <n v="2.2381100300000001E-3"/>
    <n v="4.86837095E-3"/>
  </r>
  <r>
    <x v="13"/>
    <x v="10"/>
    <x v="39"/>
    <n v="754"/>
    <n v="8.1244164600000005E-3"/>
    <n v="1.2900177999999999E-3"/>
    <n v="9.2813613E-4"/>
    <n v="5.9062620499999996E-3"/>
  </r>
  <r>
    <x v="13"/>
    <x v="10"/>
    <x v="40"/>
    <n v="4443"/>
    <n v="5.1808580199999999E-3"/>
    <n v="9.0731807999999995E-4"/>
    <n v="4.6671393999999999E-4"/>
    <n v="3.8068255199999999E-3"/>
  </r>
  <r>
    <x v="13"/>
    <x v="10"/>
    <x v="41"/>
    <n v="444"/>
    <n v="6.8216390999999996E-3"/>
    <n v="9.4618032000000005E-4"/>
    <n v="1.24410845E-3"/>
    <n v="4.6311934600000004E-3"/>
  </r>
  <r>
    <x v="13"/>
    <x v="10"/>
    <x v="42"/>
    <n v="4325"/>
    <n v="6.39318912E-3"/>
    <n v="1.4377700499999999E-3"/>
    <n v="7.4664394999999996E-4"/>
    <n v="4.1975243799999996E-3"/>
  </r>
  <r>
    <x v="13"/>
    <x v="10"/>
    <x v="43"/>
    <n v="625"/>
    <n v="6.7573701299999999E-3"/>
    <n v="1.1971479000000001E-3"/>
    <n v="1.10590716E-3"/>
    <n v="4.4543145800000003E-3"/>
  </r>
  <r>
    <x v="13"/>
    <x v="10"/>
    <x v="44"/>
    <n v="5432"/>
    <n v="6.5948568900000004E-3"/>
    <n v="1.2346287400000001E-3"/>
    <n v="1.0774774400000001E-3"/>
    <n v="4.2827502100000001E-3"/>
  </r>
  <r>
    <x v="14"/>
    <x v="10"/>
    <x v="0"/>
    <n v="72901"/>
    <n v="6.5017730600000004E-3"/>
    <n v="1.19251725E-3"/>
    <n v="1.03856576E-3"/>
    <n v="4.2696499799999999E-3"/>
  </r>
  <r>
    <x v="14"/>
    <x v="10"/>
    <x v="1"/>
    <n v="1345"/>
    <n v="6.9362433900000001E-3"/>
    <n v="1.8113896799999999E-3"/>
    <n v="1.1440517999999999E-3"/>
    <n v="3.98080143E-3"/>
  </r>
  <r>
    <x v="14"/>
    <x v="10"/>
    <x v="2"/>
    <n v="639"/>
    <n v="6.8379772200000003E-3"/>
    <n v="1.18175077E-3"/>
    <n v="1.4294975299999999E-3"/>
    <n v="4.2267284499999998E-3"/>
  </r>
  <r>
    <x v="14"/>
    <x v="10"/>
    <x v="3"/>
    <n v="740"/>
    <n v="6.2973439899999999E-3"/>
    <n v="1.15501416E-3"/>
    <n v="6.4592692999999998E-4"/>
    <n v="4.4964024200000001E-3"/>
  </r>
  <r>
    <x v="14"/>
    <x v="10"/>
    <x v="4"/>
    <n v="579"/>
    <n v="7.5331028100000001E-3"/>
    <n v="1.1965271400000001E-3"/>
    <n v="1.2473211399999999E-3"/>
    <n v="5.0892540600000003E-3"/>
  </r>
  <r>
    <x v="14"/>
    <x v="10"/>
    <x v="5"/>
    <n v="754"/>
    <n v="7.3090121700000003E-3"/>
    <n v="8.4836096E-4"/>
    <n v="1.4756942100000001E-3"/>
    <n v="4.98495656E-3"/>
  </r>
  <r>
    <x v="14"/>
    <x v="10"/>
    <x v="6"/>
    <n v="1055"/>
    <n v="6.99283591E-3"/>
    <n v="1.28843008E-3"/>
    <n v="1.18548116E-3"/>
    <n v="4.5189241899999998E-3"/>
  </r>
  <r>
    <x v="14"/>
    <x v="10"/>
    <x v="7"/>
    <n v="3153"/>
    <n v="5.3039467699999999E-3"/>
    <n v="8.8979754000000002E-4"/>
    <n v="6.4249486E-4"/>
    <n v="3.7716538800000002E-3"/>
  </r>
  <r>
    <x v="14"/>
    <x v="10"/>
    <x v="8"/>
    <n v="462"/>
    <n v="9.1666163300000002E-3"/>
    <n v="1.3879366699999999E-3"/>
    <n v="2.1191325400000001E-3"/>
    <n v="5.6595466199999998E-3"/>
  </r>
  <r>
    <x v="14"/>
    <x v="10"/>
    <x v="9"/>
    <n v="357"/>
    <n v="7.5332306300000002E-3"/>
    <n v="1.0888705E-3"/>
    <n v="1.5079362700000001E-3"/>
    <n v="4.9364234099999998E-3"/>
  </r>
  <r>
    <x v="14"/>
    <x v="10"/>
    <x v="10"/>
    <n v="873"/>
    <n v="7.4273071399999996E-3"/>
    <n v="1.1767105400000001E-3"/>
    <n v="1.73888177E-3"/>
    <n v="4.5117143700000003E-3"/>
  </r>
  <r>
    <x v="14"/>
    <x v="10"/>
    <x v="11"/>
    <n v="1138"/>
    <n v="7.4556663699999999E-3"/>
    <n v="9.1825710000000005E-4"/>
    <n v="1.9616425799999998E-3"/>
    <n v="4.5757662000000003E-3"/>
  </r>
  <r>
    <x v="14"/>
    <x v="10"/>
    <x v="12"/>
    <n v="852"/>
    <n v="7.97465906E-3"/>
    <n v="1.2350023700000001E-3"/>
    <n v="1.83821268E-3"/>
    <n v="4.9014435299999997E-3"/>
  </r>
  <r>
    <x v="14"/>
    <x v="10"/>
    <x v="13"/>
    <n v="2444"/>
    <n v="6.2326528500000001E-3"/>
    <n v="7.1739817999999999E-4"/>
    <n v="1.2205531100000001E-3"/>
    <n v="4.2947010700000003E-3"/>
  </r>
  <r>
    <x v="14"/>
    <x v="10"/>
    <x v="14"/>
    <n v="596"/>
    <n v="6.1937800500000001E-3"/>
    <n v="1.1069744899999999E-3"/>
    <n v="1.15830047E-3"/>
    <n v="3.9285046100000004E-3"/>
  </r>
  <r>
    <x v="14"/>
    <x v="10"/>
    <x v="15"/>
    <n v="1860"/>
    <n v="7.7362477700000003E-3"/>
    <n v="1.1760625799999999E-3"/>
    <n v="1.6933801300000001E-3"/>
    <n v="4.8668045700000001E-3"/>
  </r>
  <r>
    <x v="14"/>
    <x v="10"/>
    <x v="16"/>
    <n v="397"/>
    <n v="7.4218674700000003E-3"/>
    <n v="1.1223934000000001E-3"/>
    <n v="1.76745125E-3"/>
    <n v="4.5320223399999996E-3"/>
  </r>
  <r>
    <x v="14"/>
    <x v="10"/>
    <x v="17"/>
    <n v="8010"/>
    <n v="5.3132901500000003E-3"/>
    <n v="1.2782370300000001E-3"/>
    <n v="8.2614156E-4"/>
    <n v="3.2089110700000002E-3"/>
  </r>
  <r>
    <x v="14"/>
    <x v="10"/>
    <x v="18"/>
    <n v="5432"/>
    <n v="5.9818507100000001E-3"/>
    <n v="1.35781421E-3"/>
    <n v="6.5827949E-4"/>
    <n v="3.9657565299999996E-3"/>
  </r>
  <r>
    <x v="14"/>
    <x v="10"/>
    <x v="19"/>
    <n v="1520"/>
    <n v="7.2128028200000001E-3"/>
    <n v="1.35281866E-3"/>
    <n v="1.0988210400000001E-3"/>
    <n v="4.7611626500000002E-3"/>
  </r>
  <r>
    <x v="14"/>
    <x v="10"/>
    <x v="20"/>
    <n v="525"/>
    <n v="8.5218472E-3"/>
    <n v="1.58295832E-3"/>
    <n v="1.55791423E-3"/>
    <n v="5.3809080699999999E-3"/>
  </r>
  <r>
    <x v="14"/>
    <x v="10"/>
    <x v="21"/>
    <n v="880"/>
    <n v="6.43419853E-3"/>
    <n v="1.22114349E-3"/>
    <n v="8.9813475999999998E-4"/>
    <n v="4.3149197999999998E-3"/>
  </r>
  <r>
    <x v="14"/>
    <x v="10"/>
    <x v="22"/>
    <n v="1951"/>
    <n v="6.4169962700000001E-3"/>
    <n v="1.10120973E-3"/>
    <n v="1.12492738E-3"/>
    <n v="4.1908586700000004E-3"/>
  </r>
  <r>
    <x v="14"/>
    <x v="10"/>
    <x v="24"/>
    <n v="1829"/>
    <n v="7.73874588E-3"/>
    <n v="1.36499379E-3"/>
    <n v="1.3943054999999999E-3"/>
    <n v="4.9794461299999997E-3"/>
  </r>
  <r>
    <x v="14"/>
    <x v="10"/>
    <x v="25"/>
    <n v="2535"/>
    <n v="5.82776749E-3"/>
    <n v="1.21250158E-3"/>
    <n v="9.5590870000000002E-4"/>
    <n v="3.65935673E-3"/>
  </r>
  <r>
    <x v="14"/>
    <x v="10"/>
    <x v="26"/>
    <n v="913"/>
    <n v="6.89530826E-3"/>
    <n v="1.2858882600000001E-3"/>
    <n v="1.15800298E-3"/>
    <n v="4.4514165400000002E-3"/>
  </r>
  <r>
    <x v="14"/>
    <x v="10"/>
    <x v="27"/>
    <n v="758"/>
    <n v="8.0667629199999997E-3"/>
    <n v="9.5744137999999996E-4"/>
    <n v="1.9232199800000001E-3"/>
    <n v="5.1861010999999999E-3"/>
  </r>
  <r>
    <x v="14"/>
    <x v="10"/>
    <x v="28"/>
    <n v="3627"/>
    <n v="6.1029193400000004E-3"/>
    <n v="1.4642749000000001E-3"/>
    <n v="5.7018325999999998E-4"/>
    <n v="4.0684607100000001E-3"/>
  </r>
  <r>
    <x v="14"/>
    <x v="10"/>
    <x v="29"/>
    <n v="782"/>
    <n v="7.5229554900000002E-3"/>
    <n v="1.2767888499999999E-3"/>
    <n v="1.5888152400000001E-3"/>
    <n v="4.65735092E-3"/>
  </r>
  <r>
    <x v="14"/>
    <x v="10"/>
    <x v="30"/>
    <n v="800"/>
    <n v="8.5756363300000006E-3"/>
    <n v="1.27107906E-3"/>
    <n v="1.79359062E-3"/>
    <n v="5.5109661800000001E-3"/>
  </r>
  <r>
    <x v="14"/>
    <x v="10"/>
    <x v="31"/>
    <n v="728"/>
    <n v="6.7867951300000003E-3"/>
    <n v="1.07153961E-3"/>
    <n v="1.49955778E-3"/>
    <n v="4.2156972699999998E-3"/>
  </r>
  <r>
    <x v="14"/>
    <x v="10"/>
    <x v="32"/>
    <n v="698"/>
    <n v="8.3919662199999998E-3"/>
    <n v="8.7745718000000004E-4"/>
    <n v="1.37905567E-3"/>
    <n v="6.1354529100000003E-3"/>
  </r>
  <r>
    <x v="14"/>
    <x v="10"/>
    <x v="33"/>
    <n v="1200"/>
    <n v="7.2326386499999996E-3"/>
    <n v="1.0463249899999999E-3"/>
    <n v="1.45798587E-3"/>
    <n v="4.7283272999999997E-3"/>
  </r>
  <r>
    <x v="14"/>
    <x v="10"/>
    <x v="34"/>
    <n v="463"/>
    <n v="8.1812202699999993E-3"/>
    <n v="1.2879467100000001E-3"/>
    <n v="1.98196621E-3"/>
    <n v="4.9113068499999999E-3"/>
  </r>
  <r>
    <x v="14"/>
    <x v="10"/>
    <x v="35"/>
    <n v="385"/>
    <n v="7.2039740200000001E-3"/>
    <n v="2.4296512E-4"/>
    <n v="1.67454281E-3"/>
    <n v="5.2758234599999997E-3"/>
  </r>
  <r>
    <x v="14"/>
    <x v="10"/>
    <x v="36"/>
    <n v="3439"/>
    <n v="6.7290903600000004E-3"/>
    <n v="1.13428257E-3"/>
    <n v="8.9087027999999995E-4"/>
    <n v="4.7039370299999999E-3"/>
  </r>
  <r>
    <x v="14"/>
    <x v="10"/>
    <x v="37"/>
    <n v="1566"/>
    <n v="7.7227748200000002E-3"/>
    <n v="1.4664852000000001E-3"/>
    <n v="1.13282518E-3"/>
    <n v="5.1119563800000002E-3"/>
  </r>
  <r>
    <x v="14"/>
    <x v="10"/>
    <x v="38"/>
    <n v="382"/>
    <n v="8.28821844E-3"/>
    <n v="8.2051675000000001E-4"/>
    <n v="2.4562485499999998E-3"/>
    <n v="5.0114526499999996E-3"/>
  </r>
  <r>
    <x v="14"/>
    <x v="10"/>
    <x v="39"/>
    <n v="730"/>
    <n v="7.5274762899999997E-3"/>
    <n v="1.27070625E-3"/>
    <n v="9.0428375999999997E-4"/>
    <n v="5.3524858E-3"/>
  </r>
  <r>
    <x v="14"/>
    <x v="10"/>
    <x v="40"/>
    <n v="5130"/>
    <n v="5.1287855899999997E-3"/>
    <n v="8.9061461000000002E-4"/>
    <n v="5.1743305999999995E-4"/>
    <n v="3.72073744E-3"/>
  </r>
  <r>
    <x v="14"/>
    <x v="10"/>
    <x v="41"/>
    <n v="465"/>
    <n v="6.7190360100000002E-3"/>
    <n v="8.0000473999999996E-4"/>
    <n v="1.2278223400000001E-3"/>
    <n v="4.6912084299999997E-3"/>
  </r>
  <r>
    <x v="14"/>
    <x v="10"/>
    <x v="42"/>
    <n v="4598"/>
    <n v="6.2403035099999997E-3"/>
    <n v="1.28402724E-3"/>
    <n v="6.9079427000000001E-4"/>
    <n v="4.2538168399999998E-3"/>
  </r>
  <r>
    <x v="14"/>
    <x v="10"/>
    <x v="43"/>
    <n v="557"/>
    <n v="7.0532862199999997E-3"/>
    <n v="1.3064571399999999E-3"/>
    <n v="1.0416872099999999E-3"/>
    <n v="4.7051413899999997E-3"/>
  </r>
  <r>
    <x v="14"/>
    <x v="10"/>
    <x v="44"/>
    <n v="5754"/>
    <n v="6.9214428999999997E-3"/>
    <n v="1.27247607E-3"/>
    <n v="1.1518755899999999E-3"/>
    <n v="4.4970907500000001E-3"/>
  </r>
  <r>
    <x v="15"/>
    <x v="10"/>
    <x v="0"/>
    <n v="70005"/>
    <n v="7.0582079000000002E-3"/>
    <n v="1.2311201600000001E-3"/>
    <n v="1.0878942700000001E-3"/>
    <n v="4.7523494600000002E-3"/>
  </r>
  <r>
    <x v="15"/>
    <x v="10"/>
    <x v="1"/>
    <n v="1354"/>
    <n v="7.5779067800000001E-3"/>
    <n v="1.83900388E-3"/>
    <n v="1.09879311E-3"/>
    <n v="4.6401093100000004E-3"/>
  </r>
  <r>
    <x v="15"/>
    <x v="10"/>
    <x v="2"/>
    <n v="659"/>
    <n v="6.6704951900000004E-3"/>
    <n v="1.19922488E-3"/>
    <n v="1.3187943599999999E-3"/>
    <n v="4.15247545E-3"/>
  </r>
  <r>
    <x v="15"/>
    <x v="10"/>
    <x v="3"/>
    <n v="846"/>
    <n v="6.6089328699999996E-3"/>
    <n v="1.1180060599999999E-3"/>
    <n v="6.4359214999999996E-4"/>
    <n v="4.8473341600000002E-3"/>
  </r>
  <r>
    <x v="15"/>
    <x v="10"/>
    <x v="4"/>
    <n v="628"/>
    <n v="7.8008150999999996E-3"/>
    <n v="1.1619962500000001E-3"/>
    <n v="1.1499614299999999E-3"/>
    <n v="5.48885695E-3"/>
  </r>
  <r>
    <x v="15"/>
    <x v="10"/>
    <x v="5"/>
    <n v="677"/>
    <n v="7.7475173999999999E-3"/>
    <n v="9.9049773999999998E-4"/>
    <n v="1.56438033E-3"/>
    <n v="5.1926388500000004E-3"/>
  </r>
  <r>
    <x v="15"/>
    <x v="10"/>
    <x v="6"/>
    <n v="1106"/>
    <n v="7.2029667400000004E-3"/>
    <n v="1.1391879499999999E-3"/>
    <n v="1.1175781200000001E-3"/>
    <n v="4.9462001999999996E-3"/>
  </r>
  <r>
    <x v="15"/>
    <x v="10"/>
    <x v="7"/>
    <n v="3109"/>
    <n v="5.6997416900000002E-3"/>
    <n v="1.0096506599999999E-3"/>
    <n v="6.4215425999999997E-4"/>
    <n v="4.0479362999999999E-3"/>
  </r>
  <r>
    <x v="15"/>
    <x v="10"/>
    <x v="8"/>
    <n v="454"/>
    <n v="9.8673058099999992E-3"/>
    <n v="1.4270015200000001E-3"/>
    <n v="2.2490157099999998E-3"/>
    <n v="6.1912881000000001E-3"/>
  </r>
  <r>
    <x v="15"/>
    <x v="10"/>
    <x v="9"/>
    <n v="399"/>
    <n v="8.3944813399999992E-3"/>
    <n v="9.3546923000000003E-4"/>
    <n v="1.73309408E-3"/>
    <n v="5.72591757E-3"/>
  </r>
  <r>
    <x v="15"/>
    <x v="10"/>
    <x v="10"/>
    <n v="1180"/>
    <n v="8.3724005000000001E-3"/>
    <n v="1.10092961E-3"/>
    <n v="1.78578131E-3"/>
    <n v="5.4856890899999998E-3"/>
  </r>
  <r>
    <x v="15"/>
    <x v="10"/>
    <x v="11"/>
    <n v="1303"/>
    <n v="8.5004065799999997E-3"/>
    <n v="9.5088588999999997E-4"/>
    <n v="2.2360611200000001E-3"/>
    <n v="5.3134590900000001E-3"/>
  </r>
  <r>
    <x v="15"/>
    <x v="10"/>
    <x v="12"/>
    <n v="1028"/>
    <n v="8.5596805500000005E-3"/>
    <n v="1.3316938E-3"/>
    <n v="1.7916731800000001E-3"/>
    <n v="5.4363130799999996E-3"/>
  </r>
  <r>
    <x v="15"/>
    <x v="10"/>
    <x v="13"/>
    <n v="2289"/>
    <n v="6.536338E-3"/>
    <n v="7.8887227000000004E-4"/>
    <n v="1.24182863E-3"/>
    <n v="4.5056366199999996E-3"/>
  </r>
  <r>
    <x v="15"/>
    <x v="10"/>
    <x v="14"/>
    <n v="438"/>
    <n v="6.5716427500000004E-3"/>
    <n v="1.11340983E-3"/>
    <n v="1.1961195300000001E-3"/>
    <n v="4.2621129000000001E-3"/>
  </r>
  <r>
    <x v="15"/>
    <x v="10"/>
    <x v="15"/>
    <n v="1927"/>
    <n v="8.0922115599999997E-3"/>
    <n v="1.25518316E-3"/>
    <n v="1.64769863E-3"/>
    <n v="5.1893292700000001E-3"/>
  </r>
  <r>
    <x v="15"/>
    <x v="10"/>
    <x v="16"/>
    <n v="666"/>
    <n v="8.6081565299999992E-3"/>
    <n v="1.3092604099999999E-3"/>
    <n v="1.85576176E-3"/>
    <n v="5.4431338600000002E-3"/>
  </r>
  <r>
    <x v="15"/>
    <x v="10"/>
    <x v="17"/>
    <n v="6819"/>
    <n v="5.6783162100000001E-3"/>
    <n v="1.3198855099999999E-3"/>
    <n v="8.3411216000000004E-4"/>
    <n v="3.52431805E-3"/>
  </r>
  <r>
    <x v="15"/>
    <x v="10"/>
    <x v="18"/>
    <n v="4450"/>
    <n v="5.93921376E-3"/>
    <n v="1.11779522E-3"/>
    <n v="6.4483694000000002E-4"/>
    <n v="4.1765811199999999E-3"/>
  </r>
  <r>
    <x v="15"/>
    <x v="10"/>
    <x v="19"/>
    <n v="1533"/>
    <n v="7.9463377299999992E-3"/>
    <n v="1.2739633E-3"/>
    <n v="1.18195206E-3"/>
    <n v="5.4904219000000004E-3"/>
  </r>
  <r>
    <x v="15"/>
    <x v="10"/>
    <x v="20"/>
    <n v="829"/>
    <n v="9.4173868399999999E-3"/>
    <n v="1.5560076600000001E-3"/>
    <n v="1.58726744E-3"/>
    <n v="6.2739018300000003E-3"/>
  </r>
  <r>
    <x v="15"/>
    <x v="10"/>
    <x v="21"/>
    <n v="892"/>
    <n v="6.7513050899999996E-3"/>
    <n v="1.1894824000000001E-3"/>
    <n v="9.3973153000000002E-4"/>
    <n v="4.6220906699999996E-3"/>
  </r>
  <r>
    <x v="15"/>
    <x v="10"/>
    <x v="22"/>
    <n v="1635"/>
    <n v="6.6128876900000003E-3"/>
    <n v="1.0436556100000001E-3"/>
    <n v="1.23458182E-3"/>
    <n v="4.3346497799999998E-3"/>
  </r>
  <r>
    <x v="15"/>
    <x v="10"/>
    <x v="23"/>
    <n v="5"/>
    <n v="8.9212961E-3"/>
    <n v="1.0370367999999999E-3"/>
    <n v="3.7314812399999999E-3"/>
    <n v="4.1527774899999996E-3"/>
  </r>
  <r>
    <x v="15"/>
    <x v="10"/>
    <x v="24"/>
    <n v="1684"/>
    <n v="7.8107608999999998E-3"/>
    <n v="1.40640784E-3"/>
    <n v="1.3280216699999999E-3"/>
    <n v="5.0763309100000003E-3"/>
  </r>
  <r>
    <x v="15"/>
    <x v="10"/>
    <x v="25"/>
    <n v="2205"/>
    <n v="6.4485751799999999E-3"/>
    <n v="1.16805741E-3"/>
    <n v="1.04096831E-3"/>
    <n v="4.2395489699999997E-3"/>
  </r>
  <r>
    <x v="15"/>
    <x v="10"/>
    <x v="26"/>
    <n v="968"/>
    <n v="7.3659533300000002E-3"/>
    <n v="1.3498739799999999E-3"/>
    <n v="1.1133706799999999E-3"/>
    <n v="4.9027081899999997E-3"/>
  </r>
  <r>
    <x v="15"/>
    <x v="10"/>
    <x v="27"/>
    <n v="740"/>
    <n v="8.6497901699999994E-3"/>
    <n v="1.07449613E-3"/>
    <n v="2.0615925999999999E-3"/>
    <n v="5.5137009700000003E-3"/>
  </r>
  <r>
    <x v="15"/>
    <x v="10"/>
    <x v="28"/>
    <n v="3070"/>
    <n v="6.3898349300000002E-3"/>
    <n v="1.50658228E-3"/>
    <n v="5.6229618000000004E-4"/>
    <n v="4.32095599E-3"/>
  </r>
  <r>
    <x v="15"/>
    <x v="10"/>
    <x v="29"/>
    <n v="808"/>
    <n v="8.2753481300000004E-3"/>
    <n v="1.3377936899999999E-3"/>
    <n v="1.69977E-3"/>
    <n v="5.2377839499999999E-3"/>
  </r>
  <r>
    <x v="15"/>
    <x v="10"/>
    <x v="30"/>
    <n v="845"/>
    <n v="9.7657651699999994E-3"/>
    <n v="1.4710303300000001E-3"/>
    <n v="1.7696414399999999E-3"/>
    <n v="6.5250929100000004E-3"/>
  </r>
  <r>
    <x v="15"/>
    <x v="10"/>
    <x v="31"/>
    <n v="666"/>
    <n v="7.2935954399999999E-3"/>
    <n v="1.06637865E-3"/>
    <n v="1.4197876E-3"/>
    <n v="4.8074287099999996E-3"/>
  </r>
  <r>
    <x v="15"/>
    <x v="10"/>
    <x v="32"/>
    <n v="730"/>
    <n v="9.07079186E-3"/>
    <n v="2.15907193E-3"/>
    <n v="1.4791664400000001E-3"/>
    <n v="6.8024160400000002E-3"/>
  </r>
  <r>
    <x v="15"/>
    <x v="10"/>
    <x v="33"/>
    <n v="1394"/>
    <n v="7.48838418E-3"/>
    <n v="1.0169573500000001E-3"/>
    <n v="1.50085992E-3"/>
    <n v="4.9705664100000001E-3"/>
  </r>
  <r>
    <x v="15"/>
    <x v="10"/>
    <x v="34"/>
    <n v="497"/>
    <n v="8.4259955500000008E-3"/>
    <n v="1.25822039E-3"/>
    <n v="1.8678270899999999E-3"/>
    <n v="5.2999476000000004E-3"/>
  </r>
  <r>
    <x v="15"/>
    <x v="10"/>
    <x v="35"/>
    <n v="430"/>
    <n v="8.4869183599999998E-3"/>
    <n v="5.1001268E-4"/>
    <n v="1.8121767699999999E-3"/>
    <n v="6.1533697000000004E-3"/>
  </r>
  <r>
    <x v="15"/>
    <x v="10"/>
    <x v="36"/>
    <n v="3619"/>
    <n v="6.9797133099999999E-3"/>
    <n v="1.19726241E-3"/>
    <n v="8.2380262999999997E-4"/>
    <n v="4.9586477900000004E-3"/>
  </r>
  <r>
    <x v="15"/>
    <x v="10"/>
    <x v="37"/>
    <n v="1663"/>
    <n v="8.4649768800000007E-3"/>
    <n v="1.6193331300000001E-3"/>
    <n v="1.18151576E-3"/>
    <n v="5.6525047199999998E-3"/>
  </r>
  <r>
    <x v="15"/>
    <x v="10"/>
    <x v="38"/>
    <n v="280"/>
    <n v="9.8302328799999995E-3"/>
    <n v="1.33019152E-3"/>
    <n v="2.99098853E-3"/>
    <n v="5.5090523299999999E-3"/>
  </r>
  <r>
    <x v="15"/>
    <x v="10"/>
    <x v="39"/>
    <n v="828"/>
    <n v="8.2207794199999993E-3"/>
    <n v="1.3469256399999999E-3"/>
    <n v="8.3779218999999996E-4"/>
    <n v="6.0360611100000001E-3"/>
  </r>
  <r>
    <x v="15"/>
    <x v="10"/>
    <x v="40"/>
    <n v="3990"/>
    <n v="5.6535607399999998E-3"/>
    <n v="9.7867039999999998E-4"/>
    <n v="5.6446068000000002E-4"/>
    <n v="4.1104291899999998E-3"/>
  </r>
  <r>
    <x v="15"/>
    <x v="10"/>
    <x v="41"/>
    <n v="546"/>
    <n v="7.5439854900000002E-3"/>
    <n v="1.12173104E-3"/>
    <n v="1.08758117E-3"/>
    <n v="5.3344396299999999E-3"/>
  </r>
  <r>
    <x v="15"/>
    <x v="10"/>
    <x v="42"/>
    <n v="4687"/>
    <n v="6.6874291300000003E-3"/>
    <n v="1.3055859400000001E-3"/>
    <n v="6.7906477999999998E-4"/>
    <n v="4.6911569399999999E-3"/>
  </r>
  <r>
    <x v="15"/>
    <x v="10"/>
    <x v="43"/>
    <n v="588"/>
    <n v="7.7147106299999997E-3"/>
    <n v="1.22618236E-3"/>
    <n v="1.05558287E-3"/>
    <n v="5.4329449300000001E-3"/>
  </r>
  <r>
    <x v="15"/>
    <x v="10"/>
    <x v="44"/>
    <n v="5541"/>
    <n v="7.6874324999999999E-3"/>
    <n v="1.3070158099999999E-3"/>
    <n v="1.19972429E-3"/>
    <n v="5.18069193E-3"/>
  </r>
  <r>
    <x v="0"/>
    <x v="0"/>
    <x v="45"/>
    <n v="34097"/>
    <n v="4.8817165699999998E-3"/>
    <n v="9.0605760000000003E-4"/>
    <n v="8.9896523E-4"/>
    <n v="3.0766932699999999E-3"/>
  </r>
  <r>
    <x v="0"/>
    <x v="1"/>
    <x v="45"/>
    <n v="15965"/>
    <n v="4.5839725100000001E-3"/>
    <n v="8.7434801999999997E-4"/>
    <n v="8.4015429E-4"/>
    <n v="2.8694697200000001E-3"/>
  </r>
  <r>
    <x v="0"/>
    <x v="2"/>
    <x v="45"/>
    <n v="7961"/>
    <n v="4.7481629699999998E-3"/>
    <n v="9.5206003999999996E-4"/>
    <n v="8.6663199999999999E-4"/>
    <n v="2.9294704499999999E-3"/>
  </r>
  <r>
    <x v="0"/>
    <x v="3"/>
    <x v="45"/>
    <n v="2165"/>
    <n v="5.7735969700000002E-3"/>
    <n v="1.0970776399999999E-3"/>
    <n v="9.8614828999999998E-4"/>
    <n v="3.6903705500000001E-3"/>
  </r>
  <r>
    <x v="0"/>
    <x v="4"/>
    <x v="45"/>
    <n v="8006"/>
    <n v="5.3670754399999998E-3"/>
    <n v="8.7189069000000001E-4"/>
    <n v="1.02481708E-3"/>
    <n v="3.47036718E-3"/>
  </r>
  <r>
    <x v="0"/>
    <x v="0"/>
    <x v="46"/>
    <n v="50044"/>
    <n v="6.1432222000000003E-3"/>
    <n v="7.9136378000000003E-4"/>
    <n v="1.5943404900000001E-3"/>
    <n v="3.7575174500000001E-3"/>
  </r>
  <r>
    <x v="0"/>
    <x v="1"/>
    <x v="46"/>
    <n v="19313"/>
    <n v="5.5797522200000003E-3"/>
    <n v="6.9601015E-4"/>
    <n v="1.42975778E-3"/>
    <n v="3.4539838100000001E-3"/>
  </r>
  <r>
    <x v="0"/>
    <x v="2"/>
    <x v="46"/>
    <n v="12082"/>
    <n v="5.9060461000000003E-3"/>
    <n v="7.9729941999999996E-4"/>
    <n v="1.51558941E-3"/>
    <n v="3.59315678E-3"/>
  </r>
  <r>
    <x v="0"/>
    <x v="3"/>
    <x v="46"/>
    <n v="4758"/>
    <n v="7.2465645100000002E-3"/>
    <n v="9.7958045000000001E-4"/>
    <n v="1.8781012599999999E-3"/>
    <n v="4.3888823199999998E-3"/>
  </r>
  <r>
    <x v="0"/>
    <x v="4"/>
    <x v="46"/>
    <n v="13891"/>
    <n v="6.7549963299999996E-3"/>
    <n v="8.5430491000000001E-4"/>
    <n v="1.7944644999999999E-3"/>
    <n v="4.1062264400000001E-3"/>
  </r>
  <r>
    <x v="1"/>
    <x v="0"/>
    <x v="45"/>
    <n v="32151"/>
    <n v="4.8071057199999996E-3"/>
    <n v="9.1793351999999999E-4"/>
    <n v="8.4048144E-4"/>
    <n v="3.0486902799999999E-3"/>
  </r>
  <r>
    <x v="1"/>
    <x v="1"/>
    <x v="45"/>
    <n v="15553"/>
    <n v="4.5200116799999999E-3"/>
    <n v="8.7937338999999998E-4"/>
    <n v="7.7895065000000005E-4"/>
    <n v="2.8616871500000002E-3"/>
  </r>
  <r>
    <x v="1"/>
    <x v="2"/>
    <x v="45"/>
    <n v="7817"/>
    <n v="4.6947178200000004E-3"/>
    <n v="9.4962610999999996E-4"/>
    <n v="8.1063209000000001E-4"/>
    <n v="2.9344591399999998E-3"/>
  </r>
  <r>
    <x v="1"/>
    <x v="3"/>
    <x v="45"/>
    <n v="2034"/>
    <n v="5.7031958900000002E-3"/>
    <n v="1.10349156E-3"/>
    <n v="9.1516532999999999E-4"/>
    <n v="3.6845385199999999E-3"/>
  </r>
  <r>
    <x v="1"/>
    <x v="4"/>
    <x v="45"/>
    <n v="6747"/>
    <n v="5.3289765600000004E-3"/>
    <n v="9.1416290999999999E-4"/>
    <n v="9.943889E-4"/>
    <n v="3.4204242699999998E-3"/>
  </r>
  <r>
    <x v="1"/>
    <x v="0"/>
    <x v="46"/>
    <n v="47597"/>
    <n v="6.1156119099999998E-3"/>
    <n v="7.6537100000000004E-4"/>
    <n v="1.57067531E-3"/>
    <n v="3.7795651199999999E-3"/>
  </r>
  <r>
    <x v="1"/>
    <x v="1"/>
    <x v="46"/>
    <n v="18383"/>
    <n v="5.48249315E-3"/>
    <n v="6.6754485000000002E-4"/>
    <n v="1.3859679E-3"/>
    <n v="3.4289799099999998E-3"/>
  </r>
  <r>
    <x v="1"/>
    <x v="2"/>
    <x v="46"/>
    <n v="11769"/>
    <n v="5.90764555E-3"/>
    <n v="7.6933590999999995E-4"/>
    <n v="1.5130564599999999E-3"/>
    <n v="3.6252527000000001E-3"/>
  </r>
  <r>
    <x v="1"/>
    <x v="3"/>
    <x v="46"/>
    <n v="5121"/>
    <n v="7.3333566000000003E-3"/>
    <n v="9.6405391000000003E-4"/>
    <n v="1.85369587E-3"/>
    <n v="4.5156063399999996E-3"/>
  </r>
  <r>
    <x v="1"/>
    <x v="4"/>
    <x v="46"/>
    <n v="12324"/>
    <n v="6.75258918E-3"/>
    <n v="8.2494743000000004E-4"/>
    <n v="1.78361303E-3"/>
    <n v="4.14402824E-3"/>
  </r>
  <r>
    <x v="2"/>
    <x v="0"/>
    <x v="45"/>
    <n v="28356"/>
    <n v="4.7824242300000003E-3"/>
    <n v="8.9780928999999999E-4"/>
    <n v="8.1252946999999995E-4"/>
    <n v="3.0720849800000001E-3"/>
  </r>
  <r>
    <x v="2"/>
    <x v="1"/>
    <x v="45"/>
    <n v="14626"/>
    <n v="4.52634506E-3"/>
    <n v="8.6824522999999997E-4"/>
    <n v="7.5788557999999998E-4"/>
    <n v="2.90021377E-3"/>
  </r>
  <r>
    <x v="2"/>
    <x v="2"/>
    <x v="45"/>
    <n v="6470"/>
    <n v="4.6235167799999997E-3"/>
    <n v="9.5297896000000001E-4"/>
    <n v="7.9092045999999997E-4"/>
    <n v="2.8796168700000002E-3"/>
  </r>
  <r>
    <x v="2"/>
    <x v="3"/>
    <x v="45"/>
    <n v="1396"/>
    <n v="5.59120612E-3"/>
    <n v="1.0559350400000001E-3"/>
    <n v="8.7132192999999996E-4"/>
    <n v="3.6639486800000001E-3"/>
  </r>
  <r>
    <x v="2"/>
    <x v="4"/>
    <x v="45"/>
    <n v="5864"/>
    <n v="5.4039258700000004E-3"/>
    <n v="8.7303311000000005E-4"/>
    <n v="9.5866823999999999E-4"/>
    <n v="3.57222404E-3"/>
  </r>
  <r>
    <x v="2"/>
    <x v="0"/>
    <x v="46"/>
    <n v="40855"/>
    <n v="6.1654743200000002E-3"/>
    <n v="7.7639902000000002E-4"/>
    <n v="1.55841633E-3"/>
    <n v="3.8305358300000001E-3"/>
  </r>
  <r>
    <x v="2"/>
    <x v="1"/>
    <x v="46"/>
    <n v="17479"/>
    <n v="5.66521204E-3"/>
    <n v="6.9842847999999999E-4"/>
    <n v="1.4097417099999999E-3"/>
    <n v="3.5569195200000001E-3"/>
  </r>
  <r>
    <x v="2"/>
    <x v="2"/>
    <x v="46"/>
    <n v="9427"/>
    <n v="5.9585545799999999E-3"/>
    <n v="7.8903066999999995E-4"/>
    <n v="1.50536359E-3"/>
    <n v="3.6640419699999999E-3"/>
  </r>
  <r>
    <x v="2"/>
    <x v="3"/>
    <x v="46"/>
    <n v="3067"/>
    <n v="7.1808051399999996E-3"/>
    <n v="9.5176829000000001E-4"/>
    <n v="1.8300356E-3"/>
    <n v="4.3988422799999998E-3"/>
  </r>
  <r>
    <x v="2"/>
    <x v="4"/>
    <x v="46"/>
    <n v="10882"/>
    <n v="6.8621015100000004E-3"/>
    <n v="8.4126860000000004E-4"/>
    <n v="1.7666276300000001E-3"/>
    <n v="4.2540867400000003E-3"/>
  </r>
  <r>
    <x v="3"/>
    <x v="0"/>
    <x v="45"/>
    <n v="26986"/>
    <n v="4.8431784699999999E-3"/>
    <n v="9.2361825000000005E-4"/>
    <n v="7.8197887999999997E-4"/>
    <n v="3.13758087E-3"/>
  </r>
  <r>
    <x v="3"/>
    <x v="1"/>
    <x v="45"/>
    <n v="13874"/>
    <n v="4.5926096999999999E-3"/>
    <n v="8.7804853000000003E-4"/>
    <n v="7.2807275E-4"/>
    <n v="2.9864879400000001E-3"/>
  </r>
  <r>
    <x v="3"/>
    <x v="2"/>
    <x v="45"/>
    <n v="6196"/>
    <n v="4.7187475100000003E-3"/>
    <n v="9.8032906999999999E-4"/>
    <n v="7.7530768000000003E-4"/>
    <n v="2.9631102899999998E-3"/>
  </r>
  <r>
    <x v="3"/>
    <x v="3"/>
    <x v="45"/>
    <n v="1431"/>
    <n v="5.6174616399999999E-3"/>
    <n v="1.12574224E-3"/>
    <n v="8.7544784000000001E-4"/>
    <n v="3.61627108E-3"/>
  </r>
  <r>
    <x v="3"/>
    <x v="4"/>
    <x v="45"/>
    <n v="5485"/>
    <n v="5.4155332799999999E-3"/>
    <n v="9.2208947000000003E-4"/>
    <n v="9.0148191999999999E-4"/>
    <n v="3.5919614199999999E-3"/>
  </r>
  <r>
    <x v="3"/>
    <x v="0"/>
    <x v="46"/>
    <n v="40853"/>
    <n v="6.3340729300000002E-3"/>
    <n v="8.1843691999999998E-4"/>
    <n v="1.50929437E-3"/>
    <n v="4.0061737099999998E-3"/>
  </r>
  <r>
    <x v="3"/>
    <x v="1"/>
    <x v="46"/>
    <n v="16786"/>
    <n v="5.68732848E-3"/>
    <n v="7.1427305999999995E-4"/>
    <n v="1.34541933E-3"/>
    <n v="3.6274742600000002E-3"/>
  </r>
  <r>
    <x v="3"/>
    <x v="2"/>
    <x v="46"/>
    <n v="9771"/>
    <n v="6.1590122100000002E-3"/>
    <n v="8.4196360000000003E-4"/>
    <n v="1.45400125E-3"/>
    <n v="3.86285024E-3"/>
  </r>
  <r>
    <x v="3"/>
    <x v="3"/>
    <x v="46"/>
    <n v="3550"/>
    <n v="7.7655807399999999E-3"/>
    <n v="1.0161773800000001E-3"/>
    <n v="1.8368737800000001E-3"/>
    <n v="4.91239869E-3"/>
  </r>
  <r>
    <x v="3"/>
    <x v="4"/>
    <x v="46"/>
    <n v="10746"/>
    <n v="7.0306035300000003E-3"/>
    <n v="8.9443140999999999E-4"/>
    <n v="1.7073372400000001E-3"/>
    <n v="4.4286717499999999E-3"/>
  </r>
  <r>
    <x v="4"/>
    <x v="0"/>
    <x v="45"/>
    <n v="25875"/>
    <n v="5.0875359900000002E-3"/>
    <n v="1.03516213E-3"/>
    <n v="7.9697730000000003E-4"/>
    <n v="3.25539607E-3"/>
  </r>
  <r>
    <x v="4"/>
    <x v="1"/>
    <x v="45"/>
    <n v="13514"/>
    <n v="4.7944858600000003E-3"/>
    <n v="9.5859842000000002E-4"/>
    <n v="7.3517356999999999E-4"/>
    <n v="3.1007133899999999E-3"/>
  </r>
  <r>
    <x v="4"/>
    <x v="2"/>
    <x v="45"/>
    <n v="5674"/>
    <n v="5.0261872800000003E-3"/>
    <n v="1.0995490299999999E-3"/>
    <n v="7.9631807999999997E-4"/>
    <n v="3.1303196699999998E-3"/>
  </r>
  <r>
    <x v="4"/>
    <x v="3"/>
    <x v="45"/>
    <n v="1339"/>
    <n v="5.9463596799999999E-3"/>
    <n v="1.3656281299999999E-3"/>
    <n v="8.6563505000000003E-4"/>
    <n v="3.7150960200000001E-3"/>
  </r>
  <r>
    <x v="4"/>
    <x v="4"/>
    <x v="45"/>
    <n v="5348"/>
    <n v="5.6781132500000001E-3"/>
    <n v="1.0775811199999999E-3"/>
    <n v="9.3666004999999998E-4"/>
    <n v="3.6638715900000002E-3"/>
  </r>
  <r>
    <x v="4"/>
    <x v="0"/>
    <x v="46"/>
    <n v="39507"/>
    <n v="6.5653584900000001E-3"/>
    <n v="9.0939204999999999E-4"/>
    <n v="1.4801690599999999E-3"/>
    <n v="4.1756331300000001E-3"/>
  </r>
  <r>
    <x v="4"/>
    <x v="1"/>
    <x v="46"/>
    <n v="16612"/>
    <n v="5.9397467099999999E-3"/>
    <n v="7.967715E-4"/>
    <n v="1.34799828E-3"/>
    <n v="3.79481272E-3"/>
  </r>
  <r>
    <x v="4"/>
    <x v="2"/>
    <x v="46"/>
    <n v="9293"/>
    <n v="6.39674253E-3"/>
    <n v="9.4356267000000004E-4"/>
    <n v="1.4306527099999999E-3"/>
    <n v="4.0222912799999996E-3"/>
  </r>
  <r>
    <x v="4"/>
    <x v="3"/>
    <x v="46"/>
    <n v="3224"/>
    <n v="7.8138890699999998E-3"/>
    <n v="1.1112795999999999E-3"/>
    <n v="1.72713953E-3"/>
    <n v="4.9753294700000004E-3"/>
  </r>
  <r>
    <x v="4"/>
    <x v="4"/>
    <x v="46"/>
    <n v="10378"/>
    <n v="7.3298938799999996E-3"/>
    <n v="9.9634708999999993E-4"/>
    <n v="1.65935038E-3"/>
    <n v="4.6740888699999998E-3"/>
  </r>
  <r>
    <x v="5"/>
    <x v="0"/>
    <x v="45"/>
    <n v="26497"/>
    <n v="5.0419786599999999E-3"/>
    <n v="1.01599179E-3"/>
    <n v="7.8074328000000005E-4"/>
    <n v="3.2452431000000001E-3"/>
  </r>
  <r>
    <x v="5"/>
    <x v="1"/>
    <x v="45"/>
    <n v="13517"/>
    <n v="4.7240749299999997E-3"/>
    <n v="9.3383753000000002E-4"/>
    <n v="7.0697043999999999E-4"/>
    <n v="3.0832664700000002E-3"/>
  </r>
  <r>
    <x v="5"/>
    <x v="2"/>
    <x v="45"/>
    <n v="5879"/>
    <n v="4.9573003100000001E-3"/>
    <n v="1.0907228699999999E-3"/>
    <n v="7.6530613000000002E-4"/>
    <n v="3.1012708399999998E-3"/>
  </r>
  <r>
    <x v="5"/>
    <x v="3"/>
    <x v="45"/>
    <n v="1414"/>
    <n v="6.0737202300000003E-3"/>
    <n v="1.31796265E-3"/>
    <n v="8.7898274999999998E-4"/>
    <n v="3.8767743399999999E-3"/>
  </r>
  <r>
    <x v="5"/>
    <x v="4"/>
    <x v="45"/>
    <n v="5687"/>
    <n v="5.6285877800000004E-3"/>
    <n v="1.05892273E-3"/>
    <n v="9.4762071000000002E-4"/>
    <n v="3.6220438600000002E-3"/>
  </r>
  <r>
    <x v="5"/>
    <x v="0"/>
    <x v="46"/>
    <n v="40478"/>
    <n v="6.6567330500000004E-3"/>
    <n v="9.9751377999999992E-4"/>
    <n v="1.42893469E-3"/>
    <n v="4.2301128099999996E-3"/>
  </r>
  <r>
    <x v="5"/>
    <x v="1"/>
    <x v="46"/>
    <n v="16633"/>
    <n v="5.9627215400000003E-3"/>
    <n v="8.6632194999999997E-4"/>
    <n v="1.2827207199999999E-3"/>
    <n v="3.8134939900000002E-3"/>
  </r>
  <r>
    <x v="5"/>
    <x v="2"/>
    <x v="46"/>
    <n v="9595"/>
    <n v="6.4143021499999996E-3"/>
    <n v="1.0070563900000001E-3"/>
    <n v="1.35830511E-3"/>
    <n v="4.0487387300000002E-3"/>
  </r>
  <r>
    <x v="5"/>
    <x v="3"/>
    <x v="46"/>
    <n v="3615"/>
    <n v="8.2193885000000008E-3"/>
    <n v="1.27347448E-3"/>
    <n v="1.7084387500000001E-3"/>
    <n v="5.2373915499999996E-3"/>
  </r>
  <r>
    <x v="5"/>
    <x v="4"/>
    <x v="46"/>
    <n v="10635"/>
    <n v="7.4297107900000003E-3"/>
    <n v="1.1002833699999999E-3"/>
    <n v="1.6263263999999999E-3"/>
    <n v="4.7029470900000004E-3"/>
  </r>
  <r>
    <x v="6"/>
    <x v="0"/>
    <x v="45"/>
    <n v="26993"/>
    <n v="4.9968743800000003E-3"/>
    <n v="1.0146686799999999E-3"/>
    <n v="7.5239819000000004E-4"/>
    <n v="3.2298070199999998E-3"/>
  </r>
  <r>
    <x v="6"/>
    <x v="1"/>
    <x v="45"/>
    <n v="12951"/>
    <n v="4.6407628799999996E-3"/>
    <n v="9.3124041000000005E-4"/>
    <n v="6.6638973999999995E-4"/>
    <n v="3.04313224E-3"/>
  </r>
  <r>
    <x v="6"/>
    <x v="2"/>
    <x v="45"/>
    <n v="5938"/>
    <n v="4.96715652E-3"/>
    <n v="1.1093157000000001E-3"/>
    <n v="7.2821523999999996E-4"/>
    <n v="3.1296251000000001E-3"/>
  </r>
  <r>
    <x v="6"/>
    <x v="3"/>
    <x v="45"/>
    <n v="1440"/>
    <n v="6.1252489199999996E-3"/>
    <n v="1.3172177999999999E-3"/>
    <n v="8.4540549999999998E-4"/>
    <n v="3.9626251500000003E-3"/>
  </r>
  <r>
    <x v="6"/>
    <x v="4"/>
    <x v="45"/>
    <n v="6664"/>
    <n v="5.4716050699999998E-3"/>
    <n v="1.02709289E-3"/>
    <n v="9.2100009999999998E-4"/>
    <n v="3.5235116000000002E-3"/>
  </r>
  <r>
    <x v="6"/>
    <x v="0"/>
    <x v="46"/>
    <n v="40491"/>
    <n v="6.6619960299999998E-3"/>
    <n v="9.8470560999999995E-4"/>
    <n v="1.4249011599999999E-3"/>
    <n v="4.2522309899999996E-3"/>
  </r>
  <r>
    <x v="6"/>
    <x v="1"/>
    <x v="46"/>
    <n v="16410"/>
    <n v="5.9955309400000004E-3"/>
    <n v="8.5418194000000001E-4"/>
    <n v="1.2819331999999999E-3"/>
    <n v="3.85924745E-3"/>
  </r>
  <r>
    <x v="6"/>
    <x v="2"/>
    <x v="46"/>
    <n v="9379"/>
    <n v="6.4886880400000001E-3"/>
    <n v="9.9805664000000003E-4"/>
    <n v="1.3396232499999999E-3"/>
    <n v="4.1508274999999999E-3"/>
  </r>
  <r>
    <x v="6"/>
    <x v="3"/>
    <x v="46"/>
    <n v="3610"/>
    <n v="7.9158200099999996E-3"/>
    <n v="1.267114E-3"/>
    <n v="1.6912829699999999E-3"/>
    <n v="4.9573391999999999E-3"/>
  </r>
  <r>
    <x v="6"/>
    <x v="4"/>
    <x v="46"/>
    <n v="11092"/>
    <n v="7.3864680300000001E-3"/>
    <n v="1.07460641E-3"/>
    <n v="1.62182575E-3"/>
    <n v="4.6898872000000003E-3"/>
  </r>
  <r>
    <x v="7"/>
    <x v="0"/>
    <x v="45"/>
    <n v="26897"/>
    <n v="4.9526668399999998E-3"/>
    <n v="9.8553494000000008E-4"/>
    <n v="7.2915567000000003E-4"/>
    <n v="3.2379757500000002E-3"/>
  </r>
  <r>
    <x v="7"/>
    <x v="1"/>
    <x v="45"/>
    <n v="13069"/>
    <n v="4.6175620300000003E-3"/>
    <n v="9.0927971000000002E-4"/>
    <n v="6.5714395999999997E-4"/>
    <n v="3.0511378800000002E-3"/>
  </r>
  <r>
    <x v="7"/>
    <x v="2"/>
    <x v="45"/>
    <n v="5929"/>
    <n v="4.8561603099999996E-3"/>
    <n v="1.0597859299999999E-3"/>
    <n v="6.9693900000000004E-4"/>
    <n v="3.0994349000000002E-3"/>
  </r>
  <r>
    <x v="7"/>
    <x v="3"/>
    <x v="45"/>
    <n v="1394"/>
    <n v="5.9944236199999997E-3"/>
    <n v="1.29295004E-3"/>
    <n v="8.1617124999999995E-4"/>
    <n v="3.8853018499999999E-3"/>
  </r>
  <r>
    <x v="7"/>
    <x v="4"/>
    <x v="45"/>
    <n v="6505"/>
    <n v="5.4906319599999998E-3"/>
    <n v="1.00518273E-3"/>
    <n v="8.8454904000000005E-4"/>
    <n v="3.6008997100000001E-3"/>
  </r>
  <r>
    <x v="7"/>
    <x v="0"/>
    <x v="46"/>
    <n v="40401"/>
    <n v="6.6889975399999999E-3"/>
    <n v="9.6120625999999998E-4"/>
    <n v="1.3936757299999999E-3"/>
    <n v="4.3339457600000001E-3"/>
  </r>
  <r>
    <x v="7"/>
    <x v="1"/>
    <x v="46"/>
    <n v="16698"/>
    <n v="6.0427775399999996E-3"/>
    <n v="8.3401861000000001E-4"/>
    <n v="1.27571808E-3"/>
    <n v="3.9328656999999996E-3"/>
  </r>
  <r>
    <x v="7"/>
    <x v="2"/>
    <x v="46"/>
    <n v="9239"/>
    <n v="6.5119316199999996E-3"/>
    <n v="9.7422762000000005E-4"/>
    <n v="1.31624596E-3"/>
    <n v="4.2212871899999999E-3"/>
  </r>
  <r>
    <x v="7"/>
    <x v="3"/>
    <x v="46"/>
    <n v="3883"/>
    <n v="8.0187197799999992E-3"/>
    <n v="1.2368876399999999E-3"/>
    <n v="1.64716964E-3"/>
    <n v="5.1345666300000002E-3"/>
  </r>
  <r>
    <x v="7"/>
    <x v="4"/>
    <x v="46"/>
    <n v="10581"/>
    <n v="7.3754338000000001E-3"/>
    <n v="1.04938357E-3"/>
    <n v="1.5544085200000001E-3"/>
    <n v="4.7714541899999997E-3"/>
  </r>
  <r>
    <x v="8"/>
    <x v="0"/>
    <x v="45"/>
    <n v="26256"/>
    <n v="5.00356949E-3"/>
    <n v="9.4886223999999999E-4"/>
    <n v="7.3005203000000001E-4"/>
    <n v="3.3246547399999999E-3"/>
  </r>
  <r>
    <x v="8"/>
    <x v="1"/>
    <x v="45"/>
    <n v="12745"/>
    <n v="4.6064440100000003E-3"/>
    <n v="8.7349499E-4"/>
    <n v="6.5672335000000002E-4"/>
    <n v="3.0762251899999998E-3"/>
  </r>
  <r>
    <x v="8"/>
    <x v="2"/>
    <x v="45"/>
    <n v="5530"/>
    <n v="4.91840777E-3"/>
    <n v="1.0138300399999999E-3"/>
    <n v="7.0178003000000004E-4"/>
    <n v="3.2027972099999999E-3"/>
  </r>
  <r>
    <x v="8"/>
    <x v="3"/>
    <x v="45"/>
    <n v="1632"/>
    <n v="6.5378623099999998E-3"/>
    <n v="1.3160755299999999E-3"/>
    <n v="8.6940987999999998E-4"/>
    <n v="4.3523764099999999E-3"/>
  </r>
  <r>
    <x v="8"/>
    <x v="4"/>
    <x v="45"/>
    <n v="6349"/>
    <n v="5.4805489699999996E-3"/>
    <n v="9.4917592000000003E-4"/>
    <n v="8.6605551000000004E-4"/>
    <n v="3.6653170600000002E-3"/>
  </r>
  <r>
    <x v="8"/>
    <x v="0"/>
    <x v="46"/>
    <n v="40880"/>
    <n v="6.8487652900000003E-3"/>
    <n v="9.7243008000000004E-4"/>
    <n v="1.38481932E-3"/>
    <n v="4.4913531800000002E-3"/>
  </r>
  <r>
    <x v="8"/>
    <x v="1"/>
    <x v="46"/>
    <n v="15979"/>
    <n v="6.0343644500000003E-3"/>
    <n v="8.3656506000000003E-4"/>
    <n v="1.24560525E-3"/>
    <n v="3.9520393900000002E-3"/>
  </r>
  <r>
    <x v="8"/>
    <x v="2"/>
    <x v="46"/>
    <n v="9103"/>
    <n v="6.5924552900000002E-3"/>
    <n v="9.7302426999999996E-4"/>
    <n v="1.29866605E-3"/>
    <n v="4.3205648599999999E-3"/>
  </r>
  <r>
    <x v="8"/>
    <x v="3"/>
    <x v="46"/>
    <n v="4930"/>
    <n v="8.5337242200000003E-3"/>
    <n v="1.2753993399999999E-3"/>
    <n v="1.6238376599999999E-3"/>
    <n v="5.6344069199999996E-3"/>
  </r>
  <r>
    <x v="8"/>
    <x v="4"/>
    <x v="46"/>
    <n v="10868"/>
    <n v="7.49650666E-3"/>
    <n v="1.03425745E-3"/>
    <n v="1.5532398599999999E-3"/>
    <n v="4.9088289000000004E-3"/>
  </r>
  <r>
    <x v="9"/>
    <x v="0"/>
    <x v="45"/>
    <n v="24575"/>
    <n v="4.9411116199999999E-3"/>
    <n v="9.3662187E-4"/>
    <n v="7.0306907000000001E-4"/>
    <n v="3.3014201999999999E-3"/>
  </r>
  <r>
    <x v="9"/>
    <x v="1"/>
    <x v="45"/>
    <n v="12275"/>
    <n v="4.56662965E-3"/>
    <n v="8.7387676999999995E-4"/>
    <n v="6.3288332999999997E-4"/>
    <n v="3.0598690799999999E-3"/>
  </r>
  <r>
    <x v="9"/>
    <x v="2"/>
    <x v="45"/>
    <n v="5141"/>
    <n v="4.8970645699999999E-3"/>
    <n v="1.02384717E-3"/>
    <n v="6.7864664000000002E-4"/>
    <n v="3.1945702800000001E-3"/>
  </r>
  <r>
    <x v="9"/>
    <x v="3"/>
    <x v="45"/>
    <n v="1360"/>
    <n v="6.2389107699999998E-3"/>
    <n v="1.24048519E-3"/>
    <n v="8.5364730000000002E-4"/>
    <n v="4.1447778099999999E-3"/>
  </r>
  <r>
    <x v="9"/>
    <x v="4"/>
    <x v="45"/>
    <n v="5799"/>
    <n v="5.4684793199999996E-3"/>
    <n v="9.2084618000000005E-4"/>
    <n v="8.3797150000000003E-4"/>
    <n v="3.7096611399999998E-3"/>
  </r>
  <r>
    <x v="9"/>
    <x v="0"/>
    <x v="46"/>
    <n v="37438"/>
    <n v="6.78064654E-3"/>
    <n v="9.5240989999999996E-4"/>
    <n v="1.3606416399999999E-3"/>
    <n v="4.4674322100000004E-3"/>
  </r>
  <r>
    <x v="9"/>
    <x v="1"/>
    <x v="46"/>
    <n v="15072"/>
    <n v="6.0636603900000004E-3"/>
    <n v="8.2875630000000004E-4"/>
    <n v="1.21733325E-3"/>
    <n v="4.0174083299999996E-3"/>
  </r>
  <r>
    <x v="9"/>
    <x v="2"/>
    <x v="46"/>
    <n v="8641"/>
    <n v="6.6222466799999999E-3"/>
    <n v="9.6523012000000004E-4"/>
    <n v="1.29826637E-3"/>
    <n v="4.3585595100000003E-3"/>
  </r>
  <r>
    <x v="9"/>
    <x v="3"/>
    <x v="46"/>
    <n v="3862"/>
    <n v="8.2171547900000003E-3"/>
    <n v="1.24060144E-3"/>
    <n v="1.57421768E-3"/>
    <n v="5.4022482899999998E-3"/>
  </r>
  <r>
    <x v="9"/>
    <x v="4"/>
    <x v="46"/>
    <n v="9863"/>
    <n v="7.4525874799999999E-3"/>
    <n v="1.01729199E-3"/>
    <n v="1.55065461E-3"/>
    <n v="4.8844725900000002E-3"/>
  </r>
  <r>
    <x v="10"/>
    <x v="0"/>
    <x v="45"/>
    <n v="22374"/>
    <n v="4.8267543800000002E-3"/>
    <n v="9.2055868999999999E-4"/>
    <n v="7.0205058000000003E-4"/>
    <n v="3.20414462E-3"/>
  </r>
  <r>
    <x v="10"/>
    <x v="1"/>
    <x v="45"/>
    <n v="11594"/>
    <n v="4.4710843399999997E-3"/>
    <n v="8.6948484999999998E-4"/>
    <n v="6.3338632000000002E-4"/>
    <n v="2.9682126799999999E-3"/>
  </r>
  <r>
    <x v="10"/>
    <x v="2"/>
    <x v="45"/>
    <n v="4298"/>
    <n v="4.8066497000000003E-3"/>
    <n v="9.8766575000000002E-4"/>
    <n v="6.7743855000000001E-4"/>
    <n v="3.1415449199999998E-3"/>
  </r>
  <r>
    <x v="10"/>
    <x v="3"/>
    <x v="45"/>
    <n v="1354"/>
    <n v="6.2282534900000002E-3"/>
    <n v="1.2147561E-3"/>
    <n v="8.4577051000000005E-4"/>
    <n v="4.1677263800000003E-3"/>
  </r>
  <r>
    <x v="10"/>
    <x v="4"/>
    <x v="45"/>
    <n v="5128"/>
    <n v="5.2776940300000002E-3"/>
    <n v="9.0210720000000004E-4"/>
    <n v="8.3997553999999998E-4"/>
    <n v="3.5356108000000001E-3"/>
  </r>
  <r>
    <x v="10"/>
    <x v="0"/>
    <x v="46"/>
    <n v="34622"/>
    <n v="6.6964493900000003E-3"/>
    <n v="9.3033207000000001E-4"/>
    <n v="1.3944744399999999E-3"/>
    <n v="4.3714725799999998E-3"/>
  </r>
  <r>
    <x v="10"/>
    <x v="1"/>
    <x v="46"/>
    <n v="14626"/>
    <n v="5.9235508900000004E-3"/>
    <n v="8.0694442999999999E-4"/>
    <n v="1.2388253100000001E-3"/>
    <n v="3.8776152799999998E-3"/>
  </r>
  <r>
    <x v="10"/>
    <x v="2"/>
    <x v="46"/>
    <n v="7295"/>
    <n v="6.6549670100000003E-3"/>
    <n v="9.3277175999999999E-4"/>
    <n v="1.3456496800000001E-3"/>
    <n v="4.3762991700000003E-3"/>
  </r>
  <r>
    <x v="10"/>
    <x v="3"/>
    <x v="46"/>
    <n v="3976"/>
    <n v="8.2375762600000006E-3"/>
    <n v="1.24842783E-3"/>
    <n v="1.6866561599999999E-3"/>
    <n v="5.3024364799999996E-3"/>
  </r>
  <r>
    <x v="10"/>
    <x v="4"/>
    <x v="46"/>
    <n v="8725"/>
    <n v="7.3244731200000001E-3"/>
    <n v="9.9017405999999989E-4"/>
    <n v="1.56306884E-3"/>
    <n v="4.7710639099999997E-3"/>
  </r>
  <r>
    <x v="11"/>
    <x v="0"/>
    <x v="45"/>
    <n v="22575"/>
    <n v="4.9706239100000002E-3"/>
    <n v="9.2550784000000001E-4"/>
    <n v="6.8361764000000002E-4"/>
    <n v="3.3614979599999998E-3"/>
  </r>
  <r>
    <x v="11"/>
    <x v="1"/>
    <x v="45"/>
    <n v="11442"/>
    <n v="4.6152533400000001E-3"/>
    <n v="8.6839519E-4"/>
    <n v="6.2470338E-4"/>
    <n v="3.12215429E-3"/>
  </r>
  <r>
    <x v="11"/>
    <x v="2"/>
    <x v="45"/>
    <n v="4574"/>
    <n v="4.9209777199999997E-3"/>
    <n v="9.997527899999999E-4"/>
    <n v="6.5381349000000004E-4"/>
    <n v="3.2674109800000001E-3"/>
  </r>
  <r>
    <x v="11"/>
    <x v="3"/>
    <x v="45"/>
    <n v="1296"/>
    <n v="6.2037213200000002E-3"/>
    <n v="1.2483833100000001E-3"/>
    <n v="7.8261613E-4"/>
    <n v="4.1727213800000001E-3"/>
  </r>
  <r>
    <x v="11"/>
    <x v="4"/>
    <x v="45"/>
    <n v="5263"/>
    <n v="5.4827154000000001E-3"/>
    <n v="9.0564081999999996E-4"/>
    <n v="8.1322415999999999E-4"/>
    <n v="3.7638499500000002E-3"/>
  </r>
  <r>
    <x v="11"/>
    <x v="0"/>
    <x v="46"/>
    <n v="35797"/>
    <n v="6.8672677600000002E-3"/>
    <n v="9.4593854999999998E-4"/>
    <n v="1.33919485E-3"/>
    <n v="4.5819725399999997E-3"/>
  </r>
  <r>
    <x v="11"/>
    <x v="1"/>
    <x v="46"/>
    <n v="14964"/>
    <n v="6.1038882899999997E-3"/>
    <n v="8.1053687000000004E-4"/>
    <n v="1.1862302E-3"/>
    <n v="4.1069699100000001E-3"/>
  </r>
  <r>
    <x v="11"/>
    <x v="2"/>
    <x v="46"/>
    <n v="8023"/>
    <n v="6.8033928400000002E-3"/>
    <n v="9.5859506999999996E-4"/>
    <n v="1.3133246400000001E-3"/>
    <n v="4.5312663500000003E-3"/>
  </r>
  <r>
    <x v="11"/>
    <x v="3"/>
    <x v="46"/>
    <n v="3599"/>
    <n v="8.4235105300000009E-3"/>
    <n v="1.28671585E-3"/>
    <n v="1.6197880500000001E-3"/>
    <n v="5.5169321899999997E-3"/>
  </r>
  <r>
    <x v="11"/>
    <x v="4"/>
    <x v="46"/>
    <n v="9211"/>
    <n v="7.5550064500000003E-3"/>
    <n v="1.02173379E-3"/>
    <n v="1.50059587E-3"/>
    <n v="5.0325029200000001E-3"/>
  </r>
  <r>
    <x v="12"/>
    <x v="0"/>
    <x v="45"/>
    <n v="23194"/>
    <n v="5.1411866000000001E-3"/>
    <n v="9.977928300000001E-4"/>
    <n v="6.8281324000000001E-4"/>
    <n v="3.4593020800000002E-3"/>
  </r>
  <r>
    <x v="12"/>
    <x v="1"/>
    <x v="45"/>
    <n v="11306"/>
    <n v="4.69856914E-3"/>
    <n v="9.2071601999999995E-4"/>
    <n v="6.1565020999999995E-4"/>
    <n v="3.1608828699999998E-3"/>
  </r>
  <r>
    <x v="12"/>
    <x v="2"/>
    <x v="45"/>
    <n v="4848"/>
    <n v="5.0454103399999997E-3"/>
    <n v="1.0589368200000001E-3"/>
    <n v="6.5413308999999996E-4"/>
    <n v="3.33115102E-3"/>
  </r>
  <r>
    <x v="12"/>
    <x v="3"/>
    <x v="45"/>
    <n v="1708"/>
    <n v="7.0100870900000004E-3"/>
    <n v="1.4288354599999999E-3"/>
    <n v="8.1303102999999996E-4"/>
    <n v="4.76764414E-3"/>
  </r>
  <r>
    <x v="12"/>
    <x v="4"/>
    <x v="45"/>
    <n v="5332"/>
    <n v="5.5681322399999999E-3"/>
    <n v="9.6755718999999997E-4"/>
    <n v="8.0959018000000005E-4"/>
    <n v="3.7894888E-3"/>
  </r>
  <r>
    <x v="12"/>
    <x v="0"/>
    <x v="46"/>
    <n v="38060"/>
    <n v="7.16603572E-3"/>
    <n v="9.9118721999999992E-4"/>
    <n v="1.3135318799999999E-3"/>
    <n v="4.8608812799999998E-3"/>
  </r>
  <r>
    <x v="12"/>
    <x v="1"/>
    <x v="46"/>
    <n v="14740"/>
    <n v="6.2271601999999999E-3"/>
    <n v="8.6549079999999996E-4"/>
    <n v="1.16174155E-3"/>
    <n v="4.1994656600000003E-3"/>
  </r>
  <r>
    <x v="12"/>
    <x v="2"/>
    <x v="46"/>
    <n v="8294"/>
    <n v="6.8906486200000002E-3"/>
    <n v="9.6111538999999998E-4"/>
    <n v="1.2431465799999999E-3"/>
    <n v="4.6858782200000001E-3"/>
  </r>
  <r>
    <x v="12"/>
    <x v="3"/>
    <x v="46"/>
    <n v="5388"/>
    <n v="9.1864549100000008E-3"/>
    <n v="1.2896025100000001E-3"/>
    <n v="1.5531876499999999E-3"/>
    <n v="6.3434709400000001E-3"/>
  </r>
  <r>
    <x v="12"/>
    <x v="4"/>
    <x v="46"/>
    <n v="9638"/>
    <n v="7.7094126799999996E-3"/>
    <n v="1.0424758199999999E-3"/>
    <n v="1.47226809E-3"/>
    <n v="5.1942023499999997E-3"/>
  </r>
  <r>
    <x v="13"/>
    <x v="0"/>
    <x v="45"/>
    <n v="21550"/>
    <n v="5.05226462E-3"/>
    <n v="9.7967933999999995E-4"/>
    <n v="6.7476934999999999E-4"/>
    <n v="3.3962616800000001E-3"/>
  </r>
  <r>
    <x v="13"/>
    <x v="1"/>
    <x v="45"/>
    <n v="10675"/>
    <n v="4.69003467E-3"/>
    <n v="9.1802061999999999E-4"/>
    <n v="6.1208450999999996E-4"/>
    <n v="3.1583417699999998E-3"/>
  </r>
  <r>
    <x v="13"/>
    <x v="2"/>
    <x v="45"/>
    <n v="4587"/>
    <n v="4.9953317699999999E-3"/>
    <n v="1.0354643100000001E-3"/>
    <n v="6.3838551999999998E-4"/>
    <n v="3.3199927599999999E-3"/>
  </r>
  <r>
    <x v="13"/>
    <x v="3"/>
    <x v="45"/>
    <n v="1128"/>
    <n v="6.2203770999999996E-3"/>
    <n v="1.25950118E-3"/>
    <n v="7.5540304999999999E-4"/>
    <n v="4.2044155599999999E-3"/>
  </r>
  <r>
    <x v="13"/>
    <x v="4"/>
    <x v="45"/>
    <n v="5160"/>
    <n v="5.5969012199999996E-3"/>
    <n v="9.9647818000000001E-4"/>
    <n v="8.1916830999999996E-4"/>
    <n v="3.7796033700000001E-3"/>
  </r>
  <r>
    <x v="13"/>
    <x v="0"/>
    <x v="46"/>
    <n v="35092"/>
    <n v="7.0460039699999999E-3"/>
    <n v="9.8096915999999995E-4"/>
    <n v="1.2834953799999999E-3"/>
    <n v="4.7809808899999997E-3"/>
  </r>
  <r>
    <x v="13"/>
    <x v="1"/>
    <x v="46"/>
    <n v="14102"/>
    <n v="6.2339854799999999E-3"/>
    <n v="8.6605516999999999E-4"/>
    <n v="1.13782513E-3"/>
    <n v="4.2295679299999998E-3"/>
  </r>
  <r>
    <x v="13"/>
    <x v="2"/>
    <x v="46"/>
    <n v="8253"/>
    <n v="7.0045303800000003E-3"/>
    <n v="9.7394975000000003E-4"/>
    <n v="1.2458542399999999E-3"/>
    <n v="4.7840219000000002E-3"/>
  </r>
  <r>
    <x v="13"/>
    <x v="3"/>
    <x v="46"/>
    <n v="3185"/>
    <n v="8.4400180699999994E-3"/>
    <n v="1.2789549300000001E-3"/>
    <n v="1.4898247500000001E-3"/>
    <n v="5.6709144999999997E-3"/>
  </r>
  <r>
    <x v="13"/>
    <x v="4"/>
    <x v="46"/>
    <n v="9552"/>
    <n v="7.8158355399999997E-3"/>
    <n v="1.0573263199999999E-3"/>
    <n v="1.4622783600000001E-3"/>
    <n v="5.2956887500000003E-3"/>
  </r>
  <r>
    <x v="14"/>
    <x v="0"/>
    <x v="45"/>
    <n v="21732"/>
    <n v="5.0964642200000002E-3"/>
    <n v="9.7429372000000004E-4"/>
    <n v="6.7747027999999997E-4"/>
    <n v="3.4430519300000001E-3"/>
  </r>
  <r>
    <x v="14"/>
    <x v="1"/>
    <x v="45"/>
    <n v="10765"/>
    <n v="4.7202555200000001E-3"/>
    <n v="9.1472468999999996E-4"/>
    <n v="6.1888749000000003E-4"/>
    <n v="3.1849720600000001E-3"/>
  </r>
  <r>
    <x v="14"/>
    <x v="2"/>
    <x v="45"/>
    <n v="4598"/>
    <n v="4.9794619399999998E-3"/>
    <n v="9.9650790000000008E-4"/>
    <n v="6.3582370000000001E-4"/>
    <n v="3.3456245700000001E-3"/>
  </r>
  <r>
    <x v="14"/>
    <x v="3"/>
    <x v="45"/>
    <n v="1230"/>
    <n v="6.3771546099999996E-3"/>
    <n v="1.3099590999999999E-3"/>
    <n v="7.6646693999999997E-4"/>
    <n v="4.2995988999999998E-3"/>
  </r>
  <r>
    <x v="14"/>
    <x v="4"/>
    <x v="45"/>
    <n v="5139"/>
    <n v="5.68268995E-3"/>
    <n v="9.9886104000000003E-4"/>
    <n v="8.1614877999999997E-4"/>
    <n v="3.86582833E-3"/>
  </r>
  <r>
    <x v="14"/>
    <x v="0"/>
    <x v="46"/>
    <n v="34794"/>
    <n v="7.0895395999999999E-3"/>
    <n v="9.7519017999999995E-4"/>
    <n v="1.27840637E-3"/>
    <n v="4.8354010200000004E-3"/>
  </r>
  <r>
    <x v="14"/>
    <x v="1"/>
    <x v="46"/>
    <n v="13822"/>
    <n v="6.3286937500000003E-3"/>
    <n v="8.6940849999999996E-4"/>
    <n v="1.1339642599999999E-3"/>
    <n v="4.3247870999999997E-3"/>
  </r>
  <r>
    <x v="14"/>
    <x v="2"/>
    <x v="46"/>
    <n v="8110"/>
    <n v="7.0234047899999999E-3"/>
    <n v="9.6131009000000002E-4"/>
    <n v="1.2483642599999999E-3"/>
    <n v="4.8131105800000001E-3"/>
  </r>
  <r>
    <x v="14"/>
    <x v="3"/>
    <x v="46"/>
    <n v="3330"/>
    <n v="8.2579069699999993E-3"/>
    <n v="1.2393502199999999E-3"/>
    <n v="1.4594870300000001E-3"/>
    <n v="5.5587877099999997E-3"/>
  </r>
  <r>
    <x v="14"/>
    <x v="4"/>
    <x v="46"/>
    <n v="9532"/>
    <n v="7.8409140400000008E-3"/>
    <n v="1.04810551E-3"/>
    <n v="1.4501564399999999E-3"/>
    <n v="5.3420736300000002E-3"/>
  </r>
  <r>
    <x v="15"/>
    <x v="0"/>
    <x v="45"/>
    <n v="12607"/>
    <n v="5.4202276099999998E-3"/>
    <n v="1.02889244E-3"/>
    <n v="7.0109375999999996E-4"/>
    <n v="3.6885755499999999E-3"/>
  </r>
  <r>
    <x v="15"/>
    <x v="1"/>
    <x v="45"/>
    <n v="5602"/>
    <n v="4.9219481000000002E-3"/>
    <n v="9.5469352000000004E-4"/>
    <n v="6.2258452999999997E-4"/>
    <n v="3.3429753999999999E-3"/>
  </r>
  <r>
    <x v="15"/>
    <x v="2"/>
    <x v="45"/>
    <n v="2870"/>
    <n v="5.1728809400000001E-3"/>
    <n v="1.02092181E-3"/>
    <n v="6.4570000999999999E-4"/>
    <n v="3.5044277500000001E-3"/>
  </r>
  <r>
    <x v="15"/>
    <x v="3"/>
    <x v="45"/>
    <n v="1262"/>
    <n v="7.2421235200000001E-3"/>
    <n v="1.3607513699999999E-3"/>
    <n v="8.8062904999999998E-4"/>
    <n v="4.9997796400000002E-3"/>
  </r>
  <r>
    <x v="15"/>
    <x v="4"/>
    <x v="45"/>
    <n v="2873"/>
    <n v="5.8386105299999998E-3"/>
    <n v="1.0357605399999999E-3"/>
    <n v="8.3065006999999999E-4"/>
    <n v="3.9704470000000002E-3"/>
  </r>
  <r>
    <x v="15"/>
    <x v="0"/>
    <x v="46"/>
    <n v="21473"/>
    <n v="7.4957367599999998E-3"/>
    <n v="1.0284866499999999E-3"/>
    <n v="1.2974031800000001E-3"/>
    <n v="5.1693662E-3"/>
  </r>
  <r>
    <x v="15"/>
    <x v="1"/>
    <x v="46"/>
    <n v="7125"/>
    <n v="6.3566241900000001E-3"/>
    <n v="8.7716024999999996E-4"/>
    <n v="1.12876194E-3"/>
    <n v="4.3501719499999996E-3"/>
  </r>
  <r>
    <x v="15"/>
    <x v="2"/>
    <x v="46"/>
    <n v="4876"/>
    <n v="7.1744231500000004E-3"/>
    <n v="9.6117724000000003E-4"/>
    <n v="1.24653181E-3"/>
    <n v="4.9660632299999997E-3"/>
  </r>
  <r>
    <x v="15"/>
    <x v="3"/>
    <x v="46"/>
    <n v="3945"/>
    <n v="9.1426557299999992E-3"/>
    <n v="1.34907325E-3"/>
    <n v="1.4846380700000001E-3"/>
    <n v="6.3087297500000004E-3"/>
  </r>
  <r>
    <x v="15"/>
    <x v="4"/>
    <x v="46"/>
    <n v="5527"/>
    <n v="8.0721447499999995E-3"/>
    <n v="1.05412212E-3"/>
    <n v="1.42604003E-3"/>
    <n v="5.5915256200000001E-3"/>
  </r>
  <r>
    <x v="0"/>
    <x v="5"/>
    <x v="45"/>
    <n v="6477"/>
    <n v="4.5574544899999996E-3"/>
    <n v="9.7658571000000007E-4"/>
    <n v="8.3700706000000005E-4"/>
    <n v="2.7438612300000002E-3"/>
  </r>
  <r>
    <x v="0"/>
    <x v="6"/>
    <x v="45"/>
    <n v="8060"/>
    <n v="4.6216495999999996E-3"/>
    <n v="7.8709566999999995E-4"/>
    <n v="8.3940014999999996E-4"/>
    <n v="2.9951533000000001E-3"/>
  </r>
  <r>
    <x v="0"/>
    <x v="7"/>
    <x v="45"/>
    <n v="1428"/>
    <n v="4.4915915400000001E-3"/>
    <n v="9.0310173999999998E-4"/>
    <n v="8.5868583000000003E-4"/>
    <n v="2.72980349E-3"/>
  </r>
  <r>
    <x v="0"/>
    <x v="5"/>
    <x v="46"/>
    <n v="4804"/>
    <n v="4.9182247300000002E-3"/>
    <n v="7.5919300000000002E-4"/>
    <n v="1.27844104E-3"/>
    <n v="2.8805902000000002E-3"/>
  </r>
  <r>
    <x v="0"/>
    <x v="6"/>
    <x v="46"/>
    <n v="12226"/>
    <n v="5.9018990200000003E-3"/>
    <n v="6.5772355E-4"/>
    <n v="1.4849593300000001E-3"/>
    <n v="3.7592156600000002E-3"/>
  </r>
  <r>
    <x v="0"/>
    <x v="7"/>
    <x v="46"/>
    <n v="2283"/>
    <n v="5.2465990200000001E-3"/>
    <n v="7.6809141999999999E-4"/>
    <n v="1.4525486000000001E-3"/>
    <n v="3.0259585300000001E-3"/>
  </r>
  <r>
    <x v="1"/>
    <x v="5"/>
    <x v="45"/>
    <n v="6381"/>
    <n v="4.4929025900000003E-3"/>
    <n v="9.9607026999999995E-4"/>
    <n v="7.6378888999999997E-4"/>
    <n v="2.7330429499999999E-3"/>
  </r>
  <r>
    <x v="1"/>
    <x v="6"/>
    <x v="45"/>
    <n v="7750"/>
    <n v="4.5605209599999998E-3"/>
    <n v="7.7910817999999997E-4"/>
    <n v="7.8740717000000003E-4"/>
    <n v="2.99400513E-3"/>
  </r>
  <r>
    <x v="1"/>
    <x v="7"/>
    <x v="45"/>
    <n v="1422"/>
    <n v="4.42088095E-3"/>
    <n v="9.0216709000000002E-4"/>
    <n v="8.0089801000000004E-4"/>
    <n v="2.71781537E-3"/>
  </r>
  <r>
    <x v="1"/>
    <x v="5"/>
    <x v="46"/>
    <n v="4639"/>
    <n v="4.9236792300000002E-3"/>
    <n v="7.4018163E-4"/>
    <n v="1.25369478E-3"/>
    <n v="2.92980234E-3"/>
  </r>
  <r>
    <x v="1"/>
    <x v="6"/>
    <x v="46"/>
    <n v="11642"/>
    <n v="5.7721899300000002E-3"/>
    <n v="6.2973596000000004E-4"/>
    <n v="1.44091631E-3"/>
    <n v="3.7015371800000001E-3"/>
  </r>
  <r>
    <x v="1"/>
    <x v="7"/>
    <x v="46"/>
    <n v="2102"/>
    <n v="5.1112694499999998E-3"/>
    <n v="7.1664528999999995E-4"/>
    <n v="1.37355381E-3"/>
    <n v="3.0210698699999999E-3"/>
  </r>
  <r>
    <x v="2"/>
    <x v="5"/>
    <x v="45"/>
    <n v="6173"/>
    <n v="4.5035014200000001E-3"/>
    <n v="9.9172146999999995E-4"/>
    <n v="7.4525163000000003E-4"/>
    <n v="2.7665278300000001E-3"/>
  </r>
  <r>
    <x v="2"/>
    <x v="6"/>
    <x v="45"/>
    <n v="7125"/>
    <n v="4.5671147700000001E-3"/>
    <n v="7.5643249999999998E-4"/>
    <n v="7.6519307E-4"/>
    <n v="3.04548871E-3"/>
  </r>
  <r>
    <x v="2"/>
    <x v="7"/>
    <x v="45"/>
    <n v="1328"/>
    <n v="4.4137920800000003E-3"/>
    <n v="8.9418414999999996E-4"/>
    <n v="7.7740625999999995E-4"/>
    <n v="2.7422012000000002E-3"/>
  </r>
  <r>
    <x v="2"/>
    <x v="5"/>
    <x v="46"/>
    <n v="4245"/>
    <n v="4.9008062700000004E-3"/>
    <n v="7.5149389000000002E-4"/>
    <n v="1.2021657000000001E-3"/>
    <n v="2.9471298299999999E-3"/>
  </r>
  <r>
    <x v="2"/>
    <x v="6"/>
    <x v="46"/>
    <n v="11207"/>
    <n v="6.0044325500000001E-3"/>
    <n v="6.7217389999999996E-4"/>
    <n v="1.48098862E-3"/>
    <n v="3.8511249700000001E-3"/>
  </r>
  <r>
    <x v="2"/>
    <x v="7"/>
    <x v="46"/>
    <n v="2027"/>
    <n v="5.3905491100000001E-3"/>
    <n v="7.3245535999999999E-4"/>
    <n v="1.45053901E-3"/>
    <n v="3.20733728E-3"/>
  </r>
  <r>
    <x v="3"/>
    <x v="5"/>
    <x v="45"/>
    <n v="5641"/>
    <n v="4.4947866E-3"/>
    <n v="9.8667265000000007E-4"/>
    <n v="7.3114434000000003E-4"/>
    <n v="2.7769691400000001E-3"/>
  </r>
  <r>
    <x v="3"/>
    <x v="6"/>
    <x v="45"/>
    <n v="6974"/>
    <n v="4.6730446099999996E-3"/>
    <n v="7.8209780999999995E-4"/>
    <n v="7.2232221999999995E-4"/>
    <n v="3.1686240900000002E-3"/>
  </r>
  <r>
    <x v="3"/>
    <x v="7"/>
    <x v="45"/>
    <n v="1259"/>
    <n v="4.5853555699999996E-3"/>
    <n v="9.2285519999999995E-4"/>
    <n v="7.4616440999999999E-4"/>
    <n v="2.9163354699999998E-3"/>
  </r>
  <r>
    <x v="3"/>
    <x v="5"/>
    <x v="46"/>
    <n v="4143"/>
    <n v="5.03813023E-3"/>
    <n v="7.7579516999999999E-4"/>
    <n v="1.19309879E-3"/>
    <n v="3.06915479E-3"/>
  </r>
  <r>
    <x v="3"/>
    <x v="6"/>
    <x v="46"/>
    <n v="10857"/>
    <n v="5.9853023799999999E-3"/>
    <n v="6.8571433999999997E-4"/>
    <n v="1.3975247000000001E-3"/>
    <n v="3.9018805599999999E-3"/>
  </r>
  <r>
    <x v="3"/>
    <x v="7"/>
    <x v="46"/>
    <n v="1786"/>
    <n v="5.3819117999999999E-3"/>
    <n v="7.4516663999999995E-4"/>
    <n v="1.3820129E-3"/>
    <n v="3.2545114399999998E-3"/>
  </r>
  <r>
    <x v="4"/>
    <x v="5"/>
    <x v="45"/>
    <n v="5549"/>
    <n v="4.6921636000000003E-3"/>
    <n v="1.0560458899999999E-3"/>
    <n v="7.2566855000000003E-4"/>
    <n v="2.9104486699999999E-3"/>
  </r>
  <r>
    <x v="4"/>
    <x v="6"/>
    <x v="45"/>
    <n v="6732"/>
    <n v="4.9072575900000002E-3"/>
    <n v="8.6760142999999998E-4"/>
    <n v="7.4253712999999995E-4"/>
    <n v="3.2971185499999999E-3"/>
  </r>
  <r>
    <x v="4"/>
    <x v="7"/>
    <x v="45"/>
    <n v="1233"/>
    <n v="4.6392603700000003E-3"/>
    <n v="1.0168755700000001E-3"/>
    <n v="7.3774607E-4"/>
    <n v="2.88463826E-3"/>
  </r>
  <r>
    <x v="4"/>
    <x v="5"/>
    <x v="46"/>
    <n v="4150"/>
    <n v="5.1950940199999998E-3"/>
    <n v="8.4117000000000003E-4"/>
    <n v="1.17354115E-3"/>
    <n v="3.1802875799999998E-3"/>
  </r>
  <r>
    <x v="4"/>
    <x v="6"/>
    <x v="46"/>
    <n v="10657"/>
    <n v="6.2407835100000003E-3"/>
    <n v="7.6454354000000003E-4"/>
    <n v="1.4033190399999999E-3"/>
    <n v="4.0727282100000003E-3"/>
  </r>
  <r>
    <x v="4"/>
    <x v="7"/>
    <x v="46"/>
    <n v="1805"/>
    <n v="5.8744611299999996E-3"/>
    <n v="8.8497076999999996E-4"/>
    <n v="1.4224823199999999E-3"/>
    <n v="3.56685366E-3"/>
  </r>
  <r>
    <x v="5"/>
    <x v="5"/>
    <x v="45"/>
    <n v="5607"/>
    <n v="4.62449981E-3"/>
    <n v="1.0259804299999999E-3"/>
    <n v="7.1032837000000002E-4"/>
    <n v="2.8881905300000002E-3"/>
  </r>
  <r>
    <x v="5"/>
    <x v="6"/>
    <x v="45"/>
    <n v="6777"/>
    <n v="4.8165651199999996E-3"/>
    <n v="8.4577133999999999E-4"/>
    <n v="7.0390567000000004E-4"/>
    <n v="3.2668876200000001E-3"/>
  </r>
  <r>
    <x v="5"/>
    <x v="7"/>
    <x v="45"/>
    <n v="1133"/>
    <n v="4.6636263200000002E-3"/>
    <n v="1.0046048700000001E-3"/>
    <n v="7.0868449999999996E-4"/>
    <n v="2.9503364599999999E-3"/>
  </r>
  <r>
    <x v="5"/>
    <x v="5"/>
    <x v="46"/>
    <n v="4110"/>
    <n v="5.2440099699999996E-3"/>
    <n v="9.4109589E-4"/>
    <n v="1.13552344E-3"/>
    <n v="3.1672775100000002E-3"/>
  </r>
  <r>
    <x v="5"/>
    <x v="6"/>
    <x v="46"/>
    <n v="10688"/>
    <n v="6.2830532300000002E-3"/>
    <n v="8.2545605000000004E-4"/>
    <n v="1.32499517E-3"/>
    <n v="4.1324152700000002E-3"/>
  </r>
  <r>
    <x v="5"/>
    <x v="7"/>
    <x v="46"/>
    <n v="1835"/>
    <n v="5.7066994699999998E-3"/>
    <n v="9.3686902000000003E-4"/>
    <n v="1.36618201E-3"/>
    <n v="3.4033136599999998E-3"/>
  </r>
  <r>
    <x v="6"/>
    <x v="5"/>
    <x v="45"/>
    <n v="5347"/>
    <n v="4.5342531299999997E-3"/>
    <n v="1.0079052800000001E-3"/>
    <n v="6.7303638999999997E-4"/>
    <n v="2.8533109799999999E-3"/>
  </r>
  <r>
    <x v="6"/>
    <x v="6"/>
    <x v="45"/>
    <n v="6593"/>
    <n v="4.7593000999999998E-3"/>
    <n v="8.6060317999999997E-4"/>
    <n v="6.6514123999999997E-4"/>
    <n v="3.2335552E-3"/>
  </r>
  <r>
    <x v="6"/>
    <x v="7"/>
    <x v="45"/>
    <n v="1011"/>
    <n v="4.4310613299999996E-3"/>
    <n v="9.8641766999999999E-4"/>
    <n v="6.3937862999999999E-4"/>
    <n v="2.8052645300000001E-3"/>
  </r>
  <r>
    <x v="6"/>
    <x v="5"/>
    <x v="46"/>
    <n v="3946"/>
    <n v="5.3350084800000003E-3"/>
    <n v="9.3361336999999995E-4"/>
    <n v="1.1704829999999999E-3"/>
    <n v="3.2308324399999999E-3"/>
  </r>
  <r>
    <x v="6"/>
    <x v="6"/>
    <x v="46"/>
    <n v="10632"/>
    <n v="6.2651292300000003E-3"/>
    <n v="8.1235563000000004E-4"/>
    <n v="1.3179626E-3"/>
    <n v="4.1346352400000001E-3"/>
  </r>
  <r>
    <x v="6"/>
    <x v="7"/>
    <x v="46"/>
    <n v="1832"/>
    <n v="5.8536382600000002E-3"/>
    <n v="9.2583091000000004E-4"/>
    <n v="1.3128927300000001E-3"/>
    <n v="3.61459825E-3"/>
  </r>
  <r>
    <x v="7"/>
    <x v="5"/>
    <x v="45"/>
    <n v="5461"/>
    <n v="4.5015049600000004E-3"/>
    <n v="9.8995293000000008E-4"/>
    <n v="6.5614441999999995E-4"/>
    <n v="2.8554071299999998E-3"/>
  </r>
  <r>
    <x v="7"/>
    <x v="6"/>
    <x v="45"/>
    <n v="6566"/>
    <n v="4.7345663700000002E-3"/>
    <n v="8.3666112E-4"/>
    <n v="6.5700209000000003E-4"/>
    <n v="3.2409026699999999E-3"/>
  </r>
  <r>
    <x v="7"/>
    <x v="7"/>
    <x v="45"/>
    <n v="1042"/>
    <n v="4.4885189999999998E-3"/>
    <n v="9.4407542999999997E-4"/>
    <n v="6.632764E-4"/>
    <n v="2.88116667E-3"/>
  </r>
  <r>
    <x v="7"/>
    <x v="5"/>
    <x v="46"/>
    <n v="4218"/>
    <n v="5.3373107600000001E-3"/>
    <n v="9.3179503999999997E-4"/>
    <n v="1.14948257E-3"/>
    <n v="3.2559283900000001E-3"/>
  </r>
  <r>
    <x v="7"/>
    <x v="6"/>
    <x v="46"/>
    <n v="10649"/>
    <n v="6.33541902E-3"/>
    <n v="7.8557169000000005E-4"/>
    <n v="1.3123078199999999E-3"/>
    <n v="4.2373455600000004E-3"/>
  </r>
  <r>
    <x v="7"/>
    <x v="7"/>
    <x v="46"/>
    <n v="1831"/>
    <n v="5.96594506E-3"/>
    <n v="8.9053973999999995E-4"/>
    <n v="1.35371763E-3"/>
    <n v="3.7214596499999999E-3"/>
  </r>
  <r>
    <x v="8"/>
    <x v="5"/>
    <x v="45"/>
    <n v="5461"/>
    <n v="4.4603121900000002E-3"/>
    <n v="9.5696224999999998E-4"/>
    <n v="6.5328111000000002E-4"/>
    <n v="2.8500683500000002E-3"/>
  </r>
  <r>
    <x v="8"/>
    <x v="6"/>
    <x v="45"/>
    <n v="6256"/>
    <n v="4.7625092299999998E-3"/>
    <n v="7.9356570999999996E-4"/>
    <n v="6.5656575000000005E-4"/>
    <n v="3.3123772800000002E-3"/>
  </r>
  <r>
    <x v="8"/>
    <x v="7"/>
    <x v="45"/>
    <n v="1028"/>
    <n v="4.43298272E-3"/>
    <n v="9.1651331000000005E-4"/>
    <n v="6.7596848000000002E-4"/>
    <n v="2.84050046E-3"/>
  </r>
  <r>
    <x v="8"/>
    <x v="5"/>
    <x v="46"/>
    <n v="4128"/>
    <n v="5.4139018800000004E-3"/>
    <n v="9.4739995999999999E-4"/>
    <n v="1.11611565E-3"/>
    <n v="3.3503100800000001E-3"/>
  </r>
  <r>
    <x v="8"/>
    <x v="6"/>
    <x v="46"/>
    <n v="10168"/>
    <n v="6.2962311700000004E-3"/>
    <n v="7.7911889E-4"/>
    <n v="1.2799582599999999E-3"/>
    <n v="4.2369827999999997E-3"/>
  </r>
  <r>
    <x v="8"/>
    <x v="7"/>
    <x v="46"/>
    <n v="1683"/>
    <n v="5.9741200500000001E-3"/>
    <n v="9.1177958999999996E-4"/>
    <n v="1.3556656199999999E-3"/>
    <n v="3.70642678E-3"/>
  </r>
  <r>
    <x v="9"/>
    <x v="5"/>
    <x v="45"/>
    <n v="5271"/>
    <n v="4.4760549699999997E-3"/>
    <n v="9.7295319000000003E-4"/>
    <n v="6.4379802000000003E-4"/>
    <n v="2.8593032899999998E-3"/>
  </r>
  <r>
    <x v="9"/>
    <x v="6"/>
    <x v="45"/>
    <n v="6010"/>
    <n v="4.6716947000000003E-3"/>
    <n v="7.8484330000000001E-4"/>
    <n v="6.2837953999999999E-4"/>
    <n v="3.25847137E-3"/>
  </r>
  <r>
    <x v="9"/>
    <x v="7"/>
    <x v="45"/>
    <n v="994"/>
    <n v="4.4116781599999998E-3"/>
    <n v="8.8681369000000003E-4"/>
    <n v="6.0223586000000004E-4"/>
    <n v="2.92262812E-3"/>
  </r>
  <r>
    <x v="9"/>
    <x v="5"/>
    <x v="46"/>
    <n v="4002"/>
    <n v="5.3975989900000004E-3"/>
    <n v="9.4341404999999997E-4"/>
    <n v="1.0877776299999999E-3"/>
    <n v="3.3663200700000001E-3"/>
  </r>
  <r>
    <x v="9"/>
    <x v="6"/>
    <x v="46"/>
    <n v="9386"/>
    <n v="6.3710947099999997E-3"/>
    <n v="7.7210986999999998E-4"/>
    <n v="1.2528198999999999E-3"/>
    <n v="4.3459720899999997E-3"/>
  </r>
  <r>
    <x v="9"/>
    <x v="7"/>
    <x v="46"/>
    <n v="1684"/>
    <n v="5.9330185800000003E-3"/>
    <n v="8.7200039999999997E-4"/>
    <n v="1.32743058E-3"/>
    <n v="3.7334152900000001E-3"/>
  </r>
  <r>
    <x v="10"/>
    <x v="5"/>
    <x v="45"/>
    <n v="4889"/>
    <n v="4.3464090299999997E-3"/>
    <n v="9.6468189999999998E-4"/>
    <n v="6.3194089000000002E-4"/>
    <n v="2.7497857499999999E-3"/>
  </r>
  <r>
    <x v="10"/>
    <x v="6"/>
    <x v="45"/>
    <n v="5716"/>
    <n v="4.5990419299999996E-3"/>
    <n v="7.7789052000000003E-4"/>
    <n v="6.3170608E-4"/>
    <n v="3.1894448400000002E-3"/>
  </r>
  <r>
    <x v="10"/>
    <x v="7"/>
    <x v="45"/>
    <n v="989"/>
    <n v="4.3478609499999999E-3"/>
    <n v="9.2826623999999998E-4"/>
    <n v="6.5024270000000001E-4"/>
    <n v="2.7693515199999998E-3"/>
  </r>
  <r>
    <x v="10"/>
    <x v="5"/>
    <x v="46"/>
    <n v="3899"/>
    <n v="5.2990347699999997E-3"/>
    <n v="9.0881540999999998E-4"/>
    <n v="1.1135212699999999E-3"/>
    <n v="3.2766174599999998E-3"/>
  </r>
  <r>
    <x v="10"/>
    <x v="6"/>
    <x v="46"/>
    <n v="9203"/>
    <n v="6.2012397400000004E-3"/>
    <n v="7.5563222999999995E-4"/>
    <n v="1.2757990199999999E-3"/>
    <n v="4.16962188E-3"/>
  </r>
  <r>
    <x v="10"/>
    <x v="7"/>
    <x v="46"/>
    <n v="1524"/>
    <n v="5.8444287100000002E-3"/>
    <n v="8.5617745999999996E-4"/>
    <n v="1.3361293900000001E-3"/>
    <n v="3.6518631499999998E-3"/>
  </r>
  <r>
    <x v="11"/>
    <x v="5"/>
    <x v="45"/>
    <n v="5000"/>
    <n v="4.4989418900000001E-3"/>
    <n v="9.7415947999999997E-4"/>
    <n v="6.2609465999999996E-4"/>
    <n v="2.8986872599999999E-3"/>
  </r>
  <r>
    <x v="11"/>
    <x v="6"/>
    <x v="45"/>
    <n v="5525"/>
    <n v="4.7564560999999997E-3"/>
    <n v="7.6863978000000003E-4"/>
    <n v="6.2268285000000002E-4"/>
    <n v="3.3651329899999998E-3"/>
  </r>
  <r>
    <x v="11"/>
    <x v="7"/>
    <x v="45"/>
    <n v="917"/>
    <n v="4.3986906400000003E-3"/>
    <n v="8.9274329999999998E-4"/>
    <n v="6.2929113000000005E-4"/>
    <n v="2.8766557300000002E-3"/>
  </r>
  <r>
    <x v="11"/>
    <x v="5"/>
    <x v="46"/>
    <n v="4052"/>
    <n v="5.4800810400000002E-3"/>
    <n v="9.0637086999999998E-4"/>
    <n v="1.05478009E-3"/>
    <n v="3.5188296199999999E-3"/>
  </r>
  <r>
    <x v="11"/>
    <x v="6"/>
    <x v="46"/>
    <n v="9393"/>
    <n v="6.3970396700000001E-3"/>
    <n v="7.6037809999999996E-4"/>
    <n v="1.2300405499999999E-3"/>
    <n v="4.4064455599999997E-3"/>
  </r>
  <r>
    <x v="11"/>
    <x v="7"/>
    <x v="46"/>
    <n v="1519"/>
    <n v="5.9551694499999997E-3"/>
    <n v="8.6506083000000001E-4"/>
    <n v="1.26597031E-3"/>
    <n v="3.82400068E-3"/>
  </r>
  <r>
    <x v="12"/>
    <x v="5"/>
    <x v="45"/>
    <n v="4987"/>
    <n v="4.5805828799999997E-3"/>
    <n v="1.0199061499999999E-3"/>
    <n v="6.1482515999999995E-4"/>
    <n v="2.9448275999999999E-3"/>
  </r>
  <r>
    <x v="12"/>
    <x v="6"/>
    <x v="45"/>
    <n v="5407"/>
    <n v="4.8237942799999999E-3"/>
    <n v="8.2460596999999998E-4"/>
    <n v="6.1426693E-4"/>
    <n v="3.3833732500000002E-3"/>
  </r>
  <r>
    <x v="12"/>
    <x v="7"/>
    <x v="45"/>
    <n v="912"/>
    <n v="4.6013160500000001E-3"/>
    <n v="9.4813470000000002E-4"/>
    <n v="6.2836284000000004E-4"/>
    <n v="3.0232316699999998E-3"/>
  </r>
  <r>
    <x v="12"/>
    <x v="5"/>
    <x v="46"/>
    <n v="4045"/>
    <n v="5.5487596600000003E-3"/>
    <n v="9.8976764999999991E-4"/>
    <n v="9.8734695999999991E-4"/>
    <n v="3.5713555699999999E-3"/>
  </r>
  <r>
    <x v="12"/>
    <x v="6"/>
    <x v="46"/>
    <n v="9110"/>
    <n v="6.56506613E-3"/>
    <n v="8.0798828000000001E-4"/>
    <n v="1.22841176E-3"/>
    <n v="4.5281358100000002E-3"/>
  </r>
  <r>
    <x v="12"/>
    <x v="7"/>
    <x v="46"/>
    <n v="1585"/>
    <n v="6.0163129999999997E-3"/>
    <n v="8.7883345000000002E-4"/>
    <n v="1.2236094099999999E-3"/>
    <n v="3.9133585100000002E-3"/>
  </r>
  <r>
    <x v="13"/>
    <x v="5"/>
    <x v="45"/>
    <n v="4710"/>
    <n v="4.55881866E-3"/>
    <n v="1.0088216199999999E-3"/>
    <n v="6.1519742999999996E-4"/>
    <n v="2.9336417399999999E-3"/>
  </r>
  <r>
    <x v="13"/>
    <x v="6"/>
    <x v="45"/>
    <n v="5004"/>
    <n v="4.8290832600000003E-3"/>
    <n v="8.2887601000000005E-4"/>
    <n v="6.0678054000000003E-4"/>
    <n v="3.3916082299999999E-3"/>
  </r>
  <r>
    <x v="13"/>
    <x v="7"/>
    <x v="45"/>
    <n v="961"/>
    <n v="4.6091067800000003E-3"/>
    <n v="9.3717458999999996E-4"/>
    <n v="6.2444574999999999E-4"/>
    <n v="3.0449929100000001E-3"/>
  </r>
  <r>
    <x v="13"/>
    <x v="5"/>
    <x v="46"/>
    <n v="3831"/>
    <n v="5.5274524500000003E-3"/>
    <n v="9.5747870999999998E-4"/>
    <n v="1.02198657E-3"/>
    <n v="3.5476060299999999E-3"/>
  </r>
  <r>
    <x v="13"/>
    <x v="6"/>
    <x v="46"/>
    <n v="8708"/>
    <n v="6.5570596299999997E-3"/>
    <n v="8.1714161999999998E-4"/>
    <n v="1.1695527599999999E-3"/>
    <n v="4.5697653200000004E-3"/>
  </r>
  <r>
    <x v="13"/>
    <x v="7"/>
    <x v="46"/>
    <n v="1563"/>
    <n v="6.1657822699999996E-3"/>
    <n v="9.144849E-4"/>
    <n v="1.24498655E-3"/>
    <n v="4.0057401400000001E-3"/>
  </r>
  <r>
    <x v="14"/>
    <x v="5"/>
    <x v="45"/>
    <n v="4731"/>
    <n v="4.6126315700000002E-3"/>
    <n v="1.00981631E-3"/>
    <n v="6.1654734E-4"/>
    <n v="2.9850417799999998E-3"/>
  </r>
  <r>
    <x v="14"/>
    <x v="6"/>
    <x v="45"/>
    <n v="5093"/>
    <n v="4.8513139200000001E-3"/>
    <n v="8.2062046999999995E-4"/>
    <n v="6.1674132999999995E-4"/>
    <n v="3.4120290700000002E-3"/>
  </r>
  <r>
    <x v="14"/>
    <x v="7"/>
    <x v="45"/>
    <n v="941"/>
    <n v="4.55201791E-3"/>
    <n v="9.4596198999999999E-4"/>
    <n v="6.4226862E-4"/>
    <n v="2.96124075E-3"/>
  </r>
  <r>
    <x v="14"/>
    <x v="5"/>
    <x v="46"/>
    <n v="3803"/>
    <n v="5.6498278699999996E-3"/>
    <n v="9.7018897999999996E-4"/>
    <n v="1.00117391E-3"/>
    <n v="3.6780779800000001E-3"/>
  </r>
  <r>
    <x v="14"/>
    <x v="6"/>
    <x v="46"/>
    <n v="8505"/>
    <n v="6.6459446899999998E-3"/>
    <n v="8.1480641000000005E-4"/>
    <n v="1.1764332799999999E-3"/>
    <n v="4.6540989300000004E-3"/>
  </r>
  <r>
    <x v="14"/>
    <x v="7"/>
    <x v="46"/>
    <n v="1514"/>
    <n v="6.2517503999999996E-3"/>
    <n v="9.2299012000000001E-4"/>
    <n v="1.2289462599999999E-3"/>
    <n v="4.0993166299999996E-3"/>
  </r>
  <r>
    <x v="15"/>
    <x v="5"/>
    <x v="45"/>
    <n v="2399"/>
    <n v="4.7974172699999998E-3"/>
    <n v="1.0844938799999999E-3"/>
    <n v="6.2681377999999996E-4"/>
    <n v="3.084903E-3"/>
  </r>
  <r>
    <x v="15"/>
    <x v="6"/>
    <x v="45"/>
    <n v="2771"/>
    <n v="5.0473945699999996E-3"/>
    <n v="8.4410102999999998E-4"/>
    <n v="6.1500453999999995E-4"/>
    <n v="3.5862627399999999E-3"/>
  </r>
  <r>
    <x v="15"/>
    <x v="7"/>
    <x v="45"/>
    <n v="432"/>
    <n v="4.80884E-3"/>
    <n v="9.4326000999999998E-4"/>
    <n v="6.4771923E-4"/>
    <n v="3.2155829599999999E-3"/>
  </r>
  <r>
    <x v="15"/>
    <x v="5"/>
    <x v="46"/>
    <n v="1866"/>
    <n v="5.6577557400000001E-3"/>
    <n v="9.7394631000000001E-4"/>
    <n v="1.0224755399999999E-3"/>
    <n v="3.6610046800000001E-3"/>
  </r>
  <r>
    <x v="15"/>
    <x v="6"/>
    <x v="46"/>
    <n v="4524"/>
    <n v="6.6479826400000002E-3"/>
    <n v="8.3334588000000005E-4"/>
    <n v="1.17077722E-3"/>
    <n v="4.6432578399999997E-3"/>
  </r>
  <r>
    <x v="15"/>
    <x v="7"/>
    <x v="46"/>
    <n v="735"/>
    <n v="6.3375532899999998E-3"/>
    <n v="9.0112410999999999E-4"/>
    <n v="1.1399909499999999E-3"/>
    <n v="4.2958393900000003E-3"/>
  </r>
  <r>
    <x v="0"/>
    <x v="8"/>
    <x v="45"/>
    <n v="6877"/>
    <n v="4.8088819599999997E-3"/>
    <n v="9.5359104E-4"/>
    <n v="8.6858042000000004E-4"/>
    <n v="2.98671002E-3"/>
  </r>
  <r>
    <x v="0"/>
    <x v="9"/>
    <x v="45"/>
    <n v="1084"/>
    <n v="4.3629558899999999E-3"/>
    <n v="9.4234720000000002E-4"/>
    <n v="8.5427107000000003E-4"/>
    <n v="2.56633714E-3"/>
  </r>
  <r>
    <x v="0"/>
    <x v="8"/>
    <x v="46"/>
    <n v="10390"/>
    <n v="5.94063557E-3"/>
    <n v="8.0147821000000003E-4"/>
    <n v="1.51524434E-3"/>
    <n v="3.62391253E-3"/>
  </r>
  <r>
    <x v="0"/>
    <x v="9"/>
    <x v="46"/>
    <n v="1692"/>
    <n v="5.69364387E-3"/>
    <n v="7.7163890000000004E-4"/>
    <n v="1.51770837E-3"/>
    <n v="3.4042961200000002E-3"/>
  </r>
  <r>
    <x v="1"/>
    <x v="8"/>
    <x v="45"/>
    <n v="6843"/>
    <n v="4.7352489399999998E-3"/>
    <n v="9.4766660999999995E-4"/>
    <n v="8.1374021E-4"/>
    <n v="2.9738416400000001E-3"/>
  </r>
  <r>
    <x v="1"/>
    <x v="9"/>
    <x v="45"/>
    <n v="974"/>
    <n v="4.4099596399999998E-3"/>
    <n v="9.6339289999999996E-4"/>
    <n v="7.8879548000000005E-4"/>
    <n v="2.6577708000000001E-3"/>
  </r>
  <r>
    <x v="1"/>
    <x v="8"/>
    <x v="46"/>
    <n v="10216"/>
    <n v="5.9344691599999997E-3"/>
    <n v="7.6783465999999997E-4"/>
    <n v="1.50459653E-3"/>
    <n v="3.6620374800000002E-3"/>
  </r>
  <r>
    <x v="1"/>
    <x v="9"/>
    <x v="46"/>
    <n v="1553"/>
    <n v="5.7311935700000002E-3"/>
    <n v="7.7921144000000001E-4"/>
    <n v="1.5687078699999999E-3"/>
    <n v="3.38327377E-3"/>
  </r>
  <r>
    <x v="2"/>
    <x v="8"/>
    <x v="45"/>
    <n v="5532"/>
    <n v="4.6645524599999997E-3"/>
    <n v="9.505049E-4"/>
    <n v="7.9134674000000003E-4"/>
    <n v="2.9227003399999998E-3"/>
  </r>
  <r>
    <x v="2"/>
    <x v="9"/>
    <x v="45"/>
    <n v="938"/>
    <n v="4.3815024699999996E-3"/>
    <n v="9.6757014000000004E-4"/>
    <n v="7.8840642999999998E-4"/>
    <n v="2.6255253999999998E-3"/>
  </r>
  <r>
    <x v="2"/>
    <x v="8"/>
    <x v="46"/>
    <n v="8153"/>
    <n v="5.9914108400000001E-3"/>
    <n v="7.9101596000000001E-4"/>
    <n v="1.49666822E-3"/>
    <n v="3.7036055100000001E-3"/>
  </r>
  <r>
    <x v="2"/>
    <x v="9"/>
    <x v="46"/>
    <n v="1274"/>
    <n v="5.7482899999999996E-3"/>
    <n v="7.7632578000000005E-4"/>
    <n v="1.56100985E-3"/>
    <n v="3.4108539499999998E-3"/>
  </r>
  <r>
    <x v="3"/>
    <x v="8"/>
    <x v="45"/>
    <n v="5369"/>
    <n v="4.7659120099999997E-3"/>
    <n v="9.8575344999999996E-4"/>
    <n v="7.8145994000000001E-4"/>
    <n v="2.9986981300000001E-3"/>
  </r>
  <r>
    <x v="3"/>
    <x v="9"/>
    <x v="45"/>
    <n v="827"/>
    <n v="4.4125490199999999E-3"/>
    <n v="9.4511317999999996E-4"/>
    <n v="7.3536632000000002E-4"/>
    <n v="2.73206904E-3"/>
  </r>
  <r>
    <x v="3"/>
    <x v="8"/>
    <x v="46"/>
    <n v="8542"/>
    <n v="6.2115649399999999E-3"/>
    <n v="8.4764148000000003E-4"/>
    <n v="1.4476709099999999E-3"/>
    <n v="3.9160596800000003E-3"/>
  </r>
  <r>
    <x v="3"/>
    <x v="9"/>
    <x v="46"/>
    <n v="1229"/>
    <n v="5.7937514599999997E-3"/>
    <n v="8.0250028999999997E-4"/>
    <n v="1.4979994900000001E-3"/>
    <n v="3.49302518E-3"/>
  </r>
  <r>
    <x v="4"/>
    <x v="8"/>
    <x v="45"/>
    <n v="4891"/>
    <n v="5.0657407900000003E-3"/>
    <n v="1.1039951E-3"/>
    <n v="8.0088497999999996E-4"/>
    <n v="3.1608602200000001E-3"/>
  </r>
  <r>
    <x v="4"/>
    <x v="9"/>
    <x v="45"/>
    <n v="783"/>
    <n v="4.7791167600000004E-3"/>
    <n v="1.07177676E-3"/>
    <n v="7.6779101000000005E-4"/>
    <n v="2.9395484999999999E-3"/>
  </r>
  <r>
    <x v="4"/>
    <x v="8"/>
    <x v="46"/>
    <n v="8095"/>
    <n v="6.4616172999999999E-3"/>
    <n v="9.5599683999999998E-4"/>
    <n v="1.42832343E-3"/>
    <n v="4.0770706500000004E-3"/>
  </r>
  <r>
    <x v="4"/>
    <x v="9"/>
    <x v="46"/>
    <n v="1198"/>
    <n v="5.9583775300000004E-3"/>
    <n v="8.5954382999999998E-4"/>
    <n v="1.4463918899999999E-3"/>
    <n v="3.6521418399999999E-3"/>
  </r>
  <r>
    <x v="5"/>
    <x v="8"/>
    <x v="45"/>
    <n v="5132"/>
    <n v="5.00315489E-3"/>
    <n v="1.09729957E-3"/>
    <n v="7.7524848000000001E-4"/>
    <n v="3.13060637E-3"/>
  </r>
  <r>
    <x v="5"/>
    <x v="9"/>
    <x v="45"/>
    <n v="747"/>
    <n v="4.6422725599999997E-3"/>
    <n v="1.04553994E-3"/>
    <n v="6.9700073000000004E-4"/>
    <n v="2.8997314100000001E-3"/>
  </r>
  <r>
    <x v="5"/>
    <x v="8"/>
    <x v="46"/>
    <n v="8417"/>
    <n v="6.4523831100000003E-3"/>
    <n v="1.00875519E-3"/>
    <n v="1.35051421E-3"/>
    <n v="4.0929124699999996E-3"/>
  </r>
  <r>
    <x v="5"/>
    <x v="9"/>
    <x v="46"/>
    <n v="1178"/>
    <n v="6.1422075899999996E-3"/>
    <n v="9.9491816999999999E-4"/>
    <n v="1.41397236E-3"/>
    <n v="3.7331102599999998E-3"/>
  </r>
  <r>
    <x v="6"/>
    <x v="8"/>
    <x v="45"/>
    <n v="5296"/>
    <n v="5.0138379399999999E-3"/>
    <n v="1.1138470399999999E-3"/>
    <n v="7.3412737000000004E-4"/>
    <n v="3.1658630599999999E-3"/>
  </r>
  <r>
    <x v="6"/>
    <x v="9"/>
    <x v="45"/>
    <n v="642"/>
    <n v="4.5820711099999996E-3"/>
    <n v="1.0719356900000001E-3"/>
    <n v="6.7944475999999997E-4"/>
    <n v="2.8306901600000001E-3"/>
  </r>
  <r>
    <x v="6"/>
    <x v="8"/>
    <x v="46"/>
    <n v="8321"/>
    <n v="6.5119388200000003E-3"/>
    <n v="1.00205364E-3"/>
    <n v="1.3212427000000001E-3"/>
    <n v="4.1884570100000004E-3"/>
  </r>
  <r>
    <x v="6"/>
    <x v="9"/>
    <x v="46"/>
    <n v="1058"/>
    <n v="6.3058244299999998E-3"/>
    <n v="9.6662093000000004E-4"/>
    <n v="1.4841833200000001E-3"/>
    <n v="3.8548775000000002E-3"/>
  </r>
  <r>
    <x v="7"/>
    <x v="8"/>
    <x v="45"/>
    <n v="5224"/>
    <n v="4.9129859399999996E-3"/>
    <n v="1.0644246400000001E-3"/>
    <n v="7.0335296000000004E-4"/>
    <n v="3.1452078600000002E-3"/>
  </r>
  <r>
    <x v="7"/>
    <x v="9"/>
    <x v="45"/>
    <n v="705"/>
    <n v="4.4350864400000004E-3"/>
    <n v="1.02541347E-3"/>
    <n v="6.4941203000000002E-4"/>
    <n v="2.7602604799999999E-3"/>
  </r>
  <r>
    <x v="7"/>
    <x v="8"/>
    <x v="46"/>
    <n v="8088"/>
    <n v="6.5605693200000001E-3"/>
    <n v="9.7945863999999994E-4"/>
    <n v="1.3072333300000001E-3"/>
    <n v="4.27371087E-3"/>
  </r>
  <r>
    <x v="7"/>
    <x v="9"/>
    <x v="46"/>
    <n v="1151"/>
    <n v="6.1701577600000003E-3"/>
    <n v="9.3746959000000005E-4"/>
    <n v="1.3795770999999999E-3"/>
    <n v="3.8529094700000001E-3"/>
  </r>
  <r>
    <x v="8"/>
    <x v="8"/>
    <x v="45"/>
    <n v="4864"/>
    <n v="4.9739485700000001E-3"/>
    <n v="1.02081929E-3"/>
    <n v="7.1072024999999995E-4"/>
    <n v="3.2424085599999999E-3"/>
  </r>
  <r>
    <x v="8"/>
    <x v="9"/>
    <x v="45"/>
    <n v="666"/>
    <n v="4.5127764399999996E-3"/>
    <n v="9.6278545999999997E-4"/>
    <n v="6.3648692999999999E-4"/>
    <n v="2.91350355E-3"/>
  </r>
  <r>
    <x v="8"/>
    <x v="8"/>
    <x v="46"/>
    <n v="8076"/>
    <n v="6.6486675699999999E-3"/>
    <n v="9.780333799999999E-4"/>
    <n v="1.2859831499999999E-3"/>
    <n v="4.38445994E-3"/>
  </r>
  <r>
    <x v="8"/>
    <x v="9"/>
    <x v="46"/>
    <n v="1027"/>
    <n v="6.1504198799999998E-3"/>
    <n v="9.3363420999999995E-4"/>
    <n v="1.39840036E-3"/>
    <n v="3.8181143799999998E-3"/>
  </r>
  <r>
    <x v="9"/>
    <x v="8"/>
    <x v="45"/>
    <n v="4548"/>
    <n v="4.9513367300000003E-3"/>
    <n v="1.0280182800000001E-3"/>
    <n v="6.8398986999999997E-4"/>
    <n v="3.2393280900000002E-3"/>
  </r>
  <r>
    <x v="9"/>
    <x v="9"/>
    <x v="45"/>
    <n v="593"/>
    <n v="4.4808254399999999E-3"/>
    <n v="9.9185694000000009E-4"/>
    <n v="6.3766683999999995E-4"/>
    <n v="2.8513012100000001E-3"/>
  </r>
  <r>
    <x v="9"/>
    <x v="8"/>
    <x v="46"/>
    <n v="7643"/>
    <n v="6.6620598099999999E-3"/>
    <n v="9.6590114E-4"/>
    <n v="1.2840344699999999E-3"/>
    <n v="4.4119253400000001E-3"/>
  </r>
  <r>
    <x v="9"/>
    <x v="9"/>
    <x v="46"/>
    <n v="998"/>
    <n v="6.3173450999999999E-3"/>
    <n v="9.6009123E-4"/>
    <n v="1.4072587299999999E-3"/>
    <n v="3.9498670799999998E-3"/>
  </r>
  <r>
    <x v="10"/>
    <x v="8"/>
    <x v="45"/>
    <n v="3835"/>
    <n v="4.8562156499999997E-3"/>
    <n v="9.8922244000000008E-4"/>
    <n v="6.8078468000000003E-4"/>
    <n v="3.1862080500000001E-3"/>
  </r>
  <r>
    <x v="10"/>
    <x v="9"/>
    <x v="45"/>
    <n v="463"/>
    <n v="4.3960980699999999E-3"/>
    <n v="9.7477176999999999E-4"/>
    <n v="6.4972277E-4"/>
    <n v="2.77160303E-3"/>
  </r>
  <r>
    <x v="10"/>
    <x v="8"/>
    <x v="46"/>
    <n v="6506"/>
    <n v="6.70439157E-3"/>
    <n v="9.2536886000000001E-4"/>
    <n v="1.3324806E-3"/>
    <n v="4.4462854600000002E-3"/>
  </r>
  <r>
    <x v="10"/>
    <x v="9"/>
    <x v="46"/>
    <n v="789"/>
    <n v="6.2474179600000004E-3"/>
    <n v="9.9381518000000004E-4"/>
    <n v="1.4542403699999999E-3"/>
    <n v="3.7992005799999998E-3"/>
  </r>
  <r>
    <x v="11"/>
    <x v="8"/>
    <x v="45"/>
    <n v="4055"/>
    <n v="4.9650349199999999E-3"/>
    <n v="9.9914918000000011E-4"/>
    <n v="6.5954787000000001E-4"/>
    <n v="3.3063373900000001E-3"/>
  </r>
  <r>
    <x v="11"/>
    <x v="9"/>
    <x v="45"/>
    <n v="519"/>
    <n v="4.57675437E-3"/>
    <n v="1.0044688200000001E-3"/>
    <n v="6.0901015000000005E-4"/>
    <n v="2.9632749299999999E-3"/>
  </r>
  <r>
    <x v="11"/>
    <x v="8"/>
    <x v="46"/>
    <n v="7109"/>
    <n v="6.8440563299999998E-3"/>
    <n v="9.5956685999999995E-4"/>
    <n v="1.30979127E-3"/>
    <n v="4.5744909500000002E-3"/>
  </r>
  <r>
    <x v="11"/>
    <x v="9"/>
    <x v="46"/>
    <n v="914"/>
    <n v="6.4871163199999998E-3"/>
    <n v="9.5103660999999999E-4"/>
    <n v="1.34080685E-3"/>
    <n v="4.1950697699999996E-3"/>
  </r>
  <r>
    <x v="12"/>
    <x v="8"/>
    <x v="45"/>
    <n v="4334"/>
    <n v="5.0975221500000004E-3"/>
    <n v="1.0613695999999999E-3"/>
    <n v="6.5835199E-4"/>
    <n v="3.37659033E-3"/>
  </r>
  <r>
    <x v="12"/>
    <x v="9"/>
    <x v="45"/>
    <n v="514"/>
    <n v="4.6060083800000002E-3"/>
    <n v="1.0384238800000001E-3"/>
    <n v="6.1855970999999995E-4"/>
    <n v="2.9480110199999999E-3"/>
  </r>
  <r>
    <x v="12"/>
    <x v="8"/>
    <x v="46"/>
    <n v="7329"/>
    <n v="6.9476263299999997E-3"/>
    <n v="9.6065264000000004E-4"/>
    <n v="1.24425773E-3"/>
    <n v="4.7422117000000003E-3"/>
  </r>
  <r>
    <x v="12"/>
    <x v="9"/>
    <x v="46"/>
    <n v="965"/>
    <n v="6.4579133099999997E-3"/>
    <n v="9.6462988E-4"/>
    <n v="1.2347075900000001E-3"/>
    <n v="4.2580356500000003E-3"/>
  </r>
  <r>
    <x v="13"/>
    <x v="8"/>
    <x v="45"/>
    <n v="4091"/>
    <n v="5.0407933400000004E-3"/>
    <n v="1.0352527300000001E-3"/>
    <n v="6.3805348999999996E-4"/>
    <n v="3.36595325E-3"/>
  </r>
  <r>
    <x v="13"/>
    <x v="9"/>
    <x v="45"/>
    <n v="496"/>
    <n v="4.6203654700000003E-3"/>
    <n v="1.03720946E-3"/>
    <n v="6.4112410999999996E-4"/>
    <n v="2.94091133E-3"/>
  </r>
  <r>
    <x v="13"/>
    <x v="8"/>
    <x v="46"/>
    <n v="7353"/>
    <n v="7.0665488799999997E-3"/>
    <n v="9.6917301999999996E-4"/>
    <n v="1.24451258E-3"/>
    <n v="4.8521324200000004E-3"/>
  </r>
  <r>
    <x v="13"/>
    <x v="9"/>
    <x v="46"/>
    <n v="900"/>
    <n v="6.4978392699999998E-3"/>
    <n v="1.01297559E-3"/>
    <n v="1.2568155899999999E-3"/>
    <n v="4.2275589299999999E-3"/>
  </r>
  <r>
    <x v="14"/>
    <x v="8"/>
    <x v="45"/>
    <n v="4154"/>
    <n v="5.0141065300000004E-3"/>
    <n v="9.9245014000000006E-4"/>
    <n v="6.3964985000000002E-4"/>
    <n v="3.38044297E-3"/>
  </r>
  <r>
    <x v="14"/>
    <x v="9"/>
    <x v="45"/>
    <n v="444"/>
    <n v="4.6553321600000001E-3"/>
    <n v="1.03447173E-3"/>
    <n v="6.0002687000000002E-4"/>
    <n v="3.01986859E-3"/>
  </r>
  <r>
    <x v="14"/>
    <x v="8"/>
    <x v="46"/>
    <n v="7251"/>
    <n v="7.0704629000000003E-3"/>
    <n v="9.5840045000000003E-4"/>
    <n v="1.24521274E-3"/>
    <n v="4.8662043600000001E-3"/>
  </r>
  <r>
    <x v="14"/>
    <x v="9"/>
    <x v="46"/>
    <n v="859"/>
    <n v="6.6261773699999998E-3"/>
    <n v="9.8587103000000002E-4"/>
    <n v="1.2749668799999999E-3"/>
    <n v="4.3649347599999996E-3"/>
  </r>
  <r>
    <x v="15"/>
    <x v="8"/>
    <x v="45"/>
    <n v="2664"/>
    <n v="5.21047065E-3"/>
    <n v="1.0120404400000001E-3"/>
    <n v="6.4925577999999998E-4"/>
    <n v="3.5472927099999998E-3"/>
  </r>
  <r>
    <x v="15"/>
    <x v="9"/>
    <x v="45"/>
    <n v="206"/>
    <n v="4.6867693399999999E-3"/>
    <n v="1.1357759800000001E-3"/>
    <n v="5.9971658999999995E-4"/>
    <n v="2.9500963799999999E-3"/>
  </r>
  <r>
    <x v="15"/>
    <x v="8"/>
    <x v="46"/>
    <n v="4409"/>
    <n v="7.2231539000000003E-3"/>
    <n v="9.5735603000000002E-4"/>
    <n v="1.2359029599999999E-3"/>
    <n v="5.0292250199999999E-3"/>
  </r>
  <r>
    <x v="15"/>
    <x v="9"/>
    <x v="46"/>
    <n v="467"/>
    <n v="6.7143506000000002E-3"/>
    <n v="9.9725370000000005E-4"/>
    <n v="1.3468799599999999E-3"/>
    <n v="4.3697455799999998E-3"/>
  </r>
  <r>
    <x v="0"/>
    <x v="10"/>
    <x v="45"/>
    <n v="57718"/>
    <n v="5.8004453000000001E-3"/>
    <n v="1.1433497499999999E-3"/>
    <n v="9.3487264000000005E-4"/>
    <n v="3.7222224199999999E-3"/>
  </r>
  <r>
    <x v="0"/>
    <x v="10"/>
    <x v="46"/>
    <n v="58219"/>
    <n v="6.1298461999999996E-3"/>
    <n v="8.8489825000000004E-4"/>
    <n v="1.5416225299999999E-3"/>
    <n v="3.7033249400000002E-3"/>
  </r>
  <r>
    <x v="1"/>
    <x v="10"/>
    <x v="45"/>
    <n v="58947"/>
    <n v="5.81053856E-3"/>
    <n v="1.12824824E-3"/>
    <n v="8.9316948000000001E-4"/>
    <n v="3.7891203499999999E-3"/>
  </r>
  <r>
    <x v="1"/>
    <x v="10"/>
    <x v="46"/>
    <n v="60281"/>
    <n v="6.1553241399999997E-3"/>
    <n v="8.5571477E-4"/>
    <n v="1.54137819E-3"/>
    <n v="3.7914086400000001E-3"/>
  </r>
  <r>
    <x v="2"/>
    <x v="10"/>
    <x v="45"/>
    <n v="33696"/>
    <n v="5.6049914100000002E-3"/>
    <n v="1.1423061899999999E-3"/>
    <n v="8.8078281E-4"/>
    <n v="3.5819019299999999E-3"/>
  </r>
  <r>
    <x v="2"/>
    <x v="10"/>
    <x v="46"/>
    <n v="32803"/>
    <n v="6.0223906499999999E-3"/>
    <n v="8.9777537999999996E-4"/>
    <n v="1.4786716099999999E-3"/>
    <n v="3.64584262E-3"/>
  </r>
  <r>
    <x v="3"/>
    <x v="10"/>
    <x v="45"/>
    <n v="42625"/>
    <n v="5.8345319100000003E-3"/>
    <n v="1.2220875700000001E-3"/>
    <n v="8.6986154999999996E-4"/>
    <n v="3.74258231E-3"/>
  </r>
  <r>
    <x v="3"/>
    <x v="10"/>
    <x v="46"/>
    <n v="42269"/>
    <n v="6.2634492199999999E-3"/>
    <n v="9.2005690999999998E-4"/>
    <n v="1.4382574699999999E-3"/>
    <n v="3.9049832099999999E-3"/>
  </r>
  <r>
    <x v="4"/>
    <x v="10"/>
    <x v="45"/>
    <n v="35095"/>
    <n v="6.0415763900000001E-3"/>
    <n v="1.4242803499999999E-3"/>
    <n v="8.8241811000000004E-4"/>
    <n v="3.7348774500000001E-3"/>
  </r>
  <r>
    <x v="4"/>
    <x v="10"/>
    <x v="46"/>
    <n v="35660"/>
    <n v="6.5329602299999999E-3"/>
    <n v="1.0594702499999999E-3"/>
    <n v="1.4261704099999999E-3"/>
    <n v="4.0471762800000002E-3"/>
  </r>
  <r>
    <x v="5"/>
    <x v="10"/>
    <x v="45"/>
    <n v="39247"/>
    <n v="6.11116543E-3"/>
    <n v="1.3551867900000001E-3"/>
    <n v="8.8725087000000001E-4"/>
    <n v="3.8687272799999999E-3"/>
  </r>
  <r>
    <x v="5"/>
    <x v="10"/>
    <x v="46"/>
    <n v="38112"/>
    <n v="6.7352596400000004E-3"/>
    <n v="1.1389221100000001E-3"/>
    <n v="1.43836757E-3"/>
    <n v="4.1578252200000004E-3"/>
  </r>
  <r>
    <x v="6"/>
    <x v="10"/>
    <x v="45"/>
    <n v="39245"/>
    <n v="5.9828897700000003E-3"/>
    <n v="1.2962526999999999E-3"/>
    <n v="8.3923942000000004E-4"/>
    <n v="3.84739716E-3"/>
  </r>
  <r>
    <x v="6"/>
    <x v="10"/>
    <x v="46"/>
    <n v="37166"/>
    <n v="6.74465207E-3"/>
    <n v="1.14929946E-3"/>
    <n v="1.42340316E-3"/>
    <n v="4.1718206699999996E-3"/>
  </r>
  <r>
    <x v="7"/>
    <x v="10"/>
    <x v="45"/>
    <n v="42294"/>
    <n v="5.9869083600000003E-3"/>
    <n v="1.2637546099999999E-3"/>
    <n v="8.2204116000000004E-4"/>
    <n v="3.90111211E-3"/>
  </r>
  <r>
    <x v="7"/>
    <x v="10"/>
    <x v="46"/>
    <n v="40369"/>
    <n v="6.76198302E-3"/>
    <n v="1.1513195199999999E-3"/>
    <n v="1.3801687400000001E-3"/>
    <n v="4.2303638300000002E-3"/>
  </r>
  <r>
    <x v="8"/>
    <x v="10"/>
    <x v="45"/>
    <n v="49051"/>
    <n v="6.3183540699999997E-3"/>
    <n v="1.29813536E-3"/>
    <n v="8.1101222000000005E-4"/>
    <n v="4.2092060000000001E-3"/>
  </r>
  <r>
    <x v="8"/>
    <x v="10"/>
    <x v="46"/>
    <n v="50259"/>
    <n v="7.1406399500000004E-3"/>
    <n v="1.1691256299999999E-3"/>
    <n v="1.3878049099999999E-3"/>
    <n v="4.5835859499999999E-3"/>
  </r>
  <r>
    <x v="9"/>
    <x v="10"/>
    <x v="45"/>
    <n v="36411"/>
    <n v="5.9935884500000002E-3"/>
    <n v="1.2136017099999999E-3"/>
    <n v="7.6446146000000003E-4"/>
    <n v="4.0155247999999998E-3"/>
  </r>
  <r>
    <x v="9"/>
    <x v="10"/>
    <x v="46"/>
    <n v="38937"/>
    <n v="6.8964523900000001E-3"/>
    <n v="1.1259267699999999E-3"/>
    <n v="1.35348602E-3"/>
    <n v="4.4169012000000001E-3"/>
  </r>
  <r>
    <x v="10"/>
    <x v="10"/>
    <x v="45"/>
    <n v="39228"/>
    <n v="5.9634794699999997E-3"/>
    <n v="1.22147882E-3"/>
    <n v="7.8039088000000001E-4"/>
    <n v="3.9616092900000002E-3"/>
  </r>
  <r>
    <x v="10"/>
    <x v="10"/>
    <x v="46"/>
    <n v="40666"/>
    <n v="7.0578906799999997E-3"/>
    <n v="1.1670071600000001E-3"/>
    <n v="1.43337907E-3"/>
    <n v="4.4573653499999999E-3"/>
  </r>
  <r>
    <x v="11"/>
    <x v="10"/>
    <x v="45"/>
    <n v="39496"/>
    <n v="5.9322443000000002E-3"/>
    <n v="1.1701472599999999E-3"/>
    <n v="7.3995983000000004E-4"/>
    <n v="4.0221367299999996E-3"/>
  </r>
  <r>
    <x v="11"/>
    <x v="10"/>
    <x v="46"/>
    <n v="40671"/>
    <n v="6.8483487400000003E-3"/>
    <n v="1.11397117E-3"/>
    <n v="1.33208971E-3"/>
    <n v="4.4021641600000003E-3"/>
  </r>
  <r>
    <x v="12"/>
    <x v="10"/>
    <x v="45"/>
    <n v="47227"/>
    <n v="6.1424187299999999E-3"/>
    <n v="1.24640796E-3"/>
    <n v="7.5932023999999998E-4"/>
    <n v="4.1354480199999998E-3"/>
  </r>
  <r>
    <x v="12"/>
    <x v="10"/>
    <x v="46"/>
    <n v="54323"/>
    <n v="7.3535819600000002E-3"/>
    <n v="1.1842693799999999E-3"/>
    <n v="1.32848797E-3"/>
    <n v="4.8403634900000001E-3"/>
  </r>
  <r>
    <x v="13"/>
    <x v="10"/>
    <x v="45"/>
    <n v="33902"/>
    <n v="5.9344234200000004E-3"/>
    <n v="1.22674066E-3"/>
    <n v="7.7052201000000001E-4"/>
    <n v="3.93572504E-3"/>
  </r>
  <r>
    <x v="13"/>
    <x v="10"/>
    <x v="46"/>
    <n v="34922"/>
    <n v="7.0835293000000004E-3"/>
    <n v="1.1697282700000001E-3"/>
    <n v="1.32822369E-3"/>
    <n v="4.5849710000000002E-3"/>
  </r>
  <r>
    <x v="14"/>
    <x v="10"/>
    <x v="45"/>
    <n v="35990"/>
    <n v="5.9783013399999996E-3"/>
    <n v="1.2398078800000001E-3"/>
    <n v="7.7197892E-4"/>
    <n v="3.9650238000000001E-3"/>
  </r>
  <r>
    <x v="14"/>
    <x v="10"/>
    <x v="46"/>
    <n v="36911"/>
    <n v="7.0121831600000002E-3"/>
    <n v="1.1464066099999999E-3"/>
    <n v="1.29850075E-3"/>
    <n v="4.5666751600000003E-3"/>
  </r>
  <r>
    <x v="15"/>
    <x v="10"/>
    <x v="45"/>
    <n v="32176"/>
    <n v="6.4185749099999996E-3"/>
    <n v="1.24934544E-3"/>
    <n v="7.8777888E-4"/>
    <n v="4.3797573000000003E-3"/>
  </r>
  <r>
    <x v="15"/>
    <x v="10"/>
    <x v="46"/>
    <n v="37829"/>
    <n v="7.6022569399999997E-3"/>
    <n v="1.2156183699999999E-3"/>
    <n v="1.3431617399999999E-3"/>
    <n v="5.0692630799999997E-3"/>
  </r>
  <r>
    <x v="0"/>
    <x v="0"/>
    <x v="47"/>
    <n v="13373"/>
    <n v="6.8850177E-3"/>
    <n v="8.5525485999999999E-4"/>
    <n v="1.9595909800000002E-3"/>
    <n v="4.0701713800000002E-3"/>
  </r>
  <r>
    <x v="0"/>
    <x v="1"/>
    <x v="47"/>
    <n v="4886"/>
    <n v="6.3108477400000002E-3"/>
    <n v="7.7823425000000002E-4"/>
    <n v="1.79522487E-3"/>
    <n v="3.7373881400000002E-3"/>
  </r>
  <r>
    <x v="0"/>
    <x v="2"/>
    <x v="47"/>
    <n v="3331"/>
    <n v="6.5667805399999999E-3"/>
    <n v="8.2381253999999995E-4"/>
    <n v="1.84076746E-3"/>
    <n v="3.90220005E-3"/>
  </r>
  <r>
    <x v="0"/>
    <x v="3"/>
    <x v="47"/>
    <n v="1373"/>
    <n v="8.0097226500000004E-3"/>
    <n v="1.01778489E-3"/>
    <n v="2.1976154900000002E-3"/>
    <n v="4.7943218000000001E-3"/>
  </r>
  <r>
    <x v="0"/>
    <x v="4"/>
    <x v="47"/>
    <n v="3783"/>
    <n v="7.4986107499999998E-3"/>
    <n v="9.2342914000000001E-4"/>
    <n v="2.1901186899999999E-3"/>
    <n v="4.3850624400000003E-3"/>
  </r>
  <r>
    <x v="0"/>
    <x v="0"/>
    <x v="48"/>
    <n v="45083"/>
    <n v="5.0268725199999996E-3"/>
    <n v="8.9574730000000001E-4"/>
    <n v="9.4532790999999998E-4"/>
    <n v="3.18579683E-3"/>
  </r>
  <r>
    <x v="0"/>
    <x v="1"/>
    <x v="48"/>
    <n v="20521"/>
    <n v="4.6581508699999998E-3"/>
    <n v="8.4517282000000002E-4"/>
    <n v="8.6475246999999996E-4"/>
    <n v="2.9482251100000001E-3"/>
  </r>
  <r>
    <x v="0"/>
    <x v="2"/>
    <x v="48"/>
    <n v="10718"/>
    <n v="4.9052625400000001E-3"/>
    <n v="9.3866170000000005E-4"/>
    <n v="9.0976323999999997E-4"/>
    <n v="3.0568371200000001E-3"/>
  </r>
  <r>
    <x v="0"/>
    <x v="3"/>
    <x v="48"/>
    <n v="2933"/>
    <n v="6.0618628500000004E-3"/>
    <n v="1.10650571E-3"/>
    <n v="1.0805834100000001E-3"/>
    <n v="3.8747732500000001E-3"/>
  </r>
  <r>
    <x v="0"/>
    <x v="4"/>
    <x v="48"/>
    <n v="10911"/>
    <n v="5.56159216E-3"/>
    <n v="8.9205632999999999E-4"/>
    <n v="1.09544858E-3"/>
    <n v="3.5740867700000001E-3"/>
  </r>
  <r>
    <x v="0"/>
    <x v="0"/>
    <x v="49"/>
    <n v="25685"/>
    <n v="6.0417934999999999E-3"/>
    <n v="7.2713865999999997E-4"/>
    <n v="1.62022053E-3"/>
    <n v="3.6944338400000001E-3"/>
  </r>
  <r>
    <x v="0"/>
    <x v="1"/>
    <x v="49"/>
    <n v="9871"/>
    <n v="5.5232661000000002E-3"/>
    <n v="6.3365071000000002E-4"/>
    <n v="1.4698532300000001E-3"/>
    <n v="3.4197616800000002E-3"/>
  </r>
  <r>
    <x v="0"/>
    <x v="2"/>
    <x v="49"/>
    <n v="5994"/>
    <n v="5.7905279399999999E-3"/>
    <n v="7.3533965000000001E-4"/>
    <n v="1.55625123E-3"/>
    <n v="3.4989365800000001E-3"/>
  </r>
  <r>
    <x v="0"/>
    <x v="3"/>
    <x v="49"/>
    <n v="2617"/>
    <n v="6.9553681500000002E-3"/>
    <n v="9.1448872000000003E-4"/>
    <n v="1.8663888600000001E-3"/>
    <n v="4.17449009E-3"/>
  </r>
  <r>
    <x v="0"/>
    <x v="4"/>
    <x v="49"/>
    <n v="7203"/>
    <n v="6.6295548300000003E-3"/>
    <n v="7.8036198000000002E-4"/>
    <n v="1.7900782200000001E-3"/>
    <n v="4.0591141400000003E-3"/>
  </r>
  <r>
    <x v="1"/>
    <x v="0"/>
    <x v="47"/>
    <n v="12711"/>
    <n v="6.8280833699999998E-3"/>
    <n v="8.2276063000000005E-4"/>
    <n v="1.96103908E-3"/>
    <n v="4.0442831900000002E-3"/>
  </r>
  <r>
    <x v="1"/>
    <x v="1"/>
    <x v="47"/>
    <n v="4561"/>
    <n v="6.1533698199999999E-3"/>
    <n v="7.3066107999999997E-4"/>
    <n v="1.75963712E-3"/>
    <n v="3.6630711399999998E-3"/>
  </r>
  <r>
    <x v="1"/>
    <x v="2"/>
    <x v="47"/>
    <n v="3285"/>
    <n v="6.5650541600000001E-3"/>
    <n v="8.0575967E-4"/>
    <n v="1.89596698E-3"/>
    <n v="3.86332703E-3"/>
  </r>
  <r>
    <x v="1"/>
    <x v="3"/>
    <x v="47"/>
    <n v="1579"/>
    <n v="7.9151344499999998E-3"/>
    <n v="9.5361109999999997E-4"/>
    <n v="2.1418851599999999E-3"/>
    <n v="4.8196377099999996E-3"/>
  </r>
  <r>
    <x v="1"/>
    <x v="4"/>
    <x v="47"/>
    <n v="3286"/>
    <n v="7.5051880100000003E-3"/>
    <n v="9.0471477E-4"/>
    <n v="2.2187384899999998E-3"/>
    <n v="4.3817342899999997E-3"/>
  </r>
  <r>
    <x v="1"/>
    <x v="0"/>
    <x v="48"/>
    <n v="42547"/>
    <n v="4.9662038E-3"/>
    <n v="8.9470667000000003E-4"/>
    <n v="9.1035032000000001E-4"/>
    <n v="3.1611463300000001E-3"/>
  </r>
  <r>
    <x v="1"/>
    <x v="1"/>
    <x v="48"/>
    <n v="19879"/>
    <n v="4.6055968400000001E-3"/>
    <n v="8.4307722999999997E-4"/>
    <n v="8.2714112000000005E-4"/>
    <n v="2.9353780100000002E-3"/>
  </r>
  <r>
    <x v="1"/>
    <x v="2"/>
    <x v="48"/>
    <n v="10391"/>
    <n v="4.8469214599999996E-3"/>
    <n v="9.2097014E-4"/>
    <n v="8.8027207999999998E-4"/>
    <n v="3.04567876E-3"/>
  </r>
  <r>
    <x v="1"/>
    <x v="3"/>
    <x v="48"/>
    <n v="2886"/>
    <n v="6.0166413999999998E-3"/>
    <n v="1.0960998599999999E-3"/>
    <n v="1.04677571E-3"/>
    <n v="3.8737653499999998E-3"/>
  </r>
  <r>
    <x v="1"/>
    <x v="4"/>
    <x v="48"/>
    <n v="9391"/>
    <n v="5.5387099899999997E-3"/>
    <n v="9.1304519999999998E-4"/>
    <n v="1.07784419E-3"/>
    <n v="3.5478201200000001E-3"/>
  </r>
  <r>
    <x v="1"/>
    <x v="0"/>
    <x v="49"/>
    <n v="24490"/>
    <n v="6.0248752799999996E-3"/>
    <n v="7.1117391999999996E-4"/>
    <n v="1.55664797E-3"/>
    <n v="3.7570529000000002E-3"/>
  </r>
  <r>
    <x v="1"/>
    <x v="1"/>
    <x v="49"/>
    <n v="9496"/>
    <n v="5.4195696999999998E-3"/>
    <n v="6.1671166999999996E-4"/>
    <n v="1.38214239E-3"/>
    <n v="3.4207151600000002E-3"/>
  </r>
  <r>
    <x v="1"/>
    <x v="2"/>
    <x v="49"/>
    <n v="5910"/>
    <n v="5.8028977799999999E-3"/>
    <n v="7.2095098000000003E-4"/>
    <n v="1.4837079199999999E-3"/>
    <n v="3.5982383899999999E-3"/>
  </r>
  <r>
    <x v="1"/>
    <x v="3"/>
    <x v="49"/>
    <n v="2690"/>
    <n v="7.1718941200000002E-3"/>
    <n v="9.3395008999999998E-4"/>
    <n v="1.84059163E-3"/>
    <n v="4.3973519199999997E-3"/>
  </r>
  <r>
    <x v="1"/>
    <x v="4"/>
    <x v="49"/>
    <n v="6394"/>
    <n v="6.6464561499999996E-3"/>
    <n v="7.4870332999999996E-4"/>
    <n v="1.76377533E-3"/>
    <n v="4.1339769999999996E-3"/>
  </r>
  <r>
    <x v="2"/>
    <x v="0"/>
    <x v="47"/>
    <n v="10950"/>
    <n v="6.9086427899999999E-3"/>
    <n v="8.5131360000000001E-4"/>
    <n v="1.9939516399999999E-3"/>
    <n v="4.0629204500000002E-3"/>
  </r>
  <r>
    <x v="2"/>
    <x v="1"/>
    <x v="47"/>
    <n v="4344"/>
    <n v="6.42695734E-3"/>
    <n v="7.8853151999999996E-4"/>
    <n v="1.85589348E-3"/>
    <n v="3.7820442800000002E-3"/>
  </r>
  <r>
    <x v="2"/>
    <x v="2"/>
    <x v="47"/>
    <n v="2764"/>
    <n v="6.5931141100000002E-3"/>
    <n v="8.3873070000000001E-4"/>
    <n v="1.89669068E-3"/>
    <n v="3.8572902500000001E-3"/>
  </r>
  <r>
    <x v="2"/>
    <x v="3"/>
    <x v="47"/>
    <n v="903"/>
    <n v="7.9297529500000005E-3"/>
    <n v="1.00867455E-3"/>
    <n v="2.2673903500000001E-3"/>
    <n v="4.6531492500000004E-3"/>
  </r>
  <r>
    <x v="2"/>
    <x v="4"/>
    <x v="47"/>
    <n v="2939"/>
    <n v="7.6036072200000001E-3"/>
    <n v="9.0759382999999999E-4"/>
    <n v="2.20546537E-3"/>
    <n v="4.4901104000000004E-3"/>
  </r>
  <r>
    <x v="2"/>
    <x v="0"/>
    <x v="48"/>
    <n v="37064"/>
    <n v="4.9376551500000003E-3"/>
    <n v="8.8332888000000002E-4"/>
    <n v="8.7293926000000003E-4"/>
    <n v="3.1813865200000001E-3"/>
  </r>
  <r>
    <x v="2"/>
    <x v="1"/>
    <x v="48"/>
    <n v="18620"/>
    <n v="4.6285310299999998E-3"/>
    <n v="8.4267190999999997E-4"/>
    <n v="8.0410265000000001E-4"/>
    <n v="2.98175598E-3"/>
  </r>
  <r>
    <x v="2"/>
    <x v="2"/>
    <x v="48"/>
    <n v="8468"/>
    <n v="4.7964611700000003E-3"/>
    <n v="9.3324490000000005E-4"/>
    <n v="8.5336904000000004E-4"/>
    <n v="3.0098467400000001E-3"/>
  </r>
  <r>
    <x v="2"/>
    <x v="3"/>
    <x v="48"/>
    <n v="1910"/>
    <n v="5.8209894300000004E-3"/>
    <n v="1.04113317E-3"/>
    <n v="9.6891337999999996E-4"/>
    <n v="3.8109424199999999E-3"/>
  </r>
  <r>
    <x v="2"/>
    <x v="4"/>
    <x v="48"/>
    <n v="8066"/>
    <n v="5.5903148499999999E-3"/>
    <n v="8.8741239999999999E-4"/>
    <n v="1.0296647400000001E-3"/>
    <n v="3.6732372200000002E-3"/>
  </r>
  <r>
    <x v="2"/>
    <x v="0"/>
    <x v="49"/>
    <n v="21197"/>
    <n v="6.0783122900000004E-3"/>
    <n v="7.1314225000000003E-4"/>
    <n v="1.5342168E-3"/>
    <n v="3.8309522099999999E-3"/>
  </r>
  <r>
    <x v="2"/>
    <x v="1"/>
    <x v="49"/>
    <n v="9141"/>
    <n v="5.5926718699999996E-3"/>
    <n v="6.3350337000000004E-4"/>
    <n v="1.3883948399999999E-3"/>
    <n v="3.5707719100000002E-3"/>
  </r>
  <r>
    <x v="2"/>
    <x v="2"/>
    <x v="49"/>
    <n v="4665"/>
    <n v="5.8404388000000002E-3"/>
    <n v="7.2518683E-4"/>
    <n v="1.4661384699999999E-3"/>
    <n v="3.6491130300000001E-3"/>
  </r>
  <r>
    <x v="2"/>
    <x v="3"/>
    <x v="49"/>
    <n v="1650"/>
    <n v="7.0001190099999999E-3"/>
    <n v="9.0530980000000003E-4"/>
    <n v="1.77636761E-3"/>
    <n v="4.3184411199999996E-3"/>
  </r>
  <r>
    <x v="2"/>
    <x v="4"/>
    <x v="49"/>
    <n v="5741"/>
    <n v="6.7799213899999997E-3"/>
    <n v="7.7492847E-4"/>
    <n v="1.7521222499999999E-3"/>
    <n v="4.2528701999999998E-3"/>
  </r>
  <r>
    <x v="3"/>
    <x v="0"/>
    <x v="47"/>
    <n v="11149"/>
    <n v="7.0369340199999998E-3"/>
    <n v="8.8990892000000003E-4"/>
    <n v="1.8237484800000001E-3"/>
    <n v="4.3226646800000003E-3"/>
  </r>
  <r>
    <x v="3"/>
    <x v="1"/>
    <x v="47"/>
    <n v="4294"/>
    <n v="6.3649237900000001E-3"/>
    <n v="7.8710957000000003E-4"/>
    <n v="1.6550357500000001E-3"/>
    <n v="3.9221499600000003E-3"/>
  </r>
  <r>
    <x v="3"/>
    <x v="2"/>
    <x v="47"/>
    <n v="2772"/>
    <n v="6.8600144200000003E-3"/>
    <n v="8.8547905999999997E-4"/>
    <n v="1.7599437800000001E-3"/>
    <n v="4.2138980099999997E-3"/>
  </r>
  <r>
    <x v="3"/>
    <x v="3"/>
    <x v="47"/>
    <n v="1145"/>
    <n v="8.3907688000000001E-3"/>
    <n v="1.0855165000000001E-3"/>
    <n v="2.1083715100000001E-3"/>
    <n v="5.1964860899999998E-3"/>
  </r>
  <r>
    <x v="3"/>
    <x v="4"/>
    <x v="47"/>
    <n v="2938"/>
    <n v="7.6584085699999997E-3"/>
    <n v="9.6810132999999995E-4"/>
    <n v="2.0196047799999998E-3"/>
    <n v="4.6701071300000001E-3"/>
  </r>
  <r>
    <x v="3"/>
    <x v="0"/>
    <x v="48"/>
    <n v="35706"/>
    <n v="5.0154059300000003E-3"/>
    <n v="8.9964560999999997E-4"/>
    <n v="8.5131495000000004E-4"/>
    <n v="3.2644448899999999E-3"/>
  </r>
  <r>
    <x v="3"/>
    <x v="1"/>
    <x v="48"/>
    <n v="17695"/>
    <n v="4.6873630499999997E-3"/>
    <n v="8.4465077000000003E-4"/>
    <n v="7.7646477999999996E-4"/>
    <n v="3.0662470300000001E-3"/>
  </r>
  <r>
    <x v="3"/>
    <x v="2"/>
    <x v="48"/>
    <n v="8358"/>
    <n v="4.8979725899999998E-3"/>
    <n v="9.5416431999999999E-4"/>
    <n v="8.4355007000000003E-4"/>
    <n v="3.1002577200000001E-3"/>
  </r>
  <r>
    <x v="3"/>
    <x v="3"/>
    <x v="48"/>
    <n v="2066"/>
    <n v="6.0063951900000004E-3"/>
    <n v="1.0845678000000001E-3"/>
    <n v="1.0330726999999999E-3"/>
    <n v="3.8887542E-3"/>
  </r>
  <r>
    <x v="3"/>
    <x v="4"/>
    <x v="48"/>
    <n v="7587"/>
    <n v="5.6400062400000003E-3"/>
    <n v="9.1749417999999997E-4"/>
    <n v="9.8494628999999992E-4"/>
    <n v="3.7375652900000001E-3"/>
  </r>
  <r>
    <x v="3"/>
    <x v="0"/>
    <x v="49"/>
    <n v="20984"/>
    <n v="6.2871251600000004E-3"/>
    <n v="7.7754598999999998E-4"/>
    <n v="1.5264802500000001E-3"/>
    <n v="3.9830973300000001E-3"/>
  </r>
  <r>
    <x v="3"/>
    <x v="1"/>
    <x v="49"/>
    <n v="8671"/>
    <n v="5.6408131699999999E-3"/>
    <n v="6.7418857000000004E-4"/>
    <n v="1.3653814399999999E-3"/>
    <n v="3.6012413400000002E-3"/>
  </r>
  <r>
    <x v="3"/>
    <x v="2"/>
    <x v="49"/>
    <n v="4837"/>
    <n v="6.0913485600000003E-3"/>
    <n v="8.0039113000000004E-4"/>
    <n v="1.46410936E-3"/>
    <n v="3.8268475899999998E-3"/>
  </r>
  <r>
    <x v="3"/>
    <x v="3"/>
    <x v="49"/>
    <n v="1770"/>
    <n v="7.6778285399999998E-3"/>
    <n v="9.8007535000000008E-4"/>
    <n v="1.82217751E-3"/>
    <n v="4.8755686500000003E-3"/>
  </r>
  <r>
    <x v="3"/>
    <x v="4"/>
    <x v="49"/>
    <n v="5706"/>
    <n v="7.0038439900000004E-3"/>
    <n v="8.5242038E-4"/>
    <n v="1.7324374300000001E-3"/>
    <n v="4.4189857000000001E-3"/>
  </r>
  <r>
    <x v="4"/>
    <x v="0"/>
    <x v="47"/>
    <n v="10742"/>
    <n v="7.2391316400000003E-3"/>
    <n v="9.7690677999999996E-4"/>
    <n v="1.7315779999999999E-3"/>
    <n v="4.5300451600000001E-3"/>
  </r>
  <r>
    <x v="4"/>
    <x v="1"/>
    <x v="47"/>
    <n v="4199"/>
    <n v="6.5175458199999998E-3"/>
    <n v="8.8808322999999996E-4"/>
    <n v="1.5601899100000001E-3"/>
    <n v="4.0686244499999998E-3"/>
  </r>
  <r>
    <x v="4"/>
    <x v="2"/>
    <x v="47"/>
    <n v="2753"/>
    <n v="7.0107523399999998E-3"/>
    <n v="9.5057051999999996E-4"/>
    <n v="1.66559015E-3"/>
    <n v="4.3938008000000001E-3"/>
  </r>
  <r>
    <x v="4"/>
    <x v="3"/>
    <x v="47"/>
    <n v="993"/>
    <n v="8.5551170600000007E-3"/>
    <n v="1.16810706E-3"/>
    <n v="1.98211532E-3"/>
    <n v="5.4044396399999996E-3"/>
  </r>
  <r>
    <x v="4"/>
    <x v="4"/>
    <x v="47"/>
    <n v="2797"/>
    <n v="8.0799945300000005E-3"/>
    <n v="1.06829465E-3"/>
    <n v="1.9648778000000001E-3"/>
    <n v="5.0464243400000003E-3"/>
  </r>
  <r>
    <x v="4"/>
    <x v="0"/>
    <x v="48"/>
    <n v="34404"/>
    <n v="5.2816157099999997E-3"/>
    <n v="1.01644797E-3"/>
    <n v="8.5834129000000002E-4"/>
    <n v="3.4068259700000001E-3"/>
  </r>
  <r>
    <x v="4"/>
    <x v="1"/>
    <x v="48"/>
    <n v="17286"/>
    <n v="4.9137559700000001E-3"/>
    <n v="9.3069297999999999E-4"/>
    <n v="7.8726578999999998E-4"/>
    <n v="3.19579672E-3"/>
  </r>
  <r>
    <x v="4"/>
    <x v="2"/>
    <x v="48"/>
    <n v="7689"/>
    <n v="5.1826244700000001E-3"/>
    <n v="1.07333444E-3"/>
    <n v="8.5842304000000003E-4"/>
    <n v="3.2508665E-3"/>
  </r>
  <r>
    <x v="4"/>
    <x v="3"/>
    <x v="48"/>
    <n v="1957"/>
    <n v="6.2690907800000001E-3"/>
    <n v="1.3104014E-3"/>
    <n v="9.5824674999999998E-4"/>
    <n v="4.0004421400000002E-3"/>
  </r>
  <r>
    <x v="4"/>
    <x v="4"/>
    <x v="48"/>
    <n v="7472"/>
    <n v="5.9758714099999999E-3"/>
    <n v="1.0793084999999999E-3"/>
    <n v="9.9651948E-4"/>
    <n v="3.90004294E-3"/>
  </r>
  <r>
    <x v="4"/>
    <x v="0"/>
    <x v="49"/>
    <n v="20236"/>
    <n v="6.5006005400000001E-3"/>
    <n v="8.5236030999999999E-4"/>
    <n v="1.5303341800000001E-3"/>
    <n v="4.1179050099999998E-3"/>
  </r>
  <r>
    <x v="4"/>
    <x v="1"/>
    <x v="49"/>
    <n v="8641"/>
    <n v="5.9203094300000004E-3"/>
    <n v="7.3758210999999997E-4"/>
    <n v="1.4081899399999999E-3"/>
    <n v="3.77453691E-3"/>
  </r>
  <r>
    <x v="4"/>
    <x v="2"/>
    <x v="49"/>
    <n v="4525"/>
    <n v="6.3676716500000001E-3"/>
    <n v="9.1438231E-4"/>
    <n v="1.4646585499999999E-3"/>
    <n v="3.9886277500000003E-3"/>
  </r>
  <r>
    <x v="4"/>
    <x v="3"/>
    <x v="49"/>
    <n v="1613"/>
    <n v="7.6815325999999998E-3"/>
    <n v="1.04584974E-3"/>
    <n v="1.7878820699999999E-3"/>
    <n v="4.8478003299999997E-3"/>
  </r>
  <r>
    <x v="4"/>
    <x v="4"/>
    <x v="49"/>
    <n v="5457"/>
    <n v="7.1806363400000002E-3"/>
    <n v="9.2548664000000004E-4"/>
    <n v="1.70207796E-3"/>
    <n v="4.5530712500000004E-3"/>
  </r>
  <r>
    <x v="5"/>
    <x v="0"/>
    <x v="47"/>
    <n v="11043"/>
    <n v="7.1637751600000001E-3"/>
    <n v="9.0816053999999999E-4"/>
    <n v="1.63436739E-3"/>
    <n v="4.6206189499999996E-3"/>
  </r>
  <r>
    <x v="5"/>
    <x v="1"/>
    <x v="47"/>
    <n v="4301"/>
    <n v="6.3914235899999996E-3"/>
    <n v="7.9318040000000002E-4"/>
    <n v="1.45172394E-3"/>
    <n v="4.1458056399999998E-3"/>
  </r>
  <r>
    <x v="5"/>
    <x v="2"/>
    <x v="47"/>
    <n v="2684"/>
    <n v="6.7751151500000002E-3"/>
    <n v="8.7670569000000004E-4"/>
    <n v="1.5210676899999999E-3"/>
    <n v="4.37662116E-3"/>
  </r>
  <r>
    <x v="5"/>
    <x v="3"/>
    <x v="47"/>
    <n v="1079"/>
    <n v="8.8114850200000008E-3"/>
    <n v="1.1716092800000001E-3"/>
    <n v="1.9384587200000001E-3"/>
    <n v="5.7011376400000003E-3"/>
  </r>
  <r>
    <x v="5"/>
    <x v="4"/>
    <x v="47"/>
    <n v="2979"/>
    <n v="8.0322439900000001E-3"/>
    <n v="1.00708408E-3"/>
    <n v="1.8900006E-3"/>
    <n v="5.1346110199999998E-3"/>
  </r>
  <r>
    <x v="5"/>
    <x v="0"/>
    <x v="48"/>
    <n v="35121"/>
    <n v="5.2777755599999997E-3"/>
    <n v="1.02816482E-3"/>
    <n v="8.5190940999999997E-4"/>
    <n v="3.3977008400000001E-3"/>
  </r>
  <r>
    <x v="5"/>
    <x v="1"/>
    <x v="48"/>
    <n v="17203"/>
    <n v="4.88299484E-3"/>
    <n v="9.3297588999999997E-4"/>
    <n v="7.6281755999999998E-4"/>
    <n v="3.1872009000000001E-3"/>
  </r>
  <r>
    <x v="5"/>
    <x v="2"/>
    <x v="48"/>
    <n v="8008"/>
    <n v="5.2066810999999999E-3"/>
    <n v="1.1033784400000001E-3"/>
    <n v="8.3659372E-4"/>
    <n v="3.26670845E-3"/>
  </r>
  <r>
    <x v="5"/>
    <x v="3"/>
    <x v="48"/>
    <n v="2078"/>
    <n v="6.5516107699999998E-3"/>
    <n v="1.35045136E-3"/>
    <n v="1.00814728E-3"/>
    <n v="4.19301164E-3"/>
  </r>
  <r>
    <x v="5"/>
    <x v="4"/>
    <x v="48"/>
    <n v="7832"/>
    <n v="5.87962791E-3"/>
    <n v="1.0748340099999999E-3"/>
    <n v="1.02180636E-3"/>
    <n v="3.78298705E-3"/>
  </r>
  <r>
    <x v="5"/>
    <x v="0"/>
    <x v="49"/>
    <n v="20811"/>
    <n v="6.6588930899999996E-3"/>
    <n v="1.01672691E-3"/>
    <n v="1.4684322500000001E-3"/>
    <n v="4.1737334499999997E-3"/>
  </r>
  <r>
    <x v="5"/>
    <x v="1"/>
    <x v="49"/>
    <n v="8646"/>
    <n v="5.9613226E-3"/>
    <n v="8.7563750000000003E-4"/>
    <n v="1.33298611E-3"/>
    <n v="3.7526984999999998E-3"/>
  </r>
  <r>
    <x v="5"/>
    <x v="2"/>
    <x v="49"/>
    <n v="4782"/>
    <n v="6.4428453199999996E-3"/>
    <n v="1.02177606E-3"/>
    <n v="1.41158177E-3"/>
    <n v="4.0094870199999999E-3"/>
  </r>
  <r>
    <x v="5"/>
    <x v="3"/>
    <x v="49"/>
    <n v="1872"/>
    <n v="8.1087020800000003E-3"/>
    <n v="1.2803446000000001E-3"/>
    <n v="1.7266883900000001E-3"/>
    <n v="5.1016686100000003E-3"/>
  </r>
  <r>
    <x v="5"/>
    <x v="4"/>
    <x v="49"/>
    <n v="5511"/>
    <n v="7.4482766000000004E-3"/>
    <n v="1.14414875E-3"/>
    <n v="1.64253329E-3"/>
    <n v="4.6615940700000004E-3"/>
  </r>
  <r>
    <x v="6"/>
    <x v="0"/>
    <x v="47"/>
    <n v="10608"/>
    <n v="7.1424778299999997E-3"/>
    <n v="8.5714788000000001E-4"/>
    <n v="1.6877142599999999E-3"/>
    <n v="4.5970129299999999E-3"/>
  </r>
  <r>
    <x v="6"/>
    <x v="1"/>
    <x v="47"/>
    <n v="4105"/>
    <n v="6.3996563399999996E-3"/>
    <n v="7.5270648000000005E-4"/>
    <n v="1.5343103300000001E-3"/>
    <n v="4.1119679999999997E-3"/>
  </r>
  <r>
    <x v="6"/>
    <x v="2"/>
    <x v="47"/>
    <n v="2555"/>
    <n v="6.9453637799999999E-3"/>
    <n v="8.5509507999999995E-4"/>
    <n v="1.58481893E-3"/>
    <n v="4.5047879400000003E-3"/>
  </r>
  <r>
    <x v="6"/>
    <x v="3"/>
    <x v="47"/>
    <n v="973"/>
    <n v="8.4502395700000003E-3"/>
    <n v="1.09396982E-3"/>
    <n v="1.88317179E-3"/>
    <n v="5.4727882000000002E-3"/>
  </r>
  <r>
    <x v="6"/>
    <x v="4"/>
    <x v="47"/>
    <n v="2975"/>
    <n v="7.9090178100000002E-3"/>
    <n v="9.2556775999999997E-4"/>
    <n v="1.9238287299999999E-3"/>
    <n v="5.0590683900000001E-3"/>
  </r>
  <r>
    <x v="6"/>
    <x v="0"/>
    <x v="48"/>
    <n v="35697"/>
    <n v="5.2636507900000002E-3"/>
    <n v="1.03434075E-3"/>
    <n v="8.3049898999999999E-4"/>
    <n v="3.3988105699999998E-3"/>
  </r>
  <r>
    <x v="6"/>
    <x v="1"/>
    <x v="48"/>
    <n v="16690"/>
    <n v="4.8376513499999996E-3"/>
    <n v="9.3224461999999995E-4"/>
    <n v="7.2941677000000005E-4"/>
    <n v="3.17598948E-3"/>
  </r>
  <r>
    <x v="6"/>
    <x v="2"/>
    <x v="48"/>
    <n v="7917"/>
    <n v="5.2147553300000002E-3"/>
    <n v="1.1241176300000001E-3"/>
    <n v="8.0364721000000003E-4"/>
    <n v="3.28699002E-3"/>
  </r>
  <r>
    <x v="6"/>
    <x v="3"/>
    <x v="48"/>
    <n v="2119"/>
    <n v="6.5203163800000002E-3"/>
    <n v="1.35877093E-3"/>
    <n v="1.0090361600000001E-3"/>
    <n v="4.1525088100000003E-3"/>
  </r>
  <r>
    <x v="6"/>
    <x v="4"/>
    <x v="48"/>
    <n v="8971"/>
    <n v="5.8025161999999998E-3"/>
    <n v="1.06842316E-3"/>
    <n v="1.0000818099999999E-3"/>
    <n v="3.7340107399999999E-3"/>
  </r>
  <r>
    <x v="6"/>
    <x v="0"/>
    <x v="49"/>
    <n v="21179"/>
    <n v="6.65600663E-3"/>
    <n v="1.0031248E-3"/>
    <n v="1.43800755E-3"/>
    <n v="4.2148737900000004E-3"/>
  </r>
  <r>
    <x v="6"/>
    <x v="1"/>
    <x v="49"/>
    <n v="8566"/>
    <n v="6.0095951899999996E-3"/>
    <n v="8.6721894000000004E-4"/>
    <n v="1.3068675700000001E-3"/>
    <n v="3.8355082000000001E-3"/>
  </r>
  <r>
    <x v="6"/>
    <x v="2"/>
    <x v="49"/>
    <n v="4845"/>
    <n v="6.4647591499999999E-3"/>
    <n v="1.0038147799999999E-3"/>
    <n v="1.33679695E-3"/>
    <n v="4.1241469300000002E-3"/>
  </r>
  <r>
    <x v="6"/>
    <x v="3"/>
    <x v="49"/>
    <n v="1958"/>
    <n v="7.8436339000000008E-3"/>
    <n v="1.2908104900000001E-3"/>
    <n v="1.7121765399999999E-3"/>
    <n v="4.8406463899999998E-3"/>
  </r>
  <r>
    <x v="6"/>
    <x v="4"/>
    <x v="49"/>
    <n v="5810"/>
    <n v="7.3682923699999996E-3"/>
    <n v="1.1059712599999999E-3"/>
    <n v="1.6233582599999999E-3"/>
    <n v="4.6389623600000002E-3"/>
  </r>
  <r>
    <x v="7"/>
    <x v="0"/>
    <x v="47"/>
    <n v="10989"/>
    <n v="7.1393255299999998E-3"/>
    <n v="8.2679773E-4"/>
    <n v="1.6464505E-3"/>
    <n v="4.6654543599999997E-3"/>
  </r>
  <r>
    <x v="7"/>
    <x v="1"/>
    <x v="47"/>
    <n v="4349"/>
    <n v="6.5188568000000002E-3"/>
    <n v="7.2107867999999999E-4"/>
    <n v="1.5429151199999999E-3"/>
    <n v="4.25419187E-3"/>
  </r>
  <r>
    <x v="7"/>
    <x v="2"/>
    <x v="47"/>
    <n v="2621"/>
    <n v="6.9907581699999999E-3"/>
    <n v="8.6210709000000005E-4"/>
    <n v="1.5486956499999999E-3"/>
    <n v="4.5793543800000001E-3"/>
  </r>
  <r>
    <x v="7"/>
    <x v="3"/>
    <x v="47"/>
    <n v="1067"/>
    <n v="8.4311974799999995E-3"/>
    <n v="1.0487822600000001E-3"/>
    <n v="1.8283563500000001E-3"/>
    <n v="5.55371128E-3"/>
  </r>
  <r>
    <x v="7"/>
    <x v="4"/>
    <x v="47"/>
    <n v="2952"/>
    <n v="7.7183859100000002E-3"/>
    <n v="8.7096058999999997E-4"/>
    <n v="1.8200268299999999E-3"/>
    <n v="5.0267275600000003E-3"/>
  </r>
  <r>
    <x v="7"/>
    <x v="0"/>
    <x v="48"/>
    <n v="35588"/>
    <n v="5.2217381800000002E-3"/>
    <n v="1.00257124E-3"/>
    <n v="8.0654244000000002E-4"/>
    <n v="3.4126240199999999E-3"/>
  </r>
  <r>
    <x v="7"/>
    <x v="1"/>
    <x v="48"/>
    <n v="16841"/>
    <n v="4.8077722699999999E-3"/>
    <n v="9.1201425000000003E-4"/>
    <n v="7.2279419000000002E-4"/>
    <n v="3.1729633399999999E-3"/>
  </r>
  <r>
    <x v="7"/>
    <x v="2"/>
    <x v="48"/>
    <n v="7919"/>
    <n v="5.1179752200000003E-3"/>
    <n v="1.06924602E-3"/>
    <n v="7.6674744999999996E-4"/>
    <n v="3.28198127E-3"/>
  </r>
  <r>
    <x v="7"/>
    <x v="3"/>
    <x v="48"/>
    <n v="2164"/>
    <n v="6.5349391300000004E-3"/>
    <n v="1.3516312499999999E-3"/>
    <n v="9.8069928999999995E-4"/>
    <n v="4.2026080999999996E-3"/>
  </r>
  <r>
    <x v="7"/>
    <x v="4"/>
    <x v="48"/>
    <n v="8664"/>
    <n v="5.7932446300000004E-3"/>
    <n v="1.0304690699999999E-3"/>
    <n v="9.6220555000000002E-4"/>
    <n v="3.8005695400000002E-3"/>
  </r>
  <r>
    <x v="7"/>
    <x v="0"/>
    <x v="49"/>
    <n v="20721"/>
    <n v="6.7163169199999997E-3"/>
    <n v="9.9302359000000002E-4"/>
    <n v="1.40543006E-3"/>
    <n v="4.3178627899999999E-3"/>
  </r>
  <r>
    <x v="7"/>
    <x v="1"/>
    <x v="49"/>
    <n v="8577"/>
    <n v="6.0546830499999997E-3"/>
    <n v="8.5281753000000001E-4"/>
    <n v="1.2833671499999999E-3"/>
    <n v="3.9184978799999999E-3"/>
  </r>
  <r>
    <x v="7"/>
    <x v="2"/>
    <x v="49"/>
    <n v="4628"/>
    <n v="6.5047294199999999E-3"/>
    <n v="9.8474889000000005E-4"/>
    <n v="1.3314484300000001E-3"/>
    <n v="4.1885316199999998E-3"/>
  </r>
  <r>
    <x v="7"/>
    <x v="3"/>
    <x v="49"/>
    <n v="2046"/>
    <n v="7.9937533799999995E-3"/>
    <n v="1.2518212899999999E-3"/>
    <n v="1.6914041700000001E-3"/>
    <n v="5.0505274399999999E-3"/>
  </r>
  <r>
    <x v="7"/>
    <x v="4"/>
    <x v="49"/>
    <n v="5470"/>
    <n v="7.4549687799999997E-3"/>
    <n v="1.1230679299999999E-3"/>
    <n v="1.5524533800000001E-3"/>
    <n v="4.779447E-3"/>
  </r>
  <r>
    <x v="8"/>
    <x v="0"/>
    <x v="47"/>
    <n v="11224"/>
    <n v="7.3517394200000004E-3"/>
    <n v="8.3126659000000002E-4"/>
    <n v="1.6453486400000001E-3"/>
    <n v="4.8745328400000001E-3"/>
  </r>
  <r>
    <x v="8"/>
    <x v="1"/>
    <x v="47"/>
    <n v="3984"/>
    <n v="6.3641107199999998E-3"/>
    <n v="6.9287251999999996E-4"/>
    <n v="1.5021658299999999E-3"/>
    <n v="4.1684530900000004E-3"/>
  </r>
  <r>
    <x v="8"/>
    <x v="2"/>
    <x v="47"/>
    <n v="2602"/>
    <n v="7.0843383800000001E-3"/>
    <n v="8.2372510000000001E-4"/>
    <n v="1.54063713E-3"/>
    <n v="4.7192773099999996E-3"/>
  </r>
  <r>
    <x v="8"/>
    <x v="3"/>
    <x v="47"/>
    <n v="1440"/>
    <n v="9.2633742499999994E-3"/>
    <n v="1.17782255E-3"/>
    <n v="1.8091722199999999E-3"/>
    <n v="6.2761057200000003E-3"/>
  </r>
  <r>
    <x v="8"/>
    <x v="4"/>
    <x v="47"/>
    <n v="3198"/>
    <n v="7.9388989300000004E-3"/>
    <n v="8.5376324999999998E-4"/>
    <n v="1.8351528000000001E-3"/>
    <n v="5.2493707500000002E-3"/>
  </r>
  <r>
    <x v="8"/>
    <x v="0"/>
    <x v="48"/>
    <n v="35022"/>
    <n v="5.2828150500000004E-3"/>
    <n v="9.7036699999999997E-4"/>
    <n v="8.0137600000000002E-4"/>
    <n v="3.51107157E-3"/>
  </r>
  <r>
    <x v="8"/>
    <x v="1"/>
    <x v="48"/>
    <n v="16425"/>
    <n v="4.8156806000000003E-3"/>
    <n v="8.8090059999999999E-4"/>
    <n v="7.1736686000000002E-4"/>
    <n v="3.2174126600000002E-3"/>
  </r>
  <r>
    <x v="8"/>
    <x v="2"/>
    <x v="48"/>
    <n v="7520"/>
    <n v="5.1543289600000002E-3"/>
    <n v="1.01484135E-3"/>
    <n v="7.5998701000000001E-4"/>
    <n v="3.3795001100000001E-3"/>
  </r>
  <r>
    <x v="8"/>
    <x v="3"/>
    <x v="48"/>
    <n v="2533"/>
    <n v="6.9897535300000001E-3"/>
    <n v="1.3423182E-3"/>
    <n v="1.00488345E-3"/>
    <n v="4.6425514100000001E-3"/>
  </r>
  <r>
    <x v="8"/>
    <x v="4"/>
    <x v="48"/>
    <n v="8544"/>
    <n v="5.7878739700000003E-3"/>
    <n v="9.9294261000000008E-4"/>
    <n v="9.389709E-4"/>
    <n v="3.8559599799999999E-3"/>
  </r>
  <r>
    <x v="8"/>
    <x v="0"/>
    <x v="49"/>
    <n v="20890"/>
    <n v="6.8846612600000001E-3"/>
    <n v="1.02211295E-3"/>
    <n v="1.4000228099999999E-3"/>
    <n v="4.4625250200000001E-3"/>
  </r>
  <r>
    <x v="8"/>
    <x v="1"/>
    <x v="49"/>
    <n v="8315"/>
    <n v="6.0950171299999998E-3"/>
    <n v="8.7444020000000005E-4"/>
    <n v="1.2635100299999999E-3"/>
    <n v="3.9570664199999996E-3"/>
  </r>
  <r>
    <x v="8"/>
    <x v="2"/>
    <x v="49"/>
    <n v="4511"/>
    <n v="6.6539377699999999E-3"/>
    <n v="1.03945475E-3"/>
    <n v="1.32537364E-3"/>
    <n v="4.2891088899999997E-3"/>
  </r>
  <r>
    <x v="8"/>
    <x v="3"/>
    <x v="49"/>
    <n v="2589"/>
    <n v="8.3803580800000006E-3"/>
    <n v="1.2898406900000001E-3"/>
    <n v="1.6507604599999999E-3"/>
    <n v="5.4397564600000003E-3"/>
  </r>
  <r>
    <x v="8"/>
    <x v="4"/>
    <x v="49"/>
    <n v="5475"/>
    <n v="7.5667298399999996E-3"/>
    <n v="1.10549613E-3"/>
    <n v="1.55028515E-3"/>
    <n v="4.9109480999999996E-3"/>
  </r>
  <r>
    <x v="9"/>
    <x v="0"/>
    <x v="47"/>
    <n v="10542"/>
    <n v="7.2695492000000002E-3"/>
    <n v="8.1394416000000005E-4"/>
    <n v="1.6361030600000001E-3"/>
    <n v="4.8189251200000003E-3"/>
  </r>
  <r>
    <x v="9"/>
    <x v="1"/>
    <x v="47"/>
    <n v="3970"/>
    <n v="6.5278329299999997E-3"/>
    <n v="7.0933015000000004E-4"/>
    <n v="1.4819243799999999E-3"/>
    <n v="4.3359627600000001E-3"/>
  </r>
  <r>
    <x v="9"/>
    <x v="2"/>
    <x v="47"/>
    <n v="2604"/>
    <n v="7.0527222399999999E-3"/>
    <n v="7.9352610000000005E-4"/>
    <n v="1.5796030800000001E-3"/>
    <n v="4.6789614399999997E-3"/>
  </r>
  <r>
    <x v="9"/>
    <x v="3"/>
    <x v="47"/>
    <n v="1063"/>
    <n v="8.9499492199999996E-3"/>
    <n v="1.1193531799999999E-3"/>
    <n v="1.8265476099999999E-3"/>
    <n v="6.0037322100000004E-3"/>
  </r>
  <r>
    <x v="9"/>
    <x v="4"/>
    <x v="47"/>
    <n v="2905"/>
    <n v="7.8626527500000008E-3"/>
    <n v="8.6345756000000002E-4"/>
    <n v="1.8277631999999999E-3"/>
    <n v="5.17086179E-3"/>
  </r>
  <r>
    <x v="9"/>
    <x v="0"/>
    <x v="48"/>
    <n v="32836"/>
    <n v="5.22639282E-3"/>
    <n v="9.6433309999999998E-4"/>
    <n v="7.7410778000000003E-4"/>
    <n v="3.4879514599999999E-3"/>
  </r>
  <r>
    <x v="9"/>
    <x v="1"/>
    <x v="48"/>
    <n v="15797"/>
    <n v="4.7619417799999999E-3"/>
    <n v="8.8378439000000005E-4"/>
    <n v="6.8993897999999995E-4"/>
    <n v="3.1882179299999999E-3"/>
  </r>
  <r>
    <x v="9"/>
    <x v="2"/>
    <x v="48"/>
    <n v="7039"/>
    <n v="5.1556389100000004E-3"/>
    <n v="1.03996953E-3"/>
    <n v="7.3843192999999998E-4"/>
    <n v="3.3772369600000001E-3"/>
  </r>
  <r>
    <x v="9"/>
    <x v="3"/>
    <x v="48"/>
    <n v="2133"/>
    <n v="6.73143891E-3"/>
    <n v="1.2921667199999999E-3"/>
    <n v="9.6809806999999996E-4"/>
    <n v="4.4711736400000002E-3"/>
  </r>
  <r>
    <x v="9"/>
    <x v="4"/>
    <x v="48"/>
    <n v="7867"/>
    <n v="5.81425434E-3"/>
    <n v="9.6951347000000005E-4"/>
    <n v="9.2244330999999996E-4"/>
    <n v="3.9222970699999997E-3"/>
  </r>
  <r>
    <x v="9"/>
    <x v="0"/>
    <x v="49"/>
    <n v="18635"/>
    <n v="6.8168629399999996E-3"/>
    <n v="9.8891138000000009E-4"/>
    <n v="1.37114153E-3"/>
    <n v="4.4568095500000003E-3"/>
  </r>
  <r>
    <x v="9"/>
    <x v="1"/>
    <x v="49"/>
    <n v="7580"/>
    <n v="6.1090999099999996E-3"/>
    <n v="8.4969253999999999E-4"/>
    <n v="1.23140947E-3"/>
    <n v="4.0279974100000003E-3"/>
  </r>
  <r>
    <x v="9"/>
    <x v="2"/>
    <x v="49"/>
    <n v="4139"/>
    <n v="6.7027812299999996E-3"/>
    <n v="1.0189572999999999E-3"/>
    <n v="1.30372874E-3"/>
    <n v="4.3800947E-3"/>
  </r>
  <r>
    <x v="9"/>
    <x v="3"/>
    <x v="49"/>
    <n v="2026"/>
    <n v="8.0689117600000002E-3"/>
    <n v="1.2498512299999999E-3"/>
    <n v="1.59625652E-3"/>
    <n v="5.2228035600000002E-3"/>
  </r>
  <r>
    <x v="9"/>
    <x v="4"/>
    <x v="49"/>
    <n v="4890"/>
    <n v="7.4917866600000002E-3"/>
    <n v="1.0711720300000001E-3"/>
    <n v="1.55153161E-3"/>
    <n v="4.8690825399999998E-3"/>
  </r>
  <r>
    <x v="10"/>
    <x v="0"/>
    <x v="47"/>
    <n v="9467"/>
    <n v="7.2694009700000001E-3"/>
    <n v="8.0746227999999997E-4"/>
    <n v="1.6815438900000001E-3"/>
    <n v="4.7797757099999998E-3"/>
  </r>
  <r>
    <x v="10"/>
    <x v="1"/>
    <x v="47"/>
    <n v="3751"/>
    <n v="6.3815109900000003E-3"/>
    <n v="6.8836248999999997E-4"/>
    <n v="1.50641904E-3"/>
    <n v="4.1860840900000001E-3"/>
  </r>
  <r>
    <x v="10"/>
    <x v="2"/>
    <x v="47"/>
    <n v="2152"/>
    <n v="7.2585308000000003E-3"/>
    <n v="8.1828464999999996E-4"/>
    <n v="1.66289087E-3"/>
    <n v="4.7765319300000003E-3"/>
  </r>
  <r>
    <x v="10"/>
    <x v="3"/>
    <x v="47"/>
    <n v="1005"/>
    <n v="9.0027406799999994E-3"/>
    <n v="1.1448311400000001E-3"/>
    <n v="1.9430622199999999E-3"/>
    <n v="5.9146279999999999E-3"/>
  </r>
  <r>
    <x v="10"/>
    <x v="4"/>
    <x v="47"/>
    <n v="2559"/>
    <n v="7.8992804300000007E-3"/>
    <n v="8.4044307000000001E-4"/>
    <n v="1.85122292E-3"/>
    <n v="5.20704859E-3"/>
  </r>
  <r>
    <x v="10"/>
    <x v="0"/>
    <x v="48"/>
    <n v="29892"/>
    <n v="5.0901080999999999E-3"/>
    <n v="9.3811269000000001E-4"/>
    <n v="7.6486942E-4"/>
    <n v="3.3871255100000001E-3"/>
  </r>
  <r>
    <x v="10"/>
    <x v="1"/>
    <x v="48"/>
    <n v="15004"/>
    <n v="4.6572709400000004E-3"/>
    <n v="8.6793034999999995E-4"/>
    <n v="6.8104962999999995E-4"/>
    <n v="3.1082904799999999E-3"/>
  </r>
  <r>
    <x v="10"/>
    <x v="2"/>
    <x v="48"/>
    <n v="5865"/>
    <n v="5.0697145599999998E-3"/>
    <n v="9.9514909999999989E-4"/>
    <n v="7.2015976000000005E-4"/>
    <n v="3.35440521E-3"/>
  </r>
  <r>
    <x v="10"/>
    <x v="3"/>
    <x v="48"/>
    <n v="2051"/>
    <n v="6.6392859299999997E-3"/>
    <n v="1.2700780400000001E-3"/>
    <n v="9.9060731999999992E-4"/>
    <n v="4.3786000800000004E-3"/>
  </r>
  <r>
    <x v="10"/>
    <x v="4"/>
    <x v="48"/>
    <n v="6972"/>
    <n v="5.5830130300000003E-3"/>
    <n v="9.4351090000000003E-4"/>
    <n v="9.1645658999999998E-4"/>
    <n v="3.7230450400000002E-3"/>
  </r>
  <r>
    <x v="10"/>
    <x v="0"/>
    <x v="49"/>
    <n v="17637"/>
    <n v="6.7395443099999997E-3"/>
    <n v="9.7069951000000002E-4"/>
    <n v="1.4290707699999999E-3"/>
    <n v="4.3397722300000004E-3"/>
  </r>
  <r>
    <x v="10"/>
    <x v="1"/>
    <x v="49"/>
    <n v="7465"/>
    <n v="5.98270144E-3"/>
    <n v="8.4108532000000001E-4"/>
    <n v="1.28512974E-3"/>
    <n v="3.8564858900000001E-3"/>
  </r>
  <r>
    <x v="10"/>
    <x v="2"/>
    <x v="49"/>
    <n v="3576"/>
    <n v="6.6702266900000003E-3"/>
    <n v="9.6534097999999996E-4"/>
    <n v="1.3774796400000001E-3"/>
    <n v="4.3273991200000004E-3"/>
  </r>
  <r>
    <x v="10"/>
    <x v="3"/>
    <x v="49"/>
    <n v="2274"/>
    <n v="8.14455964E-3"/>
    <n v="1.25463652E-3"/>
    <n v="1.7004419600000001E-3"/>
    <n v="5.1894806799999997E-3"/>
  </r>
  <r>
    <x v="10"/>
    <x v="4"/>
    <x v="49"/>
    <n v="4322"/>
    <n v="7.3648814100000003E-3"/>
    <n v="1.0496118899999999E-3"/>
    <n v="1.5775926500000001E-3"/>
    <n v="4.7376763999999998E-3"/>
  </r>
  <r>
    <x v="11"/>
    <x v="0"/>
    <x v="47"/>
    <n v="9928"/>
    <n v="7.4694837500000003E-3"/>
    <n v="8.2295746000000003E-4"/>
    <n v="1.67071059E-3"/>
    <n v="4.9752346500000003E-3"/>
  </r>
  <r>
    <x v="11"/>
    <x v="1"/>
    <x v="47"/>
    <n v="3782"/>
    <n v="6.5941157699999997E-3"/>
    <n v="7.0260603999999999E-4"/>
    <n v="1.4949373999999999E-3"/>
    <n v="4.3959750900000004E-3"/>
  </r>
  <r>
    <x v="11"/>
    <x v="2"/>
    <x v="47"/>
    <n v="2360"/>
    <n v="7.4231842000000003E-3"/>
    <n v="8.2813457000000001E-4"/>
    <n v="1.6614826200000001E-3"/>
    <n v="4.9328701300000001E-3"/>
  </r>
  <r>
    <x v="11"/>
    <x v="3"/>
    <x v="47"/>
    <n v="1032"/>
    <n v="8.9951749799999994E-3"/>
    <n v="1.1440947400000001E-3"/>
    <n v="1.8831195600000001E-3"/>
    <n v="5.9677022599999999E-3"/>
  </r>
  <r>
    <x v="11"/>
    <x v="4"/>
    <x v="47"/>
    <n v="2754"/>
    <n v="8.1395619100000007E-3"/>
    <n v="8.6345762999999996E-4"/>
    <n v="1.84040782E-3"/>
    <n v="5.4351160300000001E-3"/>
  </r>
  <r>
    <x v="11"/>
    <x v="0"/>
    <x v="48"/>
    <n v="30395"/>
    <n v="5.2271924200000004E-3"/>
    <n v="9.4386236000000004E-4"/>
    <n v="7.2766002999999997E-4"/>
    <n v="3.55566955E-3"/>
  </r>
  <r>
    <x v="11"/>
    <x v="1"/>
    <x v="48"/>
    <n v="15031"/>
    <n v="4.8083426100000003E-3"/>
    <n v="8.6343292000000003E-4"/>
    <n v="6.5988598999999998E-4"/>
    <n v="3.2850232099999998E-3"/>
  </r>
  <r>
    <x v="11"/>
    <x v="2"/>
    <x v="48"/>
    <n v="6314"/>
    <n v="5.1516963800000001E-3"/>
    <n v="1.0061706400000001E-3"/>
    <n v="6.8910260999999998E-4"/>
    <n v="3.4564226600000002E-3"/>
  </r>
  <r>
    <x v="11"/>
    <x v="3"/>
    <x v="48"/>
    <n v="1854"/>
    <n v="6.7653145000000003E-3"/>
    <n v="1.33428948E-3"/>
    <n v="8.7971054000000003E-4"/>
    <n v="4.5513139899999999E-3"/>
  </r>
  <r>
    <x v="11"/>
    <x v="4"/>
    <x v="48"/>
    <n v="7196"/>
    <n v="5.7720416500000003E-3"/>
    <n v="9.5660115999999997E-4"/>
    <n v="8.6388310999999996E-4"/>
    <n v="3.9515568900000001E-3"/>
  </r>
  <r>
    <x v="11"/>
    <x v="0"/>
    <x v="49"/>
    <n v="18049"/>
    <n v="6.9256950899999996E-3"/>
    <n v="9.9152771000000006E-4"/>
    <n v="1.3667120099999999E-3"/>
    <n v="4.5674542500000002E-3"/>
  </r>
  <r>
    <x v="11"/>
    <x v="1"/>
    <x v="49"/>
    <n v="7593"/>
    <n v="6.1811101600000003E-3"/>
    <n v="8.4677139000000003E-4"/>
    <n v="1.2282372100000001E-3"/>
    <n v="4.1061010799999997E-3"/>
  </r>
  <r>
    <x v="11"/>
    <x v="2"/>
    <x v="49"/>
    <n v="3923"/>
    <n v="6.8941236800000001E-3"/>
    <n v="1.00849312E-3"/>
    <n v="1.3396007299999999E-3"/>
    <n v="4.5460264E-3"/>
  </r>
  <r>
    <x v="11"/>
    <x v="3"/>
    <x v="49"/>
    <n v="2009"/>
    <n v="8.2281351899999994E-3"/>
    <n v="1.29134726E-3"/>
    <n v="1.62743902E-3"/>
    <n v="5.3093484300000002E-3"/>
  </r>
  <r>
    <x v="11"/>
    <x v="4"/>
    <x v="49"/>
    <n v="4524"/>
    <n v="7.6243878000000001E-3"/>
    <n v="1.08662981E-3"/>
    <n v="1.5068526200000001E-3"/>
    <n v="5.03090489E-3"/>
  </r>
  <r>
    <x v="12"/>
    <x v="0"/>
    <x v="47"/>
    <n v="10399"/>
    <n v="7.6957306099999997E-3"/>
    <n v="8.5135365999999997E-4"/>
    <n v="1.6441660399999999E-3"/>
    <n v="5.1997095799999997E-3"/>
  </r>
  <r>
    <x v="12"/>
    <x v="1"/>
    <x v="47"/>
    <n v="3681"/>
    <n v="6.5984796999999998E-3"/>
    <n v="7.4152341999999996E-4"/>
    <n v="1.4563836399999999E-3"/>
    <n v="4.3999873099999998E-3"/>
  </r>
  <r>
    <x v="12"/>
    <x v="2"/>
    <x v="47"/>
    <n v="2381"/>
    <n v="7.44111344E-3"/>
    <n v="8.0962592999999998E-4"/>
    <n v="1.55921372E-3"/>
    <n v="5.0717629100000003E-3"/>
  </r>
  <r>
    <x v="12"/>
    <x v="3"/>
    <x v="47"/>
    <n v="1579"/>
    <n v="9.83068403E-3"/>
    <n v="1.1145632999999999E-3"/>
    <n v="1.82897468E-3"/>
    <n v="6.8869330100000004E-3"/>
  </r>
  <r>
    <x v="12"/>
    <x v="4"/>
    <x v="47"/>
    <n v="2758"/>
    <n v="8.1577076399999993E-3"/>
    <n v="8.8327198999999998E-4"/>
    <n v="1.86232619E-3"/>
    <n v="5.4115634300000003E-3"/>
  </r>
  <r>
    <x v="12"/>
    <x v="0"/>
    <x v="48"/>
    <n v="31333"/>
    <n v="5.4201656500000002E-3"/>
    <n v="1.00562105E-3"/>
    <n v="7.2953988000000003E-4"/>
    <n v="3.68405823E-3"/>
  </r>
  <r>
    <x v="12"/>
    <x v="1"/>
    <x v="48"/>
    <n v="14734"/>
    <n v="4.8990750000000001E-3"/>
    <n v="9.1835783999999997E-4"/>
    <n v="6.5349975999999998E-4"/>
    <n v="3.32620436E-3"/>
  </r>
  <r>
    <x v="12"/>
    <x v="2"/>
    <x v="48"/>
    <n v="6672"/>
    <n v="5.3025268400000002E-3"/>
    <n v="1.05444787E-3"/>
    <n v="6.9322641999999997E-4"/>
    <n v="3.5539881699999999E-3"/>
  </r>
  <r>
    <x v="12"/>
    <x v="3"/>
    <x v="48"/>
    <n v="2550"/>
    <n v="7.4242690099999998E-3"/>
    <n v="1.4187452099999999E-3"/>
    <n v="9.2421908E-4"/>
    <n v="5.0809184300000003E-3"/>
  </r>
  <r>
    <x v="12"/>
    <x v="4"/>
    <x v="48"/>
    <n v="7377"/>
    <n v="5.8745742600000003E-3"/>
    <n v="9.9294611999999993E-4"/>
    <n v="8.4696247999999997E-4"/>
    <n v="4.0335841899999999E-3"/>
  </r>
  <r>
    <x v="12"/>
    <x v="0"/>
    <x v="49"/>
    <n v="19522"/>
    <n v="7.2803016400000004E-3"/>
    <n v="1.0503555800000001E-3"/>
    <n v="1.3253681900000001E-3"/>
    <n v="4.9039963700000001E-3"/>
  </r>
  <r>
    <x v="12"/>
    <x v="1"/>
    <x v="49"/>
    <n v="7631"/>
    <n v="6.3475808400000003E-3"/>
    <n v="9.0503442000000004E-4"/>
    <n v="1.19184879E-3"/>
    <n v="4.2500874299999996E-3"/>
  </r>
  <r>
    <x v="12"/>
    <x v="2"/>
    <x v="49"/>
    <n v="4089"/>
    <n v="6.9736950000000002E-3"/>
    <n v="1.0130157099999999E-3"/>
    <n v="1.2580582999999999E-3"/>
    <n v="4.7018873900000003E-3"/>
  </r>
  <r>
    <x v="12"/>
    <x v="3"/>
    <x v="49"/>
    <n v="2967"/>
    <n v="9.1052618099999993E-3"/>
    <n v="1.35191559E-3"/>
    <n v="1.5209040799999999E-3"/>
    <n v="6.2322037000000002E-3"/>
  </r>
  <r>
    <x v="12"/>
    <x v="4"/>
    <x v="49"/>
    <n v="4835"/>
    <n v="7.8918114899999992E-3"/>
    <n v="1.1262397500000001E-3"/>
    <n v="1.4730334799999999E-3"/>
    <n v="5.2919201699999996E-3"/>
  </r>
  <r>
    <x v="13"/>
    <x v="0"/>
    <x v="47"/>
    <n v="9509"/>
    <n v="7.5248543800000003E-3"/>
    <n v="8.0924771999999997E-4"/>
    <n v="1.6415610700000001E-3"/>
    <n v="5.0734146100000002E-3"/>
  </r>
  <r>
    <x v="13"/>
    <x v="1"/>
    <x v="47"/>
    <n v="3647"/>
    <n v="6.6759586899999999E-3"/>
    <n v="7.1926165999999998E-4"/>
    <n v="1.48333144E-3"/>
    <n v="4.4727081799999999E-3"/>
  </r>
  <r>
    <x v="13"/>
    <x v="2"/>
    <x v="47"/>
    <n v="2304"/>
    <n v="7.4421042700000004E-3"/>
    <n v="8.1169702000000003E-4"/>
    <n v="1.6006831499999999E-3"/>
    <n v="5.02894499E-3"/>
  </r>
  <r>
    <x v="13"/>
    <x v="3"/>
    <x v="47"/>
    <n v="847"/>
    <n v="8.9641542899999999E-3"/>
    <n v="1.0528715399999999E-3"/>
    <n v="1.82351085E-3"/>
    <n v="6.0875117799999998E-3"/>
  </r>
  <r>
    <x v="13"/>
    <x v="4"/>
    <x v="47"/>
    <n v="2711"/>
    <n v="8.2874850600000004E-3"/>
    <n v="8.5210519999999999E-4"/>
    <n v="1.8323152900000001E-3"/>
    <n v="5.6024791999999997E-3"/>
  </r>
  <r>
    <x v="13"/>
    <x v="0"/>
    <x v="48"/>
    <n v="29182"/>
    <n v="5.3678996E-3"/>
    <n v="9.9700657000000004E-4"/>
    <n v="7.2506779000000002E-4"/>
    <n v="3.6446773500000001E-3"/>
  </r>
  <r>
    <x v="13"/>
    <x v="1"/>
    <x v="48"/>
    <n v="13926"/>
    <n v="4.8913209799999998E-3"/>
    <n v="9.1756553000000001E-4"/>
    <n v="6.4902223999999998E-4"/>
    <n v="3.3235159899999999E-3"/>
  </r>
  <r>
    <x v="13"/>
    <x v="2"/>
    <x v="48"/>
    <n v="6391"/>
    <n v="5.3826740400000003E-3"/>
    <n v="1.03553077E-3"/>
    <n v="6.8779604000000002E-4"/>
    <n v="3.6582782599999999E-3"/>
  </r>
  <r>
    <x v="13"/>
    <x v="3"/>
    <x v="48"/>
    <n v="1678"/>
    <n v="6.6884971400000002E-3"/>
    <n v="1.2882466299999999E-3"/>
    <n v="8.6358571000000003E-4"/>
    <n v="4.5359538899999996E-3"/>
  </r>
  <r>
    <x v="13"/>
    <x v="4"/>
    <x v="48"/>
    <n v="7187"/>
    <n v="5.96988204E-3"/>
    <n v="1.0486814E-3"/>
    <n v="8.7322153000000003E-4"/>
    <n v="4.0467933500000003E-3"/>
  </r>
  <r>
    <x v="13"/>
    <x v="0"/>
    <x v="49"/>
    <n v="17951"/>
    <n v="7.1268891600000002E-3"/>
    <n v="1.0443138100000001E-3"/>
    <n v="1.27085772E-3"/>
    <n v="4.8109601999999996E-3"/>
  </r>
  <r>
    <x v="13"/>
    <x v="1"/>
    <x v="49"/>
    <n v="7204"/>
    <n v="6.3178825699999998E-3"/>
    <n v="9.1779781000000005E-4"/>
    <n v="1.12876438E-3"/>
    <n v="4.2706017400000003E-3"/>
  </r>
  <r>
    <x v="13"/>
    <x v="2"/>
    <x v="49"/>
    <n v="4145"/>
    <n v="7.0385278900000001E-3"/>
    <n v="1.03726297E-3"/>
    <n v="1.2368228999999999E-3"/>
    <n v="4.7634725999999997E-3"/>
  </r>
  <r>
    <x v="13"/>
    <x v="3"/>
    <x v="49"/>
    <n v="1788"/>
    <n v="8.4351823500000006E-3"/>
    <n v="1.3650608199999999E-3"/>
    <n v="1.4561386899999999E-3"/>
    <n v="5.6135292599999997E-3"/>
  </r>
  <r>
    <x v="13"/>
    <x v="4"/>
    <x v="49"/>
    <n v="4814"/>
    <n v="7.9277019499999993E-3"/>
    <n v="1.12058122E-3"/>
    <n v="1.4439845100000001E-3"/>
    <n v="5.36239041E-3"/>
  </r>
  <r>
    <x v="14"/>
    <x v="0"/>
    <x v="47"/>
    <n v="9280"/>
    <n v="7.6133296500000003E-3"/>
    <n v="8.2086976E-4"/>
    <n v="1.6581617299999999E-3"/>
    <n v="5.1336853100000003E-3"/>
  </r>
  <r>
    <x v="14"/>
    <x v="1"/>
    <x v="47"/>
    <n v="3474"/>
    <n v="6.8625161500000002E-3"/>
    <n v="7.3876484000000005E-4"/>
    <n v="1.5088572199999999E-3"/>
    <n v="4.6143072399999997E-3"/>
  </r>
  <r>
    <x v="14"/>
    <x v="2"/>
    <x v="47"/>
    <n v="2207"/>
    <n v="7.38799817E-3"/>
    <n v="8.1817719000000001E-4"/>
    <n v="1.5717401399999999E-3"/>
    <n v="4.9973933700000004E-3"/>
  </r>
  <r>
    <x v="14"/>
    <x v="3"/>
    <x v="47"/>
    <n v="864"/>
    <n v="8.6475343699999995E-3"/>
    <n v="1.0092215099999999E-3"/>
    <n v="1.75857583E-3"/>
    <n v="5.8794016600000002E-3"/>
  </r>
  <r>
    <x v="14"/>
    <x v="4"/>
    <x v="47"/>
    <n v="2735"/>
    <n v="8.4221339500000006E-3"/>
    <n v="8.6783102999999999E-4"/>
    <n v="1.8858248E-3"/>
    <n v="5.6678047899999997E-3"/>
  </r>
  <r>
    <x v="14"/>
    <x v="0"/>
    <x v="48"/>
    <n v="29286"/>
    <n v="5.39936776E-3"/>
    <n v="9.9190613E-4"/>
    <n v="7.2150768000000002E-4"/>
    <n v="3.6847306900000001E-3"/>
  </r>
  <r>
    <x v="14"/>
    <x v="1"/>
    <x v="48"/>
    <n v="13963"/>
    <n v="4.9458337899999996E-3"/>
    <n v="9.1949747999999995E-4"/>
    <n v="6.5392209999999996E-4"/>
    <n v="3.3711256000000002E-3"/>
  </r>
  <r>
    <x v="14"/>
    <x v="2"/>
    <x v="48"/>
    <n v="6327"/>
    <n v="5.3049776199999999E-3"/>
    <n v="1.0148523300000001E-3"/>
    <n v="6.7718095999999995E-4"/>
    <n v="3.6118499100000001E-3"/>
  </r>
  <r>
    <x v="14"/>
    <x v="3"/>
    <x v="48"/>
    <n v="1862"/>
    <n v="6.73032384E-3"/>
    <n v="1.3470926900000001E-3"/>
    <n v="8.6794343000000005E-4"/>
    <n v="4.51454132E-3"/>
  </r>
  <r>
    <x v="14"/>
    <x v="4"/>
    <x v="48"/>
    <n v="7134"/>
    <n v="6.0233740600000004E-3"/>
    <n v="1.02057221E-3"/>
    <n v="8.5488157000000004E-4"/>
    <n v="4.1465861999999999E-3"/>
  </r>
  <r>
    <x v="14"/>
    <x v="0"/>
    <x v="49"/>
    <n v="17960"/>
    <n v="7.1632638099999998E-3"/>
    <n v="1.02658597E-3"/>
    <n v="1.26313144E-3"/>
    <n v="4.8728131900000003E-3"/>
  </r>
  <r>
    <x v="14"/>
    <x v="1"/>
    <x v="49"/>
    <n v="7150"/>
    <n v="6.3482094199999997E-3"/>
    <n v="9.0329554000000004E-4"/>
    <n v="1.11377533E-3"/>
    <n v="4.3303918199999996E-3"/>
  </r>
  <r>
    <x v="14"/>
    <x v="2"/>
    <x v="49"/>
    <n v="4174"/>
    <n v="7.18387004E-3"/>
    <n v="9.9460481000000008E-4"/>
    <n v="1.2684228900000001E-3"/>
    <n v="4.9200016700000002E-3"/>
  </r>
  <r>
    <x v="14"/>
    <x v="3"/>
    <x v="49"/>
    <n v="1834"/>
    <n v="8.3639027799999998E-3"/>
    <n v="1.28573172E-3"/>
    <n v="1.4543761999999999E-3"/>
    <n v="5.6234409799999999E-3"/>
  </r>
  <r>
    <x v="14"/>
    <x v="4"/>
    <x v="49"/>
    <n v="4802"/>
    <n v="7.9003851200000006E-3"/>
    <n v="1.1389855399999999E-3"/>
    <n v="1.40787669E-3"/>
    <n v="5.3527583500000003E-3"/>
  </r>
  <r>
    <x v="15"/>
    <x v="0"/>
    <x v="47"/>
    <n v="5720"/>
    <n v="8.0616276600000009E-3"/>
    <n v="9.0420406000000001E-4"/>
    <n v="1.6576601000000001E-3"/>
    <n v="5.4992025199999996E-3"/>
  </r>
  <r>
    <x v="15"/>
    <x v="1"/>
    <x v="47"/>
    <n v="1747"/>
    <n v="6.8388200099999998E-3"/>
    <n v="7.6751257999999999E-4"/>
    <n v="1.4854430599999999E-3"/>
    <n v="4.58517487E-3"/>
  </r>
  <r>
    <x v="15"/>
    <x v="2"/>
    <x v="47"/>
    <n v="1289"/>
    <n v="7.6456768599999997E-3"/>
    <n v="8.5143497999999997E-4"/>
    <n v="1.5778360799999999E-3"/>
    <n v="5.2157228999999998E-3"/>
  </r>
  <r>
    <x v="15"/>
    <x v="3"/>
    <x v="47"/>
    <n v="999"/>
    <n v="9.9004789400000005E-3"/>
    <n v="1.2554797700000001E-3"/>
    <n v="1.7436647299999999E-3"/>
    <n v="6.90106751E-3"/>
  </r>
  <r>
    <x v="15"/>
    <x v="4"/>
    <x v="47"/>
    <n v="1685"/>
    <n v="8.55740992E-3"/>
    <n v="8.7802894000000003E-4"/>
    <n v="1.84628782E-3"/>
    <n v="5.8325843800000002E-3"/>
  </r>
  <r>
    <x v="15"/>
    <x v="0"/>
    <x v="48"/>
    <n v="17163"/>
    <n v="5.7227903299999997E-3"/>
    <n v="1.0399076899999999E-3"/>
    <n v="7.5014313000000001E-4"/>
    <n v="3.9315157399999997E-3"/>
  </r>
  <r>
    <x v="15"/>
    <x v="1"/>
    <x v="48"/>
    <n v="7248"/>
    <n v="5.1108700599999998E-3"/>
    <n v="9.4528128000000004E-4"/>
    <n v="6.5633184000000002E-4"/>
    <n v="3.5079470299999999E-3"/>
  </r>
  <r>
    <x v="15"/>
    <x v="2"/>
    <x v="48"/>
    <n v="3964"/>
    <n v="5.4677979099999998E-3"/>
    <n v="1.0177124099999999E-3"/>
    <n v="6.9234779000000005E-4"/>
    <n v="3.7564116299999999E-3"/>
  </r>
  <r>
    <x v="15"/>
    <x v="3"/>
    <x v="48"/>
    <n v="1953"/>
    <n v="7.6303606999999999E-3"/>
    <n v="1.4171630499999999E-3"/>
    <n v="9.7181305999999995E-4"/>
    <n v="5.2407618300000002E-3"/>
  </r>
  <r>
    <x v="15"/>
    <x v="4"/>
    <x v="48"/>
    <n v="3998"/>
    <n v="6.1531313099999997E-3"/>
    <n v="1.0491759599999999E-3"/>
    <n v="8.6923356999999996E-4"/>
    <n v="4.2334619800000004E-3"/>
  </r>
  <r>
    <x v="15"/>
    <x v="0"/>
    <x v="49"/>
    <n v="11197"/>
    <n v="7.58738986E-3"/>
    <n v="1.0749270299999999E-3"/>
    <n v="1.28081675E-3"/>
    <n v="5.2310109200000001E-3"/>
  </r>
  <r>
    <x v="15"/>
    <x v="1"/>
    <x v="49"/>
    <n v="3732"/>
    <n v="6.3967566599999999E-3"/>
    <n v="9.1257147000000001E-4"/>
    <n v="1.11950301E-3"/>
    <n v="4.36399323E-3"/>
  </r>
  <r>
    <x v="15"/>
    <x v="2"/>
    <x v="49"/>
    <n v="2493"/>
    <n v="7.3401633299999998E-3"/>
    <n v="9.9680470000000003E-4"/>
    <n v="1.26472153E-3"/>
    <n v="5.0777173700000001E-3"/>
  </r>
  <r>
    <x v="15"/>
    <x v="3"/>
    <x v="49"/>
    <n v="2255"/>
    <n v="9.0530659899999994E-3"/>
    <n v="1.33810131E-3"/>
    <n v="1.4759996E-3"/>
    <n v="6.23870798E-3"/>
  </r>
  <r>
    <x v="15"/>
    <x v="4"/>
    <x v="49"/>
    <n v="2717"/>
    <n v="8.2332047900000004E-3"/>
    <n v="1.15119202E-3"/>
    <n v="1.3551675E-3"/>
    <n v="5.7262313700000003E-3"/>
  </r>
  <r>
    <x v="0"/>
    <x v="5"/>
    <x v="47"/>
    <n v="1023"/>
    <n v="5.2855727700000001E-3"/>
    <n v="8.8482245E-4"/>
    <n v="1.5789501E-3"/>
    <n v="2.8217997499999999E-3"/>
  </r>
  <r>
    <x v="0"/>
    <x v="6"/>
    <x v="47"/>
    <n v="3251"/>
    <n v="6.7447584899999998E-3"/>
    <n v="7.4105023999999995E-4"/>
    <n v="1.87136128E-3"/>
    <n v="4.1323465E-3"/>
  </r>
  <r>
    <x v="0"/>
    <x v="7"/>
    <x v="47"/>
    <n v="612"/>
    <n v="5.7196915700000002E-3"/>
    <n v="7.9758963E-4"/>
    <n v="1.7522994500000001E-3"/>
    <n v="3.1698020100000002E-3"/>
  </r>
  <r>
    <x v="0"/>
    <x v="5"/>
    <x v="48"/>
    <n v="7656"/>
    <n v="4.5813179100000004E-3"/>
    <n v="9.5252973000000004E-4"/>
    <n v="8.5334584000000004E-4"/>
    <n v="2.7754418600000001E-3"/>
  </r>
  <r>
    <x v="0"/>
    <x v="6"/>
    <x v="48"/>
    <n v="10889"/>
    <n v="4.7274345099999997E-3"/>
    <n v="7.6214546999999995E-4"/>
    <n v="8.6545011000000002E-4"/>
    <n v="3.0998384500000001E-3"/>
  </r>
  <r>
    <x v="0"/>
    <x v="7"/>
    <x v="48"/>
    <n v="1976"/>
    <n v="4.5740433800000001E-3"/>
    <n v="8.8675189999999995E-4"/>
    <n v="9.0510289999999995E-4"/>
    <n v="2.7821881000000001E-3"/>
  </r>
  <r>
    <x v="0"/>
    <x v="5"/>
    <x v="49"/>
    <n v="2602"/>
    <n v="4.8670535999999999E-3"/>
    <n v="6.8207836E-4"/>
    <n v="1.3122382100000001E-3"/>
    <n v="2.8727365399999999E-3"/>
  </r>
  <r>
    <x v="0"/>
    <x v="6"/>
    <x v="49"/>
    <n v="6146"/>
    <n v="5.8579350599999996E-3"/>
    <n v="5.9830180999999999E-4"/>
    <n v="1.5315646300000001E-3"/>
    <n v="3.72806815E-3"/>
  </r>
  <r>
    <x v="0"/>
    <x v="7"/>
    <x v="49"/>
    <n v="1123"/>
    <n v="5.2121258399999999E-3"/>
    <n v="7.1490238999999997E-4"/>
    <n v="1.4973118599999999E-3"/>
    <n v="2.99991112E-3"/>
  </r>
  <r>
    <x v="1"/>
    <x v="5"/>
    <x v="47"/>
    <n v="965"/>
    <n v="5.3378068099999999E-3"/>
    <n v="8.0686264000000003E-4"/>
    <n v="1.6494072599999999E-3"/>
    <n v="2.8815364200000001E-3"/>
  </r>
  <r>
    <x v="1"/>
    <x v="6"/>
    <x v="47"/>
    <n v="3036"/>
    <n v="6.53476925E-3"/>
    <n v="6.9906848999999995E-4"/>
    <n v="1.81350391E-3"/>
    <n v="4.0221963699999998E-3"/>
  </r>
  <r>
    <x v="1"/>
    <x v="7"/>
    <x v="47"/>
    <n v="560"/>
    <n v="5.4910298599999997E-3"/>
    <n v="7.7062641000000005E-4"/>
    <n v="1.6575518300000001E-3"/>
    <n v="3.06285113E-3"/>
  </r>
  <r>
    <x v="1"/>
    <x v="5"/>
    <x v="48"/>
    <n v="7445"/>
    <n v="4.5329777100000003E-3"/>
    <n v="9.7002220999999999E-4"/>
    <n v="7.9545189999999995E-4"/>
    <n v="2.7675031100000001E-3"/>
  </r>
  <r>
    <x v="1"/>
    <x v="6"/>
    <x v="48"/>
    <n v="10505"/>
    <n v="4.6767476000000004E-3"/>
    <n v="7.4578549E-4"/>
    <n v="8.4574119999999997E-4"/>
    <n v="3.0852204200000001E-3"/>
  </r>
  <r>
    <x v="1"/>
    <x v="7"/>
    <x v="48"/>
    <n v="1929"/>
    <n v="4.4983965500000004E-3"/>
    <n v="8.8296540999999997E-4"/>
    <n v="8.4815317999999997E-4"/>
    <n v="2.7672774700000001E-3"/>
  </r>
  <r>
    <x v="1"/>
    <x v="5"/>
    <x v="49"/>
    <n v="2610"/>
    <n v="4.8318608299999996E-3"/>
    <n v="6.8551310000000004E-4"/>
    <n v="1.21678527E-3"/>
    <n v="2.9295619799999998E-3"/>
  </r>
  <r>
    <x v="1"/>
    <x v="6"/>
    <x v="49"/>
    <n v="5851"/>
    <n v="5.7383489399999996E-3"/>
    <n v="5.8325515000000002E-4"/>
    <n v="1.4505629800000001E-3"/>
    <n v="3.7045303200000002E-3"/>
  </r>
  <r>
    <x v="1"/>
    <x v="7"/>
    <x v="49"/>
    <n v="1035"/>
    <n v="5.0995144300000003E-3"/>
    <n v="6.3234678999999998E-4"/>
    <n v="1.4123387199999999E-3"/>
    <n v="3.0548284399999999E-3"/>
  </r>
  <r>
    <x v="2"/>
    <x v="5"/>
    <x v="47"/>
    <n v="829"/>
    <n v="5.2250868900000002E-3"/>
    <n v="8.5916184999999996E-4"/>
    <n v="1.5787788499999999E-3"/>
    <n v="2.7870619200000002E-3"/>
  </r>
  <r>
    <x v="2"/>
    <x v="6"/>
    <x v="47"/>
    <n v="2966"/>
    <n v="6.8395048899999996E-3"/>
    <n v="7.5921764999999997E-4"/>
    <n v="1.9244139499999999E-3"/>
    <n v="4.1553303999999998E-3"/>
  </r>
  <r>
    <x v="2"/>
    <x v="7"/>
    <x v="47"/>
    <n v="549"/>
    <n v="6.0129947700000002E-3"/>
    <n v="8.4024803000000003E-4"/>
    <n v="1.90415632E-3"/>
    <n v="3.2677888399999999E-3"/>
  </r>
  <r>
    <x v="2"/>
    <x v="5"/>
    <x v="48"/>
    <n v="7192"/>
    <n v="4.5466394799999997E-3"/>
    <n v="9.7246015999999998E-4"/>
    <n v="7.7364261000000001E-4"/>
    <n v="2.8005362300000001E-3"/>
  </r>
  <r>
    <x v="2"/>
    <x v="6"/>
    <x v="48"/>
    <n v="9605"/>
    <n v="4.7039287999999999E-3"/>
    <n v="7.4070435000000003E-4"/>
    <n v="8.1902245000000002E-4"/>
    <n v="3.1442015200000002E-3"/>
  </r>
  <r>
    <x v="2"/>
    <x v="7"/>
    <x v="48"/>
    <n v="1823"/>
    <n v="4.5543502900000001E-3"/>
    <n v="8.6788390000000005E-4"/>
    <n v="8.4566269000000002E-4"/>
    <n v="2.8408032300000002E-3"/>
  </r>
  <r>
    <x v="2"/>
    <x v="5"/>
    <x v="49"/>
    <n v="2397"/>
    <n v="4.8281221100000002E-3"/>
    <n v="6.6992473999999999E-4"/>
    <n v="1.18097057E-3"/>
    <n v="2.97722631E-3"/>
  </r>
  <r>
    <x v="2"/>
    <x v="6"/>
    <x v="49"/>
    <n v="5761"/>
    <n v="5.9651381099999996E-3"/>
    <n v="6.1731117000000002E-4"/>
    <n v="1.47108446E-3"/>
    <n v="3.8767399900000001E-3"/>
  </r>
  <r>
    <x v="2"/>
    <x v="7"/>
    <x v="49"/>
    <n v="983"/>
    <n v="5.27410399E-3"/>
    <n v="6.3958804000000002E-4"/>
    <n v="1.4095759900000001E-3"/>
    <n v="3.2249394799999998E-3"/>
  </r>
  <r>
    <x v="3"/>
    <x v="5"/>
    <x v="47"/>
    <n v="845"/>
    <n v="5.3794102400000002E-3"/>
    <n v="9.0043532999999998E-4"/>
    <n v="1.3997367800000001E-3"/>
    <n v="3.0788404400000002E-3"/>
  </r>
  <r>
    <x v="3"/>
    <x v="6"/>
    <x v="47"/>
    <n v="2946"/>
    <n v="6.7364251600000001E-3"/>
    <n v="7.5891092999999998E-4"/>
    <n v="1.73288537E-3"/>
    <n v="4.2439604900000004E-3"/>
  </r>
  <r>
    <x v="3"/>
    <x v="7"/>
    <x v="47"/>
    <n v="503"/>
    <n v="5.8446770600000001E-3"/>
    <n v="7.6188676999999999E-4"/>
    <n v="1.62796346E-3"/>
    <n v="3.4540439999999999E-3"/>
  </r>
  <r>
    <x v="3"/>
    <x v="5"/>
    <x v="48"/>
    <n v="6582"/>
    <n v="4.5439650600000003E-3"/>
    <n v="9.5996212000000003E-4"/>
    <n v="7.5793983000000005E-4"/>
    <n v="2.8260626299999999E-3"/>
  </r>
  <r>
    <x v="3"/>
    <x v="6"/>
    <x v="48"/>
    <n v="9414"/>
    <n v="4.7882104300000002E-3"/>
    <n v="7.5604964999999996E-4"/>
    <n v="7.8078871999999998E-4"/>
    <n v="3.2513715800000001E-3"/>
  </r>
  <r>
    <x v="3"/>
    <x v="7"/>
    <x v="48"/>
    <n v="1699"/>
    <n v="4.6841072399999998E-3"/>
    <n v="8.8886002999999999E-4"/>
    <n v="8.2427274999999996E-4"/>
    <n v="2.97097397E-3"/>
  </r>
  <r>
    <x v="3"/>
    <x v="5"/>
    <x v="49"/>
    <n v="2357"/>
    <n v="4.9953691499999998E-3"/>
    <n v="7.2151094000000001E-4"/>
    <n v="1.2286193999999999E-3"/>
    <n v="3.04523833E-3"/>
  </r>
  <r>
    <x v="3"/>
    <x v="6"/>
    <x v="49"/>
    <n v="5471"/>
    <n v="5.9679253400000002E-3"/>
    <n v="6.4813521000000002E-4"/>
    <n v="1.41746948E-3"/>
    <n v="3.9023180399999999E-3"/>
  </r>
  <r>
    <x v="3"/>
    <x v="7"/>
    <x v="49"/>
    <n v="843"/>
    <n v="5.3225223899999998E-3"/>
    <n v="7.1096093999999999E-4"/>
    <n v="1.4097164900000001E-3"/>
    <n v="3.20184447E-3"/>
  </r>
  <r>
    <x v="4"/>
    <x v="5"/>
    <x v="47"/>
    <n v="834"/>
    <n v="5.3112923999999997E-3"/>
    <n v="9.4452192000000004E-4"/>
    <n v="1.3291031499999999E-3"/>
    <n v="3.0371949999999999E-3"/>
  </r>
  <r>
    <x v="4"/>
    <x v="6"/>
    <x v="47"/>
    <n v="2880"/>
    <n v="6.8638878400000001E-3"/>
    <n v="8.4451332999999995E-4"/>
    <n v="1.6151899299999999E-3"/>
    <n v="4.4034727799999998E-3"/>
  </r>
  <r>
    <x v="4"/>
    <x v="7"/>
    <x v="47"/>
    <n v="485"/>
    <n v="6.5351754E-3"/>
    <n v="1.0497563499999999E-3"/>
    <n v="1.63096577E-3"/>
    <n v="3.8538800499999999E-3"/>
  </r>
  <r>
    <x v="4"/>
    <x v="5"/>
    <x v="48"/>
    <n v="6540"/>
    <n v="4.7434322700000003E-3"/>
    <n v="1.0391551699999999E-3"/>
    <n v="7.5458868000000004E-4"/>
    <n v="2.9496879300000001E-3"/>
  </r>
  <r>
    <x v="4"/>
    <x v="6"/>
    <x v="48"/>
    <n v="9110"/>
    <n v="5.0619890200000002E-3"/>
    <n v="8.4318059000000004E-4"/>
    <n v="8.0933625999999995E-4"/>
    <n v="3.4094717000000001E-3"/>
  </r>
  <r>
    <x v="4"/>
    <x v="7"/>
    <x v="48"/>
    <n v="1636"/>
    <n v="4.7692045199999996E-3"/>
    <n v="9.8441862000000005E-4"/>
    <n v="7.9499574000000003E-4"/>
    <n v="2.98978968E-3"/>
  </r>
  <r>
    <x v="4"/>
    <x v="5"/>
    <x v="49"/>
    <n v="2325"/>
    <n v="5.2235660600000004E-3"/>
    <n v="7.6002066999999996E-4"/>
    <n v="1.22728969E-3"/>
    <n v="3.2362552299999999E-3"/>
  </r>
  <r>
    <x v="4"/>
    <x v="6"/>
    <x v="49"/>
    <n v="5399"/>
    <n v="6.2346677E-3"/>
    <n v="7.1769954000000004E-4"/>
    <n v="1.4686294999999999E-3"/>
    <n v="4.0483381900000004E-3"/>
  </r>
  <r>
    <x v="4"/>
    <x v="7"/>
    <x v="49"/>
    <n v="917"/>
    <n v="5.83602151E-3"/>
    <n v="7.9775259000000002E-4"/>
    <n v="1.5110033400000001E-3"/>
    <n v="3.5272650999999999E-3"/>
  </r>
  <r>
    <x v="5"/>
    <x v="5"/>
    <x v="47"/>
    <n v="872"/>
    <n v="5.3057305200000003E-3"/>
    <n v="8.8460678000000005E-4"/>
    <n v="1.2833548500000001E-3"/>
    <n v="3.13723748E-3"/>
  </r>
  <r>
    <x v="5"/>
    <x v="6"/>
    <x v="47"/>
    <n v="2934"/>
    <n v="6.8057801700000002E-3"/>
    <n v="7.6116672999999998E-4"/>
    <n v="1.4918718599999999E-3"/>
    <n v="4.5520625800000002E-3"/>
  </r>
  <r>
    <x v="5"/>
    <x v="7"/>
    <x v="47"/>
    <n v="495"/>
    <n v="5.8479935900000004E-3"/>
    <n v="8.2187592999999998E-4"/>
    <n v="1.51035797E-3"/>
    <n v="3.5145199599999999E-3"/>
  </r>
  <r>
    <x v="5"/>
    <x v="5"/>
    <x v="48"/>
    <n v="6552"/>
    <n v="4.7126882099999996E-3"/>
    <n v="1.02995986E-3"/>
    <n v="7.4272426999999995E-4"/>
    <n v="2.9400035899999999E-3"/>
  </r>
  <r>
    <x v="5"/>
    <x v="6"/>
    <x v="48"/>
    <n v="9155"/>
    <n v="5.0100630700000001E-3"/>
    <n v="8.5082504999999995E-4"/>
    <n v="7.7340581000000003E-4"/>
    <n v="3.3858317199999999E-3"/>
  </r>
  <r>
    <x v="5"/>
    <x v="7"/>
    <x v="48"/>
    <n v="1496"/>
    <n v="4.8512698200000003E-3"/>
    <n v="1.0109518E-3"/>
    <n v="7.8602328999999999E-4"/>
    <n v="3.0542942299999999E-3"/>
  </r>
  <r>
    <x v="5"/>
    <x v="5"/>
    <x v="49"/>
    <n v="2293"/>
    <n v="5.2238644599999998E-3"/>
    <n v="9.1622426000000003E-4"/>
    <n v="1.16197017E-3"/>
    <n v="3.1456695500000002E-3"/>
  </r>
  <r>
    <x v="5"/>
    <x v="6"/>
    <x v="49"/>
    <n v="5376"/>
    <n v="6.3169360600000002E-3"/>
    <n v="8.4295015999999998E-4"/>
    <n v="1.39029666E-3"/>
    <n v="4.0836887599999998E-3"/>
  </r>
  <r>
    <x v="5"/>
    <x v="7"/>
    <x v="49"/>
    <n v="977"/>
    <n v="5.7353384700000003E-3"/>
    <n v="9.6024513E-4"/>
    <n v="1.4190025600000001E-3"/>
    <n v="3.3560902900000001E-3"/>
  </r>
  <r>
    <x v="6"/>
    <x v="5"/>
    <x v="47"/>
    <n v="812"/>
    <n v="5.4707737900000003E-3"/>
    <n v="8.2817321E-4"/>
    <n v="1.4166550200000001E-3"/>
    <n v="3.2255602200000001E-3"/>
  </r>
  <r>
    <x v="6"/>
    <x v="6"/>
    <x v="47"/>
    <n v="2810"/>
    <n v="6.7095687600000004E-3"/>
    <n v="7.1624546999999998E-4"/>
    <n v="1.56398667E-3"/>
    <n v="4.4286729800000002E-3"/>
  </r>
  <r>
    <x v="6"/>
    <x v="7"/>
    <x v="47"/>
    <n v="483"/>
    <n v="6.1582458699999997E-3"/>
    <n v="8.3795793000000004E-4"/>
    <n v="1.55945646E-3"/>
    <n v="3.7596328399999998E-3"/>
  </r>
  <r>
    <x v="6"/>
    <x v="5"/>
    <x v="48"/>
    <n v="6305"/>
    <n v="4.6352245899999997E-3"/>
    <n v="1.01225855E-3"/>
    <n v="7.0430006999999998E-4"/>
    <n v="2.9186655000000001E-3"/>
  </r>
  <r>
    <x v="6"/>
    <x v="6"/>
    <x v="48"/>
    <n v="8978"/>
    <n v="4.9952517900000003E-3"/>
    <n v="8.6725862E-4"/>
    <n v="7.4683694E-4"/>
    <n v="3.3811557499999999E-3"/>
  </r>
  <r>
    <x v="6"/>
    <x v="7"/>
    <x v="48"/>
    <n v="1407"/>
    <n v="4.7391183200000001E-3"/>
    <n v="9.8836151999999997E-4"/>
    <n v="7.3081163999999998E-4"/>
    <n v="3.01994468E-3"/>
  </r>
  <r>
    <x v="6"/>
    <x v="5"/>
    <x v="49"/>
    <n v="2176"/>
    <n v="5.3443178199999997E-3"/>
    <n v="9.2763838000000005E-4"/>
    <n v="1.2070384500000001E-3"/>
    <n v="3.2096404999999999E-3"/>
  </r>
  <r>
    <x v="6"/>
    <x v="6"/>
    <x v="49"/>
    <n v="5437"/>
    <n v="6.3063565800000002E-3"/>
    <n v="8.2987385000000003E-4"/>
    <n v="1.3422751699999999E-3"/>
    <n v="4.1342070799999997E-3"/>
  </r>
  <r>
    <x v="6"/>
    <x v="7"/>
    <x v="49"/>
    <n v="953"/>
    <n v="5.8355677500000003E-3"/>
    <n v="9.4232126999999998E-4"/>
    <n v="1.3328035900000001E-3"/>
    <n v="3.5604424100000001E-3"/>
  </r>
  <r>
    <x v="7"/>
    <x v="5"/>
    <x v="47"/>
    <n v="917"/>
    <n v="5.4201626300000002E-3"/>
    <n v="8.0194299999999995E-4"/>
    <n v="1.4519843900000001E-3"/>
    <n v="3.16575514E-3"/>
  </r>
  <r>
    <x v="7"/>
    <x v="6"/>
    <x v="47"/>
    <n v="2950"/>
    <n v="6.8926394299999999E-3"/>
    <n v="6.9332602999999996E-4"/>
    <n v="1.5622918300000001E-3"/>
    <n v="4.6363227399999997E-3"/>
  </r>
  <r>
    <x v="7"/>
    <x v="7"/>
    <x v="47"/>
    <n v="482"/>
    <n v="6.3214372599999999E-3"/>
    <n v="7.3709057999999999E-4"/>
    <n v="1.59731803E-3"/>
    <n v="3.9861637099999998E-3"/>
  </r>
  <r>
    <x v="7"/>
    <x v="5"/>
    <x v="48"/>
    <n v="6420"/>
    <n v="4.6057114400000002E-3"/>
    <n v="9.9655818999999993E-4"/>
    <n v="6.9338053999999996E-4"/>
    <n v="2.91577223E-3"/>
  </r>
  <r>
    <x v="7"/>
    <x v="6"/>
    <x v="48"/>
    <n v="8960"/>
    <n v="4.9541413699999998E-3"/>
    <n v="8.4080197999999995E-4"/>
    <n v="7.3886229999999995E-4"/>
    <n v="3.3744766000000002E-3"/>
  </r>
  <r>
    <x v="7"/>
    <x v="7"/>
    <x v="48"/>
    <n v="1461"/>
    <n v="4.7980278100000001E-3"/>
    <n v="9.7723661999999994E-4"/>
    <n v="7.5350288000000003E-4"/>
    <n v="3.0672878299999999E-3"/>
  </r>
  <r>
    <x v="7"/>
    <x v="5"/>
    <x v="49"/>
    <n v="2342"/>
    <n v="5.3614597700000002E-3"/>
    <n v="9.4071697999999996E-4"/>
    <n v="1.13097755E-3"/>
    <n v="3.2897647600000001E-3"/>
  </r>
  <r>
    <x v="7"/>
    <x v="6"/>
    <x v="49"/>
    <n v="5305"/>
    <n v="6.37712477E-3"/>
    <n v="8.0681853E-4"/>
    <n v="1.33075865E-3"/>
    <n v="4.2395471000000002E-3"/>
  </r>
  <r>
    <x v="7"/>
    <x v="7"/>
    <x v="49"/>
    <n v="930"/>
    <n v="5.9611083899999999E-3"/>
    <n v="8.9385430000000002E-4"/>
    <n v="1.3967913900000001E-3"/>
    <n v="3.6704622200000002E-3"/>
  </r>
  <r>
    <x v="8"/>
    <x v="5"/>
    <x v="47"/>
    <n v="887"/>
    <n v="5.4826529999999997E-3"/>
    <n v="7.6343194E-4"/>
    <n v="1.34282722E-3"/>
    <n v="3.37604104E-3"/>
  </r>
  <r>
    <x v="8"/>
    <x v="6"/>
    <x v="47"/>
    <n v="2681"/>
    <n v="6.6953058900000003E-3"/>
    <n v="6.6381456999999998E-4"/>
    <n v="1.52474263E-3"/>
    <n v="4.5061006499999999E-3"/>
  </r>
  <r>
    <x v="8"/>
    <x v="7"/>
    <x v="47"/>
    <n v="416"/>
    <n v="6.1091076699999998E-3"/>
    <n v="7.2969506000000002E-4"/>
    <n v="1.69640847E-3"/>
    <n v="3.6820020699999999E-3"/>
  </r>
  <r>
    <x v="8"/>
    <x v="5"/>
    <x v="48"/>
    <n v="6464"/>
    <n v="4.5774493700000002E-3"/>
    <n v="9.6802851999999999E-4"/>
    <n v="6.8821669000000002E-4"/>
    <n v="2.9212036700000002E-3"/>
  </r>
  <r>
    <x v="8"/>
    <x v="6"/>
    <x v="48"/>
    <n v="8542"/>
    <n v="5.0021704100000003E-3"/>
    <n v="8.0450495000000005E-4"/>
    <n v="7.2931411999999996E-4"/>
    <n v="3.4683508599999999E-3"/>
  </r>
  <r>
    <x v="8"/>
    <x v="7"/>
    <x v="48"/>
    <n v="1419"/>
    <n v="4.7782816099999998E-3"/>
    <n v="9.438863E-4"/>
    <n v="7.7823593999999999E-4"/>
    <n v="3.0561589000000001E-3"/>
  </r>
  <r>
    <x v="8"/>
    <x v="5"/>
    <x v="49"/>
    <n v="2238"/>
    <n v="5.4756952399999999E-3"/>
    <n v="9.8406497999999998E-4"/>
    <n v="1.1327851100000001E-3"/>
    <n v="3.3588446700000001E-3"/>
  </r>
  <r>
    <x v="8"/>
    <x v="6"/>
    <x v="49"/>
    <n v="5201"/>
    <n v="6.3710212699999999E-3"/>
    <n v="8.1423954999999999E-4"/>
    <n v="1.3082974000000001E-3"/>
    <n v="4.24848385E-3"/>
  </r>
  <r>
    <x v="8"/>
    <x v="7"/>
    <x v="49"/>
    <n v="876"/>
    <n v="6.0385615100000001E-3"/>
    <n v="9.5179558999999999E-4"/>
    <n v="1.3315731900000001E-3"/>
    <n v="3.75519224E-3"/>
  </r>
  <r>
    <x v="9"/>
    <x v="5"/>
    <x v="47"/>
    <n v="899"/>
    <n v="5.5624302300000001E-3"/>
    <n v="8.2258297999999997E-4"/>
    <n v="1.33273057E-3"/>
    <n v="3.4067299699999999E-3"/>
  </r>
  <r>
    <x v="9"/>
    <x v="6"/>
    <x v="47"/>
    <n v="2656"/>
    <n v="6.8939035100000004E-3"/>
    <n v="6.7004539000000004E-4"/>
    <n v="1.49594447E-3"/>
    <n v="4.7272333400000003E-3"/>
  </r>
  <r>
    <x v="9"/>
    <x v="7"/>
    <x v="47"/>
    <n v="415"/>
    <n v="6.2762993900000001E-3"/>
    <n v="7.1541697E-4"/>
    <n v="1.71538909E-3"/>
    <n v="3.8447956E-3"/>
  </r>
  <r>
    <x v="9"/>
    <x v="5"/>
    <x v="48"/>
    <n v="6201"/>
    <n v="4.5858901699999998E-3"/>
    <n v="9.8459678000000004E-4"/>
    <n v="6.7147897000000001E-4"/>
    <n v="2.92981395E-3"/>
  </r>
  <r>
    <x v="9"/>
    <x v="6"/>
    <x v="48"/>
    <n v="8189"/>
    <n v="4.9000844999999996E-3"/>
    <n v="8.0014861000000004E-4"/>
    <n v="6.9868996000000002E-4"/>
    <n v="3.4012454500000002E-3"/>
  </r>
  <r>
    <x v="9"/>
    <x v="7"/>
    <x v="48"/>
    <n v="1407"/>
    <n v="4.7338289600000003E-3"/>
    <n v="9.2625471999999999E-4"/>
    <n v="7.2036454000000004E-4"/>
    <n v="3.08720922E-3"/>
  </r>
  <r>
    <x v="9"/>
    <x v="5"/>
    <x v="49"/>
    <n v="2173"/>
    <n v="5.4103760600000004E-3"/>
    <n v="9.4753453000000004E-4"/>
    <n v="1.0974595400000001E-3"/>
    <n v="3.3653815099999999E-3"/>
  </r>
  <r>
    <x v="9"/>
    <x v="6"/>
    <x v="49"/>
    <n v="4551"/>
    <n v="6.4686838900000002E-3"/>
    <n v="7.9803865000000005E-4"/>
    <n v="1.28339443E-3"/>
    <n v="4.3872503200000001E-3"/>
  </r>
  <r>
    <x v="9"/>
    <x v="7"/>
    <x v="49"/>
    <n v="856"/>
    <n v="5.9710861999999996E-3"/>
    <n v="8.7593812999999996E-4"/>
    <n v="1.2950656300000001E-3"/>
    <n v="3.8000819599999999E-3"/>
  </r>
  <r>
    <x v="10"/>
    <x v="5"/>
    <x v="47"/>
    <n v="851"/>
    <n v="5.4198353599999999E-3"/>
    <n v="7.5462667000000003E-4"/>
    <n v="1.3889158599999999E-3"/>
    <n v="3.2759251500000001E-3"/>
  </r>
  <r>
    <x v="10"/>
    <x v="6"/>
    <x v="47"/>
    <n v="2548"/>
    <n v="6.7244323200000003E-3"/>
    <n v="6.6160253999999997E-4"/>
    <n v="1.5269644499999999E-3"/>
    <n v="4.5351925799999998E-3"/>
  </r>
  <r>
    <x v="10"/>
    <x v="7"/>
    <x v="47"/>
    <n v="352"/>
    <n v="6.2241882700000001E-3"/>
    <n v="7.2186687000000004E-4"/>
    <n v="1.6417755799999999E-3"/>
    <n v="3.8594273600000002E-3"/>
  </r>
  <r>
    <x v="10"/>
    <x v="5"/>
    <x v="48"/>
    <n v="5789"/>
    <n v="4.4505761199999999E-3"/>
    <n v="9.6683181000000004E-4"/>
    <n v="6.5617718000000002E-4"/>
    <n v="2.8275666500000001E-3"/>
  </r>
  <r>
    <x v="10"/>
    <x v="6"/>
    <x v="48"/>
    <n v="7872"/>
    <n v="4.8190666400000004E-3"/>
    <n v="7.8405358999999997E-4"/>
    <n v="6.9460888000000005E-4"/>
    <n v="3.3404036899999999E-3"/>
  </r>
  <r>
    <x v="10"/>
    <x v="7"/>
    <x v="48"/>
    <n v="1343"/>
    <n v="4.5998625600000001E-3"/>
    <n v="9.3325966000000005E-4"/>
    <n v="7.0878466999999999E-4"/>
    <n v="2.9578177299999999E-3"/>
  </r>
  <r>
    <x v="10"/>
    <x v="5"/>
    <x v="49"/>
    <n v="2148"/>
    <n v="5.3695834399999998E-3"/>
    <n v="9.4070039999999996E-4"/>
    <n v="1.14087585E-3"/>
    <n v="3.2880066899999998E-3"/>
  </r>
  <r>
    <x v="10"/>
    <x v="6"/>
    <x v="49"/>
    <n v="4499"/>
    <n v="6.2877499200000003E-3"/>
    <n v="7.8743555000000004E-4"/>
    <n v="1.3321502100000001E-3"/>
    <n v="4.1681636699999998E-3"/>
  </r>
  <r>
    <x v="10"/>
    <x v="7"/>
    <x v="49"/>
    <n v="818"/>
    <n v="5.9149317299999997E-3"/>
    <n v="8.7457812000000005E-4"/>
    <n v="1.4053159E-3"/>
    <n v="3.6350372099999998E-3"/>
  </r>
  <r>
    <x v="11"/>
    <x v="5"/>
    <x v="47"/>
    <n v="934"/>
    <n v="5.6120749700000003E-3"/>
    <n v="7.3841081999999998E-4"/>
    <n v="1.3869059400000001E-3"/>
    <n v="3.4863240099999998E-3"/>
  </r>
  <r>
    <x v="11"/>
    <x v="6"/>
    <x v="47"/>
    <n v="2501"/>
    <n v="6.9816931899999999E-3"/>
    <n v="6.7636346999999999E-4"/>
    <n v="1.5229322499999999E-3"/>
    <n v="4.7817398400000002E-3"/>
  </r>
  <r>
    <x v="11"/>
    <x v="7"/>
    <x v="47"/>
    <n v="347"/>
    <n v="6.4439572300000001E-3"/>
    <n v="7.9537545000000001E-4"/>
    <n v="1.5839468099999999E-3"/>
    <n v="4.0640340799999999E-3"/>
  </r>
  <r>
    <x v="11"/>
    <x v="5"/>
    <x v="48"/>
    <n v="5974"/>
    <n v="4.5995220699999997E-3"/>
    <n v="9.7129009000000005E-4"/>
    <n v="6.4053582999999996E-4"/>
    <n v="2.9876956700000002E-3"/>
  </r>
  <r>
    <x v="11"/>
    <x v="6"/>
    <x v="48"/>
    <n v="7751"/>
    <n v="4.9760691599999999E-3"/>
    <n v="7.7296753E-4"/>
    <n v="6.6927868999999999E-4"/>
    <n v="3.5338224500000002E-3"/>
  </r>
  <r>
    <x v="11"/>
    <x v="7"/>
    <x v="48"/>
    <n v="1306"/>
    <n v="4.7681017499999999E-3"/>
    <n v="9.0696937000000002E-4"/>
    <n v="6.9265403999999996E-4"/>
    <n v="3.1684778699999998E-3"/>
  </r>
  <r>
    <x v="11"/>
    <x v="5"/>
    <x v="49"/>
    <n v="2144"/>
    <n v="5.5880480199999999E-3"/>
    <n v="9.5673948999999996E-4"/>
    <n v="1.0646040299999999E-3"/>
    <n v="3.56670399E-3"/>
  </r>
  <r>
    <x v="11"/>
    <x v="6"/>
    <x v="49"/>
    <n v="4666"/>
    <n v="6.5015188299999997E-3"/>
    <n v="7.9427988999999997E-4"/>
    <n v="1.2853966799999999E-3"/>
    <n v="4.4218417699999997E-3"/>
  </r>
  <r>
    <x v="11"/>
    <x v="7"/>
    <x v="49"/>
    <n v="783"/>
    <n v="5.8956675299999999E-3"/>
    <n v="8.5846198999999998E-4"/>
    <n v="1.3356745199999999E-3"/>
    <n v="3.7015305500000002E-3"/>
  </r>
  <r>
    <x v="12"/>
    <x v="5"/>
    <x v="47"/>
    <n v="851"/>
    <n v="5.5643956799999996E-3"/>
    <n v="8.3257147000000001E-4"/>
    <n v="1.187546E-3"/>
    <n v="3.54391052E-3"/>
  </r>
  <r>
    <x v="12"/>
    <x v="6"/>
    <x v="47"/>
    <n v="2421"/>
    <n v="6.9992692699999996E-3"/>
    <n v="7.0609955000000004E-4"/>
    <n v="1.5366744099999999E-3"/>
    <n v="4.7558494300000004E-3"/>
  </r>
  <r>
    <x v="12"/>
    <x v="7"/>
    <x v="47"/>
    <n v="409"/>
    <n v="6.3776824499999999E-3"/>
    <n v="7.6176626999999999E-4"/>
    <n v="1.54048355E-3"/>
    <n v="4.0747529899999996E-3"/>
  </r>
  <r>
    <x v="12"/>
    <x v="5"/>
    <x v="48"/>
    <n v="6001"/>
    <n v="4.72165109E-3"/>
    <n v="1.02721668E-3"/>
    <n v="6.3690364000000001E-4"/>
    <n v="3.0566797400000002E-3"/>
  </r>
  <r>
    <x v="12"/>
    <x v="6"/>
    <x v="48"/>
    <n v="7441"/>
    <n v="5.0520403200000003E-3"/>
    <n v="8.2711597000000004E-4"/>
    <n v="6.6244711999999999E-4"/>
    <n v="3.5613521500000001E-3"/>
  </r>
  <r>
    <x v="12"/>
    <x v="7"/>
    <x v="48"/>
    <n v="1292"/>
    <n v="4.84219101E-3"/>
    <n v="9.3822538E-4"/>
    <n v="6.7905391000000004E-4"/>
    <n v="3.22379147E-3"/>
  </r>
  <r>
    <x v="12"/>
    <x v="5"/>
    <x v="49"/>
    <n v="2180"/>
    <n v="5.6046654899999998E-3"/>
    <n v="1.01698923E-3"/>
    <n v="1.0216931800000001E-3"/>
    <n v="3.5655897199999998E-3"/>
  </r>
  <r>
    <x v="12"/>
    <x v="6"/>
    <x v="49"/>
    <n v="4655"/>
    <n v="6.73524064E-3"/>
    <n v="8.4970586999999996E-4"/>
    <n v="1.2594231199999999E-3"/>
    <n v="4.6254100099999999E-3"/>
  </r>
  <r>
    <x v="12"/>
    <x v="7"/>
    <x v="49"/>
    <n v="796"/>
    <n v="6.1151676099999996E-3"/>
    <n v="9.2198526999999995E-4"/>
    <n v="1.2626788900000001E-3"/>
    <n v="3.9298341199999996E-3"/>
  </r>
  <r>
    <x v="13"/>
    <x v="5"/>
    <x v="47"/>
    <n v="859"/>
    <n v="5.5545717100000001E-3"/>
    <n v="7.6231221000000004E-4"/>
    <n v="1.3551095999999999E-3"/>
    <n v="3.4365700600000001E-3"/>
  </r>
  <r>
    <x v="13"/>
    <x v="6"/>
    <x v="47"/>
    <n v="2395"/>
    <n v="7.0890403899999998E-3"/>
    <n v="6.9202789999999999E-4"/>
    <n v="1.5014592E-3"/>
    <n v="4.8948520800000004E-3"/>
  </r>
  <r>
    <x v="13"/>
    <x v="7"/>
    <x v="47"/>
    <n v="393"/>
    <n v="6.6096501200000003E-3"/>
    <n v="7.9113043000000004E-4"/>
    <n v="1.6531191799999999E-3"/>
    <n v="4.1648405100000001E-3"/>
  </r>
  <r>
    <x v="13"/>
    <x v="5"/>
    <x v="48"/>
    <n v="5661"/>
    <n v="4.68764083E-3"/>
    <n v="1.01520206E-3"/>
    <n v="6.3376670000000004E-4"/>
    <n v="3.0377086300000002E-3"/>
  </r>
  <r>
    <x v="13"/>
    <x v="6"/>
    <x v="48"/>
    <n v="6922"/>
    <n v="5.05668631E-3"/>
    <n v="8.3123799000000003E-4"/>
    <n v="6.5349185000000004E-4"/>
    <n v="3.5706417399999999E-3"/>
  </r>
  <r>
    <x v="13"/>
    <x v="7"/>
    <x v="48"/>
    <n v="1343"/>
    <n v="4.8975567099999997E-3"/>
    <n v="9.5095259000000005E-4"/>
    <n v="6.9029029000000001E-4"/>
    <n v="3.25452941E-3"/>
  </r>
  <r>
    <x v="13"/>
    <x v="5"/>
    <x v="49"/>
    <n v="2021"/>
    <n v="5.6108829299999999E-3"/>
    <n v="9.9839966000000004E-4"/>
    <n v="1.0198010999999999E-3"/>
    <n v="3.59220637E-3"/>
  </r>
  <r>
    <x v="13"/>
    <x v="6"/>
    <x v="49"/>
    <n v="4395"/>
    <n v="6.6627926000000001E-3"/>
    <n v="8.7647976999999995E-4"/>
    <n v="1.16071216E-3"/>
    <n v="4.6247943500000001E-3"/>
  </r>
  <r>
    <x v="13"/>
    <x v="7"/>
    <x v="49"/>
    <n v="788"/>
    <n v="6.2074341999999996E-3"/>
    <n v="9.4152424000000002E-4"/>
    <n v="1.2300388900000001E-3"/>
    <n v="4.0350186700000004E-3"/>
  </r>
  <r>
    <x v="14"/>
    <x v="5"/>
    <x v="47"/>
    <n v="830"/>
    <n v="5.7258894399999996E-3"/>
    <n v="7.7855842999999996E-4"/>
    <n v="1.3626169E-3"/>
    <n v="3.5843371099999999E-3"/>
  </r>
  <r>
    <x v="14"/>
    <x v="6"/>
    <x v="47"/>
    <n v="2273"/>
    <n v="7.2596225799999997E-3"/>
    <n v="7.1241890000000002E-4"/>
    <n v="1.53498777E-3"/>
    <n v="5.0115738400000002E-3"/>
  </r>
  <r>
    <x v="14"/>
    <x v="7"/>
    <x v="47"/>
    <n v="371"/>
    <n v="6.9724278699999998E-3"/>
    <n v="8.1115205999999997E-4"/>
    <n v="1.67593194E-3"/>
    <n v="4.4846258999999998E-3"/>
  </r>
  <r>
    <x v="14"/>
    <x v="5"/>
    <x v="48"/>
    <n v="5675"/>
    <n v="4.7637601599999999E-3"/>
    <n v="1.0272574600000001E-3"/>
    <n v="6.3452414999999997E-4"/>
    <n v="3.1009562799999999E-3"/>
  </r>
  <r>
    <x v="14"/>
    <x v="6"/>
    <x v="48"/>
    <n v="7001"/>
    <n v="5.1136177900000003E-3"/>
    <n v="8.2622100999999999E-4"/>
    <n v="6.6058329999999995E-4"/>
    <n v="3.6254143800000002E-3"/>
  </r>
  <r>
    <x v="14"/>
    <x v="7"/>
    <x v="48"/>
    <n v="1287"/>
    <n v="4.83597526E-3"/>
    <n v="9.5173578000000002E-4"/>
    <n v="7.0322142999999998E-4"/>
    <n v="3.1791559899999999E-3"/>
  </r>
  <r>
    <x v="14"/>
    <x v="5"/>
    <x v="49"/>
    <n v="2029"/>
    <n v="5.67857477E-3"/>
    <n v="9.8136030999999998E-4"/>
    <n v="9.8198778000000006E-4"/>
    <n v="3.7146557599999999E-3"/>
  </r>
  <r>
    <x v="14"/>
    <x v="6"/>
    <x v="49"/>
    <n v="4324"/>
    <n v="6.6905506699999999E-3"/>
    <n v="8.5699517000000002E-4"/>
    <n v="1.1639356500000001E-3"/>
    <n v="4.6687654999999998E-3"/>
  </r>
  <r>
    <x v="14"/>
    <x v="7"/>
    <x v="49"/>
    <n v="797"/>
    <n v="6.1956437400000003E-3"/>
    <n v="9.5575398000000004E-4"/>
    <n v="1.17714264E-3"/>
    <n v="4.0621366999999999E-3"/>
  </r>
  <r>
    <x v="15"/>
    <x v="5"/>
    <x v="47"/>
    <n v="403"/>
    <n v="5.7218715800000002E-3"/>
    <n v="8.0352196999999999E-4"/>
    <n v="1.4010371199999999E-3"/>
    <n v="3.51699613E-3"/>
  </r>
  <r>
    <x v="15"/>
    <x v="6"/>
    <x v="47"/>
    <n v="1155"/>
    <n v="7.2385860199999999E-3"/>
    <n v="7.4159225999999995E-4"/>
    <n v="1.50563147E-3"/>
    <n v="4.9905601300000001E-3"/>
  </r>
  <r>
    <x v="15"/>
    <x v="7"/>
    <x v="47"/>
    <n v="189"/>
    <n v="6.7774468299999996E-3"/>
    <n v="8.4913263000000003E-4"/>
    <n v="1.54204611E-3"/>
    <n v="4.3854715299999998E-3"/>
  </r>
  <r>
    <x v="15"/>
    <x v="5"/>
    <x v="48"/>
    <n v="2846"/>
    <n v="4.8832911200000001E-3"/>
    <n v="1.07769815E-3"/>
    <n v="6.3406056000000002E-4"/>
    <n v="3.17051523E-3"/>
  </r>
  <r>
    <x v="15"/>
    <x v="6"/>
    <x v="48"/>
    <n v="3820"/>
    <n v="5.2893970600000001E-3"/>
    <n v="8.4712804999999996E-4"/>
    <n v="6.7245043999999998E-4"/>
    <n v="3.7683486000000001E-3"/>
  </r>
  <r>
    <x v="15"/>
    <x v="7"/>
    <x v="48"/>
    <n v="582"/>
    <n v="5.05196377E-3"/>
    <n v="9.4199416000000005E-4"/>
    <n v="6.5944357000000001E-4"/>
    <n v="3.44883519E-3"/>
  </r>
  <r>
    <x v="15"/>
    <x v="5"/>
    <x v="49"/>
    <n v="1016"/>
    <n v="5.7702908400000001E-3"/>
    <n v="1.0119452000000001E-3"/>
    <n v="1.02609382E-3"/>
    <n v="3.7317728799999999E-3"/>
  </r>
  <r>
    <x v="15"/>
    <x v="6"/>
    <x v="49"/>
    <n v="2320"/>
    <n v="6.6791983600000002E-3"/>
    <n v="8.6917780999999996E-4"/>
    <n v="1.1607796199999999E-3"/>
    <n v="4.6484671999999999E-3"/>
  </r>
  <r>
    <x v="15"/>
    <x v="7"/>
    <x v="49"/>
    <n v="396"/>
    <n v="6.3493439000000002E-3"/>
    <n v="9.1183805999999997E-4"/>
    <n v="1.11733632E-3"/>
    <n v="4.3194383600000004E-3"/>
  </r>
  <r>
    <x v="0"/>
    <x v="8"/>
    <x v="47"/>
    <n v="2913"/>
    <n v="6.6539559999999999E-3"/>
    <n v="8.2930421999999999E-4"/>
    <n v="1.84334091E-3"/>
    <n v="3.9813103900000002E-3"/>
  </r>
  <r>
    <x v="0"/>
    <x v="8"/>
    <x v="48"/>
    <n v="9225"/>
    <n v="4.9477050200000001E-3"/>
    <n v="9.4035658000000001E-4"/>
    <n v="9.1203805000000002E-4"/>
    <n v="3.0953099099999999E-3"/>
  </r>
  <r>
    <x v="0"/>
    <x v="8"/>
    <x v="49"/>
    <n v="5129"/>
    <n v="5.80392515E-3"/>
    <n v="7.3984237999999999E-4"/>
    <n v="1.54677581E-3"/>
    <n v="3.5173064900000002E-3"/>
  </r>
  <r>
    <x v="0"/>
    <x v="9"/>
    <x v="47"/>
    <n v="418"/>
    <n v="5.9592634600000001E-3"/>
    <n v="7.8554156999999995E-4"/>
    <n v="1.8228333599999999E-3"/>
    <n v="3.3508880300000001E-3"/>
  </r>
  <r>
    <x v="0"/>
    <x v="9"/>
    <x v="48"/>
    <n v="1493"/>
    <n v="4.6430174899999999E-3"/>
    <n v="9.2818934E-4"/>
    <n v="8.9570750999999995E-4"/>
    <n v="2.8191201599999998E-3"/>
  </r>
  <r>
    <x v="0"/>
    <x v="9"/>
    <x v="49"/>
    <n v="865"/>
    <n v="5.7110894599999998E-3"/>
    <n v="7.0864083999999997E-4"/>
    <n v="1.61243553E-3"/>
    <n v="3.3900126100000001E-3"/>
  </r>
  <r>
    <x v="1"/>
    <x v="8"/>
    <x v="47"/>
    <n v="2817"/>
    <n v="6.6249841399999999E-3"/>
    <n v="8.0106372999999998E-4"/>
    <n v="1.8833567600000001E-3"/>
    <n v="3.9405631700000004E-3"/>
  </r>
  <r>
    <x v="1"/>
    <x v="8"/>
    <x v="48"/>
    <n v="9117"/>
    <n v="4.8847757099999998E-3"/>
    <n v="9.1821852000000003E-4"/>
    <n v="8.8587408000000004E-4"/>
    <n v="3.0806826200000001E-3"/>
  </r>
  <r>
    <x v="1"/>
    <x v="8"/>
    <x v="49"/>
    <n v="5125"/>
    <n v="5.8210273099999999E-3"/>
    <n v="7.2216326E-4"/>
    <n v="1.4746248699999999E-3"/>
    <n v="3.6242386999999999E-3"/>
  </r>
  <r>
    <x v="1"/>
    <x v="9"/>
    <x v="47"/>
    <n v="468"/>
    <n v="6.2043217300000002E-3"/>
    <n v="8.3402556E-4"/>
    <n v="1.9718708099999999E-3"/>
    <n v="3.3984249E-3"/>
  </r>
  <r>
    <x v="1"/>
    <x v="9"/>
    <x v="48"/>
    <n v="1274"/>
    <n v="4.5760288800000002E-3"/>
    <n v="9.4066129E-4"/>
    <n v="8.4018305000000001E-4"/>
    <n v="2.7951840800000002E-3"/>
  </r>
  <r>
    <x v="1"/>
    <x v="9"/>
    <x v="49"/>
    <n v="785"/>
    <n v="5.6845362099999996E-3"/>
    <n v="7.1303643999999998E-4"/>
    <n v="1.54300812E-3"/>
    <n v="3.4284911499999999E-3"/>
  </r>
  <r>
    <x v="2"/>
    <x v="8"/>
    <x v="47"/>
    <n v="2390"/>
    <n v="6.6261813900000003E-3"/>
    <n v="8.4253424000000005E-4"/>
    <n v="1.88572636E-3"/>
    <n v="3.89750867E-3"/>
  </r>
  <r>
    <x v="2"/>
    <x v="8"/>
    <x v="48"/>
    <n v="7286"/>
    <n v="4.8490507100000003E-3"/>
    <n v="9.3179055999999998E-4"/>
    <n v="8.5874013999999996E-4"/>
    <n v="3.0585195200000001E-3"/>
  </r>
  <r>
    <x v="2"/>
    <x v="8"/>
    <x v="49"/>
    <n v="4009"/>
    <n v="5.8581990199999996E-3"/>
    <n v="7.2453564000000005E-4"/>
    <n v="1.4508355000000001E-3"/>
    <n v="3.6828274000000002E-3"/>
  </r>
  <r>
    <x v="2"/>
    <x v="9"/>
    <x v="47"/>
    <n v="374"/>
    <n v="6.3818018500000004E-3"/>
    <n v="8.1442464000000005E-4"/>
    <n v="1.9667567899999999E-3"/>
    <n v="3.6002794999999998E-3"/>
  </r>
  <r>
    <x v="2"/>
    <x v="9"/>
    <x v="48"/>
    <n v="1182"/>
    <n v="4.4722924899999999E-3"/>
    <n v="9.4220968000000005E-4"/>
    <n v="8.2026085000000003E-4"/>
    <n v="2.7098214700000001E-3"/>
  </r>
  <r>
    <x v="2"/>
    <x v="9"/>
    <x v="49"/>
    <n v="656"/>
    <n v="5.7319011600000004E-3"/>
    <n v="7.2916642000000001E-4"/>
    <n v="1.5596591800000001E-3"/>
    <n v="3.44307508E-3"/>
  </r>
  <r>
    <x v="3"/>
    <x v="8"/>
    <x v="47"/>
    <n v="2425"/>
    <n v="6.91386478E-3"/>
    <n v="8.9018208E-4"/>
    <n v="1.75776513E-3"/>
    <n v="4.26523936E-3"/>
  </r>
  <r>
    <x v="3"/>
    <x v="8"/>
    <x v="48"/>
    <n v="7291"/>
    <n v="4.9418103100000001E-3"/>
    <n v="9.5730475000000001E-4"/>
    <n v="8.4955361999999998E-4"/>
    <n v="3.1349514599999999E-3"/>
  </r>
  <r>
    <x v="3"/>
    <x v="8"/>
    <x v="49"/>
    <n v="4195"/>
    <n v="6.1622188899999996E-3"/>
    <n v="8.0921653000000002E-4"/>
    <n v="1.4553009300000001E-3"/>
    <n v="3.8977009500000001E-3"/>
  </r>
  <r>
    <x v="3"/>
    <x v="9"/>
    <x v="47"/>
    <n v="347"/>
    <n v="6.4836826700000001E-3"/>
    <n v="8.5261210000000002E-4"/>
    <n v="1.77516922E-3"/>
    <n v="3.85510037E-3"/>
  </r>
  <r>
    <x v="3"/>
    <x v="9"/>
    <x v="48"/>
    <n v="1067"/>
    <n v="4.59842169E-3"/>
    <n v="9.3270525999999997E-4"/>
    <n v="8.0252674999999995E-4"/>
    <n v="2.8631892199999999E-3"/>
  </r>
  <r>
    <x v="3"/>
    <x v="9"/>
    <x v="49"/>
    <n v="642"/>
    <n v="5.6282628600000002E-3"/>
    <n v="7.4272360000000003E-4"/>
    <n v="1.5216659799999999E-3"/>
    <n v="3.3638727799999999E-3"/>
  </r>
  <r>
    <x v="4"/>
    <x v="8"/>
    <x v="47"/>
    <n v="2368"/>
    <n v="7.1022533800000004E-3"/>
    <n v="9.5730472000000002E-4"/>
    <n v="1.6665931000000001E-3"/>
    <n v="4.4775876999999997E-3"/>
  </r>
  <r>
    <x v="4"/>
    <x v="8"/>
    <x v="48"/>
    <n v="6674"/>
    <n v="5.2230356699999999E-3"/>
    <n v="1.080138E-3"/>
    <n v="8.6293421000000002E-4"/>
    <n v="3.27996298E-3"/>
  </r>
  <r>
    <x v="4"/>
    <x v="8"/>
    <x v="49"/>
    <n v="3944"/>
    <n v="6.4418494300000004E-3"/>
    <n v="9.2867541E-4"/>
    <n v="1.46391764E-3"/>
    <n v="4.0492529600000002E-3"/>
  </r>
  <r>
    <x v="4"/>
    <x v="9"/>
    <x v="47"/>
    <n v="385"/>
    <n v="6.44796152E-3"/>
    <n v="9.0915080000000001E-4"/>
    <n v="1.65942136E-3"/>
    <n v="3.8784569599999998E-3"/>
  </r>
  <r>
    <x v="4"/>
    <x v="9"/>
    <x v="48"/>
    <n v="1015"/>
    <n v="4.91690589E-3"/>
    <n v="1.0285985600000001E-3"/>
    <n v="8.2876046999999997E-4"/>
    <n v="3.05954637E-3"/>
  </r>
  <r>
    <x v="4"/>
    <x v="9"/>
    <x v="49"/>
    <n v="581"/>
    <n v="5.8641308900000003E-3"/>
    <n v="8.1735648000000002E-4"/>
    <n v="1.4696880299999999E-3"/>
    <n v="3.5770859000000001E-3"/>
  </r>
  <r>
    <x v="5"/>
    <x v="8"/>
    <x v="47"/>
    <n v="2320"/>
    <n v="6.8360869199999997E-3"/>
    <n v="8.8513705000000005E-4"/>
    <n v="1.52281367E-3"/>
    <n v="4.4274073699999998E-3"/>
  </r>
  <r>
    <x v="5"/>
    <x v="8"/>
    <x v="48"/>
    <n v="7035"/>
    <n v="5.2527653599999998E-3"/>
    <n v="1.10731043E-3"/>
    <n v="8.4478378000000002E-4"/>
    <n v="3.3006706699999998E-3"/>
  </r>
  <r>
    <x v="5"/>
    <x v="8"/>
    <x v="49"/>
    <n v="4194"/>
    <n v="6.4790113300000002E-3"/>
    <n v="1.02016856E-3"/>
    <n v="1.3995879099999999E-3"/>
    <n v="4.0592543800000002E-3"/>
  </r>
  <r>
    <x v="5"/>
    <x v="9"/>
    <x v="47"/>
    <n v="364"/>
    <n v="6.3865038799999999E-3"/>
    <n v="8.2296731000000003E-4"/>
    <n v="1.5099394800000001E-3"/>
    <n v="4.0529288899999998E-3"/>
  </r>
  <r>
    <x v="5"/>
    <x v="9"/>
    <x v="48"/>
    <n v="973"/>
    <n v="4.8734819400000004E-3"/>
    <n v="1.07494932E-3"/>
    <n v="7.7737786000000003E-4"/>
    <n v="3.0211542700000001E-3"/>
  </r>
  <r>
    <x v="5"/>
    <x v="9"/>
    <x v="49"/>
    <n v="588"/>
    <n v="6.1848857399999999E-3"/>
    <n v="1.0332417600000001E-3"/>
    <n v="1.4971298600000001E-3"/>
    <n v="3.6545136599999998E-3"/>
  </r>
  <r>
    <x v="6"/>
    <x v="8"/>
    <x v="47"/>
    <n v="2246"/>
    <n v="6.9588937600000003E-3"/>
    <n v="8.5058599999999996E-4"/>
    <n v="1.5611908499999999E-3"/>
    <n v="4.5464310699999998E-3"/>
  </r>
  <r>
    <x v="6"/>
    <x v="8"/>
    <x v="48"/>
    <n v="7070"/>
    <n v="5.2485329399999999E-3"/>
    <n v="1.12744227E-3"/>
    <n v="8.0484155999999997E-4"/>
    <n v="3.3162486499999999E-3"/>
  </r>
  <r>
    <x v="6"/>
    <x v="8"/>
    <x v="49"/>
    <n v="4301"/>
    <n v="6.5106545799999997E-3"/>
    <n v="1.0126922199999999E-3"/>
    <n v="1.32186343E-3"/>
    <n v="4.1760984500000004E-3"/>
  </r>
  <r>
    <x v="6"/>
    <x v="9"/>
    <x v="47"/>
    <n v="309"/>
    <n v="6.8470197199999999E-3"/>
    <n v="8.8786984000000001E-4"/>
    <n v="1.7565621599999999E-3"/>
    <n v="4.2021003199999999E-3"/>
  </r>
  <r>
    <x v="6"/>
    <x v="9"/>
    <x v="48"/>
    <n v="847"/>
    <n v="4.9328099900000002E-3"/>
    <n v="1.09636656E-3"/>
    <n v="7.9367787E-4"/>
    <n v="3.0427650699999999E-3"/>
  </r>
  <r>
    <x v="6"/>
    <x v="9"/>
    <x v="49"/>
    <n v="544"/>
    <n v="6.1018984199999998E-3"/>
    <n v="9.3362755999999996E-4"/>
    <n v="1.45486513E-3"/>
    <n v="3.7134052600000002E-3"/>
  </r>
  <r>
    <x v="7"/>
    <x v="8"/>
    <x v="47"/>
    <n v="2291"/>
    <n v="7.0583308699999998E-3"/>
    <n v="8.6278609999999997E-4"/>
    <n v="1.5375025900000001E-3"/>
    <n v="4.6574556700000004E-3"/>
  </r>
  <r>
    <x v="7"/>
    <x v="8"/>
    <x v="48"/>
    <n v="6982"/>
    <n v="5.1685515699999999E-3"/>
    <n v="1.07466961E-3"/>
    <n v="7.714544E-4"/>
    <n v="3.3224270699999999E-3"/>
  </r>
  <r>
    <x v="7"/>
    <x v="8"/>
    <x v="49"/>
    <n v="4039"/>
    <n v="6.5535677400000002E-3"/>
    <n v="9.9094567999999991E-4"/>
    <n v="1.32173954E-3"/>
    <n v="4.2408820600000003E-3"/>
  </r>
  <r>
    <x v="7"/>
    <x v="9"/>
    <x v="47"/>
    <n v="330"/>
    <n v="6.5216397900000004E-3"/>
    <n v="8.5739311999999998E-4"/>
    <n v="1.6264026600000001E-3"/>
    <n v="4.0371420300000004E-3"/>
  </r>
  <r>
    <x v="7"/>
    <x v="9"/>
    <x v="48"/>
    <n v="937"/>
    <n v="4.7411085900000002E-3"/>
    <n v="1.02883242E-3"/>
    <n v="7.3167394E-4"/>
    <n v="2.9806017700000002E-3"/>
  </r>
  <r>
    <x v="7"/>
    <x v="9"/>
    <x v="49"/>
    <n v="589"/>
    <n v="6.1698262099999998E-3"/>
    <n v="9.4225516000000004E-4"/>
    <n v="1.39802608E-3"/>
    <n v="3.8295445E-3"/>
  </r>
  <r>
    <x v="8"/>
    <x v="8"/>
    <x v="47"/>
    <n v="2280"/>
    <n v="7.1982565499999996E-3"/>
    <n v="8.2610436999999996E-4"/>
    <n v="1.5364428700000001E-3"/>
    <n v="4.8350336699999998E-3"/>
  </r>
  <r>
    <x v="8"/>
    <x v="8"/>
    <x v="48"/>
    <n v="6653"/>
    <n v="5.2024060099999997E-3"/>
    <n v="1.0189740699999999E-3"/>
    <n v="7.6704094000000001E-4"/>
    <n v="3.4163905100000002E-3"/>
  </r>
  <r>
    <x v="8"/>
    <x v="8"/>
    <x v="49"/>
    <n v="4007"/>
    <n v="6.7043406599999996E-3"/>
    <n v="1.0484427599999999E-3"/>
    <n v="1.30679562E-3"/>
    <n v="4.3491017899999996E-3"/>
  </r>
  <r>
    <x v="8"/>
    <x v="9"/>
    <x v="47"/>
    <n v="322"/>
    <n v="6.2777128199999997E-3"/>
    <n v="8.0687805000000004E-4"/>
    <n v="1.5703356200000001E-3"/>
    <n v="3.8996360100000001E-3"/>
  </r>
  <r>
    <x v="8"/>
    <x v="9"/>
    <x v="48"/>
    <n v="867"/>
    <n v="4.7854054900000002E-3"/>
    <n v="9.831285700000001E-4"/>
    <n v="7.0585807999999997E-4"/>
    <n v="3.09641835E-3"/>
  </r>
  <r>
    <x v="8"/>
    <x v="9"/>
    <x v="49"/>
    <n v="504"/>
    <n v="6.2532147700000004E-3"/>
    <n v="9.6799652000000003E-4"/>
    <n v="1.47307627E-3"/>
    <n v="3.8121415199999999E-3"/>
  </r>
  <r>
    <x v="9"/>
    <x v="8"/>
    <x v="47"/>
    <n v="2287"/>
    <n v="7.1070278000000004E-3"/>
    <n v="7.8516934999999996E-4"/>
    <n v="1.5636232599999999E-3"/>
    <n v="4.75757175E-3"/>
  </r>
  <r>
    <x v="9"/>
    <x v="8"/>
    <x v="48"/>
    <n v="6240"/>
    <n v="5.1988252900000004E-3"/>
    <n v="1.0418741599999999E-3"/>
    <n v="7.3916018999999999E-4"/>
    <n v="3.41779044E-3"/>
  </r>
  <r>
    <x v="9"/>
    <x v="8"/>
    <x v="49"/>
    <n v="3664"/>
    <n v="6.7528275699999998E-3"/>
    <n v="1.02642807E-3"/>
    <n v="1.2926570400000001E-3"/>
    <n v="4.4337419800000001E-3"/>
  </r>
  <r>
    <x v="9"/>
    <x v="9"/>
    <x v="47"/>
    <n v="317"/>
    <n v="6.6609341599999997E-3"/>
    <n v="8.5381591000000001E-4"/>
    <n v="1.69488965E-3"/>
    <n v="4.1118264799999997E-3"/>
  </r>
  <r>
    <x v="9"/>
    <x v="9"/>
    <x v="48"/>
    <n v="799"/>
    <n v="4.8183635600000004E-3"/>
    <n v="1.0250948000000001E-3"/>
    <n v="7.3274440000000004E-4"/>
    <n v="3.0605239100000002E-3"/>
  </r>
  <r>
    <x v="9"/>
    <x v="9"/>
    <x v="49"/>
    <n v="475"/>
    <n v="6.3167395399999996E-3"/>
    <n v="9.6133016000000005E-4"/>
    <n v="1.38913232E-3"/>
    <n v="3.9662765599999998E-3"/>
  </r>
  <r>
    <x v="10"/>
    <x v="8"/>
    <x v="47"/>
    <n v="1913"/>
    <n v="7.3504987799999999E-3"/>
    <n v="8.0941051999999997E-4"/>
    <n v="1.6639317199999999E-3"/>
    <n v="4.8762969300000002E-3"/>
  </r>
  <r>
    <x v="10"/>
    <x v="8"/>
    <x v="48"/>
    <n v="5270"/>
    <n v="5.1187449200000004E-3"/>
    <n v="9.9484083999999999E-4"/>
    <n v="7.2426445999999997E-4"/>
    <n v="3.3996391400000002E-3"/>
  </r>
  <r>
    <x v="10"/>
    <x v="8"/>
    <x v="49"/>
    <n v="3158"/>
    <n v="6.7147146000000003E-3"/>
    <n v="9.5722112999999998E-4"/>
    <n v="1.35527325E-3"/>
    <n v="4.4022124000000001E-3"/>
  </r>
  <r>
    <x v="10"/>
    <x v="9"/>
    <x v="47"/>
    <n v="239"/>
    <n v="6.5224021300000004E-3"/>
    <n v="8.8931481999999997E-4"/>
    <n v="1.65455969E-3"/>
    <n v="3.9779945000000001E-3"/>
  </r>
  <r>
    <x v="10"/>
    <x v="9"/>
    <x v="48"/>
    <n v="595"/>
    <n v="4.6354456000000004E-3"/>
    <n v="9.9787946000000002E-4"/>
    <n v="6.8380383000000002E-4"/>
    <n v="2.9537618199999998E-3"/>
  </r>
  <r>
    <x v="10"/>
    <x v="9"/>
    <x v="49"/>
    <n v="418"/>
    <n v="6.3341194699999999E-3"/>
    <n v="1.02668658E-3"/>
    <n v="1.54524939E-3"/>
    <n v="3.7621830000000001E-3"/>
  </r>
  <r>
    <x v="11"/>
    <x v="8"/>
    <x v="47"/>
    <n v="2083"/>
    <n v="7.4857196999999999E-3"/>
    <n v="8.2971029000000003E-4"/>
    <n v="1.6556146600000001E-3"/>
    <n v="4.9996941600000001E-3"/>
  </r>
  <r>
    <x v="11"/>
    <x v="8"/>
    <x v="48"/>
    <n v="5596"/>
    <n v="5.1801569599999996E-3"/>
    <n v="1.0054633200000001E-3"/>
    <n v="6.9088055999999998E-4"/>
    <n v="3.4838126E-3"/>
  </r>
  <r>
    <x v="11"/>
    <x v="8"/>
    <x v="49"/>
    <n v="3485"/>
    <n v="6.9459685999999996E-3"/>
    <n v="1.0095413099999999E-3"/>
    <n v="1.3403041000000001E-3"/>
    <n v="4.5961193700000003E-3"/>
  </r>
  <r>
    <x v="11"/>
    <x v="9"/>
    <x v="47"/>
    <n v="277"/>
    <n v="6.9529262799999996E-3"/>
    <n v="8.1628535000000005E-4"/>
    <n v="1.70560881E-3"/>
    <n v="4.4303631200000001E-3"/>
  </r>
  <r>
    <x v="11"/>
    <x v="9"/>
    <x v="48"/>
    <n v="718"/>
    <n v="4.9298782700000002E-3"/>
    <n v="1.0116834499999999E-3"/>
    <n v="6.7524543000000001E-4"/>
    <n v="3.2429489200000001E-3"/>
  </r>
  <r>
    <x v="11"/>
    <x v="9"/>
    <x v="49"/>
    <n v="438"/>
    <n v="6.4816133600000001E-3"/>
    <n v="1.0001530200000001E-3"/>
    <n v="1.3340042799999999E-3"/>
    <n v="4.1474555799999998E-3"/>
  </r>
  <r>
    <x v="12"/>
    <x v="8"/>
    <x v="47"/>
    <n v="2074"/>
    <n v="7.4775435999999999E-3"/>
    <n v="8.0402958999999997E-4"/>
    <n v="1.56626106E-3"/>
    <n v="5.1067613899999998E-3"/>
  </r>
  <r>
    <x v="12"/>
    <x v="8"/>
    <x v="48"/>
    <n v="5955"/>
    <n v="5.34963981E-3"/>
    <n v="1.0544377499999999E-3"/>
    <n v="6.9766277999999996E-4"/>
    <n v="3.5966583399999999E-3"/>
  </r>
  <r>
    <x v="12"/>
    <x v="8"/>
    <x v="49"/>
    <n v="3634"/>
    <n v="7.0573153200000002E-3"/>
    <n v="1.01647354E-3"/>
    <n v="1.2574174800000001E-3"/>
    <n v="4.7826880799999999E-3"/>
  </r>
  <r>
    <x v="12"/>
    <x v="9"/>
    <x v="47"/>
    <n v="307"/>
    <n v="7.1950021899999999E-3"/>
    <n v="8.4743310999999997E-4"/>
    <n v="1.5116039999999999E-3"/>
    <n v="4.8353236899999997E-3"/>
  </r>
  <r>
    <x v="12"/>
    <x v="9"/>
    <x v="48"/>
    <n v="717"/>
    <n v="4.9112329099999996E-3"/>
    <n v="1.05453189E-3"/>
    <n v="6.5638051000000005E-4"/>
    <n v="3.1995936199999998E-3"/>
  </r>
  <r>
    <x v="12"/>
    <x v="9"/>
    <x v="49"/>
    <n v="455"/>
    <n v="6.3058351299999996E-3"/>
    <n v="9.8539863000000004E-4"/>
    <n v="1.2631764000000001E-3"/>
    <n v="4.05654738E-3"/>
  </r>
  <r>
    <x v="13"/>
    <x v="8"/>
    <x v="47"/>
    <n v="2054"/>
    <n v="7.4820976999999999E-3"/>
    <n v="8.1308129000000004E-4"/>
    <n v="1.60431632E-3"/>
    <n v="5.0639276400000002E-3"/>
  </r>
  <r>
    <x v="13"/>
    <x v="8"/>
    <x v="48"/>
    <n v="5692"/>
    <n v="5.4280249599999997E-3"/>
    <n v="1.0324368499999999E-3"/>
    <n v="6.8666444999999996E-4"/>
    <n v="3.7078210800000001E-3"/>
  </r>
  <r>
    <x v="13"/>
    <x v="8"/>
    <x v="49"/>
    <n v="3698"/>
    <n v="7.1167314100000004E-3"/>
    <n v="1.0315977900000001E-3"/>
    <n v="1.23240078E-3"/>
    <n v="4.8517088899999996E-3"/>
  </r>
  <r>
    <x v="13"/>
    <x v="9"/>
    <x v="47"/>
    <n v="250"/>
    <n v="7.1135182799999998E-3"/>
    <n v="8.0032384000000003E-4"/>
    <n v="1.5708330900000001E-3"/>
    <n v="4.74152757E-3"/>
  </r>
  <r>
    <x v="13"/>
    <x v="9"/>
    <x v="48"/>
    <n v="699"/>
    <n v="5.0133786699999997E-3"/>
    <n v="1.06072473E-3"/>
    <n v="6.9701069000000003E-4"/>
    <n v="3.25484796E-3"/>
  </r>
  <r>
    <x v="13"/>
    <x v="9"/>
    <x v="49"/>
    <n v="447"/>
    <n v="6.3915556100000003E-3"/>
    <n v="1.0841306E-3"/>
    <n v="1.2734068199999999E-3"/>
    <n v="4.0334998600000003E-3"/>
  </r>
  <r>
    <x v="14"/>
    <x v="8"/>
    <x v="47"/>
    <n v="1952"/>
    <n v="7.4519483700000002E-3"/>
    <n v="8.1616171000000002E-4"/>
    <n v="1.5813194900000001E-3"/>
    <n v="5.0537611E-3"/>
  </r>
  <r>
    <x v="14"/>
    <x v="8"/>
    <x v="48"/>
    <n v="5708"/>
    <n v="5.3277398999999996E-3"/>
    <n v="1.00906922E-3"/>
    <n v="6.7769140000000004E-4"/>
    <n v="3.6398412599999998E-3"/>
  </r>
  <r>
    <x v="14"/>
    <x v="8"/>
    <x v="49"/>
    <n v="3745"/>
    <n v="7.2468844900000001E-3"/>
    <n v="9.9308003999999997E-4"/>
    <n v="1.2633230799999999E-3"/>
    <n v="4.9896000899999999E-3"/>
  </r>
  <r>
    <x v="14"/>
    <x v="9"/>
    <x v="47"/>
    <n v="255"/>
    <n v="6.8984656199999996E-3"/>
    <n v="8.3360544000000004E-4"/>
    <n v="1.4984111500000001E-3"/>
    <n v="4.5659039100000003E-3"/>
  </r>
  <r>
    <x v="14"/>
    <x v="9"/>
    <x v="48"/>
    <n v="619"/>
    <n v="5.0950791799999999E-3"/>
    <n v="1.0681802199999999E-3"/>
    <n v="6.7247403000000004E-4"/>
    <n v="3.35373263E-3"/>
  </r>
  <r>
    <x v="14"/>
    <x v="9"/>
    <x v="49"/>
    <n v="429"/>
    <n v="6.6337787900000002E-3"/>
    <n v="1.00791544E-3"/>
    <n v="1.3129422200000001E-3"/>
    <n v="4.3124350099999998E-3"/>
  </r>
  <r>
    <x v="15"/>
    <x v="8"/>
    <x v="47"/>
    <n v="1141"/>
    <n v="7.7217127699999999E-3"/>
    <n v="8.5776950000000004E-4"/>
    <n v="1.55017504E-3"/>
    <n v="5.3130678099999997E-3"/>
  </r>
  <r>
    <x v="15"/>
    <x v="8"/>
    <x v="48"/>
    <n v="3669"/>
    <n v="5.4941959999999998E-3"/>
    <n v="1.00717448E-3"/>
    <n v="6.9502778999999996E-4"/>
    <n v="3.79062731E-3"/>
  </r>
  <r>
    <x v="15"/>
    <x v="8"/>
    <x v="49"/>
    <n v="2263"/>
    <n v="7.4056119899999998E-3"/>
    <n v="9.9117113999999998E-4"/>
    <n v="1.26376794E-3"/>
    <n v="5.1497211199999999E-3"/>
  </r>
  <r>
    <x v="15"/>
    <x v="9"/>
    <x v="47"/>
    <n v="148"/>
    <n v="7.0594811099999998E-3"/>
    <n v="8.0259924999999995E-4"/>
    <n v="1.79108772E-3"/>
    <n v="4.4652462499999998E-3"/>
  </r>
  <r>
    <x v="15"/>
    <x v="9"/>
    <x v="48"/>
    <n v="295"/>
    <n v="5.1394771400000002E-3"/>
    <n v="1.14877563E-3"/>
    <n v="6.5901576999999995E-4"/>
    <n v="3.33086134E-3"/>
  </r>
  <r>
    <x v="15"/>
    <x v="9"/>
    <x v="49"/>
    <n v="230"/>
    <n v="6.6962054600000001E-3"/>
    <n v="1.05223405E-3"/>
    <n v="1.27410402E-3"/>
    <n v="4.3692630599999997E-3"/>
  </r>
  <r>
    <x v="0"/>
    <x v="10"/>
    <x v="47"/>
    <n v="14134"/>
    <n v="6.7055559399999999E-3"/>
    <n v="8.9857667000000003E-4"/>
    <n v="1.85527781E-3"/>
    <n v="3.9517009700000003E-3"/>
  </r>
  <r>
    <x v="0"/>
    <x v="10"/>
    <x v="48"/>
    <n v="73453"/>
    <n v="5.7541104099999999E-3"/>
    <n v="1.1019577199999999E-3"/>
    <n v="9.7144185000000004E-4"/>
    <n v="3.6807103600000001E-3"/>
  </r>
  <r>
    <x v="0"/>
    <x v="10"/>
    <x v="49"/>
    <n v="28350"/>
    <n v="6.1457008199999998E-3"/>
    <n v="8.4187545E-4"/>
    <n v="1.62726232E-3"/>
    <n v="3.6765625699999999E-3"/>
  </r>
  <r>
    <x v="1"/>
    <x v="10"/>
    <x v="47"/>
    <n v="14357"/>
    <n v="6.6622510699999998E-3"/>
    <n v="8.5684320999999996E-4"/>
    <n v="1.87240472E-3"/>
    <n v="3.9330026699999996E-3"/>
  </r>
  <r>
    <x v="1"/>
    <x v="10"/>
    <x v="48"/>
    <n v="74246"/>
    <n v="5.7716269399999999E-3"/>
    <n v="1.07423848E-3"/>
    <n v="9.5665591999999995E-4"/>
    <n v="3.75420079E-3"/>
  </r>
  <r>
    <x v="1"/>
    <x v="10"/>
    <x v="49"/>
    <n v="30625"/>
    <n v="6.1842533500000001E-3"/>
    <n v="8.4997822000000003E-4"/>
    <n v="1.55609764E-3"/>
    <n v="3.81083007E-3"/>
  </r>
  <r>
    <x v="2"/>
    <x v="10"/>
    <x v="47"/>
    <n v="7690"/>
    <n v="6.6296369200000002E-3"/>
    <n v="8.9750222999999995E-4"/>
    <n v="1.87189628E-3"/>
    <n v="3.8598089800000001E-3"/>
  </r>
  <r>
    <x v="2"/>
    <x v="10"/>
    <x v="48"/>
    <n v="42757"/>
    <n v="5.5631810400000002E-3"/>
    <n v="1.1119264699999999E-3"/>
    <n v="9.2101447999999998E-4"/>
    <n v="3.5302396099999999E-3"/>
  </r>
  <r>
    <x v="2"/>
    <x v="10"/>
    <x v="49"/>
    <n v="16052"/>
    <n v="6.0784594600000004E-3"/>
    <n v="8.4079510000000001E-4"/>
    <n v="1.52062197E-3"/>
    <n v="3.7170419100000002E-3"/>
  </r>
  <r>
    <x v="3"/>
    <x v="10"/>
    <x v="47"/>
    <n v="10763"/>
    <n v="6.83052404E-3"/>
    <n v="9.2347817000000001E-4"/>
    <n v="1.7394874900000001E-3"/>
    <n v="4.1669643000000001E-3"/>
  </r>
  <r>
    <x v="3"/>
    <x v="10"/>
    <x v="48"/>
    <n v="53958"/>
    <n v="5.7784801100000003E-3"/>
    <n v="1.1633533600000001E-3"/>
    <n v="9.0213189000000005E-4"/>
    <n v="3.7129943800000001E-3"/>
  </r>
  <r>
    <x v="3"/>
    <x v="10"/>
    <x v="49"/>
    <n v="20173"/>
    <n v="6.3517819600000004E-3"/>
    <n v="9.0565369999999999E-4"/>
    <n v="1.5105446599999999E-3"/>
    <n v="3.9355831199999998E-3"/>
  </r>
  <r>
    <x v="4"/>
    <x v="10"/>
    <x v="47"/>
    <n v="9040"/>
    <n v="7.0721431099999999E-3"/>
    <n v="1.05159017E-3"/>
    <n v="1.6796910999999999E-3"/>
    <n v="4.3402980300000001E-3"/>
  </r>
  <r>
    <x v="4"/>
    <x v="10"/>
    <x v="48"/>
    <n v="44962"/>
    <n v="5.9915873599999999E-3"/>
    <n v="1.3535133500000001E-3"/>
    <n v="9.1460414000000005E-4"/>
    <n v="3.7234693799999999E-3"/>
  </r>
  <r>
    <x v="4"/>
    <x v="10"/>
    <x v="49"/>
    <n v="16753"/>
    <n v="6.6655859099999997E-3"/>
    <n v="1.0387862099999999E-3"/>
    <n v="1.5232413099999999E-3"/>
    <n v="4.1035579099999997E-3"/>
  </r>
  <r>
    <x v="5"/>
    <x v="10"/>
    <x v="47"/>
    <n v="9550"/>
    <n v="6.95415067E-3"/>
    <n v="9.7591720000000004E-4"/>
    <n v="1.63639204E-3"/>
    <n v="4.3412652700000002E-3"/>
  </r>
  <r>
    <x v="5"/>
    <x v="10"/>
    <x v="48"/>
    <n v="49451"/>
    <n v="6.1369581000000001E-3"/>
    <n v="1.33204342E-3"/>
    <n v="9.2952024999999995E-4"/>
    <n v="3.8753939500000001E-3"/>
  </r>
  <r>
    <x v="5"/>
    <x v="10"/>
    <x v="49"/>
    <n v="18358"/>
    <n v="6.8988054799999999E-3"/>
    <n v="1.16585287E-3"/>
    <n v="1.5278216700000001E-3"/>
    <n v="4.2051304600000004E-3"/>
  </r>
  <r>
    <x v="6"/>
    <x v="10"/>
    <x v="47"/>
    <n v="9299"/>
    <n v="6.9544475200000004E-3"/>
    <n v="9.6971898000000004E-4"/>
    <n v="1.5835270099999999E-3"/>
    <n v="4.4006894999999999E-3"/>
  </r>
  <r>
    <x v="6"/>
    <x v="10"/>
    <x v="48"/>
    <n v="48499"/>
    <n v="6.02607427E-3"/>
    <n v="1.2933852899999999E-3"/>
    <n v="8.8620884999999995E-4"/>
    <n v="3.8464796499999999E-3"/>
  </r>
  <r>
    <x v="6"/>
    <x v="10"/>
    <x v="49"/>
    <n v="18613"/>
    <n v="6.9060476000000004E-3"/>
    <n v="1.17342669E-3"/>
    <n v="1.5114539499999999E-3"/>
    <n v="4.2211658699999998E-3"/>
  </r>
  <r>
    <x v="7"/>
    <x v="10"/>
    <x v="47"/>
    <n v="10496"/>
    <n v="6.9364032199999998E-3"/>
    <n v="9.5772901999999997E-4"/>
    <n v="1.53006456E-3"/>
    <n v="4.4481074099999999E-3"/>
  </r>
  <r>
    <x v="7"/>
    <x v="10"/>
    <x v="48"/>
    <n v="52267"/>
    <n v="6.0517087899999997E-3"/>
    <n v="1.2688096500000001E-3"/>
    <n v="8.6903763E-4"/>
    <n v="3.9138610300000001E-3"/>
  </r>
  <r>
    <x v="7"/>
    <x v="10"/>
    <x v="49"/>
    <n v="19900"/>
    <n v="6.8882232900000003E-3"/>
    <n v="1.1838018699999999E-3"/>
    <n v="1.4573815700000001E-3"/>
    <n v="4.2470393599999996E-3"/>
  </r>
  <r>
    <x v="8"/>
    <x v="10"/>
    <x v="47"/>
    <n v="12882"/>
    <n v="7.4250944200000002E-3"/>
    <n v="9.3921673E-4"/>
    <n v="1.61773672E-3"/>
    <n v="4.8676625099999997E-3"/>
  </r>
  <r>
    <x v="8"/>
    <x v="10"/>
    <x v="48"/>
    <n v="62107"/>
    <n v="6.3754966600000004E-3"/>
    <n v="1.29560989E-3"/>
    <n v="8.6545377000000004E-4"/>
    <n v="4.2144325200000003E-3"/>
  </r>
  <r>
    <x v="8"/>
    <x v="10"/>
    <x v="49"/>
    <n v="24321"/>
    <n v="7.2854722700000001E-3"/>
    <n v="1.22809463E-3"/>
    <n v="1.4366278399999999E-3"/>
    <n v="4.6207483700000003E-3"/>
  </r>
  <r>
    <x v="9"/>
    <x v="10"/>
    <x v="47"/>
    <n v="10239"/>
    <n v="7.2769883000000004E-3"/>
    <n v="9.3909926000000003E-4"/>
    <n v="1.6157151799999999E-3"/>
    <n v="4.7216488800000001E-3"/>
  </r>
  <r>
    <x v="9"/>
    <x v="10"/>
    <x v="48"/>
    <n v="46647"/>
    <n v="6.0658313700000001E-3"/>
    <n v="1.2209183099999999E-3"/>
    <n v="8.1309044000000001E-4"/>
    <n v="4.0318221500000003E-3"/>
  </r>
  <r>
    <x v="9"/>
    <x v="10"/>
    <x v="49"/>
    <n v="18462"/>
    <n v="7.0034555599999999E-3"/>
    <n v="1.16244441E-3"/>
    <n v="1.41176221E-3"/>
    <n v="4.4292484500000001E-3"/>
  </r>
  <r>
    <x v="10"/>
    <x v="10"/>
    <x v="47"/>
    <n v="10112"/>
    <n v="7.4949521300000004E-3"/>
    <n v="9.6421558999999996E-4"/>
    <n v="1.7021990200000001E-3"/>
    <n v="4.8279796199999997E-3"/>
  </r>
  <r>
    <x v="10"/>
    <x v="10"/>
    <x v="48"/>
    <n v="49710"/>
    <n v="6.0303703499999996E-3"/>
    <n v="1.22799971E-3"/>
    <n v="8.2750857000000002E-4"/>
    <n v="3.9748615999999999E-3"/>
  </r>
  <r>
    <x v="10"/>
    <x v="10"/>
    <x v="49"/>
    <n v="20072"/>
    <n v="7.2435675899999996E-3"/>
    <n v="1.22457508E-3"/>
    <n v="1.52226382E-3"/>
    <n v="4.4967282000000003E-3"/>
  </r>
  <r>
    <x v="11"/>
    <x v="10"/>
    <x v="47"/>
    <n v="11132"/>
    <n v="7.2980128299999997E-3"/>
    <n v="9.3997324E-4"/>
    <n v="1.5954971E-3"/>
    <n v="4.7620949400000003E-3"/>
  </r>
  <r>
    <x v="11"/>
    <x v="10"/>
    <x v="48"/>
    <n v="50557"/>
    <n v="5.9468477099999997E-3"/>
    <n v="1.1675861300000001E-3"/>
    <n v="7.7008353000000002E-4"/>
    <n v="4.0091775700000004E-3"/>
  </r>
  <r>
    <x v="11"/>
    <x v="10"/>
    <x v="49"/>
    <n v="18478"/>
    <n v="7.0858780400000002E-3"/>
    <n v="1.19217574E-3"/>
    <n v="1.4454317399999999E-3"/>
    <n v="4.4482682000000001E-3"/>
  </r>
  <r>
    <x v="12"/>
    <x v="10"/>
    <x v="47"/>
    <n v="14302"/>
    <n v="7.8067507599999999E-3"/>
    <n v="9.9632829999999999E-4"/>
    <n v="1.58980833E-3"/>
    <n v="5.2201637099999997E-3"/>
  </r>
  <r>
    <x v="12"/>
    <x v="10"/>
    <x v="48"/>
    <n v="61174"/>
    <n v="6.20577482E-3"/>
    <n v="1.23620108E-3"/>
    <n v="7.9133331999999999E-4"/>
    <n v="4.1772810700000003E-3"/>
  </r>
  <r>
    <x v="12"/>
    <x v="10"/>
    <x v="49"/>
    <n v="26074"/>
    <n v="7.6042196899999996E-3"/>
    <n v="1.27806713E-3"/>
    <n v="1.4144897499999999E-3"/>
    <n v="4.9109494400000004E-3"/>
  </r>
  <r>
    <x v="13"/>
    <x v="10"/>
    <x v="47"/>
    <n v="8778"/>
    <n v="7.4150480600000002E-3"/>
    <n v="9.0930030999999999E-4"/>
    <n v="1.6550541199999999E-3"/>
    <n v="4.85019474E-3"/>
  </r>
  <r>
    <x v="13"/>
    <x v="10"/>
    <x v="48"/>
    <n v="43361"/>
    <n v="6.0202377999999997E-3"/>
    <n v="1.22349798E-3"/>
    <n v="8.0840483000000002E-4"/>
    <n v="3.9872123599999998E-3"/>
  </r>
  <r>
    <x v="13"/>
    <x v="10"/>
    <x v="49"/>
    <n v="16685"/>
    <n v="7.3375492900000002E-3"/>
    <n v="1.28284557E-3"/>
    <n v="1.37399809E-3"/>
    <n v="4.6796993100000003E-3"/>
  </r>
  <r>
    <x v="14"/>
    <x v="10"/>
    <x v="47"/>
    <n v="9423"/>
    <n v="7.4918476700000002E-3"/>
    <n v="9.3650975999999997E-4"/>
    <n v="1.63894417E-3"/>
    <n v="4.9159584499999997E-3"/>
  </r>
  <r>
    <x v="14"/>
    <x v="10"/>
    <x v="48"/>
    <n v="46573"/>
    <n v="6.0224035600000003E-3"/>
    <n v="1.22493183E-3"/>
    <n v="8.0409980999999998E-4"/>
    <n v="3.9922198100000002E-3"/>
  </r>
  <r>
    <x v="14"/>
    <x v="10"/>
    <x v="49"/>
    <n v="16905"/>
    <n v="7.2705516999999999E-3"/>
    <n v="1.2459164799999999E-3"/>
    <n v="1.3498592699999999E-3"/>
    <n v="4.6737074100000001E-3"/>
  </r>
  <r>
    <x v="15"/>
    <x v="10"/>
    <x v="47"/>
    <n v="9457"/>
    <n v="8.2168947500000002E-3"/>
    <n v="1.1265621400000001E-3"/>
    <n v="1.75167474E-3"/>
    <n v="5.4438827000000004E-3"/>
  </r>
  <r>
    <x v="15"/>
    <x v="10"/>
    <x v="48"/>
    <n v="42804"/>
    <n v="6.4849801799999997E-3"/>
    <n v="1.2368765800000001E-3"/>
    <n v="8.2458979999999998E-4"/>
    <n v="4.4222408200000002E-3"/>
  </r>
  <r>
    <x v="15"/>
    <x v="10"/>
    <x v="49"/>
    <n v="17744"/>
    <n v="7.8234659100000006E-3"/>
    <n v="1.2729600500000001E-3"/>
    <n v="1.36929152E-3"/>
    <n v="5.18010759E-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17E79F-DE38-4695-A90E-9CEE35958C89}" name="PivotTable5" cacheId="48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A8:AC11" firstHeaderRow="1" firstDataRow="2" firstDataCol="1" rowPageCount="1" colPageCount="1"/>
  <pivotFields count="8">
    <pivotField axis="axisCol" showAll="0">
      <items count="17">
        <item m="1" x="1"/>
        <item m="1" x="2"/>
        <item m="1" x="3"/>
        <item m="1" x="4"/>
        <item m="1" x="5"/>
        <item m="1" x="6"/>
        <item m="1" x="7"/>
        <item m="1" x="8"/>
        <item m="1" x="9"/>
        <item m="1" x="10"/>
        <item m="1" x="11"/>
        <item m="1" x="12"/>
        <item m="1" x="13"/>
        <item m="1" x="14"/>
        <item m="1" x="15"/>
        <item x="0"/>
        <item t="default"/>
      </items>
    </pivotField>
    <pivotField axis="axisRow" showAll="0">
      <items count="13">
        <item m="1" x="2"/>
        <item m="1" x="6"/>
        <item m="1" x="7"/>
        <item m="1" x="9"/>
        <item m="1" x="3"/>
        <item m="1" x="8"/>
        <item m="1" x="4"/>
        <item m="1" x="10"/>
        <item m="1" x="1"/>
        <item m="1" x="5"/>
        <item m="1" x="11"/>
        <item x="0"/>
        <item t="default"/>
      </items>
    </pivotField>
    <pivotField axis="axisPage" showAll="0">
      <items count="52">
        <item m="1" x="2"/>
        <item m="1" x="3"/>
        <item m="1" x="4"/>
        <item m="1" x="5"/>
        <item m="1" x="6"/>
        <item m="1" x="7"/>
        <item m="1" x="8"/>
        <item m="1" x="9"/>
        <item m="1" x="10"/>
        <item m="1" x="11"/>
        <item m="1" x="12"/>
        <item m="1" x="13"/>
        <item m="1" x="14"/>
        <item m="1" x="15"/>
        <item m="1" x="1"/>
        <item m="1" x="16"/>
        <item m="1" x="17"/>
        <item m="1" x="18"/>
        <item m="1" x="19"/>
        <item m="1" x="20"/>
        <item m="1" x="21"/>
        <item m="1" x="22"/>
        <item m="1" x="23"/>
        <item m="1" x="24"/>
        <item m="1" x="25"/>
        <item m="1" x="26"/>
        <item m="1" x="27"/>
        <item m="1" x="28"/>
        <item m="1" x="29"/>
        <item m="1" x="46"/>
        <item m="1" x="47"/>
        <item m="1" x="30"/>
        <item m="1" x="31"/>
        <item m="1" x="32"/>
        <item m="1" x="33"/>
        <item m="1" x="34"/>
        <item m="1" x="35"/>
        <item m="1" x="48"/>
        <item m="1" x="49"/>
        <item m="1" x="36"/>
        <item m="1" x="50"/>
        <item m="1" x="37"/>
        <item m="1" x="38"/>
        <item m="1" x="39"/>
        <item m="1" x="40"/>
        <item m="1" x="41"/>
        <item m="1" x="42"/>
        <item m="1" x="43"/>
        <item m="1" x="44"/>
        <item m="1" x="45"/>
        <item x="0"/>
        <item t="default"/>
      </items>
    </pivotField>
    <pivotField numFmtId="171" showAll="0"/>
    <pivotField dataField="1" showAll="0"/>
    <pivotField showAll="0"/>
    <pivotField showAll="0"/>
    <pivotField showAll="0"/>
  </pivotFields>
  <rowFields count="1">
    <field x="1"/>
  </rowFields>
  <rowItems count="2">
    <i>
      <x v="11"/>
    </i>
    <i t="grand">
      <x/>
    </i>
  </rowItems>
  <colFields count="1">
    <field x="0"/>
  </colFields>
  <colItems count="2">
    <i>
      <x v="15"/>
    </i>
    <i t="grand">
      <x/>
    </i>
  </colItems>
  <pageFields count="1">
    <pageField fld="2" item="50" hier="-1"/>
  </pageFields>
  <dataFields count="1">
    <dataField name="Average of TOTAL_RESPONSE_TIME" fld="4" subtotal="average" baseField="1" baseItem="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DA06107-BA6A-4B08-A4E9-80B3B03D8C5B}" name="PivotTable3" cacheId="48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8:R81" firstHeaderRow="1" firstDataRow="2" firstDataCol="1" rowPageCount="1" colPageCount="1"/>
  <pivotFields count="8">
    <pivotField axis="axisCol" showAll="0">
      <items count="17">
        <item x="0"/>
        <item x="1"/>
        <item x="2"/>
        <item x="3"/>
        <item x="4"/>
        <item x="5"/>
        <item x="6"/>
        <item x="7"/>
        <item x="8"/>
        <item x="9"/>
        <item x="10"/>
        <item x="11"/>
        <item x="12"/>
        <item x="13"/>
        <item x="14"/>
        <item x="15"/>
        <item t="default"/>
      </items>
    </pivotField>
    <pivotField axis="axisRow" showAll="0">
      <items count="12">
        <item x="1"/>
        <item x="5"/>
        <item x="6"/>
        <item x="8"/>
        <item x="2"/>
        <item x="7"/>
        <item x="3"/>
        <item x="9"/>
        <item x="0"/>
        <item x="4"/>
        <item x="10"/>
        <item t="default"/>
      </items>
    </pivotField>
    <pivotField axis="axisPage" showAll="0">
      <items count="51">
        <item x="1"/>
        <item x="2"/>
        <item x="3"/>
        <item x="4"/>
        <item x="5"/>
        <item x="6"/>
        <item x="7"/>
        <item x="8"/>
        <item x="9"/>
        <item x="10"/>
        <item x="11"/>
        <item x="12"/>
        <item x="13"/>
        <item x="14"/>
        <item x="0"/>
        <item x="15"/>
        <item x="16"/>
        <item x="17"/>
        <item x="18"/>
        <item x="19"/>
        <item x="20"/>
        <item x="21"/>
        <item x="22"/>
        <item x="23"/>
        <item x="24"/>
        <item x="25"/>
        <item x="26"/>
        <item x="27"/>
        <item x="28"/>
        <item x="45"/>
        <item x="46"/>
        <item x="29"/>
        <item x="30"/>
        <item x="31"/>
        <item x="32"/>
        <item x="33"/>
        <item x="34"/>
        <item x="47"/>
        <item x="48"/>
        <item x="35"/>
        <item x="49"/>
        <item x="36"/>
        <item x="37"/>
        <item x="38"/>
        <item x="39"/>
        <item x="40"/>
        <item x="41"/>
        <item x="42"/>
        <item x="43"/>
        <item x="44"/>
        <item t="default"/>
      </items>
    </pivotField>
    <pivotField dataField="1" numFmtId="171" showAll="0"/>
    <pivotField showAll="0"/>
    <pivotField showAll="0"/>
    <pivotField showAll="0"/>
    <pivotField showAll="0"/>
  </pivotFields>
  <rowFields count="1">
    <field x="1"/>
  </rowFields>
  <rowItems count="12">
    <i>
      <x/>
    </i>
    <i>
      <x v="1"/>
    </i>
    <i>
      <x v="2"/>
    </i>
    <i>
      <x v="3"/>
    </i>
    <i>
      <x v="4"/>
    </i>
    <i>
      <x v="5"/>
    </i>
    <i>
      <x v="6"/>
    </i>
    <i>
      <x v="7"/>
    </i>
    <i>
      <x v="8"/>
    </i>
    <i>
      <x v="9"/>
    </i>
    <i>
      <x v="10"/>
    </i>
    <i t="grand">
      <x/>
    </i>
  </rowItems>
  <colFields count="1">
    <field x="0"/>
  </colFields>
  <colItems count="17">
    <i>
      <x/>
    </i>
    <i>
      <x v="1"/>
    </i>
    <i>
      <x v="2"/>
    </i>
    <i>
      <x v="3"/>
    </i>
    <i>
      <x v="4"/>
    </i>
    <i>
      <x v="5"/>
    </i>
    <i>
      <x v="6"/>
    </i>
    <i>
      <x v="7"/>
    </i>
    <i>
      <x v="8"/>
    </i>
    <i>
      <x v="9"/>
    </i>
    <i>
      <x v="10"/>
    </i>
    <i>
      <x v="11"/>
    </i>
    <i>
      <x v="12"/>
    </i>
    <i>
      <x v="13"/>
    </i>
    <i>
      <x v="14"/>
    </i>
    <i>
      <x v="15"/>
    </i>
    <i t="grand">
      <x/>
    </i>
  </colItems>
  <pageFields count="1">
    <pageField fld="2" item="14" hier="-1"/>
  </pageFields>
  <dataFields count="1">
    <dataField name="Sum of INCIDENTS_INCLUDED"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0E7ADC7-2984-4448-A464-0AEAA622B36D}" name="PivotTable2" cacheId="48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8:R21" firstHeaderRow="1" firstDataRow="2" firstDataCol="1" rowPageCount="1" colPageCount="1"/>
  <pivotFields count="8">
    <pivotField axis="axisCol" showAll="0">
      <items count="17">
        <item x="0"/>
        <item x="1"/>
        <item x="2"/>
        <item x="3"/>
        <item x="4"/>
        <item x="5"/>
        <item x="6"/>
        <item x="7"/>
        <item x="8"/>
        <item x="9"/>
        <item x="10"/>
        <item x="11"/>
        <item x="12"/>
        <item x="13"/>
        <item x="14"/>
        <item x="15"/>
        <item t="default"/>
      </items>
    </pivotField>
    <pivotField axis="axisRow" showAll="0">
      <items count="12">
        <item x="1"/>
        <item x="5"/>
        <item x="6"/>
        <item x="8"/>
        <item x="2"/>
        <item x="7"/>
        <item x="3"/>
        <item x="9"/>
        <item x="0"/>
        <item x="4"/>
        <item x="10"/>
        <item t="default"/>
      </items>
    </pivotField>
    <pivotField axis="axisPage" showAll="0">
      <items count="51">
        <item x="1"/>
        <item x="2"/>
        <item x="3"/>
        <item x="4"/>
        <item x="5"/>
        <item x="6"/>
        <item x="7"/>
        <item x="8"/>
        <item x="9"/>
        <item x="10"/>
        <item x="11"/>
        <item x="12"/>
        <item x="13"/>
        <item x="14"/>
        <item x="0"/>
        <item x="15"/>
        <item x="16"/>
        <item x="17"/>
        <item x="18"/>
        <item x="19"/>
        <item x="20"/>
        <item x="21"/>
        <item x="22"/>
        <item x="23"/>
        <item x="24"/>
        <item x="25"/>
        <item x="26"/>
        <item x="27"/>
        <item x="28"/>
        <item x="45"/>
        <item x="46"/>
        <item x="29"/>
        <item x="30"/>
        <item x="31"/>
        <item x="32"/>
        <item x="33"/>
        <item x="34"/>
        <item x="47"/>
        <item x="48"/>
        <item x="35"/>
        <item x="49"/>
        <item x="36"/>
        <item x="37"/>
        <item x="38"/>
        <item x="39"/>
        <item x="40"/>
        <item x="41"/>
        <item x="42"/>
        <item x="43"/>
        <item x="44"/>
        <item t="default"/>
      </items>
    </pivotField>
    <pivotField numFmtId="171" showAll="0"/>
    <pivotField dataField="1" showAll="0"/>
    <pivotField showAll="0"/>
    <pivotField showAll="0"/>
    <pivotField showAll="0"/>
  </pivotFields>
  <rowFields count="1">
    <field x="1"/>
  </rowFields>
  <rowItems count="12">
    <i>
      <x/>
    </i>
    <i>
      <x v="1"/>
    </i>
    <i>
      <x v="2"/>
    </i>
    <i>
      <x v="3"/>
    </i>
    <i>
      <x v="4"/>
    </i>
    <i>
      <x v="5"/>
    </i>
    <i>
      <x v="6"/>
    </i>
    <i>
      <x v="7"/>
    </i>
    <i>
      <x v="8"/>
    </i>
    <i>
      <x v="9"/>
    </i>
    <i>
      <x v="10"/>
    </i>
    <i t="grand">
      <x/>
    </i>
  </rowItems>
  <colFields count="1">
    <field x="0"/>
  </colFields>
  <colItems count="17">
    <i>
      <x/>
    </i>
    <i>
      <x v="1"/>
    </i>
    <i>
      <x v="2"/>
    </i>
    <i>
      <x v="3"/>
    </i>
    <i>
      <x v="4"/>
    </i>
    <i>
      <x v="5"/>
    </i>
    <i>
      <x v="6"/>
    </i>
    <i>
      <x v="7"/>
    </i>
    <i>
      <x v="8"/>
    </i>
    <i>
      <x v="9"/>
    </i>
    <i>
      <x v="10"/>
    </i>
    <i>
      <x v="11"/>
    </i>
    <i>
      <x v="12"/>
    </i>
    <i>
      <x v="13"/>
    </i>
    <i>
      <x v="14"/>
    </i>
    <i>
      <x v="15"/>
    </i>
    <i t="grand">
      <x/>
    </i>
  </colItems>
  <pageFields count="1">
    <pageField fld="2" item="14" hier="-1"/>
  </pageFields>
  <dataFields count="1">
    <dataField name="Average of TOTAL_RESPONSE_TIME" fld="4" subtotal="average" baseField="1" baseItem="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MHCLG Logo</v>
  </rv>
  <rv s="0">
    <v>1</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monitor" TargetMode="External"/><Relationship Id="rId2" Type="http://schemas.openxmlformats.org/officeDocument/2006/relationships/hyperlink" Target="https://www.gov.uk/search/research-and-statistics?keywords=fire&amp;content_store_document_type=upcoming_statistics&amp;order=release-date-oldest"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NewsDesk@communities.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assets.publishing.service.gov.uk/government/uploads/system/uploads/attachment_data/file/754567/fire-statistics-definitions.pdf"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gov.uk/government/publications/fire-statistics-guidance/fire-statistics-definitions"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11494-8E60-485F-9222-631286BBAD92}">
  <sheetPr codeName="Sheet1"/>
  <dimension ref="A1:K20"/>
  <sheetViews>
    <sheetView tabSelected="1" workbookViewId="0"/>
  </sheetViews>
  <sheetFormatPr defaultRowHeight="12.6"/>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c r="A1" s="19" t="e" vm="1">
        <v>#VALUE!</v>
      </c>
    </row>
    <row r="2" spans="1:11" ht="27.6">
      <c r="A2" s="20" t="s">
        <v>0</v>
      </c>
    </row>
    <row r="3" spans="1:11" ht="22.5">
      <c r="A3" s="53" t="str">
        <f>_xlfn.CONCAT("England, year ending ",config!B5," ",config!B6,": data tables")</f>
        <v>England, year ending September 2025: data tables</v>
      </c>
    </row>
    <row r="4" spans="1:11" ht="45" customHeight="1">
      <c r="A4" s="21" t="s">
        <v>1</v>
      </c>
      <c r="C4" s="2"/>
      <c r="K4" s="3"/>
    </row>
    <row r="5" spans="1:11" ht="32.25" customHeight="1">
      <c r="A5" s="232" t="str">
        <f>_xlfn.CONCAT("Responsible Statistician: ",config!B4)</f>
        <v>Responsible Statistician: Ollie Gee</v>
      </c>
      <c r="B5" s="233"/>
    </row>
    <row r="6" spans="1:11" ht="15.6">
      <c r="A6" s="225" t="s">
        <v>2</v>
      </c>
      <c r="B6" s="233"/>
    </row>
    <row r="7" spans="1:11" ht="15.6">
      <c r="A7" s="55" t="s">
        <v>3</v>
      </c>
      <c r="B7" s="5"/>
    </row>
    <row r="8" spans="1:11" ht="28.5" customHeight="1">
      <c r="A8" s="54" t="str">
        <f>_xlfn.CONCAT("Published: ",config!B1)</f>
        <v>Published: 29 January 2026</v>
      </c>
      <c r="B8" s="4"/>
    </row>
    <row r="9" spans="1:11" ht="15.6">
      <c r="A9" s="55" t="str">
        <f>_xlfn.CONCAT("Next update: ",config!B2)</f>
        <v>Next update: TBC</v>
      </c>
      <c r="B9" s="4"/>
    </row>
    <row r="10" spans="1:11" ht="30" customHeight="1">
      <c r="A10" s="232" t="s">
        <v>4</v>
      </c>
    </row>
    <row r="11" spans="1:11" ht="15.6">
      <c r="A11" s="234" t="s">
        <v>5</v>
      </c>
    </row>
    <row r="12" spans="1:11" ht="26.25" customHeight="1">
      <c r="A12" s="232" t="s">
        <v>6</v>
      </c>
    </row>
    <row r="13" spans="1:11" ht="15.6">
      <c r="A13" s="232" t="s">
        <v>7</v>
      </c>
    </row>
    <row r="14" spans="1:11" ht="15.6">
      <c r="A14" s="226" t="s">
        <v>8</v>
      </c>
    </row>
    <row r="15" spans="1:11">
      <c r="A15" s="19"/>
    </row>
    <row r="16" spans="1:11">
      <c r="A16" s="19"/>
    </row>
    <row r="17" spans="1:1">
      <c r="A17" s="19"/>
    </row>
    <row r="18" spans="1:1">
      <c r="A18" s="19"/>
    </row>
    <row r="19" spans="1:1">
      <c r="A19" s="19"/>
    </row>
    <row r="20" spans="1:1">
      <c r="A20" s="19"/>
    </row>
  </sheetData>
  <hyperlinks>
    <hyperlink ref="A11" location="Contents!A1" display="Contents" xr:uid="{94DE3246-953E-4985-BAF1-68B3C3F10525}"/>
    <hyperlink ref="A14" r:id="rId1" xr:uid="{C1936073-E38F-4666-8DD7-D88EE3D459BB}"/>
    <hyperlink ref="A9" r:id="rId2" display="Next update: 24 October 2024" xr:uid="{70675603-97AE-43D3-AB43-0BDDABEA3FCA}"/>
    <hyperlink ref="A8" r:id="rId3" display="Published: 12 August 2021" xr:uid="{1523C20A-B1A7-41E5-937D-60E226A4963E}"/>
    <hyperlink ref="A7" r:id="rId4" xr:uid="{0FE1621A-288A-4F51-93FF-A1BEFB0CECD0}"/>
    <hyperlink ref="A6" r:id="rId5" xr:uid="{E656220F-5F7A-447A-8EB9-71586D4E30B7}"/>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25F30-B46B-474D-95A9-2EF1E578BDBA}">
  <sheetPr codeName="Sheet9">
    <tabColor rgb="FFFF0000"/>
  </sheetPr>
  <dimension ref="A1:I3826"/>
  <sheetViews>
    <sheetView workbookViewId="0">
      <selection sqref="A1:Q1"/>
    </sheetView>
  </sheetViews>
  <sheetFormatPr defaultColWidth="9.140625" defaultRowHeight="14.45"/>
  <cols>
    <col min="1" max="1" width="16.140625" bestFit="1" customWidth="1"/>
    <col min="2" max="2" width="14.85546875" bestFit="1" customWidth="1"/>
    <col min="3" max="3" width="20.5703125" bestFit="1" customWidth="1"/>
    <col min="5" max="5" width="22.42578125" bestFit="1" customWidth="1"/>
  </cols>
  <sheetData>
    <row r="1" spans="1:9" ht="15.6">
      <c r="A1" t="s">
        <v>45</v>
      </c>
      <c r="B1" t="s">
        <v>46</v>
      </c>
      <c r="C1" t="s">
        <v>47</v>
      </c>
      <c r="D1" t="s">
        <v>175</v>
      </c>
      <c r="E1" t="s">
        <v>225</v>
      </c>
      <c r="G1" s="243" t="s">
        <v>226</v>
      </c>
      <c r="H1" s="243"/>
      <c r="I1" s="243"/>
    </row>
    <row r="2" spans="1:9">
      <c r="A2" t="s">
        <v>227</v>
      </c>
      <c r="B2" t="s">
        <v>57</v>
      </c>
      <c r="C2" t="s">
        <v>58</v>
      </c>
      <c r="D2">
        <v>153420.26909268979</v>
      </c>
      <c r="E2">
        <v>4.243617901078918E-3</v>
      </c>
    </row>
    <row r="3" spans="1:9">
      <c r="A3" t="s">
        <v>228</v>
      </c>
      <c r="B3" t="s">
        <v>57</v>
      </c>
      <c r="C3" t="s">
        <v>58</v>
      </c>
      <c r="D3">
        <v>163897.3746964687</v>
      </c>
      <c r="E3">
        <v>4.3080296814984927E-3</v>
      </c>
    </row>
    <row r="4" spans="1:9">
      <c r="A4" t="s">
        <v>229</v>
      </c>
      <c r="B4" t="s">
        <v>57</v>
      </c>
      <c r="C4" t="s">
        <v>58</v>
      </c>
      <c r="D4">
        <v>163383.66629036199</v>
      </c>
      <c r="E4">
        <v>4.286073075838088E-3</v>
      </c>
    </row>
    <row r="5" spans="1:9">
      <c r="A5" t="s">
        <v>230</v>
      </c>
      <c r="B5" t="s">
        <v>57</v>
      </c>
      <c r="C5" t="s">
        <v>58</v>
      </c>
      <c r="D5">
        <v>159698.2734919865</v>
      </c>
      <c r="E5">
        <v>4.2974562816903801E-3</v>
      </c>
    </row>
    <row r="6" spans="1:9">
      <c r="A6" t="s">
        <v>231</v>
      </c>
      <c r="B6" t="s">
        <v>57</v>
      </c>
      <c r="C6" t="s">
        <v>58</v>
      </c>
      <c r="D6">
        <v>160788.43992950692</v>
      </c>
      <c r="E6">
        <v>4.3415605358477971E-3</v>
      </c>
    </row>
    <row r="7" spans="1:9">
      <c r="A7" t="s">
        <v>232</v>
      </c>
      <c r="B7" t="s">
        <v>57</v>
      </c>
      <c r="C7" t="s">
        <v>58</v>
      </c>
      <c r="D7">
        <v>178442.66820695478</v>
      </c>
      <c r="E7">
        <v>4.4671086078160145E-3</v>
      </c>
    </row>
    <row r="8" spans="1:9">
      <c r="A8" t="s">
        <v>233</v>
      </c>
      <c r="B8" t="s">
        <v>57</v>
      </c>
      <c r="C8" t="s">
        <v>58</v>
      </c>
      <c r="D8">
        <v>173482.43707685854</v>
      </c>
      <c r="E8">
        <v>4.5405879221206581E-3</v>
      </c>
    </row>
    <row r="9" spans="1:9">
      <c r="A9" t="s">
        <v>234</v>
      </c>
      <c r="B9" t="s">
        <v>57</v>
      </c>
      <c r="C9" t="s">
        <v>58</v>
      </c>
      <c r="D9">
        <v>185338.87328601992</v>
      </c>
      <c r="E9">
        <v>4.5179550676583569E-3</v>
      </c>
    </row>
    <row r="10" spans="1:9">
      <c r="A10" t="s">
        <v>235</v>
      </c>
      <c r="B10" t="s">
        <v>57</v>
      </c>
      <c r="C10" t="s">
        <v>58</v>
      </c>
      <c r="D10">
        <v>169453.1818815773</v>
      </c>
      <c r="E10">
        <v>4.6114198787003792E-3</v>
      </c>
    </row>
    <row r="11" spans="1:9">
      <c r="A11" t="s">
        <v>236</v>
      </c>
      <c r="B11" t="s">
        <v>57</v>
      </c>
      <c r="C11" t="s">
        <v>58</v>
      </c>
      <c r="D11">
        <v>167697.80422130303</v>
      </c>
      <c r="E11">
        <v>4.7362633417003417E-3</v>
      </c>
    </row>
    <row r="12" spans="1:9">
      <c r="A12" t="s">
        <v>237</v>
      </c>
      <c r="B12" t="s">
        <v>57</v>
      </c>
      <c r="C12" t="s">
        <v>58</v>
      </c>
      <c r="D12">
        <v>142748.46982728477</v>
      </c>
      <c r="E12">
        <v>4.8327804839778943E-3</v>
      </c>
    </row>
    <row r="13" spans="1:9">
      <c r="A13" t="s">
        <v>238</v>
      </c>
      <c r="B13" t="s">
        <v>57</v>
      </c>
      <c r="C13" t="s">
        <v>58</v>
      </c>
      <c r="D13">
        <v>133481</v>
      </c>
      <c r="E13">
        <v>4.9750370214986898E-3</v>
      </c>
    </row>
    <row r="14" spans="1:9">
      <c r="A14" t="s">
        <v>239</v>
      </c>
      <c r="B14" t="s">
        <v>57</v>
      </c>
      <c r="C14" t="s">
        <v>58</v>
      </c>
      <c r="D14">
        <v>125016.66987977059</v>
      </c>
      <c r="E14">
        <v>5.0996653431357357E-3</v>
      </c>
    </row>
    <row r="15" spans="1:9">
      <c r="A15" t="s">
        <v>240</v>
      </c>
      <c r="B15" t="s">
        <v>57</v>
      </c>
      <c r="C15" t="s">
        <v>58</v>
      </c>
      <c r="D15">
        <v>111095.40776958657</v>
      </c>
      <c r="E15">
        <v>5.1474990364723935E-3</v>
      </c>
    </row>
    <row r="16" spans="1:9">
      <c r="A16" t="s">
        <v>241</v>
      </c>
      <c r="B16" t="s">
        <v>57</v>
      </c>
      <c r="C16" t="s">
        <v>58</v>
      </c>
      <c r="D16">
        <v>95995.747539969991</v>
      </c>
      <c r="E16">
        <v>5.2892789501124814E-3</v>
      </c>
    </row>
    <row r="17" spans="1:5">
      <c r="A17" t="s">
        <v>227</v>
      </c>
      <c r="B17" t="s">
        <v>59</v>
      </c>
      <c r="C17" t="s">
        <v>58</v>
      </c>
      <c r="D17">
        <v>50466.795728320023</v>
      </c>
      <c r="E17">
        <v>3.8548975563380524E-3</v>
      </c>
    </row>
    <row r="18" spans="1:5">
      <c r="A18" t="s">
        <v>228</v>
      </c>
      <c r="B18" t="s">
        <v>59</v>
      </c>
      <c r="C18" t="s">
        <v>58</v>
      </c>
      <c r="D18">
        <v>52534.577541997285</v>
      </c>
      <c r="E18">
        <v>3.8578866941260709E-3</v>
      </c>
    </row>
    <row r="19" spans="1:5">
      <c r="A19" t="s">
        <v>229</v>
      </c>
      <c r="B19" t="s">
        <v>59</v>
      </c>
      <c r="C19" t="s">
        <v>58</v>
      </c>
      <c r="D19">
        <v>54360.242446010503</v>
      </c>
      <c r="E19">
        <v>3.887082332859624E-3</v>
      </c>
    </row>
    <row r="20" spans="1:5">
      <c r="A20" t="s">
        <v>230</v>
      </c>
      <c r="B20" t="s">
        <v>59</v>
      </c>
      <c r="C20" t="s">
        <v>58</v>
      </c>
      <c r="D20">
        <v>55054.592937918416</v>
      </c>
      <c r="E20">
        <v>3.8825983733445139E-3</v>
      </c>
    </row>
    <row r="21" spans="1:5">
      <c r="A21" t="s">
        <v>231</v>
      </c>
      <c r="B21" t="s">
        <v>59</v>
      </c>
      <c r="C21" t="s">
        <v>58</v>
      </c>
      <c r="D21">
        <v>53781.660514840798</v>
      </c>
      <c r="E21">
        <v>3.8836538954141863E-3</v>
      </c>
    </row>
    <row r="22" spans="1:5">
      <c r="A22" t="s">
        <v>232</v>
      </c>
      <c r="B22" t="s">
        <v>59</v>
      </c>
      <c r="C22" t="s">
        <v>58</v>
      </c>
      <c r="D22">
        <v>56313.722793389286</v>
      </c>
      <c r="E22">
        <v>3.9904222093467825E-3</v>
      </c>
    </row>
    <row r="23" spans="1:5">
      <c r="A23" t="s">
        <v>233</v>
      </c>
      <c r="B23" t="s">
        <v>59</v>
      </c>
      <c r="C23" t="s">
        <v>58</v>
      </c>
      <c r="D23">
        <v>52781.876150074313</v>
      </c>
      <c r="E23">
        <v>4.0740937527631678E-3</v>
      </c>
    </row>
    <row r="24" spans="1:5">
      <c r="A24" t="s">
        <v>234</v>
      </c>
      <c r="B24" t="s">
        <v>59</v>
      </c>
      <c r="C24" t="s">
        <v>58</v>
      </c>
      <c r="D24">
        <v>52374.587342481289</v>
      </c>
      <c r="E24">
        <v>4.1100785412816953E-3</v>
      </c>
    </row>
    <row r="25" spans="1:5">
      <c r="A25" t="s">
        <v>235</v>
      </c>
      <c r="B25" t="s">
        <v>59</v>
      </c>
      <c r="C25" t="s">
        <v>58</v>
      </c>
      <c r="D25">
        <v>46741.605134720638</v>
      </c>
      <c r="E25">
        <v>4.1089826432215469E-3</v>
      </c>
    </row>
    <row r="26" spans="1:5">
      <c r="A26" t="s">
        <v>236</v>
      </c>
      <c r="B26" t="s">
        <v>59</v>
      </c>
      <c r="C26" t="s">
        <v>58</v>
      </c>
      <c r="D26">
        <v>48382.4931156729</v>
      </c>
      <c r="E26">
        <v>4.2219192724280352E-3</v>
      </c>
    </row>
    <row r="27" spans="1:5">
      <c r="A27" t="s">
        <v>237</v>
      </c>
      <c r="B27" t="s">
        <v>59</v>
      </c>
      <c r="C27" t="s">
        <v>58</v>
      </c>
      <c r="D27">
        <v>44996.754836058506</v>
      </c>
      <c r="E27">
        <v>4.3220442888658953E-3</v>
      </c>
    </row>
    <row r="28" spans="1:5">
      <c r="A28" t="s">
        <v>238</v>
      </c>
      <c r="B28" t="s">
        <v>59</v>
      </c>
      <c r="C28" t="s">
        <v>58</v>
      </c>
      <c r="D28">
        <v>43892</v>
      </c>
      <c r="E28">
        <v>4.4433242706846095E-3</v>
      </c>
    </row>
    <row r="29" spans="1:5">
      <c r="A29" t="s">
        <v>239</v>
      </c>
      <c r="B29" t="s">
        <v>59</v>
      </c>
      <c r="C29" t="s">
        <v>58</v>
      </c>
      <c r="D29">
        <v>42111.802058343404</v>
      </c>
      <c r="E29">
        <v>4.5468371185236472E-3</v>
      </c>
    </row>
    <row r="30" spans="1:5">
      <c r="A30" t="s">
        <v>240</v>
      </c>
      <c r="B30" t="s">
        <v>59</v>
      </c>
      <c r="C30" t="s">
        <v>58</v>
      </c>
      <c r="D30">
        <v>38993.366162392478</v>
      </c>
      <c r="E30">
        <v>4.6149827048609328E-3</v>
      </c>
    </row>
    <row r="31" spans="1:5">
      <c r="A31" t="s">
        <v>241</v>
      </c>
      <c r="B31" t="s">
        <v>59</v>
      </c>
      <c r="C31" t="s">
        <v>58</v>
      </c>
      <c r="D31">
        <v>33293.819790005735</v>
      </c>
      <c r="E31">
        <v>4.7240011774645312E-3</v>
      </c>
    </row>
    <row r="32" spans="1:5">
      <c r="A32" t="s">
        <v>227</v>
      </c>
      <c r="B32" t="s">
        <v>242</v>
      </c>
      <c r="C32" t="s">
        <v>58</v>
      </c>
      <c r="D32">
        <v>37383.872780859958</v>
      </c>
      <c r="E32">
        <v>3.9971450539603107E-3</v>
      </c>
    </row>
    <row r="33" spans="1:5">
      <c r="A33" t="s">
        <v>228</v>
      </c>
      <c r="B33" t="s">
        <v>242</v>
      </c>
      <c r="C33" t="s">
        <v>58</v>
      </c>
      <c r="D33">
        <v>38501.125660556667</v>
      </c>
      <c r="E33">
        <v>4.0014899158709706E-3</v>
      </c>
    </row>
    <row r="34" spans="1:5">
      <c r="A34" t="s">
        <v>229</v>
      </c>
      <c r="B34" t="s">
        <v>242</v>
      </c>
      <c r="C34" t="s">
        <v>58</v>
      </c>
      <c r="D34">
        <v>37524.069260803066</v>
      </c>
      <c r="E34">
        <v>3.9617567205853721E-3</v>
      </c>
    </row>
    <row r="35" spans="1:5">
      <c r="A35" t="s">
        <v>230</v>
      </c>
      <c r="B35" t="s">
        <v>242</v>
      </c>
      <c r="C35" t="s">
        <v>58</v>
      </c>
      <c r="D35">
        <v>34822.881208100378</v>
      </c>
      <c r="E35">
        <v>3.9620933977906796E-3</v>
      </c>
    </row>
    <row r="36" spans="1:5">
      <c r="A36" t="s">
        <v>231</v>
      </c>
      <c r="B36" t="s">
        <v>242</v>
      </c>
      <c r="C36" t="s">
        <v>58</v>
      </c>
      <c r="D36">
        <v>32766.668422697796</v>
      </c>
      <c r="E36">
        <v>3.9702396650199093E-3</v>
      </c>
    </row>
    <row r="37" spans="1:5">
      <c r="A37" t="s">
        <v>232</v>
      </c>
      <c r="B37" t="s">
        <v>242</v>
      </c>
      <c r="C37" t="s">
        <v>58</v>
      </c>
      <c r="D37">
        <v>35050.393222204919</v>
      </c>
      <c r="E37">
        <v>4.1316540939870527E-3</v>
      </c>
    </row>
    <row r="38" spans="1:5">
      <c r="A38" t="s">
        <v>233</v>
      </c>
      <c r="B38" t="s">
        <v>242</v>
      </c>
      <c r="C38" t="s">
        <v>58</v>
      </c>
      <c r="D38">
        <v>32357.975724565025</v>
      </c>
      <c r="E38">
        <v>4.243459364447779E-3</v>
      </c>
    </row>
    <row r="39" spans="1:5">
      <c r="A39" t="s">
        <v>234</v>
      </c>
      <c r="B39" t="s">
        <v>242</v>
      </c>
      <c r="C39" t="s">
        <v>58</v>
      </c>
      <c r="D39">
        <v>34699.212776078995</v>
      </c>
      <c r="E39">
        <v>4.2412491852364554E-3</v>
      </c>
    </row>
    <row r="40" spans="1:5">
      <c r="A40" t="s">
        <v>235</v>
      </c>
      <c r="B40" t="s">
        <v>242</v>
      </c>
      <c r="C40" t="s">
        <v>58</v>
      </c>
      <c r="D40">
        <v>31034.688870578168</v>
      </c>
      <c r="E40">
        <v>4.3531177468328786E-3</v>
      </c>
    </row>
    <row r="41" spans="1:5">
      <c r="A41" t="s">
        <v>236</v>
      </c>
      <c r="B41" t="s">
        <v>242</v>
      </c>
      <c r="C41" t="s">
        <v>58</v>
      </c>
      <c r="D41">
        <v>33183.298174142808</v>
      </c>
      <c r="E41">
        <v>4.4603630027685096E-3</v>
      </c>
    </row>
    <row r="42" spans="1:5">
      <c r="A42" t="s">
        <v>237</v>
      </c>
      <c r="B42" t="s">
        <v>242</v>
      </c>
      <c r="C42" t="s">
        <v>58</v>
      </c>
      <c r="D42">
        <v>29379.025628113573</v>
      </c>
      <c r="E42">
        <v>4.5408894928632747E-3</v>
      </c>
    </row>
    <row r="43" spans="1:5">
      <c r="A43" t="s">
        <v>238</v>
      </c>
      <c r="B43" t="s">
        <v>242</v>
      </c>
      <c r="C43" t="s">
        <v>58</v>
      </c>
      <c r="D43">
        <v>27507</v>
      </c>
      <c r="E43">
        <v>4.6852215395677054E-3</v>
      </c>
    </row>
    <row r="44" spans="1:5">
      <c r="A44" t="s">
        <v>239</v>
      </c>
      <c r="B44" t="s">
        <v>242</v>
      </c>
      <c r="C44" t="s">
        <v>58</v>
      </c>
      <c r="D44">
        <v>26083.687627723797</v>
      </c>
      <c r="E44">
        <v>4.8363382876855246E-3</v>
      </c>
    </row>
    <row r="45" spans="1:5">
      <c r="A45" t="s">
        <v>240</v>
      </c>
      <c r="B45" t="s">
        <v>242</v>
      </c>
      <c r="C45" t="s">
        <v>58</v>
      </c>
      <c r="D45">
        <v>23544.357107085227</v>
      </c>
      <c r="E45">
        <v>4.9100820532443244E-3</v>
      </c>
    </row>
    <row r="46" spans="1:5">
      <c r="A46" t="s">
        <v>241</v>
      </c>
      <c r="B46" t="s">
        <v>242</v>
      </c>
      <c r="C46" t="s">
        <v>58</v>
      </c>
      <c r="D46">
        <v>19416.351246263916</v>
      </c>
      <c r="E46">
        <v>4.999072950136272E-3</v>
      </c>
    </row>
    <row r="47" spans="1:5">
      <c r="A47" t="s">
        <v>227</v>
      </c>
      <c r="B47" t="s">
        <v>243</v>
      </c>
      <c r="C47" t="s">
        <v>58</v>
      </c>
      <c r="D47">
        <v>54738.846916140006</v>
      </c>
      <c r="E47">
        <v>4.6633680595310079E-3</v>
      </c>
    </row>
    <row r="48" spans="1:5">
      <c r="A48" t="s">
        <v>228</v>
      </c>
      <c r="B48" t="s">
        <v>243</v>
      </c>
      <c r="C48" t="s">
        <v>58</v>
      </c>
      <c r="D48">
        <v>61216.64455239354</v>
      </c>
      <c r="E48">
        <v>4.654870079825334E-3</v>
      </c>
    </row>
    <row r="49" spans="1:5">
      <c r="A49" t="s">
        <v>229</v>
      </c>
      <c r="B49" t="s">
        <v>243</v>
      </c>
      <c r="C49" t="s">
        <v>58</v>
      </c>
      <c r="D49">
        <v>60384.345318068357</v>
      </c>
      <c r="E49">
        <v>4.6772299176232332E-3</v>
      </c>
    </row>
    <row r="50" spans="1:5">
      <c r="A50" t="s">
        <v>230</v>
      </c>
      <c r="B50" t="s">
        <v>243</v>
      </c>
      <c r="C50" t="s">
        <v>58</v>
      </c>
      <c r="D50">
        <v>60011.634793558565</v>
      </c>
      <c r="E50">
        <v>4.7465820950312477E-3</v>
      </c>
    </row>
    <row r="51" spans="1:5">
      <c r="A51" t="s">
        <v>231</v>
      </c>
      <c r="B51" t="s">
        <v>243</v>
      </c>
      <c r="C51" t="s">
        <v>58</v>
      </c>
      <c r="D51">
        <v>65045.452423316674</v>
      </c>
      <c r="E51">
        <v>4.8168824246691139E-3</v>
      </c>
    </row>
    <row r="52" spans="1:5">
      <c r="A52" t="s">
        <v>232</v>
      </c>
      <c r="B52" t="s">
        <v>243</v>
      </c>
      <c r="C52" t="s">
        <v>58</v>
      </c>
      <c r="D52">
        <v>76829.847313388891</v>
      </c>
      <c r="E52">
        <v>4.8890221891395398E-3</v>
      </c>
    </row>
    <row r="53" spans="1:5">
      <c r="A53" t="s">
        <v>233</v>
      </c>
      <c r="B53" t="s">
        <v>243</v>
      </c>
      <c r="C53" t="s">
        <v>58</v>
      </c>
      <c r="D53">
        <v>78785.066930511806</v>
      </c>
      <c r="E53">
        <v>4.9033400417002404E-3</v>
      </c>
    </row>
    <row r="54" spans="1:5">
      <c r="A54" t="s">
        <v>234</v>
      </c>
      <c r="B54" t="s">
        <v>243</v>
      </c>
      <c r="C54" t="s">
        <v>58</v>
      </c>
      <c r="D54">
        <v>87562.862302813635</v>
      </c>
      <c r="E54">
        <v>4.8113410235786696E-3</v>
      </c>
    </row>
    <row r="55" spans="1:5">
      <c r="A55" t="s">
        <v>235</v>
      </c>
      <c r="B55" t="s">
        <v>243</v>
      </c>
      <c r="C55" t="s">
        <v>58</v>
      </c>
      <c r="D55">
        <v>80984.125926333872</v>
      </c>
      <c r="E55">
        <v>4.9137523126424635E-3</v>
      </c>
    </row>
    <row r="56" spans="1:5">
      <c r="A56" t="s">
        <v>236</v>
      </c>
      <c r="B56" t="s">
        <v>243</v>
      </c>
      <c r="C56" t="s">
        <v>58</v>
      </c>
      <c r="D56">
        <v>74834.80888308624</v>
      </c>
      <c r="E56">
        <v>5.0743728503233419E-3</v>
      </c>
    </row>
    <row r="57" spans="1:5">
      <c r="A57" t="s">
        <v>237</v>
      </c>
      <c r="B57" t="s">
        <v>243</v>
      </c>
      <c r="C57" t="s">
        <v>58</v>
      </c>
      <c r="D57">
        <v>58878.347962349253</v>
      </c>
      <c r="E57">
        <v>5.2376692690281508E-3</v>
      </c>
    </row>
    <row r="58" spans="1:5">
      <c r="A58" t="s">
        <v>238</v>
      </c>
      <c r="B58" t="s">
        <v>243</v>
      </c>
      <c r="C58" t="s">
        <v>58</v>
      </c>
      <c r="D58">
        <v>53158</v>
      </c>
      <c r="E58">
        <v>5.4323118502075576E-3</v>
      </c>
    </row>
    <row r="59" spans="1:5">
      <c r="A59" t="s">
        <v>239</v>
      </c>
      <c r="B59" t="s">
        <v>243</v>
      </c>
      <c r="C59" t="s">
        <v>58</v>
      </c>
      <c r="D59">
        <v>47351.452779703446</v>
      </c>
      <c r="E59">
        <v>5.5521544358927179E-3</v>
      </c>
    </row>
    <row r="60" spans="1:5">
      <c r="A60" t="s">
        <v>240</v>
      </c>
      <c r="B60" t="s">
        <v>243</v>
      </c>
      <c r="C60" t="s">
        <v>58</v>
      </c>
      <c r="D60">
        <v>40936.776351988818</v>
      </c>
      <c r="E60">
        <v>5.6089058947353075E-3</v>
      </c>
    </row>
    <row r="61" spans="1:5">
      <c r="A61" t="s">
        <v>241</v>
      </c>
      <c r="B61" t="s">
        <v>243</v>
      </c>
      <c r="C61" t="s">
        <v>58</v>
      </c>
      <c r="D61">
        <v>36175.279220479584</v>
      </c>
      <c r="E61">
        <v>5.7756629745008056E-3</v>
      </c>
    </row>
    <row r="62" spans="1:5">
      <c r="A62" t="s">
        <v>227</v>
      </c>
      <c r="B62" t="s">
        <v>244</v>
      </c>
      <c r="C62" t="s">
        <v>58</v>
      </c>
      <c r="D62">
        <v>10830.753667370001</v>
      </c>
      <c r="E62">
        <v>4.7842026385198659E-3</v>
      </c>
    </row>
    <row r="63" spans="1:5">
      <c r="A63" t="s">
        <v>228</v>
      </c>
      <c r="B63" t="s">
        <v>244</v>
      </c>
      <c r="C63" t="s">
        <v>58</v>
      </c>
      <c r="D63">
        <v>11645.026941520202</v>
      </c>
      <c r="E63">
        <v>5.5289622222390814E-3</v>
      </c>
    </row>
    <row r="64" spans="1:5">
      <c r="A64" t="s">
        <v>229</v>
      </c>
      <c r="B64" t="s">
        <v>244</v>
      </c>
      <c r="C64" t="s">
        <v>58</v>
      </c>
      <c r="D64">
        <v>11115.009265480199</v>
      </c>
      <c r="E64">
        <v>5.2072736656439064E-3</v>
      </c>
    </row>
    <row r="65" spans="1:5">
      <c r="A65" t="s">
        <v>230</v>
      </c>
      <c r="B65" t="s">
        <v>244</v>
      </c>
      <c r="C65" t="s">
        <v>58</v>
      </c>
      <c r="D65">
        <v>9809.1645524090054</v>
      </c>
      <c r="E65">
        <v>5.0687106338536394E-3</v>
      </c>
    </row>
    <row r="66" spans="1:5">
      <c r="A66" t="s">
        <v>231</v>
      </c>
      <c r="B66" t="s">
        <v>244</v>
      </c>
      <c r="C66" t="s">
        <v>58</v>
      </c>
      <c r="D66">
        <v>9194.6585686519029</v>
      </c>
      <c r="E66">
        <v>4.9806707308780633E-3</v>
      </c>
    </row>
    <row r="67" spans="1:5">
      <c r="A67" t="s">
        <v>232</v>
      </c>
      <c r="B67" t="s">
        <v>244</v>
      </c>
      <c r="C67" t="s">
        <v>58</v>
      </c>
      <c r="D67">
        <v>10248.704877971195</v>
      </c>
      <c r="E67">
        <v>5.0707207092252375E-3</v>
      </c>
    </row>
    <row r="68" spans="1:5">
      <c r="A68" t="s">
        <v>233</v>
      </c>
      <c r="B68" t="s">
        <v>244</v>
      </c>
      <c r="C68" t="s">
        <v>58</v>
      </c>
      <c r="D68">
        <v>9557.5182717081007</v>
      </c>
      <c r="E68">
        <v>5.1325267441991399E-3</v>
      </c>
    </row>
    <row r="69" spans="1:5">
      <c r="A69" t="s">
        <v>234</v>
      </c>
      <c r="B69" t="s">
        <v>244</v>
      </c>
      <c r="C69" t="s">
        <v>58</v>
      </c>
      <c r="D69">
        <v>10702.210864646402</v>
      </c>
      <c r="E69">
        <v>5.0107623065629566E-3</v>
      </c>
    </row>
    <row r="70" spans="1:5">
      <c r="A70" t="s">
        <v>235</v>
      </c>
      <c r="B70" t="s">
        <v>244</v>
      </c>
      <c r="C70" t="s">
        <v>58</v>
      </c>
      <c r="D70">
        <v>10692.761949944303</v>
      </c>
      <c r="E70">
        <v>5.2676508219979493E-3</v>
      </c>
    </row>
    <row r="71" spans="1:5">
      <c r="A71" t="s">
        <v>236</v>
      </c>
      <c r="B71" t="s">
        <v>244</v>
      </c>
      <c r="C71" t="s">
        <v>58</v>
      </c>
      <c r="D71">
        <v>11297.204048401498</v>
      </c>
      <c r="E71">
        <v>5.5097442053706558E-3</v>
      </c>
    </row>
    <row r="72" spans="1:5">
      <c r="A72" t="s">
        <v>237</v>
      </c>
      <c r="B72" t="s">
        <v>244</v>
      </c>
      <c r="C72" t="s">
        <v>58</v>
      </c>
      <c r="D72">
        <v>9494.3414007627998</v>
      </c>
      <c r="E72">
        <v>5.6456606162500764E-3</v>
      </c>
    </row>
    <row r="73" spans="1:5">
      <c r="A73" t="s">
        <v>238</v>
      </c>
      <c r="B73" t="s">
        <v>244</v>
      </c>
      <c r="C73" t="s">
        <v>58</v>
      </c>
      <c r="D73">
        <v>8924</v>
      </c>
      <c r="E73">
        <v>5.7596711738632407E-3</v>
      </c>
    </row>
    <row r="74" spans="1:5">
      <c r="A74" t="s">
        <v>239</v>
      </c>
      <c r="B74" t="s">
        <v>244</v>
      </c>
      <c r="C74" t="s">
        <v>58</v>
      </c>
      <c r="D74">
        <v>9469.7274140004029</v>
      </c>
      <c r="E74">
        <v>6.0208235914196353E-3</v>
      </c>
    </row>
    <row r="75" spans="1:5">
      <c r="A75" t="s">
        <v>240</v>
      </c>
      <c r="B75" t="s">
        <v>244</v>
      </c>
      <c r="C75" t="s">
        <v>58</v>
      </c>
      <c r="D75">
        <v>7620.9081481198991</v>
      </c>
      <c r="E75">
        <v>6.1271624877695602E-3</v>
      </c>
    </row>
    <row r="76" spans="1:5">
      <c r="A76" t="s">
        <v>241</v>
      </c>
      <c r="B76" t="s">
        <v>244</v>
      </c>
      <c r="C76" t="s">
        <v>58</v>
      </c>
      <c r="D76">
        <v>7110.2972832206997</v>
      </c>
      <c r="E76">
        <v>6.2540656192589996E-3</v>
      </c>
    </row>
    <row r="77" spans="1:5">
      <c r="A77" t="s">
        <v>227</v>
      </c>
      <c r="B77" t="s">
        <v>57</v>
      </c>
      <c r="C77" t="s">
        <v>63</v>
      </c>
      <c r="D77">
        <v>3489.6666674799803</v>
      </c>
      <c r="E77">
        <v>4.2399650820983993E-3</v>
      </c>
    </row>
    <row r="78" spans="1:5">
      <c r="A78" t="s">
        <v>228</v>
      </c>
      <c r="B78" t="s">
        <v>57</v>
      </c>
      <c r="C78" t="s">
        <v>63</v>
      </c>
      <c r="D78">
        <v>3258.4793147616761</v>
      </c>
      <c r="E78">
        <v>4.2238423359380675E-3</v>
      </c>
    </row>
    <row r="79" spans="1:5">
      <c r="A79" t="s">
        <v>229</v>
      </c>
      <c r="B79" t="s">
        <v>57</v>
      </c>
      <c r="C79" t="s">
        <v>63</v>
      </c>
      <c r="D79">
        <v>3403.8717922078849</v>
      </c>
      <c r="E79">
        <v>4.3081494695607269E-3</v>
      </c>
    </row>
    <row r="80" spans="1:5">
      <c r="A80" t="s">
        <v>230</v>
      </c>
      <c r="B80" t="s">
        <v>57</v>
      </c>
      <c r="C80" t="s">
        <v>63</v>
      </c>
      <c r="D80">
        <v>3400.8904568247144</v>
      </c>
      <c r="E80">
        <v>4.1097955837081038E-3</v>
      </c>
    </row>
    <row r="81" spans="1:5">
      <c r="A81" t="s">
        <v>231</v>
      </c>
      <c r="B81" t="s">
        <v>57</v>
      </c>
      <c r="C81" t="s">
        <v>63</v>
      </c>
      <c r="D81">
        <v>3544.6512760367782</v>
      </c>
      <c r="E81">
        <v>4.3103125362808584E-3</v>
      </c>
    </row>
    <row r="82" spans="1:5">
      <c r="A82" t="s">
        <v>232</v>
      </c>
      <c r="B82" t="s">
        <v>57</v>
      </c>
      <c r="C82" t="s">
        <v>63</v>
      </c>
      <c r="D82">
        <v>4145.1198156923829</v>
      </c>
      <c r="E82">
        <v>4.3695480438588992E-3</v>
      </c>
    </row>
    <row r="83" spans="1:5">
      <c r="A83" t="s">
        <v>233</v>
      </c>
      <c r="B83" t="s">
        <v>57</v>
      </c>
      <c r="C83" t="s">
        <v>63</v>
      </c>
      <c r="D83">
        <v>4612.0915737790856</v>
      </c>
      <c r="E83">
        <v>4.5725337946994488E-3</v>
      </c>
    </row>
    <row r="84" spans="1:5">
      <c r="A84" t="s">
        <v>234</v>
      </c>
      <c r="B84" t="s">
        <v>57</v>
      </c>
      <c r="C84" t="s">
        <v>63</v>
      </c>
      <c r="D84">
        <v>4881.511737858892</v>
      </c>
      <c r="E84">
        <v>4.5222497945855882E-3</v>
      </c>
    </row>
    <row r="85" spans="1:5">
      <c r="A85" t="s">
        <v>235</v>
      </c>
      <c r="B85" t="s">
        <v>57</v>
      </c>
      <c r="C85" t="s">
        <v>63</v>
      </c>
      <c r="D85">
        <v>4019</v>
      </c>
      <c r="E85">
        <v>4.6795084459926462E-3</v>
      </c>
    </row>
    <row r="86" spans="1:5">
      <c r="A86" t="s">
        <v>236</v>
      </c>
      <c r="B86" t="s">
        <v>57</v>
      </c>
      <c r="C86" t="s">
        <v>63</v>
      </c>
      <c r="D86">
        <v>3981</v>
      </c>
      <c r="E86">
        <v>4.8059881660107735E-3</v>
      </c>
    </row>
    <row r="87" spans="1:5">
      <c r="A87" t="s">
        <v>237</v>
      </c>
      <c r="B87" t="s">
        <v>57</v>
      </c>
      <c r="C87" t="s">
        <v>63</v>
      </c>
      <c r="D87">
        <v>3240</v>
      </c>
      <c r="E87">
        <v>5.3223593964334707E-3</v>
      </c>
    </row>
    <row r="88" spans="1:5">
      <c r="A88" t="s">
        <v>238</v>
      </c>
      <c r="B88" t="s">
        <v>57</v>
      </c>
      <c r="C88" t="s">
        <v>63</v>
      </c>
      <c r="D88">
        <v>3361</v>
      </c>
      <c r="E88">
        <v>5.3950130582829181E-3</v>
      </c>
    </row>
    <row r="89" spans="1:5">
      <c r="A89" t="s">
        <v>239</v>
      </c>
      <c r="B89" t="s">
        <v>57</v>
      </c>
      <c r="C89" t="s">
        <v>63</v>
      </c>
      <c r="D89">
        <v>3073</v>
      </c>
      <c r="E89">
        <v>5.4986079473550997E-3</v>
      </c>
    </row>
    <row r="90" spans="1:5">
      <c r="A90" t="s">
        <v>240</v>
      </c>
      <c r="B90" t="s">
        <v>57</v>
      </c>
      <c r="C90" t="s">
        <v>63</v>
      </c>
      <c r="D90">
        <v>2856</v>
      </c>
      <c r="E90">
        <v>5.4514861500155618E-3</v>
      </c>
    </row>
    <row r="91" spans="1:5">
      <c r="A91" t="s">
        <v>241</v>
      </c>
      <c r="B91" t="s">
        <v>57</v>
      </c>
      <c r="C91" t="s">
        <v>63</v>
      </c>
      <c r="D91">
        <v>2195</v>
      </c>
      <c r="E91">
        <v>5.3290306251581876E-3</v>
      </c>
    </row>
    <row r="92" spans="1:5">
      <c r="A92" t="s">
        <v>227</v>
      </c>
      <c r="B92" t="s">
        <v>57</v>
      </c>
      <c r="C92" t="s">
        <v>64</v>
      </c>
      <c r="D92">
        <v>1673.9999999899974</v>
      </c>
      <c r="E92">
        <v>5.2983469373408245E-3</v>
      </c>
    </row>
    <row r="93" spans="1:5">
      <c r="A93" t="s">
        <v>228</v>
      </c>
      <c r="B93" t="s">
        <v>57</v>
      </c>
      <c r="C93" t="s">
        <v>64</v>
      </c>
      <c r="D93">
        <v>1635.3618321415945</v>
      </c>
      <c r="E93">
        <v>5.1527469834325079E-3</v>
      </c>
    </row>
    <row r="94" spans="1:5">
      <c r="A94" t="s">
        <v>229</v>
      </c>
      <c r="B94" t="s">
        <v>57</v>
      </c>
      <c r="C94" t="s">
        <v>64</v>
      </c>
      <c r="D94">
        <v>1718.9457582846003</v>
      </c>
      <c r="E94">
        <v>5.1095602716916639E-3</v>
      </c>
    </row>
    <row r="95" spans="1:5">
      <c r="A95" t="s">
        <v>230</v>
      </c>
      <c r="B95" t="s">
        <v>57</v>
      </c>
      <c r="C95" t="s">
        <v>64</v>
      </c>
      <c r="D95">
        <v>1675.5783741355974</v>
      </c>
      <c r="E95">
        <v>4.8832687739480277E-3</v>
      </c>
    </row>
    <row r="96" spans="1:5">
      <c r="A96" t="s">
        <v>231</v>
      </c>
      <c r="B96" t="s">
        <v>57</v>
      </c>
      <c r="C96" t="s">
        <v>64</v>
      </c>
      <c r="D96">
        <v>1692.2009533190965</v>
      </c>
      <c r="E96">
        <v>4.8391107717882251E-3</v>
      </c>
    </row>
    <row r="97" spans="1:5">
      <c r="A97" t="s">
        <v>232</v>
      </c>
      <c r="B97" t="s">
        <v>57</v>
      </c>
      <c r="C97" t="s">
        <v>64</v>
      </c>
      <c r="D97">
        <v>1974.7518234203033</v>
      </c>
      <c r="E97">
        <v>4.8634938788457019E-3</v>
      </c>
    </row>
    <row r="98" spans="1:5">
      <c r="A98" t="s">
        <v>233</v>
      </c>
      <c r="B98" t="s">
        <v>57</v>
      </c>
      <c r="C98" t="s">
        <v>64</v>
      </c>
      <c r="D98">
        <v>1998.1441879988979</v>
      </c>
      <c r="E98">
        <v>4.9538730310504063E-3</v>
      </c>
    </row>
    <row r="99" spans="1:5">
      <c r="A99" t="s">
        <v>234</v>
      </c>
      <c r="B99" t="s">
        <v>57</v>
      </c>
      <c r="C99" t="s">
        <v>64</v>
      </c>
      <c r="D99">
        <v>2034.7884934823035</v>
      </c>
      <c r="E99">
        <v>4.9618786563338842E-3</v>
      </c>
    </row>
    <row r="100" spans="1:5">
      <c r="A100" t="s">
        <v>235</v>
      </c>
      <c r="B100" t="s">
        <v>57</v>
      </c>
      <c r="C100" t="s">
        <v>64</v>
      </c>
      <c r="D100">
        <v>2085.6662614899019</v>
      </c>
      <c r="E100">
        <v>4.8411407726220886E-3</v>
      </c>
    </row>
    <row r="101" spans="1:5">
      <c r="A101" t="s">
        <v>236</v>
      </c>
      <c r="B101" t="s">
        <v>57</v>
      </c>
      <c r="C101" t="s">
        <v>64</v>
      </c>
      <c r="D101">
        <v>1790.7090909089004</v>
      </c>
      <c r="E101">
        <v>4.8425570776742949E-3</v>
      </c>
    </row>
    <row r="102" spans="1:5">
      <c r="A102" t="s">
        <v>237</v>
      </c>
      <c r="B102" t="s">
        <v>57</v>
      </c>
      <c r="C102" t="s">
        <v>64</v>
      </c>
      <c r="D102">
        <v>1685</v>
      </c>
      <c r="E102">
        <v>4.9006758984503785E-3</v>
      </c>
    </row>
    <row r="103" spans="1:5">
      <c r="A103" t="s">
        <v>238</v>
      </c>
      <c r="B103" t="s">
        <v>57</v>
      </c>
      <c r="C103" t="s">
        <v>64</v>
      </c>
      <c r="D103">
        <v>1581</v>
      </c>
      <c r="E103">
        <v>4.9269976807927475E-3</v>
      </c>
    </row>
    <row r="104" spans="1:5">
      <c r="A104" t="s">
        <v>239</v>
      </c>
      <c r="B104" t="s">
        <v>57</v>
      </c>
      <c r="C104" t="s">
        <v>64</v>
      </c>
      <c r="D104">
        <v>1481</v>
      </c>
      <c r="E104">
        <v>5.1025958436491858E-3</v>
      </c>
    </row>
    <row r="105" spans="1:5">
      <c r="A105" t="s">
        <v>240</v>
      </c>
      <c r="B105" t="s">
        <v>57</v>
      </c>
      <c r="C105" t="s">
        <v>64</v>
      </c>
      <c r="D105">
        <v>1439</v>
      </c>
      <c r="E105">
        <v>5.0232607520654775E-3</v>
      </c>
    </row>
    <row r="106" spans="1:5">
      <c r="A106" t="s">
        <v>241</v>
      </c>
      <c r="B106" t="s">
        <v>57</v>
      </c>
      <c r="C106" t="s">
        <v>64</v>
      </c>
      <c r="D106">
        <v>1213</v>
      </c>
      <c r="E106">
        <v>4.956146377209856E-3</v>
      </c>
    </row>
    <row r="107" spans="1:5">
      <c r="A107" t="s">
        <v>227</v>
      </c>
      <c r="B107" t="s">
        <v>57</v>
      </c>
      <c r="C107" t="s">
        <v>65</v>
      </c>
      <c r="D107">
        <v>1927.9402989999955</v>
      </c>
      <c r="E107">
        <v>4.6546277014130003E-3</v>
      </c>
    </row>
    <row r="108" spans="1:5">
      <c r="A108" t="s">
        <v>228</v>
      </c>
      <c r="B108" t="s">
        <v>57</v>
      </c>
      <c r="C108" t="s">
        <v>65</v>
      </c>
      <c r="D108">
        <v>2103.4212648819203</v>
      </c>
      <c r="E108">
        <v>4.5925965248052002E-3</v>
      </c>
    </row>
    <row r="109" spans="1:5">
      <c r="A109" t="s">
        <v>229</v>
      </c>
      <c r="B109" t="s">
        <v>57</v>
      </c>
      <c r="C109" t="s">
        <v>65</v>
      </c>
      <c r="D109">
        <v>2168.3258051288967</v>
      </c>
      <c r="E109">
        <v>4.5883532045220866E-3</v>
      </c>
    </row>
    <row r="110" spans="1:5">
      <c r="A110" t="s">
        <v>230</v>
      </c>
      <c r="B110" t="s">
        <v>57</v>
      </c>
      <c r="C110" t="s">
        <v>65</v>
      </c>
      <c r="D110">
        <v>2095.2660470487922</v>
      </c>
      <c r="E110">
        <v>4.9068634628761949E-3</v>
      </c>
    </row>
    <row r="111" spans="1:5">
      <c r="A111" t="s">
        <v>231</v>
      </c>
      <c r="B111" t="s">
        <v>57</v>
      </c>
      <c r="C111" t="s">
        <v>65</v>
      </c>
      <c r="D111">
        <v>2208.6992975158005</v>
      </c>
      <c r="E111">
        <v>4.5603323992092137E-3</v>
      </c>
    </row>
    <row r="112" spans="1:5">
      <c r="A112" t="s">
        <v>232</v>
      </c>
      <c r="B112" t="s">
        <v>57</v>
      </c>
      <c r="C112" t="s">
        <v>65</v>
      </c>
      <c r="D112">
        <v>2432.7346440600063</v>
      </c>
      <c r="E112">
        <v>4.6702746640698992E-3</v>
      </c>
    </row>
    <row r="113" spans="1:5">
      <c r="A113" t="s">
        <v>233</v>
      </c>
      <c r="B113" t="s">
        <v>57</v>
      </c>
      <c r="C113" t="s">
        <v>65</v>
      </c>
      <c r="D113">
        <v>2456.0463609064018</v>
      </c>
      <c r="E113">
        <v>4.8867386891546655E-3</v>
      </c>
    </row>
    <row r="114" spans="1:5">
      <c r="A114" t="s">
        <v>234</v>
      </c>
      <c r="B114" t="s">
        <v>57</v>
      </c>
      <c r="C114" t="s">
        <v>65</v>
      </c>
      <c r="D114">
        <v>2505.9812107262051</v>
      </c>
      <c r="E114">
        <v>4.9796119030476793E-3</v>
      </c>
    </row>
    <row r="115" spans="1:5">
      <c r="A115" t="s">
        <v>235</v>
      </c>
      <c r="B115" t="s">
        <v>57</v>
      </c>
      <c r="C115" t="s">
        <v>65</v>
      </c>
      <c r="D115">
        <v>2167.0039792596085</v>
      </c>
      <c r="E115">
        <v>5.0631745604177748E-3</v>
      </c>
    </row>
    <row r="116" spans="1:5">
      <c r="A116" t="s">
        <v>236</v>
      </c>
      <c r="B116" t="s">
        <v>57</v>
      </c>
      <c r="C116" t="s">
        <v>65</v>
      </c>
      <c r="D116">
        <v>2110.0871175066086</v>
      </c>
      <c r="E116">
        <v>5.2215094154286655E-3</v>
      </c>
    </row>
    <row r="117" spans="1:5">
      <c r="A117" t="s">
        <v>237</v>
      </c>
      <c r="B117" t="s">
        <v>57</v>
      </c>
      <c r="C117" t="s">
        <v>65</v>
      </c>
      <c r="D117">
        <v>1803.1065660675013</v>
      </c>
      <c r="E117">
        <v>5.1489634430836734E-3</v>
      </c>
    </row>
    <row r="118" spans="1:5">
      <c r="A118" t="s">
        <v>238</v>
      </c>
      <c r="B118" t="s">
        <v>57</v>
      </c>
      <c r="C118" t="s">
        <v>65</v>
      </c>
      <c r="D118">
        <v>1750</v>
      </c>
      <c r="E118">
        <v>5.1682539682539686E-3</v>
      </c>
    </row>
    <row r="119" spans="1:5">
      <c r="A119" t="s">
        <v>239</v>
      </c>
      <c r="B119" t="s">
        <v>57</v>
      </c>
      <c r="C119" t="s">
        <v>65</v>
      </c>
      <c r="D119">
        <v>1592.0019038658008</v>
      </c>
      <c r="E119">
        <v>5.4375820723597881E-3</v>
      </c>
    </row>
    <row r="120" spans="1:5">
      <c r="A120" t="s">
        <v>240</v>
      </c>
      <c r="B120" t="s">
        <v>57</v>
      </c>
      <c r="C120" t="s">
        <v>65</v>
      </c>
      <c r="D120">
        <v>1539.4924572318009</v>
      </c>
      <c r="E120">
        <v>5.6691956869079031E-3</v>
      </c>
    </row>
    <row r="121" spans="1:5">
      <c r="A121" t="s">
        <v>241</v>
      </c>
      <c r="B121" t="s">
        <v>57</v>
      </c>
      <c r="C121" t="s">
        <v>65</v>
      </c>
      <c r="D121">
        <v>1295.4064040185945</v>
      </c>
      <c r="E121">
        <v>5.6141028561684141E-3</v>
      </c>
    </row>
    <row r="122" spans="1:5">
      <c r="A122" t="s">
        <v>227</v>
      </c>
      <c r="B122" t="s">
        <v>57</v>
      </c>
      <c r="C122" t="s">
        <v>66</v>
      </c>
      <c r="D122">
        <v>2205.5</v>
      </c>
      <c r="E122">
        <v>4.8744930602785961E-3</v>
      </c>
    </row>
    <row r="123" spans="1:5">
      <c r="A123" t="s">
        <v>228</v>
      </c>
      <c r="B123" t="s">
        <v>57</v>
      </c>
      <c r="C123" t="s">
        <v>66</v>
      </c>
      <c r="D123">
        <v>2348.1598887957161</v>
      </c>
      <c r="E123">
        <v>5.1806818788550186E-3</v>
      </c>
    </row>
    <row r="124" spans="1:5">
      <c r="A124" t="s">
        <v>229</v>
      </c>
      <c r="B124" t="s">
        <v>57</v>
      </c>
      <c r="C124" t="s">
        <v>66</v>
      </c>
      <c r="D124">
        <v>2355.1171257649976</v>
      </c>
      <c r="E124">
        <v>5.2308325455340593E-3</v>
      </c>
    </row>
    <row r="125" spans="1:5">
      <c r="A125" t="s">
        <v>230</v>
      </c>
      <c r="B125" t="s">
        <v>57</v>
      </c>
      <c r="C125" t="s">
        <v>66</v>
      </c>
      <c r="D125">
        <v>2294.511820971305</v>
      </c>
      <c r="E125">
        <v>5.3568139035361584E-3</v>
      </c>
    </row>
    <row r="126" spans="1:5">
      <c r="A126" t="s">
        <v>231</v>
      </c>
      <c r="B126" t="s">
        <v>57</v>
      </c>
      <c r="C126" t="s">
        <v>66</v>
      </c>
      <c r="D126">
        <v>2304.1825978060951</v>
      </c>
      <c r="E126">
        <v>5.2996714123142753E-3</v>
      </c>
    </row>
    <row r="127" spans="1:5">
      <c r="A127" t="s">
        <v>232</v>
      </c>
      <c r="B127" t="s">
        <v>57</v>
      </c>
      <c r="C127" t="s">
        <v>66</v>
      </c>
      <c r="D127">
        <v>2557.1708997069018</v>
      </c>
      <c r="E127">
        <v>5.4572536980303354E-3</v>
      </c>
    </row>
    <row r="128" spans="1:5">
      <c r="A128" t="s">
        <v>233</v>
      </c>
      <c r="B128" t="s">
        <v>57</v>
      </c>
      <c r="C128" t="s">
        <v>66</v>
      </c>
      <c r="D128">
        <v>2461.4303364519992</v>
      </c>
      <c r="E128">
        <v>5.4804650774128369E-3</v>
      </c>
    </row>
    <row r="129" spans="1:5">
      <c r="A129" t="s">
        <v>234</v>
      </c>
      <c r="B129" t="s">
        <v>57</v>
      </c>
      <c r="C129" t="s">
        <v>66</v>
      </c>
      <c r="D129">
        <v>2614.1856223280997</v>
      </c>
      <c r="E129">
        <v>5.5267589788672491E-3</v>
      </c>
    </row>
    <row r="130" spans="1:5">
      <c r="A130" t="s">
        <v>235</v>
      </c>
      <c r="B130" t="s">
        <v>57</v>
      </c>
      <c r="C130" t="s">
        <v>66</v>
      </c>
      <c r="D130">
        <v>2167.917901722702</v>
      </c>
      <c r="E130">
        <v>5.8600246962424631E-3</v>
      </c>
    </row>
    <row r="131" spans="1:5">
      <c r="A131" t="s">
        <v>236</v>
      </c>
      <c r="B131" t="s">
        <v>57</v>
      </c>
      <c r="C131" t="s">
        <v>66</v>
      </c>
      <c r="D131">
        <v>2300.6859393684017</v>
      </c>
      <c r="E131">
        <v>5.661188321021071E-3</v>
      </c>
    </row>
    <row r="132" spans="1:5">
      <c r="A132" t="s">
        <v>237</v>
      </c>
      <c r="B132" t="s">
        <v>57</v>
      </c>
      <c r="C132" t="s">
        <v>66</v>
      </c>
      <c r="D132">
        <v>1894.3148789551985</v>
      </c>
      <c r="E132">
        <v>5.7231775740952716E-3</v>
      </c>
    </row>
    <row r="133" spans="1:5">
      <c r="A133" t="s">
        <v>238</v>
      </c>
      <c r="B133" t="s">
        <v>57</v>
      </c>
      <c r="C133" t="s">
        <v>66</v>
      </c>
      <c r="D133">
        <v>1834</v>
      </c>
      <c r="E133">
        <v>5.92019568641706E-3</v>
      </c>
    </row>
    <row r="134" spans="1:5">
      <c r="A134" t="s">
        <v>239</v>
      </c>
      <c r="B134" t="s">
        <v>57</v>
      </c>
      <c r="C134" t="s">
        <v>66</v>
      </c>
      <c r="D134">
        <v>1741.6951850996982</v>
      </c>
      <c r="E134">
        <v>5.8763087673666635E-3</v>
      </c>
    </row>
    <row r="135" spans="1:5">
      <c r="A135" t="s">
        <v>240</v>
      </c>
      <c r="B135" t="s">
        <v>57</v>
      </c>
      <c r="C135" t="s">
        <v>66</v>
      </c>
      <c r="D135">
        <v>1423.760967721598</v>
      </c>
      <c r="E135">
        <v>5.8188347619914822E-3</v>
      </c>
    </row>
    <row r="136" spans="1:5">
      <c r="A136" t="s">
        <v>241</v>
      </c>
      <c r="B136" t="s">
        <v>57</v>
      </c>
      <c r="C136" t="s">
        <v>66</v>
      </c>
      <c r="D136">
        <v>1264.0767774045003</v>
      </c>
      <c r="E136">
        <v>6.2467737293370644E-3</v>
      </c>
    </row>
    <row r="137" spans="1:5">
      <c r="A137" t="s">
        <v>227</v>
      </c>
      <c r="B137" t="s">
        <v>57</v>
      </c>
      <c r="C137" t="s">
        <v>67</v>
      </c>
      <c r="D137">
        <v>1868.3161769400022</v>
      </c>
      <c r="E137">
        <v>5.7109160147854757E-3</v>
      </c>
    </row>
    <row r="138" spans="1:5">
      <c r="A138" t="s">
        <v>228</v>
      </c>
      <c r="B138" t="s">
        <v>57</v>
      </c>
      <c r="C138" t="s">
        <v>67</v>
      </c>
      <c r="D138">
        <v>2066.229969118428</v>
      </c>
      <c r="E138">
        <v>6.0081033390787172E-3</v>
      </c>
    </row>
    <row r="139" spans="1:5">
      <c r="A139" t="s">
        <v>229</v>
      </c>
      <c r="B139" t="s">
        <v>57</v>
      </c>
      <c r="C139" t="s">
        <v>67</v>
      </c>
      <c r="D139">
        <v>2182.1307695854971</v>
      </c>
      <c r="E139">
        <v>5.9824276027473991E-3</v>
      </c>
    </row>
    <row r="140" spans="1:5">
      <c r="A140" t="s">
        <v>230</v>
      </c>
      <c r="B140" t="s">
        <v>57</v>
      </c>
      <c r="C140" t="s">
        <v>67</v>
      </c>
      <c r="D140">
        <v>2030.2323876218052</v>
      </c>
      <c r="E140">
        <v>5.9251217704123305E-3</v>
      </c>
    </row>
    <row r="141" spans="1:5">
      <c r="A141" t="s">
        <v>231</v>
      </c>
      <c r="B141" t="s">
        <v>57</v>
      </c>
      <c r="C141" t="s">
        <v>67</v>
      </c>
      <c r="D141">
        <v>2087.6499850208083</v>
      </c>
      <c r="E141">
        <v>5.6466525690144704E-3</v>
      </c>
    </row>
    <row r="142" spans="1:5">
      <c r="A142" t="s">
        <v>232</v>
      </c>
      <c r="B142" t="s">
        <v>57</v>
      </c>
      <c r="C142" t="s">
        <v>67</v>
      </c>
      <c r="D142">
        <v>2403.9337772634985</v>
      </c>
      <c r="E142">
        <v>5.7982916261693418E-3</v>
      </c>
    </row>
    <row r="143" spans="1:5">
      <c r="A143" t="s">
        <v>233</v>
      </c>
      <c r="B143" t="s">
        <v>57</v>
      </c>
      <c r="C143" t="s">
        <v>67</v>
      </c>
      <c r="D143">
        <v>2232.9874355294901</v>
      </c>
      <c r="E143">
        <v>6.0570086071738121E-3</v>
      </c>
    </row>
    <row r="144" spans="1:5">
      <c r="A144" t="s">
        <v>234</v>
      </c>
      <c r="B144" t="s">
        <v>57</v>
      </c>
      <c r="C144" t="s">
        <v>67</v>
      </c>
      <c r="D144">
        <v>2285.9050228543042</v>
      </c>
      <c r="E144">
        <v>6.1375677431521935E-3</v>
      </c>
    </row>
    <row r="145" spans="1:5">
      <c r="A145" t="s">
        <v>235</v>
      </c>
      <c r="B145" t="s">
        <v>57</v>
      </c>
      <c r="C145" t="s">
        <v>67</v>
      </c>
      <c r="D145">
        <v>2361.6363636366004</v>
      </c>
      <c r="E145">
        <v>6.1088036316209625E-3</v>
      </c>
    </row>
    <row r="146" spans="1:5">
      <c r="A146" t="s">
        <v>236</v>
      </c>
      <c r="B146" t="s">
        <v>57</v>
      </c>
      <c r="C146" t="s">
        <v>67</v>
      </c>
      <c r="D146">
        <v>2442</v>
      </c>
      <c r="E146">
        <v>6.372281372281372E-3</v>
      </c>
    </row>
    <row r="147" spans="1:5">
      <c r="A147" t="s">
        <v>237</v>
      </c>
      <c r="B147" t="s">
        <v>57</v>
      </c>
      <c r="C147" t="s">
        <v>67</v>
      </c>
      <c r="D147">
        <v>2022</v>
      </c>
      <c r="E147">
        <v>6.2716369930761618E-3</v>
      </c>
    </row>
    <row r="148" spans="1:5">
      <c r="A148" t="s">
        <v>238</v>
      </c>
      <c r="B148" t="s">
        <v>57</v>
      </c>
      <c r="C148" t="s">
        <v>67</v>
      </c>
      <c r="D148">
        <v>2007</v>
      </c>
      <c r="E148">
        <v>6.4375380612301386E-3</v>
      </c>
    </row>
    <row r="149" spans="1:5">
      <c r="A149" t="s">
        <v>239</v>
      </c>
      <c r="B149" t="s">
        <v>57</v>
      </c>
      <c r="C149" t="s">
        <v>67</v>
      </c>
      <c r="D149">
        <v>2045</v>
      </c>
      <c r="E149">
        <v>6.6636104319478407E-3</v>
      </c>
    </row>
    <row r="150" spans="1:5">
      <c r="A150" t="s">
        <v>240</v>
      </c>
      <c r="B150" t="s">
        <v>57</v>
      </c>
      <c r="C150" t="s">
        <v>67</v>
      </c>
      <c r="D150">
        <v>1789</v>
      </c>
      <c r="E150">
        <v>6.6521489348487671E-3</v>
      </c>
    </row>
    <row r="151" spans="1:5">
      <c r="A151" t="s">
        <v>241</v>
      </c>
      <c r="B151" t="s">
        <v>57</v>
      </c>
      <c r="C151" t="s">
        <v>67</v>
      </c>
      <c r="D151">
        <v>1434</v>
      </c>
      <c r="E151">
        <v>7.2035293661862699E-3</v>
      </c>
    </row>
    <row r="152" spans="1:5">
      <c r="A152" t="s">
        <v>227</v>
      </c>
      <c r="B152" t="s">
        <v>57</v>
      </c>
      <c r="C152" t="s">
        <v>68</v>
      </c>
      <c r="D152">
        <v>2865.7368413499885</v>
      </c>
      <c r="E152">
        <v>4.4725084227657938E-3</v>
      </c>
    </row>
    <row r="153" spans="1:5">
      <c r="A153" t="s">
        <v>228</v>
      </c>
      <c r="B153" t="s">
        <v>57</v>
      </c>
      <c r="C153" t="s">
        <v>68</v>
      </c>
      <c r="D153">
        <v>3099.2973263553058</v>
      </c>
      <c r="E153">
        <v>4.6996657284533302E-3</v>
      </c>
    </row>
    <row r="154" spans="1:5">
      <c r="A154" t="s">
        <v>229</v>
      </c>
      <c r="B154" t="s">
        <v>57</v>
      </c>
      <c r="C154" t="s">
        <v>68</v>
      </c>
      <c r="D154">
        <v>3107.2200779909876</v>
      </c>
      <c r="E154">
        <v>4.6465117142071473E-3</v>
      </c>
    </row>
    <row r="155" spans="1:5">
      <c r="A155" t="s">
        <v>230</v>
      </c>
      <c r="B155" t="s">
        <v>57</v>
      </c>
      <c r="C155" t="s">
        <v>68</v>
      </c>
      <c r="D155">
        <v>2901.5708914982038</v>
      </c>
      <c r="E155">
        <v>4.6780580161412729E-3</v>
      </c>
    </row>
    <row r="156" spans="1:5">
      <c r="A156" t="s">
        <v>231</v>
      </c>
      <c r="B156" t="s">
        <v>57</v>
      </c>
      <c r="C156" t="s">
        <v>68</v>
      </c>
      <c r="D156">
        <v>2807.3817464771155</v>
      </c>
      <c r="E156">
        <v>4.5537957453795543E-3</v>
      </c>
    </row>
    <row r="157" spans="1:5">
      <c r="A157" t="s">
        <v>232</v>
      </c>
      <c r="B157" t="s">
        <v>57</v>
      </c>
      <c r="C157" t="s">
        <v>68</v>
      </c>
      <c r="D157">
        <v>2970.7358065109961</v>
      </c>
      <c r="E157">
        <v>4.5274271290906944E-3</v>
      </c>
    </row>
    <row r="158" spans="1:5">
      <c r="A158" t="s">
        <v>233</v>
      </c>
      <c r="B158" t="s">
        <v>57</v>
      </c>
      <c r="C158" t="s">
        <v>68</v>
      </c>
      <c r="D158">
        <v>2967.1593882114862</v>
      </c>
      <c r="E158">
        <v>4.560630420583682E-3</v>
      </c>
    </row>
    <row r="159" spans="1:5">
      <c r="A159" t="s">
        <v>234</v>
      </c>
      <c r="B159" t="s">
        <v>57</v>
      </c>
      <c r="C159" t="s">
        <v>68</v>
      </c>
      <c r="D159">
        <v>3224.1146550063795</v>
      </c>
      <c r="E159">
        <v>4.7416680849799433E-3</v>
      </c>
    </row>
    <row r="160" spans="1:5">
      <c r="A160" t="s">
        <v>235</v>
      </c>
      <c r="B160" t="s">
        <v>57</v>
      </c>
      <c r="C160" t="s">
        <v>68</v>
      </c>
      <c r="D160">
        <v>3042.9312214179135</v>
      </c>
      <c r="E160">
        <v>4.8200620107897189E-3</v>
      </c>
    </row>
    <row r="161" spans="1:5">
      <c r="A161" t="s">
        <v>236</v>
      </c>
      <c r="B161" t="s">
        <v>57</v>
      </c>
      <c r="C161" t="s">
        <v>68</v>
      </c>
      <c r="D161">
        <v>3114.0166879644867</v>
      </c>
      <c r="E161">
        <v>5.0091790857400963E-3</v>
      </c>
    </row>
    <row r="162" spans="1:5">
      <c r="A162" t="s">
        <v>237</v>
      </c>
      <c r="B162" t="s">
        <v>57</v>
      </c>
      <c r="C162" t="s">
        <v>68</v>
      </c>
      <c r="D162">
        <v>2981.9210983342127</v>
      </c>
      <c r="E162">
        <v>5.0215423972275108E-3</v>
      </c>
    </row>
    <row r="163" spans="1:5">
      <c r="A163" t="s">
        <v>238</v>
      </c>
      <c r="B163" t="s">
        <v>57</v>
      </c>
      <c r="C163" t="s">
        <v>68</v>
      </c>
      <c r="D163">
        <v>2849</v>
      </c>
      <c r="E163">
        <v>5.1236301236301232E-3</v>
      </c>
    </row>
    <row r="164" spans="1:5">
      <c r="A164" t="s">
        <v>239</v>
      </c>
      <c r="B164" t="s">
        <v>57</v>
      </c>
      <c r="C164" t="s">
        <v>68</v>
      </c>
      <c r="D164">
        <v>2426.7733733976024</v>
      </c>
      <c r="E164">
        <v>5.3465857934874607E-3</v>
      </c>
    </row>
    <row r="165" spans="1:5">
      <c r="A165" t="s">
        <v>240</v>
      </c>
      <c r="B165" t="s">
        <v>57</v>
      </c>
      <c r="C165" t="s">
        <v>68</v>
      </c>
      <c r="D165">
        <v>2094.926257731096</v>
      </c>
      <c r="E165">
        <v>5.171186188317526E-3</v>
      </c>
    </row>
    <row r="166" spans="1:5">
      <c r="A166" t="s">
        <v>241</v>
      </c>
      <c r="B166" t="s">
        <v>57</v>
      </c>
      <c r="C166" t="s">
        <v>68</v>
      </c>
      <c r="D166">
        <v>1724.1969746243942</v>
      </c>
      <c r="E166">
        <v>5.2158256065292482E-3</v>
      </c>
    </row>
    <row r="167" spans="1:5">
      <c r="A167" t="s">
        <v>227</v>
      </c>
      <c r="B167" t="s">
        <v>57</v>
      </c>
      <c r="C167" t="s">
        <v>69</v>
      </c>
      <c r="D167">
        <v>3202.0553198400048</v>
      </c>
      <c r="E167">
        <v>3.6757927126445989E-3</v>
      </c>
    </row>
    <row r="168" spans="1:5">
      <c r="A168" t="s">
        <v>228</v>
      </c>
      <c r="B168" t="s">
        <v>57</v>
      </c>
      <c r="C168" t="s">
        <v>69</v>
      </c>
      <c r="D168">
        <v>3415.7216820635326</v>
      </c>
      <c r="E168">
        <v>3.5737139529546983E-3</v>
      </c>
    </row>
    <row r="169" spans="1:5">
      <c r="A169" t="s">
        <v>229</v>
      </c>
      <c r="B169" t="s">
        <v>57</v>
      </c>
      <c r="C169" t="s">
        <v>69</v>
      </c>
      <c r="D169">
        <v>2571.5349393926108</v>
      </c>
      <c r="E169">
        <v>3.4142292786366831E-3</v>
      </c>
    </row>
    <row r="170" spans="1:5">
      <c r="A170" t="s">
        <v>230</v>
      </c>
      <c r="B170" t="s">
        <v>57</v>
      </c>
      <c r="C170" t="s">
        <v>69</v>
      </c>
      <c r="D170">
        <v>2393.8671154678932</v>
      </c>
      <c r="E170">
        <v>3.3729621246768211E-3</v>
      </c>
    </row>
    <row r="171" spans="1:5">
      <c r="A171" t="s">
        <v>231</v>
      </c>
      <c r="B171" t="s">
        <v>57</v>
      </c>
      <c r="C171" t="s">
        <v>69</v>
      </c>
      <c r="D171">
        <v>2494.0430072546978</v>
      </c>
      <c r="E171">
        <v>3.4074114173509996E-3</v>
      </c>
    </row>
    <row r="172" spans="1:5">
      <c r="A172" t="s">
        <v>232</v>
      </c>
      <c r="B172" t="s">
        <v>57</v>
      </c>
      <c r="C172" t="s">
        <v>69</v>
      </c>
      <c r="D172">
        <v>2928.4214394272062</v>
      </c>
      <c r="E172">
        <v>3.3943044921993341E-3</v>
      </c>
    </row>
    <row r="173" spans="1:5">
      <c r="A173" t="s">
        <v>233</v>
      </c>
      <c r="B173" t="s">
        <v>57</v>
      </c>
      <c r="C173" t="s">
        <v>69</v>
      </c>
      <c r="D173">
        <v>3040.7092781031033</v>
      </c>
      <c r="E173">
        <v>3.4890976546023333E-3</v>
      </c>
    </row>
    <row r="174" spans="1:5">
      <c r="A174" t="s">
        <v>234</v>
      </c>
      <c r="B174" t="s">
        <v>57</v>
      </c>
      <c r="C174" t="s">
        <v>69</v>
      </c>
      <c r="D174">
        <v>3507.1143604588697</v>
      </c>
      <c r="E174">
        <v>3.4687177785175877E-3</v>
      </c>
    </row>
    <row r="175" spans="1:5">
      <c r="A175" t="s">
        <v>235</v>
      </c>
      <c r="B175" t="s">
        <v>57</v>
      </c>
      <c r="C175" t="s">
        <v>69</v>
      </c>
      <c r="D175">
        <v>3275.9950466695809</v>
      </c>
      <c r="E175">
        <v>3.5896291332808837E-3</v>
      </c>
    </row>
    <row r="176" spans="1:5">
      <c r="A176" t="s">
        <v>236</v>
      </c>
      <c r="B176" t="s">
        <v>57</v>
      </c>
      <c r="C176" t="s">
        <v>69</v>
      </c>
      <c r="D176">
        <v>2953.6825944725197</v>
      </c>
      <c r="E176">
        <v>3.6638000711855497E-3</v>
      </c>
    </row>
    <row r="177" spans="1:5">
      <c r="A177" t="s">
        <v>237</v>
      </c>
      <c r="B177" t="s">
        <v>57</v>
      </c>
      <c r="C177" t="s">
        <v>69</v>
      </c>
      <c r="D177">
        <v>2410.9759918537857</v>
      </c>
      <c r="E177">
        <v>3.6157540268114689E-3</v>
      </c>
    </row>
    <row r="178" spans="1:5">
      <c r="A178" t="s">
        <v>238</v>
      </c>
      <c r="B178" t="s">
        <v>57</v>
      </c>
      <c r="C178" t="s">
        <v>69</v>
      </c>
      <c r="D178">
        <v>1802</v>
      </c>
      <c r="E178">
        <v>3.8980607966457026E-3</v>
      </c>
    </row>
    <row r="179" spans="1:5">
      <c r="A179" t="s">
        <v>239</v>
      </c>
      <c r="B179" t="s">
        <v>57</v>
      </c>
      <c r="C179" t="s">
        <v>69</v>
      </c>
      <c r="D179">
        <v>1580.907001568899</v>
      </c>
      <c r="E179">
        <v>3.9419302183725897E-3</v>
      </c>
    </row>
    <row r="180" spans="1:5">
      <c r="A180" t="s">
        <v>240</v>
      </c>
      <c r="B180" t="s">
        <v>57</v>
      </c>
      <c r="C180" t="s">
        <v>69</v>
      </c>
      <c r="D180">
        <v>1424.4273684480013</v>
      </c>
      <c r="E180">
        <v>4.0547776572681608E-3</v>
      </c>
    </row>
    <row r="181" spans="1:5">
      <c r="A181" t="s">
        <v>241</v>
      </c>
      <c r="B181" t="s">
        <v>57</v>
      </c>
      <c r="C181" t="s">
        <v>69</v>
      </c>
      <c r="D181">
        <v>1049.7019831155008</v>
      </c>
      <c r="E181">
        <v>4.1002371203711268E-3</v>
      </c>
    </row>
    <row r="182" spans="1:5">
      <c r="A182" t="s">
        <v>227</v>
      </c>
      <c r="B182" t="s">
        <v>57</v>
      </c>
      <c r="C182" t="s">
        <v>70</v>
      </c>
      <c r="D182">
        <v>1153.0476193600011</v>
      </c>
      <c r="E182">
        <v>6.6776967870458229E-3</v>
      </c>
    </row>
    <row r="183" spans="1:5">
      <c r="A183" t="s">
        <v>228</v>
      </c>
      <c r="B183" t="s">
        <v>57</v>
      </c>
      <c r="C183" t="s">
        <v>70</v>
      </c>
      <c r="D183">
        <v>1218.8301896346022</v>
      </c>
      <c r="E183">
        <v>6.3900449789628415E-3</v>
      </c>
    </row>
    <row r="184" spans="1:5">
      <c r="A184" t="s">
        <v>229</v>
      </c>
      <c r="B184" t="s">
        <v>57</v>
      </c>
      <c r="C184" t="s">
        <v>70</v>
      </c>
      <c r="D184">
        <v>1349.6196568352011</v>
      </c>
      <c r="E184">
        <v>6.4230855173427782E-3</v>
      </c>
    </row>
    <row r="185" spans="1:5">
      <c r="A185" t="s">
        <v>230</v>
      </c>
      <c r="B185" t="s">
        <v>57</v>
      </c>
      <c r="C185" t="s">
        <v>70</v>
      </c>
      <c r="D185">
        <v>1380.6458738902027</v>
      </c>
      <c r="E185">
        <v>6.4160721536454073E-3</v>
      </c>
    </row>
    <row r="186" spans="1:5">
      <c r="A186" t="s">
        <v>231</v>
      </c>
      <c r="B186" t="s">
        <v>57</v>
      </c>
      <c r="C186" t="s">
        <v>70</v>
      </c>
      <c r="D186">
        <v>1292.659512699702</v>
      </c>
      <c r="E186">
        <v>6.2047683391426066E-3</v>
      </c>
    </row>
    <row r="187" spans="1:5">
      <c r="A187" t="s">
        <v>232</v>
      </c>
      <c r="B187" t="s">
        <v>57</v>
      </c>
      <c r="C187" t="s">
        <v>70</v>
      </c>
      <c r="D187">
        <v>1370.7107303031989</v>
      </c>
      <c r="E187">
        <v>6.5510603754263272E-3</v>
      </c>
    </row>
    <row r="188" spans="1:5">
      <c r="A188" t="s">
        <v>233</v>
      </c>
      <c r="B188" t="s">
        <v>57</v>
      </c>
      <c r="C188" t="s">
        <v>70</v>
      </c>
      <c r="D188">
        <v>1343.2499776347013</v>
      </c>
      <c r="E188">
        <v>6.3171166410637769E-3</v>
      </c>
    </row>
    <row r="189" spans="1:5">
      <c r="A189" t="s">
        <v>234</v>
      </c>
      <c r="B189" t="s">
        <v>57</v>
      </c>
      <c r="C189" t="s">
        <v>70</v>
      </c>
      <c r="D189">
        <v>1446.6905163488013</v>
      </c>
      <c r="E189">
        <v>6.4636387166207166E-3</v>
      </c>
    </row>
    <row r="190" spans="1:5">
      <c r="A190" t="s">
        <v>235</v>
      </c>
      <c r="B190" t="s">
        <v>57</v>
      </c>
      <c r="C190" t="s">
        <v>70</v>
      </c>
      <c r="D190">
        <v>1363.7052013483019</v>
      </c>
      <c r="E190">
        <v>6.921243239843524E-3</v>
      </c>
    </row>
    <row r="191" spans="1:5">
      <c r="A191" t="s">
        <v>236</v>
      </c>
      <c r="B191" t="s">
        <v>57</v>
      </c>
      <c r="C191" t="s">
        <v>70</v>
      </c>
      <c r="D191">
        <v>1232.7465707308993</v>
      </c>
      <c r="E191">
        <v>7.0649271102297189E-3</v>
      </c>
    </row>
    <row r="192" spans="1:5">
      <c r="A192" t="s">
        <v>237</v>
      </c>
      <c r="B192" t="s">
        <v>57</v>
      </c>
      <c r="C192" t="s">
        <v>70</v>
      </c>
      <c r="D192">
        <v>1227.3249791157002</v>
      </c>
      <c r="E192">
        <v>6.8734709697706869E-3</v>
      </c>
    </row>
    <row r="193" spans="1:5">
      <c r="A193" t="s">
        <v>238</v>
      </c>
      <c r="B193" t="s">
        <v>57</v>
      </c>
      <c r="C193" t="s">
        <v>70</v>
      </c>
      <c r="D193">
        <v>1069</v>
      </c>
      <c r="E193">
        <v>6.876234279180958E-3</v>
      </c>
    </row>
    <row r="194" spans="1:5">
      <c r="A194" t="s">
        <v>239</v>
      </c>
      <c r="B194" t="s">
        <v>57</v>
      </c>
      <c r="C194" t="s">
        <v>70</v>
      </c>
      <c r="D194">
        <v>1034.3218101530015</v>
      </c>
      <c r="E194">
        <v>6.8262127640145659E-3</v>
      </c>
    </row>
    <row r="195" spans="1:5">
      <c r="A195" t="s">
        <v>240</v>
      </c>
      <c r="B195" t="s">
        <v>57</v>
      </c>
      <c r="C195" t="s">
        <v>70</v>
      </c>
      <c r="D195">
        <v>927.91545031969952</v>
      </c>
      <c r="E195">
        <v>6.8025028955863796E-3</v>
      </c>
    </row>
    <row r="196" spans="1:5">
      <c r="A196" t="s">
        <v>241</v>
      </c>
      <c r="B196" t="s">
        <v>57</v>
      </c>
      <c r="C196" t="s">
        <v>70</v>
      </c>
      <c r="D196">
        <v>821.92050627400022</v>
      </c>
      <c r="E196">
        <v>7.0863034098673002E-3</v>
      </c>
    </row>
    <row r="197" spans="1:5">
      <c r="A197" t="s">
        <v>227</v>
      </c>
      <c r="B197" t="s">
        <v>57</v>
      </c>
      <c r="C197" t="s">
        <v>71</v>
      </c>
      <c r="D197">
        <v>1665.0000004400019</v>
      </c>
      <c r="E197">
        <v>4.7157413824041134E-3</v>
      </c>
    </row>
    <row r="198" spans="1:5">
      <c r="A198" t="s">
        <v>228</v>
      </c>
      <c r="B198" t="s">
        <v>57</v>
      </c>
      <c r="C198" t="s">
        <v>71</v>
      </c>
      <c r="D198">
        <v>1725.2669423457992</v>
      </c>
      <c r="E198">
        <v>4.7998555679654867E-3</v>
      </c>
    </row>
    <row r="199" spans="1:5">
      <c r="A199" t="s">
        <v>229</v>
      </c>
      <c r="B199" t="s">
        <v>57</v>
      </c>
      <c r="C199" t="s">
        <v>71</v>
      </c>
      <c r="D199">
        <v>1656.2788088649991</v>
      </c>
      <c r="E199">
        <v>4.7650440157462224E-3</v>
      </c>
    </row>
    <row r="200" spans="1:5">
      <c r="A200" t="s">
        <v>230</v>
      </c>
      <c r="B200" t="s">
        <v>57</v>
      </c>
      <c r="C200" t="s">
        <v>71</v>
      </c>
      <c r="D200">
        <v>1564.3139289404</v>
      </c>
      <c r="E200">
        <v>4.5037364422564619E-3</v>
      </c>
    </row>
    <row r="201" spans="1:5">
      <c r="A201" t="s">
        <v>231</v>
      </c>
      <c r="B201" t="s">
        <v>57</v>
      </c>
      <c r="C201" t="s">
        <v>71</v>
      </c>
      <c r="D201">
        <v>1749.290493616601</v>
      </c>
      <c r="E201">
        <v>5.0892374046755413E-3</v>
      </c>
    </row>
    <row r="202" spans="1:5">
      <c r="A202" t="s">
        <v>232</v>
      </c>
      <c r="B202" t="s">
        <v>57</v>
      </c>
      <c r="C202" t="s">
        <v>71</v>
      </c>
      <c r="D202">
        <v>1912</v>
      </c>
      <c r="E202">
        <v>5.2809739655973967E-3</v>
      </c>
    </row>
    <row r="203" spans="1:5">
      <c r="A203" t="s">
        <v>233</v>
      </c>
      <c r="B203" t="s">
        <v>57</v>
      </c>
      <c r="C203" t="s">
        <v>71</v>
      </c>
      <c r="D203">
        <v>1681</v>
      </c>
      <c r="E203">
        <v>5.527463811223478E-3</v>
      </c>
    </row>
    <row r="204" spans="1:5">
      <c r="A204" t="s">
        <v>234</v>
      </c>
      <c r="B204" t="s">
        <v>57</v>
      </c>
      <c r="C204" t="s">
        <v>71</v>
      </c>
      <c r="D204">
        <v>1638</v>
      </c>
      <c r="E204">
        <v>5.5686982770316107E-3</v>
      </c>
    </row>
    <row r="205" spans="1:5">
      <c r="A205" t="s">
        <v>235</v>
      </c>
      <c r="B205" t="s">
        <v>57</v>
      </c>
      <c r="C205" t="s">
        <v>71</v>
      </c>
      <c r="D205">
        <v>1571</v>
      </c>
      <c r="E205">
        <v>5.7350236933305038E-3</v>
      </c>
    </row>
    <row r="206" spans="1:5">
      <c r="A206" t="s">
        <v>236</v>
      </c>
      <c r="B206" t="s">
        <v>57</v>
      </c>
      <c r="C206" t="s">
        <v>71</v>
      </c>
      <c r="D206">
        <v>1593</v>
      </c>
      <c r="E206">
        <v>5.8310664713677896E-3</v>
      </c>
    </row>
    <row r="207" spans="1:5">
      <c r="A207" t="s">
        <v>237</v>
      </c>
      <c r="B207" t="s">
        <v>57</v>
      </c>
      <c r="C207" t="s">
        <v>71</v>
      </c>
      <c r="D207">
        <v>1425</v>
      </c>
      <c r="E207">
        <v>6.02485380116959E-3</v>
      </c>
    </row>
    <row r="208" spans="1:5">
      <c r="A208" t="s">
        <v>238</v>
      </c>
      <c r="B208" t="s">
        <v>57</v>
      </c>
      <c r="C208" t="s">
        <v>71</v>
      </c>
      <c r="D208">
        <v>1380</v>
      </c>
      <c r="E208">
        <v>6.0794082125603865E-3</v>
      </c>
    </row>
    <row r="209" spans="1:5">
      <c r="A209" t="s">
        <v>239</v>
      </c>
      <c r="B209" t="s">
        <v>57</v>
      </c>
      <c r="C209" t="s">
        <v>71</v>
      </c>
      <c r="D209">
        <v>1307</v>
      </c>
      <c r="E209">
        <v>6.0257799880982735E-3</v>
      </c>
    </row>
    <row r="210" spans="1:5">
      <c r="A210" t="s">
        <v>240</v>
      </c>
      <c r="B210" t="s">
        <v>57</v>
      </c>
      <c r="C210" t="s">
        <v>71</v>
      </c>
      <c r="D210">
        <v>1157</v>
      </c>
      <c r="E210">
        <v>6.031523096129838E-3</v>
      </c>
    </row>
    <row r="211" spans="1:5">
      <c r="A211" t="s">
        <v>241</v>
      </c>
      <c r="B211" t="s">
        <v>57</v>
      </c>
      <c r="C211" t="s">
        <v>71</v>
      </c>
      <c r="D211">
        <v>964</v>
      </c>
      <c r="E211">
        <v>6.2154218533886588E-3</v>
      </c>
    </row>
    <row r="212" spans="1:5">
      <c r="A212" t="s">
        <v>227</v>
      </c>
      <c r="B212" t="s">
        <v>57</v>
      </c>
      <c r="C212" t="s">
        <v>72</v>
      </c>
      <c r="D212">
        <v>2166.6993456799919</v>
      </c>
      <c r="E212">
        <v>4.2694219460720504E-3</v>
      </c>
    </row>
    <row r="213" spans="1:5">
      <c r="A213" t="s">
        <v>228</v>
      </c>
      <c r="B213" t="s">
        <v>57</v>
      </c>
      <c r="C213" t="s">
        <v>72</v>
      </c>
      <c r="D213">
        <v>2389.078323031325</v>
      </c>
      <c r="E213">
        <v>4.612024431945215E-3</v>
      </c>
    </row>
    <row r="214" spans="1:5">
      <c r="A214" t="s">
        <v>229</v>
      </c>
      <c r="B214" t="s">
        <v>57</v>
      </c>
      <c r="C214" t="s">
        <v>72</v>
      </c>
      <c r="D214">
        <v>2333.2552764030961</v>
      </c>
      <c r="E214">
        <v>4.8968516259657357E-3</v>
      </c>
    </row>
    <row r="215" spans="1:5">
      <c r="A215" t="s">
        <v>230</v>
      </c>
      <c r="B215" t="s">
        <v>57</v>
      </c>
      <c r="C215" t="s">
        <v>72</v>
      </c>
      <c r="D215">
        <v>2455.6839344099863</v>
      </c>
      <c r="E215">
        <v>4.5895372266773152E-3</v>
      </c>
    </row>
    <row r="216" spans="1:5">
      <c r="A216" t="s">
        <v>231</v>
      </c>
      <c r="B216" t="s">
        <v>57</v>
      </c>
      <c r="C216" t="s">
        <v>72</v>
      </c>
      <c r="D216">
        <v>2494</v>
      </c>
      <c r="E216">
        <v>4.7152053818052212E-3</v>
      </c>
    </row>
    <row r="217" spans="1:5">
      <c r="A217" t="s">
        <v>232</v>
      </c>
      <c r="B217" t="s">
        <v>57</v>
      </c>
      <c r="C217" t="s">
        <v>72</v>
      </c>
      <c r="D217">
        <v>2651</v>
      </c>
      <c r="E217">
        <v>4.8616350224234047E-3</v>
      </c>
    </row>
    <row r="218" spans="1:5">
      <c r="A218" t="s">
        <v>233</v>
      </c>
      <c r="B218" t="s">
        <v>57</v>
      </c>
      <c r="C218" t="s">
        <v>72</v>
      </c>
      <c r="D218">
        <v>2509</v>
      </c>
      <c r="E218">
        <v>4.8528076701651827E-3</v>
      </c>
    </row>
    <row r="219" spans="1:5">
      <c r="A219" t="s">
        <v>234</v>
      </c>
      <c r="B219" t="s">
        <v>57</v>
      </c>
      <c r="C219" t="s">
        <v>72</v>
      </c>
      <c r="D219">
        <v>2772</v>
      </c>
      <c r="E219">
        <v>4.8989397947731281E-3</v>
      </c>
    </row>
    <row r="220" spans="1:5">
      <c r="A220" t="s">
        <v>235</v>
      </c>
      <c r="B220" t="s">
        <v>57</v>
      </c>
      <c r="C220" t="s">
        <v>72</v>
      </c>
      <c r="D220">
        <v>2765</v>
      </c>
      <c r="E220">
        <v>5.0364175205947354E-3</v>
      </c>
    </row>
    <row r="221" spans="1:5">
      <c r="A221" t="s">
        <v>236</v>
      </c>
      <c r="B221" t="s">
        <v>57</v>
      </c>
      <c r="C221" t="s">
        <v>72</v>
      </c>
      <c r="D221">
        <v>2550</v>
      </c>
      <c r="E221">
        <v>5.1315359477124185E-3</v>
      </c>
    </row>
    <row r="222" spans="1:5">
      <c r="A222" t="s">
        <v>237</v>
      </c>
      <c r="B222" t="s">
        <v>57</v>
      </c>
      <c r="C222" t="s">
        <v>72</v>
      </c>
      <c r="D222">
        <v>2191</v>
      </c>
      <c r="E222">
        <v>5.2763197930929557E-3</v>
      </c>
    </row>
    <row r="223" spans="1:5">
      <c r="A223" t="s">
        <v>238</v>
      </c>
      <c r="B223" t="s">
        <v>57</v>
      </c>
      <c r="C223" t="s">
        <v>72</v>
      </c>
      <c r="D223">
        <v>2150</v>
      </c>
      <c r="E223">
        <v>5.3536821705426358E-3</v>
      </c>
    </row>
    <row r="224" spans="1:5">
      <c r="A224" t="s">
        <v>239</v>
      </c>
      <c r="B224" t="s">
        <v>57</v>
      </c>
      <c r="C224" t="s">
        <v>72</v>
      </c>
      <c r="D224">
        <v>2001</v>
      </c>
      <c r="E224">
        <v>5.3851546448997721E-3</v>
      </c>
    </row>
    <row r="225" spans="1:5">
      <c r="A225" t="s">
        <v>240</v>
      </c>
      <c r="B225" t="s">
        <v>57</v>
      </c>
      <c r="C225" t="s">
        <v>72</v>
      </c>
      <c r="D225">
        <v>1914</v>
      </c>
      <c r="E225">
        <v>5.5657146174387549E-3</v>
      </c>
    </row>
    <row r="226" spans="1:5">
      <c r="A226" t="s">
        <v>241</v>
      </c>
      <c r="B226" t="s">
        <v>57</v>
      </c>
      <c r="C226" t="s">
        <v>72</v>
      </c>
      <c r="D226">
        <v>1726</v>
      </c>
      <c r="E226">
        <v>5.837195828505214E-3</v>
      </c>
    </row>
    <row r="227" spans="1:5">
      <c r="A227" t="s">
        <v>227</v>
      </c>
      <c r="B227" t="s">
        <v>57</v>
      </c>
      <c r="C227" t="s">
        <v>73</v>
      </c>
      <c r="D227">
        <v>4138.2143333100094</v>
      </c>
      <c r="E227">
        <v>4.932555702255469E-3</v>
      </c>
    </row>
    <row r="228" spans="1:5">
      <c r="A228" t="s">
        <v>228</v>
      </c>
      <c r="B228" t="s">
        <v>57</v>
      </c>
      <c r="C228" t="s">
        <v>73</v>
      </c>
      <c r="D228">
        <v>4456.2662540288993</v>
      </c>
      <c r="E228">
        <v>4.9582232305078536E-3</v>
      </c>
    </row>
    <row r="229" spans="1:5">
      <c r="A229" t="s">
        <v>229</v>
      </c>
      <c r="B229" t="s">
        <v>57</v>
      </c>
      <c r="C229" t="s">
        <v>73</v>
      </c>
      <c r="D229">
        <v>4538.5766070259087</v>
      </c>
      <c r="E229">
        <v>4.5639884429638225E-3</v>
      </c>
    </row>
    <row r="230" spans="1:5">
      <c r="A230" t="s">
        <v>230</v>
      </c>
      <c r="B230" t="s">
        <v>57</v>
      </c>
      <c r="C230" t="s">
        <v>73</v>
      </c>
      <c r="D230">
        <v>4555.9926520790095</v>
      </c>
      <c r="E230">
        <v>4.7708363753397156E-3</v>
      </c>
    </row>
    <row r="231" spans="1:5">
      <c r="A231" t="s">
        <v>231</v>
      </c>
      <c r="B231" t="s">
        <v>57</v>
      </c>
      <c r="C231" t="s">
        <v>73</v>
      </c>
      <c r="D231">
        <v>4551.1763813478847</v>
      </c>
      <c r="E231">
        <v>4.6634278935033238E-3</v>
      </c>
    </row>
    <row r="232" spans="1:5">
      <c r="A232" t="s">
        <v>232</v>
      </c>
      <c r="B232" t="s">
        <v>57</v>
      </c>
      <c r="C232" t="s">
        <v>73</v>
      </c>
      <c r="D232">
        <v>5006.5403761148918</v>
      </c>
      <c r="E232">
        <v>4.5119628745350967E-3</v>
      </c>
    </row>
    <row r="233" spans="1:5">
      <c r="A233" t="s">
        <v>233</v>
      </c>
      <c r="B233" t="s">
        <v>57</v>
      </c>
      <c r="C233" t="s">
        <v>73</v>
      </c>
      <c r="D233">
        <v>4721.2193162580152</v>
      </c>
      <c r="E233">
        <v>5.0044087003971562E-3</v>
      </c>
    </row>
    <row r="234" spans="1:5">
      <c r="A234" t="s">
        <v>234</v>
      </c>
      <c r="B234" t="s">
        <v>57</v>
      </c>
      <c r="C234" t="s">
        <v>73</v>
      </c>
      <c r="D234">
        <v>5029.7094674276086</v>
      </c>
      <c r="E234">
        <v>5.019307704993729E-3</v>
      </c>
    </row>
    <row r="235" spans="1:5">
      <c r="A235" t="s">
        <v>235</v>
      </c>
      <c r="B235" t="s">
        <v>57</v>
      </c>
      <c r="C235" t="s">
        <v>73</v>
      </c>
      <c r="D235">
        <v>4661.9543199602113</v>
      </c>
      <c r="E235">
        <v>5.4089766317181546E-3</v>
      </c>
    </row>
    <row r="236" spans="1:5">
      <c r="A236" t="s">
        <v>236</v>
      </c>
      <c r="B236" t="s">
        <v>57</v>
      </c>
      <c r="C236" t="s">
        <v>73</v>
      </c>
      <c r="D236">
        <v>4510.8803248149106</v>
      </c>
      <c r="E236">
        <v>5.224103720301479E-3</v>
      </c>
    </row>
    <row r="237" spans="1:5">
      <c r="A237" t="s">
        <v>237</v>
      </c>
      <c r="B237" t="s">
        <v>57</v>
      </c>
      <c r="C237" t="s">
        <v>73</v>
      </c>
      <c r="D237">
        <v>3861.7356213941021</v>
      </c>
      <c r="E237">
        <v>5.9146470189940271E-3</v>
      </c>
    </row>
    <row r="238" spans="1:5">
      <c r="A238" t="s">
        <v>238</v>
      </c>
      <c r="B238" t="s">
        <v>57</v>
      </c>
      <c r="C238" t="s">
        <v>73</v>
      </c>
      <c r="D238">
        <v>3727</v>
      </c>
      <c r="E238">
        <v>5.6325090182750498E-3</v>
      </c>
    </row>
    <row r="239" spans="1:5">
      <c r="A239" t="s">
        <v>239</v>
      </c>
      <c r="B239" t="s">
        <v>57</v>
      </c>
      <c r="C239" t="s">
        <v>73</v>
      </c>
      <c r="D239">
        <v>3821.4865607180996</v>
      </c>
      <c r="E239">
        <v>5.7711954144890566E-3</v>
      </c>
    </row>
    <row r="240" spans="1:5">
      <c r="A240" t="s">
        <v>240</v>
      </c>
      <c r="B240" t="s">
        <v>57</v>
      </c>
      <c r="C240" t="s">
        <v>73</v>
      </c>
      <c r="D240">
        <v>3280.7856540280982</v>
      </c>
      <c r="E240">
        <v>5.9618994172058919E-3</v>
      </c>
    </row>
    <row r="241" spans="1:5">
      <c r="A241" t="s">
        <v>241</v>
      </c>
      <c r="B241" t="s">
        <v>57</v>
      </c>
      <c r="C241" t="s">
        <v>73</v>
      </c>
      <c r="D241">
        <v>3068.1244334640978</v>
      </c>
      <c r="E241">
        <v>5.9291074506984502E-3</v>
      </c>
    </row>
    <row r="242" spans="1:5">
      <c r="A242" t="s">
        <v>227</v>
      </c>
      <c r="B242" t="s">
        <v>57</v>
      </c>
      <c r="C242" t="s">
        <v>74</v>
      </c>
      <c r="D242">
        <v>2806.3960536000041</v>
      </c>
      <c r="E242">
        <v>5.1329946458402781E-3</v>
      </c>
    </row>
    <row r="243" spans="1:5">
      <c r="A243" t="s">
        <v>228</v>
      </c>
      <c r="B243" t="s">
        <v>57</v>
      </c>
      <c r="C243" t="s">
        <v>74</v>
      </c>
      <c r="D243">
        <v>2838.0785369594978</v>
      </c>
      <c r="E243">
        <v>5.3043224825223235E-3</v>
      </c>
    </row>
    <row r="244" spans="1:5">
      <c r="A244" t="s">
        <v>229</v>
      </c>
      <c r="B244" t="s">
        <v>57</v>
      </c>
      <c r="C244" t="s">
        <v>74</v>
      </c>
      <c r="D244">
        <v>2993.2243819140003</v>
      </c>
      <c r="E244">
        <v>5.2151903987524596E-3</v>
      </c>
    </row>
    <row r="245" spans="1:5">
      <c r="A245" t="s">
        <v>230</v>
      </c>
      <c r="B245" t="s">
        <v>57</v>
      </c>
      <c r="C245" t="s">
        <v>74</v>
      </c>
      <c r="D245">
        <v>3119.7950075055987</v>
      </c>
      <c r="E245">
        <v>5.186136882511269E-3</v>
      </c>
    </row>
    <row r="246" spans="1:5">
      <c r="A246" t="s">
        <v>231</v>
      </c>
      <c r="B246" t="s">
        <v>57</v>
      </c>
      <c r="C246" t="s">
        <v>74</v>
      </c>
      <c r="D246">
        <v>2918.3032314465013</v>
      </c>
      <c r="E246">
        <v>5.2109710176812029E-3</v>
      </c>
    </row>
    <row r="247" spans="1:5">
      <c r="A247" t="s">
        <v>232</v>
      </c>
      <c r="B247" t="s">
        <v>57</v>
      </c>
      <c r="C247" t="s">
        <v>74</v>
      </c>
      <c r="D247">
        <v>3133.6672096669026</v>
      </c>
      <c r="E247">
        <v>5.4492741240733302E-3</v>
      </c>
    </row>
    <row r="248" spans="1:5">
      <c r="A248" t="s">
        <v>233</v>
      </c>
      <c r="B248" t="s">
        <v>57</v>
      </c>
      <c r="C248" t="s">
        <v>74</v>
      </c>
      <c r="D248">
        <v>3244.2824040167961</v>
      </c>
      <c r="E248">
        <v>5.5265236207886377E-3</v>
      </c>
    </row>
    <row r="249" spans="1:5">
      <c r="A249" t="s">
        <v>234</v>
      </c>
      <c r="B249" t="s">
        <v>57</v>
      </c>
      <c r="C249" t="s">
        <v>74</v>
      </c>
      <c r="D249">
        <v>3287.2317481392965</v>
      </c>
      <c r="E249">
        <v>5.5995664553596149E-3</v>
      </c>
    </row>
    <row r="250" spans="1:5">
      <c r="A250" t="s">
        <v>235</v>
      </c>
      <c r="B250" t="s">
        <v>57</v>
      </c>
      <c r="C250" t="s">
        <v>74</v>
      </c>
      <c r="D250">
        <v>3085.4447725781029</v>
      </c>
      <c r="E250">
        <v>5.258891155317409E-3</v>
      </c>
    </row>
    <row r="251" spans="1:5">
      <c r="A251" t="s">
        <v>236</v>
      </c>
      <c r="B251" t="s">
        <v>57</v>
      </c>
      <c r="C251" t="s">
        <v>74</v>
      </c>
      <c r="D251">
        <v>3065.2547445852024</v>
      </c>
      <c r="E251">
        <v>5.500005674069686E-3</v>
      </c>
    </row>
    <row r="252" spans="1:5">
      <c r="A252" t="s">
        <v>237</v>
      </c>
      <c r="B252" t="s">
        <v>57</v>
      </c>
      <c r="C252" t="s">
        <v>74</v>
      </c>
      <c r="D252">
        <v>2736.5464220502008</v>
      </c>
      <c r="E252">
        <v>5.6377453972677538E-3</v>
      </c>
    </row>
    <row r="253" spans="1:5">
      <c r="A253" t="s">
        <v>238</v>
      </c>
      <c r="B253" t="s">
        <v>57</v>
      </c>
      <c r="C253" t="s">
        <v>74</v>
      </c>
      <c r="D253">
        <v>2723</v>
      </c>
      <c r="E253">
        <v>6.2048598359652355E-3</v>
      </c>
    </row>
    <row r="254" spans="1:5">
      <c r="A254" t="s">
        <v>239</v>
      </c>
      <c r="B254" t="s">
        <v>57</v>
      </c>
      <c r="C254" t="s">
        <v>74</v>
      </c>
      <c r="D254">
        <v>2609</v>
      </c>
      <c r="E254">
        <v>6.2337634683361006E-3</v>
      </c>
    </row>
    <row r="255" spans="1:5">
      <c r="A255" t="s">
        <v>240</v>
      </c>
      <c r="B255" t="s">
        <v>57</v>
      </c>
      <c r="C255" t="s">
        <v>74</v>
      </c>
      <c r="D255">
        <v>2315</v>
      </c>
      <c r="E255">
        <v>6.4098872090232782E-3</v>
      </c>
    </row>
    <row r="256" spans="1:5">
      <c r="A256" t="s">
        <v>241</v>
      </c>
      <c r="B256" t="s">
        <v>57</v>
      </c>
      <c r="C256" t="s">
        <v>74</v>
      </c>
      <c r="D256">
        <v>2305</v>
      </c>
      <c r="E256">
        <v>6.1587129428778021E-3</v>
      </c>
    </row>
    <row r="257" spans="1:5">
      <c r="A257" t="s">
        <v>227</v>
      </c>
      <c r="B257" t="s">
        <v>57</v>
      </c>
      <c r="C257" t="s">
        <v>75</v>
      </c>
      <c r="D257">
        <v>2221.0700632500007</v>
      </c>
      <c r="E257">
        <v>4.5826924755980767E-3</v>
      </c>
    </row>
    <row r="258" spans="1:5">
      <c r="A258" t="s">
        <v>228</v>
      </c>
      <c r="B258" t="s">
        <v>57</v>
      </c>
      <c r="C258" t="s">
        <v>75</v>
      </c>
      <c r="D258">
        <v>2206.8033424862247</v>
      </c>
      <c r="E258">
        <v>4.8856607200099553E-3</v>
      </c>
    </row>
    <row r="259" spans="1:5">
      <c r="A259" t="s">
        <v>229</v>
      </c>
      <c r="B259" t="s">
        <v>57</v>
      </c>
      <c r="C259" t="s">
        <v>75</v>
      </c>
      <c r="D259">
        <v>2340.7390963363077</v>
      </c>
      <c r="E259">
        <v>4.731332137126512E-3</v>
      </c>
    </row>
    <row r="260" spans="1:5">
      <c r="A260" t="s">
        <v>230</v>
      </c>
      <c r="B260" t="s">
        <v>57</v>
      </c>
      <c r="C260" t="s">
        <v>75</v>
      </c>
      <c r="D260">
        <v>2323.3807539098939</v>
      </c>
      <c r="E260">
        <v>5.0382985670436023E-3</v>
      </c>
    </row>
    <row r="261" spans="1:5">
      <c r="A261" t="s">
        <v>231</v>
      </c>
      <c r="B261" t="s">
        <v>57</v>
      </c>
      <c r="C261" t="s">
        <v>75</v>
      </c>
      <c r="D261">
        <v>2364.4665318943944</v>
      </c>
      <c r="E261">
        <v>5.1697091591116871E-3</v>
      </c>
    </row>
    <row r="262" spans="1:5">
      <c r="A262" t="s">
        <v>232</v>
      </c>
      <c r="B262" t="s">
        <v>57</v>
      </c>
      <c r="C262" t="s">
        <v>75</v>
      </c>
      <c r="D262">
        <v>2461</v>
      </c>
      <c r="E262">
        <v>5.1404690956702338E-3</v>
      </c>
    </row>
    <row r="263" spans="1:5">
      <c r="A263" t="s">
        <v>233</v>
      </c>
      <c r="B263" t="s">
        <v>57</v>
      </c>
      <c r="C263" t="s">
        <v>75</v>
      </c>
      <c r="D263">
        <v>2270</v>
      </c>
      <c r="E263">
        <v>5.1841654429760154E-3</v>
      </c>
    </row>
    <row r="264" spans="1:5">
      <c r="A264" t="s">
        <v>234</v>
      </c>
      <c r="B264" t="s">
        <v>57</v>
      </c>
      <c r="C264" t="s">
        <v>75</v>
      </c>
      <c r="D264">
        <v>2372</v>
      </c>
      <c r="E264">
        <v>5.2923575979014429E-3</v>
      </c>
    </row>
    <row r="265" spans="1:5">
      <c r="A265" t="s">
        <v>235</v>
      </c>
      <c r="B265" t="s">
        <v>57</v>
      </c>
      <c r="C265" t="s">
        <v>75</v>
      </c>
      <c r="D265">
        <v>2167</v>
      </c>
      <c r="E265">
        <v>5.3270650669127824E-3</v>
      </c>
    </row>
    <row r="266" spans="1:5">
      <c r="A266" t="s">
        <v>236</v>
      </c>
      <c r="B266" t="s">
        <v>57</v>
      </c>
      <c r="C266" t="s">
        <v>75</v>
      </c>
      <c r="D266">
        <v>2207</v>
      </c>
      <c r="E266">
        <v>5.393508030005538E-3</v>
      </c>
    </row>
    <row r="267" spans="1:5">
      <c r="A267" t="s">
        <v>237</v>
      </c>
      <c r="B267" t="s">
        <v>57</v>
      </c>
      <c r="C267" t="s">
        <v>75</v>
      </c>
      <c r="D267">
        <v>1877</v>
      </c>
      <c r="E267">
        <v>5.4149647783105432E-3</v>
      </c>
    </row>
    <row r="268" spans="1:5">
      <c r="A268" t="s">
        <v>238</v>
      </c>
      <c r="B268" t="s">
        <v>57</v>
      </c>
      <c r="C268" t="s">
        <v>75</v>
      </c>
      <c r="D268">
        <v>1734</v>
      </c>
      <c r="E268">
        <v>5.5719755222350372E-3</v>
      </c>
    </row>
    <row r="269" spans="1:5">
      <c r="A269" t="s">
        <v>239</v>
      </c>
      <c r="B269" t="s">
        <v>57</v>
      </c>
      <c r="C269" t="s">
        <v>75</v>
      </c>
      <c r="D269">
        <v>1822</v>
      </c>
      <c r="E269">
        <v>5.6340712281985608E-3</v>
      </c>
    </row>
    <row r="270" spans="1:5">
      <c r="A270" t="s">
        <v>240</v>
      </c>
      <c r="B270" t="s">
        <v>57</v>
      </c>
      <c r="C270" t="s">
        <v>75</v>
      </c>
      <c r="D270">
        <v>1877</v>
      </c>
      <c r="E270">
        <v>5.5899632984076249E-3</v>
      </c>
    </row>
    <row r="271" spans="1:5">
      <c r="A271" t="s">
        <v>241</v>
      </c>
      <c r="B271" t="s">
        <v>57</v>
      </c>
      <c r="C271" t="s">
        <v>75</v>
      </c>
      <c r="D271">
        <v>1570</v>
      </c>
      <c r="E271">
        <v>5.8001592356687892E-3</v>
      </c>
    </row>
    <row r="272" spans="1:5">
      <c r="A272" t="s">
        <v>227</v>
      </c>
      <c r="B272" t="s">
        <v>57</v>
      </c>
      <c r="C272" t="s">
        <v>76</v>
      </c>
      <c r="D272">
        <v>2156.3287673599971</v>
      </c>
      <c r="E272">
        <v>4.6907822571819677E-3</v>
      </c>
    </row>
    <row r="273" spans="1:5">
      <c r="A273" t="s">
        <v>228</v>
      </c>
      <c r="B273" t="s">
        <v>57</v>
      </c>
      <c r="C273" t="s">
        <v>76</v>
      </c>
      <c r="D273">
        <v>2321.9756639793886</v>
      </c>
      <c r="E273">
        <v>4.5975850188288815E-3</v>
      </c>
    </row>
    <row r="274" spans="1:5">
      <c r="A274" t="s">
        <v>229</v>
      </c>
      <c r="B274" t="s">
        <v>57</v>
      </c>
      <c r="C274" t="s">
        <v>76</v>
      </c>
      <c r="D274">
        <v>2465.2792200398926</v>
      </c>
      <c r="E274">
        <v>4.1199950864784628E-3</v>
      </c>
    </row>
    <row r="275" spans="1:5">
      <c r="A275" t="s">
        <v>230</v>
      </c>
      <c r="B275" t="s">
        <v>57</v>
      </c>
      <c r="C275" t="s">
        <v>76</v>
      </c>
      <c r="D275">
        <v>2408.645580306003</v>
      </c>
      <c r="E275">
        <v>4.4295133204124114E-3</v>
      </c>
    </row>
    <row r="276" spans="1:5">
      <c r="A276" t="s">
        <v>231</v>
      </c>
      <c r="B276" t="s">
        <v>57</v>
      </c>
      <c r="C276" t="s">
        <v>76</v>
      </c>
      <c r="D276">
        <v>2570.9580650974949</v>
      </c>
      <c r="E276">
        <v>4.3549400962706649E-3</v>
      </c>
    </row>
    <row r="277" spans="1:5">
      <c r="A277" t="s">
        <v>232</v>
      </c>
      <c r="B277" t="s">
        <v>57</v>
      </c>
      <c r="C277" t="s">
        <v>76</v>
      </c>
      <c r="D277">
        <v>3020.1022450183013</v>
      </c>
      <c r="E277">
        <v>4.5257156147258037E-3</v>
      </c>
    </row>
    <row r="278" spans="1:5">
      <c r="A278" t="s">
        <v>233</v>
      </c>
      <c r="B278" t="s">
        <v>57</v>
      </c>
      <c r="C278" t="s">
        <v>76</v>
      </c>
      <c r="D278">
        <v>2801.0260628204032</v>
      </c>
      <c r="E278">
        <v>4.5472962641423913E-3</v>
      </c>
    </row>
    <row r="279" spans="1:5">
      <c r="A279" t="s">
        <v>234</v>
      </c>
      <c r="B279" t="s">
        <v>57</v>
      </c>
      <c r="C279" t="s">
        <v>76</v>
      </c>
      <c r="D279">
        <v>2752.087328589701</v>
      </c>
      <c r="E279">
        <v>4.4163132024262744E-3</v>
      </c>
    </row>
    <row r="280" spans="1:5">
      <c r="A280" t="s">
        <v>235</v>
      </c>
      <c r="B280" t="s">
        <v>57</v>
      </c>
      <c r="C280" t="s">
        <v>76</v>
      </c>
      <c r="D280">
        <v>2456.6055699888084</v>
      </c>
      <c r="E280">
        <v>4.6838290337306862E-3</v>
      </c>
    </row>
    <row r="281" spans="1:5">
      <c r="A281" t="s">
        <v>236</v>
      </c>
      <c r="B281" t="s">
        <v>57</v>
      </c>
      <c r="C281" t="s">
        <v>76</v>
      </c>
      <c r="D281">
        <v>2529</v>
      </c>
      <c r="E281">
        <v>4.5760840912086459E-3</v>
      </c>
    </row>
    <row r="282" spans="1:5">
      <c r="A282" t="s">
        <v>237</v>
      </c>
      <c r="B282" t="s">
        <v>57</v>
      </c>
      <c r="C282" t="s">
        <v>76</v>
      </c>
      <c r="D282">
        <v>2193</v>
      </c>
      <c r="E282">
        <v>4.5935299184273193E-3</v>
      </c>
    </row>
    <row r="283" spans="1:5">
      <c r="A283" t="s">
        <v>238</v>
      </c>
      <c r="B283" t="s">
        <v>57</v>
      </c>
      <c r="C283" t="s">
        <v>76</v>
      </c>
      <c r="D283">
        <v>1977</v>
      </c>
      <c r="E283">
        <v>4.6580818299331193E-3</v>
      </c>
    </row>
    <row r="284" spans="1:5">
      <c r="A284" t="s">
        <v>239</v>
      </c>
      <c r="B284" t="s">
        <v>57</v>
      </c>
      <c r="C284" t="s">
        <v>76</v>
      </c>
      <c r="D284">
        <v>1772</v>
      </c>
      <c r="E284">
        <v>4.6871081013293205E-3</v>
      </c>
    </row>
    <row r="285" spans="1:5">
      <c r="A285" t="s">
        <v>240</v>
      </c>
      <c r="B285" t="s">
        <v>57</v>
      </c>
      <c r="C285" t="s">
        <v>76</v>
      </c>
      <c r="D285">
        <v>1669</v>
      </c>
      <c r="E285">
        <v>4.8269922109047333E-3</v>
      </c>
    </row>
    <row r="286" spans="1:5">
      <c r="A286" t="s">
        <v>241</v>
      </c>
      <c r="B286" t="s">
        <v>57</v>
      </c>
      <c r="C286" t="s">
        <v>76</v>
      </c>
      <c r="D286">
        <v>1659</v>
      </c>
      <c r="E286">
        <v>5.1034759895519392E-3</v>
      </c>
    </row>
    <row r="287" spans="1:5">
      <c r="A287" t="s">
        <v>227</v>
      </c>
      <c r="B287" t="s">
        <v>57</v>
      </c>
      <c r="C287" t="s">
        <v>77</v>
      </c>
      <c r="D287">
        <v>4463.2000007900006</v>
      </c>
      <c r="E287">
        <v>4.9031731924640779E-3</v>
      </c>
    </row>
    <row r="288" spans="1:5">
      <c r="A288" t="s">
        <v>228</v>
      </c>
      <c r="B288" t="s">
        <v>57</v>
      </c>
      <c r="C288" t="s">
        <v>77</v>
      </c>
      <c r="D288">
        <v>3544.1597702696631</v>
      </c>
      <c r="E288">
        <v>5.0244995222868179E-3</v>
      </c>
    </row>
    <row r="289" spans="1:5">
      <c r="A289" t="s">
        <v>229</v>
      </c>
      <c r="B289" t="s">
        <v>57</v>
      </c>
      <c r="C289" t="s">
        <v>77</v>
      </c>
      <c r="D289">
        <v>3518.2196000687941</v>
      </c>
      <c r="E289">
        <v>4.9326043479669315E-3</v>
      </c>
    </row>
    <row r="290" spans="1:5">
      <c r="A290" t="s">
        <v>230</v>
      </c>
      <c r="B290" t="s">
        <v>57</v>
      </c>
      <c r="C290" t="s">
        <v>77</v>
      </c>
      <c r="D290">
        <v>3537.3971755228949</v>
      </c>
      <c r="E290">
        <v>4.8544022110882535E-3</v>
      </c>
    </row>
    <row r="291" spans="1:5">
      <c r="A291" t="s">
        <v>231</v>
      </c>
      <c r="B291" t="s">
        <v>57</v>
      </c>
      <c r="C291" t="s">
        <v>77</v>
      </c>
      <c r="D291">
        <v>3530.4662904824959</v>
      </c>
      <c r="E291">
        <v>4.9078126788616094E-3</v>
      </c>
    </row>
    <row r="292" spans="1:5">
      <c r="A292" t="s">
        <v>232</v>
      </c>
      <c r="B292" t="s">
        <v>57</v>
      </c>
      <c r="C292" t="s">
        <v>77</v>
      </c>
      <c r="D292">
        <v>4251.7076134888966</v>
      </c>
      <c r="E292">
        <v>4.9712140773407144E-3</v>
      </c>
    </row>
    <row r="293" spans="1:5">
      <c r="A293" t="s">
        <v>233</v>
      </c>
      <c r="B293" t="s">
        <v>57</v>
      </c>
      <c r="C293" t="s">
        <v>77</v>
      </c>
      <c r="D293">
        <v>4591.7636752802937</v>
      </c>
      <c r="E293">
        <v>5.1151857659865619E-3</v>
      </c>
    </row>
    <row r="294" spans="1:5">
      <c r="A294" t="s">
        <v>234</v>
      </c>
      <c r="B294" t="s">
        <v>57</v>
      </c>
      <c r="C294" t="s">
        <v>77</v>
      </c>
      <c r="D294">
        <v>4687.7254958085978</v>
      </c>
      <c r="E294">
        <v>5.0150809191555935E-3</v>
      </c>
    </row>
    <row r="295" spans="1:5">
      <c r="A295" t="s">
        <v>235</v>
      </c>
      <c r="B295" t="s">
        <v>57</v>
      </c>
      <c r="C295" t="s">
        <v>77</v>
      </c>
      <c r="D295">
        <v>4184.7434813384052</v>
      </c>
      <c r="E295">
        <v>5.0613166188227254E-3</v>
      </c>
    </row>
    <row r="296" spans="1:5">
      <c r="A296" t="s">
        <v>236</v>
      </c>
      <c r="B296" t="s">
        <v>57</v>
      </c>
      <c r="C296" t="s">
        <v>77</v>
      </c>
      <c r="D296">
        <v>4075.0844815046926</v>
      </c>
      <c r="E296">
        <v>5.0562038808409301E-3</v>
      </c>
    </row>
    <row r="297" spans="1:5">
      <c r="A297" t="s">
        <v>237</v>
      </c>
      <c r="B297" t="s">
        <v>57</v>
      </c>
      <c r="C297" t="s">
        <v>77</v>
      </c>
      <c r="D297">
        <v>3276.5726241086991</v>
      </c>
      <c r="E297">
        <v>5.2641383231428161E-3</v>
      </c>
    </row>
    <row r="298" spans="1:5">
      <c r="A298" t="s">
        <v>238</v>
      </c>
      <c r="B298" t="s">
        <v>57</v>
      </c>
      <c r="C298" t="s">
        <v>77</v>
      </c>
      <c r="D298">
        <v>3017</v>
      </c>
      <c r="E298">
        <v>5.3905185430707476E-3</v>
      </c>
    </row>
    <row r="299" spans="1:5">
      <c r="A299" t="s">
        <v>239</v>
      </c>
      <c r="B299" t="s">
        <v>57</v>
      </c>
      <c r="C299" t="s">
        <v>77</v>
      </c>
      <c r="D299">
        <v>2868.9286130707069</v>
      </c>
      <c r="E299">
        <v>5.5496910448179348E-3</v>
      </c>
    </row>
    <row r="300" spans="1:5">
      <c r="A300" t="s">
        <v>240</v>
      </c>
      <c r="B300" t="s">
        <v>57</v>
      </c>
      <c r="C300" t="s">
        <v>77</v>
      </c>
      <c r="D300">
        <v>2436.6841860545951</v>
      </c>
      <c r="E300">
        <v>5.4578184447812012E-3</v>
      </c>
    </row>
    <row r="301" spans="1:5">
      <c r="A301" t="s">
        <v>241</v>
      </c>
      <c r="B301" t="s">
        <v>57</v>
      </c>
      <c r="C301" t="s">
        <v>77</v>
      </c>
      <c r="D301">
        <v>2329.7536009317059</v>
      </c>
      <c r="E301">
        <v>5.4103666841146206E-3</v>
      </c>
    </row>
    <row r="302" spans="1:5">
      <c r="A302" t="s">
        <v>227</v>
      </c>
      <c r="B302" t="s">
        <v>57</v>
      </c>
      <c r="C302" t="s">
        <v>78</v>
      </c>
      <c r="D302">
        <v>1562</v>
      </c>
      <c r="E302">
        <v>5.2767996870109546E-3</v>
      </c>
    </row>
    <row r="303" spans="1:5">
      <c r="A303" t="s">
        <v>228</v>
      </c>
      <c r="B303" t="s">
        <v>57</v>
      </c>
      <c r="C303" t="s">
        <v>78</v>
      </c>
      <c r="D303">
        <v>1705.4490587061928</v>
      </c>
      <c r="E303">
        <v>5.5941669728505668E-3</v>
      </c>
    </row>
    <row r="304" spans="1:5">
      <c r="A304" t="s">
        <v>229</v>
      </c>
      <c r="B304" t="s">
        <v>57</v>
      </c>
      <c r="C304" t="s">
        <v>78</v>
      </c>
      <c r="D304">
        <v>1623.9153583154985</v>
      </c>
      <c r="E304">
        <v>5.5402982262439228E-3</v>
      </c>
    </row>
    <row r="305" spans="1:5">
      <c r="A305" t="s">
        <v>230</v>
      </c>
      <c r="B305" t="s">
        <v>57</v>
      </c>
      <c r="C305" t="s">
        <v>78</v>
      </c>
      <c r="D305">
        <v>1616.114070977196</v>
      </c>
      <c r="E305">
        <v>5.8417104988672921E-3</v>
      </c>
    </row>
    <row r="306" spans="1:5">
      <c r="A306" t="s">
        <v>231</v>
      </c>
      <c r="B306" t="s">
        <v>57</v>
      </c>
      <c r="C306" t="s">
        <v>78</v>
      </c>
      <c r="D306">
        <v>1560.9004804919987</v>
      </c>
      <c r="E306">
        <v>5.7262460795452722E-3</v>
      </c>
    </row>
    <row r="307" spans="1:5">
      <c r="A307" t="s">
        <v>232</v>
      </c>
      <c r="B307" t="s">
        <v>57</v>
      </c>
      <c r="C307" t="s">
        <v>78</v>
      </c>
      <c r="D307">
        <v>1645.3964001955962</v>
      </c>
      <c r="E307">
        <v>5.8200723615782239E-3</v>
      </c>
    </row>
    <row r="308" spans="1:5">
      <c r="A308" t="s">
        <v>233</v>
      </c>
      <c r="B308" t="s">
        <v>57</v>
      </c>
      <c r="C308" t="s">
        <v>78</v>
      </c>
      <c r="D308">
        <v>1610.3837591636047</v>
      </c>
      <c r="E308">
        <v>6.093841726771067E-3</v>
      </c>
    </row>
    <row r="309" spans="1:5">
      <c r="A309" t="s">
        <v>234</v>
      </c>
      <c r="B309" t="s">
        <v>57</v>
      </c>
      <c r="C309" t="s">
        <v>78</v>
      </c>
      <c r="D309">
        <v>1689.3976429294012</v>
      </c>
      <c r="E309">
        <v>6.0430059292668021E-3</v>
      </c>
    </row>
    <row r="310" spans="1:5">
      <c r="A310" t="s">
        <v>235</v>
      </c>
      <c r="B310" t="s">
        <v>57</v>
      </c>
      <c r="C310" t="s">
        <v>78</v>
      </c>
      <c r="D310">
        <v>1721.7190065310936</v>
      </c>
      <c r="E310">
        <v>5.8287561433781419E-3</v>
      </c>
    </row>
    <row r="311" spans="1:5">
      <c r="A311" t="s">
        <v>236</v>
      </c>
      <c r="B311" t="s">
        <v>57</v>
      </c>
      <c r="C311" t="s">
        <v>78</v>
      </c>
      <c r="D311">
        <v>1850.3169689536012</v>
      </c>
      <c r="E311">
        <v>6.0412673507424727E-3</v>
      </c>
    </row>
    <row r="312" spans="1:5">
      <c r="A312" t="s">
        <v>237</v>
      </c>
      <c r="B312" t="s">
        <v>57</v>
      </c>
      <c r="C312" t="s">
        <v>78</v>
      </c>
      <c r="D312">
        <v>1591.308974356203</v>
      </c>
      <c r="E312">
        <v>6.3265476091679271E-3</v>
      </c>
    </row>
    <row r="313" spans="1:5">
      <c r="A313" t="s">
        <v>238</v>
      </c>
      <c r="B313" t="s">
        <v>57</v>
      </c>
      <c r="C313" t="s">
        <v>78</v>
      </c>
      <c r="D313">
        <v>1393</v>
      </c>
      <c r="E313">
        <v>6.3163037409268569E-3</v>
      </c>
    </row>
    <row r="314" spans="1:5">
      <c r="A314" t="s">
        <v>239</v>
      </c>
      <c r="B314" t="s">
        <v>57</v>
      </c>
      <c r="C314" t="s">
        <v>78</v>
      </c>
      <c r="D314">
        <v>1403.3443055934001</v>
      </c>
      <c r="E314">
        <v>6.3412688470179347E-3</v>
      </c>
    </row>
    <row r="315" spans="1:5">
      <c r="A315" t="s">
        <v>240</v>
      </c>
      <c r="B315" t="s">
        <v>57</v>
      </c>
      <c r="C315" t="s">
        <v>78</v>
      </c>
      <c r="D315">
        <v>1251.415643974201</v>
      </c>
      <c r="E315">
        <v>6.4289950755445774E-3</v>
      </c>
    </row>
    <row r="316" spans="1:5">
      <c r="A316" t="s">
        <v>241</v>
      </c>
      <c r="B316" t="s">
        <v>57</v>
      </c>
      <c r="C316" t="s">
        <v>78</v>
      </c>
      <c r="D316">
        <v>1022.7727755036998</v>
      </c>
      <c r="E316">
        <v>6.3413229007399062E-3</v>
      </c>
    </row>
    <row r="317" spans="1:5">
      <c r="A317" t="s">
        <v>227</v>
      </c>
      <c r="B317" t="s">
        <v>57</v>
      </c>
      <c r="C317" t="s">
        <v>79</v>
      </c>
      <c r="D317">
        <v>18283.358447439947</v>
      </c>
      <c r="E317">
        <v>3.361586106118042E-3</v>
      </c>
    </row>
    <row r="318" spans="1:5">
      <c r="A318" t="s">
        <v>228</v>
      </c>
      <c r="B318" t="s">
        <v>57</v>
      </c>
      <c r="C318" t="s">
        <v>79</v>
      </c>
      <c r="D318">
        <v>19090.029886821063</v>
      </c>
      <c r="E318">
        <v>3.3186406103292926E-3</v>
      </c>
    </row>
    <row r="319" spans="1:5">
      <c r="A319" t="s">
        <v>229</v>
      </c>
      <c r="B319" t="s">
        <v>57</v>
      </c>
      <c r="C319" t="s">
        <v>79</v>
      </c>
      <c r="D319">
        <v>19309.448098320921</v>
      </c>
      <c r="E319">
        <v>3.295476282986176E-3</v>
      </c>
    </row>
    <row r="320" spans="1:5">
      <c r="A320" t="s">
        <v>230</v>
      </c>
      <c r="B320" t="s">
        <v>57</v>
      </c>
      <c r="C320" t="s">
        <v>79</v>
      </c>
      <c r="D320">
        <v>19120.118854314322</v>
      </c>
      <c r="E320">
        <v>3.2728607446215066E-3</v>
      </c>
    </row>
    <row r="321" spans="1:5">
      <c r="A321" t="s">
        <v>231</v>
      </c>
      <c r="B321" t="s">
        <v>57</v>
      </c>
      <c r="C321" t="s">
        <v>79</v>
      </c>
      <c r="D321">
        <v>18927.979645080606</v>
      </c>
      <c r="E321">
        <v>3.3116320599474226E-3</v>
      </c>
    </row>
    <row r="322" spans="1:5">
      <c r="A322" t="s">
        <v>232</v>
      </c>
      <c r="B322" t="s">
        <v>57</v>
      </c>
      <c r="C322" t="s">
        <v>79</v>
      </c>
      <c r="D322">
        <v>20872.811392426553</v>
      </c>
      <c r="E322">
        <v>3.4225627825118276E-3</v>
      </c>
    </row>
    <row r="323" spans="1:5">
      <c r="A323" t="s">
        <v>233</v>
      </c>
      <c r="B323" t="s">
        <v>57</v>
      </c>
      <c r="C323" t="s">
        <v>79</v>
      </c>
      <c r="D323">
        <v>20847.321895300825</v>
      </c>
      <c r="E323">
        <v>3.4561023286414343E-3</v>
      </c>
    </row>
    <row r="324" spans="1:5">
      <c r="A324" t="s">
        <v>234</v>
      </c>
      <c r="B324" t="s">
        <v>57</v>
      </c>
      <c r="C324" t="s">
        <v>79</v>
      </c>
      <c r="D324">
        <v>21230.086822910594</v>
      </c>
      <c r="E324">
        <v>3.5019137942820088E-3</v>
      </c>
    </row>
    <row r="325" spans="1:5">
      <c r="A325" t="s">
        <v>235</v>
      </c>
      <c r="B325" t="s">
        <v>57</v>
      </c>
      <c r="C325" t="s">
        <v>79</v>
      </c>
      <c r="D325">
        <v>18316.529063305123</v>
      </c>
      <c r="E325">
        <v>3.5149869657267285E-3</v>
      </c>
    </row>
    <row r="326" spans="1:5">
      <c r="A326" t="s">
        <v>236</v>
      </c>
      <c r="B326" t="s">
        <v>57</v>
      </c>
      <c r="C326" t="s">
        <v>79</v>
      </c>
      <c r="D326">
        <v>18871.386886527842</v>
      </c>
      <c r="E326">
        <v>3.6175595039397109E-3</v>
      </c>
    </row>
    <row r="327" spans="1:5">
      <c r="A327" t="s">
        <v>237</v>
      </c>
      <c r="B327" t="s">
        <v>57</v>
      </c>
      <c r="C327" t="s">
        <v>79</v>
      </c>
      <c r="D327">
        <v>16312.162312897526</v>
      </c>
      <c r="E327">
        <v>3.8217307901202398E-3</v>
      </c>
    </row>
    <row r="328" spans="1:5">
      <c r="A328" t="s">
        <v>238</v>
      </c>
      <c r="B328" t="s">
        <v>57</v>
      </c>
      <c r="C328" t="s">
        <v>79</v>
      </c>
      <c r="D328">
        <v>15197</v>
      </c>
      <c r="E328">
        <v>3.8518658653389189E-3</v>
      </c>
    </row>
    <row r="329" spans="1:5">
      <c r="A329" t="s">
        <v>239</v>
      </c>
      <c r="B329" t="s">
        <v>57</v>
      </c>
      <c r="C329" t="s">
        <v>79</v>
      </c>
      <c r="D329">
        <v>14570.482991448811</v>
      </c>
      <c r="E329">
        <v>3.9448413398342069E-3</v>
      </c>
    </row>
    <row r="330" spans="1:5">
      <c r="A330" t="s">
        <v>240</v>
      </c>
      <c r="B330" t="s">
        <v>57</v>
      </c>
      <c r="C330" t="s">
        <v>79</v>
      </c>
      <c r="D330">
        <v>13243.531945756902</v>
      </c>
      <c r="E330">
        <v>4.0206606685748878E-3</v>
      </c>
    </row>
    <row r="331" spans="1:5">
      <c r="A331" t="s">
        <v>241</v>
      </c>
      <c r="B331" t="s">
        <v>57</v>
      </c>
      <c r="C331" t="s">
        <v>79</v>
      </c>
      <c r="D331">
        <v>10680.536810195259</v>
      </c>
      <c r="E331">
        <v>4.3709396138723417E-3</v>
      </c>
    </row>
    <row r="332" spans="1:5">
      <c r="A332" t="s">
        <v>227</v>
      </c>
      <c r="B332" t="s">
        <v>57</v>
      </c>
      <c r="C332" t="s">
        <v>80</v>
      </c>
      <c r="D332">
        <v>12148.244481519938</v>
      </c>
      <c r="E332">
        <v>3.29638078859648E-3</v>
      </c>
    </row>
    <row r="333" spans="1:5">
      <c r="A333" t="s">
        <v>228</v>
      </c>
      <c r="B333" t="s">
        <v>57</v>
      </c>
      <c r="C333" t="s">
        <v>80</v>
      </c>
      <c r="D333">
        <v>13062.980013707534</v>
      </c>
      <c r="E333">
        <v>3.3878492355493683E-3</v>
      </c>
    </row>
    <row r="334" spans="1:5">
      <c r="A334" t="s">
        <v>229</v>
      </c>
      <c r="B334" t="s">
        <v>57</v>
      </c>
      <c r="C334" t="s">
        <v>80</v>
      </c>
      <c r="D334">
        <v>13360.954642441222</v>
      </c>
      <c r="E334">
        <v>3.3976158835547369E-3</v>
      </c>
    </row>
    <row r="335" spans="1:5">
      <c r="A335" t="s">
        <v>230</v>
      </c>
      <c r="B335" t="s">
        <v>57</v>
      </c>
      <c r="C335" t="s">
        <v>80</v>
      </c>
      <c r="D335">
        <v>13033.220099234606</v>
      </c>
      <c r="E335">
        <v>3.3707354958116597E-3</v>
      </c>
    </row>
    <row r="336" spans="1:5">
      <c r="A336" t="s">
        <v>231</v>
      </c>
      <c r="B336" t="s">
        <v>57</v>
      </c>
      <c r="C336" t="s">
        <v>80</v>
      </c>
      <c r="D336">
        <v>12690.332342212689</v>
      </c>
      <c r="E336">
        <v>3.3960810380244269E-3</v>
      </c>
    </row>
    <row r="337" spans="1:5">
      <c r="A337" t="s">
        <v>232</v>
      </c>
      <c r="B337" t="s">
        <v>57</v>
      </c>
      <c r="C337" t="s">
        <v>80</v>
      </c>
      <c r="D337">
        <v>15108.090434384518</v>
      </c>
      <c r="E337">
        <v>3.9176029298454013E-3</v>
      </c>
    </row>
    <row r="338" spans="1:5">
      <c r="A338" t="s">
        <v>233</v>
      </c>
      <c r="B338" t="s">
        <v>57</v>
      </c>
      <c r="C338" t="s">
        <v>80</v>
      </c>
      <c r="D338">
        <v>14544.504117569631</v>
      </c>
      <c r="E338">
        <v>4.2220933379892526E-3</v>
      </c>
    </row>
    <row r="339" spans="1:5">
      <c r="A339" t="s">
        <v>234</v>
      </c>
      <c r="B339" t="s">
        <v>57</v>
      </c>
      <c r="C339" t="s">
        <v>80</v>
      </c>
      <c r="D339">
        <v>15998</v>
      </c>
      <c r="E339">
        <v>4.2128095873095244E-3</v>
      </c>
    </row>
    <row r="340" spans="1:5">
      <c r="A340" t="s">
        <v>235</v>
      </c>
      <c r="B340" t="s">
        <v>57</v>
      </c>
      <c r="C340" t="s">
        <v>80</v>
      </c>
      <c r="D340">
        <v>14220</v>
      </c>
      <c r="E340">
        <v>4.0804715580559465E-3</v>
      </c>
    </row>
    <row r="341" spans="1:5">
      <c r="A341" t="s">
        <v>236</v>
      </c>
      <c r="B341" t="s">
        <v>57</v>
      </c>
      <c r="C341" t="s">
        <v>80</v>
      </c>
      <c r="D341">
        <v>13474</v>
      </c>
      <c r="E341">
        <v>4.1662543499414511E-3</v>
      </c>
    </row>
    <row r="342" spans="1:5">
      <c r="A342" t="s">
        <v>237</v>
      </c>
      <c r="B342" t="s">
        <v>57</v>
      </c>
      <c r="C342" t="s">
        <v>80</v>
      </c>
      <c r="D342">
        <v>11810</v>
      </c>
      <c r="E342">
        <v>4.174016840718788E-3</v>
      </c>
    </row>
    <row r="343" spans="1:5">
      <c r="A343" t="s">
        <v>238</v>
      </c>
      <c r="B343" t="s">
        <v>57</v>
      </c>
      <c r="C343" t="s">
        <v>80</v>
      </c>
      <c r="D343">
        <v>11641</v>
      </c>
      <c r="E343">
        <v>4.4345774990693808E-3</v>
      </c>
    </row>
    <row r="344" spans="1:5">
      <c r="A344" t="s">
        <v>239</v>
      </c>
      <c r="B344" t="s">
        <v>57</v>
      </c>
      <c r="C344" t="s">
        <v>80</v>
      </c>
      <c r="D344">
        <v>10188</v>
      </c>
      <c r="E344">
        <v>4.7697727173581115E-3</v>
      </c>
    </row>
    <row r="345" spans="1:5">
      <c r="A345" t="s">
        <v>240</v>
      </c>
      <c r="B345" t="s">
        <v>57</v>
      </c>
      <c r="C345" t="s">
        <v>80</v>
      </c>
      <c r="D345">
        <v>8362</v>
      </c>
      <c r="E345">
        <v>4.8729038773286564E-3</v>
      </c>
    </row>
    <row r="346" spans="1:5">
      <c r="A346" t="s">
        <v>241</v>
      </c>
      <c r="B346" t="s">
        <v>57</v>
      </c>
      <c r="C346" t="s">
        <v>80</v>
      </c>
      <c r="D346">
        <v>7178</v>
      </c>
      <c r="E346">
        <v>4.9311553821863099E-3</v>
      </c>
    </row>
    <row r="347" spans="1:5">
      <c r="A347" t="s">
        <v>227</v>
      </c>
      <c r="B347" t="s">
        <v>57</v>
      </c>
      <c r="C347" t="s">
        <v>81</v>
      </c>
      <c r="D347">
        <v>3199.7431196999801</v>
      </c>
      <c r="E347">
        <v>4.0605722044420155E-3</v>
      </c>
    </row>
    <row r="348" spans="1:5">
      <c r="A348" t="s">
        <v>228</v>
      </c>
      <c r="B348" t="s">
        <v>57</v>
      </c>
      <c r="C348" t="s">
        <v>81</v>
      </c>
      <c r="D348">
        <v>3842.7312447397403</v>
      </c>
      <c r="E348">
        <v>4.1623063816699822E-3</v>
      </c>
    </row>
    <row r="349" spans="1:5">
      <c r="A349" t="s">
        <v>229</v>
      </c>
      <c r="B349" t="s">
        <v>57</v>
      </c>
      <c r="C349" t="s">
        <v>81</v>
      </c>
      <c r="D349">
        <v>3848.6601050943127</v>
      </c>
      <c r="E349">
        <v>4.2849097274074354E-3</v>
      </c>
    </row>
    <row r="350" spans="1:5">
      <c r="A350" t="s">
        <v>230</v>
      </c>
      <c r="B350" t="s">
        <v>57</v>
      </c>
      <c r="C350" t="s">
        <v>81</v>
      </c>
      <c r="D350">
        <v>3853.2692491314938</v>
      </c>
      <c r="E350">
        <v>4.6799357766973337E-3</v>
      </c>
    </row>
    <row r="351" spans="1:5">
      <c r="A351" t="s">
        <v>231</v>
      </c>
      <c r="B351" t="s">
        <v>57</v>
      </c>
      <c r="C351" t="s">
        <v>81</v>
      </c>
      <c r="D351">
        <v>3856.2748290626191</v>
      </c>
      <c r="E351">
        <v>4.839626617449533E-3</v>
      </c>
    </row>
    <row r="352" spans="1:5">
      <c r="A352" t="s">
        <v>232</v>
      </c>
      <c r="B352" t="s">
        <v>57</v>
      </c>
      <c r="C352" t="s">
        <v>81</v>
      </c>
      <c r="D352">
        <v>4037.8361679860946</v>
      </c>
      <c r="E352">
        <v>4.906312562697572E-3</v>
      </c>
    </row>
    <row r="353" spans="1:5">
      <c r="A353" t="s">
        <v>233</v>
      </c>
      <c r="B353" t="s">
        <v>57</v>
      </c>
      <c r="C353" t="s">
        <v>81</v>
      </c>
      <c r="D353">
        <v>3898.2872651039693</v>
      </c>
      <c r="E353">
        <v>4.9262020053870989E-3</v>
      </c>
    </row>
    <row r="354" spans="1:5">
      <c r="A354" t="s">
        <v>234</v>
      </c>
      <c r="B354" t="s">
        <v>57</v>
      </c>
      <c r="C354" t="s">
        <v>81</v>
      </c>
      <c r="D354">
        <v>4171.1801742932221</v>
      </c>
      <c r="E354">
        <v>4.8738258813001371E-3</v>
      </c>
    </row>
    <row r="355" spans="1:5">
      <c r="A355" t="s">
        <v>235</v>
      </c>
      <c r="B355" t="s">
        <v>57</v>
      </c>
      <c r="C355" t="s">
        <v>81</v>
      </c>
      <c r="D355">
        <v>3668.5476868411943</v>
      </c>
      <c r="E355">
        <v>5.0574981880843056E-3</v>
      </c>
    </row>
    <row r="356" spans="1:5">
      <c r="A356" t="s">
        <v>236</v>
      </c>
      <c r="B356" t="s">
        <v>57</v>
      </c>
      <c r="C356" t="s">
        <v>81</v>
      </c>
      <c r="D356">
        <v>3726.0527005166023</v>
      </c>
      <c r="E356">
        <v>5.2072096412853061E-3</v>
      </c>
    </row>
    <row r="357" spans="1:5">
      <c r="A357" t="s">
        <v>237</v>
      </c>
      <c r="B357" t="s">
        <v>57</v>
      </c>
      <c r="C357" t="s">
        <v>81</v>
      </c>
      <c r="D357">
        <v>3069.4067095044866</v>
      </c>
      <c r="E357">
        <v>5.2104577260240403E-3</v>
      </c>
    </row>
    <row r="358" spans="1:5">
      <c r="A358" t="s">
        <v>238</v>
      </c>
      <c r="B358" t="s">
        <v>57</v>
      </c>
      <c r="C358" t="s">
        <v>81</v>
      </c>
      <c r="D358">
        <v>3061</v>
      </c>
      <c r="E358">
        <v>5.2830865004174377E-3</v>
      </c>
    </row>
    <row r="359" spans="1:5">
      <c r="A359" t="s">
        <v>239</v>
      </c>
      <c r="B359" t="s">
        <v>57</v>
      </c>
      <c r="C359" t="s">
        <v>81</v>
      </c>
      <c r="D359">
        <v>3023.0470939888064</v>
      </c>
      <c r="E359">
        <v>5.2044815157525374E-3</v>
      </c>
    </row>
    <row r="360" spans="1:5">
      <c r="A360" t="s">
        <v>240</v>
      </c>
      <c r="B360" t="s">
        <v>57</v>
      </c>
      <c r="C360" t="s">
        <v>81</v>
      </c>
      <c r="D360">
        <v>2657.6425888105914</v>
      </c>
      <c r="E360">
        <v>4.8884398241201268E-3</v>
      </c>
    </row>
    <row r="361" spans="1:5">
      <c r="A361" t="s">
        <v>241</v>
      </c>
      <c r="B361" t="s">
        <v>57</v>
      </c>
      <c r="C361" t="s">
        <v>81</v>
      </c>
      <c r="D361">
        <v>2481.2253883229018</v>
      </c>
      <c r="E361">
        <v>4.9750163462846777E-3</v>
      </c>
    </row>
    <row r="362" spans="1:5">
      <c r="A362" t="s">
        <v>227</v>
      </c>
      <c r="B362" t="s">
        <v>57</v>
      </c>
      <c r="C362" t="s">
        <v>82</v>
      </c>
      <c r="D362">
        <v>1656.0000001799963</v>
      </c>
      <c r="E362">
        <v>5.9522255997832858E-3</v>
      </c>
    </row>
    <row r="363" spans="1:5">
      <c r="A363" t="s">
        <v>228</v>
      </c>
      <c r="B363" t="s">
        <v>57</v>
      </c>
      <c r="C363" t="s">
        <v>82</v>
      </c>
      <c r="D363">
        <v>1768.2986667657153</v>
      </c>
      <c r="E363">
        <v>5.8185141687098286E-3</v>
      </c>
    </row>
    <row r="364" spans="1:5">
      <c r="A364" t="s">
        <v>229</v>
      </c>
      <c r="B364" t="s">
        <v>57</v>
      </c>
      <c r="C364" t="s">
        <v>82</v>
      </c>
      <c r="D364">
        <v>2009.6236811832048</v>
      </c>
      <c r="E364">
        <v>5.5493722036850344E-3</v>
      </c>
    </row>
    <row r="365" spans="1:5">
      <c r="A365" t="s">
        <v>230</v>
      </c>
      <c r="B365" t="s">
        <v>57</v>
      </c>
      <c r="C365" t="s">
        <v>82</v>
      </c>
      <c r="D365">
        <v>2082.9561794771971</v>
      </c>
      <c r="E365">
        <v>5.3674013262524313E-3</v>
      </c>
    </row>
    <row r="366" spans="1:5">
      <c r="A366" t="s">
        <v>231</v>
      </c>
      <c r="B366" t="s">
        <v>57</v>
      </c>
      <c r="C366" t="s">
        <v>82</v>
      </c>
      <c r="D366">
        <v>1966.7692137381916</v>
      </c>
      <c r="E366">
        <v>5.5703100721058354E-3</v>
      </c>
    </row>
    <row r="367" spans="1:5">
      <c r="A367" t="s">
        <v>232</v>
      </c>
      <c r="B367" t="s">
        <v>57</v>
      </c>
      <c r="C367" t="s">
        <v>82</v>
      </c>
      <c r="D367">
        <v>2165.4338782983</v>
      </c>
      <c r="E367">
        <v>5.488826844334529E-3</v>
      </c>
    </row>
    <row r="368" spans="1:5">
      <c r="A368" t="s">
        <v>233</v>
      </c>
      <c r="B368" t="s">
        <v>57</v>
      </c>
      <c r="C368" t="s">
        <v>82</v>
      </c>
      <c r="D368">
        <v>1916.932334647699</v>
      </c>
      <c r="E368">
        <v>5.7374187189611035E-3</v>
      </c>
    </row>
    <row r="369" spans="1:5">
      <c r="A369" t="s">
        <v>234</v>
      </c>
      <c r="B369" t="s">
        <v>57</v>
      </c>
      <c r="C369" t="s">
        <v>82</v>
      </c>
      <c r="D369">
        <v>2066.5498465841001</v>
      </c>
      <c r="E369">
        <v>5.5746342123998401E-3</v>
      </c>
    </row>
    <row r="370" spans="1:5">
      <c r="A370" t="s">
        <v>235</v>
      </c>
      <c r="B370" t="s">
        <v>57</v>
      </c>
      <c r="C370" t="s">
        <v>82</v>
      </c>
      <c r="D370">
        <v>1676.7515926236974</v>
      </c>
      <c r="E370">
        <v>6.064236520246102E-3</v>
      </c>
    </row>
    <row r="371" spans="1:5">
      <c r="A371" t="s">
        <v>236</v>
      </c>
      <c r="B371" t="s">
        <v>57</v>
      </c>
      <c r="C371" t="s">
        <v>82</v>
      </c>
      <c r="D371">
        <v>1694.369851767899</v>
      </c>
      <c r="E371">
        <v>5.8678501624770171E-3</v>
      </c>
    </row>
    <row r="372" spans="1:5">
      <c r="A372" t="s">
        <v>237</v>
      </c>
      <c r="B372" t="s">
        <v>57</v>
      </c>
      <c r="C372" t="s">
        <v>82</v>
      </c>
      <c r="D372">
        <v>1456.1589285722989</v>
      </c>
      <c r="E372">
        <v>6.0966213183327421E-3</v>
      </c>
    </row>
    <row r="373" spans="1:5">
      <c r="A373" t="s">
        <v>238</v>
      </c>
      <c r="B373" t="s">
        <v>57</v>
      </c>
      <c r="C373" t="s">
        <v>82</v>
      </c>
      <c r="D373">
        <v>1290</v>
      </c>
      <c r="E373">
        <v>6.0938845822566751E-3</v>
      </c>
    </row>
    <row r="374" spans="1:5">
      <c r="A374" t="s">
        <v>239</v>
      </c>
      <c r="B374" t="s">
        <v>57</v>
      </c>
      <c r="C374" t="s">
        <v>82</v>
      </c>
      <c r="D374">
        <v>1405.9958774566019</v>
      </c>
      <c r="E374">
        <v>6.0085715780379282E-3</v>
      </c>
    </row>
    <row r="375" spans="1:5">
      <c r="A375" t="s">
        <v>240</v>
      </c>
      <c r="B375" t="s">
        <v>57</v>
      </c>
      <c r="C375" t="s">
        <v>82</v>
      </c>
      <c r="D375">
        <v>1271.6750971829977</v>
      </c>
      <c r="E375">
        <v>6.4761160247122406E-3</v>
      </c>
    </row>
    <row r="376" spans="1:5">
      <c r="A376" t="s">
        <v>241</v>
      </c>
      <c r="B376" t="s">
        <v>57</v>
      </c>
      <c r="C376" t="s">
        <v>82</v>
      </c>
      <c r="D376">
        <v>1163.0183889669001</v>
      </c>
      <c r="E376">
        <v>6.3714832913941413E-3</v>
      </c>
    </row>
    <row r="377" spans="1:5">
      <c r="A377" t="s">
        <v>227</v>
      </c>
      <c r="B377" t="s">
        <v>57</v>
      </c>
      <c r="C377" t="s">
        <v>83</v>
      </c>
      <c r="D377">
        <v>2346.4518070499962</v>
      </c>
      <c r="E377">
        <v>4.7802761382457482E-3</v>
      </c>
    </row>
    <row r="378" spans="1:5">
      <c r="A378" t="s">
        <v>228</v>
      </c>
      <c r="B378" t="s">
        <v>57</v>
      </c>
      <c r="C378" t="s">
        <v>83</v>
      </c>
      <c r="D378">
        <v>2701.867624674599</v>
      </c>
      <c r="E378">
        <v>4.8492477857072069E-3</v>
      </c>
    </row>
    <row r="379" spans="1:5">
      <c r="A379" t="s">
        <v>229</v>
      </c>
      <c r="B379" t="s">
        <v>57</v>
      </c>
      <c r="C379" t="s">
        <v>83</v>
      </c>
      <c r="D379">
        <v>2729.6658949328021</v>
      </c>
      <c r="E379">
        <v>4.8454499391912794E-3</v>
      </c>
    </row>
    <row r="380" spans="1:5">
      <c r="A380" t="s">
        <v>230</v>
      </c>
      <c r="B380" t="s">
        <v>57</v>
      </c>
      <c r="C380" t="s">
        <v>83</v>
      </c>
      <c r="D380">
        <v>2755.9950375148969</v>
      </c>
      <c r="E380">
        <v>4.7119400993334238E-3</v>
      </c>
    </row>
    <row r="381" spans="1:5">
      <c r="A381" t="s">
        <v>231</v>
      </c>
      <c r="B381" t="s">
        <v>57</v>
      </c>
      <c r="C381" t="s">
        <v>83</v>
      </c>
      <c r="D381">
        <v>2633.5501322688979</v>
      </c>
      <c r="E381">
        <v>4.9856328050120902E-3</v>
      </c>
    </row>
    <row r="382" spans="1:5">
      <c r="A382" t="s">
        <v>232</v>
      </c>
      <c r="B382" t="s">
        <v>57</v>
      </c>
      <c r="C382" t="s">
        <v>83</v>
      </c>
      <c r="D382">
        <v>3032.8242723072003</v>
      </c>
      <c r="E382">
        <v>4.9884509171807907E-3</v>
      </c>
    </row>
    <row r="383" spans="1:5">
      <c r="A383" t="s">
        <v>233</v>
      </c>
      <c r="B383" t="s">
        <v>57</v>
      </c>
      <c r="C383" t="s">
        <v>83</v>
      </c>
      <c r="D383">
        <v>2832.638120655392</v>
      </c>
      <c r="E383">
        <v>5.0860215256979951E-3</v>
      </c>
    </row>
    <row r="384" spans="1:5">
      <c r="A384" t="s">
        <v>234</v>
      </c>
      <c r="B384" t="s">
        <v>57</v>
      </c>
      <c r="C384" t="s">
        <v>83</v>
      </c>
      <c r="D384">
        <v>2682.3507907079056</v>
      </c>
      <c r="E384">
        <v>4.9129441735609675E-3</v>
      </c>
    </row>
    <row r="385" spans="1:5">
      <c r="A385" t="s">
        <v>235</v>
      </c>
      <c r="B385" t="s">
        <v>57</v>
      </c>
      <c r="C385" t="s">
        <v>83</v>
      </c>
      <c r="D385">
        <v>2463.6342236688088</v>
      </c>
      <c r="E385">
        <v>5.0612594580725324E-3</v>
      </c>
    </row>
    <row r="386" spans="1:5">
      <c r="A386" t="s">
        <v>236</v>
      </c>
      <c r="B386" t="s">
        <v>57</v>
      </c>
      <c r="C386" t="s">
        <v>83</v>
      </c>
      <c r="D386">
        <v>2654.9293571921849</v>
      </c>
      <c r="E386">
        <v>5.2753263378072434E-3</v>
      </c>
    </row>
    <row r="387" spans="1:5">
      <c r="A387" t="s">
        <v>237</v>
      </c>
      <c r="B387" t="s">
        <v>57</v>
      </c>
      <c r="C387" t="s">
        <v>83</v>
      </c>
      <c r="D387">
        <v>2267.2047470578982</v>
      </c>
      <c r="E387">
        <v>4.894593254409229E-3</v>
      </c>
    </row>
    <row r="388" spans="1:5">
      <c r="A388" t="s">
        <v>238</v>
      </c>
      <c r="B388" t="s">
        <v>57</v>
      </c>
      <c r="C388" t="s">
        <v>83</v>
      </c>
      <c r="D388">
        <v>2235</v>
      </c>
      <c r="E388">
        <v>4.9922321650509574E-3</v>
      </c>
    </row>
    <row r="389" spans="1:5">
      <c r="A389" t="s">
        <v>239</v>
      </c>
      <c r="B389" t="s">
        <v>57</v>
      </c>
      <c r="C389" t="s">
        <v>83</v>
      </c>
      <c r="D389">
        <v>1853.6348656067967</v>
      </c>
      <c r="E389">
        <v>5.0059873292793884E-3</v>
      </c>
    </row>
    <row r="390" spans="1:5">
      <c r="A390" t="s">
        <v>240</v>
      </c>
      <c r="B390" t="s">
        <v>57</v>
      </c>
      <c r="C390" t="s">
        <v>83</v>
      </c>
      <c r="D390">
        <v>1705.8961646677976</v>
      </c>
      <c r="E390">
        <v>4.9198130006804508E-3</v>
      </c>
    </row>
    <row r="391" spans="1:5">
      <c r="A391" t="s">
        <v>241</v>
      </c>
      <c r="B391" t="s">
        <v>57</v>
      </c>
      <c r="C391" t="s">
        <v>83</v>
      </c>
      <c r="D391">
        <v>1531.4992705925008</v>
      </c>
      <c r="E391">
        <v>5.1276880375459378E-3</v>
      </c>
    </row>
    <row r="392" spans="1:5">
      <c r="A392" t="s">
        <v>227</v>
      </c>
      <c r="B392" t="s">
        <v>57</v>
      </c>
      <c r="C392" t="s">
        <v>84</v>
      </c>
      <c r="D392">
        <v>3175.1347819299922</v>
      </c>
      <c r="E392">
        <v>4.1261428819878536E-3</v>
      </c>
    </row>
    <row r="393" spans="1:5">
      <c r="A393" t="s">
        <v>228</v>
      </c>
      <c r="B393" t="s">
        <v>57</v>
      </c>
      <c r="C393" t="s">
        <v>84</v>
      </c>
      <c r="D393">
        <v>3321.8338282738405</v>
      </c>
      <c r="E393">
        <v>4.3484807926771462E-3</v>
      </c>
    </row>
    <row r="394" spans="1:5">
      <c r="A394" t="s">
        <v>229</v>
      </c>
      <c r="B394" t="s">
        <v>57</v>
      </c>
      <c r="C394" t="s">
        <v>84</v>
      </c>
      <c r="D394">
        <v>3155.4352082610858</v>
      </c>
      <c r="E394">
        <v>4.184879270394618E-3</v>
      </c>
    </row>
    <row r="395" spans="1:5">
      <c r="A395" t="s">
        <v>230</v>
      </c>
      <c r="B395" t="s">
        <v>57</v>
      </c>
      <c r="C395" t="s">
        <v>84</v>
      </c>
      <c r="D395">
        <v>3098.1206642372872</v>
      </c>
      <c r="E395">
        <v>4.2195561773924594E-3</v>
      </c>
    </row>
    <row r="396" spans="1:5">
      <c r="A396" t="s">
        <v>231</v>
      </c>
      <c r="B396" t="s">
        <v>57</v>
      </c>
      <c r="C396" t="s">
        <v>84</v>
      </c>
      <c r="D396">
        <v>3329.5145319924013</v>
      </c>
      <c r="E396">
        <v>4.2356234555322569E-3</v>
      </c>
    </row>
    <row r="397" spans="1:5">
      <c r="A397" t="s">
        <v>232</v>
      </c>
      <c r="B397" t="s">
        <v>57</v>
      </c>
      <c r="C397" t="s">
        <v>84</v>
      </c>
      <c r="D397">
        <v>3522.3334114959016</v>
      </c>
      <c r="E397">
        <v>4.3294397352885549E-3</v>
      </c>
    </row>
    <row r="398" spans="1:5">
      <c r="A398" t="s">
        <v>233</v>
      </c>
      <c r="B398" t="s">
        <v>57</v>
      </c>
      <c r="C398" t="s">
        <v>84</v>
      </c>
      <c r="D398">
        <v>3296.7384407432928</v>
      </c>
      <c r="E398">
        <v>4.2276545844113179E-3</v>
      </c>
    </row>
    <row r="399" spans="1:5">
      <c r="A399" t="s">
        <v>234</v>
      </c>
      <c r="B399" t="s">
        <v>57</v>
      </c>
      <c r="C399" t="s">
        <v>84</v>
      </c>
      <c r="D399">
        <v>3762.4078264468003</v>
      </c>
      <c r="E399">
        <v>4.0645460882038492E-3</v>
      </c>
    </row>
    <row r="400" spans="1:5">
      <c r="A400" t="s">
        <v>235</v>
      </c>
      <c r="B400" t="s">
        <v>57</v>
      </c>
      <c r="C400" t="s">
        <v>84</v>
      </c>
      <c r="D400">
        <v>4024.6518466032912</v>
      </c>
      <c r="E400">
        <v>4.10132311825876E-3</v>
      </c>
    </row>
    <row r="401" spans="1:5">
      <c r="A401" t="s">
        <v>236</v>
      </c>
      <c r="B401" t="s">
        <v>57</v>
      </c>
      <c r="C401" t="s">
        <v>84</v>
      </c>
      <c r="D401">
        <v>4351.6569524719016</v>
      </c>
      <c r="E401">
        <v>4.2348857339973046E-3</v>
      </c>
    </row>
    <row r="402" spans="1:5">
      <c r="A402" t="s">
        <v>237</v>
      </c>
      <c r="B402" t="s">
        <v>57</v>
      </c>
      <c r="C402" t="s">
        <v>84</v>
      </c>
      <c r="D402">
        <v>3444.4909141204071</v>
      </c>
      <c r="E402">
        <v>4.2696206077807303E-3</v>
      </c>
    </row>
    <row r="403" spans="1:5">
      <c r="A403" t="s">
        <v>238</v>
      </c>
      <c r="B403" t="s">
        <v>57</v>
      </c>
      <c r="C403" t="s">
        <v>84</v>
      </c>
      <c r="D403">
        <v>3236</v>
      </c>
      <c r="E403">
        <v>4.4074474660074168E-3</v>
      </c>
    </row>
    <row r="404" spans="1:5">
      <c r="A404" t="s">
        <v>239</v>
      </c>
      <c r="B404" t="s">
        <v>57</v>
      </c>
      <c r="C404" t="s">
        <v>84</v>
      </c>
      <c r="D404">
        <v>3089.2865355558843</v>
      </c>
      <c r="E404">
        <v>4.7579816132970014E-3</v>
      </c>
    </row>
    <row r="405" spans="1:5">
      <c r="A405" t="s">
        <v>240</v>
      </c>
      <c r="B405" t="s">
        <v>57</v>
      </c>
      <c r="C405" t="s">
        <v>84</v>
      </c>
      <c r="D405">
        <v>2707.9219832943149</v>
      </c>
      <c r="E405">
        <v>5.0673336371464548E-3</v>
      </c>
    </row>
    <row r="406" spans="1:5">
      <c r="A406" t="s">
        <v>241</v>
      </c>
      <c r="B406" t="s">
        <v>57</v>
      </c>
      <c r="C406" t="s">
        <v>84</v>
      </c>
      <c r="D406">
        <v>2138.3422188379941</v>
      </c>
      <c r="E406">
        <v>5.2198838388652514E-3</v>
      </c>
    </row>
    <row r="407" spans="1:5">
      <c r="A407" t="s">
        <v>227</v>
      </c>
      <c r="B407" t="s">
        <v>57</v>
      </c>
      <c r="C407" t="s">
        <v>245</v>
      </c>
      <c r="D407">
        <v>389</v>
      </c>
      <c r="E407">
        <v>4.5545022850614113E-3</v>
      </c>
    </row>
    <row r="408" spans="1:5">
      <c r="A408" t="s">
        <v>228</v>
      </c>
      <c r="B408" t="s">
        <v>57</v>
      </c>
      <c r="C408" t="s">
        <v>245</v>
      </c>
      <c r="D408">
        <v>350.33333333050058</v>
      </c>
      <c r="E408">
        <v>4.9466557423294821E-3</v>
      </c>
    </row>
    <row r="409" spans="1:5">
      <c r="A409" t="s">
        <v>229</v>
      </c>
      <c r="B409" t="s">
        <v>57</v>
      </c>
      <c r="C409" t="s">
        <v>245</v>
      </c>
      <c r="D409">
        <v>347.65839160899986</v>
      </c>
      <c r="E409">
        <v>5.1579235795217882E-3</v>
      </c>
    </row>
    <row r="410" spans="1:5">
      <c r="A410" t="s">
        <v>230</v>
      </c>
      <c r="B410" t="s">
        <v>57</v>
      </c>
      <c r="C410" t="s">
        <v>245</v>
      </c>
      <c r="D410">
        <v>385.16993006939992</v>
      </c>
      <c r="E410">
        <v>4.7132505857783872E-3</v>
      </c>
    </row>
    <row r="411" spans="1:5">
      <c r="A411" t="s">
        <v>231</v>
      </c>
      <c r="B411" t="s">
        <v>57</v>
      </c>
      <c r="C411" t="s">
        <v>245</v>
      </c>
      <c r="D411">
        <v>368.53053613100013</v>
      </c>
      <c r="E411">
        <v>4.6955574981530036E-3</v>
      </c>
    </row>
    <row r="412" spans="1:5">
      <c r="A412" t="s">
        <v>232</v>
      </c>
      <c r="B412" t="s">
        <v>57</v>
      </c>
      <c r="C412" t="s">
        <v>245</v>
      </c>
      <c r="D412">
        <v>376.6566322566996</v>
      </c>
      <c r="E412">
        <v>5.4279114309554403E-3</v>
      </c>
    </row>
    <row r="413" spans="1:5">
      <c r="A413" t="s">
        <v>233</v>
      </c>
      <c r="B413" t="s">
        <v>57</v>
      </c>
      <c r="C413" t="s">
        <v>245</v>
      </c>
      <c r="D413">
        <v>325.47030747100001</v>
      </c>
      <c r="E413">
        <v>4.6482552509690793E-3</v>
      </c>
    </row>
    <row r="414" spans="1:5">
      <c r="A414" t="s">
        <v>234</v>
      </c>
      <c r="B414" t="s">
        <v>57</v>
      </c>
      <c r="C414" t="s">
        <v>245</v>
      </c>
      <c r="D414">
        <v>392.41575091569996</v>
      </c>
      <c r="E414">
        <v>5.4084302694911443E-3</v>
      </c>
    </row>
    <row r="415" spans="1:5">
      <c r="A415" t="s">
        <v>235</v>
      </c>
      <c r="B415" t="s">
        <v>57</v>
      </c>
      <c r="C415" t="s">
        <v>245</v>
      </c>
      <c r="D415">
        <v>294.75000000099999</v>
      </c>
      <c r="E415">
        <v>4.7539110357180149E-3</v>
      </c>
    </row>
    <row r="416" spans="1:5">
      <c r="A416" t="s">
        <v>236</v>
      </c>
      <c r="B416" t="s">
        <v>57</v>
      </c>
      <c r="C416" t="s">
        <v>245</v>
      </c>
      <c r="D416">
        <v>266.02777777789998</v>
      </c>
      <c r="E416">
        <v>5.5144517867722906E-3</v>
      </c>
    </row>
    <row r="417" spans="1:5">
      <c r="A417" t="s">
        <v>237</v>
      </c>
      <c r="B417" t="s">
        <v>57</v>
      </c>
      <c r="C417" t="s">
        <v>245</v>
      </c>
      <c r="D417">
        <v>237.98015873000003</v>
      </c>
      <c r="E417">
        <v>4.7998199129592545E-3</v>
      </c>
    </row>
    <row r="418" spans="1:5">
      <c r="A418" t="s">
        <v>238</v>
      </c>
      <c r="B418" t="s">
        <v>57</v>
      </c>
      <c r="C418" t="s">
        <v>245</v>
      </c>
      <c r="D418">
        <v>270</v>
      </c>
      <c r="E418">
        <v>4.6810699588477368E-3</v>
      </c>
    </row>
    <row r="419" spans="1:5">
      <c r="A419" t="s">
        <v>239</v>
      </c>
      <c r="B419" t="s">
        <v>57</v>
      </c>
      <c r="C419" t="s">
        <v>245</v>
      </c>
      <c r="D419">
        <v>276.57420634990001</v>
      </c>
      <c r="E419">
        <v>4.9449872021181855E-3</v>
      </c>
    </row>
    <row r="420" spans="1:5">
      <c r="A420" t="s">
        <v>240</v>
      </c>
      <c r="B420" t="s">
        <v>57</v>
      </c>
      <c r="C420" t="s">
        <v>245</v>
      </c>
      <c r="D420">
        <v>237.4828449339</v>
      </c>
      <c r="E420">
        <v>5.2494382560160481E-3</v>
      </c>
    </row>
    <row r="421" spans="1:5">
      <c r="A421" t="s">
        <v>241</v>
      </c>
      <c r="B421" t="s">
        <v>57</v>
      </c>
      <c r="C421" t="s">
        <v>245</v>
      </c>
      <c r="D421">
        <v>212.32820512839996</v>
      </c>
      <c r="E421">
        <v>4.9899704642839453E-3</v>
      </c>
    </row>
    <row r="422" spans="1:5">
      <c r="A422" t="s">
        <v>227</v>
      </c>
      <c r="B422" t="s">
        <v>57</v>
      </c>
      <c r="C422" t="s">
        <v>201</v>
      </c>
      <c r="D422">
        <v>3</v>
      </c>
      <c r="E422">
        <v>5.7870370370370376E-3</v>
      </c>
    </row>
    <row r="423" spans="1:5">
      <c r="A423" t="s">
        <v>228</v>
      </c>
      <c r="B423" t="s">
        <v>57</v>
      </c>
      <c r="C423" t="s">
        <v>201</v>
      </c>
      <c r="D423">
        <v>3.625</v>
      </c>
      <c r="E423">
        <v>4.8611111111111112E-3</v>
      </c>
    </row>
    <row r="424" spans="1:5">
      <c r="A424" t="s">
        <v>229</v>
      </c>
      <c r="B424" t="s">
        <v>57</v>
      </c>
      <c r="C424" t="s">
        <v>201</v>
      </c>
      <c r="D424">
        <v>6</v>
      </c>
      <c r="E424">
        <v>6.828703703703704E-3</v>
      </c>
    </row>
    <row r="425" spans="1:5">
      <c r="A425" t="s">
        <v>230</v>
      </c>
      <c r="B425" t="s">
        <v>57</v>
      </c>
      <c r="C425" t="s">
        <v>201</v>
      </c>
      <c r="D425">
        <v>3</v>
      </c>
      <c r="E425">
        <v>9.4907407407407406E-3</v>
      </c>
    </row>
    <row r="426" spans="1:5">
      <c r="A426" t="s">
        <v>231</v>
      </c>
      <c r="B426" t="s">
        <v>57</v>
      </c>
      <c r="C426" t="s">
        <v>201</v>
      </c>
      <c r="D426">
        <v>3</v>
      </c>
      <c r="E426">
        <v>4.3981481481481476E-3</v>
      </c>
    </row>
    <row r="427" spans="1:5">
      <c r="A427" t="s">
        <v>232</v>
      </c>
      <c r="B427" t="s">
        <v>57</v>
      </c>
      <c r="C427" t="s">
        <v>201</v>
      </c>
      <c r="D427">
        <v>4</v>
      </c>
      <c r="E427">
        <v>5.3819444444444444E-3</v>
      </c>
    </row>
    <row r="428" spans="1:5">
      <c r="A428" t="s">
        <v>233</v>
      </c>
      <c r="B428" t="s">
        <v>57</v>
      </c>
      <c r="C428" t="s">
        <v>201</v>
      </c>
      <c r="D428">
        <v>7</v>
      </c>
      <c r="E428">
        <v>5.2579365079365075E-3</v>
      </c>
    </row>
    <row r="429" spans="1:5">
      <c r="A429" t="s">
        <v>234</v>
      </c>
      <c r="B429" t="s">
        <v>57</v>
      </c>
      <c r="C429" t="s">
        <v>201</v>
      </c>
      <c r="D429">
        <v>1</v>
      </c>
      <c r="E429">
        <v>3.472222222222222E-3</v>
      </c>
    </row>
    <row r="430" spans="1:5">
      <c r="A430" t="s">
        <v>235</v>
      </c>
      <c r="B430" t="s">
        <v>57</v>
      </c>
      <c r="C430" t="s">
        <v>201</v>
      </c>
      <c r="D430">
        <v>3</v>
      </c>
      <c r="E430">
        <v>4.8611111111111112E-3</v>
      </c>
    </row>
    <row r="431" spans="1:5">
      <c r="A431" t="s">
        <v>236</v>
      </c>
      <c r="B431" t="s">
        <v>57</v>
      </c>
      <c r="C431" t="s">
        <v>201</v>
      </c>
      <c r="D431">
        <v>4</v>
      </c>
      <c r="E431">
        <v>6.5972222222222222E-3</v>
      </c>
    </row>
    <row r="432" spans="1:5">
      <c r="A432" t="s">
        <v>237</v>
      </c>
      <c r="B432" t="s">
        <v>57</v>
      </c>
      <c r="C432" t="s">
        <v>201</v>
      </c>
      <c r="D432">
        <v>1</v>
      </c>
      <c r="E432">
        <v>5.5555555555555558E-3</v>
      </c>
    </row>
    <row r="433" spans="1:5">
      <c r="A433" t="s">
        <v>238</v>
      </c>
      <c r="B433" t="s">
        <v>57</v>
      </c>
      <c r="C433" t="s">
        <v>201</v>
      </c>
      <c r="D433">
        <v>10</v>
      </c>
      <c r="E433">
        <v>5.138888888888889E-3</v>
      </c>
    </row>
    <row r="434" spans="1:5">
      <c r="A434" t="s">
        <v>239</v>
      </c>
      <c r="B434" t="s">
        <v>57</v>
      </c>
      <c r="C434" t="s">
        <v>201</v>
      </c>
      <c r="D434">
        <v>5</v>
      </c>
      <c r="E434">
        <v>5.138888888888889E-3</v>
      </c>
    </row>
    <row r="435" spans="1:5">
      <c r="A435" t="s">
        <v>240</v>
      </c>
      <c r="B435" t="s">
        <v>57</v>
      </c>
      <c r="C435" t="s">
        <v>201</v>
      </c>
      <c r="D435">
        <v>1</v>
      </c>
      <c r="E435">
        <v>4.8611111111111112E-3</v>
      </c>
    </row>
    <row r="436" spans="1:5">
      <c r="A436" t="s">
        <v>241</v>
      </c>
      <c r="B436" t="s">
        <v>57</v>
      </c>
      <c r="C436" t="s">
        <v>201</v>
      </c>
      <c r="D436">
        <v>2</v>
      </c>
      <c r="E436">
        <v>7.2916666666666668E-3</v>
      </c>
    </row>
    <row r="437" spans="1:5">
      <c r="A437" t="s">
        <v>227</v>
      </c>
      <c r="B437" t="s">
        <v>57</v>
      </c>
      <c r="C437" t="s">
        <v>87</v>
      </c>
      <c r="D437">
        <v>4433.5585585000435</v>
      </c>
      <c r="E437">
        <v>5.3117997347098562E-3</v>
      </c>
    </row>
    <row r="438" spans="1:5">
      <c r="A438" t="s">
        <v>228</v>
      </c>
      <c r="B438" t="s">
        <v>57</v>
      </c>
      <c r="C438" t="s">
        <v>87</v>
      </c>
      <c r="D438">
        <v>4713.28675074696</v>
      </c>
      <c r="E438">
        <v>5.2714957547895418E-3</v>
      </c>
    </row>
    <row r="439" spans="1:5">
      <c r="A439" t="s">
        <v>229</v>
      </c>
      <c r="B439" t="s">
        <v>57</v>
      </c>
      <c r="C439" t="s">
        <v>87</v>
      </c>
      <c r="D439">
        <v>4828.0404246942617</v>
      </c>
      <c r="E439">
        <v>5.3380023680226849E-3</v>
      </c>
    </row>
    <row r="440" spans="1:5">
      <c r="A440" t="s">
        <v>230</v>
      </c>
      <c r="B440" t="s">
        <v>57</v>
      </c>
      <c r="C440" t="s">
        <v>87</v>
      </c>
      <c r="D440">
        <v>4797.1856810835934</v>
      </c>
      <c r="E440">
        <v>5.4526656372286507E-3</v>
      </c>
    </row>
    <row r="441" spans="1:5">
      <c r="A441" t="s">
        <v>231</v>
      </c>
      <c r="B441" t="s">
        <v>57</v>
      </c>
      <c r="C441" t="s">
        <v>87</v>
      </c>
      <c r="D441">
        <v>4833.1539600320093</v>
      </c>
      <c r="E441">
        <v>5.6125763869837595E-3</v>
      </c>
    </row>
    <row r="442" spans="1:5">
      <c r="A442" t="s">
        <v>232</v>
      </c>
      <c r="B442" t="s">
        <v>57</v>
      </c>
      <c r="C442" t="s">
        <v>87</v>
      </c>
      <c r="D442">
        <v>5494.1210284329254</v>
      </c>
      <c r="E442">
        <v>5.6306825029727734E-3</v>
      </c>
    </row>
    <row r="443" spans="1:5">
      <c r="A443" t="s">
        <v>233</v>
      </c>
      <c r="B443" t="s">
        <v>57</v>
      </c>
      <c r="C443" t="s">
        <v>87</v>
      </c>
      <c r="D443">
        <v>5323.5490675660758</v>
      </c>
      <c r="E443">
        <v>5.6302789076002561E-3</v>
      </c>
    </row>
    <row r="444" spans="1:5">
      <c r="A444" t="s">
        <v>234</v>
      </c>
      <c r="B444" t="s">
        <v>57</v>
      </c>
      <c r="C444" t="s">
        <v>87</v>
      </c>
      <c r="D444">
        <v>5016.6013205975041</v>
      </c>
      <c r="E444">
        <v>5.258935370437234E-3</v>
      </c>
    </row>
    <row r="445" spans="1:5">
      <c r="A445" t="s">
        <v>235</v>
      </c>
      <c r="B445" t="s">
        <v>57</v>
      </c>
      <c r="C445" t="s">
        <v>87</v>
      </c>
      <c r="D445">
        <v>4666.6609900503327</v>
      </c>
      <c r="E445">
        <v>5.3650592925161217E-3</v>
      </c>
    </row>
    <row r="446" spans="1:5">
      <c r="A446" t="s">
        <v>236</v>
      </c>
      <c r="B446" t="s">
        <v>57</v>
      </c>
      <c r="C446" t="s">
        <v>87</v>
      </c>
      <c r="D446">
        <v>4740.1728133090182</v>
      </c>
      <c r="E446">
        <v>5.2718383057037263E-3</v>
      </c>
    </row>
    <row r="447" spans="1:5">
      <c r="A447" t="s">
        <v>237</v>
      </c>
      <c r="B447" t="s">
        <v>57</v>
      </c>
      <c r="C447" t="s">
        <v>87</v>
      </c>
      <c r="D447">
        <v>4172.6012535164245</v>
      </c>
      <c r="E447">
        <v>5.3029204036038561E-3</v>
      </c>
    </row>
    <row r="448" spans="1:5">
      <c r="A448" t="s">
        <v>238</v>
      </c>
      <c r="B448" t="s">
        <v>57</v>
      </c>
      <c r="C448" t="s">
        <v>87</v>
      </c>
      <c r="D448">
        <v>4064</v>
      </c>
      <c r="E448">
        <v>5.2975311679790025E-3</v>
      </c>
    </row>
    <row r="449" spans="1:5">
      <c r="A449" t="s">
        <v>239</v>
      </c>
      <c r="B449" t="s">
        <v>57</v>
      </c>
      <c r="C449" t="s">
        <v>87</v>
      </c>
      <c r="D449">
        <v>3498.0816682479758</v>
      </c>
      <c r="E449">
        <v>5.4866765622279146E-3</v>
      </c>
    </row>
    <row r="450" spans="1:5">
      <c r="A450" t="s">
        <v>240</v>
      </c>
      <c r="B450" t="s">
        <v>57</v>
      </c>
      <c r="C450" t="s">
        <v>87</v>
      </c>
      <c r="D450">
        <v>3238.1677703320215</v>
      </c>
      <c r="E450">
        <v>5.1524791003384283E-3</v>
      </c>
    </row>
    <row r="451" spans="1:5">
      <c r="A451" t="s">
        <v>241</v>
      </c>
      <c r="B451" t="s">
        <v>57</v>
      </c>
      <c r="C451" t="s">
        <v>87</v>
      </c>
      <c r="D451">
        <v>2751.8203710039875</v>
      </c>
      <c r="E451">
        <v>5.4471703126473753E-3</v>
      </c>
    </row>
    <row r="452" spans="1:5">
      <c r="A452" t="s">
        <v>227</v>
      </c>
      <c r="B452" t="s">
        <v>57</v>
      </c>
      <c r="C452" s="14" t="s">
        <v>88</v>
      </c>
      <c r="D452">
        <v>5310.5570308299884</v>
      </c>
      <c r="E452">
        <v>3.898683563558616E-3</v>
      </c>
    </row>
    <row r="453" spans="1:5">
      <c r="A453" t="s">
        <v>228</v>
      </c>
      <c r="B453" t="s">
        <v>57</v>
      </c>
      <c r="C453" s="14" t="s">
        <v>88</v>
      </c>
      <c r="D453">
        <v>5776.0738426761754</v>
      </c>
      <c r="E453">
        <v>3.8909956625579629E-3</v>
      </c>
    </row>
    <row r="454" spans="1:5">
      <c r="A454" t="s">
        <v>229</v>
      </c>
      <c r="B454" t="s">
        <v>57</v>
      </c>
      <c r="C454" s="14" t="s">
        <v>88</v>
      </c>
      <c r="D454">
        <v>5625.2399886643907</v>
      </c>
      <c r="E454">
        <v>3.696346622840397E-3</v>
      </c>
    </row>
    <row r="455" spans="1:5">
      <c r="A455" t="s">
        <v>230</v>
      </c>
      <c r="B455" t="s">
        <v>57</v>
      </c>
      <c r="C455" s="14" t="s">
        <v>88</v>
      </c>
      <c r="D455">
        <v>5260.1777692714249</v>
      </c>
      <c r="E455">
        <v>3.8534307124635995E-3</v>
      </c>
    </row>
    <row r="456" spans="1:5">
      <c r="A456" t="s">
        <v>231</v>
      </c>
      <c r="B456" t="s">
        <v>57</v>
      </c>
      <c r="C456" s="14" t="s">
        <v>88</v>
      </c>
      <c r="D456">
        <v>5272.998407035373</v>
      </c>
      <c r="E456">
        <v>3.8924152408225093E-3</v>
      </c>
    </row>
    <row r="457" spans="1:5">
      <c r="A457" t="s">
        <v>232</v>
      </c>
      <c r="B457" t="s">
        <v>57</v>
      </c>
      <c r="C457" s="14" t="s">
        <v>88</v>
      </c>
      <c r="D457">
        <v>5704.5707563921314</v>
      </c>
      <c r="E457">
        <v>3.9779334374262986E-3</v>
      </c>
    </row>
    <row r="458" spans="1:5">
      <c r="A458" t="s">
        <v>233</v>
      </c>
      <c r="B458" t="s">
        <v>57</v>
      </c>
      <c r="C458" s="14" t="s">
        <v>88</v>
      </c>
      <c r="D458">
        <v>5319.8191643852115</v>
      </c>
      <c r="E458">
        <v>4.136964699924626E-3</v>
      </c>
    </row>
    <row r="459" spans="1:5">
      <c r="A459" t="s">
        <v>234</v>
      </c>
      <c r="B459" t="s">
        <v>57</v>
      </c>
      <c r="C459" s="14" t="s">
        <v>88</v>
      </c>
      <c r="D459">
        <v>5574.3025758287067</v>
      </c>
      <c r="E459">
        <v>4.1553680711313721E-3</v>
      </c>
    </row>
    <row r="460" spans="1:5">
      <c r="A460" t="s">
        <v>235</v>
      </c>
      <c r="B460" t="s">
        <v>57</v>
      </c>
      <c r="C460" s="14" t="s">
        <v>88</v>
      </c>
      <c r="D460">
        <v>4976.7686491386266</v>
      </c>
      <c r="E460">
        <v>4.5975213937721922E-3</v>
      </c>
    </row>
    <row r="461" spans="1:5">
      <c r="A461" t="s">
        <v>236</v>
      </c>
      <c r="B461" t="s">
        <v>57</v>
      </c>
      <c r="C461" s="14" t="s">
        <v>88</v>
      </c>
      <c r="D461">
        <v>5380</v>
      </c>
      <c r="E461">
        <v>4.6712360594795537E-3</v>
      </c>
    </row>
    <row r="462" spans="1:5">
      <c r="A462" t="s">
        <v>237</v>
      </c>
      <c r="B462" t="s">
        <v>57</v>
      </c>
      <c r="C462" s="14" t="s">
        <v>88</v>
      </c>
      <c r="D462">
        <v>4731</v>
      </c>
      <c r="E462">
        <v>4.5869149111064135E-3</v>
      </c>
    </row>
    <row r="463" spans="1:5">
      <c r="A463" t="s">
        <v>238</v>
      </c>
      <c r="B463" t="s">
        <v>57</v>
      </c>
      <c r="C463" s="14" t="s">
        <v>88</v>
      </c>
      <c r="D463">
        <v>4514</v>
      </c>
      <c r="E463">
        <v>4.6657313050755675E-3</v>
      </c>
    </row>
    <row r="464" spans="1:5">
      <c r="A464" t="s">
        <v>239</v>
      </c>
      <c r="B464" t="s">
        <v>57</v>
      </c>
      <c r="C464" s="14" t="s">
        <v>88</v>
      </c>
      <c r="D464">
        <v>4164</v>
      </c>
      <c r="E464">
        <v>4.7905659622158175E-3</v>
      </c>
    </row>
    <row r="465" spans="1:5">
      <c r="A465" t="s">
        <v>240</v>
      </c>
      <c r="B465" t="s">
        <v>57</v>
      </c>
      <c r="C465" s="14" t="s">
        <v>88</v>
      </c>
      <c r="D465">
        <v>3555</v>
      </c>
      <c r="E465">
        <v>4.8322003438037199E-3</v>
      </c>
    </row>
    <row r="466" spans="1:5">
      <c r="A466" t="s">
        <v>241</v>
      </c>
      <c r="B466" t="s">
        <v>57</v>
      </c>
      <c r="C466" s="14" t="s">
        <v>88</v>
      </c>
      <c r="D466">
        <v>3334</v>
      </c>
      <c r="E466">
        <v>5.0129557421848964E-3</v>
      </c>
    </row>
    <row r="467" spans="1:5">
      <c r="A467" t="s">
        <v>227</v>
      </c>
      <c r="B467" t="s">
        <v>57</v>
      </c>
      <c r="C467" t="s">
        <v>89</v>
      </c>
      <c r="D467">
        <v>2538.7027032000101</v>
      </c>
      <c r="E467">
        <v>5.3816782944836024E-3</v>
      </c>
    </row>
    <row r="468" spans="1:5">
      <c r="A468" t="s">
        <v>228</v>
      </c>
      <c r="B468" t="s">
        <v>57</v>
      </c>
      <c r="C468" t="s">
        <v>89</v>
      </c>
      <c r="D468">
        <v>3030.6288518237566</v>
      </c>
      <c r="E468">
        <v>4.8570781635061625E-3</v>
      </c>
    </row>
    <row r="469" spans="1:5">
      <c r="A469" t="s">
        <v>229</v>
      </c>
      <c r="B469" t="s">
        <v>57</v>
      </c>
      <c r="C469" t="s">
        <v>89</v>
      </c>
      <c r="D469">
        <v>2963.2340190456775</v>
      </c>
      <c r="E469">
        <v>4.8417758423009499E-3</v>
      </c>
    </row>
    <row r="470" spans="1:5">
      <c r="A470" t="s">
        <v>230</v>
      </c>
      <c r="B470" t="s">
        <v>57</v>
      </c>
      <c r="C470" t="s">
        <v>89</v>
      </c>
      <c r="D470">
        <v>2819.2475150043947</v>
      </c>
      <c r="E470">
        <v>4.4926874624617195E-3</v>
      </c>
    </row>
    <row r="471" spans="1:5">
      <c r="A471" t="s">
        <v>231</v>
      </c>
      <c r="B471" t="s">
        <v>57</v>
      </c>
      <c r="C471" t="s">
        <v>89</v>
      </c>
      <c r="D471">
        <v>2877.5269527522137</v>
      </c>
      <c r="E471">
        <v>4.5394451355565231E-3</v>
      </c>
    </row>
    <row r="472" spans="1:5">
      <c r="A472" t="s">
        <v>232</v>
      </c>
      <c r="B472" t="s">
        <v>57</v>
      </c>
      <c r="C472" t="s">
        <v>89</v>
      </c>
      <c r="D472">
        <v>3019.8269288577044</v>
      </c>
      <c r="E472">
        <v>4.6687019584818303E-3</v>
      </c>
    </row>
    <row r="473" spans="1:5">
      <c r="A473" t="s">
        <v>233</v>
      </c>
      <c r="B473" t="s">
        <v>57</v>
      </c>
      <c r="C473" t="s">
        <v>89</v>
      </c>
      <c r="D473">
        <v>2734.9865310048003</v>
      </c>
      <c r="E473">
        <v>4.5954460526681836E-3</v>
      </c>
    </row>
    <row r="474" spans="1:5">
      <c r="A474" t="s">
        <v>234</v>
      </c>
      <c r="B474" t="s">
        <v>57</v>
      </c>
      <c r="C474" t="s">
        <v>89</v>
      </c>
      <c r="D474">
        <v>3171.0753868717907</v>
      </c>
      <c r="E474">
        <v>4.642089272677054E-3</v>
      </c>
    </row>
    <row r="475" spans="1:5">
      <c r="A475" t="s">
        <v>235</v>
      </c>
      <c r="B475" t="s">
        <v>57</v>
      </c>
      <c r="C475" t="s">
        <v>89</v>
      </c>
      <c r="D475">
        <v>2730.3553143573049</v>
      </c>
      <c r="E475">
        <v>4.5974428121301272E-3</v>
      </c>
    </row>
    <row r="476" spans="1:5">
      <c r="A476" t="s">
        <v>236</v>
      </c>
      <c r="B476" t="s">
        <v>57</v>
      </c>
      <c r="C476" t="s">
        <v>89</v>
      </c>
      <c r="D476">
        <v>2543.3707846974808</v>
      </c>
      <c r="E476">
        <v>4.8271660503850667E-3</v>
      </c>
    </row>
    <row r="477" spans="1:5">
      <c r="A477" t="s">
        <v>237</v>
      </c>
      <c r="B477" t="s">
        <v>57</v>
      </c>
      <c r="C477" t="s">
        <v>89</v>
      </c>
      <c r="D477">
        <v>2083.3428616807996</v>
      </c>
      <c r="E477">
        <v>4.8429243711980395E-3</v>
      </c>
    </row>
    <row r="478" spans="1:5">
      <c r="A478" t="s">
        <v>238</v>
      </c>
      <c r="B478" t="s">
        <v>57</v>
      </c>
      <c r="C478" t="s">
        <v>89</v>
      </c>
      <c r="D478">
        <v>1779</v>
      </c>
      <c r="E478">
        <v>5.1753481981137968E-3</v>
      </c>
    </row>
    <row r="479" spans="1:5">
      <c r="A479" t="s">
        <v>239</v>
      </c>
      <c r="B479" t="s">
        <v>57</v>
      </c>
      <c r="C479" t="s">
        <v>89</v>
      </c>
      <c r="D479">
        <v>1919.5419619863947</v>
      </c>
      <c r="E479">
        <v>5.5553377753758048E-3</v>
      </c>
    </row>
    <row r="480" spans="1:5">
      <c r="A480" t="s">
        <v>240</v>
      </c>
      <c r="B480" t="s">
        <v>57</v>
      </c>
      <c r="C480" t="s">
        <v>89</v>
      </c>
      <c r="D480">
        <v>1720.0451027115009</v>
      </c>
      <c r="E480">
        <v>5.13404833685332E-3</v>
      </c>
    </row>
    <row r="481" spans="1:5">
      <c r="A481" t="s">
        <v>241</v>
      </c>
      <c r="B481" t="s">
        <v>57</v>
      </c>
      <c r="C481" t="s">
        <v>89</v>
      </c>
      <c r="D481">
        <v>1567</v>
      </c>
      <c r="E481">
        <v>6.0448131603204995E-3</v>
      </c>
    </row>
    <row r="482" spans="1:5">
      <c r="A482" t="s">
        <v>227</v>
      </c>
      <c r="B482" t="s">
        <v>57</v>
      </c>
      <c r="C482" t="s">
        <v>90</v>
      </c>
      <c r="D482">
        <v>1482.0000000000027</v>
      </c>
      <c r="E482">
        <v>5.7328122657069871E-3</v>
      </c>
    </row>
    <row r="483" spans="1:5">
      <c r="A483" t="s">
        <v>228</v>
      </c>
      <c r="B483" t="s">
        <v>57</v>
      </c>
      <c r="C483" t="s">
        <v>90</v>
      </c>
      <c r="D483">
        <v>1510.5901017644092</v>
      </c>
      <c r="E483">
        <v>5.880915427821003E-3</v>
      </c>
    </row>
    <row r="484" spans="1:5">
      <c r="A484" t="s">
        <v>229</v>
      </c>
      <c r="B484" t="s">
        <v>57</v>
      </c>
      <c r="C484" t="s">
        <v>90</v>
      </c>
      <c r="D484">
        <v>1564.6287770008028</v>
      </c>
      <c r="E484">
        <v>5.8986004415246445E-3</v>
      </c>
    </row>
    <row r="485" spans="1:5">
      <c r="A485" t="s">
        <v>230</v>
      </c>
      <c r="B485" t="s">
        <v>57</v>
      </c>
      <c r="C485" t="s">
        <v>90</v>
      </c>
      <c r="D485">
        <v>1520.4773244247972</v>
      </c>
      <c r="E485">
        <v>6.0721765643574925E-3</v>
      </c>
    </row>
    <row r="486" spans="1:5">
      <c r="A486" t="s">
        <v>231</v>
      </c>
      <c r="B486" t="s">
        <v>57</v>
      </c>
      <c r="C486" t="s">
        <v>90</v>
      </c>
      <c r="D486">
        <v>1690.6513282382027</v>
      </c>
      <c r="E486">
        <v>6.132307053815237E-3</v>
      </c>
    </row>
    <row r="487" spans="1:5">
      <c r="A487" t="s">
        <v>232</v>
      </c>
      <c r="B487" t="s">
        <v>57</v>
      </c>
      <c r="C487" t="s">
        <v>90</v>
      </c>
      <c r="D487">
        <v>1841.6806322170958</v>
      </c>
      <c r="E487">
        <v>6.0725673062537551E-3</v>
      </c>
    </row>
    <row r="488" spans="1:5">
      <c r="A488" t="s">
        <v>233</v>
      </c>
      <c r="B488" t="s">
        <v>57</v>
      </c>
      <c r="C488" t="s">
        <v>90</v>
      </c>
      <c r="D488">
        <v>1670.4992301525042</v>
      </c>
      <c r="E488">
        <v>6.2468685284485532E-3</v>
      </c>
    </row>
    <row r="489" spans="1:5">
      <c r="A489" t="s">
        <v>234</v>
      </c>
      <c r="B489" t="s">
        <v>57</v>
      </c>
      <c r="C489" t="s">
        <v>90</v>
      </c>
      <c r="D489">
        <v>1773.771815377793</v>
      </c>
      <c r="E489">
        <v>6.1860339805574023E-3</v>
      </c>
    </row>
    <row r="490" spans="1:5">
      <c r="A490" t="s">
        <v>235</v>
      </c>
      <c r="B490" t="s">
        <v>57</v>
      </c>
      <c r="C490" t="s">
        <v>90</v>
      </c>
      <c r="D490">
        <v>1903</v>
      </c>
      <c r="E490">
        <v>6.6262334325918144E-3</v>
      </c>
    </row>
    <row r="491" spans="1:5">
      <c r="A491" t="s">
        <v>236</v>
      </c>
      <c r="B491" t="s">
        <v>57</v>
      </c>
      <c r="C491" t="s">
        <v>90</v>
      </c>
      <c r="D491">
        <v>1854</v>
      </c>
      <c r="E491">
        <v>6.806229773462783E-3</v>
      </c>
    </row>
    <row r="492" spans="1:5">
      <c r="A492" t="s">
        <v>237</v>
      </c>
      <c r="B492" t="s">
        <v>57</v>
      </c>
      <c r="C492" t="s">
        <v>90</v>
      </c>
      <c r="D492">
        <v>1685</v>
      </c>
      <c r="E492">
        <v>6.9362017804154297E-3</v>
      </c>
    </row>
    <row r="493" spans="1:5">
      <c r="A493" t="s">
        <v>238</v>
      </c>
      <c r="B493" t="s">
        <v>57</v>
      </c>
      <c r="C493" t="s">
        <v>90</v>
      </c>
      <c r="D493">
        <v>1615</v>
      </c>
      <c r="E493">
        <v>7.124613003095975E-3</v>
      </c>
    </row>
    <row r="494" spans="1:5">
      <c r="A494" t="s">
        <v>239</v>
      </c>
      <c r="B494" t="s">
        <v>57</v>
      </c>
      <c r="C494" t="s">
        <v>90</v>
      </c>
      <c r="D494">
        <v>1491</v>
      </c>
      <c r="E494">
        <v>7.0939526045159847E-3</v>
      </c>
    </row>
    <row r="495" spans="1:5">
      <c r="A495" t="s">
        <v>240</v>
      </c>
      <c r="B495" t="s">
        <v>57</v>
      </c>
      <c r="C495" t="s">
        <v>90</v>
      </c>
      <c r="D495">
        <v>1474</v>
      </c>
      <c r="E495">
        <v>7.1635195235941508E-3</v>
      </c>
    </row>
    <row r="496" spans="1:5">
      <c r="A496" t="s">
        <v>241</v>
      </c>
      <c r="B496" t="s">
        <v>57</v>
      </c>
      <c r="C496" t="s">
        <v>90</v>
      </c>
      <c r="D496">
        <v>1375</v>
      </c>
      <c r="E496">
        <v>6.6752525252525251E-3</v>
      </c>
    </row>
    <row r="497" spans="1:5">
      <c r="A497" t="s">
        <v>227</v>
      </c>
      <c r="B497" t="s">
        <v>57</v>
      </c>
      <c r="C497" t="s">
        <v>91</v>
      </c>
      <c r="D497">
        <v>6208.179485259956</v>
      </c>
      <c r="E497">
        <v>3.2205610785378614E-3</v>
      </c>
    </row>
    <row r="498" spans="1:5">
      <c r="A498" t="s">
        <v>228</v>
      </c>
      <c r="B498" t="s">
        <v>57</v>
      </c>
      <c r="C498" t="s">
        <v>91</v>
      </c>
      <c r="D498">
        <v>6963.7931325085519</v>
      </c>
      <c r="E498">
        <v>3.2991489192918241E-3</v>
      </c>
    </row>
    <row r="499" spans="1:5">
      <c r="A499" t="s">
        <v>229</v>
      </c>
      <c r="B499" t="s">
        <v>57</v>
      </c>
      <c r="C499" t="s">
        <v>91</v>
      </c>
      <c r="D499">
        <v>6870.7060062061601</v>
      </c>
      <c r="E499">
        <v>3.5415307881471792E-3</v>
      </c>
    </row>
    <row r="500" spans="1:5">
      <c r="A500" t="s">
        <v>230</v>
      </c>
      <c r="B500" t="s">
        <v>57</v>
      </c>
      <c r="C500" t="s">
        <v>91</v>
      </c>
      <c r="D500">
        <v>6694.7389850889949</v>
      </c>
      <c r="E500">
        <v>3.4972143406466747E-3</v>
      </c>
    </row>
    <row r="501" spans="1:5">
      <c r="A501" t="s">
        <v>231</v>
      </c>
      <c r="B501" t="s">
        <v>57</v>
      </c>
      <c r="C501" t="s">
        <v>91</v>
      </c>
      <c r="D501">
        <v>6990.7132424484516</v>
      </c>
      <c r="E501">
        <v>3.4678473136016529E-3</v>
      </c>
    </row>
    <row r="502" spans="1:5">
      <c r="A502" t="s">
        <v>232</v>
      </c>
      <c r="B502" t="s">
        <v>57</v>
      </c>
      <c r="C502" t="s">
        <v>91</v>
      </c>
      <c r="D502">
        <v>8468.9088464711258</v>
      </c>
      <c r="E502">
        <v>3.5640025544984447E-3</v>
      </c>
    </row>
    <row r="503" spans="1:5">
      <c r="A503" t="s">
        <v>233</v>
      </c>
      <c r="B503" t="s">
        <v>57</v>
      </c>
      <c r="C503" t="s">
        <v>91</v>
      </c>
      <c r="D503">
        <v>8078.9841216962132</v>
      </c>
      <c r="E503">
        <v>3.7651539287579766E-3</v>
      </c>
    </row>
    <row r="504" spans="1:5">
      <c r="A504" t="s">
        <v>234</v>
      </c>
      <c r="B504" t="s">
        <v>57</v>
      </c>
      <c r="C504" t="s">
        <v>91</v>
      </c>
      <c r="D504">
        <v>8269.6509535699915</v>
      </c>
      <c r="E504">
        <v>3.842187109037215E-3</v>
      </c>
    </row>
    <row r="505" spans="1:5">
      <c r="A505" t="s">
        <v>235</v>
      </c>
      <c r="B505" t="s">
        <v>57</v>
      </c>
      <c r="C505" t="s">
        <v>91</v>
      </c>
      <c r="D505">
        <v>7703.282595859725</v>
      </c>
      <c r="E505">
        <v>3.9041145915056537E-3</v>
      </c>
    </row>
    <row r="506" spans="1:5">
      <c r="A506" t="s">
        <v>236</v>
      </c>
      <c r="B506" t="s">
        <v>57</v>
      </c>
      <c r="C506" t="s">
        <v>91</v>
      </c>
      <c r="D506">
        <v>7613.5829332898447</v>
      </c>
      <c r="E506">
        <v>4.0219077312344644E-3</v>
      </c>
    </row>
    <row r="507" spans="1:5">
      <c r="A507" t="s">
        <v>237</v>
      </c>
      <c r="B507" t="s">
        <v>57</v>
      </c>
      <c r="C507" t="s">
        <v>91</v>
      </c>
      <c r="D507">
        <v>6658.8535314954106</v>
      </c>
      <c r="E507">
        <v>4.1680871981813992E-3</v>
      </c>
    </row>
    <row r="508" spans="1:5">
      <c r="A508" t="s">
        <v>238</v>
      </c>
      <c r="B508" t="s">
        <v>57</v>
      </c>
      <c r="C508" t="s">
        <v>91</v>
      </c>
      <c r="D508">
        <v>5521</v>
      </c>
      <c r="E508">
        <v>4.3072913522107506E-3</v>
      </c>
    </row>
    <row r="509" spans="1:5">
      <c r="A509" t="s">
        <v>239</v>
      </c>
      <c r="B509" t="s">
        <v>57</v>
      </c>
      <c r="C509" t="s">
        <v>91</v>
      </c>
      <c r="D509">
        <v>4976.9205614572329</v>
      </c>
      <c r="E509">
        <v>4.3465337933112991E-3</v>
      </c>
    </row>
    <row r="510" spans="1:5">
      <c r="A510" t="s">
        <v>240</v>
      </c>
      <c r="B510" t="s">
        <v>57</v>
      </c>
      <c r="C510" t="s">
        <v>91</v>
      </c>
      <c r="D510">
        <v>4320.9736256357801</v>
      </c>
      <c r="E510">
        <v>4.2027608415946514E-3</v>
      </c>
    </row>
    <row r="511" spans="1:5">
      <c r="A511" t="s">
        <v>241</v>
      </c>
      <c r="B511" t="s">
        <v>57</v>
      </c>
      <c r="C511" t="s">
        <v>91</v>
      </c>
      <c r="D511">
        <v>3527</v>
      </c>
      <c r="E511">
        <v>3.9112954037110546E-3</v>
      </c>
    </row>
    <row r="512" spans="1:5">
      <c r="A512" t="s">
        <v>227</v>
      </c>
      <c r="B512" t="s">
        <v>57</v>
      </c>
      <c r="C512" t="s">
        <v>92</v>
      </c>
      <c r="D512">
        <v>2104.9999997399932</v>
      </c>
      <c r="E512">
        <v>5.4601580789239764E-3</v>
      </c>
    </row>
    <row r="513" spans="1:5">
      <c r="A513" t="s">
        <v>228</v>
      </c>
      <c r="B513" t="s">
        <v>57</v>
      </c>
      <c r="C513" t="s">
        <v>92</v>
      </c>
      <c r="D513">
        <v>2065.0670792001979</v>
      </c>
      <c r="E513">
        <v>5.7329622819190318E-3</v>
      </c>
    </row>
    <row r="514" spans="1:5">
      <c r="A514" t="s">
        <v>229</v>
      </c>
      <c r="B514" t="s">
        <v>57</v>
      </c>
      <c r="C514" t="s">
        <v>92</v>
      </c>
      <c r="D514">
        <v>2144.7054147323038</v>
      </c>
      <c r="E514">
        <v>5.5363716415979484E-3</v>
      </c>
    </row>
    <row r="515" spans="1:5">
      <c r="A515" t="s">
        <v>230</v>
      </c>
      <c r="B515" t="s">
        <v>57</v>
      </c>
      <c r="C515" t="s">
        <v>92</v>
      </c>
      <c r="D515">
        <v>2088.7506277113002</v>
      </c>
      <c r="E515">
        <v>5.2636625889955092E-3</v>
      </c>
    </row>
    <row r="516" spans="1:5">
      <c r="A516" t="s">
        <v>231</v>
      </c>
      <c r="B516" t="s">
        <v>57</v>
      </c>
      <c r="C516" t="s">
        <v>92</v>
      </c>
      <c r="D516">
        <v>2141.0021006318025</v>
      </c>
      <c r="E516">
        <v>5.7376427837749541E-3</v>
      </c>
    </row>
    <row r="517" spans="1:5">
      <c r="A517" t="s">
        <v>232</v>
      </c>
      <c r="B517" t="s">
        <v>57</v>
      </c>
      <c r="C517" t="s">
        <v>92</v>
      </c>
      <c r="D517">
        <v>2210.9999999999</v>
      </c>
      <c r="E517">
        <v>6.0900247140919387E-3</v>
      </c>
    </row>
    <row r="518" spans="1:5">
      <c r="A518" t="s">
        <v>233</v>
      </c>
      <c r="B518" t="s">
        <v>57</v>
      </c>
      <c r="C518" t="s">
        <v>92</v>
      </c>
      <c r="D518">
        <v>2316</v>
      </c>
      <c r="E518">
        <v>6.1183673958933029E-3</v>
      </c>
    </row>
    <row r="519" spans="1:5">
      <c r="A519" t="s">
        <v>234</v>
      </c>
      <c r="B519" t="s">
        <v>57</v>
      </c>
      <c r="C519" t="s">
        <v>92</v>
      </c>
      <c r="D519">
        <v>2309</v>
      </c>
      <c r="E519">
        <v>5.7892425773543145E-3</v>
      </c>
    </row>
    <row r="520" spans="1:5">
      <c r="A520" t="s">
        <v>235</v>
      </c>
      <c r="B520" t="s">
        <v>57</v>
      </c>
      <c r="C520" t="s">
        <v>92</v>
      </c>
      <c r="D520">
        <v>2218</v>
      </c>
      <c r="E520">
        <v>5.5946924155896209E-3</v>
      </c>
    </row>
    <row r="521" spans="1:5">
      <c r="A521" t="s">
        <v>236</v>
      </c>
      <c r="B521" t="s">
        <v>57</v>
      </c>
      <c r="C521" t="s">
        <v>92</v>
      </c>
      <c r="D521">
        <v>2148</v>
      </c>
      <c r="E521">
        <v>5.514819987585351E-3</v>
      </c>
    </row>
    <row r="522" spans="1:5">
      <c r="A522" t="s">
        <v>237</v>
      </c>
      <c r="B522" t="s">
        <v>57</v>
      </c>
      <c r="C522" t="s">
        <v>92</v>
      </c>
      <c r="D522">
        <v>1760</v>
      </c>
      <c r="E522">
        <v>5.583175505050505E-3</v>
      </c>
    </row>
    <row r="523" spans="1:5">
      <c r="A523" t="s">
        <v>238</v>
      </c>
      <c r="B523" t="s">
        <v>57</v>
      </c>
      <c r="C523" t="s">
        <v>92</v>
      </c>
      <c r="D523">
        <v>1694</v>
      </c>
      <c r="E523">
        <v>6.4357044470680835E-3</v>
      </c>
    </row>
    <row r="524" spans="1:5">
      <c r="A524" t="s">
        <v>239</v>
      </c>
      <c r="B524" t="s">
        <v>57</v>
      </c>
      <c r="C524" t="s">
        <v>92</v>
      </c>
      <c r="D524">
        <v>1747</v>
      </c>
      <c r="E524">
        <v>6.2591426572537051E-3</v>
      </c>
    </row>
    <row r="525" spans="1:5">
      <c r="A525" t="s">
        <v>240</v>
      </c>
      <c r="B525" t="s">
        <v>57</v>
      </c>
      <c r="C525" t="s">
        <v>92</v>
      </c>
      <c r="D525">
        <v>1571</v>
      </c>
      <c r="E525">
        <v>6.1244607115071787E-3</v>
      </c>
    </row>
    <row r="526" spans="1:5">
      <c r="A526" t="s">
        <v>241</v>
      </c>
      <c r="B526" t="s">
        <v>57</v>
      </c>
      <c r="C526" t="s">
        <v>92</v>
      </c>
      <c r="D526">
        <v>1410</v>
      </c>
      <c r="E526">
        <v>6.0919030732860526E-3</v>
      </c>
    </row>
    <row r="527" spans="1:5">
      <c r="A527" t="s">
        <v>227</v>
      </c>
      <c r="B527" t="s">
        <v>57</v>
      </c>
      <c r="C527" t="s">
        <v>93</v>
      </c>
      <c r="D527">
        <v>1605.1785717400014</v>
      </c>
      <c r="E527">
        <v>5.6418029443498358E-3</v>
      </c>
    </row>
    <row r="528" spans="1:5">
      <c r="A528" t="s">
        <v>228</v>
      </c>
      <c r="B528" t="s">
        <v>57</v>
      </c>
      <c r="C528" t="s">
        <v>93</v>
      </c>
      <c r="D528">
        <v>1843.0557129551212</v>
      </c>
      <c r="E528">
        <v>5.8198424728809007E-3</v>
      </c>
    </row>
    <row r="529" spans="1:5">
      <c r="A529" t="s">
        <v>229</v>
      </c>
      <c r="B529" t="s">
        <v>57</v>
      </c>
      <c r="C529" t="s">
        <v>93</v>
      </c>
      <c r="D529">
        <v>1724.5648530588003</v>
      </c>
      <c r="E529">
        <v>5.9312943401554508E-3</v>
      </c>
    </row>
    <row r="530" spans="1:5">
      <c r="A530" t="s">
        <v>230</v>
      </c>
      <c r="B530" t="s">
        <v>57</v>
      </c>
      <c r="C530" t="s">
        <v>93</v>
      </c>
      <c r="D530">
        <v>1662.4294523187007</v>
      </c>
      <c r="E530">
        <v>5.5858019889025281E-3</v>
      </c>
    </row>
    <row r="531" spans="1:5">
      <c r="A531" t="s">
        <v>231</v>
      </c>
      <c r="B531" t="s">
        <v>57</v>
      </c>
      <c r="C531" t="s">
        <v>93</v>
      </c>
      <c r="D531">
        <v>1609.3983600735983</v>
      </c>
      <c r="E531">
        <v>5.5150178191510279E-3</v>
      </c>
    </row>
    <row r="532" spans="1:5">
      <c r="A532" t="s">
        <v>232</v>
      </c>
      <c r="B532" t="s">
        <v>57</v>
      </c>
      <c r="C532" t="s">
        <v>93</v>
      </c>
      <c r="D532">
        <v>1913.8688161071966</v>
      </c>
      <c r="E532">
        <v>5.9363247258861019E-3</v>
      </c>
    </row>
    <row r="533" spans="1:5">
      <c r="A533" t="s">
        <v>233</v>
      </c>
      <c r="B533" t="s">
        <v>57</v>
      </c>
      <c r="C533" t="s">
        <v>93</v>
      </c>
      <c r="D533">
        <v>1983.1036785581996</v>
      </c>
      <c r="E533">
        <v>5.3815838302985405E-3</v>
      </c>
    </row>
    <row r="534" spans="1:5">
      <c r="A534" t="s">
        <v>234</v>
      </c>
      <c r="B534" t="s">
        <v>57</v>
      </c>
      <c r="C534" t="s">
        <v>93</v>
      </c>
      <c r="D534">
        <v>2032.2577726287054</v>
      </c>
      <c r="E534">
        <v>5.4966117971900347E-3</v>
      </c>
    </row>
    <row r="535" spans="1:5">
      <c r="A535" t="s">
        <v>235</v>
      </c>
      <c r="B535" t="s">
        <v>57</v>
      </c>
      <c r="C535" t="s">
        <v>93</v>
      </c>
      <c r="D535">
        <v>1882.5679412015891</v>
      </c>
      <c r="E535">
        <v>5.7161128298502768E-3</v>
      </c>
    </row>
    <row r="536" spans="1:5">
      <c r="A536" t="s">
        <v>236</v>
      </c>
      <c r="B536" t="s">
        <v>57</v>
      </c>
      <c r="C536" t="s">
        <v>93</v>
      </c>
      <c r="D536">
        <v>1847.7732682045969</v>
      </c>
      <c r="E536">
        <v>6.1242676157492485E-3</v>
      </c>
    </row>
    <row r="537" spans="1:5">
      <c r="A537" t="s">
        <v>237</v>
      </c>
      <c r="B537" t="s">
        <v>57</v>
      </c>
      <c r="C537" t="s">
        <v>93</v>
      </c>
      <c r="D537">
        <v>1648.3902777759022</v>
      </c>
      <c r="E537">
        <v>6.1143599438332587E-3</v>
      </c>
    </row>
    <row r="538" spans="1:5">
      <c r="A538" t="s">
        <v>238</v>
      </c>
      <c r="B538" t="s">
        <v>57</v>
      </c>
      <c r="C538" t="s">
        <v>93</v>
      </c>
      <c r="D538">
        <v>1789</v>
      </c>
      <c r="E538">
        <v>6.1001645860505552E-3</v>
      </c>
    </row>
    <row r="539" spans="1:5">
      <c r="A539" t="s">
        <v>239</v>
      </c>
      <c r="B539" t="s">
        <v>57</v>
      </c>
      <c r="C539" t="s">
        <v>93</v>
      </c>
      <c r="D539">
        <v>1534.253892943397</v>
      </c>
      <c r="E539">
        <v>6.3379150648004692E-3</v>
      </c>
    </row>
    <row r="540" spans="1:5">
      <c r="A540" t="s">
        <v>240</v>
      </c>
      <c r="B540" t="s">
        <v>57</v>
      </c>
      <c r="C540" t="s">
        <v>93</v>
      </c>
      <c r="D540">
        <v>1436.7966299923989</v>
      </c>
      <c r="E540">
        <v>6.7459565889592529E-3</v>
      </c>
    </row>
    <row r="541" spans="1:5">
      <c r="A541" t="s">
        <v>241</v>
      </c>
      <c r="B541" t="s">
        <v>57</v>
      </c>
      <c r="C541" t="s">
        <v>93</v>
      </c>
      <c r="D541">
        <v>1363.9059683289001</v>
      </c>
      <c r="E541">
        <v>6.6598073637082417E-3</v>
      </c>
    </row>
    <row r="542" spans="1:5">
      <c r="A542" t="s">
        <v>227</v>
      </c>
      <c r="B542" t="s">
        <v>57</v>
      </c>
      <c r="C542" t="s">
        <v>94</v>
      </c>
      <c r="D542">
        <v>1881.0370367000032</v>
      </c>
      <c r="E542">
        <v>4.2025046380319642E-3</v>
      </c>
    </row>
    <row r="543" spans="1:5">
      <c r="A543" t="s">
        <v>228</v>
      </c>
      <c r="B543" t="s">
        <v>57</v>
      </c>
      <c r="C543" t="s">
        <v>94</v>
      </c>
      <c r="D543">
        <v>2087.3885139099989</v>
      </c>
      <c r="E543">
        <v>4.5563910370995629E-3</v>
      </c>
    </row>
    <row r="544" spans="1:5">
      <c r="A544" t="s">
        <v>229</v>
      </c>
      <c r="B544" t="s">
        <v>57</v>
      </c>
      <c r="C544" t="s">
        <v>94</v>
      </c>
      <c r="D544">
        <v>2267.3669485842006</v>
      </c>
      <c r="E544">
        <v>4.4555275059084036E-3</v>
      </c>
    </row>
    <row r="545" spans="1:5">
      <c r="A545" t="s">
        <v>230</v>
      </c>
      <c r="B545" t="s">
        <v>57</v>
      </c>
      <c r="C545" t="s">
        <v>94</v>
      </c>
      <c r="D545">
        <v>2325.7259075533029</v>
      </c>
      <c r="E545">
        <v>4.4622311196251142E-3</v>
      </c>
    </row>
    <row r="546" spans="1:5">
      <c r="A546" t="s">
        <v>231</v>
      </c>
      <c r="B546" t="s">
        <v>57</v>
      </c>
      <c r="C546" t="s">
        <v>94</v>
      </c>
      <c r="D546">
        <v>2439.8890480129035</v>
      </c>
      <c r="E546">
        <v>4.2784028810213433E-3</v>
      </c>
    </row>
    <row r="547" spans="1:5">
      <c r="A547" t="s">
        <v>232</v>
      </c>
      <c r="B547" t="s">
        <v>57</v>
      </c>
      <c r="C547" t="s">
        <v>94</v>
      </c>
      <c r="D547">
        <v>2552.5446903053012</v>
      </c>
      <c r="E547">
        <v>4.5534866323430736E-3</v>
      </c>
    </row>
    <row r="548" spans="1:5">
      <c r="A548" t="s">
        <v>233</v>
      </c>
      <c r="B548" t="s">
        <v>57</v>
      </c>
      <c r="C548" t="s">
        <v>94</v>
      </c>
      <c r="D548">
        <v>2441.0307932996006</v>
      </c>
      <c r="E548">
        <v>4.6822794877486437E-3</v>
      </c>
    </row>
    <row r="549" spans="1:5">
      <c r="A549" t="s">
        <v>234</v>
      </c>
      <c r="B549" t="s">
        <v>57</v>
      </c>
      <c r="C549" t="s">
        <v>94</v>
      </c>
      <c r="D549">
        <v>2654.7941954642997</v>
      </c>
      <c r="E549">
        <v>4.5141681713507234E-3</v>
      </c>
    </row>
    <row r="550" spans="1:5">
      <c r="A550" t="s">
        <v>235</v>
      </c>
      <c r="B550" t="s">
        <v>57</v>
      </c>
      <c r="C550" t="s">
        <v>94</v>
      </c>
      <c r="D550">
        <v>2490.2220840935015</v>
      </c>
      <c r="E550">
        <v>4.6735715958939224E-3</v>
      </c>
    </row>
    <row r="551" spans="1:5">
      <c r="A551" t="s">
        <v>236</v>
      </c>
      <c r="B551" t="s">
        <v>57</v>
      </c>
      <c r="C551" t="s">
        <v>94</v>
      </c>
      <c r="D551">
        <v>2530.6676123450025</v>
      </c>
      <c r="E551">
        <v>4.8740080837834125E-3</v>
      </c>
    </row>
    <row r="552" spans="1:5">
      <c r="A552" t="s">
        <v>237</v>
      </c>
      <c r="B552" t="s">
        <v>57</v>
      </c>
      <c r="C552" t="s">
        <v>94</v>
      </c>
      <c r="D552">
        <v>2109.0418197163017</v>
      </c>
      <c r="E552">
        <v>5.2385260043398222E-3</v>
      </c>
    </row>
    <row r="553" spans="1:5">
      <c r="A553" t="s">
        <v>238</v>
      </c>
      <c r="B553" t="s">
        <v>57</v>
      </c>
      <c r="C553" t="s">
        <v>94</v>
      </c>
      <c r="D553">
        <v>2149</v>
      </c>
      <c r="E553">
        <v>5.3626363683366941E-3</v>
      </c>
    </row>
    <row r="554" spans="1:5">
      <c r="A554" t="s">
        <v>239</v>
      </c>
      <c r="B554" t="s">
        <v>57</v>
      </c>
      <c r="C554" t="s">
        <v>94</v>
      </c>
      <c r="D554">
        <v>2043.5164486775011</v>
      </c>
      <c r="E554">
        <v>5.4492770847984198E-3</v>
      </c>
    </row>
    <row r="555" spans="1:5">
      <c r="A555" t="s">
        <v>240</v>
      </c>
      <c r="B555" t="s">
        <v>57</v>
      </c>
      <c r="C555" t="s">
        <v>94</v>
      </c>
      <c r="D555">
        <v>1724.922197117201</v>
      </c>
      <c r="E555">
        <v>5.4950524138573115E-3</v>
      </c>
    </row>
    <row r="556" spans="1:5">
      <c r="A556" t="s">
        <v>241</v>
      </c>
      <c r="B556" t="s">
        <v>57</v>
      </c>
      <c r="C556" t="s">
        <v>94</v>
      </c>
      <c r="D556">
        <v>1736.3777343611011</v>
      </c>
      <c r="E556">
        <v>5.4960453215257459E-3</v>
      </c>
    </row>
    <row r="557" spans="1:5">
      <c r="A557" t="s">
        <v>227</v>
      </c>
      <c r="B557" t="s">
        <v>57</v>
      </c>
      <c r="C557" t="s">
        <v>95</v>
      </c>
      <c r="D557">
        <v>990.99999984000192</v>
      </c>
      <c r="E557">
        <v>5.0369023370756888E-3</v>
      </c>
    </row>
    <row r="558" spans="1:5">
      <c r="A558" t="s">
        <v>228</v>
      </c>
      <c r="B558" t="s">
        <v>57</v>
      </c>
      <c r="C558" t="s">
        <v>95</v>
      </c>
      <c r="D558">
        <v>1020.3364693042028</v>
      </c>
      <c r="E558">
        <v>5.611399156489315E-3</v>
      </c>
    </row>
    <row r="559" spans="1:5">
      <c r="A559" t="s">
        <v>229</v>
      </c>
      <c r="B559" t="s">
        <v>57</v>
      </c>
      <c r="C559" t="s">
        <v>95</v>
      </c>
      <c r="D559">
        <v>1206.2852956233974</v>
      </c>
      <c r="E559">
        <v>5.6061331506547275E-3</v>
      </c>
    </row>
    <row r="560" spans="1:5">
      <c r="A560" t="s">
        <v>230</v>
      </c>
      <c r="B560" t="s">
        <v>57</v>
      </c>
      <c r="C560" t="s">
        <v>95</v>
      </c>
      <c r="D560">
        <v>1099.8344325307987</v>
      </c>
      <c r="E560">
        <v>5.3861973332318559E-3</v>
      </c>
    </row>
    <row r="561" spans="1:5">
      <c r="A561" t="s">
        <v>231</v>
      </c>
      <c r="B561" t="s">
        <v>57</v>
      </c>
      <c r="C561" t="s">
        <v>95</v>
      </c>
      <c r="D561">
        <v>1121.7090848060002</v>
      </c>
      <c r="E561">
        <v>5.2585794182183534E-3</v>
      </c>
    </row>
    <row r="562" spans="1:5">
      <c r="A562" t="s">
        <v>232</v>
      </c>
      <c r="B562" t="s">
        <v>57</v>
      </c>
      <c r="C562" t="s">
        <v>95</v>
      </c>
      <c r="D562">
        <v>1233.7230031865008</v>
      </c>
      <c r="E562">
        <v>5.25998183032298E-3</v>
      </c>
    </row>
    <row r="563" spans="1:5">
      <c r="A563" t="s">
        <v>233</v>
      </c>
      <c r="B563" t="s">
        <v>57</v>
      </c>
      <c r="C563" t="s">
        <v>95</v>
      </c>
      <c r="D563">
        <v>1052.4278195481002</v>
      </c>
      <c r="E563">
        <v>5.3516087525470038E-3</v>
      </c>
    </row>
    <row r="564" spans="1:5">
      <c r="A564" t="s">
        <v>234</v>
      </c>
      <c r="B564" t="s">
        <v>57</v>
      </c>
      <c r="C564" t="s">
        <v>95</v>
      </c>
      <c r="D564">
        <v>1212.5705669423992</v>
      </c>
      <c r="E564">
        <v>5.0049387340212314E-3</v>
      </c>
    </row>
    <row r="565" spans="1:5">
      <c r="A565" t="s">
        <v>235</v>
      </c>
      <c r="B565" t="s">
        <v>57</v>
      </c>
      <c r="C565" t="s">
        <v>95</v>
      </c>
      <c r="D565">
        <v>1111.0591340099013</v>
      </c>
      <c r="E565">
        <v>5.5369877639611896E-3</v>
      </c>
    </row>
    <row r="566" spans="1:5">
      <c r="A566" t="s">
        <v>236</v>
      </c>
      <c r="B566" t="s">
        <v>57</v>
      </c>
      <c r="C566" t="s">
        <v>95</v>
      </c>
      <c r="D566">
        <v>1218.8359660935996</v>
      </c>
      <c r="E566">
        <v>5.8603194037487732E-3</v>
      </c>
    </row>
    <row r="567" spans="1:5">
      <c r="A567" t="s">
        <v>237</v>
      </c>
      <c r="B567" t="s">
        <v>57</v>
      </c>
      <c r="C567" t="s">
        <v>95</v>
      </c>
      <c r="D567">
        <v>932.50772703790074</v>
      </c>
      <c r="E567">
        <v>5.7030004491779923E-3</v>
      </c>
    </row>
    <row r="568" spans="1:5">
      <c r="A568" t="s">
        <v>238</v>
      </c>
      <c r="B568" t="s">
        <v>57</v>
      </c>
      <c r="C568" t="s">
        <v>95</v>
      </c>
      <c r="D568">
        <v>846</v>
      </c>
      <c r="E568">
        <v>5.9766548463356974E-3</v>
      </c>
    </row>
    <row r="569" spans="1:5">
      <c r="A569" t="s">
        <v>239</v>
      </c>
      <c r="B569" t="s">
        <v>57</v>
      </c>
      <c r="C569" t="s">
        <v>95</v>
      </c>
      <c r="D569">
        <v>820.09270264230065</v>
      </c>
      <c r="E569">
        <v>6.1276329756849044E-3</v>
      </c>
    </row>
    <row r="570" spans="1:5">
      <c r="A570" t="s">
        <v>240</v>
      </c>
      <c r="B570" t="s">
        <v>57</v>
      </c>
      <c r="C570" t="s">
        <v>95</v>
      </c>
      <c r="D570">
        <v>712.62366287529983</v>
      </c>
      <c r="E570">
        <v>6.0411763696272052E-3</v>
      </c>
    </row>
    <row r="571" spans="1:5">
      <c r="A571" t="s">
        <v>241</v>
      </c>
      <c r="B571" t="s">
        <v>57</v>
      </c>
      <c r="C571" t="s">
        <v>95</v>
      </c>
      <c r="D571">
        <v>612.17908902510021</v>
      </c>
      <c r="E571">
        <v>6.2486096197403229E-3</v>
      </c>
    </row>
    <row r="572" spans="1:5">
      <c r="A572" t="s">
        <v>227</v>
      </c>
      <c r="B572" t="s">
        <v>57</v>
      </c>
      <c r="C572" t="s">
        <v>96</v>
      </c>
      <c r="D572">
        <v>3380.5454552000201</v>
      </c>
      <c r="E572">
        <v>4.5460470487747899E-3</v>
      </c>
    </row>
    <row r="573" spans="1:5">
      <c r="A573" t="s">
        <v>228</v>
      </c>
      <c r="B573" t="s">
        <v>57</v>
      </c>
      <c r="C573" t="s">
        <v>96</v>
      </c>
      <c r="D573">
        <v>3702.3156269600172</v>
      </c>
      <c r="E573">
        <v>4.630750929517184E-3</v>
      </c>
    </row>
    <row r="574" spans="1:5">
      <c r="A574" t="s">
        <v>229</v>
      </c>
      <c r="B574" t="s">
        <v>57</v>
      </c>
      <c r="C574" t="s">
        <v>96</v>
      </c>
      <c r="D574">
        <v>3582.2918181617938</v>
      </c>
      <c r="E574">
        <v>4.3707517673051196E-3</v>
      </c>
    </row>
    <row r="575" spans="1:5">
      <c r="A575" t="s">
        <v>230</v>
      </c>
      <c r="B575" t="s">
        <v>57</v>
      </c>
      <c r="C575" t="s">
        <v>96</v>
      </c>
      <c r="D575">
        <v>3519.0101316914238</v>
      </c>
      <c r="E575">
        <v>4.1374866345017742E-3</v>
      </c>
    </row>
    <row r="576" spans="1:5">
      <c r="A576" t="s">
        <v>231</v>
      </c>
      <c r="B576" t="s">
        <v>57</v>
      </c>
      <c r="C576" t="s">
        <v>96</v>
      </c>
      <c r="D576">
        <v>3573.466744090485</v>
      </c>
      <c r="E576">
        <v>4.2069710399794307E-3</v>
      </c>
    </row>
    <row r="577" spans="1:5">
      <c r="A577" t="s">
        <v>232</v>
      </c>
      <c r="B577" t="s">
        <v>57</v>
      </c>
      <c r="C577" t="s">
        <v>96</v>
      </c>
      <c r="D577">
        <v>4314.9674572782214</v>
      </c>
      <c r="E577">
        <v>4.2865684713330847E-3</v>
      </c>
    </row>
    <row r="578" spans="1:5">
      <c r="A578" t="s">
        <v>233</v>
      </c>
      <c r="B578" t="s">
        <v>57</v>
      </c>
      <c r="C578" t="s">
        <v>96</v>
      </c>
      <c r="D578">
        <v>4153.638752549723</v>
      </c>
      <c r="E578">
        <v>4.1785537154309296E-3</v>
      </c>
    </row>
    <row r="579" spans="1:5">
      <c r="A579" t="s">
        <v>234</v>
      </c>
      <c r="B579" t="s">
        <v>57</v>
      </c>
      <c r="C579" t="s">
        <v>96</v>
      </c>
      <c r="D579">
        <v>5390.7206045316179</v>
      </c>
      <c r="E579">
        <v>4.1949326427405901E-3</v>
      </c>
    </row>
    <row r="580" spans="1:5">
      <c r="A580" t="s">
        <v>235</v>
      </c>
      <c r="B580" t="s">
        <v>57</v>
      </c>
      <c r="C580" t="s">
        <v>96</v>
      </c>
      <c r="D580">
        <v>5481.9548722072241</v>
      </c>
      <c r="E580">
        <v>4.2784622815512366E-3</v>
      </c>
    </row>
    <row r="581" spans="1:5">
      <c r="A581" t="s">
        <v>236</v>
      </c>
      <c r="B581" t="s">
        <v>57</v>
      </c>
      <c r="C581" t="s">
        <v>96</v>
      </c>
      <c r="D581">
        <v>4930.6587182667081</v>
      </c>
      <c r="E581">
        <v>4.5579736755236785E-3</v>
      </c>
    </row>
    <row r="582" spans="1:5">
      <c r="A582" t="s">
        <v>237</v>
      </c>
      <c r="B582" t="s">
        <v>57</v>
      </c>
      <c r="C582" t="s">
        <v>96</v>
      </c>
      <c r="D582">
        <v>4051.1463639310782</v>
      </c>
      <c r="E582">
        <v>4.5181148773281443E-3</v>
      </c>
    </row>
    <row r="583" spans="1:5">
      <c r="A583" t="s">
        <v>238</v>
      </c>
      <c r="B583" t="s">
        <v>57</v>
      </c>
      <c r="C583" t="s">
        <v>96</v>
      </c>
      <c r="D583">
        <v>3417</v>
      </c>
      <c r="E583">
        <v>4.7464881474978049E-3</v>
      </c>
    </row>
    <row r="584" spans="1:5">
      <c r="A584" t="s">
        <v>239</v>
      </c>
      <c r="B584" t="s">
        <v>57</v>
      </c>
      <c r="C584" t="s">
        <v>96</v>
      </c>
      <c r="D584">
        <v>3052.9249410731131</v>
      </c>
      <c r="E584">
        <v>4.7003018348310182E-3</v>
      </c>
    </row>
    <row r="585" spans="1:5">
      <c r="A585" t="s">
        <v>240</v>
      </c>
      <c r="B585" t="s">
        <v>57</v>
      </c>
      <c r="C585" t="s">
        <v>96</v>
      </c>
      <c r="D585">
        <v>2879.4451343938044</v>
      </c>
      <c r="E585">
        <v>4.7822214198593293E-3</v>
      </c>
    </row>
    <row r="586" spans="1:5">
      <c r="A586" t="s">
        <v>241</v>
      </c>
      <c r="B586" t="s">
        <v>57</v>
      </c>
      <c r="C586" t="s">
        <v>96</v>
      </c>
      <c r="D586">
        <v>2450.2905037397959</v>
      </c>
      <c r="E586">
        <v>4.6953991273350933E-3</v>
      </c>
    </row>
    <row r="587" spans="1:5">
      <c r="A587" t="s">
        <v>227</v>
      </c>
      <c r="B587" t="s">
        <v>57</v>
      </c>
      <c r="C587" t="s">
        <v>97</v>
      </c>
      <c r="D587">
        <v>1857.5745861500086</v>
      </c>
      <c r="E587">
        <v>5.6450572854012003E-3</v>
      </c>
    </row>
    <row r="588" spans="1:5">
      <c r="A588" t="s">
        <v>228</v>
      </c>
      <c r="B588" t="s">
        <v>57</v>
      </c>
      <c r="C588" t="s">
        <v>97</v>
      </c>
      <c r="D588">
        <v>1900.4461655670186</v>
      </c>
      <c r="E588">
        <v>5.4019992404101772E-3</v>
      </c>
    </row>
    <row r="589" spans="1:5">
      <c r="A589" t="s">
        <v>229</v>
      </c>
      <c r="B589" t="s">
        <v>57</v>
      </c>
      <c r="C589" t="s">
        <v>97</v>
      </c>
      <c r="D589">
        <v>1904.2481126015989</v>
      </c>
      <c r="E589">
        <v>5.4911725677842188E-3</v>
      </c>
    </row>
    <row r="590" spans="1:5">
      <c r="A590" t="s">
        <v>230</v>
      </c>
      <c r="B590" t="s">
        <v>57</v>
      </c>
      <c r="C590" t="s">
        <v>97</v>
      </c>
      <c r="D590">
        <v>1725.562887481304</v>
      </c>
      <c r="E590">
        <v>5.4802829398373125E-3</v>
      </c>
    </row>
    <row r="591" spans="1:5">
      <c r="A591" t="s">
        <v>231</v>
      </c>
      <c r="B591" t="s">
        <v>57</v>
      </c>
      <c r="C591" t="s">
        <v>97</v>
      </c>
      <c r="D591">
        <v>1756.178732416399</v>
      </c>
      <c r="E591">
        <v>5.5790941245465386E-3</v>
      </c>
    </row>
    <row r="592" spans="1:5">
      <c r="A592" t="s">
        <v>232</v>
      </c>
      <c r="B592" t="s">
        <v>57</v>
      </c>
      <c r="C592" t="s">
        <v>97</v>
      </c>
      <c r="D592">
        <v>1878.4039711142034</v>
      </c>
      <c r="E592">
        <v>5.6014926389013628E-3</v>
      </c>
    </row>
    <row r="593" spans="1:5">
      <c r="A593" t="s">
        <v>233</v>
      </c>
      <c r="B593" t="s">
        <v>57</v>
      </c>
      <c r="C593" t="s">
        <v>97</v>
      </c>
      <c r="D593">
        <v>1816.6292749939985</v>
      </c>
      <c r="E593">
        <v>5.6203409613494988E-3</v>
      </c>
    </row>
    <row r="594" spans="1:5">
      <c r="A594" t="s">
        <v>234</v>
      </c>
      <c r="B594" t="s">
        <v>57</v>
      </c>
      <c r="C594" t="s">
        <v>97</v>
      </c>
      <c r="D594">
        <v>1805.1480702571039</v>
      </c>
      <c r="E594">
        <v>6.0403586942241903E-3</v>
      </c>
    </row>
    <row r="595" spans="1:5">
      <c r="A595" t="s">
        <v>235</v>
      </c>
      <c r="B595" t="s">
        <v>57</v>
      </c>
      <c r="C595" t="s">
        <v>97</v>
      </c>
      <c r="D595">
        <v>1727.0910094664032</v>
      </c>
      <c r="E595">
        <v>6.2656160967404471E-3</v>
      </c>
    </row>
    <row r="596" spans="1:5">
      <c r="A596" t="s">
        <v>236</v>
      </c>
      <c r="B596" t="s">
        <v>57</v>
      </c>
      <c r="C596" t="s">
        <v>97</v>
      </c>
      <c r="D596">
        <v>1535.8966716338016</v>
      </c>
      <c r="E596">
        <v>6.4099361357353637E-3</v>
      </c>
    </row>
    <row r="597" spans="1:5">
      <c r="A597" t="s">
        <v>237</v>
      </c>
      <c r="B597" t="s">
        <v>57</v>
      </c>
      <c r="C597" t="s">
        <v>97</v>
      </c>
      <c r="D597">
        <v>1419.3746028636976</v>
      </c>
      <c r="E597">
        <v>6.3121916983264253E-3</v>
      </c>
    </row>
    <row r="598" spans="1:5">
      <c r="A598" t="s">
        <v>238</v>
      </c>
      <c r="B598" t="s">
        <v>57</v>
      </c>
      <c r="C598" t="s">
        <v>97</v>
      </c>
      <c r="D598">
        <v>1364</v>
      </c>
      <c r="E598">
        <v>6.3329871293580971E-3</v>
      </c>
    </row>
    <row r="599" spans="1:5">
      <c r="A599" t="s">
        <v>239</v>
      </c>
      <c r="B599" t="s">
        <v>57</v>
      </c>
      <c r="C599" t="s">
        <v>97</v>
      </c>
      <c r="D599">
        <v>1249.7694327665984</v>
      </c>
      <c r="E599">
        <v>6.256675310302268E-3</v>
      </c>
    </row>
    <row r="600" spans="1:5">
      <c r="A600" t="s">
        <v>240</v>
      </c>
      <c r="B600" t="s">
        <v>57</v>
      </c>
      <c r="C600" t="s">
        <v>97</v>
      </c>
      <c r="D600">
        <v>1056.1973667569005</v>
      </c>
      <c r="E600">
        <v>6.549604173127911E-3</v>
      </c>
    </row>
    <row r="601" spans="1:5">
      <c r="A601" t="s">
        <v>241</v>
      </c>
      <c r="B601" t="s">
        <v>57</v>
      </c>
      <c r="C601" t="s">
        <v>97</v>
      </c>
      <c r="D601">
        <v>920.4664786978999</v>
      </c>
      <c r="E601">
        <v>6.4835365339528158E-3</v>
      </c>
    </row>
    <row r="602" spans="1:5">
      <c r="A602" t="s">
        <v>227</v>
      </c>
      <c r="B602" t="s">
        <v>57</v>
      </c>
      <c r="C602" t="s">
        <v>98</v>
      </c>
      <c r="D602">
        <v>1240.0869568899993</v>
      </c>
      <c r="E602">
        <v>5.8107192109248564E-3</v>
      </c>
    </row>
    <row r="603" spans="1:5">
      <c r="A603" t="s">
        <v>228</v>
      </c>
      <c r="B603" t="s">
        <v>57</v>
      </c>
      <c r="C603" t="s">
        <v>98</v>
      </c>
      <c r="D603">
        <v>1380.2172212483979</v>
      </c>
      <c r="E603">
        <v>6.0028421932082267E-3</v>
      </c>
    </row>
    <row r="604" spans="1:5">
      <c r="A604" t="s">
        <v>229</v>
      </c>
      <c r="B604" t="s">
        <v>57</v>
      </c>
      <c r="C604" t="s">
        <v>98</v>
      </c>
      <c r="D604">
        <v>1338.1605108330016</v>
      </c>
      <c r="E604">
        <v>5.6709131382456463E-3</v>
      </c>
    </row>
    <row r="605" spans="1:5">
      <c r="A605" t="s">
        <v>230</v>
      </c>
      <c r="B605" t="s">
        <v>57</v>
      </c>
      <c r="C605" t="s">
        <v>98</v>
      </c>
      <c r="D605">
        <v>1328.2584367149011</v>
      </c>
      <c r="E605">
        <v>6.0000334117739692E-3</v>
      </c>
    </row>
    <row r="606" spans="1:5">
      <c r="A606" t="s">
        <v>231</v>
      </c>
      <c r="B606" t="s">
        <v>57</v>
      </c>
      <c r="C606" t="s">
        <v>98</v>
      </c>
      <c r="D606">
        <v>1289.173664864501</v>
      </c>
      <c r="E606">
        <v>5.4810359561553584E-3</v>
      </c>
    </row>
    <row r="607" spans="1:5">
      <c r="A607" t="s">
        <v>232</v>
      </c>
      <c r="B607" t="s">
        <v>57</v>
      </c>
      <c r="C607" t="s">
        <v>98</v>
      </c>
      <c r="D607">
        <v>1521.7348227057005</v>
      </c>
      <c r="E607">
        <v>5.4897134219527733E-3</v>
      </c>
    </row>
    <row r="608" spans="1:5">
      <c r="A608" t="s">
        <v>233</v>
      </c>
      <c r="B608" t="s">
        <v>57</v>
      </c>
      <c r="C608" t="s">
        <v>98</v>
      </c>
      <c r="D608">
        <v>1438.4661690792009</v>
      </c>
      <c r="E608">
        <v>5.533568451497729E-3</v>
      </c>
    </row>
    <row r="609" spans="1:5">
      <c r="A609" t="s">
        <v>234</v>
      </c>
      <c r="B609" t="s">
        <v>57</v>
      </c>
      <c r="C609" t="s">
        <v>98</v>
      </c>
      <c r="D609">
        <v>1554.8023541168006</v>
      </c>
      <c r="E609">
        <v>6.0517727274541902E-3</v>
      </c>
    </row>
    <row r="610" spans="1:5">
      <c r="A610" t="s">
        <v>235</v>
      </c>
      <c r="B610" t="s">
        <v>57</v>
      </c>
      <c r="C610" t="s">
        <v>98</v>
      </c>
      <c r="D610">
        <v>1342.298135866499</v>
      </c>
      <c r="E610">
        <v>6.0932192126469005E-3</v>
      </c>
    </row>
    <row r="611" spans="1:5">
      <c r="A611" t="s">
        <v>236</v>
      </c>
      <c r="B611" t="s">
        <v>57</v>
      </c>
      <c r="C611" t="s">
        <v>98</v>
      </c>
      <c r="D611">
        <v>1234.1379132436009</v>
      </c>
      <c r="E611">
        <v>6.0715031837928505E-3</v>
      </c>
    </row>
    <row r="612" spans="1:5">
      <c r="A612" t="s">
        <v>237</v>
      </c>
      <c r="B612" t="s">
        <v>57</v>
      </c>
      <c r="C612" t="s">
        <v>98</v>
      </c>
      <c r="D612">
        <v>1136.0791821971009</v>
      </c>
      <c r="E612">
        <v>5.5146115314437865E-3</v>
      </c>
    </row>
    <row r="613" spans="1:5">
      <c r="A613" t="s">
        <v>238</v>
      </c>
      <c r="B613" t="s">
        <v>57</v>
      </c>
      <c r="C613" t="s">
        <v>98</v>
      </c>
      <c r="D613">
        <v>1053</v>
      </c>
      <c r="E613">
        <v>5.8932151524744118E-3</v>
      </c>
    </row>
    <row r="614" spans="1:5">
      <c r="A614" t="s">
        <v>239</v>
      </c>
      <c r="B614" t="s">
        <v>57</v>
      </c>
      <c r="C614" t="s">
        <v>98</v>
      </c>
      <c r="D614">
        <v>1066.7433276023996</v>
      </c>
      <c r="E614">
        <v>6.2679347829586382E-3</v>
      </c>
    </row>
    <row r="615" spans="1:5">
      <c r="A615" t="s">
        <v>240</v>
      </c>
      <c r="B615" t="s">
        <v>57</v>
      </c>
      <c r="C615" t="s">
        <v>98</v>
      </c>
      <c r="D615">
        <v>1016.5424058777</v>
      </c>
      <c r="E615">
        <v>6.0270689114411552E-3</v>
      </c>
    </row>
    <row r="616" spans="1:5">
      <c r="A616" t="s">
        <v>241</v>
      </c>
      <c r="B616" t="s">
        <v>57</v>
      </c>
      <c r="C616" t="s">
        <v>98</v>
      </c>
      <c r="D616">
        <v>943.24107258269999</v>
      </c>
      <c r="E616">
        <v>5.8101369105248895E-3</v>
      </c>
    </row>
    <row r="617" spans="1:5">
      <c r="A617" t="s">
        <v>227</v>
      </c>
      <c r="B617" t="s">
        <v>57</v>
      </c>
      <c r="C617" t="s">
        <v>99</v>
      </c>
      <c r="D617">
        <v>4533.1486478099605</v>
      </c>
      <c r="E617">
        <v>4.5463363747684539E-3</v>
      </c>
    </row>
    <row r="618" spans="1:5">
      <c r="A618" t="s">
        <v>228</v>
      </c>
      <c r="B618" t="s">
        <v>57</v>
      </c>
      <c r="C618" t="s">
        <v>99</v>
      </c>
      <c r="D618">
        <v>4883.9455921023582</v>
      </c>
      <c r="E618">
        <v>4.7157363184049186E-3</v>
      </c>
    </row>
    <row r="619" spans="1:5">
      <c r="A619" t="s">
        <v>229</v>
      </c>
      <c r="B619" t="s">
        <v>57</v>
      </c>
      <c r="C619" t="s">
        <v>99</v>
      </c>
      <c r="D619">
        <v>5082.198945332002</v>
      </c>
      <c r="E619">
        <v>4.8768469538882486E-3</v>
      </c>
    </row>
    <row r="620" spans="1:5">
      <c r="A620" t="s">
        <v>230</v>
      </c>
      <c r="B620" t="s">
        <v>57</v>
      </c>
      <c r="C620" t="s">
        <v>99</v>
      </c>
      <c r="D620">
        <v>4600.7490918221065</v>
      </c>
      <c r="E620">
        <v>4.7371372293764213E-3</v>
      </c>
    </row>
    <row r="621" spans="1:5">
      <c r="A621" t="s">
        <v>231</v>
      </c>
      <c r="B621" t="s">
        <v>57</v>
      </c>
      <c r="C621" t="s">
        <v>99</v>
      </c>
      <c r="D621">
        <v>4996.8940483510323</v>
      </c>
      <c r="E621">
        <v>4.7433748018878693E-3</v>
      </c>
    </row>
    <row r="622" spans="1:5">
      <c r="A622" t="s">
        <v>232</v>
      </c>
      <c r="B622" t="s">
        <v>57</v>
      </c>
      <c r="C622" t="s">
        <v>99</v>
      </c>
      <c r="D622">
        <v>5160.2552321441572</v>
      </c>
      <c r="E622">
        <v>4.7571383214592465E-3</v>
      </c>
    </row>
    <row r="623" spans="1:5">
      <c r="A623" t="s">
        <v>233</v>
      </c>
      <c r="B623" t="s">
        <v>57</v>
      </c>
      <c r="C623" t="s">
        <v>99</v>
      </c>
      <c r="D623">
        <v>4998.7956679143317</v>
      </c>
      <c r="E623">
        <v>4.6049542654262388E-3</v>
      </c>
    </row>
    <row r="624" spans="1:5">
      <c r="A624" t="s">
        <v>234</v>
      </c>
      <c r="B624" t="s">
        <v>57</v>
      </c>
      <c r="C624" t="s">
        <v>99</v>
      </c>
      <c r="D624">
        <v>6017.7500845339418</v>
      </c>
      <c r="E624">
        <v>4.5629160355324435E-3</v>
      </c>
    </row>
    <row r="625" spans="1:5">
      <c r="A625" t="s">
        <v>235</v>
      </c>
      <c r="B625" t="s">
        <v>57</v>
      </c>
      <c r="C625" t="s">
        <v>99</v>
      </c>
      <c r="D625">
        <v>6066.9077660426128</v>
      </c>
      <c r="E625">
        <v>4.4895940706225967E-3</v>
      </c>
    </row>
    <row r="626" spans="1:5">
      <c r="A626" t="s">
        <v>236</v>
      </c>
      <c r="B626" t="s">
        <v>57</v>
      </c>
      <c r="C626" t="s">
        <v>99</v>
      </c>
      <c r="D626">
        <v>5969</v>
      </c>
      <c r="E626">
        <v>4.4942852888069842E-3</v>
      </c>
    </row>
    <row r="627" spans="1:5">
      <c r="A627" t="s">
        <v>237</v>
      </c>
      <c r="B627" t="s">
        <v>57</v>
      </c>
      <c r="C627" t="s">
        <v>99</v>
      </c>
      <c r="D627">
        <v>5033</v>
      </c>
      <c r="E627">
        <v>4.6228227034902977E-3</v>
      </c>
    </row>
    <row r="628" spans="1:5">
      <c r="A628" t="s">
        <v>238</v>
      </c>
      <c r="B628" t="s">
        <v>57</v>
      </c>
      <c r="C628" t="s">
        <v>99</v>
      </c>
      <c r="D628">
        <v>4703</v>
      </c>
      <c r="E628">
        <v>4.7164044227089091E-3</v>
      </c>
    </row>
    <row r="629" spans="1:5">
      <c r="A629" t="s">
        <v>239</v>
      </c>
      <c r="B629" t="s">
        <v>57</v>
      </c>
      <c r="C629" t="s">
        <v>99</v>
      </c>
      <c r="D629">
        <v>4556</v>
      </c>
      <c r="E629">
        <v>4.8262059799043999E-3</v>
      </c>
    </row>
    <row r="630" spans="1:5">
      <c r="A630" t="s">
        <v>240</v>
      </c>
      <c r="B630" t="s">
        <v>57</v>
      </c>
      <c r="C630" t="s">
        <v>99</v>
      </c>
      <c r="D630">
        <v>4243</v>
      </c>
      <c r="E630">
        <v>5.0748618639851256E-3</v>
      </c>
    </row>
    <row r="631" spans="1:5">
      <c r="A631" t="s">
        <v>241</v>
      </c>
      <c r="B631" t="s">
        <v>57</v>
      </c>
      <c r="C631" t="s">
        <v>99</v>
      </c>
      <c r="D631">
        <v>3504</v>
      </c>
      <c r="E631">
        <v>5.3430999492643334E-3</v>
      </c>
    </row>
    <row r="632" spans="1:5">
      <c r="A632" t="s">
        <v>227</v>
      </c>
      <c r="B632" t="s">
        <v>57</v>
      </c>
      <c r="C632" t="s">
        <v>100</v>
      </c>
      <c r="D632">
        <v>2898.3888891100137</v>
      </c>
      <c r="E632">
        <v>4.6442095331796548E-3</v>
      </c>
    </row>
    <row r="633" spans="1:5">
      <c r="A633" t="s">
        <v>228</v>
      </c>
      <c r="B633" t="s">
        <v>57</v>
      </c>
      <c r="C633" t="s">
        <v>100</v>
      </c>
      <c r="D633">
        <v>3161.4953562332239</v>
      </c>
      <c r="E633">
        <v>4.7626583572335157E-3</v>
      </c>
    </row>
    <row r="634" spans="1:5">
      <c r="A634" t="s">
        <v>229</v>
      </c>
      <c r="B634" t="s">
        <v>57</v>
      </c>
      <c r="C634" t="s">
        <v>100</v>
      </c>
      <c r="D634">
        <v>2994.25296266548</v>
      </c>
      <c r="E634">
        <v>4.8226091643700352E-3</v>
      </c>
    </row>
    <row r="635" spans="1:5">
      <c r="A635" t="s">
        <v>230</v>
      </c>
      <c r="B635" t="s">
        <v>57</v>
      </c>
      <c r="C635" t="s">
        <v>100</v>
      </c>
      <c r="D635">
        <v>2955.970577726298</v>
      </c>
      <c r="E635">
        <v>5.3381929937006333E-3</v>
      </c>
    </row>
    <row r="636" spans="1:5">
      <c r="A636" t="s">
        <v>231</v>
      </c>
      <c r="B636" t="s">
        <v>57</v>
      </c>
      <c r="C636" t="s">
        <v>100</v>
      </c>
      <c r="D636">
        <v>3181.5776084997046</v>
      </c>
      <c r="E636">
        <v>5.5892016028388372E-3</v>
      </c>
    </row>
    <row r="637" spans="1:5">
      <c r="A637" t="s">
        <v>232</v>
      </c>
      <c r="B637" t="s">
        <v>57</v>
      </c>
      <c r="C637" t="s">
        <v>100</v>
      </c>
      <c r="D637">
        <v>3600.1831272837944</v>
      </c>
      <c r="E637">
        <v>5.4278644155430263E-3</v>
      </c>
    </row>
    <row r="638" spans="1:5">
      <c r="A638" t="s">
        <v>233</v>
      </c>
      <c r="B638" t="s">
        <v>57</v>
      </c>
      <c r="C638" t="s">
        <v>100</v>
      </c>
      <c r="D638">
        <v>3053.5536026565933</v>
      </c>
      <c r="E638">
        <v>5.4679164311146116E-3</v>
      </c>
    </row>
    <row r="639" spans="1:5">
      <c r="A639" t="s">
        <v>234</v>
      </c>
      <c r="B639" t="s">
        <v>57</v>
      </c>
      <c r="C639" t="s">
        <v>100</v>
      </c>
      <c r="D639">
        <v>3150.866847475103</v>
      </c>
      <c r="E639">
        <v>5.2981696641020547E-3</v>
      </c>
    </row>
    <row r="640" spans="1:5">
      <c r="A640" t="s">
        <v>235</v>
      </c>
      <c r="B640" t="s">
        <v>57</v>
      </c>
      <c r="C640" t="s">
        <v>100</v>
      </c>
      <c r="D640">
        <v>2817.3621806350875</v>
      </c>
      <c r="E640">
        <v>5.4414093696339228E-3</v>
      </c>
    </row>
    <row r="641" spans="1:5">
      <c r="A641" t="s">
        <v>236</v>
      </c>
      <c r="B641" t="s">
        <v>57</v>
      </c>
      <c r="C641" t="s">
        <v>100</v>
      </c>
      <c r="D641">
        <v>3062.8244017988723</v>
      </c>
      <c r="E641">
        <v>5.5894061735930877E-3</v>
      </c>
    </row>
    <row r="642" spans="1:5">
      <c r="A642" t="s">
        <v>237</v>
      </c>
      <c r="B642" t="s">
        <v>57</v>
      </c>
      <c r="C642" t="s">
        <v>100</v>
      </c>
      <c r="D642">
        <v>2521.7996038731972</v>
      </c>
      <c r="E642">
        <v>5.8190533269661619E-3</v>
      </c>
    </row>
    <row r="643" spans="1:5">
      <c r="A643" t="s">
        <v>238</v>
      </c>
      <c r="B643" t="s">
        <v>57</v>
      </c>
      <c r="C643" t="s">
        <v>100</v>
      </c>
      <c r="D643">
        <v>2476</v>
      </c>
      <c r="E643">
        <v>6.1114476754622156E-3</v>
      </c>
    </row>
    <row r="644" spans="1:5">
      <c r="A644" t="s">
        <v>239</v>
      </c>
      <c r="B644" t="s">
        <v>57</v>
      </c>
      <c r="C644" t="s">
        <v>100</v>
      </c>
      <c r="D644">
        <v>2414.5249792743884</v>
      </c>
      <c r="E644">
        <v>6.0666961223602538E-3</v>
      </c>
    </row>
    <row r="645" spans="1:5">
      <c r="A645" t="s">
        <v>240</v>
      </c>
      <c r="B645" t="s">
        <v>57</v>
      </c>
      <c r="C645" t="s">
        <v>100</v>
      </c>
      <c r="D645">
        <v>2221.5058119356086</v>
      </c>
      <c r="E645">
        <v>6.1879635704365204E-3</v>
      </c>
    </row>
    <row r="646" spans="1:5">
      <c r="A646" t="s">
        <v>241</v>
      </c>
      <c r="B646" t="s">
        <v>57</v>
      </c>
      <c r="C646" t="s">
        <v>100</v>
      </c>
      <c r="D646">
        <v>1987.5441280087966</v>
      </c>
      <c r="E646">
        <v>6.1636699800538541E-3</v>
      </c>
    </row>
    <row r="647" spans="1:5">
      <c r="A647" t="s">
        <v>227</v>
      </c>
      <c r="B647" t="s">
        <v>57</v>
      </c>
      <c r="C647" t="s">
        <v>101</v>
      </c>
      <c r="D647">
        <v>1591.3865035500023</v>
      </c>
      <c r="E647">
        <v>5.9621678823219126E-3</v>
      </c>
    </row>
    <row r="648" spans="1:5">
      <c r="A648" t="s">
        <v>228</v>
      </c>
      <c r="B648" t="s">
        <v>57</v>
      </c>
      <c r="C648" t="s">
        <v>101</v>
      </c>
      <c r="D648">
        <v>1606.1335045103017</v>
      </c>
      <c r="E648">
        <v>6.1959576207132874E-3</v>
      </c>
    </row>
    <row r="649" spans="1:5">
      <c r="A649" t="s">
        <v>229</v>
      </c>
      <c r="B649" t="s">
        <v>57</v>
      </c>
      <c r="C649" t="s">
        <v>101</v>
      </c>
      <c r="D649">
        <v>1548.2542863781985</v>
      </c>
      <c r="E649">
        <v>6.0318135895167258E-3</v>
      </c>
    </row>
    <row r="650" spans="1:5">
      <c r="A650" t="s">
        <v>230</v>
      </c>
      <c r="B650" t="s">
        <v>57</v>
      </c>
      <c r="C650" t="s">
        <v>101</v>
      </c>
      <c r="D650">
        <v>1557.3050510390974</v>
      </c>
      <c r="E650">
        <v>5.9850769221314083E-3</v>
      </c>
    </row>
    <row r="651" spans="1:5">
      <c r="A651" t="s">
        <v>231</v>
      </c>
      <c r="B651" t="s">
        <v>57</v>
      </c>
      <c r="C651" t="s">
        <v>101</v>
      </c>
      <c r="D651">
        <v>1480.9080666373984</v>
      </c>
      <c r="E651">
        <v>5.9848723134445459E-3</v>
      </c>
    </row>
    <row r="652" spans="1:5">
      <c r="A652" t="s">
        <v>232</v>
      </c>
      <c r="B652" t="s">
        <v>57</v>
      </c>
      <c r="C652" t="s">
        <v>101</v>
      </c>
      <c r="D652">
        <v>1707.9152847519974</v>
      </c>
      <c r="E652">
        <v>6.3270965107398471E-3</v>
      </c>
    </row>
    <row r="653" spans="1:5">
      <c r="A653" t="s">
        <v>233</v>
      </c>
      <c r="B653" t="s">
        <v>57</v>
      </c>
      <c r="C653" t="s">
        <v>101</v>
      </c>
      <c r="D653">
        <v>1597.3395947304002</v>
      </c>
      <c r="E653">
        <v>6.0275869469602434E-3</v>
      </c>
    </row>
    <row r="654" spans="1:5">
      <c r="A654" t="s">
        <v>234</v>
      </c>
      <c r="B654" t="s">
        <v>57</v>
      </c>
      <c r="C654" t="s">
        <v>101</v>
      </c>
      <c r="D654">
        <v>1633.1977302425971</v>
      </c>
      <c r="E654">
        <v>6.2562697936450742E-3</v>
      </c>
    </row>
    <row r="655" spans="1:5">
      <c r="A655" t="s">
        <v>235</v>
      </c>
      <c r="B655" t="s">
        <v>57</v>
      </c>
      <c r="C655" t="s">
        <v>101</v>
      </c>
      <c r="D655">
        <v>1445.5492739278993</v>
      </c>
      <c r="E655">
        <v>6.2233728180839101E-3</v>
      </c>
    </row>
    <row r="656" spans="1:5">
      <c r="A656" t="s">
        <v>236</v>
      </c>
      <c r="B656" t="s">
        <v>57</v>
      </c>
      <c r="C656" t="s">
        <v>101</v>
      </c>
      <c r="D656">
        <v>1711.488008580704</v>
      </c>
      <c r="E656">
        <v>6.41117523801241E-3</v>
      </c>
    </row>
    <row r="657" spans="1:5">
      <c r="A657" t="s">
        <v>237</v>
      </c>
      <c r="B657" t="s">
        <v>57</v>
      </c>
      <c r="C657" t="s">
        <v>101</v>
      </c>
      <c r="D657">
        <v>1380.7718540010005</v>
      </c>
      <c r="E657">
        <v>6.5476580773064213E-3</v>
      </c>
    </row>
    <row r="658" spans="1:5">
      <c r="A658" t="s">
        <v>238</v>
      </c>
      <c r="B658" t="s">
        <v>57</v>
      </c>
      <c r="C658" t="s">
        <v>101</v>
      </c>
      <c r="D658">
        <v>1296</v>
      </c>
      <c r="E658">
        <v>6.5372085048010977E-3</v>
      </c>
    </row>
    <row r="659" spans="1:5">
      <c r="A659" t="s">
        <v>239</v>
      </c>
      <c r="B659" t="s">
        <v>57</v>
      </c>
      <c r="C659" t="s">
        <v>101</v>
      </c>
      <c r="D659">
        <v>1413.0112121238992</v>
      </c>
      <c r="E659">
        <v>6.6377072217389055E-3</v>
      </c>
    </row>
    <row r="660" spans="1:5">
      <c r="A660" t="s">
        <v>240</v>
      </c>
      <c r="B660" t="s">
        <v>57</v>
      </c>
      <c r="C660" t="s">
        <v>101</v>
      </c>
      <c r="D660">
        <v>1271.0974511420995</v>
      </c>
      <c r="E660">
        <v>6.5574069781205785E-3</v>
      </c>
    </row>
    <row r="661" spans="1:5">
      <c r="A661" t="s">
        <v>241</v>
      </c>
      <c r="B661" t="s">
        <v>57</v>
      </c>
      <c r="C661" t="s">
        <v>101</v>
      </c>
      <c r="D661">
        <v>1095.8654492748005</v>
      </c>
      <c r="E661">
        <v>6.7554304749466443E-3</v>
      </c>
    </row>
    <row r="662" spans="1:5">
      <c r="A662" t="s">
        <v>227</v>
      </c>
      <c r="B662" t="s">
        <v>57</v>
      </c>
      <c r="C662" t="s">
        <v>102</v>
      </c>
      <c r="D662">
        <v>2177.2367150800078</v>
      </c>
      <c r="E662">
        <v>4.7701298409890012E-3</v>
      </c>
    </row>
    <row r="663" spans="1:5">
      <c r="A663" t="s">
        <v>228</v>
      </c>
      <c r="B663" t="s">
        <v>57</v>
      </c>
      <c r="C663" t="s">
        <v>102</v>
      </c>
      <c r="D663">
        <v>2119.0924329585641</v>
      </c>
      <c r="E663">
        <v>4.9839687419878237E-3</v>
      </c>
    </row>
    <row r="664" spans="1:5">
      <c r="A664" t="s">
        <v>229</v>
      </c>
      <c r="B664" t="s">
        <v>57</v>
      </c>
      <c r="C664" t="s">
        <v>102</v>
      </c>
      <c r="D664">
        <v>2254.7346865240015</v>
      </c>
      <c r="E664">
        <v>4.9019051000689234E-3</v>
      </c>
    </row>
    <row r="665" spans="1:5">
      <c r="A665" t="s">
        <v>230</v>
      </c>
      <c r="B665" t="s">
        <v>57</v>
      </c>
      <c r="C665" t="s">
        <v>102</v>
      </c>
      <c r="D665">
        <v>2263.0048367866025</v>
      </c>
      <c r="E665">
        <v>5.0040122894848254E-3</v>
      </c>
    </row>
    <row r="666" spans="1:5">
      <c r="A666" t="s">
        <v>231</v>
      </c>
      <c r="B666" t="s">
        <v>57</v>
      </c>
      <c r="C666" t="s">
        <v>102</v>
      </c>
      <c r="D666">
        <v>2101.2800706926005</v>
      </c>
      <c r="E666">
        <v>4.9794505597040043E-3</v>
      </c>
    </row>
    <row r="667" spans="1:5">
      <c r="A667" t="s">
        <v>232</v>
      </c>
      <c r="B667" t="s">
        <v>57</v>
      </c>
      <c r="C667" t="s">
        <v>102</v>
      </c>
      <c r="D667">
        <v>2345.4796046133006</v>
      </c>
      <c r="E667">
        <v>5.0981926220221331E-3</v>
      </c>
    </row>
    <row r="668" spans="1:5">
      <c r="A668" t="s">
        <v>233</v>
      </c>
      <c r="B668" t="s">
        <v>57</v>
      </c>
      <c r="C668" t="s">
        <v>102</v>
      </c>
      <c r="D668">
        <v>2237.9162178435013</v>
      </c>
      <c r="E668">
        <v>5.3386150867017401E-3</v>
      </c>
    </row>
    <row r="669" spans="1:5">
      <c r="A669" t="s">
        <v>234</v>
      </c>
      <c r="B669" t="s">
        <v>57</v>
      </c>
      <c r="C669" t="s">
        <v>102</v>
      </c>
      <c r="D669">
        <v>2376.601030727802</v>
      </c>
      <c r="E669">
        <v>5.5794511247385546E-3</v>
      </c>
    </row>
    <row r="670" spans="1:5">
      <c r="A670" t="s">
        <v>235</v>
      </c>
      <c r="B670" t="s">
        <v>57</v>
      </c>
      <c r="C670" t="s">
        <v>102</v>
      </c>
      <c r="D670">
        <v>2318.6684820425953</v>
      </c>
      <c r="E670">
        <v>5.7065281940862035E-3</v>
      </c>
    </row>
    <row r="671" spans="1:5">
      <c r="A671" t="s">
        <v>236</v>
      </c>
      <c r="B671" t="s">
        <v>57</v>
      </c>
      <c r="C671" t="s">
        <v>102</v>
      </c>
      <c r="D671">
        <v>2487.6293262072027</v>
      </c>
      <c r="E671">
        <v>5.7540279388668854E-3</v>
      </c>
    </row>
    <row r="672" spans="1:5">
      <c r="A672" t="s">
        <v>237</v>
      </c>
      <c r="B672" t="s">
        <v>57</v>
      </c>
      <c r="C672" t="s">
        <v>102</v>
      </c>
      <c r="D672">
        <v>2326.0055015136995</v>
      </c>
      <c r="E672">
        <v>5.7259166415849962E-3</v>
      </c>
    </row>
    <row r="673" spans="1:5">
      <c r="A673" t="s">
        <v>238</v>
      </c>
      <c r="B673" t="s">
        <v>57</v>
      </c>
      <c r="C673" t="s">
        <v>102</v>
      </c>
      <c r="D673">
        <v>2111</v>
      </c>
      <c r="E673">
        <v>5.9858413600715832E-3</v>
      </c>
    </row>
    <row r="674" spans="1:5">
      <c r="A674" t="s">
        <v>239</v>
      </c>
      <c r="B674" t="s">
        <v>57</v>
      </c>
      <c r="C674" t="s">
        <v>102</v>
      </c>
      <c r="D674">
        <v>2110.0107382636074</v>
      </c>
      <c r="E674">
        <v>6.0461511566932318E-3</v>
      </c>
    </row>
    <row r="675" spans="1:5">
      <c r="A675" t="s">
        <v>240</v>
      </c>
      <c r="B675" t="s">
        <v>57</v>
      </c>
      <c r="C675" t="s">
        <v>102</v>
      </c>
      <c r="D675">
        <v>1622.5371181402988</v>
      </c>
      <c r="E675">
        <v>6.4995953198687673E-3</v>
      </c>
    </row>
    <row r="676" spans="1:5">
      <c r="A676" t="s">
        <v>241</v>
      </c>
      <c r="B676" t="s">
        <v>57</v>
      </c>
      <c r="C676" t="s">
        <v>102</v>
      </c>
      <c r="D676">
        <v>1532.9355917518042</v>
      </c>
      <c r="E676">
        <v>6.228236542325489E-3</v>
      </c>
    </row>
    <row r="677" spans="1:5">
      <c r="A677" t="s">
        <v>227</v>
      </c>
      <c r="B677" t="s">
        <v>57</v>
      </c>
      <c r="C677" t="s">
        <v>103</v>
      </c>
      <c r="D677">
        <v>6089.1111119999941</v>
      </c>
      <c r="E677">
        <v>3.5579716916633837E-3</v>
      </c>
    </row>
    <row r="678" spans="1:5">
      <c r="A678" t="s">
        <v>228</v>
      </c>
      <c r="B678" t="s">
        <v>57</v>
      </c>
      <c r="C678" t="s">
        <v>103</v>
      </c>
      <c r="D678">
        <v>5818.2459828704941</v>
      </c>
      <c r="E678">
        <v>3.6687006183390497E-3</v>
      </c>
    </row>
    <row r="679" spans="1:5">
      <c r="A679" t="s">
        <v>229</v>
      </c>
      <c r="B679" t="s">
        <v>57</v>
      </c>
      <c r="C679" t="s">
        <v>103</v>
      </c>
      <c r="D679">
        <v>5576.0653307622306</v>
      </c>
      <c r="E679">
        <v>3.6318062572778674E-3</v>
      </c>
    </row>
    <row r="680" spans="1:5">
      <c r="A680" t="s">
        <v>230</v>
      </c>
      <c r="B680" t="s">
        <v>57</v>
      </c>
      <c r="C680" t="s">
        <v>103</v>
      </c>
      <c r="D680">
        <v>5748.2283002227177</v>
      </c>
      <c r="E680">
        <v>3.5887328889942665E-3</v>
      </c>
    </row>
    <row r="681" spans="1:5">
      <c r="A681" t="s">
        <v>231</v>
      </c>
      <c r="B681" t="s">
        <v>57</v>
      </c>
      <c r="C681" t="s">
        <v>103</v>
      </c>
      <c r="D681">
        <v>6051</v>
      </c>
      <c r="E681">
        <v>3.5444095558126295E-3</v>
      </c>
    </row>
    <row r="682" spans="1:5">
      <c r="A682" t="s">
        <v>232</v>
      </c>
      <c r="B682" t="s">
        <v>57</v>
      </c>
      <c r="C682" t="s">
        <v>103</v>
      </c>
      <c r="D682">
        <v>6080</v>
      </c>
      <c r="E682">
        <v>3.550918311403509E-3</v>
      </c>
    </row>
    <row r="683" spans="1:5">
      <c r="A683" t="s">
        <v>233</v>
      </c>
      <c r="B683" t="s">
        <v>57</v>
      </c>
      <c r="C683" t="s">
        <v>103</v>
      </c>
      <c r="D683">
        <v>6170</v>
      </c>
      <c r="E683">
        <v>3.5404285971546911E-3</v>
      </c>
    </row>
    <row r="684" spans="1:5">
      <c r="A684" t="s">
        <v>234</v>
      </c>
      <c r="B684" t="s">
        <v>57</v>
      </c>
      <c r="C684" t="s">
        <v>103</v>
      </c>
      <c r="D684">
        <v>6737</v>
      </c>
      <c r="E684">
        <v>3.5390175317071559E-3</v>
      </c>
    </row>
    <row r="685" spans="1:5">
      <c r="A685" t="s">
        <v>235</v>
      </c>
      <c r="B685" t="s">
        <v>57</v>
      </c>
      <c r="C685" t="s">
        <v>103</v>
      </c>
      <c r="D685">
        <v>5753</v>
      </c>
      <c r="E685">
        <v>3.532456496127624E-3</v>
      </c>
    </row>
    <row r="686" spans="1:5">
      <c r="A686" t="s">
        <v>236</v>
      </c>
      <c r="B686" t="s">
        <v>57</v>
      </c>
      <c r="C686" t="s">
        <v>103</v>
      </c>
      <c r="D686">
        <v>5577</v>
      </c>
      <c r="E686">
        <v>3.6881387842926305E-3</v>
      </c>
    </row>
    <row r="687" spans="1:5">
      <c r="A687" t="s">
        <v>237</v>
      </c>
      <c r="B687" t="s">
        <v>57</v>
      </c>
      <c r="C687" t="s">
        <v>103</v>
      </c>
      <c r="D687">
        <v>4747</v>
      </c>
      <c r="E687">
        <v>3.6192449032137258E-3</v>
      </c>
    </row>
    <row r="688" spans="1:5">
      <c r="A688" t="s">
        <v>238</v>
      </c>
      <c r="B688" t="s">
        <v>57</v>
      </c>
      <c r="C688" t="s">
        <v>103</v>
      </c>
      <c r="D688">
        <v>4541</v>
      </c>
      <c r="E688">
        <v>3.7950524847684061E-3</v>
      </c>
    </row>
    <row r="689" spans="1:5">
      <c r="A689" t="s">
        <v>239</v>
      </c>
      <c r="B689" t="s">
        <v>57</v>
      </c>
      <c r="C689" t="s">
        <v>103</v>
      </c>
      <c r="D689">
        <v>4301</v>
      </c>
      <c r="E689">
        <v>3.78707148208427E-3</v>
      </c>
    </row>
    <row r="690" spans="1:5">
      <c r="A690" t="s">
        <v>240</v>
      </c>
      <c r="B690" t="s">
        <v>57</v>
      </c>
      <c r="C690" t="s">
        <v>103</v>
      </c>
      <c r="D690">
        <v>3619</v>
      </c>
      <c r="E690">
        <v>3.8155107304043471E-3</v>
      </c>
    </row>
    <row r="691" spans="1:5">
      <c r="A691" t="s">
        <v>241</v>
      </c>
      <c r="B691" t="s">
        <v>57</v>
      </c>
      <c r="C691" t="s">
        <v>103</v>
      </c>
      <c r="D691">
        <v>2522</v>
      </c>
      <c r="E691">
        <v>3.9075579346197903E-3</v>
      </c>
    </row>
    <row r="692" spans="1:5">
      <c r="A692" t="s">
        <v>227</v>
      </c>
      <c r="B692" t="s">
        <v>57</v>
      </c>
      <c r="C692" t="s">
        <v>104</v>
      </c>
      <c r="D692">
        <v>1307.6557380000038</v>
      </c>
      <c r="E692">
        <v>5.4032717512110476E-3</v>
      </c>
    </row>
    <row r="693" spans="1:5">
      <c r="A693" t="s">
        <v>228</v>
      </c>
      <c r="B693" t="s">
        <v>57</v>
      </c>
      <c r="C693" t="s">
        <v>104</v>
      </c>
      <c r="D693">
        <v>1413.6804536256002</v>
      </c>
      <c r="E693">
        <v>5.5374040756664003E-3</v>
      </c>
    </row>
    <row r="694" spans="1:5">
      <c r="A694" t="s">
        <v>229</v>
      </c>
      <c r="B694" t="s">
        <v>57</v>
      </c>
      <c r="C694" t="s">
        <v>104</v>
      </c>
      <c r="D694">
        <v>1440.5758039112959</v>
      </c>
      <c r="E694">
        <v>5.5326706409408047E-3</v>
      </c>
    </row>
    <row r="695" spans="1:5">
      <c r="A695" t="s">
        <v>230</v>
      </c>
      <c r="B695" t="s">
        <v>57</v>
      </c>
      <c r="C695" t="s">
        <v>104</v>
      </c>
      <c r="D695">
        <v>1463.3712447485987</v>
      </c>
      <c r="E695">
        <v>5.0855473253761073E-3</v>
      </c>
    </row>
    <row r="696" spans="1:5">
      <c r="A696" t="s">
        <v>231</v>
      </c>
      <c r="B696" t="s">
        <v>57</v>
      </c>
      <c r="C696" t="s">
        <v>104</v>
      </c>
      <c r="D696">
        <v>1352.7494141445989</v>
      </c>
      <c r="E696">
        <v>5.3313843638612534E-3</v>
      </c>
    </row>
    <row r="697" spans="1:5">
      <c r="A697" t="s">
        <v>232</v>
      </c>
      <c r="B697" t="s">
        <v>57</v>
      </c>
      <c r="C697" t="s">
        <v>104</v>
      </c>
      <c r="D697">
        <v>1522.8710027764007</v>
      </c>
      <c r="E697">
        <v>5.3449918850071434E-3</v>
      </c>
    </row>
    <row r="698" spans="1:5">
      <c r="A698" t="s">
        <v>233</v>
      </c>
      <c r="B698" t="s">
        <v>57</v>
      </c>
      <c r="C698" t="s">
        <v>104</v>
      </c>
      <c r="D698">
        <v>1469.7131190113973</v>
      </c>
      <c r="E698">
        <v>5.4339392807716989E-3</v>
      </c>
    </row>
    <row r="699" spans="1:5">
      <c r="A699" t="s">
        <v>234</v>
      </c>
      <c r="B699" t="s">
        <v>57</v>
      </c>
      <c r="C699" t="s">
        <v>104</v>
      </c>
      <c r="D699">
        <v>1521.8575106952978</v>
      </c>
      <c r="E699">
        <v>5.3236776780994808E-3</v>
      </c>
    </row>
    <row r="700" spans="1:5">
      <c r="A700" t="s">
        <v>235</v>
      </c>
      <c r="B700" t="s">
        <v>57</v>
      </c>
      <c r="C700" t="s">
        <v>104</v>
      </c>
      <c r="D700">
        <v>1608.7572747453014</v>
      </c>
      <c r="E700">
        <v>5.4982400178071955E-3</v>
      </c>
    </row>
    <row r="701" spans="1:5">
      <c r="A701" t="s">
        <v>236</v>
      </c>
      <c r="B701" t="s">
        <v>57</v>
      </c>
      <c r="C701" t="s">
        <v>104</v>
      </c>
      <c r="D701">
        <v>1527.7007575798971</v>
      </c>
      <c r="E701">
        <v>5.600107508640496E-3</v>
      </c>
    </row>
    <row r="702" spans="1:5">
      <c r="A702" t="s">
        <v>237</v>
      </c>
      <c r="B702" t="s">
        <v>57</v>
      </c>
      <c r="C702" t="s">
        <v>104</v>
      </c>
      <c r="D702">
        <v>1315.2396825371036</v>
      </c>
      <c r="E702">
        <v>5.8700246962435686E-3</v>
      </c>
    </row>
    <row r="703" spans="1:5">
      <c r="A703" t="s">
        <v>238</v>
      </c>
      <c r="B703" t="s">
        <v>57</v>
      </c>
      <c r="C703" t="s">
        <v>104</v>
      </c>
      <c r="D703">
        <v>1307</v>
      </c>
      <c r="E703">
        <v>5.5762773102099811E-3</v>
      </c>
    </row>
    <row r="704" spans="1:5">
      <c r="A704" t="s">
        <v>239</v>
      </c>
      <c r="B704" t="s">
        <v>57</v>
      </c>
      <c r="C704" t="s">
        <v>104</v>
      </c>
      <c r="D704">
        <v>1188.5220677145987</v>
      </c>
      <c r="E704">
        <v>5.9012765430407803E-3</v>
      </c>
    </row>
    <row r="705" spans="1:5">
      <c r="A705" t="s">
        <v>240</v>
      </c>
      <c r="B705" t="s">
        <v>57</v>
      </c>
      <c r="C705" t="s">
        <v>104</v>
      </c>
      <c r="D705">
        <v>1125.3495155031005</v>
      </c>
      <c r="E705">
        <v>6.214713924698835E-3</v>
      </c>
    </row>
    <row r="706" spans="1:5">
      <c r="A706" t="s">
        <v>241</v>
      </c>
      <c r="B706" t="s">
        <v>57</v>
      </c>
      <c r="C706" t="s">
        <v>104</v>
      </c>
      <c r="D706">
        <v>907</v>
      </c>
      <c r="E706">
        <v>6.2316244027930913E-3</v>
      </c>
    </row>
    <row r="707" spans="1:5">
      <c r="A707" t="s">
        <v>227</v>
      </c>
      <c r="B707" t="s">
        <v>57</v>
      </c>
      <c r="C707" t="s">
        <v>105</v>
      </c>
      <c r="D707">
        <v>11227.801140000003</v>
      </c>
      <c r="E707">
        <v>3.2188124351063539E-3</v>
      </c>
    </row>
    <row r="708" spans="1:5">
      <c r="A708" t="s">
        <v>228</v>
      </c>
      <c r="B708" t="s">
        <v>57</v>
      </c>
      <c r="C708" t="s">
        <v>105</v>
      </c>
      <c r="D708">
        <v>12792.412329640205</v>
      </c>
      <c r="E708">
        <v>3.315639979385989E-3</v>
      </c>
    </row>
    <row r="709" spans="1:5">
      <c r="A709" t="s">
        <v>229</v>
      </c>
      <c r="B709" t="s">
        <v>57</v>
      </c>
      <c r="C709" t="s">
        <v>105</v>
      </c>
      <c r="D709">
        <v>12662.518344768439</v>
      </c>
      <c r="E709">
        <v>3.3212554802018643E-3</v>
      </c>
    </row>
    <row r="710" spans="1:5">
      <c r="A710" t="s">
        <v>230</v>
      </c>
      <c r="B710" t="s">
        <v>57</v>
      </c>
      <c r="C710" t="s">
        <v>105</v>
      </c>
      <c r="D710">
        <v>11758.895556797826</v>
      </c>
      <c r="E710">
        <v>3.3719770373067098E-3</v>
      </c>
    </row>
    <row r="711" spans="1:5">
      <c r="A711" t="s">
        <v>231</v>
      </c>
      <c r="B711" t="s">
        <v>57</v>
      </c>
      <c r="C711" t="s">
        <v>105</v>
      </c>
      <c r="D711">
        <v>11507</v>
      </c>
      <c r="E711">
        <v>3.4758432065506019E-3</v>
      </c>
    </row>
    <row r="712" spans="1:5">
      <c r="A712" t="s">
        <v>232</v>
      </c>
      <c r="B712" t="s">
        <v>57</v>
      </c>
      <c r="C712" t="s">
        <v>105</v>
      </c>
      <c r="D712">
        <v>12602</v>
      </c>
      <c r="E712">
        <v>3.6333518489128709E-3</v>
      </c>
    </row>
    <row r="713" spans="1:5">
      <c r="A713" t="s">
        <v>233</v>
      </c>
      <c r="B713" t="s">
        <v>57</v>
      </c>
      <c r="C713" t="s">
        <v>105</v>
      </c>
      <c r="D713">
        <v>11935</v>
      </c>
      <c r="E713">
        <v>3.6673183447376999E-3</v>
      </c>
    </row>
    <row r="714" spans="1:5">
      <c r="A714" t="s">
        <v>234</v>
      </c>
      <c r="B714" t="s">
        <v>57</v>
      </c>
      <c r="C714" t="s">
        <v>105</v>
      </c>
      <c r="D714">
        <v>12511</v>
      </c>
      <c r="E714">
        <v>3.6634983436797841E-3</v>
      </c>
    </row>
    <row r="715" spans="1:5">
      <c r="A715" t="s">
        <v>235</v>
      </c>
      <c r="B715" t="s">
        <v>57</v>
      </c>
      <c r="C715" t="s">
        <v>105</v>
      </c>
      <c r="D715">
        <v>11152</v>
      </c>
      <c r="E715">
        <v>3.6939064243583612E-3</v>
      </c>
    </row>
    <row r="716" spans="1:5">
      <c r="A716" t="s">
        <v>236</v>
      </c>
      <c r="B716" t="s">
        <v>57</v>
      </c>
      <c r="C716" t="s">
        <v>105</v>
      </c>
      <c r="D716">
        <v>10739</v>
      </c>
      <c r="E716">
        <v>3.9736396933296083E-3</v>
      </c>
    </row>
    <row r="717" spans="1:5">
      <c r="A717" t="s">
        <v>237</v>
      </c>
      <c r="B717" t="s">
        <v>57</v>
      </c>
      <c r="C717" t="s">
        <v>105</v>
      </c>
      <c r="D717">
        <v>8863</v>
      </c>
      <c r="E717">
        <v>4.1716029185001318E-3</v>
      </c>
    </row>
    <row r="718" spans="1:5">
      <c r="A718" t="s">
        <v>238</v>
      </c>
      <c r="B718" t="s">
        <v>57</v>
      </c>
      <c r="C718" t="s">
        <v>105</v>
      </c>
      <c r="D718">
        <v>7846</v>
      </c>
      <c r="E718">
        <v>4.2627878324411591E-3</v>
      </c>
    </row>
    <row r="719" spans="1:5">
      <c r="A719" t="s">
        <v>239</v>
      </c>
      <c r="B719" t="s">
        <v>57</v>
      </c>
      <c r="C719" t="s">
        <v>105</v>
      </c>
      <c r="D719">
        <v>6797</v>
      </c>
      <c r="E719">
        <v>4.3106231507364359E-3</v>
      </c>
    </row>
    <row r="720" spans="1:5">
      <c r="A720" t="s">
        <v>240</v>
      </c>
      <c r="B720" t="s">
        <v>57</v>
      </c>
      <c r="C720" t="s">
        <v>105</v>
      </c>
      <c r="D720">
        <v>5888</v>
      </c>
      <c r="E720">
        <v>4.3195199275362318E-3</v>
      </c>
    </row>
    <row r="721" spans="1:5">
      <c r="A721" t="s">
        <v>241</v>
      </c>
      <c r="B721" t="s">
        <v>57</v>
      </c>
      <c r="C721" t="s">
        <v>105</v>
      </c>
      <c r="D721">
        <v>5316</v>
      </c>
      <c r="E721">
        <v>4.6911577209263443E-3</v>
      </c>
    </row>
    <row r="722" spans="1:5">
      <c r="A722" t="s">
        <v>227</v>
      </c>
      <c r="B722" t="s">
        <v>57</v>
      </c>
      <c r="C722" t="s">
        <v>106</v>
      </c>
      <c r="D722">
        <v>1802.988095479993</v>
      </c>
      <c r="E722">
        <v>4.6267760603120418E-3</v>
      </c>
    </row>
    <row r="723" spans="1:5">
      <c r="A723" t="s">
        <v>228</v>
      </c>
      <c r="B723" t="s">
        <v>57</v>
      </c>
      <c r="C723" t="s">
        <v>106</v>
      </c>
      <c r="D723">
        <v>2089.1039287157305</v>
      </c>
      <c r="E723">
        <v>4.9155213627968186E-3</v>
      </c>
    </row>
    <row r="724" spans="1:5">
      <c r="A724" t="s">
        <v>229</v>
      </c>
      <c r="B724" t="s">
        <v>57</v>
      </c>
      <c r="C724" t="s">
        <v>106</v>
      </c>
      <c r="D724">
        <v>2044.7237774185007</v>
      </c>
      <c r="E724">
        <v>5.0275991822900136E-3</v>
      </c>
    </row>
    <row r="725" spans="1:5">
      <c r="A725" t="s">
        <v>230</v>
      </c>
      <c r="B725" t="s">
        <v>57</v>
      </c>
      <c r="C725" t="s">
        <v>106</v>
      </c>
      <c r="D725">
        <v>2087.8686786642998</v>
      </c>
      <c r="E725">
        <v>4.8650500380353987E-3</v>
      </c>
    </row>
    <row r="726" spans="1:5">
      <c r="A726" t="s">
        <v>231</v>
      </c>
      <c r="B726" t="s">
        <v>57</v>
      </c>
      <c r="C726" t="s">
        <v>106</v>
      </c>
      <c r="D726">
        <v>2043.3213416655997</v>
      </c>
      <c r="E726">
        <v>5.0727568521049928E-3</v>
      </c>
    </row>
    <row r="727" spans="1:5">
      <c r="A727" t="s">
        <v>232</v>
      </c>
      <c r="B727" t="s">
        <v>57</v>
      </c>
      <c r="C727" t="s">
        <v>106</v>
      </c>
      <c r="D727">
        <v>2064.3622784436993</v>
      </c>
      <c r="E727">
        <v>5.2355320059145781E-3</v>
      </c>
    </row>
    <row r="728" spans="1:5">
      <c r="A728" t="s">
        <v>233</v>
      </c>
      <c r="B728" t="s">
        <v>57</v>
      </c>
      <c r="C728" t="s">
        <v>106</v>
      </c>
      <c r="D728">
        <v>1947.4483710217023</v>
      </c>
      <c r="E728">
        <v>5.2640625777773589E-3</v>
      </c>
    </row>
    <row r="729" spans="1:5">
      <c r="A729" t="s">
        <v>234</v>
      </c>
      <c r="B729" t="s">
        <v>57</v>
      </c>
      <c r="C729" t="s">
        <v>106</v>
      </c>
      <c r="D729">
        <v>2127.3987816456061</v>
      </c>
      <c r="E729">
        <v>5.1368676155271777E-3</v>
      </c>
    </row>
    <row r="730" spans="1:5">
      <c r="A730" t="s">
        <v>235</v>
      </c>
      <c r="B730" t="s">
        <v>57</v>
      </c>
      <c r="C730" t="s">
        <v>106</v>
      </c>
      <c r="D730">
        <v>1885.6274912372003</v>
      </c>
      <c r="E730">
        <v>5.289595023276218E-3</v>
      </c>
    </row>
    <row r="731" spans="1:5">
      <c r="A731" t="s">
        <v>236</v>
      </c>
      <c r="B731" t="s">
        <v>57</v>
      </c>
      <c r="C731" t="s">
        <v>106</v>
      </c>
      <c r="D731">
        <v>2060.1769989888967</v>
      </c>
      <c r="E731">
        <v>5.7855573650208705E-3</v>
      </c>
    </row>
    <row r="732" spans="1:5">
      <c r="A732" t="s">
        <v>237</v>
      </c>
      <c r="B732" t="s">
        <v>57</v>
      </c>
      <c r="C732" t="s">
        <v>106</v>
      </c>
      <c r="D732">
        <v>1662.1046380265007</v>
      </c>
      <c r="E732">
        <v>5.7307384842251417E-3</v>
      </c>
    </row>
    <row r="733" spans="1:5">
      <c r="A733" t="s">
        <v>238</v>
      </c>
      <c r="B733" t="s">
        <v>57</v>
      </c>
      <c r="C733" t="s">
        <v>106</v>
      </c>
      <c r="D733">
        <v>1537</v>
      </c>
      <c r="E733">
        <v>6.2314754572399336E-3</v>
      </c>
    </row>
    <row r="734" spans="1:5">
      <c r="A734" t="s">
        <v>239</v>
      </c>
      <c r="B734" t="s">
        <v>57</v>
      </c>
      <c r="C734" t="s">
        <v>106</v>
      </c>
      <c r="D734">
        <v>1621.2756211232054</v>
      </c>
      <c r="E734">
        <v>5.9494449164389906E-3</v>
      </c>
    </row>
    <row r="735" spans="1:5">
      <c r="A735" t="s">
        <v>240</v>
      </c>
      <c r="B735" t="s">
        <v>57</v>
      </c>
      <c r="C735" t="s">
        <v>106</v>
      </c>
      <c r="D735">
        <v>1382.6453670171034</v>
      </c>
      <c r="E735">
        <v>6.111122238729041E-3</v>
      </c>
    </row>
    <row r="736" spans="1:5">
      <c r="A736" t="s">
        <v>241</v>
      </c>
      <c r="B736" t="s">
        <v>57</v>
      </c>
      <c r="C736" t="s">
        <v>106</v>
      </c>
      <c r="D736">
        <v>1266.2174158146008</v>
      </c>
      <c r="E736">
        <v>6.342750832371697E-3</v>
      </c>
    </row>
    <row r="737" spans="1:5">
      <c r="A737" t="s">
        <v>227</v>
      </c>
      <c r="B737" t="s">
        <v>57</v>
      </c>
      <c r="C737" t="s">
        <v>107</v>
      </c>
      <c r="D737">
        <v>7993.0277413999975</v>
      </c>
      <c r="E737">
        <v>3.9833426995248807E-3</v>
      </c>
    </row>
    <row r="738" spans="1:5">
      <c r="A738" t="s">
        <v>228</v>
      </c>
      <c r="B738" t="s">
        <v>57</v>
      </c>
      <c r="C738" t="s">
        <v>107</v>
      </c>
      <c r="D738">
        <v>9545.7866892746879</v>
      </c>
      <c r="E738">
        <v>4.0630810286580062E-3</v>
      </c>
    </row>
    <row r="739" spans="1:5">
      <c r="A739" t="s">
        <v>229</v>
      </c>
      <c r="B739" t="s">
        <v>57</v>
      </c>
      <c r="C739" t="s">
        <v>107</v>
      </c>
      <c r="D739">
        <v>8667.1696873936999</v>
      </c>
      <c r="E739">
        <v>3.9386645856287605E-3</v>
      </c>
    </row>
    <row r="740" spans="1:5">
      <c r="A740" t="s">
        <v>230</v>
      </c>
      <c r="B740" t="s">
        <v>57</v>
      </c>
      <c r="C740" t="s">
        <v>107</v>
      </c>
      <c r="D740">
        <v>8335.7449182153487</v>
      </c>
      <c r="E740">
        <v>4.0524236470421545E-3</v>
      </c>
    </row>
    <row r="741" spans="1:5">
      <c r="A741" t="s">
        <v>231</v>
      </c>
      <c r="B741" t="s">
        <v>57</v>
      </c>
      <c r="C741" t="s">
        <v>107</v>
      </c>
      <c r="D741">
        <v>8530.8666731201429</v>
      </c>
      <c r="E741">
        <v>4.1644729983899027E-3</v>
      </c>
    </row>
    <row r="742" spans="1:5">
      <c r="A742" t="s">
        <v>232</v>
      </c>
      <c r="B742" t="s">
        <v>57</v>
      </c>
      <c r="C742" t="s">
        <v>107</v>
      </c>
      <c r="D742">
        <v>9219.2717538490779</v>
      </c>
      <c r="E742">
        <v>4.42001284059447E-3</v>
      </c>
    </row>
    <row r="743" spans="1:5">
      <c r="A743" t="s">
        <v>233</v>
      </c>
      <c r="B743" t="s">
        <v>57</v>
      </c>
      <c r="C743" t="s">
        <v>107</v>
      </c>
      <c r="D743">
        <v>9534.1496632008875</v>
      </c>
      <c r="E743">
        <v>4.4806460328757677E-3</v>
      </c>
    </row>
    <row r="744" spans="1:5">
      <c r="A744" t="s">
        <v>234</v>
      </c>
      <c r="B744" t="s">
        <v>57</v>
      </c>
      <c r="C744" t="s">
        <v>107</v>
      </c>
      <c r="D744">
        <v>11466.071170696127</v>
      </c>
      <c r="E744">
        <v>4.3245362752461431E-3</v>
      </c>
    </row>
    <row r="745" spans="1:5">
      <c r="A745" t="s">
        <v>235</v>
      </c>
      <c r="B745" t="s">
        <v>57</v>
      </c>
      <c r="C745" t="s">
        <v>107</v>
      </c>
      <c r="D745">
        <v>10406.861147711126</v>
      </c>
      <c r="E745">
        <v>4.48575928173694E-3</v>
      </c>
    </row>
    <row r="746" spans="1:5">
      <c r="A746" t="s">
        <v>236</v>
      </c>
      <c r="B746" t="s">
        <v>57</v>
      </c>
      <c r="C746" t="s">
        <v>107</v>
      </c>
      <c r="D746">
        <v>9638</v>
      </c>
      <c r="E746">
        <v>4.6639747757718291E-3</v>
      </c>
    </row>
    <row r="747" spans="1:5">
      <c r="A747" t="s">
        <v>237</v>
      </c>
      <c r="B747" t="s">
        <v>57</v>
      </c>
      <c r="C747" t="s">
        <v>107</v>
      </c>
      <c r="D747">
        <v>7497</v>
      </c>
      <c r="E747">
        <v>4.6887273427889675E-3</v>
      </c>
    </row>
    <row r="748" spans="1:5">
      <c r="A748" t="s">
        <v>238</v>
      </c>
      <c r="B748" t="s">
        <v>57</v>
      </c>
      <c r="C748" t="s">
        <v>107</v>
      </c>
      <c r="D748">
        <v>6565</v>
      </c>
      <c r="E748">
        <v>4.7522636879072525E-3</v>
      </c>
    </row>
    <row r="749" spans="1:5">
      <c r="A749" t="s">
        <v>239</v>
      </c>
      <c r="B749" t="s">
        <v>57</v>
      </c>
      <c r="C749" t="s">
        <v>107</v>
      </c>
      <c r="D749">
        <v>6060</v>
      </c>
      <c r="E749">
        <v>4.8857489915658239E-3</v>
      </c>
    </row>
    <row r="750" spans="1:5">
      <c r="A750" t="s">
        <v>240</v>
      </c>
      <c r="B750" t="s">
        <v>57</v>
      </c>
      <c r="C750" t="s">
        <v>107</v>
      </c>
      <c r="D750">
        <v>5434</v>
      </c>
      <c r="E750">
        <v>4.8859035701140962E-3</v>
      </c>
    </row>
    <row r="751" spans="1:5">
      <c r="A751" t="s">
        <v>241</v>
      </c>
      <c r="B751" t="s">
        <v>57</v>
      </c>
      <c r="C751" t="s">
        <v>107</v>
      </c>
      <c r="D751">
        <v>4844</v>
      </c>
      <c r="E751">
        <v>4.9206062482796591E-3</v>
      </c>
    </row>
    <row r="752" spans="1:5">
      <c r="A752" t="s">
        <v>227</v>
      </c>
      <c r="B752" t="s">
        <v>59</v>
      </c>
      <c r="C752" t="s">
        <v>63</v>
      </c>
      <c r="D752">
        <v>987.33333355000138</v>
      </c>
      <c r="E752">
        <v>3.7392621352009799E-3</v>
      </c>
    </row>
    <row r="753" spans="1:5">
      <c r="A753" t="s">
        <v>228</v>
      </c>
      <c r="B753" t="s">
        <v>59</v>
      </c>
      <c r="C753" t="s">
        <v>63</v>
      </c>
      <c r="D753">
        <v>792.53628118320057</v>
      </c>
      <c r="E753">
        <v>3.6332170852009867E-3</v>
      </c>
    </row>
    <row r="754" spans="1:5">
      <c r="A754" t="s">
        <v>229</v>
      </c>
      <c r="B754" t="s">
        <v>59</v>
      </c>
      <c r="C754" t="s">
        <v>63</v>
      </c>
      <c r="D754">
        <v>972.0251368201009</v>
      </c>
      <c r="E754">
        <v>3.9963268315074746E-3</v>
      </c>
    </row>
    <row r="755" spans="1:5">
      <c r="A755" t="s">
        <v>230</v>
      </c>
      <c r="B755" t="s">
        <v>59</v>
      </c>
      <c r="C755" t="s">
        <v>63</v>
      </c>
      <c r="D755">
        <v>1010.0961856607992</v>
      </c>
      <c r="E755">
        <v>3.5574555449713273E-3</v>
      </c>
    </row>
    <row r="756" spans="1:5">
      <c r="A756" t="s">
        <v>231</v>
      </c>
      <c r="B756" t="s">
        <v>59</v>
      </c>
      <c r="C756" t="s">
        <v>63</v>
      </c>
      <c r="D756">
        <v>914.38355562380048</v>
      </c>
      <c r="E756">
        <v>3.8609867622327468E-3</v>
      </c>
    </row>
    <row r="757" spans="1:5">
      <c r="A757" t="s">
        <v>232</v>
      </c>
      <c r="B757" t="s">
        <v>59</v>
      </c>
      <c r="C757" t="s">
        <v>63</v>
      </c>
      <c r="D757">
        <v>991.92741672850036</v>
      </c>
      <c r="E757">
        <v>3.8165064929002943E-3</v>
      </c>
    </row>
    <row r="758" spans="1:5">
      <c r="A758" t="s">
        <v>233</v>
      </c>
      <c r="B758" t="s">
        <v>59</v>
      </c>
      <c r="C758" t="s">
        <v>63</v>
      </c>
      <c r="D758">
        <v>993.66175418859984</v>
      </c>
      <c r="E758">
        <v>4.0080414264293002E-3</v>
      </c>
    </row>
    <row r="759" spans="1:5">
      <c r="A759" t="s">
        <v>234</v>
      </c>
      <c r="B759" t="s">
        <v>59</v>
      </c>
      <c r="C759" t="s">
        <v>63</v>
      </c>
      <c r="D759">
        <v>940.67419355010054</v>
      </c>
      <c r="E759">
        <v>4.1799645339399083E-3</v>
      </c>
    </row>
    <row r="760" spans="1:5">
      <c r="A760" t="s">
        <v>235</v>
      </c>
      <c r="B760" t="s">
        <v>59</v>
      </c>
      <c r="C760" t="s">
        <v>63</v>
      </c>
      <c r="D760">
        <v>707</v>
      </c>
      <c r="E760">
        <v>4.2865000785792867E-3</v>
      </c>
    </row>
    <row r="761" spans="1:5">
      <c r="A761" t="s">
        <v>236</v>
      </c>
      <c r="B761" t="s">
        <v>59</v>
      </c>
      <c r="C761" t="s">
        <v>63</v>
      </c>
      <c r="D761">
        <v>813</v>
      </c>
      <c r="E761">
        <v>4.2179171791717918E-3</v>
      </c>
    </row>
    <row r="762" spans="1:5">
      <c r="A762" t="s">
        <v>237</v>
      </c>
      <c r="B762" t="s">
        <v>59</v>
      </c>
      <c r="C762" t="s">
        <v>63</v>
      </c>
      <c r="D762">
        <v>702</v>
      </c>
      <c r="E762">
        <v>4.8710034821145927E-3</v>
      </c>
    </row>
    <row r="763" spans="1:5">
      <c r="A763" t="s">
        <v>238</v>
      </c>
      <c r="B763" t="s">
        <v>59</v>
      </c>
      <c r="C763" t="s">
        <v>63</v>
      </c>
      <c r="D763">
        <v>676</v>
      </c>
      <c r="E763">
        <v>4.8600838264299803E-3</v>
      </c>
    </row>
    <row r="764" spans="1:5">
      <c r="A764" t="s">
        <v>239</v>
      </c>
      <c r="B764" t="s">
        <v>59</v>
      </c>
      <c r="C764" t="s">
        <v>63</v>
      </c>
      <c r="D764">
        <v>726</v>
      </c>
      <c r="E764">
        <v>4.886937557392103E-3</v>
      </c>
    </row>
    <row r="765" spans="1:5">
      <c r="A765" t="s">
        <v>240</v>
      </c>
      <c r="B765" t="s">
        <v>59</v>
      </c>
      <c r="C765" t="s">
        <v>63</v>
      </c>
      <c r="D765">
        <v>737</v>
      </c>
      <c r="E765">
        <v>4.8469772350369367E-3</v>
      </c>
    </row>
    <row r="766" spans="1:5">
      <c r="A766" t="s">
        <v>241</v>
      </c>
      <c r="B766" t="s">
        <v>59</v>
      </c>
      <c r="C766" t="s">
        <v>63</v>
      </c>
      <c r="D766">
        <v>563</v>
      </c>
      <c r="E766">
        <v>4.7315966054864806E-3</v>
      </c>
    </row>
    <row r="767" spans="1:5">
      <c r="A767" t="s">
        <v>227</v>
      </c>
      <c r="B767" t="s">
        <v>59</v>
      </c>
      <c r="C767" t="s">
        <v>64</v>
      </c>
      <c r="D767">
        <v>417.63865545999982</v>
      </c>
      <c r="E767">
        <v>4.5256332007573711E-3</v>
      </c>
    </row>
    <row r="768" spans="1:5">
      <c r="A768" t="s">
        <v>228</v>
      </c>
      <c r="B768" t="s">
        <v>59</v>
      </c>
      <c r="C768" t="s">
        <v>64</v>
      </c>
      <c r="D768">
        <v>457.60974611169996</v>
      </c>
      <c r="E768">
        <v>4.6080995564745661E-3</v>
      </c>
    </row>
    <row r="769" spans="1:5">
      <c r="A769" t="s">
        <v>229</v>
      </c>
      <c r="B769" t="s">
        <v>59</v>
      </c>
      <c r="C769" t="s">
        <v>64</v>
      </c>
      <c r="D769">
        <v>473.60602351269989</v>
      </c>
      <c r="E769">
        <v>4.6751347162904021E-3</v>
      </c>
    </row>
    <row r="770" spans="1:5">
      <c r="A770" t="s">
        <v>230</v>
      </c>
      <c r="B770" t="s">
        <v>59</v>
      </c>
      <c r="C770" t="s">
        <v>64</v>
      </c>
      <c r="D770">
        <v>513.21520572410043</v>
      </c>
      <c r="E770">
        <v>4.2617330336102649E-3</v>
      </c>
    </row>
    <row r="771" spans="1:5">
      <c r="A771" t="s">
        <v>231</v>
      </c>
      <c r="B771" t="s">
        <v>59</v>
      </c>
      <c r="C771" t="s">
        <v>64</v>
      </c>
      <c r="D771">
        <v>471.94874552200037</v>
      </c>
      <c r="E771">
        <v>4.1869008990100065E-3</v>
      </c>
    </row>
    <row r="772" spans="1:5">
      <c r="A772" t="s">
        <v>232</v>
      </c>
      <c r="B772" t="s">
        <v>59</v>
      </c>
      <c r="C772" t="s">
        <v>64</v>
      </c>
      <c r="D772">
        <v>401.21447028370005</v>
      </c>
      <c r="E772">
        <v>4.3604927885490764E-3</v>
      </c>
    </row>
    <row r="773" spans="1:5">
      <c r="A773" t="s">
        <v>233</v>
      </c>
      <c r="B773" t="s">
        <v>59</v>
      </c>
      <c r="C773" t="s">
        <v>64</v>
      </c>
      <c r="D773">
        <v>459.76576576469949</v>
      </c>
      <c r="E773">
        <v>4.4927619583404969E-3</v>
      </c>
    </row>
    <row r="774" spans="1:5">
      <c r="A774" t="s">
        <v>234</v>
      </c>
      <c r="B774" t="s">
        <v>59</v>
      </c>
      <c r="C774" t="s">
        <v>64</v>
      </c>
      <c r="D774">
        <v>464.96730240710008</v>
      </c>
      <c r="E774">
        <v>4.1099895283706195E-3</v>
      </c>
    </row>
    <row r="775" spans="1:5">
      <c r="A775" t="s">
        <v>235</v>
      </c>
      <c r="B775" t="s">
        <v>59</v>
      </c>
      <c r="C775" t="s">
        <v>64</v>
      </c>
      <c r="D775">
        <v>471.65065816240053</v>
      </c>
      <c r="E775">
        <v>4.2374498668294302E-3</v>
      </c>
    </row>
    <row r="776" spans="1:5">
      <c r="A776" t="s">
        <v>236</v>
      </c>
      <c r="B776" t="s">
        <v>59</v>
      </c>
      <c r="C776" t="s">
        <v>64</v>
      </c>
      <c r="D776">
        <v>439.29999999989991</v>
      </c>
      <c r="E776">
        <v>4.2979431362466158E-3</v>
      </c>
    </row>
    <row r="777" spans="1:5">
      <c r="A777" t="s">
        <v>237</v>
      </c>
      <c r="B777" t="s">
        <v>59</v>
      </c>
      <c r="C777" t="s">
        <v>64</v>
      </c>
      <c r="D777">
        <v>496</v>
      </c>
      <c r="E777">
        <v>4.5292898745519714E-3</v>
      </c>
    </row>
    <row r="778" spans="1:5">
      <c r="A778" t="s">
        <v>238</v>
      </c>
      <c r="B778" t="s">
        <v>59</v>
      </c>
      <c r="C778" t="s">
        <v>64</v>
      </c>
      <c r="D778">
        <v>502</v>
      </c>
      <c r="E778">
        <v>4.3631031429836207E-3</v>
      </c>
    </row>
    <row r="779" spans="1:5">
      <c r="A779" t="s">
        <v>239</v>
      </c>
      <c r="B779" t="s">
        <v>59</v>
      </c>
      <c r="C779" t="s">
        <v>64</v>
      </c>
      <c r="D779">
        <v>454</v>
      </c>
      <c r="E779">
        <v>4.5551884483602543E-3</v>
      </c>
    </row>
    <row r="780" spans="1:5">
      <c r="A780" t="s">
        <v>240</v>
      </c>
      <c r="B780" t="s">
        <v>59</v>
      </c>
      <c r="C780" t="s">
        <v>64</v>
      </c>
      <c r="D780">
        <v>506</v>
      </c>
      <c r="E780">
        <v>4.5111440491875272E-3</v>
      </c>
    </row>
    <row r="781" spans="1:5">
      <c r="A781" t="s">
        <v>241</v>
      </c>
      <c r="B781" t="s">
        <v>59</v>
      </c>
      <c r="C781" t="s">
        <v>64</v>
      </c>
      <c r="D781">
        <v>440</v>
      </c>
      <c r="E781">
        <v>4.3386994949494951E-3</v>
      </c>
    </row>
    <row r="782" spans="1:5">
      <c r="A782" t="s">
        <v>227</v>
      </c>
      <c r="B782" t="s">
        <v>59</v>
      </c>
      <c r="C782" t="s">
        <v>65</v>
      </c>
      <c r="D782">
        <v>583.07462699999985</v>
      </c>
      <c r="E782">
        <v>3.9651025046042523E-3</v>
      </c>
    </row>
    <row r="783" spans="1:5">
      <c r="A783" t="s">
        <v>228</v>
      </c>
      <c r="B783" t="s">
        <v>59</v>
      </c>
      <c r="C783" t="s">
        <v>65</v>
      </c>
      <c r="D783">
        <v>550.40713866290082</v>
      </c>
      <c r="E783">
        <v>4.0544764996537867E-3</v>
      </c>
    </row>
    <row r="784" spans="1:5">
      <c r="A784" t="s">
        <v>229</v>
      </c>
      <c r="B784" t="s">
        <v>59</v>
      </c>
      <c r="C784" t="s">
        <v>65</v>
      </c>
      <c r="D784">
        <v>602.41845219150048</v>
      </c>
      <c r="E784">
        <v>4.3121251315151096E-3</v>
      </c>
    </row>
    <row r="785" spans="1:5">
      <c r="A785" t="s">
        <v>230</v>
      </c>
      <c r="B785" t="s">
        <v>59</v>
      </c>
      <c r="C785" t="s">
        <v>65</v>
      </c>
      <c r="D785">
        <v>648.72034659700194</v>
      </c>
      <c r="E785">
        <v>4.6350786130853333E-3</v>
      </c>
    </row>
    <row r="786" spans="1:5">
      <c r="A786" t="s">
        <v>231</v>
      </c>
      <c r="B786" t="s">
        <v>59</v>
      </c>
      <c r="C786" t="s">
        <v>65</v>
      </c>
      <c r="D786">
        <v>655.95424836660118</v>
      </c>
      <c r="E786">
        <v>4.2791030332876966E-3</v>
      </c>
    </row>
    <row r="787" spans="1:5">
      <c r="A787" t="s">
        <v>232</v>
      </c>
      <c r="B787" t="s">
        <v>59</v>
      </c>
      <c r="C787" t="s">
        <v>65</v>
      </c>
      <c r="D787">
        <v>631.26094648349897</v>
      </c>
      <c r="E787">
        <v>4.1883995309872938E-3</v>
      </c>
    </row>
    <row r="788" spans="1:5">
      <c r="A788" t="s">
        <v>233</v>
      </c>
      <c r="B788" t="s">
        <v>59</v>
      </c>
      <c r="C788" t="s">
        <v>65</v>
      </c>
      <c r="D788">
        <v>581.82993691260003</v>
      </c>
      <c r="E788">
        <v>4.3833035321365803E-3</v>
      </c>
    </row>
    <row r="789" spans="1:5">
      <c r="A789" t="s">
        <v>234</v>
      </c>
      <c r="B789" t="s">
        <v>59</v>
      </c>
      <c r="C789" t="s">
        <v>65</v>
      </c>
      <c r="D789">
        <v>627.19505333600023</v>
      </c>
      <c r="E789">
        <v>4.7705175946565958E-3</v>
      </c>
    </row>
    <row r="790" spans="1:5">
      <c r="A790" t="s">
        <v>235</v>
      </c>
      <c r="B790" t="s">
        <v>59</v>
      </c>
      <c r="C790" t="s">
        <v>65</v>
      </c>
      <c r="D790">
        <v>578.96901513680007</v>
      </c>
      <c r="E790">
        <v>4.5435032954795245E-3</v>
      </c>
    </row>
    <row r="791" spans="1:5">
      <c r="A791" t="s">
        <v>236</v>
      </c>
      <c r="B791" t="s">
        <v>59</v>
      </c>
      <c r="C791" t="s">
        <v>65</v>
      </c>
      <c r="D791">
        <v>595.04348337909892</v>
      </c>
      <c r="E791">
        <v>4.6075802449386458E-3</v>
      </c>
    </row>
    <row r="792" spans="1:5">
      <c r="A792" t="s">
        <v>237</v>
      </c>
      <c r="B792" t="s">
        <v>59</v>
      </c>
      <c r="C792" t="s">
        <v>65</v>
      </c>
      <c r="D792">
        <v>561.97558953410021</v>
      </c>
      <c r="E792">
        <v>4.9723869560441532E-3</v>
      </c>
    </row>
    <row r="793" spans="1:5">
      <c r="A793" t="s">
        <v>238</v>
      </c>
      <c r="B793" t="s">
        <v>59</v>
      </c>
      <c r="C793" t="s">
        <v>65</v>
      </c>
      <c r="D793">
        <v>553</v>
      </c>
      <c r="E793">
        <v>4.6476290938316251E-3</v>
      </c>
    </row>
    <row r="794" spans="1:5">
      <c r="A794" t="s">
        <v>239</v>
      </c>
      <c r="B794" t="s">
        <v>59</v>
      </c>
      <c r="C794" t="s">
        <v>65</v>
      </c>
      <c r="D794">
        <v>490.46309349799958</v>
      </c>
      <c r="E794">
        <v>4.8410991095639618E-3</v>
      </c>
    </row>
    <row r="795" spans="1:5">
      <c r="A795" t="s">
        <v>240</v>
      </c>
      <c r="B795" t="s">
        <v>59</v>
      </c>
      <c r="C795" t="s">
        <v>65</v>
      </c>
      <c r="D795">
        <v>504.70736721529943</v>
      </c>
      <c r="E795">
        <v>5.0104791699405191E-3</v>
      </c>
    </row>
    <row r="796" spans="1:5">
      <c r="A796" t="s">
        <v>241</v>
      </c>
      <c r="B796" t="s">
        <v>59</v>
      </c>
      <c r="C796" t="s">
        <v>65</v>
      </c>
      <c r="D796">
        <v>443.31491596569992</v>
      </c>
      <c r="E796">
        <v>5.2684472107182899E-3</v>
      </c>
    </row>
    <row r="797" spans="1:5">
      <c r="A797" t="s">
        <v>227</v>
      </c>
      <c r="B797" t="s">
        <v>59</v>
      </c>
      <c r="C797" t="s">
        <v>66</v>
      </c>
      <c r="D797">
        <v>690</v>
      </c>
      <c r="E797">
        <v>4.325684380032206E-3</v>
      </c>
    </row>
    <row r="798" spans="1:5">
      <c r="A798" t="s">
        <v>228</v>
      </c>
      <c r="B798" t="s">
        <v>59</v>
      </c>
      <c r="C798" t="s">
        <v>66</v>
      </c>
      <c r="D798">
        <v>661.00895522729934</v>
      </c>
      <c r="E798">
        <v>4.9959198589930162E-3</v>
      </c>
    </row>
    <row r="799" spans="1:5">
      <c r="A799" t="s">
        <v>229</v>
      </c>
      <c r="B799" t="s">
        <v>59</v>
      </c>
      <c r="C799" t="s">
        <v>66</v>
      </c>
      <c r="D799">
        <v>659.86834734049967</v>
      </c>
      <c r="E799">
        <v>5.0275277962902303E-3</v>
      </c>
    </row>
    <row r="800" spans="1:5">
      <c r="A800" t="s">
        <v>230</v>
      </c>
      <c r="B800" t="s">
        <v>59</v>
      </c>
      <c r="C800" t="s">
        <v>66</v>
      </c>
      <c r="D800">
        <v>701.12499487920002</v>
      </c>
      <c r="E800">
        <v>4.8441182443294461E-3</v>
      </c>
    </row>
    <row r="801" spans="1:5">
      <c r="A801" t="s">
        <v>231</v>
      </c>
      <c r="B801" t="s">
        <v>59</v>
      </c>
      <c r="C801" t="s">
        <v>66</v>
      </c>
      <c r="D801">
        <v>620.19927308339948</v>
      </c>
      <c r="E801">
        <v>5.1477280869663021E-3</v>
      </c>
    </row>
    <row r="802" spans="1:5">
      <c r="A802" t="s">
        <v>232</v>
      </c>
      <c r="B802" t="s">
        <v>59</v>
      </c>
      <c r="C802" t="s">
        <v>66</v>
      </c>
      <c r="D802">
        <v>698.46083067989969</v>
      </c>
      <c r="E802">
        <v>5.160535842675223E-3</v>
      </c>
    </row>
    <row r="803" spans="1:5">
      <c r="A803" t="s">
        <v>233</v>
      </c>
      <c r="B803" t="s">
        <v>59</v>
      </c>
      <c r="C803" t="s">
        <v>66</v>
      </c>
      <c r="D803">
        <v>578.06415943730008</v>
      </c>
      <c r="E803">
        <v>4.9693836475172828E-3</v>
      </c>
    </row>
    <row r="804" spans="1:5">
      <c r="A804" t="s">
        <v>234</v>
      </c>
      <c r="B804" t="s">
        <v>59</v>
      </c>
      <c r="C804" t="s">
        <v>66</v>
      </c>
      <c r="D804">
        <v>588.78327053599992</v>
      </c>
      <c r="E804">
        <v>5.0169808934935889E-3</v>
      </c>
    </row>
    <row r="805" spans="1:5">
      <c r="A805" t="s">
        <v>235</v>
      </c>
      <c r="B805" t="s">
        <v>59</v>
      </c>
      <c r="C805" t="s">
        <v>66</v>
      </c>
      <c r="D805">
        <v>455.8765944285002</v>
      </c>
      <c r="E805">
        <v>5.3738106456640731E-3</v>
      </c>
    </row>
    <row r="806" spans="1:5">
      <c r="A806" t="s">
        <v>236</v>
      </c>
      <c r="B806" t="s">
        <v>59</v>
      </c>
      <c r="C806" t="s">
        <v>66</v>
      </c>
      <c r="D806">
        <v>516.62243447959997</v>
      </c>
      <c r="E806">
        <v>5.144898158411567E-3</v>
      </c>
    </row>
    <row r="807" spans="1:5">
      <c r="A807" t="s">
        <v>237</v>
      </c>
      <c r="B807" t="s">
        <v>59</v>
      </c>
      <c r="C807" t="s">
        <v>66</v>
      </c>
      <c r="D807">
        <v>458.31428571400016</v>
      </c>
      <c r="E807">
        <v>5.1822366777012213E-3</v>
      </c>
    </row>
    <row r="808" spans="1:5">
      <c r="A808" t="s">
        <v>238</v>
      </c>
      <c r="B808" t="s">
        <v>59</v>
      </c>
      <c r="C808" t="s">
        <v>66</v>
      </c>
      <c r="D808">
        <v>504</v>
      </c>
      <c r="E808">
        <v>5.7374338624338632E-3</v>
      </c>
    </row>
    <row r="809" spans="1:5">
      <c r="A809" t="s">
        <v>239</v>
      </c>
      <c r="B809" t="s">
        <v>59</v>
      </c>
      <c r="C809" t="s">
        <v>66</v>
      </c>
      <c r="D809">
        <v>549.56746318199953</v>
      </c>
      <c r="E809">
        <v>5.6289778890422967E-3</v>
      </c>
    </row>
    <row r="810" spans="1:5">
      <c r="A810" t="s">
        <v>240</v>
      </c>
      <c r="B810" t="s">
        <v>59</v>
      </c>
      <c r="C810" t="s">
        <v>66</v>
      </c>
      <c r="D810">
        <v>414.80007902510016</v>
      </c>
      <c r="E810">
        <v>5.6165640710279813E-3</v>
      </c>
    </row>
    <row r="811" spans="1:5">
      <c r="A811" t="s">
        <v>241</v>
      </c>
      <c r="B811" t="s">
        <v>59</v>
      </c>
      <c r="C811" t="s">
        <v>66</v>
      </c>
      <c r="D811">
        <v>397.6353535361996</v>
      </c>
      <c r="E811">
        <v>5.8407131694063145E-3</v>
      </c>
    </row>
    <row r="812" spans="1:5">
      <c r="A812" t="s">
        <v>227</v>
      </c>
      <c r="B812" t="s">
        <v>59</v>
      </c>
      <c r="C812" t="s">
        <v>67</v>
      </c>
      <c r="D812">
        <v>454.38235304000011</v>
      </c>
      <c r="E812">
        <v>4.737159362995437E-3</v>
      </c>
    </row>
    <row r="813" spans="1:5">
      <c r="A813" t="s">
        <v>228</v>
      </c>
      <c r="B813" t="s">
        <v>59</v>
      </c>
      <c r="C813" t="s">
        <v>67</v>
      </c>
      <c r="D813">
        <v>510.57444876919953</v>
      </c>
      <c r="E813">
        <v>5.1813819373386655E-3</v>
      </c>
    </row>
    <row r="814" spans="1:5">
      <c r="A814" t="s">
        <v>229</v>
      </c>
      <c r="B814" t="s">
        <v>59</v>
      </c>
      <c r="C814" t="s">
        <v>67</v>
      </c>
      <c r="D814">
        <v>561.6001616035004</v>
      </c>
      <c r="E814">
        <v>5.1224588291883307E-3</v>
      </c>
    </row>
    <row r="815" spans="1:5">
      <c r="A815" t="s">
        <v>230</v>
      </c>
      <c r="B815" t="s">
        <v>59</v>
      </c>
      <c r="C815" t="s">
        <v>67</v>
      </c>
      <c r="D815">
        <v>544.55837103979991</v>
      </c>
      <c r="E815">
        <v>5.1487496689821667E-3</v>
      </c>
    </row>
    <row r="816" spans="1:5">
      <c r="A816" t="s">
        <v>231</v>
      </c>
      <c r="B816" t="s">
        <v>59</v>
      </c>
      <c r="C816" t="s">
        <v>67</v>
      </c>
      <c r="D816">
        <v>566.87194210999985</v>
      </c>
      <c r="E816">
        <v>5.0496407225961723E-3</v>
      </c>
    </row>
    <row r="817" spans="1:5">
      <c r="A817" t="s">
        <v>232</v>
      </c>
      <c r="B817" t="s">
        <v>59</v>
      </c>
      <c r="C817" t="s">
        <v>67</v>
      </c>
      <c r="D817">
        <v>582.68614718760034</v>
      </c>
      <c r="E817">
        <v>5.2364939312174738E-3</v>
      </c>
    </row>
    <row r="818" spans="1:5">
      <c r="A818" t="s">
        <v>233</v>
      </c>
      <c r="B818" t="s">
        <v>59</v>
      </c>
      <c r="C818" t="s">
        <v>67</v>
      </c>
      <c r="D818">
        <v>497.24259053760085</v>
      </c>
      <c r="E818">
        <v>5.5724579174144875E-3</v>
      </c>
    </row>
    <row r="819" spans="1:5">
      <c r="A819" t="s">
        <v>234</v>
      </c>
      <c r="B819" t="s">
        <v>59</v>
      </c>
      <c r="C819" t="s">
        <v>67</v>
      </c>
      <c r="D819">
        <v>497.13732541120027</v>
      </c>
      <c r="E819">
        <v>5.503098891041322E-3</v>
      </c>
    </row>
    <row r="820" spans="1:5">
      <c r="A820" t="s">
        <v>235</v>
      </c>
      <c r="B820" t="s">
        <v>59</v>
      </c>
      <c r="C820" t="s">
        <v>67</v>
      </c>
      <c r="D820">
        <v>538.63636363579985</v>
      </c>
      <c r="E820">
        <v>5.3952961400218803E-3</v>
      </c>
    </row>
    <row r="821" spans="1:5">
      <c r="A821" t="s">
        <v>236</v>
      </c>
      <c r="B821" t="s">
        <v>59</v>
      </c>
      <c r="C821" t="s">
        <v>67</v>
      </c>
      <c r="D821">
        <v>574</v>
      </c>
      <c r="E821">
        <v>5.6850077429345721E-3</v>
      </c>
    </row>
    <row r="822" spans="1:5">
      <c r="A822" t="s">
        <v>237</v>
      </c>
      <c r="B822" t="s">
        <v>59</v>
      </c>
      <c r="C822" t="s">
        <v>67</v>
      </c>
      <c r="D822">
        <v>522</v>
      </c>
      <c r="E822">
        <v>5.5755108556832696E-3</v>
      </c>
    </row>
    <row r="823" spans="1:5">
      <c r="A823" t="s">
        <v>238</v>
      </c>
      <c r="B823" t="s">
        <v>59</v>
      </c>
      <c r="C823" t="s">
        <v>67</v>
      </c>
      <c r="D823">
        <v>547</v>
      </c>
      <c r="E823">
        <v>5.6139549055453991E-3</v>
      </c>
    </row>
    <row r="824" spans="1:5">
      <c r="A824" t="s">
        <v>239</v>
      </c>
      <c r="B824" t="s">
        <v>59</v>
      </c>
      <c r="C824" t="s">
        <v>67</v>
      </c>
      <c r="D824">
        <v>541</v>
      </c>
      <c r="E824">
        <v>5.8058636270281365E-3</v>
      </c>
    </row>
    <row r="825" spans="1:5">
      <c r="A825" t="s">
        <v>240</v>
      </c>
      <c r="B825" t="s">
        <v>59</v>
      </c>
      <c r="C825" t="s">
        <v>67</v>
      </c>
      <c r="D825">
        <v>526</v>
      </c>
      <c r="E825">
        <v>5.8961765948457963E-3</v>
      </c>
    </row>
    <row r="826" spans="1:5">
      <c r="A826" t="s">
        <v>241</v>
      </c>
      <c r="B826" t="s">
        <v>59</v>
      </c>
      <c r="C826" t="s">
        <v>67</v>
      </c>
      <c r="D826">
        <v>301</v>
      </c>
      <c r="E826">
        <v>6.2638427464008868E-3</v>
      </c>
    </row>
    <row r="827" spans="1:5">
      <c r="A827" t="s">
        <v>227</v>
      </c>
      <c r="B827" t="s">
        <v>59</v>
      </c>
      <c r="C827" t="s">
        <v>68</v>
      </c>
      <c r="D827">
        <v>928.31578926000145</v>
      </c>
      <c r="E827">
        <v>4.180171284233568E-3</v>
      </c>
    </row>
    <row r="828" spans="1:5">
      <c r="A828" t="s">
        <v>228</v>
      </c>
      <c r="B828" t="s">
        <v>59</v>
      </c>
      <c r="C828" t="s">
        <v>68</v>
      </c>
      <c r="D828">
        <v>894.66994532760145</v>
      </c>
      <c r="E828">
        <v>4.1859912339394425E-3</v>
      </c>
    </row>
    <row r="829" spans="1:5">
      <c r="A829" t="s">
        <v>229</v>
      </c>
      <c r="B829" t="s">
        <v>59</v>
      </c>
      <c r="C829" t="s">
        <v>68</v>
      </c>
      <c r="D829">
        <v>1046.6318195400993</v>
      </c>
      <c r="E829">
        <v>4.2647977534536995E-3</v>
      </c>
    </row>
    <row r="830" spans="1:5">
      <c r="A830" t="s">
        <v>230</v>
      </c>
      <c r="B830" t="s">
        <v>59</v>
      </c>
      <c r="C830" t="s">
        <v>68</v>
      </c>
      <c r="D830">
        <v>984.02117792790239</v>
      </c>
      <c r="E830">
        <v>4.3337388446994468E-3</v>
      </c>
    </row>
    <row r="831" spans="1:5">
      <c r="A831" t="s">
        <v>231</v>
      </c>
      <c r="B831" t="s">
        <v>59</v>
      </c>
      <c r="C831" t="s">
        <v>68</v>
      </c>
      <c r="D831">
        <v>978.1544664855985</v>
      </c>
      <c r="E831">
        <v>4.1291178494730057E-3</v>
      </c>
    </row>
    <row r="832" spans="1:5">
      <c r="A832" t="s">
        <v>232</v>
      </c>
      <c r="B832" t="s">
        <v>59</v>
      </c>
      <c r="C832" t="s">
        <v>68</v>
      </c>
      <c r="D832">
        <v>960.60928447139713</v>
      </c>
      <c r="E832">
        <v>4.3541133800812891E-3</v>
      </c>
    </row>
    <row r="833" spans="1:5">
      <c r="A833" t="s">
        <v>233</v>
      </c>
      <c r="B833" t="s">
        <v>59</v>
      </c>
      <c r="C833" t="s">
        <v>68</v>
      </c>
      <c r="D833">
        <v>956.4052118791999</v>
      </c>
      <c r="E833">
        <v>4.350291122449626E-3</v>
      </c>
    </row>
    <row r="834" spans="1:5">
      <c r="A834" t="s">
        <v>234</v>
      </c>
      <c r="B834" t="s">
        <v>59</v>
      </c>
      <c r="C834" t="s">
        <v>68</v>
      </c>
      <c r="D834">
        <v>942.35483632269893</v>
      </c>
      <c r="E834">
        <v>4.4534966024514927E-3</v>
      </c>
    </row>
    <row r="835" spans="1:5">
      <c r="A835" t="s">
        <v>235</v>
      </c>
      <c r="B835" t="s">
        <v>59</v>
      </c>
      <c r="C835" t="s">
        <v>68</v>
      </c>
      <c r="D835">
        <v>831.3087365589987</v>
      </c>
      <c r="E835">
        <v>4.2728865955634198E-3</v>
      </c>
    </row>
    <row r="836" spans="1:5">
      <c r="A836" t="s">
        <v>236</v>
      </c>
      <c r="B836" t="s">
        <v>59</v>
      </c>
      <c r="C836" t="s">
        <v>68</v>
      </c>
      <c r="D836">
        <v>824.41055515540063</v>
      </c>
      <c r="E836">
        <v>4.6405656494057377E-3</v>
      </c>
    </row>
    <row r="837" spans="1:5">
      <c r="A837" t="s">
        <v>237</v>
      </c>
      <c r="B837" t="s">
        <v>59</v>
      </c>
      <c r="C837" t="s">
        <v>68</v>
      </c>
      <c r="D837">
        <v>801.05029409659903</v>
      </c>
      <c r="E837">
        <v>4.6921014555752682E-3</v>
      </c>
    </row>
    <row r="838" spans="1:5">
      <c r="A838" t="s">
        <v>238</v>
      </c>
      <c r="B838" t="s">
        <v>59</v>
      </c>
      <c r="C838" t="s">
        <v>68</v>
      </c>
      <c r="D838">
        <v>773</v>
      </c>
      <c r="E838">
        <v>4.7182693689808829E-3</v>
      </c>
    </row>
    <row r="839" spans="1:5">
      <c r="A839" t="s">
        <v>239</v>
      </c>
      <c r="B839" t="s">
        <v>59</v>
      </c>
      <c r="C839" t="s">
        <v>68</v>
      </c>
      <c r="D839">
        <v>686.09145453100029</v>
      </c>
      <c r="E839">
        <v>4.6979474487019715E-3</v>
      </c>
    </row>
    <row r="840" spans="1:5">
      <c r="A840" t="s">
        <v>240</v>
      </c>
      <c r="B840" t="s">
        <v>59</v>
      </c>
      <c r="C840" t="s">
        <v>68</v>
      </c>
      <c r="D840">
        <v>714.39407275870019</v>
      </c>
      <c r="E840">
        <v>4.7173120837320634E-3</v>
      </c>
    </row>
    <row r="841" spans="1:5">
      <c r="A841" t="s">
        <v>241</v>
      </c>
      <c r="B841" t="s">
        <v>59</v>
      </c>
      <c r="C841" t="s">
        <v>68</v>
      </c>
      <c r="D841">
        <v>458.22302713259944</v>
      </c>
      <c r="E841">
        <v>4.4496883110109594E-3</v>
      </c>
    </row>
    <row r="842" spans="1:5">
      <c r="A842" t="s">
        <v>227</v>
      </c>
      <c r="B842" t="s">
        <v>59</v>
      </c>
      <c r="C842" t="s">
        <v>69</v>
      </c>
      <c r="D842">
        <v>999.04255340000134</v>
      </c>
      <c r="E842">
        <v>3.3708130716257711E-3</v>
      </c>
    </row>
    <row r="843" spans="1:5">
      <c r="A843" t="s">
        <v>228</v>
      </c>
      <c r="B843" t="s">
        <v>59</v>
      </c>
      <c r="C843" t="s">
        <v>69</v>
      </c>
      <c r="D843">
        <v>1193.801793491604</v>
      </c>
      <c r="E843">
        <v>3.2235813141838227E-3</v>
      </c>
    </row>
    <row r="844" spans="1:5">
      <c r="A844" t="s">
        <v>229</v>
      </c>
      <c r="B844" t="s">
        <v>59</v>
      </c>
      <c r="C844" t="s">
        <v>69</v>
      </c>
      <c r="D844">
        <v>824.85222486050043</v>
      </c>
      <c r="E844">
        <v>3.2282045560516745E-3</v>
      </c>
    </row>
    <row r="845" spans="1:5">
      <c r="A845" t="s">
        <v>230</v>
      </c>
      <c r="B845" t="s">
        <v>59</v>
      </c>
      <c r="C845" t="s">
        <v>69</v>
      </c>
      <c r="D845">
        <v>861.73076923189888</v>
      </c>
      <c r="E845">
        <v>3.2469145984429485E-3</v>
      </c>
    </row>
    <row r="846" spans="1:5">
      <c r="A846" t="s">
        <v>231</v>
      </c>
      <c r="B846" t="s">
        <v>59</v>
      </c>
      <c r="C846" t="s">
        <v>69</v>
      </c>
      <c r="D846">
        <v>711.79254079129976</v>
      </c>
      <c r="E846">
        <v>3.0809500729744323E-3</v>
      </c>
    </row>
    <row r="847" spans="1:5">
      <c r="A847" t="s">
        <v>232</v>
      </c>
      <c r="B847" t="s">
        <v>59</v>
      </c>
      <c r="C847" t="s">
        <v>69</v>
      </c>
      <c r="D847">
        <v>859.19583415980094</v>
      </c>
      <c r="E847">
        <v>3.1499457534022502E-3</v>
      </c>
    </row>
    <row r="848" spans="1:5">
      <c r="A848" t="s">
        <v>233</v>
      </c>
      <c r="B848" t="s">
        <v>59</v>
      </c>
      <c r="C848" t="s">
        <v>69</v>
      </c>
      <c r="D848">
        <v>884.95660630039822</v>
      </c>
      <c r="E848">
        <v>3.274854309373632E-3</v>
      </c>
    </row>
    <row r="849" spans="1:5">
      <c r="A849" t="s">
        <v>234</v>
      </c>
      <c r="B849" t="s">
        <v>59</v>
      </c>
      <c r="C849" t="s">
        <v>69</v>
      </c>
      <c r="D849">
        <v>862.75679277370079</v>
      </c>
      <c r="E849">
        <v>3.1759868982891427E-3</v>
      </c>
    </row>
    <row r="850" spans="1:5">
      <c r="A850" t="s">
        <v>235</v>
      </c>
      <c r="B850" t="s">
        <v>59</v>
      </c>
      <c r="C850" t="s">
        <v>69</v>
      </c>
      <c r="D850">
        <v>789.06397392380075</v>
      </c>
      <c r="E850">
        <v>3.0542361544237976E-3</v>
      </c>
    </row>
    <row r="851" spans="1:5">
      <c r="A851" t="s">
        <v>236</v>
      </c>
      <c r="B851" t="s">
        <v>59</v>
      </c>
      <c r="C851" t="s">
        <v>69</v>
      </c>
      <c r="D851">
        <v>754.86445195440035</v>
      </c>
      <c r="E851">
        <v>3.2346662100210884E-3</v>
      </c>
    </row>
    <row r="852" spans="1:5">
      <c r="A852" t="s">
        <v>237</v>
      </c>
      <c r="B852" t="s">
        <v>59</v>
      </c>
      <c r="C852" t="s">
        <v>69</v>
      </c>
      <c r="D852">
        <v>659.05225563980071</v>
      </c>
      <c r="E852">
        <v>3.3269999526544351E-3</v>
      </c>
    </row>
    <row r="853" spans="1:5">
      <c r="A853" t="s">
        <v>238</v>
      </c>
      <c r="B853" t="s">
        <v>59</v>
      </c>
      <c r="C853" t="s">
        <v>69</v>
      </c>
      <c r="D853">
        <v>472</v>
      </c>
      <c r="E853">
        <v>3.5619703389830511E-3</v>
      </c>
    </row>
    <row r="854" spans="1:5">
      <c r="A854" t="s">
        <v>239</v>
      </c>
      <c r="B854" t="s">
        <v>59</v>
      </c>
      <c r="C854" t="s">
        <v>69</v>
      </c>
      <c r="D854">
        <v>430.81362890109989</v>
      </c>
      <c r="E854">
        <v>3.516225147670859E-3</v>
      </c>
    </row>
    <row r="855" spans="1:5">
      <c r="A855" t="s">
        <v>240</v>
      </c>
      <c r="B855" t="s">
        <v>59</v>
      </c>
      <c r="C855" t="s">
        <v>69</v>
      </c>
      <c r="D855">
        <v>412.99981461010037</v>
      </c>
      <c r="E855">
        <v>3.5996244717249942E-3</v>
      </c>
    </row>
    <row r="856" spans="1:5">
      <c r="A856" t="s">
        <v>241</v>
      </c>
      <c r="B856" t="s">
        <v>59</v>
      </c>
      <c r="C856" t="s">
        <v>69</v>
      </c>
      <c r="D856">
        <v>265.30358888399985</v>
      </c>
      <c r="E856">
        <v>3.8729941209651262E-3</v>
      </c>
    </row>
    <row r="857" spans="1:5">
      <c r="A857" t="s">
        <v>227</v>
      </c>
      <c r="B857" t="s">
        <v>59</v>
      </c>
      <c r="C857" t="s">
        <v>70</v>
      </c>
      <c r="D857">
        <v>400.3809524800003</v>
      </c>
      <c r="E857">
        <v>6.3606750185263737E-3</v>
      </c>
    </row>
    <row r="858" spans="1:5">
      <c r="A858" t="s">
        <v>228</v>
      </c>
      <c r="B858" t="s">
        <v>59</v>
      </c>
      <c r="C858" t="s">
        <v>70</v>
      </c>
      <c r="D858">
        <v>384.23378603309976</v>
      </c>
      <c r="E858">
        <v>5.8434839515886594E-3</v>
      </c>
    </row>
    <row r="859" spans="1:5">
      <c r="A859" t="s">
        <v>229</v>
      </c>
      <c r="B859" t="s">
        <v>59</v>
      </c>
      <c r="C859" t="s">
        <v>70</v>
      </c>
      <c r="D859">
        <v>435.20700895219915</v>
      </c>
      <c r="E859">
        <v>6.4628992750749882E-3</v>
      </c>
    </row>
    <row r="860" spans="1:5">
      <c r="A860" t="s">
        <v>230</v>
      </c>
      <c r="B860" t="s">
        <v>59</v>
      </c>
      <c r="C860" t="s">
        <v>70</v>
      </c>
      <c r="D860">
        <v>445.16664760209966</v>
      </c>
      <c r="E860">
        <v>6.2024596970453967E-3</v>
      </c>
    </row>
    <row r="861" spans="1:5">
      <c r="A861" t="s">
        <v>231</v>
      </c>
      <c r="B861" t="s">
        <v>59</v>
      </c>
      <c r="C861" t="s">
        <v>70</v>
      </c>
      <c r="D861">
        <v>375.06862745109999</v>
      </c>
      <c r="E861">
        <v>5.3988984949752987E-3</v>
      </c>
    </row>
    <row r="862" spans="1:5">
      <c r="A862" t="s">
        <v>232</v>
      </c>
      <c r="B862" t="s">
        <v>59</v>
      </c>
      <c r="C862" t="s">
        <v>70</v>
      </c>
      <c r="D862">
        <v>445.33653846120012</v>
      </c>
      <c r="E862">
        <v>6.0718125432896045E-3</v>
      </c>
    </row>
    <row r="863" spans="1:5">
      <c r="A863" t="s">
        <v>233</v>
      </c>
      <c r="B863" t="s">
        <v>59</v>
      </c>
      <c r="C863" t="s">
        <v>70</v>
      </c>
      <c r="D863">
        <v>400.38588078419991</v>
      </c>
      <c r="E863">
        <v>6.1050072874342803E-3</v>
      </c>
    </row>
    <row r="864" spans="1:5">
      <c r="A864" t="s">
        <v>234</v>
      </c>
      <c r="B864" t="s">
        <v>59</v>
      </c>
      <c r="C864" t="s">
        <v>70</v>
      </c>
      <c r="D864">
        <v>431.99212121149986</v>
      </c>
      <c r="E864">
        <v>5.9880980999820988E-3</v>
      </c>
    </row>
    <row r="865" spans="1:5">
      <c r="A865" t="s">
        <v>235</v>
      </c>
      <c r="B865" t="s">
        <v>59</v>
      </c>
      <c r="C865" t="s">
        <v>70</v>
      </c>
      <c r="D865">
        <v>347.76470588120009</v>
      </c>
      <c r="E865">
        <v>6.3776828672374563E-3</v>
      </c>
    </row>
    <row r="866" spans="1:5">
      <c r="A866" t="s">
        <v>236</v>
      </c>
      <c r="B866" t="s">
        <v>59</v>
      </c>
      <c r="C866" t="s">
        <v>70</v>
      </c>
      <c r="D866">
        <v>361.40350877199961</v>
      </c>
      <c r="E866">
        <v>6.6622701134426456E-3</v>
      </c>
    </row>
    <row r="867" spans="1:5">
      <c r="A867" t="s">
        <v>237</v>
      </c>
      <c r="B867" t="s">
        <v>59</v>
      </c>
      <c r="C867" t="s">
        <v>70</v>
      </c>
      <c r="D867">
        <v>338.9122807027</v>
      </c>
      <c r="E867">
        <v>6.9464056103224637E-3</v>
      </c>
    </row>
    <row r="868" spans="1:5">
      <c r="A868" t="s">
        <v>238</v>
      </c>
      <c r="B868" t="s">
        <v>59</v>
      </c>
      <c r="C868" t="s">
        <v>70</v>
      </c>
      <c r="D868">
        <v>357</v>
      </c>
      <c r="E868">
        <v>6.5943043884220355E-3</v>
      </c>
    </row>
    <row r="869" spans="1:5">
      <c r="A869" t="s">
        <v>239</v>
      </c>
      <c r="B869" t="s">
        <v>59</v>
      </c>
      <c r="C869" t="s">
        <v>70</v>
      </c>
      <c r="D869">
        <v>324.28571428669989</v>
      </c>
      <c r="E869">
        <v>6.2004405286361346E-3</v>
      </c>
    </row>
    <row r="870" spans="1:5">
      <c r="A870" t="s">
        <v>240</v>
      </c>
      <c r="B870" t="s">
        <v>59</v>
      </c>
      <c r="C870" t="s">
        <v>70</v>
      </c>
      <c r="D870">
        <v>329.93968253840001</v>
      </c>
      <c r="E870">
        <v>5.7623066425494113E-3</v>
      </c>
    </row>
    <row r="871" spans="1:5">
      <c r="A871" t="s">
        <v>241</v>
      </c>
      <c r="B871" t="s">
        <v>59</v>
      </c>
      <c r="C871" t="s">
        <v>70</v>
      </c>
      <c r="D871">
        <v>230.53262411330019</v>
      </c>
      <c r="E871">
        <v>6.9685774095628802E-3</v>
      </c>
    </row>
    <row r="872" spans="1:5">
      <c r="A872" t="s">
        <v>227</v>
      </c>
      <c r="B872" t="s">
        <v>59</v>
      </c>
      <c r="C872" t="s">
        <v>71</v>
      </c>
      <c r="D872">
        <v>535.06837619999999</v>
      </c>
      <c r="E872">
        <v>4.1430278456375475E-3</v>
      </c>
    </row>
    <row r="873" spans="1:5">
      <c r="A873" t="s">
        <v>228</v>
      </c>
      <c r="B873" t="s">
        <v>59</v>
      </c>
      <c r="C873" t="s">
        <v>71</v>
      </c>
      <c r="D873">
        <v>556.83697705849988</v>
      </c>
      <c r="E873">
        <v>4.3188170963949623E-3</v>
      </c>
    </row>
    <row r="874" spans="1:5">
      <c r="A874" t="s">
        <v>229</v>
      </c>
      <c r="B874" t="s">
        <v>59</v>
      </c>
      <c r="C874" t="s">
        <v>71</v>
      </c>
      <c r="D874">
        <v>567.94403270969997</v>
      </c>
      <c r="E874">
        <v>4.4217416010195066E-3</v>
      </c>
    </row>
    <row r="875" spans="1:5">
      <c r="A875" t="s">
        <v>230</v>
      </c>
      <c r="B875" t="s">
        <v>59</v>
      </c>
      <c r="C875" t="s">
        <v>71</v>
      </c>
      <c r="D875">
        <v>561.19524586770024</v>
      </c>
      <c r="E875">
        <v>4.0214227748673519E-3</v>
      </c>
    </row>
    <row r="876" spans="1:5">
      <c r="A876" t="s">
        <v>231</v>
      </c>
      <c r="B876" t="s">
        <v>59</v>
      </c>
      <c r="C876" t="s">
        <v>71</v>
      </c>
      <c r="D876">
        <v>636.34968553600015</v>
      </c>
      <c r="E876">
        <v>4.5993433678549701E-3</v>
      </c>
    </row>
    <row r="877" spans="1:5">
      <c r="A877" t="s">
        <v>232</v>
      </c>
      <c r="B877" t="s">
        <v>59</v>
      </c>
      <c r="C877" t="s">
        <v>71</v>
      </c>
      <c r="D877">
        <v>619</v>
      </c>
      <c r="E877">
        <v>4.7657512116316639E-3</v>
      </c>
    </row>
    <row r="878" spans="1:5">
      <c r="A878" t="s">
        <v>233</v>
      </c>
      <c r="B878" t="s">
        <v>59</v>
      </c>
      <c r="C878" t="s">
        <v>71</v>
      </c>
      <c r="D878">
        <v>532</v>
      </c>
      <c r="E878">
        <v>4.8323934837092731E-3</v>
      </c>
    </row>
    <row r="879" spans="1:5">
      <c r="A879" t="s">
        <v>234</v>
      </c>
      <c r="B879" t="s">
        <v>59</v>
      </c>
      <c r="C879" t="s">
        <v>71</v>
      </c>
      <c r="D879">
        <v>533</v>
      </c>
      <c r="E879">
        <v>5.1920471127788201E-3</v>
      </c>
    </row>
    <row r="880" spans="1:5">
      <c r="A880" t="s">
        <v>235</v>
      </c>
      <c r="B880" t="s">
        <v>59</v>
      </c>
      <c r="C880" t="s">
        <v>71</v>
      </c>
      <c r="D880">
        <v>505</v>
      </c>
      <c r="E880">
        <v>5.07013201320132E-3</v>
      </c>
    </row>
    <row r="881" spans="1:5">
      <c r="A881" t="s">
        <v>236</v>
      </c>
      <c r="B881" t="s">
        <v>59</v>
      </c>
      <c r="C881" t="s">
        <v>71</v>
      </c>
      <c r="D881">
        <v>529</v>
      </c>
      <c r="E881">
        <v>5.0501470279353073E-3</v>
      </c>
    </row>
    <row r="882" spans="1:5">
      <c r="A882" t="s">
        <v>237</v>
      </c>
      <c r="B882" t="s">
        <v>59</v>
      </c>
      <c r="C882" t="s">
        <v>71</v>
      </c>
      <c r="D882">
        <v>487</v>
      </c>
      <c r="E882">
        <v>5.676762491444217E-3</v>
      </c>
    </row>
    <row r="883" spans="1:5">
      <c r="A883" t="s">
        <v>238</v>
      </c>
      <c r="B883" t="s">
        <v>59</v>
      </c>
      <c r="C883" t="s">
        <v>71</v>
      </c>
      <c r="D883">
        <v>477</v>
      </c>
      <c r="E883">
        <v>5.3342650826927558E-3</v>
      </c>
    </row>
    <row r="884" spans="1:5">
      <c r="A884" t="s">
        <v>239</v>
      </c>
      <c r="B884" t="s">
        <v>59</v>
      </c>
      <c r="C884" t="s">
        <v>71</v>
      </c>
      <c r="D884">
        <v>456</v>
      </c>
      <c r="E884">
        <v>5.3880360623781674E-3</v>
      </c>
    </row>
    <row r="885" spans="1:5">
      <c r="A885" t="s">
        <v>240</v>
      </c>
      <c r="B885" t="s">
        <v>59</v>
      </c>
      <c r="C885" t="s">
        <v>71</v>
      </c>
      <c r="D885">
        <v>459</v>
      </c>
      <c r="E885">
        <v>5.36038489469862E-3</v>
      </c>
    </row>
    <row r="886" spans="1:5">
      <c r="A886" t="s">
        <v>241</v>
      </c>
      <c r="B886" t="s">
        <v>59</v>
      </c>
      <c r="C886" t="s">
        <v>71</v>
      </c>
      <c r="D886">
        <v>348</v>
      </c>
      <c r="E886">
        <v>5.5575510855683267E-3</v>
      </c>
    </row>
    <row r="887" spans="1:5">
      <c r="A887" t="s">
        <v>227</v>
      </c>
      <c r="B887" t="s">
        <v>59</v>
      </c>
      <c r="C887" t="s">
        <v>72</v>
      </c>
      <c r="D887">
        <v>561.62091488000056</v>
      </c>
      <c r="E887">
        <v>4.6094873355526098E-3</v>
      </c>
    </row>
    <row r="888" spans="1:5">
      <c r="A888" t="s">
        <v>228</v>
      </c>
      <c r="B888" t="s">
        <v>59</v>
      </c>
      <c r="C888" t="s">
        <v>72</v>
      </c>
      <c r="D888">
        <v>672.26427907370169</v>
      </c>
      <c r="E888">
        <v>3.8954267711388065E-3</v>
      </c>
    </row>
    <row r="889" spans="1:5">
      <c r="A889" t="s">
        <v>229</v>
      </c>
      <c r="B889" t="s">
        <v>59</v>
      </c>
      <c r="C889" t="s">
        <v>72</v>
      </c>
      <c r="D889">
        <v>681.75408235430052</v>
      </c>
      <c r="E889">
        <v>4.2127301954808776E-3</v>
      </c>
    </row>
    <row r="890" spans="1:5">
      <c r="A890" t="s">
        <v>230</v>
      </c>
      <c r="B890" t="s">
        <v>59</v>
      </c>
      <c r="C890" t="s">
        <v>72</v>
      </c>
      <c r="D890">
        <v>752.11483516440069</v>
      </c>
      <c r="E890">
        <v>4.0972698595686478E-3</v>
      </c>
    </row>
    <row r="891" spans="1:5">
      <c r="A891" t="s">
        <v>231</v>
      </c>
      <c r="B891" t="s">
        <v>59</v>
      </c>
      <c r="C891" t="s">
        <v>72</v>
      </c>
      <c r="D891">
        <v>769</v>
      </c>
      <c r="E891">
        <v>4.3219910417569719E-3</v>
      </c>
    </row>
    <row r="892" spans="1:5">
      <c r="A892" t="s">
        <v>232</v>
      </c>
      <c r="B892" t="s">
        <v>59</v>
      </c>
      <c r="C892" t="s">
        <v>72</v>
      </c>
      <c r="D892">
        <v>734</v>
      </c>
      <c r="E892">
        <v>4.2584392976082342E-3</v>
      </c>
    </row>
    <row r="893" spans="1:5">
      <c r="A893" t="s">
        <v>233</v>
      </c>
      <c r="B893" t="s">
        <v>59</v>
      </c>
      <c r="C893" t="s">
        <v>72</v>
      </c>
      <c r="D893">
        <v>702</v>
      </c>
      <c r="E893">
        <v>4.3664925609370048E-3</v>
      </c>
    </row>
    <row r="894" spans="1:5">
      <c r="A894" t="s">
        <v>234</v>
      </c>
      <c r="B894" t="s">
        <v>59</v>
      </c>
      <c r="C894" t="s">
        <v>72</v>
      </c>
      <c r="D894">
        <v>747</v>
      </c>
      <c r="E894">
        <v>4.3721181020377805E-3</v>
      </c>
    </row>
    <row r="895" spans="1:5">
      <c r="A895" t="s">
        <v>235</v>
      </c>
      <c r="B895" t="s">
        <v>59</v>
      </c>
      <c r="C895" t="s">
        <v>72</v>
      </c>
      <c r="D895">
        <v>683</v>
      </c>
      <c r="E895">
        <v>4.4828778265820724E-3</v>
      </c>
    </row>
    <row r="896" spans="1:5">
      <c r="A896" t="s">
        <v>236</v>
      </c>
      <c r="B896" t="s">
        <v>59</v>
      </c>
      <c r="C896" t="s">
        <v>72</v>
      </c>
      <c r="D896">
        <v>665</v>
      </c>
      <c r="E896">
        <v>4.5258980785296572E-3</v>
      </c>
    </row>
    <row r="897" spans="1:5">
      <c r="A897" t="s">
        <v>237</v>
      </c>
      <c r="B897" t="s">
        <v>59</v>
      </c>
      <c r="C897" t="s">
        <v>72</v>
      </c>
      <c r="D897">
        <v>677</v>
      </c>
      <c r="E897">
        <v>4.7154521582143446E-3</v>
      </c>
    </row>
    <row r="898" spans="1:5">
      <c r="A898" t="s">
        <v>238</v>
      </c>
      <c r="B898" t="s">
        <v>59</v>
      </c>
      <c r="C898" t="s">
        <v>72</v>
      </c>
      <c r="D898">
        <v>661</v>
      </c>
      <c r="E898">
        <v>4.6993192133131618E-3</v>
      </c>
    </row>
    <row r="899" spans="1:5">
      <c r="A899" t="s">
        <v>239</v>
      </c>
      <c r="B899" t="s">
        <v>59</v>
      </c>
      <c r="C899" t="s">
        <v>72</v>
      </c>
      <c r="D899">
        <v>603</v>
      </c>
      <c r="E899">
        <v>4.8818407960199003E-3</v>
      </c>
    </row>
    <row r="900" spans="1:5">
      <c r="A900" t="s">
        <v>240</v>
      </c>
      <c r="B900" t="s">
        <v>59</v>
      </c>
      <c r="C900" t="s">
        <v>72</v>
      </c>
      <c r="D900">
        <v>595</v>
      </c>
      <c r="E900">
        <v>5.0315126050420166E-3</v>
      </c>
    </row>
    <row r="901" spans="1:5">
      <c r="A901" t="s">
        <v>241</v>
      </c>
      <c r="B901" t="s">
        <v>59</v>
      </c>
      <c r="C901" t="s">
        <v>72</v>
      </c>
      <c r="D901">
        <v>589</v>
      </c>
      <c r="E901">
        <v>5.2843803056027159E-3</v>
      </c>
    </row>
    <row r="902" spans="1:5">
      <c r="A902" t="s">
        <v>227</v>
      </c>
      <c r="B902" t="s">
        <v>59</v>
      </c>
      <c r="C902" t="s">
        <v>73</v>
      </c>
      <c r="D902">
        <v>1345.2356320099989</v>
      </c>
      <c r="E902">
        <v>4.259235361894511E-3</v>
      </c>
    </row>
    <row r="903" spans="1:5">
      <c r="A903" t="s">
        <v>228</v>
      </c>
      <c r="B903" t="s">
        <v>59</v>
      </c>
      <c r="C903" t="s">
        <v>73</v>
      </c>
      <c r="D903">
        <v>1295.9560375066058</v>
      </c>
      <c r="E903">
        <v>4.3010391662704935E-3</v>
      </c>
    </row>
    <row r="904" spans="1:5">
      <c r="A904" t="s">
        <v>229</v>
      </c>
      <c r="B904" t="s">
        <v>59</v>
      </c>
      <c r="C904" t="s">
        <v>73</v>
      </c>
      <c r="D904">
        <v>1531.6331171232005</v>
      </c>
      <c r="E904">
        <v>4.3168022920913708E-3</v>
      </c>
    </row>
    <row r="905" spans="1:5">
      <c r="A905" t="s">
        <v>230</v>
      </c>
      <c r="B905" t="s">
        <v>59</v>
      </c>
      <c r="C905" t="s">
        <v>73</v>
      </c>
      <c r="D905">
        <v>1495.5451410096025</v>
      </c>
      <c r="E905">
        <v>4.5595564277562273E-3</v>
      </c>
    </row>
    <row r="906" spans="1:5">
      <c r="A906" t="s">
        <v>231</v>
      </c>
      <c r="B906" t="s">
        <v>59</v>
      </c>
      <c r="C906" t="s">
        <v>73</v>
      </c>
      <c r="D906">
        <v>1480.8298829358994</v>
      </c>
      <c r="E906">
        <v>4.3125544839939843E-3</v>
      </c>
    </row>
    <row r="907" spans="1:5">
      <c r="A907" t="s">
        <v>232</v>
      </c>
      <c r="B907" t="s">
        <v>59</v>
      </c>
      <c r="C907" t="s">
        <v>73</v>
      </c>
      <c r="D907">
        <v>1643.5611596763015</v>
      </c>
      <c r="E907">
        <v>4.1214917577698891E-3</v>
      </c>
    </row>
    <row r="908" spans="1:5">
      <c r="A908" t="s">
        <v>233</v>
      </c>
      <c r="B908" t="s">
        <v>59</v>
      </c>
      <c r="C908" t="s">
        <v>73</v>
      </c>
      <c r="D908">
        <v>1593.9586978505022</v>
      </c>
      <c r="E908">
        <v>4.7087157770548315E-3</v>
      </c>
    </row>
    <row r="909" spans="1:5">
      <c r="A909" t="s">
        <v>234</v>
      </c>
      <c r="B909" t="s">
        <v>59</v>
      </c>
      <c r="C909" t="s">
        <v>73</v>
      </c>
      <c r="D909">
        <v>1566.4062213239017</v>
      </c>
      <c r="E909">
        <v>4.5393457567689394E-3</v>
      </c>
    </row>
    <row r="910" spans="1:5">
      <c r="A910" t="s">
        <v>235</v>
      </c>
      <c r="B910" t="s">
        <v>59</v>
      </c>
      <c r="C910" t="s">
        <v>73</v>
      </c>
      <c r="D910">
        <v>1353.6597778212977</v>
      </c>
      <c r="E910">
        <v>4.5407105959038001E-3</v>
      </c>
    </row>
    <row r="911" spans="1:5">
      <c r="A911" t="s">
        <v>236</v>
      </c>
      <c r="B911" t="s">
        <v>59</v>
      </c>
      <c r="C911" t="s">
        <v>73</v>
      </c>
      <c r="D911">
        <v>1306.6288056501978</v>
      </c>
      <c r="E911">
        <v>4.4999783735553507E-3</v>
      </c>
    </row>
    <row r="912" spans="1:5">
      <c r="A912" t="s">
        <v>237</v>
      </c>
      <c r="B912" t="s">
        <v>59</v>
      </c>
      <c r="C912" t="s">
        <v>73</v>
      </c>
      <c r="D912">
        <v>1215.2811965807996</v>
      </c>
      <c r="E912">
        <v>5.2715040957929419E-3</v>
      </c>
    </row>
    <row r="913" spans="1:5">
      <c r="A913" t="s">
        <v>238</v>
      </c>
      <c r="B913" t="s">
        <v>59</v>
      </c>
      <c r="C913" t="s">
        <v>73</v>
      </c>
      <c r="D913">
        <v>1271</v>
      </c>
      <c r="E913">
        <v>5.1080732581519368E-3</v>
      </c>
    </row>
    <row r="914" spans="1:5">
      <c r="A914" t="s">
        <v>239</v>
      </c>
      <c r="B914" t="s">
        <v>59</v>
      </c>
      <c r="C914" t="s">
        <v>73</v>
      </c>
      <c r="D914">
        <v>1319.1673469378002</v>
      </c>
      <c r="E914">
        <v>5.0180907308621462E-3</v>
      </c>
    </row>
    <row r="915" spans="1:5">
      <c r="A915" t="s">
        <v>240</v>
      </c>
      <c r="B915" t="s">
        <v>59</v>
      </c>
      <c r="C915" t="s">
        <v>73</v>
      </c>
      <c r="D915">
        <v>1174.3774704621999</v>
      </c>
      <c r="E915">
        <v>5.2495160984666975E-3</v>
      </c>
    </row>
    <row r="916" spans="1:5">
      <c r="A916" t="s">
        <v>241</v>
      </c>
      <c r="B916" t="s">
        <v>59</v>
      </c>
      <c r="C916" t="s">
        <v>73</v>
      </c>
      <c r="D916">
        <v>1178.9318713453999</v>
      </c>
      <c r="E916">
        <v>5.2826844746334247E-3</v>
      </c>
    </row>
    <row r="917" spans="1:5">
      <c r="A917" t="s">
        <v>227</v>
      </c>
      <c r="B917" t="s">
        <v>59</v>
      </c>
      <c r="C917" t="s">
        <v>74</v>
      </c>
      <c r="D917">
        <v>763.78677371999981</v>
      </c>
      <c r="E917">
        <v>5.2691426047429615E-3</v>
      </c>
    </row>
    <row r="918" spans="1:5">
      <c r="A918" t="s">
        <v>228</v>
      </c>
      <c r="B918" t="s">
        <v>59</v>
      </c>
      <c r="C918" t="s">
        <v>74</v>
      </c>
      <c r="D918">
        <v>818.26288198060024</v>
      </c>
      <c r="E918">
        <v>4.8133055526908683E-3</v>
      </c>
    </row>
    <row r="919" spans="1:5">
      <c r="A919" t="s">
        <v>229</v>
      </c>
      <c r="B919" t="s">
        <v>59</v>
      </c>
      <c r="C919" t="s">
        <v>74</v>
      </c>
      <c r="D919">
        <v>972.56128799249996</v>
      </c>
      <c r="E919">
        <v>5.195627055422888E-3</v>
      </c>
    </row>
    <row r="920" spans="1:5">
      <c r="A920" t="s">
        <v>230</v>
      </c>
      <c r="B920" t="s">
        <v>59</v>
      </c>
      <c r="C920" t="s">
        <v>74</v>
      </c>
      <c r="D920">
        <v>917.25917264769987</v>
      </c>
      <c r="E920">
        <v>5.0824047149055883E-3</v>
      </c>
    </row>
    <row r="921" spans="1:5">
      <c r="A921" t="s">
        <v>231</v>
      </c>
      <c r="B921" t="s">
        <v>59</v>
      </c>
      <c r="C921" t="s">
        <v>74</v>
      </c>
      <c r="D921">
        <v>963.39582355780067</v>
      </c>
      <c r="E921">
        <v>4.9707354026369286E-3</v>
      </c>
    </row>
    <row r="922" spans="1:5">
      <c r="A922" t="s">
        <v>232</v>
      </c>
      <c r="B922" t="s">
        <v>59</v>
      </c>
      <c r="C922" t="s">
        <v>74</v>
      </c>
      <c r="D922">
        <v>929.96293851559949</v>
      </c>
      <c r="E922">
        <v>5.0775445728261865E-3</v>
      </c>
    </row>
    <row r="923" spans="1:5">
      <c r="A923" t="s">
        <v>233</v>
      </c>
      <c r="B923" t="s">
        <v>59</v>
      </c>
      <c r="C923" t="s">
        <v>74</v>
      </c>
      <c r="D923">
        <v>880.08266982830014</v>
      </c>
      <c r="E923">
        <v>4.9762455729192587E-3</v>
      </c>
    </row>
    <row r="924" spans="1:5">
      <c r="A924" t="s">
        <v>234</v>
      </c>
      <c r="B924" t="s">
        <v>59</v>
      </c>
      <c r="C924" t="s">
        <v>74</v>
      </c>
      <c r="D924">
        <v>859.13516272700031</v>
      </c>
      <c r="E924">
        <v>5.1806625479006553E-3</v>
      </c>
    </row>
    <row r="925" spans="1:5">
      <c r="A925" t="s">
        <v>235</v>
      </c>
      <c r="B925" t="s">
        <v>59</v>
      </c>
      <c r="C925" t="s">
        <v>74</v>
      </c>
      <c r="D925">
        <v>857.87278788500021</v>
      </c>
      <c r="E925">
        <v>4.7045042494022393E-3</v>
      </c>
    </row>
    <row r="926" spans="1:5">
      <c r="A926" t="s">
        <v>236</v>
      </c>
      <c r="B926" t="s">
        <v>59</v>
      </c>
      <c r="C926" t="s">
        <v>74</v>
      </c>
      <c r="D926">
        <v>824.07028905080028</v>
      </c>
      <c r="E926">
        <v>5.1393739397340701E-3</v>
      </c>
    </row>
    <row r="927" spans="1:5">
      <c r="A927" t="s">
        <v>237</v>
      </c>
      <c r="B927" t="s">
        <v>59</v>
      </c>
      <c r="C927" t="s">
        <v>74</v>
      </c>
      <c r="D927">
        <v>868.2836438928</v>
      </c>
      <c r="E927">
        <v>5.2067022919229282E-3</v>
      </c>
    </row>
    <row r="928" spans="1:5">
      <c r="A928" t="s">
        <v>238</v>
      </c>
      <c r="B928" t="s">
        <v>59</v>
      </c>
      <c r="C928" t="s">
        <v>74</v>
      </c>
      <c r="D928">
        <v>941</v>
      </c>
      <c r="E928">
        <v>5.5740051954185849E-3</v>
      </c>
    </row>
    <row r="929" spans="1:5">
      <c r="A929" t="s">
        <v>239</v>
      </c>
      <c r="B929" t="s">
        <v>59</v>
      </c>
      <c r="C929" t="s">
        <v>74</v>
      </c>
      <c r="D929">
        <v>865</v>
      </c>
      <c r="E929">
        <v>5.6599229287090554E-3</v>
      </c>
    </row>
    <row r="930" spans="1:5">
      <c r="A930" t="s">
        <v>240</v>
      </c>
      <c r="B930" t="s">
        <v>59</v>
      </c>
      <c r="C930" t="s">
        <v>74</v>
      </c>
      <c r="D930">
        <v>810</v>
      </c>
      <c r="E930">
        <v>5.8470507544581612E-3</v>
      </c>
    </row>
    <row r="931" spans="1:5">
      <c r="A931" t="s">
        <v>241</v>
      </c>
      <c r="B931" t="s">
        <v>59</v>
      </c>
      <c r="C931" t="s">
        <v>74</v>
      </c>
      <c r="D931">
        <v>867</v>
      </c>
      <c r="E931">
        <v>5.506696142509291E-3</v>
      </c>
    </row>
    <row r="932" spans="1:5">
      <c r="A932" t="s">
        <v>227</v>
      </c>
      <c r="B932" t="s">
        <v>59</v>
      </c>
      <c r="C932" t="s">
        <v>75</v>
      </c>
      <c r="D932">
        <v>625.66878970000016</v>
      </c>
      <c r="E932">
        <v>4.3110344769394316E-3</v>
      </c>
    </row>
    <row r="933" spans="1:5">
      <c r="A933" t="s">
        <v>228</v>
      </c>
      <c r="B933" t="s">
        <v>59</v>
      </c>
      <c r="C933" t="s">
        <v>75</v>
      </c>
      <c r="D933">
        <v>608.20813759129794</v>
      </c>
      <c r="E933">
        <v>4.6130374890244559E-3</v>
      </c>
    </row>
    <row r="934" spans="1:5">
      <c r="A934" t="s">
        <v>229</v>
      </c>
      <c r="B934" t="s">
        <v>59</v>
      </c>
      <c r="C934" t="s">
        <v>75</v>
      </c>
      <c r="D934">
        <v>689.57511312220095</v>
      </c>
      <c r="E934">
        <v>4.6499946163991107E-3</v>
      </c>
    </row>
    <row r="935" spans="1:5">
      <c r="A935" t="s">
        <v>230</v>
      </c>
      <c r="B935" t="s">
        <v>59</v>
      </c>
      <c r="C935" t="s">
        <v>75</v>
      </c>
      <c r="D935">
        <v>682.45347090629912</v>
      </c>
      <c r="E935">
        <v>4.5229921735192085E-3</v>
      </c>
    </row>
    <row r="936" spans="1:5">
      <c r="A936" t="s">
        <v>231</v>
      </c>
      <c r="B936" t="s">
        <v>59</v>
      </c>
      <c r="C936" t="s">
        <v>75</v>
      </c>
      <c r="D936">
        <v>664.26415094340075</v>
      </c>
      <c r="E936">
        <v>4.8797163327238564E-3</v>
      </c>
    </row>
    <row r="937" spans="1:5">
      <c r="A937" t="s">
        <v>232</v>
      </c>
      <c r="B937" t="s">
        <v>59</v>
      </c>
      <c r="C937" t="s">
        <v>75</v>
      </c>
      <c r="D937">
        <v>687</v>
      </c>
      <c r="E937">
        <v>4.6538896975578201E-3</v>
      </c>
    </row>
    <row r="938" spans="1:5">
      <c r="A938" t="s">
        <v>233</v>
      </c>
      <c r="B938" t="s">
        <v>59</v>
      </c>
      <c r="C938" t="s">
        <v>75</v>
      </c>
      <c r="D938">
        <v>643</v>
      </c>
      <c r="E938">
        <v>4.8297909106618285E-3</v>
      </c>
    </row>
    <row r="939" spans="1:5">
      <c r="A939" t="s">
        <v>234</v>
      </c>
      <c r="B939" t="s">
        <v>59</v>
      </c>
      <c r="C939" t="s">
        <v>75</v>
      </c>
      <c r="D939">
        <v>637</v>
      </c>
      <c r="E939">
        <v>4.9374236874236872E-3</v>
      </c>
    </row>
    <row r="940" spans="1:5">
      <c r="A940" t="s">
        <v>235</v>
      </c>
      <c r="B940" t="s">
        <v>59</v>
      </c>
      <c r="C940" t="s">
        <v>75</v>
      </c>
      <c r="D940">
        <v>549</v>
      </c>
      <c r="E940">
        <v>4.8459319975713419E-3</v>
      </c>
    </row>
    <row r="941" spans="1:5">
      <c r="A941" t="s">
        <v>236</v>
      </c>
      <c r="B941" t="s">
        <v>59</v>
      </c>
      <c r="C941" t="s">
        <v>75</v>
      </c>
      <c r="D941">
        <v>556</v>
      </c>
      <c r="E941">
        <v>4.9947541966426862E-3</v>
      </c>
    </row>
    <row r="942" spans="1:5">
      <c r="A942" t="s">
        <v>237</v>
      </c>
      <c r="B942" t="s">
        <v>59</v>
      </c>
      <c r="C942" t="s">
        <v>75</v>
      </c>
      <c r="D942">
        <v>516</v>
      </c>
      <c r="E942">
        <v>4.9337855297157621E-3</v>
      </c>
    </row>
    <row r="943" spans="1:5">
      <c r="A943" t="s">
        <v>238</v>
      </c>
      <c r="B943" t="s">
        <v>59</v>
      </c>
      <c r="C943" t="s">
        <v>75</v>
      </c>
      <c r="D943">
        <v>510</v>
      </c>
      <c r="E943">
        <v>5.0122549019607845E-3</v>
      </c>
    </row>
    <row r="944" spans="1:5">
      <c r="A944" t="s">
        <v>239</v>
      </c>
      <c r="B944" t="s">
        <v>59</v>
      </c>
      <c r="C944" t="s">
        <v>75</v>
      </c>
      <c r="D944">
        <v>542</v>
      </c>
      <c r="E944">
        <v>5.1558015580155797E-3</v>
      </c>
    </row>
    <row r="945" spans="1:5">
      <c r="A945" t="s">
        <v>240</v>
      </c>
      <c r="B945" t="s">
        <v>59</v>
      </c>
      <c r="C945" t="s">
        <v>75</v>
      </c>
      <c r="D945">
        <v>527</v>
      </c>
      <c r="E945">
        <v>5.20899219903015E-3</v>
      </c>
    </row>
    <row r="946" spans="1:5">
      <c r="A946" t="s">
        <v>241</v>
      </c>
      <c r="B946" t="s">
        <v>59</v>
      </c>
      <c r="C946" t="s">
        <v>75</v>
      </c>
      <c r="D946">
        <v>411</v>
      </c>
      <c r="E946">
        <v>5.3308326574749935E-3</v>
      </c>
    </row>
    <row r="947" spans="1:5">
      <c r="A947" t="s">
        <v>227</v>
      </c>
      <c r="B947" t="s">
        <v>59</v>
      </c>
      <c r="C947" t="s">
        <v>76</v>
      </c>
      <c r="D947">
        <v>923.30136995999931</v>
      </c>
      <c r="E947">
        <v>3.9906368847111035E-3</v>
      </c>
    </row>
    <row r="948" spans="1:5">
      <c r="A948" t="s">
        <v>228</v>
      </c>
      <c r="B948" t="s">
        <v>59</v>
      </c>
      <c r="C948" t="s">
        <v>76</v>
      </c>
      <c r="D948">
        <v>894.55795818039655</v>
      </c>
      <c r="E948">
        <v>4.1269241797455333E-3</v>
      </c>
    </row>
    <row r="949" spans="1:5">
      <c r="A949" t="s">
        <v>229</v>
      </c>
      <c r="B949" t="s">
        <v>59</v>
      </c>
      <c r="C949" t="s">
        <v>76</v>
      </c>
      <c r="D949">
        <v>1016.4327384919998</v>
      </c>
      <c r="E949">
        <v>3.634184541186278E-3</v>
      </c>
    </row>
    <row r="950" spans="1:5">
      <c r="A950" t="s">
        <v>230</v>
      </c>
      <c r="B950" t="s">
        <v>59</v>
      </c>
      <c r="C950" t="s">
        <v>76</v>
      </c>
      <c r="D950">
        <v>918.084860464602</v>
      </c>
      <c r="E950">
        <v>4.0078517350123945E-3</v>
      </c>
    </row>
    <row r="951" spans="1:5">
      <c r="A951" t="s">
        <v>231</v>
      </c>
      <c r="B951" t="s">
        <v>59</v>
      </c>
      <c r="C951" t="s">
        <v>76</v>
      </c>
      <c r="D951">
        <v>1015.6668579791029</v>
      </c>
      <c r="E951">
        <v>4.0812309868886402E-3</v>
      </c>
    </row>
    <row r="952" spans="1:5">
      <c r="A952" t="s">
        <v>232</v>
      </c>
      <c r="B952" t="s">
        <v>59</v>
      </c>
      <c r="C952" t="s">
        <v>76</v>
      </c>
      <c r="D952">
        <v>1125.4532041407999</v>
      </c>
      <c r="E952">
        <v>4.2099613616779739E-3</v>
      </c>
    </row>
    <row r="953" spans="1:5">
      <c r="A953" t="s">
        <v>233</v>
      </c>
      <c r="B953" t="s">
        <v>59</v>
      </c>
      <c r="C953" t="s">
        <v>76</v>
      </c>
      <c r="D953">
        <v>921.01175016509922</v>
      </c>
      <c r="E953">
        <v>3.9336484862716537E-3</v>
      </c>
    </row>
    <row r="954" spans="1:5">
      <c r="A954" t="s">
        <v>234</v>
      </c>
      <c r="B954" t="s">
        <v>59</v>
      </c>
      <c r="C954" t="s">
        <v>76</v>
      </c>
      <c r="D954">
        <v>933.17575415319948</v>
      </c>
      <c r="E954">
        <v>3.73364959568412E-3</v>
      </c>
    </row>
    <row r="955" spans="1:5">
      <c r="A955" t="s">
        <v>235</v>
      </c>
      <c r="B955" t="s">
        <v>59</v>
      </c>
      <c r="C955" t="s">
        <v>76</v>
      </c>
      <c r="D955">
        <v>817.42412698330043</v>
      </c>
      <c r="E955">
        <v>3.9487608491321846E-3</v>
      </c>
    </row>
    <row r="956" spans="1:5">
      <c r="A956" t="s">
        <v>236</v>
      </c>
      <c r="B956" t="s">
        <v>59</v>
      </c>
      <c r="C956" t="s">
        <v>76</v>
      </c>
      <c r="D956">
        <v>918</v>
      </c>
      <c r="E956">
        <v>3.9540970709271359E-3</v>
      </c>
    </row>
    <row r="957" spans="1:5">
      <c r="A957" t="s">
        <v>237</v>
      </c>
      <c r="B957" t="s">
        <v>59</v>
      </c>
      <c r="C957" t="s">
        <v>76</v>
      </c>
      <c r="D957">
        <v>866</v>
      </c>
      <c r="E957">
        <v>4.1722799589427768E-3</v>
      </c>
    </row>
    <row r="958" spans="1:5">
      <c r="A958" t="s">
        <v>238</v>
      </c>
      <c r="B958" t="s">
        <v>59</v>
      </c>
      <c r="C958" t="s">
        <v>76</v>
      </c>
      <c r="D958">
        <v>804</v>
      </c>
      <c r="E958">
        <v>4.1580292979546711E-3</v>
      </c>
    </row>
    <row r="959" spans="1:5">
      <c r="A959" t="s">
        <v>239</v>
      </c>
      <c r="B959" t="s">
        <v>59</v>
      </c>
      <c r="C959" t="s">
        <v>76</v>
      </c>
      <c r="D959">
        <v>737</v>
      </c>
      <c r="E959">
        <v>4.0649027589326099E-3</v>
      </c>
    </row>
    <row r="960" spans="1:5">
      <c r="A960" t="s">
        <v>240</v>
      </c>
      <c r="B960" t="s">
        <v>59</v>
      </c>
      <c r="C960" t="s">
        <v>76</v>
      </c>
      <c r="D960">
        <v>770</v>
      </c>
      <c r="E960">
        <v>4.419191919191919E-3</v>
      </c>
    </row>
    <row r="961" spans="1:5">
      <c r="A961" t="s">
        <v>241</v>
      </c>
      <c r="B961" t="s">
        <v>59</v>
      </c>
      <c r="C961" t="s">
        <v>76</v>
      </c>
      <c r="D961">
        <v>759</v>
      </c>
      <c r="E961">
        <v>4.42010686575904E-3</v>
      </c>
    </row>
    <row r="962" spans="1:5">
      <c r="A962" t="s">
        <v>227</v>
      </c>
      <c r="B962" t="s">
        <v>59</v>
      </c>
      <c r="C962" t="s">
        <v>77</v>
      </c>
      <c r="D962">
        <v>1336.6000002199989</v>
      </c>
      <c r="E962">
        <v>4.6739654513209819E-3</v>
      </c>
    </row>
    <row r="963" spans="1:5">
      <c r="A963" t="s">
        <v>228</v>
      </c>
      <c r="B963" t="s">
        <v>59</v>
      </c>
      <c r="C963" t="s">
        <v>77</v>
      </c>
      <c r="D963">
        <v>1029.6279487390948</v>
      </c>
      <c r="E963">
        <v>4.5901580608481568E-3</v>
      </c>
    </row>
    <row r="964" spans="1:5">
      <c r="A964" t="s">
        <v>229</v>
      </c>
      <c r="B964" t="s">
        <v>59</v>
      </c>
      <c r="C964" t="s">
        <v>77</v>
      </c>
      <c r="D964">
        <v>1033.6622589846002</v>
      </c>
      <c r="E964">
        <v>4.7777029490742732E-3</v>
      </c>
    </row>
    <row r="965" spans="1:5">
      <c r="A965" t="s">
        <v>230</v>
      </c>
      <c r="B965" t="s">
        <v>59</v>
      </c>
      <c r="C965" t="s">
        <v>77</v>
      </c>
      <c r="D965">
        <v>972.85789142609872</v>
      </c>
      <c r="E965">
        <v>4.430354860056167E-3</v>
      </c>
    </row>
    <row r="966" spans="1:5">
      <c r="A966" t="s">
        <v>231</v>
      </c>
      <c r="B966" t="s">
        <v>59</v>
      </c>
      <c r="C966" t="s">
        <v>77</v>
      </c>
      <c r="D966">
        <v>997.85933994920106</v>
      </c>
      <c r="E966">
        <v>4.5126723889047848E-3</v>
      </c>
    </row>
    <row r="967" spans="1:5">
      <c r="A967" t="s">
        <v>232</v>
      </c>
      <c r="B967" t="s">
        <v>59</v>
      </c>
      <c r="C967" t="s">
        <v>77</v>
      </c>
      <c r="D967">
        <v>1154.3773448799016</v>
      </c>
      <c r="E967">
        <v>4.5335308037514413E-3</v>
      </c>
    </row>
    <row r="968" spans="1:5">
      <c r="A968" t="s">
        <v>233</v>
      </c>
      <c r="B968" t="s">
        <v>59</v>
      </c>
      <c r="C968" t="s">
        <v>77</v>
      </c>
      <c r="D968">
        <v>1177.9895507104004</v>
      </c>
      <c r="E968">
        <v>4.5805984735036919E-3</v>
      </c>
    </row>
    <row r="969" spans="1:5">
      <c r="A969" t="s">
        <v>234</v>
      </c>
      <c r="B969" t="s">
        <v>59</v>
      </c>
      <c r="C969" t="s">
        <v>77</v>
      </c>
      <c r="D969">
        <v>1116.0085919014007</v>
      </c>
      <c r="E969">
        <v>4.6199097583253454E-3</v>
      </c>
    </row>
    <row r="970" spans="1:5">
      <c r="A970" t="s">
        <v>235</v>
      </c>
      <c r="B970" t="s">
        <v>59</v>
      </c>
      <c r="C970" t="s">
        <v>77</v>
      </c>
      <c r="D970">
        <v>1006.2097222239987</v>
      </c>
      <c r="E970">
        <v>4.6069639855226179E-3</v>
      </c>
    </row>
    <row r="971" spans="1:5">
      <c r="A971" t="s">
        <v>236</v>
      </c>
      <c r="B971" t="s">
        <v>59</v>
      </c>
      <c r="C971" t="s">
        <v>77</v>
      </c>
      <c r="D971">
        <v>936.54909479729849</v>
      </c>
      <c r="E971">
        <v>4.5619647324262871E-3</v>
      </c>
    </row>
    <row r="972" spans="1:5">
      <c r="A972" t="s">
        <v>237</v>
      </c>
      <c r="B972" t="s">
        <v>59</v>
      </c>
      <c r="C972" t="s">
        <v>77</v>
      </c>
      <c r="D972">
        <v>898.95825179350049</v>
      </c>
      <c r="E972">
        <v>4.4695867203369422E-3</v>
      </c>
    </row>
    <row r="973" spans="1:5">
      <c r="A973" t="s">
        <v>238</v>
      </c>
      <c r="B973" t="s">
        <v>59</v>
      </c>
      <c r="C973" t="s">
        <v>77</v>
      </c>
      <c r="D973">
        <v>825</v>
      </c>
      <c r="E973">
        <v>4.9528619528619528E-3</v>
      </c>
    </row>
    <row r="974" spans="1:5">
      <c r="A974" t="s">
        <v>239</v>
      </c>
      <c r="B974" t="s">
        <v>59</v>
      </c>
      <c r="C974" t="s">
        <v>77</v>
      </c>
      <c r="D974">
        <v>923.74685019809988</v>
      </c>
      <c r="E974">
        <v>5.1794096746861275E-3</v>
      </c>
    </row>
    <row r="975" spans="1:5">
      <c r="A975" t="s">
        <v>240</v>
      </c>
      <c r="B975" t="s">
        <v>59</v>
      </c>
      <c r="C975" t="s">
        <v>77</v>
      </c>
      <c r="D975">
        <v>831.16281178859811</v>
      </c>
      <c r="E975">
        <v>5.0104085161860176E-3</v>
      </c>
    </row>
    <row r="976" spans="1:5">
      <c r="A976" t="s">
        <v>241</v>
      </c>
      <c r="B976" t="s">
        <v>59</v>
      </c>
      <c r="C976" t="s">
        <v>77</v>
      </c>
      <c r="D976">
        <v>806.7530054621019</v>
      </c>
      <c r="E976">
        <v>4.5209561648244193E-3</v>
      </c>
    </row>
    <row r="977" spans="1:5">
      <c r="A977" t="s">
        <v>227</v>
      </c>
      <c r="B977" t="s">
        <v>59</v>
      </c>
      <c r="C977" t="s">
        <v>78</v>
      </c>
      <c r="D977">
        <v>422.375</v>
      </c>
      <c r="E977">
        <v>5.1501718128308836E-3</v>
      </c>
    </row>
    <row r="978" spans="1:5">
      <c r="A978" t="s">
        <v>228</v>
      </c>
      <c r="B978" t="s">
        <v>59</v>
      </c>
      <c r="C978" t="s">
        <v>78</v>
      </c>
      <c r="D978">
        <v>488.51419946689953</v>
      </c>
      <c r="E978">
        <v>5.4617846520322337E-3</v>
      </c>
    </row>
    <row r="979" spans="1:5">
      <c r="A979" t="s">
        <v>229</v>
      </c>
      <c r="B979" t="s">
        <v>59</v>
      </c>
      <c r="C979" t="s">
        <v>78</v>
      </c>
      <c r="D979">
        <v>471.4476190481999</v>
      </c>
      <c r="E979">
        <v>5.1644307861858207E-3</v>
      </c>
    </row>
    <row r="980" spans="1:5">
      <c r="A980" t="s">
        <v>230</v>
      </c>
      <c r="B980" t="s">
        <v>59</v>
      </c>
      <c r="C980" t="s">
        <v>78</v>
      </c>
      <c r="D980">
        <v>495.75588578140031</v>
      </c>
      <c r="E980">
        <v>5.3191320560293485E-3</v>
      </c>
    </row>
    <row r="981" spans="1:5">
      <c r="A981" t="s">
        <v>231</v>
      </c>
      <c r="B981" t="s">
        <v>59</v>
      </c>
      <c r="C981" t="s">
        <v>78</v>
      </c>
      <c r="D981">
        <v>447.96898034380013</v>
      </c>
      <c r="E981">
        <v>5.1797156921200328E-3</v>
      </c>
    </row>
    <row r="982" spans="1:5">
      <c r="A982" t="s">
        <v>232</v>
      </c>
      <c r="B982" t="s">
        <v>59</v>
      </c>
      <c r="C982" t="s">
        <v>78</v>
      </c>
      <c r="D982">
        <v>507.80448718190007</v>
      </c>
      <c r="E982">
        <v>5.258970194783389E-3</v>
      </c>
    </row>
    <row r="983" spans="1:5">
      <c r="A983" t="s">
        <v>233</v>
      </c>
      <c r="B983" t="s">
        <v>59</v>
      </c>
      <c r="C983" t="s">
        <v>78</v>
      </c>
      <c r="D983">
        <v>408.6477252814006</v>
      </c>
      <c r="E983">
        <v>5.5238266753205711E-3</v>
      </c>
    </row>
    <row r="984" spans="1:5">
      <c r="A984" t="s">
        <v>234</v>
      </c>
      <c r="B984" t="s">
        <v>59</v>
      </c>
      <c r="C984" t="s">
        <v>78</v>
      </c>
      <c r="D984">
        <v>440.16100178930026</v>
      </c>
      <c r="E984">
        <v>5.9801102122531338E-3</v>
      </c>
    </row>
    <row r="985" spans="1:5">
      <c r="A985" t="s">
        <v>235</v>
      </c>
      <c r="B985" t="s">
        <v>59</v>
      </c>
      <c r="C985" t="s">
        <v>78</v>
      </c>
      <c r="D985">
        <v>463.58231690610012</v>
      </c>
      <c r="E985">
        <v>5.0498813413731572E-3</v>
      </c>
    </row>
    <row r="986" spans="1:5">
      <c r="A986" t="s">
        <v>236</v>
      </c>
      <c r="B986" t="s">
        <v>59</v>
      </c>
      <c r="C986" t="s">
        <v>78</v>
      </c>
      <c r="D986">
        <v>411.97092659399976</v>
      </c>
      <c r="E986">
        <v>6.1218083962771078E-3</v>
      </c>
    </row>
    <row r="987" spans="1:5">
      <c r="A987" t="s">
        <v>237</v>
      </c>
      <c r="B987" t="s">
        <v>59</v>
      </c>
      <c r="C987" t="s">
        <v>78</v>
      </c>
      <c r="D987">
        <v>453.69230769159981</v>
      </c>
      <c r="E987">
        <v>5.2901152148243985E-3</v>
      </c>
    </row>
    <row r="988" spans="1:5">
      <c r="A988" t="s">
        <v>238</v>
      </c>
      <c r="B988" t="s">
        <v>59</v>
      </c>
      <c r="C988" t="s">
        <v>78</v>
      </c>
      <c r="D988">
        <v>425</v>
      </c>
      <c r="E988">
        <v>5.6535947712418296E-3</v>
      </c>
    </row>
    <row r="989" spans="1:5">
      <c r="A989" t="s">
        <v>239</v>
      </c>
      <c r="B989" t="s">
        <v>59</v>
      </c>
      <c r="C989" t="s">
        <v>78</v>
      </c>
      <c r="D989">
        <v>453.7558139497994</v>
      </c>
      <c r="E989">
        <v>5.7497434390803657E-3</v>
      </c>
    </row>
    <row r="990" spans="1:5">
      <c r="A990" t="s">
        <v>240</v>
      </c>
      <c r="B990" t="s">
        <v>59</v>
      </c>
      <c r="C990" t="s">
        <v>78</v>
      </c>
      <c r="D990">
        <v>415.8524150252</v>
      </c>
      <c r="E990">
        <v>6.4153593713359011E-3</v>
      </c>
    </row>
    <row r="991" spans="1:5">
      <c r="A991" t="s">
        <v>241</v>
      </c>
      <c r="B991" t="s">
        <v>59</v>
      </c>
      <c r="C991" t="s">
        <v>78</v>
      </c>
      <c r="D991">
        <v>300.6405947008999</v>
      </c>
      <c r="E991">
        <v>5.8437537104444525E-3</v>
      </c>
    </row>
    <row r="992" spans="1:5">
      <c r="A992" t="s">
        <v>227</v>
      </c>
      <c r="B992" t="s">
        <v>59</v>
      </c>
      <c r="C992" t="s">
        <v>79</v>
      </c>
      <c r="D992">
        <v>7580.0241323300488</v>
      </c>
      <c r="E992">
        <v>3.3039057638797461E-3</v>
      </c>
    </row>
    <row r="993" spans="1:5">
      <c r="A993" t="s">
        <v>228</v>
      </c>
      <c r="B993" t="s">
        <v>59</v>
      </c>
      <c r="C993" t="s">
        <v>79</v>
      </c>
      <c r="D993">
        <v>8071.9819321671057</v>
      </c>
      <c r="E993">
        <v>3.1960431019448024E-3</v>
      </c>
    </row>
    <row r="994" spans="1:5">
      <c r="A994" t="s">
        <v>229</v>
      </c>
      <c r="B994" t="s">
        <v>59</v>
      </c>
      <c r="C994" t="s">
        <v>79</v>
      </c>
      <c r="D994">
        <v>8341.70811576302</v>
      </c>
      <c r="E994">
        <v>3.1685638298512195E-3</v>
      </c>
    </row>
    <row r="995" spans="1:5">
      <c r="A995" t="s">
        <v>230</v>
      </c>
      <c r="B995" t="s">
        <v>59</v>
      </c>
      <c r="C995" t="s">
        <v>79</v>
      </c>
      <c r="D995">
        <v>8352.8363899270771</v>
      </c>
      <c r="E995">
        <v>3.1432261171126007E-3</v>
      </c>
    </row>
    <row r="996" spans="1:5">
      <c r="A996" t="s">
        <v>231</v>
      </c>
      <c r="B996" t="s">
        <v>59</v>
      </c>
      <c r="C996" t="s">
        <v>79</v>
      </c>
      <c r="D996">
        <v>8153.7318712162914</v>
      </c>
      <c r="E996">
        <v>3.2356509945388541E-3</v>
      </c>
    </row>
    <row r="997" spans="1:5">
      <c r="A997" t="s">
        <v>232</v>
      </c>
      <c r="B997" t="s">
        <v>59</v>
      </c>
      <c r="C997" t="s">
        <v>79</v>
      </c>
      <c r="D997">
        <v>8407.2033471580289</v>
      </c>
      <c r="E997">
        <v>3.2505414520539321E-3</v>
      </c>
    </row>
    <row r="998" spans="1:5">
      <c r="A998" t="s">
        <v>233</v>
      </c>
      <c r="B998" t="s">
        <v>59</v>
      </c>
      <c r="C998" t="s">
        <v>79</v>
      </c>
      <c r="D998">
        <v>8097.86579533043</v>
      </c>
      <c r="E998">
        <v>3.2961747459336276E-3</v>
      </c>
    </row>
    <row r="999" spans="1:5">
      <c r="A999" t="s">
        <v>234</v>
      </c>
      <c r="B999" t="s">
        <v>59</v>
      </c>
      <c r="C999" t="s">
        <v>79</v>
      </c>
      <c r="D999">
        <v>7795.3646975891816</v>
      </c>
      <c r="E999">
        <v>3.373695457638287E-3</v>
      </c>
    </row>
    <row r="1000" spans="1:5">
      <c r="A1000" t="s">
        <v>235</v>
      </c>
      <c r="B1000" t="s">
        <v>59</v>
      </c>
      <c r="C1000" t="s">
        <v>79</v>
      </c>
      <c r="D1000">
        <v>7015.9142325962703</v>
      </c>
      <c r="E1000">
        <v>3.4003194636776659E-3</v>
      </c>
    </row>
    <row r="1001" spans="1:5">
      <c r="A1001" t="s">
        <v>236</v>
      </c>
      <c r="B1001" t="s">
        <v>59</v>
      </c>
      <c r="C1001" t="s">
        <v>79</v>
      </c>
      <c r="D1001">
        <v>7659.0917448997889</v>
      </c>
      <c r="E1001">
        <v>3.470997295373045E-3</v>
      </c>
    </row>
    <row r="1002" spans="1:5">
      <c r="A1002" t="s">
        <v>237</v>
      </c>
      <c r="B1002" t="s">
        <v>59</v>
      </c>
      <c r="C1002" t="s">
        <v>79</v>
      </c>
      <c r="D1002">
        <v>7083.7606675154993</v>
      </c>
      <c r="E1002">
        <v>3.6496871688457633E-3</v>
      </c>
    </row>
    <row r="1003" spans="1:5">
      <c r="A1003" t="s">
        <v>238</v>
      </c>
      <c r="B1003" t="s">
        <v>59</v>
      </c>
      <c r="C1003" t="s">
        <v>79</v>
      </c>
      <c r="D1003">
        <v>6889</v>
      </c>
      <c r="E1003">
        <v>3.7090127578587439E-3</v>
      </c>
    </row>
    <row r="1004" spans="1:5">
      <c r="A1004" t="s">
        <v>239</v>
      </c>
      <c r="B1004" t="s">
        <v>59</v>
      </c>
      <c r="C1004" t="s">
        <v>79</v>
      </c>
      <c r="D1004">
        <v>6872.7176933915289</v>
      </c>
      <c r="E1004">
        <v>3.8440696114920543E-3</v>
      </c>
    </row>
    <row r="1005" spans="1:5">
      <c r="A1005" t="s">
        <v>240</v>
      </c>
      <c r="B1005" t="s">
        <v>59</v>
      </c>
      <c r="C1005" t="s">
        <v>79</v>
      </c>
      <c r="D1005">
        <v>6298.9549711590244</v>
      </c>
      <c r="E1005">
        <v>3.8560032742152228E-3</v>
      </c>
    </row>
    <row r="1006" spans="1:5">
      <c r="A1006" t="s">
        <v>241</v>
      </c>
      <c r="B1006" t="s">
        <v>59</v>
      </c>
      <c r="C1006" t="s">
        <v>79</v>
      </c>
      <c r="D1006">
        <v>4772.421868914751</v>
      </c>
      <c r="E1006">
        <v>4.0356450404188272E-3</v>
      </c>
    </row>
    <row r="1007" spans="1:5">
      <c r="A1007" t="s">
        <v>227</v>
      </c>
      <c r="B1007" t="s">
        <v>59</v>
      </c>
      <c r="C1007" t="s">
        <v>80</v>
      </c>
      <c r="D1007">
        <v>4290.4917267599976</v>
      </c>
      <c r="E1007">
        <v>3.1200194132780358E-3</v>
      </c>
    </row>
    <row r="1008" spans="1:5">
      <c r="A1008" t="s">
        <v>228</v>
      </c>
      <c r="B1008" t="s">
        <v>59</v>
      </c>
      <c r="C1008" t="s">
        <v>80</v>
      </c>
      <c r="D1008">
        <v>4479.6854391348952</v>
      </c>
      <c r="E1008">
        <v>3.1731375958036728E-3</v>
      </c>
    </row>
    <row r="1009" spans="1:5">
      <c r="A1009" t="s">
        <v>229</v>
      </c>
      <c r="B1009" t="s">
        <v>59</v>
      </c>
      <c r="C1009" t="s">
        <v>80</v>
      </c>
      <c r="D1009">
        <v>4708.4252537791963</v>
      </c>
      <c r="E1009">
        <v>3.2134045864759815E-3</v>
      </c>
    </row>
    <row r="1010" spans="1:5">
      <c r="A1010" t="s">
        <v>230</v>
      </c>
      <c r="B1010" t="s">
        <v>59</v>
      </c>
      <c r="C1010" t="s">
        <v>80</v>
      </c>
      <c r="D1010">
        <v>4769.2309352950979</v>
      </c>
      <c r="E1010">
        <v>3.1738330490595737E-3</v>
      </c>
    </row>
    <row r="1011" spans="1:5">
      <c r="A1011" t="s">
        <v>231</v>
      </c>
      <c r="B1011" t="s">
        <v>59</v>
      </c>
      <c r="C1011" t="s">
        <v>80</v>
      </c>
      <c r="D1011">
        <v>4608.0563569455817</v>
      </c>
      <c r="E1011">
        <v>3.1782695972175012E-3</v>
      </c>
    </row>
    <row r="1012" spans="1:5">
      <c r="A1012" t="s">
        <v>232</v>
      </c>
      <c r="B1012" t="s">
        <v>59</v>
      </c>
      <c r="C1012" t="s">
        <v>80</v>
      </c>
      <c r="D1012">
        <v>5192.2564070709332</v>
      </c>
      <c r="E1012">
        <v>3.6507156799576099E-3</v>
      </c>
    </row>
    <row r="1013" spans="1:5">
      <c r="A1013" t="s">
        <v>233</v>
      </c>
      <c r="B1013" t="s">
        <v>59</v>
      </c>
      <c r="C1013" t="s">
        <v>80</v>
      </c>
      <c r="D1013">
        <v>4702.8539418870905</v>
      </c>
      <c r="E1013">
        <v>3.9602149906252139E-3</v>
      </c>
    </row>
    <row r="1014" spans="1:5">
      <c r="A1014" t="s">
        <v>234</v>
      </c>
      <c r="B1014" t="s">
        <v>59</v>
      </c>
      <c r="C1014" t="s">
        <v>80</v>
      </c>
      <c r="D1014">
        <v>4613</v>
      </c>
      <c r="E1014">
        <v>3.9140593010092246E-3</v>
      </c>
    </row>
    <row r="1015" spans="1:5">
      <c r="A1015" t="s">
        <v>235</v>
      </c>
      <c r="B1015" t="s">
        <v>59</v>
      </c>
      <c r="C1015" t="s">
        <v>80</v>
      </c>
      <c r="D1015">
        <v>4564</v>
      </c>
      <c r="E1015">
        <v>3.7931212873697539E-3</v>
      </c>
    </row>
    <row r="1016" spans="1:5">
      <c r="A1016" t="s">
        <v>236</v>
      </c>
      <c r="B1016" t="s">
        <v>59</v>
      </c>
      <c r="C1016" t="s">
        <v>80</v>
      </c>
      <c r="D1016">
        <v>4436</v>
      </c>
      <c r="E1016">
        <v>3.8440223925458373E-3</v>
      </c>
    </row>
    <row r="1017" spans="1:5">
      <c r="A1017" t="s">
        <v>237</v>
      </c>
      <c r="B1017" t="s">
        <v>59</v>
      </c>
      <c r="C1017" t="s">
        <v>80</v>
      </c>
      <c r="D1017">
        <v>4215</v>
      </c>
      <c r="E1017">
        <v>3.8834519572953741E-3</v>
      </c>
    </row>
    <row r="1018" spans="1:5">
      <c r="A1018" t="s">
        <v>238</v>
      </c>
      <c r="B1018" t="s">
        <v>59</v>
      </c>
      <c r="C1018" t="s">
        <v>80</v>
      </c>
      <c r="D1018">
        <v>4277</v>
      </c>
      <c r="E1018">
        <v>4.0538214740342398E-3</v>
      </c>
    </row>
    <row r="1019" spans="1:5">
      <c r="A1019" t="s">
        <v>239</v>
      </c>
      <c r="B1019" t="s">
        <v>59</v>
      </c>
      <c r="C1019" t="s">
        <v>80</v>
      </c>
      <c r="D1019">
        <v>3699</v>
      </c>
      <c r="E1019">
        <v>4.3510258027695172E-3</v>
      </c>
    </row>
    <row r="1020" spans="1:5">
      <c r="A1020" t="s">
        <v>240</v>
      </c>
      <c r="B1020" t="s">
        <v>59</v>
      </c>
      <c r="C1020" t="s">
        <v>80</v>
      </c>
      <c r="D1020">
        <v>3051</v>
      </c>
      <c r="E1020">
        <v>4.4040660621289928E-3</v>
      </c>
    </row>
    <row r="1021" spans="1:5">
      <c r="A1021" t="s">
        <v>241</v>
      </c>
      <c r="B1021" t="s">
        <v>59</v>
      </c>
      <c r="C1021" t="s">
        <v>80</v>
      </c>
      <c r="D1021">
        <v>2661</v>
      </c>
      <c r="E1021">
        <v>4.4793102008434593E-3</v>
      </c>
    </row>
    <row r="1022" spans="1:5">
      <c r="A1022" t="s">
        <v>227</v>
      </c>
      <c r="B1022" t="s">
        <v>59</v>
      </c>
      <c r="C1022" t="s">
        <v>81</v>
      </c>
      <c r="D1022">
        <v>1047.8990827000009</v>
      </c>
      <c r="E1022">
        <v>3.7756179784032931E-3</v>
      </c>
    </row>
    <row r="1023" spans="1:5">
      <c r="A1023" t="s">
        <v>228</v>
      </c>
      <c r="B1023" t="s">
        <v>59</v>
      </c>
      <c r="C1023" t="s">
        <v>81</v>
      </c>
      <c r="D1023">
        <v>1231.1824877587926</v>
      </c>
      <c r="E1023">
        <v>3.7110101625868813E-3</v>
      </c>
    </row>
    <row r="1024" spans="1:5">
      <c r="A1024" t="s">
        <v>229</v>
      </c>
      <c r="B1024" t="s">
        <v>59</v>
      </c>
      <c r="C1024" t="s">
        <v>81</v>
      </c>
      <c r="D1024">
        <v>1281.1589885364986</v>
      </c>
      <c r="E1024">
        <v>3.7676203814753697E-3</v>
      </c>
    </row>
    <row r="1025" spans="1:5">
      <c r="A1025" t="s">
        <v>230</v>
      </c>
      <c r="B1025" t="s">
        <v>59</v>
      </c>
      <c r="C1025" t="s">
        <v>81</v>
      </c>
      <c r="D1025">
        <v>1336.311317874095</v>
      </c>
      <c r="E1025">
        <v>4.2769164005673158E-3</v>
      </c>
    </row>
    <row r="1026" spans="1:5">
      <c r="A1026" t="s">
        <v>231</v>
      </c>
      <c r="B1026" t="s">
        <v>59</v>
      </c>
      <c r="C1026" t="s">
        <v>81</v>
      </c>
      <c r="D1026">
        <v>1217.3089365151009</v>
      </c>
      <c r="E1026">
        <v>4.344434012754016E-3</v>
      </c>
    </row>
    <row r="1027" spans="1:5">
      <c r="A1027" t="s">
        <v>232</v>
      </c>
      <c r="B1027" t="s">
        <v>59</v>
      </c>
      <c r="C1027" t="s">
        <v>81</v>
      </c>
      <c r="D1027">
        <v>1396.6740414765979</v>
      </c>
      <c r="E1027">
        <v>4.4847682571345438E-3</v>
      </c>
    </row>
    <row r="1028" spans="1:5">
      <c r="A1028" t="s">
        <v>233</v>
      </c>
      <c r="B1028" t="s">
        <v>59</v>
      </c>
      <c r="C1028" t="s">
        <v>81</v>
      </c>
      <c r="D1028">
        <v>1282.0647207143054</v>
      </c>
      <c r="E1028">
        <v>4.5327270831332445E-3</v>
      </c>
    </row>
    <row r="1029" spans="1:5">
      <c r="A1029" t="s">
        <v>234</v>
      </c>
      <c r="B1029" t="s">
        <v>59</v>
      </c>
      <c r="C1029" t="s">
        <v>81</v>
      </c>
      <c r="D1029">
        <v>1395.7567325573991</v>
      </c>
      <c r="E1029">
        <v>4.6978810124986845E-3</v>
      </c>
    </row>
    <row r="1030" spans="1:5">
      <c r="A1030" t="s">
        <v>235</v>
      </c>
      <c r="B1030" t="s">
        <v>59</v>
      </c>
      <c r="C1030" t="s">
        <v>81</v>
      </c>
      <c r="D1030">
        <v>1148.1910115737032</v>
      </c>
      <c r="E1030">
        <v>4.4684746760127007E-3</v>
      </c>
    </row>
    <row r="1031" spans="1:5">
      <c r="A1031" t="s">
        <v>236</v>
      </c>
      <c r="B1031" t="s">
        <v>59</v>
      </c>
      <c r="C1031" t="s">
        <v>81</v>
      </c>
      <c r="D1031">
        <v>1113.7983381287984</v>
      </c>
      <c r="E1031">
        <v>4.7752402538442148E-3</v>
      </c>
    </row>
    <row r="1032" spans="1:5">
      <c r="A1032" t="s">
        <v>237</v>
      </c>
      <c r="B1032" t="s">
        <v>59</v>
      </c>
      <c r="C1032" t="s">
        <v>81</v>
      </c>
      <c r="D1032">
        <v>1011.8041641376971</v>
      </c>
      <c r="E1032">
        <v>4.8352468807610549E-3</v>
      </c>
    </row>
    <row r="1033" spans="1:5">
      <c r="A1033" t="s">
        <v>238</v>
      </c>
      <c r="B1033" t="s">
        <v>59</v>
      </c>
      <c r="C1033" t="s">
        <v>81</v>
      </c>
      <c r="D1033">
        <v>1041</v>
      </c>
      <c r="E1033">
        <v>4.8177500266837446E-3</v>
      </c>
    </row>
    <row r="1034" spans="1:5">
      <c r="A1034" t="s">
        <v>239</v>
      </c>
      <c r="B1034" t="s">
        <v>59</v>
      </c>
      <c r="C1034" t="s">
        <v>81</v>
      </c>
      <c r="D1034">
        <v>1041.2389277335969</v>
      </c>
      <c r="E1034">
        <v>4.694419761671358E-3</v>
      </c>
    </row>
    <row r="1035" spans="1:5">
      <c r="A1035" t="s">
        <v>240</v>
      </c>
      <c r="B1035" t="s">
        <v>59</v>
      </c>
      <c r="C1035" t="s">
        <v>81</v>
      </c>
      <c r="D1035">
        <v>986.49322637710202</v>
      </c>
      <c r="E1035">
        <v>4.591237403163151E-3</v>
      </c>
    </row>
    <row r="1036" spans="1:5">
      <c r="A1036" t="s">
        <v>241</v>
      </c>
      <c r="B1036" t="s">
        <v>59</v>
      </c>
      <c r="C1036" t="s">
        <v>81</v>
      </c>
      <c r="D1036">
        <v>930.8555567302983</v>
      </c>
      <c r="E1036">
        <v>4.7212043573301495E-3</v>
      </c>
    </row>
    <row r="1037" spans="1:5">
      <c r="A1037" t="s">
        <v>227</v>
      </c>
      <c r="B1037" t="s">
        <v>59</v>
      </c>
      <c r="C1037" t="s">
        <v>82</v>
      </c>
      <c r="D1037">
        <v>564.03389836000053</v>
      </c>
      <c r="E1037">
        <v>5.0238395736821144E-3</v>
      </c>
    </row>
    <row r="1038" spans="1:5">
      <c r="A1038" t="s">
        <v>228</v>
      </c>
      <c r="B1038" t="s">
        <v>59</v>
      </c>
      <c r="C1038" t="s">
        <v>82</v>
      </c>
      <c r="D1038">
        <v>538.17455093829903</v>
      </c>
      <c r="E1038">
        <v>5.3743131725245991E-3</v>
      </c>
    </row>
    <row r="1039" spans="1:5">
      <c r="A1039" t="s">
        <v>229</v>
      </c>
      <c r="B1039" t="s">
        <v>59</v>
      </c>
      <c r="C1039" t="s">
        <v>82</v>
      </c>
      <c r="D1039">
        <v>674.01308491600071</v>
      </c>
      <c r="E1039">
        <v>5.2753682864530808E-3</v>
      </c>
    </row>
    <row r="1040" spans="1:5">
      <c r="A1040" t="s">
        <v>230</v>
      </c>
      <c r="B1040" t="s">
        <v>59</v>
      </c>
      <c r="C1040" t="s">
        <v>82</v>
      </c>
      <c r="D1040">
        <v>666.5528225600998</v>
      </c>
      <c r="E1040">
        <v>5.0852234736756263E-3</v>
      </c>
    </row>
    <row r="1041" spans="1:5">
      <c r="A1041" t="s">
        <v>231</v>
      </c>
      <c r="B1041" t="s">
        <v>59</v>
      </c>
      <c r="C1041" t="s">
        <v>82</v>
      </c>
      <c r="D1041">
        <v>726.69751821720058</v>
      </c>
      <c r="E1041">
        <v>5.3895646182811029E-3</v>
      </c>
    </row>
    <row r="1042" spans="1:5">
      <c r="A1042" t="s">
        <v>232</v>
      </c>
      <c r="B1042" t="s">
        <v>59</v>
      </c>
      <c r="C1042" t="s">
        <v>82</v>
      </c>
      <c r="D1042">
        <v>661.49246031969949</v>
      </c>
      <c r="E1042">
        <v>4.7589637336707047E-3</v>
      </c>
    </row>
    <row r="1043" spans="1:5">
      <c r="A1043" t="s">
        <v>233</v>
      </c>
      <c r="B1043" t="s">
        <v>59</v>
      </c>
      <c r="C1043" t="s">
        <v>82</v>
      </c>
      <c r="D1043">
        <v>571.4495798331003</v>
      </c>
      <c r="E1043">
        <v>5.3104017517400419E-3</v>
      </c>
    </row>
    <row r="1044" spans="1:5">
      <c r="A1044" t="s">
        <v>234</v>
      </c>
      <c r="B1044" t="s">
        <v>59</v>
      </c>
      <c r="C1044" t="s">
        <v>82</v>
      </c>
      <c r="D1044">
        <v>651.82304779530114</v>
      </c>
      <c r="E1044">
        <v>5.2533237263642238E-3</v>
      </c>
    </row>
    <row r="1045" spans="1:5">
      <c r="A1045" t="s">
        <v>235</v>
      </c>
      <c r="B1045" t="s">
        <v>59</v>
      </c>
      <c r="C1045" t="s">
        <v>82</v>
      </c>
      <c r="D1045">
        <v>490.94202898489954</v>
      </c>
      <c r="E1045">
        <v>5.4859834507442681E-3</v>
      </c>
    </row>
    <row r="1046" spans="1:5">
      <c r="A1046" t="s">
        <v>236</v>
      </c>
      <c r="B1046" t="s">
        <v>59</v>
      </c>
      <c r="C1046" t="s">
        <v>82</v>
      </c>
      <c r="D1046">
        <v>499.47240991119941</v>
      </c>
      <c r="E1046">
        <v>5.0029911782199709E-3</v>
      </c>
    </row>
    <row r="1047" spans="1:5">
      <c r="A1047" t="s">
        <v>237</v>
      </c>
      <c r="B1047" t="s">
        <v>59</v>
      </c>
      <c r="C1047" t="s">
        <v>82</v>
      </c>
      <c r="D1047">
        <v>417.80892857010014</v>
      </c>
      <c r="E1047">
        <v>5.1635364978007796E-3</v>
      </c>
    </row>
    <row r="1048" spans="1:5">
      <c r="A1048" t="s">
        <v>238</v>
      </c>
      <c r="B1048" t="s">
        <v>59</v>
      </c>
      <c r="C1048" t="s">
        <v>82</v>
      </c>
      <c r="D1048">
        <v>419</v>
      </c>
      <c r="E1048">
        <v>5.2588835852559008E-3</v>
      </c>
    </row>
    <row r="1049" spans="1:5">
      <c r="A1049" t="s">
        <v>239</v>
      </c>
      <c r="B1049" t="s">
        <v>59</v>
      </c>
      <c r="C1049" t="s">
        <v>82</v>
      </c>
      <c r="D1049">
        <v>426.73393939400046</v>
      </c>
      <c r="E1049">
        <v>5.399972250271886E-3</v>
      </c>
    </row>
    <row r="1050" spans="1:5">
      <c r="A1050" t="s">
        <v>240</v>
      </c>
      <c r="B1050" t="s">
        <v>59</v>
      </c>
      <c r="C1050" t="s">
        <v>82</v>
      </c>
      <c r="D1050">
        <v>413.3515535102004</v>
      </c>
      <c r="E1050">
        <v>5.8029741554533358E-3</v>
      </c>
    </row>
    <row r="1051" spans="1:5">
      <c r="A1051" t="s">
        <v>241</v>
      </c>
      <c r="B1051" t="s">
        <v>59</v>
      </c>
      <c r="C1051" t="s">
        <v>82</v>
      </c>
      <c r="D1051">
        <v>417.45275242970018</v>
      </c>
      <c r="E1051">
        <v>5.9000991724649258E-3</v>
      </c>
    </row>
    <row r="1052" spans="1:5">
      <c r="A1052" t="s">
        <v>227</v>
      </c>
      <c r="B1052" t="s">
        <v>59</v>
      </c>
      <c r="C1052" t="s">
        <v>83</v>
      </c>
      <c r="D1052">
        <v>669.0240963400006</v>
      </c>
      <c r="E1052">
        <v>4.2822844319573396E-3</v>
      </c>
    </row>
    <row r="1053" spans="1:5">
      <c r="A1053" t="s">
        <v>228</v>
      </c>
      <c r="B1053" t="s">
        <v>59</v>
      </c>
      <c r="C1053" t="s">
        <v>83</v>
      </c>
      <c r="D1053">
        <v>748.98149269239923</v>
      </c>
      <c r="E1053">
        <v>4.2164566492640899E-3</v>
      </c>
    </row>
    <row r="1054" spans="1:5">
      <c r="A1054" t="s">
        <v>229</v>
      </c>
      <c r="B1054" t="s">
        <v>59</v>
      </c>
      <c r="C1054" t="s">
        <v>83</v>
      </c>
      <c r="D1054">
        <v>744.93583866519919</v>
      </c>
      <c r="E1054">
        <v>4.2921292153203913E-3</v>
      </c>
    </row>
    <row r="1055" spans="1:5">
      <c r="A1055" t="s">
        <v>230</v>
      </c>
      <c r="B1055" t="s">
        <v>59</v>
      </c>
      <c r="C1055" t="s">
        <v>83</v>
      </c>
      <c r="D1055">
        <v>908.07412319709897</v>
      </c>
      <c r="E1055">
        <v>4.4057170434009512E-3</v>
      </c>
    </row>
    <row r="1056" spans="1:5">
      <c r="A1056" t="s">
        <v>231</v>
      </c>
      <c r="B1056" t="s">
        <v>59</v>
      </c>
      <c r="C1056" t="s">
        <v>83</v>
      </c>
      <c r="D1056">
        <v>785.27280701740074</v>
      </c>
      <c r="E1056">
        <v>4.5193550893462553E-3</v>
      </c>
    </row>
    <row r="1057" spans="1:5">
      <c r="A1057" t="s">
        <v>232</v>
      </c>
      <c r="B1057" t="s">
        <v>59</v>
      </c>
      <c r="C1057" t="s">
        <v>83</v>
      </c>
      <c r="D1057">
        <v>895.55875316520303</v>
      </c>
      <c r="E1057">
        <v>4.5795973256284074E-3</v>
      </c>
    </row>
    <row r="1058" spans="1:5">
      <c r="A1058" t="s">
        <v>233</v>
      </c>
      <c r="B1058" t="s">
        <v>59</v>
      </c>
      <c r="C1058" t="s">
        <v>83</v>
      </c>
      <c r="D1058">
        <v>792.5335731815012</v>
      </c>
      <c r="E1058">
        <v>4.5307576595903353E-3</v>
      </c>
    </row>
    <row r="1059" spans="1:5">
      <c r="A1059" t="s">
        <v>234</v>
      </c>
      <c r="B1059" t="s">
        <v>59</v>
      </c>
      <c r="C1059" t="s">
        <v>83</v>
      </c>
      <c r="D1059">
        <v>731.56030997329913</v>
      </c>
      <c r="E1059">
        <v>4.6934553199159471E-3</v>
      </c>
    </row>
    <row r="1060" spans="1:5">
      <c r="A1060" t="s">
        <v>235</v>
      </c>
      <c r="B1060" t="s">
        <v>59</v>
      </c>
      <c r="C1060" t="s">
        <v>83</v>
      </c>
      <c r="D1060">
        <v>593.87054507140056</v>
      </c>
      <c r="E1060">
        <v>4.6716709086668156E-3</v>
      </c>
    </row>
    <row r="1061" spans="1:5">
      <c r="A1061" t="s">
        <v>236</v>
      </c>
      <c r="B1061" t="s">
        <v>59</v>
      </c>
      <c r="C1061" t="s">
        <v>83</v>
      </c>
      <c r="D1061">
        <v>753.70294117809817</v>
      </c>
      <c r="E1061">
        <v>4.8413755802324578E-3</v>
      </c>
    </row>
    <row r="1062" spans="1:5">
      <c r="A1062" t="s">
        <v>237</v>
      </c>
      <c r="B1062" t="s">
        <v>59</v>
      </c>
      <c r="C1062" t="s">
        <v>83</v>
      </c>
      <c r="D1062">
        <v>692.35090090439894</v>
      </c>
      <c r="E1062">
        <v>4.5395734308289696E-3</v>
      </c>
    </row>
    <row r="1063" spans="1:5">
      <c r="A1063" t="s">
        <v>238</v>
      </c>
      <c r="B1063" t="s">
        <v>59</v>
      </c>
      <c r="C1063" t="s">
        <v>83</v>
      </c>
      <c r="D1063">
        <v>804</v>
      </c>
      <c r="E1063">
        <v>4.4491086235489219E-3</v>
      </c>
    </row>
    <row r="1064" spans="1:5">
      <c r="A1064" t="s">
        <v>239</v>
      </c>
      <c r="B1064" t="s">
        <v>59</v>
      </c>
      <c r="C1064" t="s">
        <v>83</v>
      </c>
      <c r="D1064">
        <v>667.92798492190173</v>
      </c>
      <c r="E1064">
        <v>4.4184974304202406E-3</v>
      </c>
    </row>
    <row r="1065" spans="1:5">
      <c r="A1065" t="s">
        <v>240</v>
      </c>
      <c r="B1065" t="s">
        <v>59</v>
      </c>
      <c r="C1065" t="s">
        <v>83</v>
      </c>
      <c r="D1065">
        <v>614.69723362629895</v>
      </c>
      <c r="E1065">
        <v>4.5876902088552432E-3</v>
      </c>
    </row>
    <row r="1066" spans="1:5">
      <c r="A1066" t="s">
        <v>241</v>
      </c>
      <c r="B1066" t="s">
        <v>59</v>
      </c>
      <c r="C1066" t="s">
        <v>83</v>
      </c>
      <c r="D1066">
        <v>555.86426617040024</v>
      </c>
      <c r="E1066">
        <v>4.5268743055329134E-3</v>
      </c>
    </row>
    <row r="1067" spans="1:5">
      <c r="A1067" t="s">
        <v>227</v>
      </c>
      <c r="B1067" t="s">
        <v>59</v>
      </c>
      <c r="C1067" t="s">
        <v>84</v>
      </c>
      <c r="D1067">
        <v>877.81739113999947</v>
      </c>
      <c r="E1067">
        <v>3.6779676151224177E-3</v>
      </c>
    </row>
    <row r="1068" spans="1:5">
      <c r="A1068" t="s">
        <v>228</v>
      </c>
      <c r="B1068" t="s">
        <v>59</v>
      </c>
      <c r="C1068" t="s">
        <v>84</v>
      </c>
      <c r="D1068">
        <v>905.17393229879963</v>
      </c>
      <c r="E1068">
        <v>3.6979614724901924E-3</v>
      </c>
    </row>
    <row r="1069" spans="1:5">
      <c r="A1069" t="s">
        <v>229</v>
      </c>
      <c r="B1069" t="s">
        <v>59</v>
      </c>
      <c r="C1069" t="s">
        <v>84</v>
      </c>
      <c r="D1069">
        <v>924.97702097879903</v>
      </c>
      <c r="E1069">
        <v>3.5766400749747624E-3</v>
      </c>
    </row>
    <row r="1070" spans="1:5">
      <c r="A1070" t="s">
        <v>230</v>
      </c>
      <c r="B1070" t="s">
        <v>59</v>
      </c>
      <c r="C1070" t="s">
        <v>84</v>
      </c>
      <c r="D1070">
        <v>1037.0819741191999</v>
      </c>
      <c r="E1070">
        <v>3.6578037978875805E-3</v>
      </c>
    </row>
    <row r="1071" spans="1:5">
      <c r="A1071" t="s">
        <v>231</v>
      </c>
      <c r="B1071" t="s">
        <v>59</v>
      </c>
      <c r="C1071" t="s">
        <v>84</v>
      </c>
      <c r="D1071">
        <v>1025.3238275615013</v>
      </c>
      <c r="E1071">
        <v>3.7545814972907545E-3</v>
      </c>
    </row>
    <row r="1072" spans="1:5">
      <c r="A1072" t="s">
        <v>232</v>
      </c>
      <c r="B1072" t="s">
        <v>59</v>
      </c>
      <c r="C1072" t="s">
        <v>84</v>
      </c>
      <c r="D1072">
        <v>1027.4375063970997</v>
      </c>
      <c r="E1072">
        <v>3.7534758276238393E-3</v>
      </c>
    </row>
    <row r="1073" spans="1:5">
      <c r="A1073" t="s">
        <v>233</v>
      </c>
      <c r="B1073" t="s">
        <v>59</v>
      </c>
      <c r="C1073" t="s">
        <v>84</v>
      </c>
      <c r="D1073">
        <v>988.56186882280133</v>
      </c>
      <c r="E1073">
        <v>3.7252478678652229E-3</v>
      </c>
    </row>
    <row r="1074" spans="1:5">
      <c r="A1074" t="s">
        <v>234</v>
      </c>
      <c r="B1074" t="s">
        <v>59</v>
      </c>
      <c r="C1074" t="s">
        <v>84</v>
      </c>
      <c r="D1074">
        <v>999.16333333250145</v>
      </c>
      <c r="E1074">
        <v>3.4025078098408137E-3</v>
      </c>
    </row>
    <row r="1075" spans="1:5">
      <c r="A1075" t="s">
        <v>235</v>
      </c>
      <c r="B1075" t="s">
        <v>59</v>
      </c>
      <c r="C1075" t="s">
        <v>84</v>
      </c>
      <c r="D1075">
        <v>837.1021735361993</v>
      </c>
      <c r="E1075">
        <v>3.5543470273969339E-3</v>
      </c>
    </row>
    <row r="1076" spans="1:5">
      <c r="A1076" t="s">
        <v>236</v>
      </c>
      <c r="B1076" t="s">
        <v>59</v>
      </c>
      <c r="C1076" t="s">
        <v>84</v>
      </c>
      <c r="D1076">
        <v>950.92943669159854</v>
      </c>
      <c r="E1076">
        <v>3.6961412112362308E-3</v>
      </c>
    </row>
    <row r="1077" spans="1:5">
      <c r="A1077" t="s">
        <v>237</v>
      </c>
      <c r="B1077" t="s">
        <v>59</v>
      </c>
      <c r="C1077" t="s">
        <v>84</v>
      </c>
      <c r="D1077">
        <v>805.625079729601</v>
      </c>
      <c r="E1077">
        <v>3.6618956108407708E-3</v>
      </c>
    </row>
    <row r="1078" spans="1:5">
      <c r="A1078" t="s">
        <v>238</v>
      </c>
      <c r="B1078" t="s">
        <v>59</v>
      </c>
      <c r="C1078" t="s">
        <v>84</v>
      </c>
      <c r="D1078">
        <v>771</v>
      </c>
      <c r="E1078">
        <v>3.8523202190517366E-3</v>
      </c>
    </row>
    <row r="1079" spans="1:5">
      <c r="A1079" t="s">
        <v>239</v>
      </c>
      <c r="B1079" t="s">
        <v>59</v>
      </c>
      <c r="C1079" t="s">
        <v>84</v>
      </c>
      <c r="D1079">
        <v>881.91544042080011</v>
      </c>
      <c r="E1079">
        <v>4.1821448737783306E-3</v>
      </c>
    </row>
    <row r="1080" spans="1:5">
      <c r="A1080" t="s">
        <v>240</v>
      </c>
      <c r="B1080" t="s">
        <v>59</v>
      </c>
      <c r="C1080" t="s">
        <v>84</v>
      </c>
      <c r="D1080">
        <v>812.17524699219746</v>
      </c>
      <c r="E1080">
        <v>4.2311232367651551E-3</v>
      </c>
    </row>
    <row r="1081" spans="1:5">
      <c r="A1081" t="s">
        <v>241</v>
      </c>
      <c r="B1081" t="s">
        <v>59</v>
      </c>
      <c r="C1081" t="s">
        <v>84</v>
      </c>
      <c r="D1081">
        <v>631.11252204280072</v>
      </c>
      <c r="E1081">
        <v>4.4265122770920104E-3</v>
      </c>
    </row>
    <row r="1082" spans="1:5">
      <c r="A1082" t="s">
        <v>227</v>
      </c>
      <c r="B1082" t="s">
        <v>59</v>
      </c>
      <c r="C1082" t="s">
        <v>245</v>
      </c>
      <c r="D1082">
        <v>107.75</v>
      </c>
      <c r="E1082">
        <v>4.8917246713070378E-3</v>
      </c>
    </row>
    <row r="1083" spans="1:5">
      <c r="A1083" t="s">
        <v>228</v>
      </c>
      <c r="B1083" t="s">
        <v>59</v>
      </c>
      <c r="C1083" t="s">
        <v>245</v>
      </c>
      <c r="D1083">
        <v>116.10180878499995</v>
      </c>
      <c r="E1083">
        <v>4.793735252214079E-3</v>
      </c>
    </row>
    <row r="1084" spans="1:5">
      <c r="A1084" t="s">
        <v>229</v>
      </c>
      <c r="B1084" t="s">
        <v>59</v>
      </c>
      <c r="C1084" t="s">
        <v>245</v>
      </c>
      <c r="D1084">
        <v>139.1538461545</v>
      </c>
      <c r="E1084">
        <v>4.911425383371716E-3</v>
      </c>
    </row>
    <row r="1085" spans="1:5">
      <c r="A1085" t="s">
        <v>230</v>
      </c>
      <c r="B1085" t="s">
        <v>59</v>
      </c>
      <c r="C1085" t="s">
        <v>245</v>
      </c>
      <c r="D1085">
        <v>157.44871794830007</v>
      </c>
      <c r="E1085">
        <v>4.4876668525498419E-3</v>
      </c>
    </row>
    <row r="1086" spans="1:5">
      <c r="A1086" t="s">
        <v>231</v>
      </c>
      <c r="B1086" t="s">
        <v>59</v>
      </c>
      <c r="C1086" t="s">
        <v>245</v>
      </c>
      <c r="D1086">
        <v>154.97402597379994</v>
      </c>
      <c r="E1086">
        <v>4.7682314217336085E-3</v>
      </c>
    </row>
    <row r="1087" spans="1:5">
      <c r="A1087" t="s">
        <v>232</v>
      </c>
      <c r="B1087" t="s">
        <v>59</v>
      </c>
      <c r="C1087" t="s">
        <v>245</v>
      </c>
      <c r="D1087">
        <v>137.95238095209999</v>
      </c>
      <c r="E1087">
        <v>5.5281884836195175E-3</v>
      </c>
    </row>
    <row r="1088" spans="1:5">
      <c r="A1088" t="s">
        <v>233</v>
      </c>
      <c r="B1088" t="s">
        <v>59</v>
      </c>
      <c r="C1088" t="s">
        <v>245</v>
      </c>
      <c r="D1088">
        <v>119.0590520593</v>
      </c>
      <c r="E1088">
        <v>3.9256240296830875E-3</v>
      </c>
    </row>
    <row r="1089" spans="1:5">
      <c r="A1089" t="s">
        <v>234</v>
      </c>
      <c r="B1089" t="s">
        <v>59</v>
      </c>
      <c r="C1089" t="s">
        <v>245</v>
      </c>
      <c r="D1089">
        <v>125.83241758209998</v>
      </c>
      <c r="E1089">
        <v>5.3692276949349471E-3</v>
      </c>
    </row>
    <row r="1090" spans="1:5">
      <c r="A1090" t="s">
        <v>235</v>
      </c>
      <c r="B1090" t="s">
        <v>59</v>
      </c>
      <c r="C1090" t="s">
        <v>245</v>
      </c>
      <c r="D1090">
        <v>109.1666666669</v>
      </c>
      <c r="E1090">
        <v>4.342663273961456E-3</v>
      </c>
    </row>
    <row r="1091" spans="1:5">
      <c r="A1091" t="s">
        <v>236</v>
      </c>
      <c r="B1091" t="s">
        <v>59</v>
      </c>
      <c r="C1091" t="s">
        <v>245</v>
      </c>
      <c r="D1091">
        <v>82.611111111200003</v>
      </c>
      <c r="E1091">
        <v>6.6310804752315999E-3</v>
      </c>
    </row>
    <row r="1092" spans="1:5">
      <c r="A1092" t="s">
        <v>237</v>
      </c>
      <c r="B1092" t="s">
        <v>59</v>
      </c>
      <c r="C1092" t="s">
        <v>245</v>
      </c>
      <c r="D1092">
        <v>79.396825396699995</v>
      </c>
      <c r="E1092">
        <v>4.9871717979433272E-3</v>
      </c>
    </row>
    <row r="1093" spans="1:5">
      <c r="A1093" t="s">
        <v>238</v>
      </c>
      <c r="B1093" t="s">
        <v>59</v>
      </c>
      <c r="C1093" t="s">
        <v>245</v>
      </c>
      <c r="D1093">
        <v>89</v>
      </c>
      <c r="E1093">
        <v>4.4943820224719096E-3</v>
      </c>
    </row>
    <row r="1094" spans="1:5">
      <c r="A1094" t="s">
        <v>239</v>
      </c>
      <c r="B1094" t="s">
        <v>59</v>
      </c>
      <c r="C1094" t="s">
        <v>245</v>
      </c>
      <c r="D1094">
        <v>85.60000000040003</v>
      </c>
      <c r="E1094">
        <v>5.1419342599253468E-3</v>
      </c>
    </row>
    <row r="1095" spans="1:5">
      <c r="A1095" t="s">
        <v>240</v>
      </c>
      <c r="B1095" t="s">
        <v>59</v>
      </c>
      <c r="C1095" t="s">
        <v>245</v>
      </c>
      <c r="D1095">
        <v>70.415384615499988</v>
      </c>
      <c r="E1095">
        <v>5.7916393562022763E-3</v>
      </c>
    </row>
    <row r="1096" spans="1:5">
      <c r="A1096" t="s">
        <v>241</v>
      </c>
      <c r="B1096" t="s">
        <v>59</v>
      </c>
      <c r="C1096" t="s">
        <v>245</v>
      </c>
      <c r="D1096">
        <v>60.728205128399992</v>
      </c>
      <c r="E1096">
        <v>5.1952560565969716E-3</v>
      </c>
    </row>
    <row r="1097" spans="1:5">
      <c r="A1097" t="s">
        <v>227</v>
      </c>
      <c r="B1097" t="s">
        <v>59</v>
      </c>
      <c r="C1097" t="s">
        <v>201</v>
      </c>
      <c r="D1097">
        <v>0</v>
      </c>
      <c r="E1097">
        <v>0</v>
      </c>
    </row>
    <row r="1098" spans="1:5">
      <c r="A1098" t="s">
        <v>228</v>
      </c>
      <c r="B1098" t="s">
        <v>59</v>
      </c>
      <c r="C1098" t="s">
        <v>201</v>
      </c>
      <c r="D1098">
        <v>0</v>
      </c>
      <c r="E1098">
        <v>0</v>
      </c>
    </row>
    <row r="1099" spans="1:5">
      <c r="A1099" t="s">
        <v>229</v>
      </c>
      <c r="B1099" t="s">
        <v>59</v>
      </c>
      <c r="C1099" t="s">
        <v>201</v>
      </c>
      <c r="D1099">
        <v>3</v>
      </c>
      <c r="E1099">
        <v>5.5555555555555558E-3</v>
      </c>
    </row>
    <row r="1100" spans="1:5">
      <c r="A1100" t="s">
        <v>230</v>
      </c>
      <c r="B1100" t="s">
        <v>59</v>
      </c>
      <c r="C1100" t="s">
        <v>201</v>
      </c>
      <c r="D1100">
        <v>0</v>
      </c>
      <c r="E1100">
        <v>0</v>
      </c>
    </row>
    <row r="1101" spans="1:5">
      <c r="A1101" t="s">
        <v>231</v>
      </c>
      <c r="B1101" t="s">
        <v>59</v>
      </c>
      <c r="C1101" t="s">
        <v>201</v>
      </c>
      <c r="D1101">
        <v>1</v>
      </c>
      <c r="E1101">
        <v>4.8611111111111112E-3</v>
      </c>
    </row>
    <row r="1102" spans="1:5">
      <c r="A1102" t="s">
        <v>232</v>
      </c>
      <c r="B1102" t="s">
        <v>59</v>
      </c>
      <c r="C1102" t="s">
        <v>201</v>
      </c>
      <c r="D1102">
        <v>1</v>
      </c>
      <c r="E1102">
        <v>4.1666666666666666E-3</v>
      </c>
    </row>
    <row r="1103" spans="1:5">
      <c r="A1103" t="s">
        <v>233</v>
      </c>
      <c r="B1103" t="s">
        <v>59</v>
      </c>
      <c r="C1103" t="s">
        <v>201</v>
      </c>
      <c r="D1103">
        <v>2</v>
      </c>
      <c r="E1103">
        <v>5.208333333333333E-3</v>
      </c>
    </row>
    <row r="1104" spans="1:5">
      <c r="A1104" t="s">
        <v>234</v>
      </c>
      <c r="B1104" t="s">
        <v>59</v>
      </c>
      <c r="C1104" t="s">
        <v>201</v>
      </c>
      <c r="D1104">
        <v>0</v>
      </c>
      <c r="E1104">
        <v>0</v>
      </c>
    </row>
    <row r="1105" spans="1:5">
      <c r="A1105" t="s">
        <v>235</v>
      </c>
      <c r="B1105" t="s">
        <v>59</v>
      </c>
      <c r="C1105" t="s">
        <v>201</v>
      </c>
      <c r="D1105">
        <v>1</v>
      </c>
      <c r="E1105">
        <v>4.8611111111111112E-3</v>
      </c>
    </row>
    <row r="1106" spans="1:5">
      <c r="A1106" t="s">
        <v>236</v>
      </c>
      <c r="B1106" t="s">
        <v>59</v>
      </c>
      <c r="C1106" t="s">
        <v>201</v>
      </c>
      <c r="D1106">
        <v>0</v>
      </c>
      <c r="E1106">
        <v>0</v>
      </c>
    </row>
    <row r="1107" spans="1:5">
      <c r="A1107" t="s">
        <v>237</v>
      </c>
      <c r="B1107" t="s">
        <v>59</v>
      </c>
      <c r="C1107" t="s">
        <v>201</v>
      </c>
      <c r="D1107">
        <v>0</v>
      </c>
      <c r="E1107">
        <v>0</v>
      </c>
    </row>
    <row r="1108" spans="1:5">
      <c r="A1108" t="s">
        <v>238</v>
      </c>
      <c r="B1108" t="s">
        <v>59</v>
      </c>
      <c r="C1108" t="s">
        <v>201</v>
      </c>
      <c r="D1108">
        <v>8</v>
      </c>
      <c r="E1108">
        <v>5.2951388888888892E-3</v>
      </c>
    </row>
    <row r="1109" spans="1:5">
      <c r="A1109" t="s">
        <v>239</v>
      </c>
      <c r="B1109" t="s">
        <v>59</v>
      </c>
      <c r="C1109" t="s">
        <v>201</v>
      </c>
      <c r="D1109">
        <v>2</v>
      </c>
      <c r="E1109">
        <v>4.8611111111111112E-3</v>
      </c>
    </row>
    <row r="1110" spans="1:5">
      <c r="A1110" t="s">
        <v>240</v>
      </c>
      <c r="B1110" t="s">
        <v>59</v>
      </c>
      <c r="C1110" t="s">
        <v>201</v>
      </c>
      <c r="D1110">
        <v>1</v>
      </c>
      <c r="E1110">
        <v>4.8611111111111112E-3</v>
      </c>
    </row>
    <row r="1111" spans="1:5">
      <c r="A1111" t="s">
        <v>241</v>
      </c>
      <c r="B1111" t="s">
        <v>59</v>
      </c>
      <c r="C1111" t="s">
        <v>201</v>
      </c>
      <c r="D1111">
        <v>1</v>
      </c>
      <c r="E1111">
        <v>6.9444444444444441E-3</v>
      </c>
    </row>
    <row r="1112" spans="1:5">
      <c r="A1112" t="s">
        <v>227</v>
      </c>
      <c r="B1112" t="s">
        <v>59</v>
      </c>
      <c r="C1112" t="s">
        <v>87</v>
      </c>
      <c r="D1112">
        <v>1166.8738738599986</v>
      </c>
      <c r="E1112">
        <v>4.695079895719146E-3</v>
      </c>
    </row>
    <row r="1113" spans="1:5">
      <c r="A1113" t="s">
        <v>228</v>
      </c>
      <c r="B1113" t="s">
        <v>59</v>
      </c>
      <c r="C1113" t="s">
        <v>87</v>
      </c>
      <c r="D1113">
        <v>1161.8323990072086</v>
      </c>
      <c r="E1113">
        <v>4.7705884646725245E-3</v>
      </c>
    </row>
    <row r="1114" spans="1:5">
      <c r="A1114" t="s">
        <v>229</v>
      </c>
      <c r="B1114" t="s">
        <v>59</v>
      </c>
      <c r="C1114" t="s">
        <v>87</v>
      </c>
      <c r="D1114">
        <v>1253.0745526083999</v>
      </c>
      <c r="E1114">
        <v>4.4209451673206564E-3</v>
      </c>
    </row>
    <row r="1115" spans="1:5">
      <c r="A1115" t="s">
        <v>230</v>
      </c>
      <c r="B1115" t="s">
        <v>59</v>
      </c>
      <c r="C1115" t="s">
        <v>87</v>
      </c>
      <c r="D1115">
        <v>1396.6179676252013</v>
      </c>
      <c r="E1115">
        <v>4.7638606972883668E-3</v>
      </c>
    </row>
    <row r="1116" spans="1:5">
      <c r="A1116" t="s">
        <v>231</v>
      </c>
      <c r="B1116" t="s">
        <v>59</v>
      </c>
      <c r="C1116" t="s">
        <v>87</v>
      </c>
      <c r="D1116">
        <v>1212.1572135635006</v>
      </c>
      <c r="E1116">
        <v>4.9036774635255369E-3</v>
      </c>
    </row>
    <row r="1117" spans="1:5">
      <c r="A1117" t="s">
        <v>232</v>
      </c>
      <c r="B1117" t="s">
        <v>59</v>
      </c>
      <c r="C1117" t="s">
        <v>87</v>
      </c>
      <c r="D1117">
        <v>1266.8522743501951</v>
      </c>
      <c r="E1117">
        <v>4.7490086414783868E-3</v>
      </c>
    </row>
    <row r="1118" spans="1:5">
      <c r="A1118" t="s">
        <v>233</v>
      </c>
      <c r="B1118" t="s">
        <v>59</v>
      </c>
      <c r="C1118" t="s">
        <v>87</v>
      </c>
      <c r="D1118">
        <v>1169.310179121899</v>
      </c>
      <c r="E1118">
        <v>4.5721088445543736E-3</v>
      </c>
    </row>
    <row r="1119" spans="1:5">
      <c r="A1119" t="s">
        <v>234</v>
      </c>
      <c r="B1119" t="s">
        <v>59</v>
      </c>
      <c r="C1119" t="s">
        <v>87</v>
      </c>
      <c r="D1119">
        <v>1101.2813768751985</v>
      </c>
      <c r="E1119">
        <v>4.6095966216900021E-3</v>
      </c>
    </row>
    <row r="1120" spans="1:5">
      <c r="A1120" t="s">
        <v>235</v>
      </c>
      <c r="B1120" t="s">
        <v>59</v>
      </c>
      <c r="C1120" t="s">
        <v>87</v>
      </c>
      <c r="D1120">
        <v>1015.6693367508981</v>
      </c>
      <c r="E1120">
        <v>4.3356662698074856E-3</v>
      </c>
    </row>
    <row r="1121" spans="1:5">
      <c r="A1121" t="s">
        <v>236</v>
      </c>
      <c r="B1121" t="s">
        <v>59</v>
      </c>
      <c r="C1121" t="s">
        <v>87</v>
      </c>
      <c r="D1121">
        <v>1034.2128982105</v>
      </c>
      <c r="E1121">
        <v>4.4188726680495253E-3</v>
      </c>
    </row>
    <row r="1122" spans="1:5">
      <c r="A1122" t="s">
        <v>237</v>
      </c>
      <c r="B1122" t="s">
        <v>59</v>
      </c>
      <c r="C1122" t="s">
        <v>87</v>
      </c>
      <c r="D1122">
        <v>981.34208708119775</v>
      </c>
      <c r="E1122">
        <v>4.5110355656336693E-3</v>
      </c>
    </row>
    <row r="1123" spans="1:5">
      <c r="A1123" t="s">
        <v>238</v>
      </c>
      <c r="B1123" t="s">
        <v>59</v>
      </c>
      <c r="C1123" t="s">
        <v>87</v>
      </c>
      <c r="D1123">
        <v>1018</v>
      </c>
      <c r="E1123">
        <v>4.4177035581750707E-3</v>
      </c>
    </row>
    <row r="1124" spans="1:5">
      <c r="A1124" t="s">
        <v>239</v>
      </c>
      <c r="B1124" t="s">
        <v>59</v>
      </c>
      <c r="C1124" t="s">
        <v>87</v>
      </c>
      <c r="D1124">
        <v>901.44065964299784</v>
      </c>
      <c r="E1124">
        <v>4.584567008476691E-3</v>
      </c>
    </row>
    <row r="1125" spans="1:5">
      <c r="A1125" t="s">
        <v>240</v>
      </c>
      <c r="B1125" t="s">
        <v>59</v>
      </c>
      <c r="C1125" t="s">
        <v>87</v>
      </c>
      <c r="D1125">
        <v>894.52393081439811</v>
      </c>
      <c r="E1125">
        <v>4.5950590646577118E-3</v>
      </c>
    </row>
    <row r="1126" spans="1:5">
      <c r="A1126" t="s">
        <v>241</v>
      </c>
      <c r="B1126" t="s">
        <v>59</v>
      </c>
      <c r="C1126" t="s">
        <v>87</v>
      </c>
      <c r="D1126">
        <v>832.71849831099757</v>
      </c>
      <c r="E1126">
        <v>4.793915731231238E-3</v>
      </c>
    </row>
    <row r="1127" spans="1:5">
      <c r="A1127" t="s">
        <v>227</v>
      </c>
      <c r="B1127" t="s">
        <v>59</v>
      </c>
      <c r="C1127" s="14" t="s">
        <v>88</v>
      </c>
      <c r="D1127">
        <v>1949.2891252000024</v>
      </c>
      <c r="E1127">
        <v>3.5833691289781167E-3</v>
      </c>
    </row>
    <row r="1128" spans="1:5">
      <c r="A1128" t="s">
        <v>228</v>
      </c>
      <c r="B1128" t="s">
        <v>59</v>
      </c>
      <c r="C1128" s="14" t="s">
        <v>88</v>
      </c>
      <c r="D1128">
        <v>2334.79531377989</v>
      </c>
      <c r="E1128">
        <v>3.4929686985641245E-3</v>
      </c>
    </row>
    <row r="1129" spans="1:5">
      <c r="A1129" t="s">
        <v>229</v>
      </c>
      <c r="B1129" t="s">
        <v>59</v>
      </c>
      <c r="C1129" s="14" t="s">
        <v>88</v>
      </c>
      <c r="D1129">
        <v>2279.313210561284</v>
      </c>
      <c r="E1129">
        <v>3.3667753627861321E-3</v>
      </c>
    </row>
    <row r="1130" spans="1:5">
      <c r="A1130" t="s">
        <v>230</v>
      </c>
      <c r="B1130" t="s">
        <v>59</v>
      </c>
      <c r="C1130" s="14" t="s">
        <v>88</v>
      </c>
      <c r="D1130">
        <v>2165.6957088119079</v>
      </c>
      <c r="E1130">
        <v>3.5787485328281619E-3</v>
      </c>
    </row>
    <row r="1131" spans="1:5">
      <c r="A1131" t="s">
        <v>231</v>
      </c>
      <c r="B1131" t="s">
        <v>59</v>
      </c>
      <c r="C1131" s="14" t="s">
        <v>88</v>
      </c>
      <c r="D1131">
        <v>2145.4847120522973</v>
      </c>
      <c r="E1131">
        <v>3.4506551432243538E-3</v>
      </c>
    </row>
    <row r="1132" spans="1:5">
      <c r="A1132" t="s">
        <v>232</v>
      </c>
      <c r="B1132" t="s">
        <v>59</v>
      </c>
      <c r="C1132" s="14" t="s">
        <v>88</v>
      </c>
      <c r="D1132">
        <v>2302.4673494406024</v>
      </c>
      <c r="E1132">
        <v>3.5100979012963099E-3</v>
      </c>
    </row>
    <row r="1133" spans="1:5">
      <c r="A1133" t="s">
        <v>233</v>
      </c>
      <c r="B1133" t="s">
        <v>59</v>
      </c>
      <c r="C1133" s="14" t="s">
        <v>88</v>
      </c>
      <c r="D1133">
        <v>2117.7421224332074</v>
      </c>
      <c r="E1133">
        <v>3.7893091575915299E-3</v>
      </c>
    </row>
    <row r="1134" spans="1:5">
      <c r="A1134" t="s">
        <v>234</v>
      </c>
      <c r="B1134" t="s">
        <v>59</v>
      </c>
      <c r="C1134" s="14" t="s">
        <v>88</v>
      </c>
      <c r="D1134">
        <v>2089.5188571602976</v>
      </c>
      <c r="E1134">
        <v>3.7628149975182661E-3</v>
      </c>
    </row>
    <row r="1135" spans="1:5">
      <c r="A1135" t="s">
        <v>235</v>
      </c>
      <c r="B1135" t="s">
        <v>59</v>
      </c>
      <c r="C1135" s="14" t="s">
        <v>88</v>
      </c>
      <c r="D1135">
        <v>1863.9157418303962</v>
      </c>
      <c r="E1135">
        <v>4.1210083287159969E-3</v>
      </c>
    </row>
    <row r="1136" spans="1:5">
      <c r="A1136" t="s">
        <v>236</v>
      </c>
      <c r="B1136" t="s">
        <v>59</v>
      </c>
      <c r="C1136" s="14" t="s">
        <v>88</v>
      </c>
      <c r="D1136">
        <v>2113</v>
      </c>
      <c r="E1136">
        <v>4.1765262659725511E-3</v>
      </c>
    </row>
    <row r="1137" spans="1:5">
      <c r="A1137" t="s">
        <v>237</v>
      </c>
      <c r="B1137" t="s">
        <v>59</v>
      </c>
      <c r="C1137" s="14" t="s">
        <v>88</v>
      </c>
      <c r="D1137">
        <v>1969</v>
      </c>
      <c r="E1137">
        <v>4.152559110659669E-3</v>
      </c>
    </row>
    <row r="1138" spans="1:5">
      <c r="A1138" t="s">
        <v>238</v>
      </c>
      <c r="B1138" t="s">
        <v>59</v>
      </c>
      <c r="C1138" s="14" t="s">
        <v>88</v>
      </c>
      <c r="D1138">
        <v>1926</v>
      </c>
      <c r="E1138">
        <v>4.2499567324333683E-3</v>
      </c>
    </row>
    <row r="1139" spans="1:5">
      <c r="A1139" t="s">
        <v>239</v>
      </c>
      <c r="B1139" t="s">
        <v>59</v>
      </c>
      <c r="C1139" s="14" t="s">
        <v>88</v>
      </c>
      <c r="D1139">
        <v>1710</v>
      </c>
      <c r="E1139">
        <v>4.2665692007797275E-3</v>
      </c>
    </row>
    <row r="1140" spans="1:5">
      <c r="A1140" t="s">
        <v>240</v>
      </c>
      <c r="B1140" t="s">
        <v>59</v>
      </c>
      <c r="C1140" s="14" t="s">
        <v>88</v>
      </c>
      <c r="D1140">
        <v>1641</v>
      </c>
      <c r="E1140">
        <v>4.3312851242467325E-3</v>
      </c>
    </row>
    <row r="1141" spans="1:5">
      <c r="A1141" t="s">
        <v>241</v>
      </c>
      <c r="B1141" t="s">
        <v>59</v>
      </c>
      <c r="C1141" s="14" t="s">
        <v>88</v>
      </c>
      <c r="D1141">
        <v>1453</v>
      </c>
      <c r="E1141">
        <v>4.5380247763248446E-3</v>
      </c>
    </row>
    <row r="1142" spans="1:5">
      <c r="A1142" t="s">
        <v>227</v>
      </c>
      <c r="B1142" t="s">
        <v>59</v>
      </c>
      <c r="C1142" t="s">
        <v>89</v>
      </c>
      <c r="D1142">
        <v>551.1081082000004</v>
      </c>
      <c r="E1142">
        <v>4.66116587383591E-3</v>
      </c>
    </row>
    <row r="1143" spans="1:5">
      <c r="A1143" t="s">
        <v>228</v>
      </c>
      <c r="B1143" t="s">
        <v>59</v>
      </c>
      <c r="C1143" t="s">
        <v>89</v>
      </c>
      <c r="D1143">
        <v>808.91633563890139</v>
      </c>
      <c r="E1143">
        <v>4.2100578819614879E-3</v>
      </c>
    </row>
    <row r="1144" spans="1:5">
      <c r="A1144" t="s">
        <v>229</v>
      </c>
      <c r="B1144" t="s">
        <v>59</v>
      </c>
      <c r="C1144" t="s">
        <v>89</v>
      </c>
      <c r="D1144">
        <v>784.55214520230084</v>
      </c>
      <c r="E1144">
        <v>4.124353462598998E-3</v>
      </c>
    </row>
    <row r="1145" spans="1:5">
      <c r="A1145" t="s">
        <v>230</v>
      </c>
      <c r="B1145" t="s">
        <v>59</v>
      </c>
      <c r="C1145" t="s">
        <v>89</v>
      </c>
      <c r="D1145">
        <v>723.86271795209893</v>
      </c>
      <c r="E1145">
        <v>3.7735565226588519E-3</v>
      </c>
    </row>
    <row r="1146" spans="1:5">
      <c r="A1146" t="s">
        <v>231</v>
      </c>
      <c r="B1146" t="s">
        <v>59</v>
      </c>
      <c r="C1146" t="s">
        <v>89</v>
      </c>
      <c r="D1146">
        <v>781.88906504099862</v>
      </c>
      <c r="E1146">
        <v>4.0288412330719845E-3</v>
      </c>
    </row>
    <row r="1147" spans="1:5">
      <c r="A1147" t="s">
        <v>232</v>
      </c>
      <c r="B1147" t="s">
        <v>59</v>
      </c>
      <c r="C1147" t="s">
        <v>89</v>
      </c>
      <c r="D1147">
        <v>717.4556235827996</v>
      </c>
      <c r="E1147">
        <v>3.7441946906942225E-3</v>
      </c>
    </row>
    <row r="1148" spans="1:5">
      <c r="A1148" t="s">
        <v>233</v>
      </c>
      <c r="B1148" t="s">
        <v>59</v>
      </c>
      <c r="C1148" t="s">
        <v>89</v>
      </c>
      <c r="D1148">
        <v>595.85564779880019</v>
      </c>
      <c r="E1148">
        <v>3.8725209695086951E-3</v>
      </c>
    </row>
    <row r="1149" spans="1:5">
      <c r="A1149" t="s">
        <v>234</v>
      </c>
      <c r="B1149" t="s">
        <v>59</v>
      </c>
      <c r="C1149" t="s">
        <v>89</v>
      </c>
      <c r="D1149">
        <v>714.93727597359987</v>
      </c>
      <c r="E1149">
        <v>3.9693866403490525E-3</v>
      </c>
    </row>
    <row r="1150" spans="1:5">
      <c r="A1150" t="s">
        <v>235</v>
      </c>
      <c r="B1150" t="s">
        <v>59</v>
      </c>
      <c r="C1150" t="s">
        <v>89</v>
      </c>
      <c r="D1150">
        <v>639.33767640869996</v>
      </c>
      <c r="E1150">
        <v>4.1032243703422932E-3</v>
      </c>
    </row>
    <row r="1151" spans="1:5">
      <c r="A1151" t="s">
        <v>236</v>
      </c>
      <c r="B1151" t="s">
        <v>59</v>
      </c>
      <c r="C1151" t="s">
        <v>89</v>
      </c>
      <c r="D1151">
        <v>614.68070770000065</v>
      </c>
      <c r="E1151">
        <v>4.1547073077421439E-3</v>
      </c>
    </row>
    <row r="1152" spans="1:5">
      <c r="A1152" t="s">
        <v>237</v>
      </c>
      <c r="B1152" t="s">
        <v>59</v>
      </c>
      <c r="C1152" t="s">
        <v>89</v>
      </c>
      <c r="D1152">
        <v>568.9290206660005</v>
      </c>
      <c r="E1152">
        <v>4.3355628292486474E-3</v>
      </c>
    </row>
    <row r="1153" spans="1:5">
      <c r="A1153" t="s">
        <v>238</v>
      </c>
      <c r="B1153" t="s">
        <v>59</v>
      </c>
      <c r="C1153" t="s">
        <v>89</v>
      </c>
      <c r="D1153">
        <v>509</v>
      </c>
      <c r="E1153">
        <v>4.4790984501200609E-3</v>
      </c>
    </row>
    <row r="1154" spans="1:5">
      <c r="A1154" t="s">
        <v>239</v>
      </c>
      <c r="B1154" t="s">
        <v>59</v>
      </c>
      <c r="C1154" t="s">
        <v>89</v>
      </c>
      <c r="D1154">
        <v>504.56104378249989</v>
      </c>
      <c r="E1154">
        <v>4.4473908140483364E-3</v>
      </c>
    </row>
    <row r="1155" spans="1:5">
      <c r="A1155" t="s">
        <v>240</v>
      </c>
      <c r="B1155" t="s">
        <v>59</v>
      </c>
      <c r="C1155" t="s">
        <v>89</v>
      </c>
      <c r="D1155">
        <v>508.18889970739946</v>
      </c>
      <c r="E1155">
        <v>4.3773093594245433E-3</v>
      </c>
    </row>
    <row r="1156" spans="1:5">
      <c r="A1156" t="s">
        <v>241</v>
      </c>
      <c r="B1156" t="s">
        <v>59</v>
      </c>
      <c r="C1156" t="s">
        <v>89</v>
      </c>
      <c r="D1156">
        <v>468</v>
      </c>
      <c r="E1156">
        <v>5.1964624881291549E-3</v>
      </c>
    </row>
    <row r="1157" spans="1:5">
      <c r="A1157" t="s">
        <v>227</v>
      </c>
      <c r="B1157" t="s">
        <v>59</v>
      </c>
      <c r="C1157" t="s">
        <v>90</v>
      </c>
      <c r="D1157">
        <v>495.71999999999969</v>
      </c>
      <c r="E1157">
        <v>5.097355586038718E-3</v>
      </c>
    </row>
    <row r="1158" spans="1:5">
      <c r="A1158" t="s">
        <v>228</v>
      </c>
      <c r="B1158" t="s">
        <v>59</v>
      </c>
      <c r="C1158" t="s">
        <v>90</v>
      </c>
      <c r="D1158">
        <v>354.88131558849983</v>
      </c>
      <c r="E1158">
        <v>5.2497811807551212E-3</v>
      </c>
    </row>
    <row r="1159" spans="1:5">
      <c r="A1159" t="s">
        <v>229</v>
      </c>
      <c r="B1159" t="s">
        <v>59</v>
      </c>
      <c r="C1159" t="s">
        <v>90</v>
      </c>
      <c r="D1159">
        <v>470.8802098813</v>
      </c>
      <c r="E1159">
        <v>4.8630041900125194E-3</v>
      </c>
    </row>
    <row r="1160" spans="1:5">
      <c r="A1160" t="s">
        <v>230</v>
      </c>
      <c r="B1160" t="s">
        <v>59</v>
      </c>
      <c r="C1160" t="s">
        <v>90</v>
      </c>
      <c r="D1160">
        <v>426.44230483660033</v>
      </c>
      <c r="E1160">
        <v>5.5893717575372336E-3</v>
      </c>
    </row>
    <row r="1161" spans="1:5">
      <c r="A1161" t="s">
        <v>231</v>
      </c>
      <c r="B1161" t="s">
        <v>59</v>
      </c>
      <c r="C1161" t="s">
        <v>90</v>
      </c>
      <c r="D1161">
        <v>454.00521160579979</v>
      </c>
      <c r="E1161">
        <v>5.1653726792903389E-3</v>
      </c>
    </row>
    <row r="1162" spans="1:5">
      <c r="A1162" t="s">
        <v>232</v>
      </c>
      <c r="B1162" t="s">
        <v>59</v>
      </c>
      <c r="C1162" t="s">
        <v>90</v>
      </c>
      <c r="D1162">
        <v>480.44149731380065</v>
      </c>
      <c r="E1162">
        <v>5.4753232203429989E-3</v>
      </c>
    </row>
    <row r="1163" spans="1:5">
      <c r="A1163" t="s">
        <v>233</v>
      </c>
      <c r="B1163" t="s">
        <v>59</v>
      </c>
      <c r="C1163" t="s">
        <v>90</v>
      </c>
      <c r="D1163">
        <v>501.50333863339944</v>
      </c>
      <c r="E1163">
        <v>5.5893586341453942E-3</v>
      </c>
    </row>
    <row r="1164" spans="1:5">
      <c r="A1164" t="s">
        <v>234</v>
      </c>
      <c r="B1164" t="s">
        <v>59</v>
      </c>
      <c r="C1164" t="s">
        <v>90</v>
      </c>
      <c r="D1164">
        <v>405.3534850648997</v>
      </c>
      <c r="E1164">
        <v>5.7422997448203384E-3</v>
      </c>
    </row>
    <row r="1165" spans="1:5">
      <c r="A1165" t="s">
        <v>235</v>
      </c>
      <c r="B1165" t="s">
        <v>59</v>
      </c>
      <c r="C1165" t="s">
        <v>90</v>
      </c>
      <c r="D1165">
        <v>430</v>
      </c>
      <c r="E1165">
        <v>5.7784237726098185E-3</v>
      </c>
    </row>
    <row r="1166" spans="1:5">
      <c r="A1166" t="s">
        <v>236</v>
      </c>
      <c r="B1166" t="s">
        <v>59</v>
      </c>
      <c r="C1166" t="s">
        <v>90</v>
      </c>
      <c r="D1166">
        <v>402</v>
      </c>
      <c r="E1166">
        <v>6.0634328358208957E-3</v>
      </c>
    </row>
    <row r="1167" spans="1:5">
      <c r="A1167" t="s">
        <v>237</v>
      </c>
      <c r="B1167" t="s">
        <v>59</v>
      </c>
      <c r="C1167" t="s">
        <v>90</v>
      </c>
      <c r="D1167">
        <v>423</v>
      </c>
      <c r="E1167">
        <v>5.9249408983451535E-3</v>
      </c>
    </row>
    <row r="1168" spans="1:5">
      <c r="A1168" t="s">
        <v>238</v>
      </c>
      <c r="B1168" t="s">
        <v>59</v>
      </c>
      <c r="C1168" t="s">
        <v>90</v>
      </c>
      <c r="D1168">
        <v>399</v>
      </c>
      <c r="E1168">
        <v>6.4466722361459202E-3</v>
      </c>
    </row>
    <row r="1169" spans="1:5">
      <c r="A1169" t="s">
        <v>239</v>
      </c>
      <c r="B1169" t="s">
        <v>59</v>
      </c>
      <c r="C1169" t="s">
        <v>90</v>
      </c>
      <c r="D1169">
        <v>366</v>
      </c>
      <c r="E1169">
        <v>6.0280054644808742E-3</v>
      </c>
    </row>
    <row r="1170" spans="1:5">
      <c r="A1170" t="s">
        <v>240</v>
      </c>
      <c r="B1170" t="s">
        <v>59</v>
      </c>
      <c r="C1170" t="s">
        <v>90</v>
      </c>
      <c r="D1170">
        <v>386</v>
      </c>
      <c r="E1170">
        <v>6.2446027633851469E-3</v>
      </c>
    </row>
    <row r="1171" spans="1:5">
      <c r="A1171" t="s">
        <v>241</v>
      </c>
      <c r="B1171" t="s">
        <v>59</v>
      </c>
      <c r="C1171" t="s">
        <v>90</v>
      </c>
      <c r="D1171">
        <v>341</v>
      </c>
      <c r="E1171">
        <v>6.0320951449983704E-3</v>
      </c>
    </row>
    <row r="1172" spans="1:5">
      <c r="A1172" t="s">
        <v>227</v>
      </c>
      <c r="B1172" t="s">
        <v>59</v>
      </c>
      <c r="C1172" t="s">
        <v>91</v>
      </c>
      <c r="D1172">
        <v>2608.435896709987</v>
      </c>
      <c r="E1172">
        <v>3.0493462478070254E-3</v>
      </c>
    </row>
    <row r="1173" spans="1:5">
      <c r="A1173" t="s">
        <v>228</v>
      </c>
      <c r="B1173" t="s">
        <v>59</v>
      </c>
      <c r="C1173" t="s">
        <v>91</v>
      </c>
      <c r="D1173">
        <v>2654.2669911817011</v>
      </c>
      <c r="E1173">
        <v>3.1321876145071858E-3</v>
      </c>
    </row>
    <row r="1174" spans="1:5">
      <c r="A1174" t="s">
        <v>229</v>
      </c>
      <c r="B1174" t="s">
        <v>59</v>
      </c>
      <c r="C1174" t="s">
        <v>91</v>
      </c>
      <c r="D1174">
        <v>2765.4741361007905</v>
      </c>
      <c r="E1174">
        <v>3.3488075023963429E-3</v>
      </c>
    </row>
    <row r="1175" spans="1:5">
      <c r="A1175" t="s">
        <v>230</v>
      </c>
      <c r="B1175" t="s">
        <v>59</v>
      </c>
      <c r="C1175" t="s">
        <v>91</v>
      </c>
      <c r="D1175">
        <v>2817.2285526718874</v>
      </c>
      <c r="E1175">
        <v>3.3721328700574657E-3</v>
      </c>
    </row>
    <row r="1176" spans="1:5">
      <c r="A1176" t="s">
        <v>231</v>
      </c>
      <c r="B1176" t="s">
        <v>59</v>
      </c>
      <c r="C1176" t="s">
        <v>91</v>
      </c>
      <c r="D1176">
        <v>2895.465865948805</v>
      </c>
      <c r="E1176">
        <v>3.2973585673511411E-3</v>
      </c>
    </row>
    <row r="1177" spans="1:5">
      <c r="A1177" t="s">
        <v>232</v>
      </c>
      <c r="B1177" t="s">
        <v>59</v>
      </c>
      <c r="C1177" t="s">
        <v>91</v>
      </c>
      <c r="D1177">
        <v>3147.1920477798208</v>
      </c>
      <c r="E1177">
        <v>3.4222874953600373E-3</v>
      </c>
    </row>
    <row r="1178" spans="1:5">
      <c r="A1178" t="s">
        <v>233</v>
      </c>
      <c r="B1178" t="s">
        <v>59</v>
      </c>
      <c r="C1178" t="s">
        <v>91</v>
      </c>
      <c r="D1178">
        <v>2831.3059316784083</v>
      </c>
      <c r="E1178">
        <v>3.5574618866529018E-3</v>
      </c>
    </row>
    <row r="1179" spans="1:5">
      <c r="A1179" t="s">
        <v>234</v>
      </c>
      <c r="B1179" t="s">
        <v>59</v>
      </c>
      <c r="C1179" t="s">
        <v>91</v>
      </c>
      <c r="D1179">
        <v>2828.3304664742077</v>
      </c>
      <c r="E1179">
        <v>3.5203691814954929E-3</v>
      </c>
    </row>
    <row r="1180" spans="1:5">
      <c r="A1180" t="s">
        <v>235</v>
      </c>
      <c r="B1180" t="s">
        <v>59</v>
      </c>
      <c r="C1180" t="s">
        <v>91</v>
      </c>
      <c r="D1180">
        <v>2341.1143695546916</v>
      </c>
      <c r="E1180">
        <v>3.6820954902639408E-3</v>
      </c>
    </row>
    <row r="1181" spans="1:5">
      <c r="A1181" t="s">
        <v>236</v>
      </c>
      <c r="B1181" t="s">
        <v>59</v>
      </c>
      <c r="C1181" t="s">
        <v>91</v>
      </c>
      <c r="D1181">
        <v>2448.3171505522228</v>
      </c>
      <c r="E1181">
        <v>3.7748330910475384E-3</v>
      </c>
    </row>
    <row r="1182" spans="1:5">
      <c r="A1182" t="s">
        <v>237</v>
      </c>
      <c r="B1182" t="s">
        <v>59</v>
      </c>
      <c r="C1182" t="s">
        <v>91</v>
      </c>
      <c r="D1182">
        <v>2166.065402171791</v>
      </c>
      <c r="E1182">
        <v>3.7585719004075715E-3</v>
      </c>
    </row>
    <row r="1183" spans="1:5">
      <c r="A1183" t="s">
        <v>238</v>
      </c>
      <c r="B1183" t="s">
        <v>59</v>
      </c>
      <c r="C1183" t="s">
        <v>91</v>
      </c>
      <c r="D1183">
        <v>1897</v>
      </c>
      <c r="E1183">
        <v>3.9697182686112579E-3</v>
      </c>
    </row>
    <row r="1184" spans="1:5">
      <c r="A1184" t="s">
        <v>239</v>
      </c>
      <c r="B1184" t="s">
        <v>59</v>
      </c>
      <c r="C1184" t="s">
        <v>91</v>
      </c>
      <c r="D1184">
        <v>1818.3007737273956</v>
      </c>
      <c r="E1184">
        <v>4.0811888783300575E-3</v>
      </c>
    </row>
    <row r="1185" spans="1:5">
      <c r="A1185" t="s">
        <v>240</v>
      </c>
      <c r="B1185" t="s">
        <v>59</v>
      </c>
      <c r="C1185" t="s">
        <v>91</v>
      </c>
      <c r="D1185">
        <v>1693.3244450635982</v>
      </c>
      <c r="E1185">
        <v>3.9544589407941406E-3</v>
      </c>
    </row>
    <row r="1186" spans="1:5">
      <c r="A1186" t="s">
        <v>241</v>
      </c>
      <c r="B1186" t="s">
        <v>59</v>
      </c>
      <c r="C1186" t="s">
        <v>91</v>
      </c>
      <c r="D1186">
        <v>1332</v>
      </c>
      <c r="E1186">
        <v>3.5759718051384718E-3</v>
      </c>
    </row>
    <row r="1187" spans="1:5">
      <c r="A1187" t="s">
        <v>227</v>
      </c>
      <c r="B1187" t="s">
        <v>59</v>
      </c>
      <c r="C1187" t="s">
        <v>92</v>
      </c>
      <c r="D1187">
        <v>643.40259733000062</v>
      </c>
      <c r="E1187">
        <v>5.4870811073712772E-3</v>
      </c>
    </row>
    <row r="1188" spans="1:5">
      <c r="A1188" t="s">
        <v>228</v>
      </c>
      <c r="B1188" t="s">
        <v>59</v>
      </c>
      <c r="C1188" t="s">
        <v>92</v>
      </c>
      <c r="D1188">
        <v>522.91526827819951</v>
      </c>
      <c r="E1188">
        <v>5.2186239699263549E-3</v>
      </c>
    </row>
    <row r="1189" spans="1:5">
      <c r="A1189" t="s">
        <v>229</v>
      </c>
      <c r="B1189" t="s">
        <v>59</v>
      </c>
      <c r="C1189" t="s">
        <v>92</v>
      </c>
      <c r="D1189">
        <v>549.23628450340004</v>
      </c>
      <c r="E1189">
        <v>5.1774537307678632E-3</v>
      </c>
    </row>
    <row r="1190" spans="1:5">
      <c r="A1190" t="s">
        <v>230</v>
      </c>
      <c r="B1190" t="s">
        <v>59</v>
      </c>
      <c r="C1190" t="s">
        <v>92</v>
      </c>
      <c r="D1190">
        <v>540.7675780677007</v>
      </c>
      <c r="E1190">
        <v>4.8453281556141859E-3</v>
      </c>
    </row>
    <row r="1191" spans="1:5">
      <c r="A1191" t="s">
        <v>231</v>
      </c>
      <c r="B1191" t="s">
        <v>59</v>
      </c>
      <c r="C1191" t="s">
        <v>92</v>
      </c>
      <c r="D1191">
        <v>634.06527947770064</v>
      </c>
      <c r="E1191">
        <v>5.1378283877665156E-3</v>
      </c>
    </row>
    <row r="1192" spans="1:5">
      <c r="A1192" t="s">
        <v>232</v>
      </c>
      <c r="B1192" t="s">
        <v>59</v>
      </c>
      <c r="C1192" t="s">
        <v>92</v>
      </c>
      <c r="D1192">
        <v>564</v>
      </c>
      <c r="E1192">
        <v>5.4939913317572893E-3</v>
      </c>
    </row>
    <row r="1193" spans="1:5">
      <c r="A1193" t="s">
        <v>233</v>
      </c>
      <c r="B1193" t="s">
        <v>59</v>
      </c>
      <c r="C1193" t="s">
        <v>92</v>
      </c>
      <c r="D1193">
        <v>579</v>
      </c>
      <c r="E1193">
        <v>5.3912396852811365E-3</v>
      </c>
    </row>
    <row r="1194" spans="1:5">
      <c r="A1194" t="s">
        <v>234</v>
      </c>
      <c r="B1194" t="s">
        <v>59</v>
      </c>
      <c r="C1194" t="s">
        <v>92</v>
      </c>
      <c r="D1194">
        <v>544</v>
      </c>
      <c r="E1194">
        <v>5.3053513071895427E-3</v>
      </c>
    </row>
    <row r="1195" spans="1:5">
      <c r="A1195" t="s">
        <v>235</v>
      </c>
      <c r="B1195" t="s">
        <v>59</v>
      </c>
      <c r="C1195" t="s">
        <v>92</v>
      </c>
      <c r="D1195">
        <v>507</v>
      </c>
      <c r="E1195">
        <v>5.0638286215209287E-3</v>
      </c>
    </row>
    <row r="1196" spans="1:5">
      <c r="A1196" t="s">
        <v>236</v>
      </c>
      <c r="B1196" t="s">
        <v>59</v>
      </c>
      <c r="C1196" t="s">
        <v>92</v>
      </c>
      <c r="D1196">
        <v>497</v>
      </c>
      <c r="E1196">
        <v>4.9463447350771295E-3</v>
      </c>
    </row>
    <row r="1197" spans="1:5">
      <c r="A1197" t="s">
        <v>237</v>
      </c>
      <c r="B1197" t="s">
        <v>59</v>
      </c>
      <c r="C1197" t="s">
        <v>92</v>
      </c>
      <c r="D1197">
        <v>418</v>
      </c>
      <c r="E1197">
        <v>4.9541467304625199E-3</v>
      </c>
    </row>
    <row r="1198" spans="1:5">
      <c r="A1198" t="s">
        <v>238</v>
      </c>
      <c r="B1198" t="s">
        <v>59</v>
      </c>
      <c r="C1198" t="s">
        <v>92</v>
      </c>
      <c r="D1198">
        <v>446</v>
      </c>
      <c r="E1198">
        <v>5.7377304434479328E-3</v>
      </c>
    </row>
    <row r="1199" spans="1:5">
      <c r="A1199" t="s">
        <v>239</v>
      </c>
      <c r="B1199" t="s">
        <v>59</v>
      </c>
      <c r="C1199" t="s">
        <v>92</v>
      </c>
      <c r="D1199">
        <v>439</v>
      </c>
      <c r="E1199">
        <v>5.2676537585421412E-3</v>
      </c>
    </row>
    <row r="1200" spans="1:5">
      <c r="A1200" t="s">
        <v>240</v>
      </c>
      <c r="B1200" t="s">
        <v>59</v>
      </c>
      <c r="C1200" t="s">
        <v>92</v>
      </c>
      <c r="D1200">
        <v>433</v>
      </c>
      <c r="E1200">
        <v>5.4529124967924048E-3</v>
      </c>
    </row>
    <row r="1201" spans="1:5">
      <c r="A1201" t="s">
        <v>241</v>
      </c>
      <c r="B1201" t="s">
        <v>59</v>
      </c>
      <c r="C1201" t="s">
        <v>92</v>
      </c>
      <c r="D1201">
        <v>463</v>
      </c>
      <c r="E1201">
        <v>5.5195584353251734E-3</v>
      </c>
    </row>
    <row r="1202" spans="1:5">
      <c r="A1202" t="s">
        <v>227</v>
      </c>
      <c r="B1202" t="s">
        <v>59</v>
      </c>
      <c r="C1202" t="s">
        <v>93</v>
      </c>
      <c r="D1202">
        <v>488.6071429400003</v>
      </c>
      <c r="E1202">
        <v>5.0513587375843804E-3</v>
      </c>
    </row>
    <row r="1203" spans="1:5">
      <c r="A1203" t="s">
        <v>228</v>
      </c>
      <c r="B1203" t="s">
        <v>59</v>
      </c>
      <c r="C1203" t="s">
        <v>93</v>
      </c>
      <c r="D1203">
        <v>526.84120371689937</v>
      </c>
      <c r="E1203">
        <v>5.0746345517393701E-3</v>
      </c>
    </row>
    <row r="1204" spans="1:5">
      <c r="A1204" t="s">
        <v>229</v>
      </c>
      <c r="B1204" t="s">
        <v>59</v>
      </c>
      <c r="C1204" t="s">
        <v>93</v>
      </c>
      <c r="D1204">
        <v>455.69611439990041</v>
      </c>
      <c r="E1204">
        <v>4.9144931976595379E-3</v>
      </c>
    </row>
    <row r="1205" spans="1:5">
      <c r="A1205" t="s">
        <v>230</v>
      </c>
      <c r="B1205" t="s">
        <v>59</v>
      </c>
      <c r="C1205" t="s">
        <v>93</v>
      </c>
      <c r="D1205">
        <v>512.60000000100013</v>
      </c>
      <c r="E1205">
        <v>4.7666286433723452E-3</v>
      </c>
    </row>
    <row r="1206" spans="1:5">
      <c r="A1206" t="s">
        <v>231</v>
      </c>
      <c r="B1206" t="s">
        <v>59</v>
      </c>
      <c r="C1206" t="s">
        <v>93</v>
      </c>
      <c r="D1206">
        <v>433.51666666659969</v>
      </c>
      <c r="E1206">
        <v>4.5795858614870299E-3</v>
      </c>
    </row>
    <row r="1207" spans="1:5">
      <c r="A1207" t="s">
        <v>232</v>
      </c>
      <c r="B1207" t="s">
        <v>59</v>
      </c>
      <c r="C1207" t="s">
        <v>93</v>
      </c>
      <c r="D1207">
        <v>576.89242424190002</v>
      </c>
      <c r="E1207">
        <v>4.9464089932694808E-3</v>
      </c>
    </row>
    <row r="1208" spans="1:5">
      <c r="A1208" t="s">
        <v>233</v>
      </c>
      <c r="B1208" t="s">
        <v>59</v>
      </c>
      <c r="C1208" t="s">
        <v>93</v>
      </c>
      <c r="D1208">
        <v>605.84456762520017</v>
      </c>
      <c r="E1208">
        <v>4.7634523155809334E-3</v>
      </c>
    </row>
    <row r="1209" spans="1:5">
      <c r="A1209" t="s">
        <v>234</v>
      </c>
      <c r="B1209" t="s">
        <v>59</v>
      </c>
      <c r="C1209" t="s">
        <v>93</v>
      </c>
      <c r="D1209">
        <v>521.49545454579982</v>
      </c>
      <c r="E1209">
        <v>4.9809829637179111E-3</v>
      </c>
    </row>
    <row r="1210" spans="1:5">
      <c r="A1210" t="s">
        <v>235</v>
      </c>
      <c r="B1210" t="s">
        <v>59</v>
      </c>
      <c r="C1210" t="s">
        <v>93</v>
      </c>
      <c r="D1210">
        <v>446.55350877220013</v>
      </c>
      <c r="E1210">
        <v>4.5729782326086287E-3</v>
      </c>
    </row>
    <row r="1211" spans="1:5">
      <c r="A1211" t="s">
        <v>236</v>
      </c>
      <c r="B1211" t="s">
        <v>59</v>
      </c>
      <c r="C1211" t="s">
        <v>93</v>
      </c>
      <c r="D1211">
        <v>519.99999999830015</v>
      </c>
      <c r="E1211">
        <v>4.970862703440126E-3</v>
      </c>
    </row>
    <row r="1212" spans="1:5">
      <c r="A1212" t="s">
        <v>237</v>
      </c>
      <c r="B1212" t="s">
        <v>59</v>
      </c>
      <c r="C1212" t="s">
        <v>93</v>
      </c>
      <c r="D1212">
        <v>447.04761904619988</v>
      </c>
      <c r="E1212">
        <v>4.9826462860391545E-3</v>
      </c>
    </row>
    <row r="1213" spans="1:5">
      <c r="A1213" t="s">
        <v>238</v>
      </c>
      <c r="B1213" t="s">
        <v>59</v>
      </c>
      <c r="C1213" t="s">
        <v>93</v>
      </c>
      <c r="D1213">
        <v>479</v>
      </c>
      <c r="E1213">
        <v>5.1322199025748087E-3</v>
      </c>
    </row>
    <row r="1214" spans="1:5">
      <c r="A1214" t="s">
        <v>239</v>
      </c>
      <c r="B1214" t="s">
        <v>59</v>
      </c>
      <c r="C1214" t="s">
        <v>93</v>
      </c>
      <c r="D1214">
        <v>399.6181566186001</v>
      </c>
      <c r="E1214">
        <v>5.7941063367833185E-3</v>
      </c>
    </row>
    <row r="1215" spans="1:5">
      <c r="A1215" t="s">
        <v>240</v>
      </c>
      <c r="B1215" t="s">
        <v>59</v>
      </c>
      <c r="C1215" t="s">
        <v>93</v>
      </c>
      <c r="D1215">
        <v>458.67857293949925</v>
      </c>
      <c r="E1215">
        <v>6.3230220744760488E-3</v>
      </c>
    </row>
    <row r="1216" spans="1:5">
      <c r="A1216" t="s">
        <v>241</v>
      </c>
      <c r="B1216" t="s">
        <v>59</v>
      </c>
      <c r="C1216" t="s">
        <v>93</v>
      </c>
      <c r="D1216">
        <v>423.54913927770076</v>
      </c>
      <c r="E1216">
        <v>6.0177692020590284E-3</v>
      </c>
    </row>
    <row r="1217" spans="1:5">
      <c r="A1217" t="s">
        <v>227</v>
      </c>
      <c r="B1217" t="s">
        <v>59</v>
      </c>
      <c r="C1217" t="s">
        <v>94</v>
      </c>
      <c r="D1217">
        <v>503.38518510999984</v>
      </c>
      <c r="E1217">
        <v>3.8139517963237664E-3</v>
      </c>
    </row>
    <row r="1218" spans="1:5">
      <c r="A1218" t="s">
        <v>228</v>
      </c>
      <c r="B1218" t="s">
        <v>59</v>
      </c>
      <c r="C1218" t="s">
        <v>94</v>
      </c>
      <c r="D1218">
        <v>597.63153875810008</v>
      </c>
      <c r="E1218">
        <v>3.8973684044189025E-3</v>
      </c>
    </row>
    <row r="1219" spans="1:5">
      <c r="A1219" t="s">
        <v>229</v>
      </c>
      <c r="B1219" t="s">
        <v>59</v>
      </c>
      <c r="C1219" t="s">
        <v>94</v>
      </c>
      <c r="D1219">
        <v>621.43964562370024</v>
      </c>
      <c r="E1219">
        <v>3.8387133926285565E-3</v>
      </c>
    </row>
    <row r="1220" spans="1:5">
      <c r="A1220" t="s">
        <v>230</v>
      </c>
      <c r="B1220" t="s">
        <v>59</v>
      </c>
      <c r="C1220" t="s">
        <v>94</v>
      </c>
      <c r="D1220">
        <v>743.05383569829996</v>
      </c>
      <c r="E1220">
        <v>3.9015292038540798E-3</v>
      </c>
    </row>
    <row r="1221" spans="1:5">
      <c r="A1221" t="s">
        <v>231</v>
      </c>
      <c r="B1221" t="s">
        <v>59</v>
      </c>
      <c r="C1221" t="s">
        <v>94</v>
      </c>
      <c r="D1221">
        <v>673.76263204790018</v>
      </c>
      <c r="E1221">
        <v>3.652065940573151E-3</v>
      </c>
    </row>
    <row r="1222" spans="1:5">
      <c r="A1222" t="s">
        <v>232</v>
      </c>
      <c r="B1222" t="s">
        <v>59</v>
      </c>
      <c r="C1222" t="s">
        <v>94</v>
      </c>
      <c r="D1222">
        <v>617.72625333200017</v>
      </c>
      <c r="E1222">
        <v>3.9632556264497121E-3</v>
      </c>
    </row>
    <row r="1223" spans="1:5">
      <c r="A1223" t="s">
        <v>233</v>
      </c>
      <c r="B1223" t="s">
        <v>59</v>
      </c>
      <c r="C1223" t="s">
        <v>94</v>
      </c>
      <c r="D1223">
        <v>645.69852249189978</v>
      </c>
      <c r="E1223">
        <v>4.0746292800389787E-3</v>
      </c>
    </row>
    <row r="1224" spans="1:5">
      <c r="A1224" t="s">
        <v>234</v>
      </c>
      <c r="B1224" t="s">
        <v>59</v>
      </c>
      <c r="C1224" t="s">
        <v>94</v>
      </c>
      <c r="D1224">
        <v>663.10727716649967</v>
      </c>
      <c r="E1224">
        <v>3.7602163233853465E-3</v>
      </c>
    </row>
    <row r="1225" spans="1:5">
      <c r="A1225" t="s">
        <v>235</v>
      </c>
      <c r="B1225" t="s">
        <v>59</v>
      </c>
      <c r="C1225" t="s">
        <v>94</v>
      </c>
      <c r="D1225">
        <v>578.48206059819995</v>
      </c>
      <c r="E1225">
        <v>4.1418049812413336E-3</v>
      </c>
    </row>
    <row r="1226" spans="1:5">
      <c r="A1226" t="s">
        <v>236</v>
      </c>
      <c r="B1226" t="s">
        <v>59</v>
      </c>
      <c r="C1226" t="s">
        <v>94</v>
      </c>
      <c r="D1226">
        <v>597.6638655469003</v>
      </c>
      <c r="E1226">
        <v>4.5237166097190466E-3</v>
      </c>
    </row>
    <row r="1227" spans="1:5">
      <c r="A1227" t="s">
        <v>237</v>
      </c>
      <c r="B1227" t="s">
        <v>59</v>
      </c>
      <c r="C1227" t="s">
        <v>94</v>
      </c>
      <c r="D1227">
        <v>563.14285714280004</v>
      </c>
      <c r="E1227">
        <v>4.4083581707764557E-3</v>
      </c>
    </row>
    <row r="1228" spans="1:5">
      <c r="A1228" t="s">
        <v>238</v>
      </c>
      <c r="B1228" t="s">
        <v>59</v>
      </c>
      <c r="C1228" t="s">
        <v>94</v>
      </c>
      <c r="D1228">
        <v>552</v>
      </c>
      <c r="E1228">
        <v>4.6975644122383255E-3</v>
      </c>
    </row>
    <row r="1229" spans="1:5">
      <c r="A1229" t="s">
        <v>239</v>
      </c>
      <c r="B1229" t="s">
        <v>59</v>
      </c>
      <c r="C1229" t="s">
        <v>94</v>
      </c>
      <c r="D1229">
        <v>532.81578946949969</v>
      </c>
      <c r="E1229">
        <v>4.6313232617249626E-3</v>
      </c>
    </row>
    <row r="1230" spans="1:5">
      <c r="A1230" t="s">
        <v>240</v>
      </c>
      <c r="B1230" t="s">
        <v>59</v>
      </c>
      <c r="C1230" t="s">
        <v>94</v>
      </c>
      <c r="D1230">
        <v>487.64102166850012</v>
      </c>
      <c r="E1230">
        <v>4.9764008534445448E-3</v>
      </c>
    </row>
    <row r="1231" spans="1:5">
      <c r="A1231" t="s">
        <v>241</v>
      </c>
      <c r="B1231" t="s">
        <v>59</v>
      </c>
      <c r="C1231" t="s">
        <v>94</v>
      </c>
      <c r="D1231">
        <v>518.87051008329968</v>
      </c>
      <c r="E1231">
        <v>5.1029073856608733E-3</v>
      </c>
    </row>
    <row r="1232" spans="1:5">
      <c r="A1232" t="s">
        <v>227</v>
      </c>
      <c r="B1232" t="s">
        <v>59</v>
      </c>
      <c r="C1232" t="s">
        <v>95</v>
      </c>
      <c r="D1232">
        <v>235.61111107999994</v>
      </c>
      <c r="E1232">
        <v>4.5420531059404742E-3</v>
      </c>
    </row>
    <row r="1233" spans="1:5">
      <c r="A1233" t="s">
        <v>228</v>
      </c>
      <c r="B1233" t="s">
        <v>59</v>
      </c>
      <c r="C1233" t="s">
        <v>95</v>
      </c>
      <c r="D1233">
        <v>258.01409295400009</v>
      </c>
      <c r="E1233">
        <v>5.2123944984108781E-3</v>
      </c>
    </row>
    <row r="1234" spans="1:5">
      <c r="A1234" t="s">
        <v>229</v>
      </c>
      <c r="B1234" t="s">
        <v>59</v>
      </c>
      <c r="C1234" t="s">
        <v>95</v>
      </c>
      <c r="D1234">
        <v>367.07058823499972</v>
      </c>
      <c r="E1234">
        <v>5.3748970304614233E-3</v>
      </c>
    </row>
    <row r="1235" spans="1:5">
      <c r="A1235" t="s">
        <v>230</v>
      </c>
      <c r="B1235" t="s">
        <v>59</v>
      </c>
      <c r="C1235" t="s">
        <v>95</v>
      </c>
      <c r="D1235">
        <v>297.29242424289998</v>
      </c>
      <c r="E1235">
        <v>5.1667950702112761E-3</v>
      </c>
    </row>
    <row r="1236" spans="1:5">
      <c r="A1236" t="s">
        <v>231</v>
      </c>
      <c r="B1236" t="s">
        <v>59</v>
      </c>
      <c r="C1236" t="s">
        <v>95</v>
      </c>
      <c r="D1236">
        <v>337.19848484810007</v>
      </c>
      <c r="E1236">
        <v>4.6013971436408476E-3</v>
      </c>
    </row>
    <row r="1237" spans="1:5">
      <c r="A1237" t="s">
        <v>232</v>
      </c>
      <c r="B1237" t="s">
        <v>59</v>
      </c>
      <c r="C1237" t="s">
        <v>95</v>
      </c>
      <c r="D1237">
        <v>306.04220779200028</v>
      </c>
      <c r="E1237">
        <v>5.0089055329859871E-3</v>
      </c>
    </row>
    <row r="1238" spans="1:5">
      <c r="A1238" t="s">
        <v>233</v>
      </c>
      <c r="B1238" t="s">
        <v>59</v>
      </c>
      <c r="C1238" t="s">
        <v>95</v>
      </c>
      <c r="D1238">
        <v>345.27380952459998</v>
      </c>
      <c r="E1238">
        <v>5.8949600999146741E-3</v>
      </c>
    </row>
    <row r="1239" spans="1:5">
      <c r="A1239" t="s">
        <v>234</v>
      </c>
      <c r="B1239" t="s">
        <v>59</v>
      </c>
      <c r="C1239" t="s">
        <v>95</v>
      </c>
      <c r="D1239">
        <v>300.3725490196</v>
      </c>
      <c r="E1239">
        <v>4.7816701542256253E-3</v>
      </c>
    </row>
    <row r="1240" spans="1:5">
      <c r="A1240" t="s">
        <v>235</v>
      </c>
      <c r="B1240" t="s">
        <v>59</v>
      </c>
      <c r="C1240" t="s">
        <v>95</v>
      </c>
      <c r="D1240">
        <v>281.66740380339996</v>
      </c>
      <c r="E1240">
        <v>5.159933221670859E-3</v>
      </c>
    </row>
    <row r="1241" spans="1:5">
      <c r="A1241" t="s">
        <v>236</v>
      </c>
      <c r="B1241" t="s">
        <v>59</v>
      </c>
      <c r="C1241" t="s">
        <v>95</v>
      </c>
      <c r="D1241">
        <v>281.30672268800004</v>
      </c>
      <c r="E1241">
        <v>4.9193212876907011E-3</v>
      </c>
    </row>
    <row r="1242" spans="1:5">
      <c r="A1242" t="s">
        <v>237</v>
      </c>
      <c r="B1242" t="s">
        <v>59</v>
      </c>
      <c r="C1242" t="s">
        <v>95</v>
      </c>
      <c r="D1242">
        <v>250.35714285630004</v>
      </c>
      <c r="E1242">
        <v>5.534025466269501E-3</v>
      </c>
    </row>
    <row r="1243" spans="1:5">
      <c r="A1243" t="s">
        <v>238</v>
      </c>
      <c r="B1243" t="s">
        <v>59</v>
      </c>
      <c r="C1243" t="s">
        <v>95</v>
      </c>
      <c r="D1243">
        <v>243</v>
      </c>
      <c r="E1243">
        <v>5.5469821673525379E-3</v>
      </c>
    </row>
    <row r="1244" spans="1:5">
      <c r="A1244" t="s">
        <v>239</v>
      </c>
      <c r="B1244" t="s">
        <v>59</v>
      </c>
      <c r="C1244" t="s">
        <v>95</v>
      </c>
      <c r="D1244">
        <v>225.07070707079998</v>
      </c>
      <c r="E1244">
        <v>5.573429350049508E-3</v>
      </c>
    </row>
    <row r="1245" spans="1:5">
      <c r="A1245" t="s">
        <v>240</v>
      </c>
      <c r="B1245" t="s">
        <v>59</v>
      </c>
      <c r="C1245" t="s">
        <v>95</v>
      </c>
      <c r="D1245">
        <v>199.12328251460002</v>
      </c>
      <c r="E1245">
        <v>4.8470160042386051E-3</v>
      </c>
    </row>
    <row r="1246" spans="1:5">
      <c r="A1246" t="s">
        <v>241</v>
      </c>
      <c r="B1246" t="s">
        <v>59</v>
      </c>
      <c r="C1246" t="s">
        <v>95</v>
      </c>
      <c r="D1246">
        <v>159.66459627310002</v>
      </c>
      <c r="E1246">
        <v>5.5537455587563889E-3</v>
      </c>
    </row>
    <row r="1247" spans="1:5">
      <c r="A1247" t="s">
        <v>227</v>
      </c>
      <c r="B1247" t="s">
        <v>59</v>
      </c>
      <c r="C1247" t="s">
        <v>96</v>
      </c>
      <c r="D1247">
        <v>1109.5909092899994</v>
      </c>
      <c r="E1247">
        <v>4.0259912425530909E-3</v>
      </c>
    </row>
    <row r="1248" spans="1:5">
      <c r="A1248" t="s">
        <v>228</v>
      </c>
      <c r="B1248" t="s">
        <v>59</v>
      </c>
      <c r="C1248" t="s">
        <v>96</v>
      </c>
      <c r="D1248">
        <v>1021.9625983677043</v>
      </c>
      <c r="E1248">
        <v>4.2142533180156245E-3</v>
      </c>
    </row>
    <row r="1249" spans="1:5">
      <c r="A1249" t="s">
        <v>229</v>
      </c>
      <c r="B1249" t="s">
        <v>59</v>
      </c>
      <c r="C1249" t="s">
        <v>96</v>
      </c>
      <c r="D1249">
        <v>1141.4151802766005</v>
      </c>
      <c r="E1249">
        <v>4.1029562999103939E-3</v>
      </c>
    </row>
    <row r="1250" spans="1:5">
      <c r="A1250" t="s">
        <v>230</v>
      </c>
      <c r="B1250" t="s">
        <v>59</v>
      </c>
      <c r="C1250" t="s">
        <v>96</v>
      </c>
      <c r="D1250">
        <v>1031.8807139704029</v>
      </c>
      <c r="E1250">
        <v>3.7421675590361154E-3</v>
      </c>
    </row>
    <row r="1251" spans="1:5">
      <c r="A1251" t="s">
        <v>231</v>
      </c>
      <c r="B1251" t="s">
        <v>59</v>
      </c>
      <c r="C1251" t="s">
        <v>96</v>
      </c>
      <c r="D1251">
        <v>1056.126435338201</v>
      </c>
      <c r="E1251">
        <v>3.5977910301500868E-3</v>
      </c>
    </row>
    <row r="1252" spans="1:5">
      <c r="A1252" t="s">
        <v>232</v>
      </c>
      <c r="B1252" t="s">
        <v>59</v>
      </c>
      <c r="C1252" t="s">
        <v>96</v>
      </c>
      <c r="D1252">
        <v>1117.4546072153018</v>
      </c>
      <c r="E1252">
        <v>3.8863365755379031E-3</v>
      </c>
    </row>
    <row r="1253" spans="1:5">
      <c r="A1253" t="s">
        <v>233</v>
      </c>
      <c r="B1253" t="s">
        <v>59</v>
      </c>
      <c r="C1253" t="s">
        <v>96</v>
      </c>
      <c r="D1253">
        <v>979.65741294469956</v>
      </c>
      <c r="E1253">
        <v>3.9460056544193449E-3</v>
      </c>
    </row>
    <row r="1254" spans="1:5">
      <c r="A1254" t="s">
        <v>234</v>
      </c>
      <c r="B1254" t="s">
        <v>59</v>
      </c>
      <c r="C1254" t="s">
        <v>96</v>
      </c>
      <c r="D1254">
        <v>992.44500139330364</v>
      </c>
      <c r="E1254">
        <v>3.7780499460170784E-3</v>
      </c>
    </row>
    <row r="1255" spans="1:5">
      <c r="A1255" t="s">
        <v>235</v>
      </c>
      <c r="B1255" t="s">
        <v>59</v>
      </c>
      <c r="C1255" t="s">
        <v>96</v>
      </c>
      <c r="D1255">
        <v>1009.6055122670996</v>
      </c>
      <c r="E1255">
        <v>3.880459305403853E-3</v>
      </c>
    </row>
    <row r="1256" spans="1:5">
      <c r="A1256" t="s">
        <v>236</v>
      </c>
      <c r="B1256" t="s">
        <v>59</v>
      </c>
      <c r="C1256" t="s">
        <v>96</v>
      </c>
      <c r="D1256">
        <v>1059.4253222722998</v>
      </c>
      <c r="E1256">
        <v>4.0841805479918426E-3</v>
      </c>
    </row>
    <row r="1257" spans="1:5">
      <c r="A1257" t="s">
        <v>237</v>
      </c>
      <c r="B1257" t="s">
        <v>59</v>
      </c>
      <c r="C1257" t="s">
        <v>96</v>
      </c>
      <c r="D1257">
        <v>953.08459383590036</v>
      </c>
      <c r="E1257">
        <v>3.9653482894073753E-3</v>
      </c>
    </row>
    <row r="1258" spans="1:5">
      <c r="A1258" t="s">
        <v>238</v>
      </c>
      <c r="B1258" t="s">
        <v>59</v>
      </c>
      <c r="C1258" t="s">
        <v>96</v>
      </c>
      <c r="D1258">
        <v>899</v>
      </c>
      <c r="E1258">
        <v>4.0283957483623779E-3</v>
      </c>
    </row>
    <row r="1259" spans="1:5">
      <c r="A1259" t="s">
        <v>239</v>
      </c>
      <c r="B1259" t="s">
        <v>59</v>
      </c>
      <c r="C1259" t="s">
        <v>96</v>
      </c>
      <c r="D1259">
        <v>834.62188750600251</v>
      </c>
      <c r="E1259">
        <v>4.2216589420184508E-3</v>
      </c>
    </row>
    <row r="1260" spans="1:5">
      <c r="A1260" t="s">
        <v>240</v>
      </c>
      <c r="B1260" t="s">
        <v>59</v>
      </c>
      <c r="C1260" t="s">
        <v>96</v>
      </c>
      <c r="D1260">
        <v>797.29274923439948</v>
      </c>
      <c r="E1260">
        <v>4.2434822854915278E-3</v>
      </c>
    </row>
    <row r="1261" spans="1:5">
      <c r="A1261" t="s">
        <v>241</v>
      </c>
      <c r="B1261" t="s">
        <v>59</v>
      </c>
      <c r="C1261" t="s">
        <v>96</v>
      </c>
      <c r="D1261">
        <v>748.18856691650103</v>
      </c>
      <c r="E1261">
        <v>4.0716178175791672E-3</v>
      </c>
    </row>
    <row r="1262" spans="1:5">
      <c r="A1262" t="s">
        <v>227</v>
      </c>
      <c r="B1262" t="s">
        <v>59</v>
      </c>
      <c r="C1262" t="s">
        <v>97</v>
      </c>
      <c r="D1262">
        <v>441.21546971999987</v>
      </c>
      <c r="E1262">
        <v>5.4016142832944026E-3</v>
      </c>
    </row>
    <row r="1263" spans="1:5">
      <c r="A1263" t="s">
        <v>228</v>
      </c>
      <c r="B1263" t="s">
        <v>59</v>
      </c>
      <c r="C1263" t="s">
        <v>97</v>
      </c>
      <c r="D1263">
        <v>481.91501970489952</v>
      </c>
      <c r="E1263">
        <v>4.7628550267374056E-3</v>
      </c>
    </row>
    <row r="1264" spans="1:5">
      <c r="A1264" t="s">
        <v>229</v>
      </c>
      <c r="B1264" t="s">
        <v>59</v>
      </c>
      <c r="C1264" t="s">
        <v>97</v>
      </c>
      <c r="D1264">
        <v>451.82047227290002</v>
      </c>
      <c r="E1264">
        <v>5.3442026308521224E-3</v>
      </c>
    </row>
    <row r="1265" spans="1:5">
      <c r="A1265" t="s">
        <v>230</v>
      </c>
      <c r="B1265" t="s">
        <v>59</v>
      </c>
      <c r="C1265" t="s">
        <v>97</v>
      </c>
      <c r="D1265">
        <v>436.98888888860006</v>
      </c>
      <c r="E1265">
        <v>5.2532005644708481E-3</v>
      </c>
    </row>
    <row r="1266" spans="1:5">
      <c r="A1266" t="s">
        <v>231</v>
      </c>
      <c r="B1266" t="s">
        <v>59</v>
      </c>
      <c r="C1266" t="s">
        <v>97</v>
      </c>
      <c r="D1266">
        <v>476.40664451709978</v>
      </c>
      <c r="E1266">
        <v>4.926949844188057E-3</v>
      </c>
    </row>
    <row r="1267" spans="1:5">
      <c r="A1267" t="s">
        <v>232</v>
      </c>
      <c r="B1267" t="s">
        <v>59</v>
      </c>
      <c r="C1267" t="s">
        <v>97</v>
      </c>
      <c r="D1267">
        <v>410.76666666760036</v>
      </c>
      <c r="E1267">
        <v>5.5944570500696148E-3</v>
      </c>
    </row>
    <row r="1268" spans="1:5">
      <c r="A1268" t="s">
        <v>233</v>
      </c>
      <c r="B1268" t="s">
        <v>59</v>
      </c>
      <c r="C1268" t="s">
        <v>97</v>
      </c>
      <c r="D1268">
        <v>461.8008771924998</v>
      </c>
      <c r="E1268">
        <v>5.0700759858206042E-3</v>
      </c>
    </row>
    <row r="1269" spans="1:5">
      <c r="A1269" t="s">
        <v>234</v>
      </c>
      <c r="B1269" t="s">
        <v>59</v>
      </c>
      <c r="C1269" t="s">
        <v>97</v>
      </c>
      <c r="D1269">
        <v>407.25000000219973</v>
      </c>
      <c r="E1269">
        <v>5.7989261002377593E-3</v>
      </c>
    </row>
    <row r="1270" spans="1:5">
      <c r="A1270" t="s">
        <v>235</v>
      </c>
      <c r="B1270" t="s">
        <v>59</v>
      </c>
      <c r="C1270" t="s">
        <v>97</v>
      </c>
      <c r="D1270">
        <v>415.43518518510001</v>
      </c>
      <c r="E1270">
        <v>5.5090910666848276E-3</v>
      </c>
    </row>
    <row r="1271" spans="1:5">
      <c r="A1271" t="s">
        <v>236</v>
      </c>
      <c r="B1271" t="s">
        <v>59</v>
      </c>
      <c r="C1271" t="s">
        <v>97</v>
      </c>
      <c r="D1271">
        <v>327.41728778470008</v>
      </c>
      <c r="E1271">
        <v>5.4598215607817363E-3</v>
      </c>
    </row>
    <row r="1272" spans="1:5">
      <c r="A1272" t="s">
        <v>237</v>
      </c>
      <c r="B1272" t="s">
        <v>59</v>
      </c>
      <c r="C1272" t="s">
        <v>97</v>
      </c>
      <c r="D1272">
        <v>374.14285714410016</v>
      </c>
      <c r="E1272">
        <v>5.5005621314320775E-3</v>
      </c>
    </row>
    <row r="1273" spans="1:5">
      <c r="A1273" t="s">
        <v>238</v>
      </c>
      <c r="B1273" t="s">
        <v>59</v>
      </c>
      <c r="C1273" t="s">
        <v>97</v>
      </c>
      <c r="D1273">
        <v>375</v>
      </c>
      <c r="E1273">
        <v>6.0222222222222222E-3</v>
      </c>
    </row>
    <row r="1274" spans="1:5">
      <c r="A1274" t="s">
        <v>239</v>
      </c>
      <c r="B1274" t="s">
        <v>59</v>
      </c>
      <c r="C1274" t="s">
        <v>97</v>
      </c>
      <c r="D1274">
        <v>375.80046257579983</v>
      </c>
      <c r="E1274">
        <v>5.79489627722388E-3</v>
      </c>
    </row>
    <row r="1275" spans="1:5">
      <c r="A1275" t="s">
        <v>240</v>
      </c>
      <c r="B1275" t="s">
        <v>59</v>
      </c>
      <c r="C1275" t="s">
        <v>97</v>
      </c>
      <c r="D1275">
        <v>328.86822660229979</v>
      </c>
      <c r="E1275">
        <v>6.0145995406173432E-3</v>
      </c>
    </row>
    <row r="1276" spans="1:5">
      <c r="A1276" t="s">
        <v>241</v>
      </c>
      <c r="B1276" t="s">
        <v>59</v>
      </c>
      <c r="C1276" t="s">
        <v>97</v>
      </c>
      <c r="D1276">
        <v>268.30952381000009</v>
      </c>
      <c r="E1276">
        <v>5.9864327900531174E-3</v>
      </c>
    </row>
    <row r="1277" spans="1:5">
      <c r="A1277" t="s">
        <v>227</v>
      </c>
      <c r="B1277" t="s">
        <v>59</v>
      </c>
      <c r="C1277" t="s">
        <v>98</v>
      </c>
      <c r="D1277">
        <v>388.73913054000019</v>
      </c>
      <c r="E1277">
        <v>5.7933800594399069E-3</v>
      </c>
    </row>
    <row r="1278" spans="1:5">
      <c r="A1278" t="s">
        <v>228</v>
      </c>
      <c r="B1278" t="s">
        <v>59</v>
      </c>
      <c r="C1278" t="s">
        <v>98</v>
      </c>
      <c r="D1278">
        <v>331.24668192150006</v>
      </c>
      <c r="E1278">
        <v>5.8111464531223353E-3</v>
      </c>
    </row>
    <row r="1279" spans="1:5">
      <c r="A1279" t="s">
        <v>229</v>
      </c>
      <c r="B1279" t="s">
        <v>59</v>
      </c>
      <c r="C1279" t="s">
        <v>98</v>
      </c>
      <c r="D1279">
        <v>360.16357859689975</v>
      </c>
      <c r="E1279">
        <v>5.7512032365653384E-3</v>
      </c>
    </row>
    <row r="1280" spans="1:5">
      <c r="A1280" t="s">
        <v>230</v>
      </c>
      <c r="B1280" t="s">
        <v>59</v>
      </c>
      <c r="C1280" t="s">
        <v>98</v>
      </c>
      <c r="D1280">
        <v>347.30146520100004</v>
      </c>
      <c r="E1280">
        <v>5.669562870167023E-3</v>
      </c>
    </row>
    <row r="1281" spans="1:5">
      <c r="A1281" t="s">
        <v>231</v>
      </c>
      <c r="B1281" t="s">
        <v>59</v>
      </c>
      <c r="C1281" t="s">
        <v>98</v>
      </c>
      <c r="D1281">
        <v>362.53359073389993</v>
      </c>
      <c r="E1281">
        <v>4.8415816489605582E-3</v>
      </c>
    </row>
    <row r="1282" spans="1:5">
      <c r="A1282" t="s">
        <v>232</v>
      </c>
      <c r="B1282" t="s">
        <v>59</v>
      </c>
      <c r="C1282" t="s">
        <v>98</v>
      </c>
      <c r="D1282">
        <v>441.51571768809953</v>
      </c>
      <c r="E1282">
        <v>5.1995334096054634E-3</v>
      </c>
    </row>
    <row r="1283" spans="1:5">
      <c r="A1283" t="s">
        <v>233</v>
      </c>
      <c r="B1283" t="s">
        <v>59</v>
      </c>
      <c r="C1283" t="s">
        <v>98</v>
      </c>
      <c r="D1283">
        <v>330.64997263089987</v>
      </c>
      <c r="E1283">
        <v>5.1524826865227448E-3</v>
      </c>
    </row>
    <row r="1284" spans="1:5">
      <c r="A1284" t="s">
        <v>234</v>
      </c>
      <c r="B1284" t="s">
        <v>59</v>
      </c>
      <c r="C1284" t="s">
        <v>98</v>
      </c>
      <c r="D1284">
        <v>398.56139354410021</v>
      </c>
      <c r="E1284">
        <v>5.7553263654440958E-3</v>
      </c>
    </row>
    <row r="1285" spans="1:5">
      <c r="A1285" t="s">
        <v>235</v>
      </c>
      <c r="B1285" t="s">
        <v>59</v>
      </c>
      <c r="C1285" t="s">
        <v>98</v>
      </c>
      <c r="D1285">
        <v>319.60033244969986</v>
      </c>
      <c r="E1285">
        <v>5.5303460172031462E-3</v>
      </c>
    </row>
    <row r="1286" spans="1:5">
      <c r="A1286" t="s">
        <v>236</v>
      </c>
      <c r="B1286" t="s">
        <v>59</v>
      </c>
      <c r="C1286" t="s">
        <v>98</v>
      </c>
      <c r="D1286">
        <v>332.25350230380002</v>
      </c>
      <c r="E1286">
        <v>5.4876901607623331E-3</v>
      </c>
    </row>
    <row r="1287" spans="1:5">
      <c r="A1287" t="s">
        <v>237</v>
      </c>
      <c r="B1287" t="s">
        <v>59</v>
      </c>
      <c r="C1287" t="s">
        <v>98</v>
      </c>
      <c r="D1287">
        <v>288.41880952449992</v>
      </c>
      <c r="E1287">
        <v>5.3539053153432575E-3</v>
      </c>
    </row>
    <row r="1288" spans="1:5">
      <c r="A1288" t="s">
        <v>238</v>
      </c>
      <c r="B1288" t="s">
        <v>59</v>
      </c>
      <c r="C1288" t="s">
        <v>98</v>
      </c>
      <c r="D1288">
        <v>294</v>
      </c>
      <c r="E1288">
        <v>5.5272108843537416E-3</v>
      </c>
    </row>
    <row r="1289" spans="1:5">
      <c r="A1289" t="s">
        <v>239</v>
      </c>
      <c r="B1289" t="s">
        <v>59</v>
      </c>
      <c r="C1289" t="s">
        <v>98</v>
      </c>
      <c r="D1289">
        <v>282.74065040619985</v>
      </c>
      <c r="E1289">
        <v>5.6005629223129976E-3</v>
      </c>
    </row>
    <row r="1290" spans="1:5">
      <c r="A1290" t="s">
        <v>240</v>
      </c>
      <c r="B1290" t="s">
        <v>59</v>
      </c>
      <c r="C1290" t="s">
        <v>98</v>
      </c>
      <c r="D1290">
        <v>247.5380635618001</v>
      </c>
      <c r="E1290">
        <v>5.6904990460380422E-3</v>
      </c>
    </row>
    <row r="1291" spans="1:5">
      <c r="A1291" t="s">
        <v>241</v>
      </c>
      <c r="B1291" t="s">
        <v>59</v>
      </c>
      <c r="C1291" t="s">
        <v>98</v>
      </c>
      <c r="D1291">
        <v>337.4121212125001</v>
      </c>
      <c r="E1291">
        <v>5.2077071570699341E-3</v>
      </c>
    </row>
    <row r="1292" spans="1:5">
      <c r="A1292" t="s">
        <v>227</v>
      </c>
      <c r="B1292" t="s">
        <v>59</v>
      </c>
      <c r="C1292" t="s">
        <v>99</v>
      </c>
      <c r="D1292">
        <v>1324.5720718500027</v>
      </c>
      <c r="E1292">
        <v>4.0853373990882812E-3</v>
      </c>
    </row>
    <row r="1293" spans="1:5">
      <c r="A1293" t="s">
        <v>228</v>
      </c>
      <c r="B1293" t="s">
        <v>59</v>
      </c>
      <c r="C1293" t="s">
        <v>99</v>
      </c>
      <c r="D1293">
        <v>1405.6345199385939</v>
      </c>
      <c r="E1293">
        <v>4.1646124187540807E-3</v>
      </c>
    </row>
    <row r="1294" spans="1:5">
      <c r="A1294" t="s">
        <v>229</v>
      </c>
      <c r="B1294" t="s">
        <v>59</v>
      </c>
      <c r="C1294" t="s">
        <v>99</v>
      </c>
      <c r="D1294">
        <v>1376.1199364375029</v>
      </c>
      <c r="E1294">
        <v>4.3592437242294564E-3</v>
      </c>
    </row>
    <row r="1295" spans="1:5">
      <c r="A1295" t="s">
        <v>230</v>
      </c>
      <c r="B1295" t="s">
        <v>59</v>
      </c>
      <c r="C1295" t="s">
        <v>99</v>
      </c>
      <c r="D1295">
        <v>1429.3423677128085</v>
      </c>
      <c r="E1295">
        <v>4.2522112846474624E-3</v>
      </c>
    </row>
    <row r="1296" spans="1:5">
      <c r="A1296" t="s">
        <v>231</v>
      </c>
      <c r="B1296" t="s">
        <v>59</v>
      </c>
      <c r="C1296" t="s">
        <v>99</v>
      </c>
      <c r="D1296">
        <v>1464.2356493861064</v>
      </c>
      <c r="E1296">
        <v>4.2879949427433077E-3</v>
      </c>
    </row>
    <row r="1297" spans="1:5">
      <c r="A1297" t="s">
        <v>232</v>
      </c>
      <c r="B1297" t="s">
        <v>59</v>
      </c>
      <c r="C1297" t="s">
        <v>99</v>
      </c>
      <c r="D1297">
        <v>1404.5169756378023</v>
      </c>
      <c r="E1297">
        <v>4.1359903391084236E-3</v>
      </c>
    </row>
    <row r="1298" spans="1:5">
      <c r="A1298" t="s">
        <v>233</v>
      </c>
      <c r="B1298" t="s">
        <v>59</v>
      </c>
      <c r="C1298" t="s">
        <v>99</v>
      </c>
      <c r="D1298">
        <v>1395.5363868612028</v>
      </c>
      <c r="E1298">
        <v>4.1911718442958655E-3</v>
      </c>
    </row>
    <row r="1299" spans="1:5">
      <c r="A1299" t="s">
        <v>234</v>
      </c>
      <c r="B1299" t="s">
        <v>59</v>
      </c>
      <c r="C1299" t="s">
        <v>99</v>
      </c>
      <c r="D1299">
        <v>1528.7295108381072</v>
      </c>
      <c r="E1299">
        <v>4.4580104974299845E-3</v>
      </c>
    </row>
    <row r="1300" spans="1:5">
      <c r="A1300" t="s">
        <v>235</v>
      </c>
      <c r="B1300" t="s">
        <v>59</v>
      </c>
      <c r="C1300" t="s">
        <v>99</v>
      </c>
      <c r="D1300">
        <v>1376.8591549282007</v>
      </c>
      <c r="E1300">
        <v>4.1929046010986083E-3</v>
      </c>
    </row>
    <row r="1301" spans="1:5">
      <c r="A1301" t="s">
        <v>236</v>
      </c>
      <c r="B1301" t="s">
        <v>59</v>
      </c>
      <c r="C1301" t="s">
        <v>99</v>
      </c>
      <c r="D1301">
        <v>1361</v>
      </c>
      <c r="E1301">
        <v>4.1508490489019509E-3</v>
      </c>
    </row>
    <row r="1302" spans="1:5">
      <c r="A1302" t="s">
        <v>237</v>
      </c>
      <c r="B1302" t="s">
        <v>59</v>
      </c>
      <c r="C1302" t="s">
        <v>99</v>
      </c>
      <c r="D1302">
        <v>1260</v>
      </c>
      <c r="E1302">
        <v>4.2410714285714282E-3</v>
      </c>
    </row>
    <row r="1303" spans="1:5">
      <c r="A1303" t="s">
        <v>238</v>
      </c>
      <c r="B1303" t="s">
        <v>59</v>
      </c>
      <c r="C1303" t="s">
        <v>99</v>
      </c>
      <c r="D1303">
        <v>1212</v>
      </c>
      <c r="E1303">
        <v>4.309337183718372E-3</v>
      </c>
    </row>
    <row r="1304" spans="1:5">
      <c r="A1304" t="s">
        <v>239</v>
      </c>
      <c r="B1304" t="s">
        <v>59</v>
      </c>
      <c r="C1304" t="s">
        <v>99</v>
      </c>
      <c r="D1304">
        <v>1201</v>
      </c>
      <c r="E1304">
        <v>4.4303358312517346E-3</v>
      </c>
    </row>
    <row r="1305" spans="1:5">
      <c r="A1305" t="s">
        <v>240</v>
      </c>
      <c r="B1305" t="s">
        <v>59</v>
      </c>
      <c r="C1305" t="s">
        <v>99</v>
      </c>
      <c r="D1305">
        <v>1190</v>
      </c>
      <c r="E1305">
        <v>4.5407329598506066E-3</v>
      </c>
    </row>
    <row r="1306" spans="1:5">
      <c r="A1306" t="s">
        <v>241</v>
      </c>
      <c r="B1306" t="s">
        <v>59</v>
      </c>
      <c r="C1306" t="s">
        <v>99</v>
      </c>
      <c r="D1306">
        <v>983</v>
      </c>
      <c r="E1306">
        <v>4.8342658528314686E-3</v>
      </c>
    </row>
    <row r="1307" spans="1:5">
      <c r="A1307" t="s">
        <v>227</v>
      </c>
      <c r="B1307" t="s">
        <v>59</v>
      </c>
      <c r="C1307" t="s">
        <v>100</v>
      </c>
      <c r="D1307">
        <v>861.05555560999892</v>
      </c>
      <c r="E1307">
        <v>4.5737717845678949E-3</v>
      </c>
    </row>
    <row r="1308" spans="1:5">
      <c r="A1308" t="s">
        <v>228</v>
      </c>
      <c r="B1308" t="s">
        <v>59</v>
      </c>
      <c r="C1308" t="s">
        <v>100</v>
      </c>
      <c r="D1308">
        <v>915.33934318630156</v>
      </c>
      <c r="E1308">
        <v>4.477252270916483E-3</v>
      </c>
    </row>
    <row r="1309" spans="1:5">
      <c r="A1309" t="s">
        <v>229</v>
      </c>
      <c r="B1309" t="s">
        <v>59</v>
      </c>
      <c r="C1309" t="s">
        <v>100</v>
      </c>
      <c r="D1309">
        <v>884.70899443380017</v>
      </c>
      <c r="E1309">
        <v>4.3154502737196721E-3</v>
      </c>
    </row>
    <row r="1310" spans="1:5">
      <c r="A1310" t="s">
        <v>230</v>
      </c>
      <c r="B1310" t="s">
        <v>59</v>
      </c>
      <c r="C1310" t="s">
        <v>100</v>
      </c>
      <c r="D1310">
        <v>948.77600888439974</v>
      </c>
      <c r="E1310">
        <v>4.8183874234463929E-3</v>
      </c>
    </row>
    <row r="1311" spans="1:5">
      <c r="A1311" t="s">
        <v>231</v>
      </c>
      <c r="B1311" t="s">
        <v>59</v>
      </c>
      <c r="C1311" t="s">
        <v>100</v>
      </c>
      <c r="D1311">
        <v>919.36196292500176</v>
      </c>
      <c r="E1311">
        <v>4.4951452021182005E-3</v>
      </c>
    </row>
    <row r="1312" spans="1:5">
      <c r="A1312" t="s">
        <v>232</v>
      </c>
      <c r="B1312" t="s">
        <v>59</v>
      </c>
      <c r="C1312" t="s">
        <v>100</v>
      </c>
      <c r="D1312">
        <v>1112.8925933665032</v>
      </c>
      <c r="E1312">
        <v>4.7952101980001305E-3</v>
      </c>
    </row>
    <row r="1313" spans="1:5">
      <c r="A1313" t="s">
        <v>233</v>
      </c>
      <c r="B1313" t="s">
        <v>59</v>
      </c>
      <c r="C1313" t="s">
        <v>100</v>
      </c>
      <c r="D1313">
        <v>838.14634424299857</v>
      </c>
      <c r="E1313">
        <v>4.5846884003236917E-3</v>
      </c>
    </row>
    <row r="1314" spans="1:5">
      <c r="A1314" t="s">
        <v>234</v>
      </c>
      <c r="B1314" t="s">
        <v>59</v>
      </c>
      <c r="C1314" t="s">
        <v>100</v>
      </c>
      <c r="D1314">
        <v>829.18921537499943</v>
      </c>
      <c r="E1314">
        <v>4.9279235190350344E-3</v>
      </c>
    </row>
    <row r="1315" spans="1:5">
      <c r="A1315" t="s">
        <v>235</v>
      </c>
      <c r="B1315" t="s">
        <v>59</v>
      </c>
      <c r="C1315" t="s">
        <v>100</v>
      </c>
      <c r="D1315">
        <v>698.76901567790117</v>
      </c>
      <c r="E1315">
        <v>4.5970097445278118E-3</v>
      </c>
    </row>
    <row r="1316" spans="1:5">
      <c r="A1316" t="s">
        <v>236</v>
      </c>
      <c r="B1316" t="s">
        <v>59</v>
      </c>
      <c r="C1316" t="s">
        <v>100</v>
      </c>
      <c r="D1316">
        <v>757.49028377850004</v>
      </c>
      <c r="E1316">
        <v>5.2193063119715163E-3</v>
      </c>
    </row>
    <row r="1317" spans="1:5">
      <c r="A1317" t="s">
        <v>237</v>
      </c>
      <c r="B1317" t="s">
        <v>59</v>
      </c>
      <c r="C1317" t="s">
        <v>100</v>
      </c>
      <c r="D1317">
        <v>739.7127301011991</v>
      </c>
      <c r="E1317">
        <v>4.9332421782683827E-3</v>
      </c>
    </row>
    <row r="1318" spans="1:5">
      <c r="A1318" t="s">
        <v>238</v>
      </c>
      <c r="B1318" t="s">
        <v>59</v>
      </c>
      <c r="C1318" t="s">
        <v>100</v>
      </c>
      <c r="D1318">
        <v>693</v>
      </c>
      <c r="E1318">
        <v>5.3110469777136442E-3</v>
      </c>
    </row>
    <row r="1319" spans="1:5">
      <c r="A1319" t="s">
        <v>239</v>
      </c>
      <c r="B1319" t="s">
        <v>59</v>
      </c>
      <c r="C1319" t="s">
        <v>100</v>
      </c>
      <c r="D1319">
        <v>698.56432038060109</v>
      </c>
      <c r="E1319">
        <v>5.5780669522956716E-3</v>
      </c>
    </row>
    <row r="1320" spans="1:5">
      <c r="A1320" t="s">
        <v>240</v>
      </c>
      <c r="B1320" t="s">
        <v>59</v>
      </c>
      <c r="C1320" t="s">
        <v>100</v>
      </c>
      <c r="D1320">
        <v>691.66893271649985</v>
      </c>
      <c r="E1320">
        <v>5.6251194659835595E-3</v>
      </c>
    </row>
    <row r="1321" spans="1:5">
      <c r="A1321" t="s">
        <v>241</v>
      </c>
      <c r="B1321" t="s">
        <v>59</v>
      </c>
      <c r="C1321" t="s">
        <v>100</v>
      </c>
      <c r="D1321">
        <v>647.77125506400148</v>
      </c>
      <c r="E1321">
        <v>5.4561581577466751E-3</v>
      </c>
    </row>
    <row r="1322" spans="1:5">
      <c r="A1322" t="s">
        <v>227</v>
      </c>
      <c r="B1322" t="s">
        <v>59</v>
      </c>
      <c r="C1322" t="s">
        <v>101</v>
      </c>
      <c r="D1322">
        <v>540.17791425000007</v>
      </c>
      <c r="E1322">
        <v>5.5207264642386693E-3</v>
      </c>
    </row>
    <row r="1323" spans="1:5">
      <c r="A1323" t="s">
        <v>228</v>
      </c>
      <c r="B1323" t="s">
        <v>59</v>
      </c>
      <c r="C1323" t="s">
        <v>101</v>
      </c>
      <c r="D1323">
        <v>563.60625404360064</v>
      </c>
      <c r="E1323">
        <v>5.58104637850791E-3</v>
      </c>
    </row>
    <row r="1324" spans="1:5">
      <c r="A1324" t="s">
        <v>229</v>
      </c>
      <c r="B1324" t="s">
        <v>59</v>
      </c>
      <c r="C1324" t="s">
        <v>101</v>
      </c>
      <c r="D1324">
        <v>537.67638850360026</v>
      </c>
      <c r="E1324">
        <v>5.4323202555695378E-3</v>
      </c>
    </row>
    <row r="1325" spans="1:5">
      <c r="A1325" t="s">
        <v>230</v>
      </c>
      <c r="B1325" t="s">
        <v>59</v>
      </c>
      <c r="C1325" t="s">
        <v>101</v>
      </c>
      <c r="D1325">
        <v>541.65628663169991</v>
      </c>
      <c r="E1325">
        <v>5.5895326469682363E-3</v>
      </c>
    </row>
    <row r="1326" spans="1:5">
      <c r="A1326" t="s">
        <v>231</v>
      </c>
      <c r="B1326" t="s">
        <v>59</v>
      </c>
      <c r="C1326" t="s">
        <v>101</v>
      </c>
      <c r="D1326">
        <v>498.33426996549974</v>
      </c>
      <c r="E1326">
        <v>5.6092862410186588E-3</v>
      </c>
    </row>
    <row r="1327" spans="1:5">
      <c r="A1327" t="s">
        <v>232</v>
      </c>
      <c r="B1327" t="s">
        <v>59</v>
      </c>
      <c r="C1327" t="s">
        <v>101</v>
      </c>
      <c r="D1327">
        <v>582.51396895959999</v>
      </c>
      <c r="E1327">
        <v>5.6183943219648858E-3</v>
      </c>
    </row>
    <row r="1328" spans="1:5">
      <c r="A1328" t="s">
        <v>233</v>
      </c>
      <c r="B1328" t="s">
        <v>59</v>
      </c>
      <c r="C1328" t="s">
        <v>101</v>
      </c>
      <c r="D1328">
        <v>516.98752228059993</v>
      </c>
      <c r="E1328">
        <v>5.3821455344432619E-3</v>
      </c>
    </row>
    <row r="1329" spans="1:5">
      <c r="A1329" t="s">
        <v>234</v>
      </c>
      <c r="B1329" t="s">
        <v>59</v>
      </c>
      <c r="C1329" t="s">
        <v>101</v>
      </c>
      <c r="D1329">
        <v>413.44117647060011</v>
      </c>
      <c r="E1329">
        <v>5.8272242013417703E-3</v>
      </c>
    </row>
    <row r="1330" spans="1:5">
      <c r="A1330" t="s">
        <v>235</v>
      </c>
      <c r="B1330" t="s">
        <v>59</v>
      </c>
      <c r="C1330" t="s">
        <v>101</v>
      </c>
      <c r="D1330">
        <v>368.45602240789998</v>
      </c>
      <c r="E1330">
        <v>5.7502243001047882E-3</v>
      </c>
    </row>
    <row r="1331" spans="1:5">
      <c r="A1331" t="s">
        <v>236</v>
      </c>
      <c r="B1331" t="s">
        <v>59</v>
      </c>
      <c r="C1331" t="s">
        <v>101</v>
      </c>
      <c r="D1331">
        <v>453.22954699199994</v>
      </c>
      <c r="E1331">
        <v>5.6110459790869212E-3</v>
      </c>
    </row>
    <row r="1332" spans="1:5">
      <c r="A1332" t="s">
        <v>237</v>
      </c>
      <c r="B1332" t="s">
        <v>59</v>
      </c>
      <c r="C1332" t="s">
        <v>101</v>
      </c>
      <c r="D1332">
        <v>381.74660633450003</v>
      </c>
      <c r="E1332">
        <v>6.0439368676672607E-3</v>
      </c>
    </row>
    <row r="1333" spans="1:5">
      <c r="A1333" t="s">
        <v>238</v>
      </c>
      <c r="B1333" t="s">
        <v>59</v>
      </c>
      <c r="C1333" t="s">
        <v>101</v>
      </c>
      <c r="D1333">
        <v>403</v>
      </c>
      <c r="E1333">
        <v>5.8571133167907357E-3</v>
      </c>
    </row>
    <row r="1334" spans="1:5">
      <c r="A1334" t="s">
        <v>239</v>
      </c>
      <c r="B1334" t="s">
        <v>59</v>
      </c>
      <c r="C1334" t="s">
        <v>101</v>
      </c>
      <c r="D1334">
        <v>403.25454545610006</v>
      </c>
      <c r="E1334">
        <v>6.2049905816813087E-3</v>
      </c>
    </row>
    <row r="1335" spans="1:5">
      <c r="A1335" t="s">
        <v>240</v>
      </c>
      <c r="B1335" t="s">
        <v>59</v>
      </c>
      <c r="C1335" t="s">
        <v>101</v>
      </c>
      <c r="D1335">
        <v>450.68501048159993</v>
      </c>
      <c r="E1335">
        <v>5.9011420227238799E-3</v>
      </c>
    </row>
    <row r="1336" spans="1:5">
      <c r="A1336" t="s">
        <v>241</v>
      </c>
      <c r="B1336" t="s">
        <v>59</v>
      </c>
      <c r="C1336" t="s">
        <v>101</v>
      </c>
      <c r="D1336">
        <v>387.10784666030031</v>
      </c>
      <c r="E1336">
        <v>6.0447278078300725E-3</v>
      </c>
    </row>
    <row r="1337" spans="1:5">
      <c r="A1337" t="s">
        <v>227</v>
      </c>
      <c r="B1337" t="s">
        <v>59</v>
      </c>
      <c r="C1337" t="s">
        <v>102</v>
      </c>
      <c r="D1337">
        <v>638.4251207999996</v>
      </c>
      <c r="E1337">
        <v>4.1486426609922359E-3</v>
      </c>
    </row>
    <row r="1338" spans="1:5">
      <c r="A1338" t="s">
        <v>228</v>
      </c>
      <c r="B1338" t="s">
        <v>59</v>
      </c>
      <c r="C1338" t="s">
        <v>102</v>
      </c>
      <c r="D1338">
        <v>610.99968866880022</v>
      </c>
      <c r="E1338">
        <v>4.8955498043406131E-3</v>
      </c>
    </row>
    <row r="1339" spans="1:5">
      <c r="A1339" t="s">
        <v>229</v>
      </c>
      <c r="B1339" t="s">
        <v>59</v>
      </c>
      <c r="C1339" t="s">
        <v>102</v>
      </c>
      <c r="D1339">
        <v>641.88528959839971</v>
      </c>
      <c r="E1339">
        <v>4.6262789254627188E-3</v>
      </c>
    </row>
    <row r="1340" spans="1:5">
      <c r="A1340" t="s">
        <v>230</v>
      </c>
      <c r="B1340" t="s">
        <v>59</v>
      </c>
      <c r="C1340" t="s">
        <v>102</v>
      </c>
      <c r="D1340">
        <v>660.86119376810007</v>
      </c>
      <c r="E1340">
        <v>4.4855263678668933E-3</v>
      </c>
    </row>
    <row r="1341" spans="1:5">
      <c r="A1341" t="s">
        <v>231</v>
      </c>
      <c r="B1341" t="s">
        <v>59</v>
      </c>
      <c r="C1341" t="s">
        <v>102</v>
      </c>
      <c r="D1341">
        <v>572.97438596589859</v>
      </c>
      <c r="E1341">
        <v>4.3631793514412034E-3</v>
      </c>
    </row>
    <row r="1342" spans="1:5">
      <c r="A1342" t="s">
        <v>232</v>
      </c>
      <c r="B1342" t="s">
        <v>59</v>
      </c>
      <c r="C1342" t="s">
        <v>102</v>
      </c>
      <c r="D1342">
        <v>610.13157895159873</v>
      </c>
      <c r="E1342">
        <v>4.447648023591988E-3</v>
      </c>
    </row>
    <row r="1343" spans="1:5">
      <c r="A1343" t="s">
        <v>233</v>
      </c>
      <c r="B1343" t="s">
        <v>59</v>
      </c>
      <c r="C1343" t="s">
        <v>102</v>
      </c>
      <c r="D1343">
        <v>592.55102930419969</v>
      </c>
      <c r="E1343">
        <v>4.8847837507139122E-3</v>
      </c>
    </row>
    <row r="1344" spans="1:5">
      <c r="A1344" t="s">
        <v>234</v>
      </c>
      <c r="B1344" t="s">
        <v>59</v>
      </c>
      <c r="C1344" t="s">
        <v>102</v>
      </c>
      <c r="D1344">
        <v>636.53738288360057</v>
      </c>
      <c r="E1344">
        <v>5.5236177903547935E-3</v>
      </c>
    </row>
    <row r="1345" spans="1:5">
      <c r="A1345" t="s">
        <v>235</v>
      </c>
      <c r="B1345" t="s">
        <v>59</v>
      </c>
      <c r="C1345" t="s">
        <v>102</v>
      </c>
      <c r="D1345">
        <v>555.29106323580061</v>
      </c>
      <c r="E1345">
        <v>5.1323274622145764E-3</v>
      </c>
    </row>
    <row r="1346" spans="1:5">
      <c r="A1346" t="s">
        <v>236</v>
      </c>
      <c r="B1346" t="s">
        <v>59</v>
      </c>
      <c r="C1346" t="s">
        <v>102</v>
      </c>
      <c r="D1346">
        <v>675.44167205569886</v>
      </c>
      <c r="E1346">
        <v>4.7937656636118662E-3</v>
      </c>
    </row>
    <row r="1347" spans="1:5">
      <c r="A1347" t="s">
        <v>237</v>
      </c>
      <c r="B1347" t="s">
        <v>59</v>
      </c>
      <c r="C1347" t="s">
        <v>102</v>
      </c>
      <c r="D1347">
        <v>722.13953488430241</v>
      </c>
      <c r="E1347">
        <v>5.0429093338566263E-3</v>
      </c>
    </row>
    <row r="1348" spans="1:5">
      <c r="A1348" t="s">
        <v>238</v>
      </c>
      <c r="B1348" t="s">
        <v>59</v>
      </c>
      <c r="C1348" t="s">
        <v>102</v>
      </c>
      <c r="D1348">
        <v>664</v>
      </c>
      <c r="E1348">
        <v>5.4436495983935743E-3</v>
      </c>
    </row>
    <row r="1349" spans="1:5">
      <c r="A1349" t="s">
        <v>239</v>
      </c>
      <c r="B1349" t="s">
        <v>59</v>
      </c>
      <c r="C1349" t="s">
        <v>102</v>
      </c>
      <c r="D1349">
        <v>671.04146191309917</v>
      </c>
      <c r="E1349">
        <v>5.5155157858193162E-3</v>
      </c>
    </row>
    <row r="1350" spans="1:5">
      <c r="A1350" t="s">
        <v>240</v>
      </c>
      <c r="B1350" t="s">
        <v>59</v>
      </c>
      <c r="C1350" t="s">
        <v>102</v>
      </c>
      <c r="D1350">
        <v>553.21838024650026</v>
      </c>
      <c r="E1350">
        <v>5.7154089637346511E-3</v>
      </c>
    </row>
    <row r="1351" spans="1:5">
      <c r="A1351" t="s">
        <v>241</v>
      </c>
      <c r="B1351" t="s">
        <v>59</v>
      </c>
      <c r="C1351" t="s">
        <v>102</v>
      </c>
      <c r="D1351">
        <v>495.53511148409922</v>
      </c>
      <c r="E1351">
        <v>5.5273187213563868E-3</v>
      </c>
    </row>
    <row r="1352" spans="1:5">
      <c r="A1352" t="s">
        <v>227</v>
      </c>
      <c r="B1352" t="s">
        <v>59</v>
      </c>
      <c r="C1352" t="s">
        <v>103</v>
      </c>
      <c r="D1352">
        <v>2000.1414143999964</v>
      </c>
      <c r="E1352">
        <v>3.2661551427873147E-3</v>
      </c>
    </row>
    <row r="1353" spans="1:5">
      <c r="A1353" t="s">
        <v>228</v>
      </c>
      <c r="B1353" t="s">
        <v>59</v>
      </c>
      <c r="C1353" t="s">
        <v>103</v>
      </c>
      <c r="D1353">
        <v>2003.8524543285043</v>
      </c>
      <c r="E1353">
        <v>3.2987741592116968E-3</v>
      </c>
    </row>
    <row r="1354" spans="1:5">
      <c r="A1354" t="s">
        <v>229</v>
      </c>
      <c r="B1354" t="s">
        <v>59</v>
      </c>
      <c r="C1354" t="s">
        <v>103</v>
      </c>
      <c r="D1354">
        <v>1905.9223633596039</v>
      </c>
      <c r="E1354">
        <v>3.3919729602598994E-3</v>
      </c>
    </row>
    <row r="1355" spans="1:5">
      <c r="A1355" t="s">
        <v>230</v>
      </c>
      <c r="B1355" t="s">
        <v>59</v>
      </c>
      <c r="C1355" t="s">
        <v>103</v>
      </c>
      <c r="D1355">
        <v>2208.400801798196</v>
      </c>
      <c r="E1355">
        <v>3.2909012642127439E-3</v>
      </c>
    </row>
    <row r="1356" spans="1:5">
      <c r="A1356" t="s">
        <v>231</v>
      </c>
      <c r="B1356" t="s">
        <v>59</v>
      </c>
      <c r="C1356" t="s">
        <v>103</v>
      </c>
      <c r="D1356">
        <v>2289</v>
      </c>
      <c r="E1356">
        <v>3.2325493908062714E-3</v>
      </c>
    </row>
    <row r="1357" spans="1:5">
      <c r="A1357" t="s">
        <v>232</v>
      </c>
      <c r="B1357" t="s">
        <v>59</v>
      </c>
      <c r="C1357" t="s">
        <v>103</v>
      </c>
      <c r="D1357">
        <v>2190</v>
      </c>
      <c r="E1357">
        <v>3.1950786402841196E-3</v>
      </c>
    </row>
    <row r="1358" spans="1:5">
      <c r="A1358" t="s">
        <v>233</v>
      </c>
      <c r="B1358" t="s">
        <v>59</v>
      </c>
      <c r="C1358" t="s">
        <v>103</v>
      </c>
      <c r="D1358">
        <v>2196</v>
      </c>
      <c r="E1358">
        <v>3.2603470957296094E-3</v>
      </c>
    </row>
    <row r="1359" spans="1:5">
      <c r="A1359" t="s">
        <v>234</v>
      </c>
      <c r="B1359" t="s">
        <v>59</v>
      </c>
      <c r="C1359" t="s">
        <v>103</v>
      </c>
      <c r="D1359">
        <v>2295</v>
      </c>
      <c r="E1359">
        <v>3.2755386105059311E-3</v>
      </c>
    </row>
    <row r="1360" spans="1:5">
      <c r="A1360" t="s">
        <v>235</v>
      </c>
      <c r="B1360" t="s">
        <v>59</v>
      </c>
      <c r="C1360" t="s">
        <v>103</v>
      </c>
      <c r="D1360">
        <v>1875</v>
      </c>
      <c r="E1360">
        <v>3.2300000000000002E-3</v>
      </c>
    </row>
    <row r="1361" spans="1:5">
      <c r="A1361" t="s">
        <v>236</v>
      </c>
      <c r="B1361" t="s">
        <v>59</v>
      </c>
      <c r="C1361" t="s">
        <v>103</v>
      </c>
      <c r="D1361">
        <v>1996</v>
      </c>
      <c r="E1361">
        <v>3.436734580271654E-3</v>
      </c>
    </row>
    <row r="1362" spans="1:5">
      <c r="A1362" t="s">
        <v>237</v>
      </c>
      <c r="B1362" t="s">
        <v>59</v>
      </c>
      <c r="C1362" t="s">
        <v>103</v>
      </c>
      <c r="D1362">
        <v>1844</v>
      </c>
      <c r="E1362">
        <v>3.3984092552422273E-3</v>
      </c>
    </row>
    <row r="1363" spans="1:5">
      <c r="A1363" t="s">
        <v>238</v>
      </c>
      <c r="B1363" t="s">
        <v>59</v>
      </c>
      <c r="C1363" t="s">
        <v>103</v>
      </c>
      <c r="D1363">
        <v>1791</v>
      </c>
      <c r="E1363">
        <v>3.5447298219492525E-3</v>
      </c>
    </row>
    <row r="1364" spans="1:5">
      <c r="A1364" t="s">
        <v>239</v>
      </c>
      <c r="B1364" t="s">
        <v>59</v>
      </c>
      <c r="C1364" t="s">
        <v>103</v>
      </c>
      <c r="D1364">
        <v>1741</v>
      </c>
      <c r="E1364">
        <v>3.5420256557533985E-3</v>
      </c>
    </row>
    <row r="1365" spans="1:5">
      <c r="A1365" t="s">
        <v>240</v>
      </c>
      <c r="B1365" t="s">
        <v>59</v>
      </c>
      <c r="C1365" t="s">
        <v>103</v>
      </c>
      <c r="D1365">
        <v>1413</v>
      </c>
      <c r="E1365">
        <v>3.5464339073680898E-3</v>
      </c>
    </row>
    <row r="1366" spans="1:5">
      <c r="A1366" t="s">
        <v>241</v>
      </c>
      <c r="B1366" t="s">
        <v>59</v>
      </c>
      <c r="C1366" t="s">
        <v>103</v>
      </c>
      <c r="D1366">
        <v>840</v>
      </c>
      <c r="E1366">
        <v>3.5284391534391533E-3</v>
      </c>
    </row>
    <row r="1367" spans="1:5">
      <c r="A1367" t="s">
        <v>227</v>
      </c>
      <c r="B1367" t="s">
        <v>59</v>
      </c>
      <c r="C1367" t="s">
        <v>104</v>
      </c>
      <c r="D1367">
        <v>267.21311479999997</v>
      </c>
      <c r="E1367">
        <v>4.0752172801537473E-3</v>
      </c>
    </row>
    <row r="1368" spans="1:5">
      <c r="A1368" t="s">
        <v>228</v>
      </c>
      <c r="B1368" t="s">
        <v>59</v>
      </c>
      <c r="C1368" t="s">
        <v>104</v>
      </c>
      <c r="D1368">
        <v>377.39532279299971</v>
      </c>
      <c r="E1368">
        <v>4.7360068000897731E-3</v>
      </c>
    </row>
    <row r="1369" spans="1:5">
      <c r="A1369" t="s">
        <v>229</v>
      </c>
      <c r="B1369" t="s">
        <v>59</v>
      </c>
      <c r="C1369" t="s">
        <v>104</v>
      </c>
      <c r="D1369">
        <v>378.4135064925004</v>
      </c>
      <c r="E1369">
        <v>4.8077288273022326E-3</v>
      </c>
    </row>
    <row r="1370" spans="1:5">
      <c r="A1370" t="s">
        <v>230</v>
      </c>
      <c r="B1370" t="s">
        <v>59</v>
      </c>
      <c r="C1370" t="s">
        <v>104</v>
      </c>
      <c r="D1370">
        <v>393.90250237570035</v>
      </c>
      <c r="E1370">
        <v>3.8909700048929173E-3</v>
      </c>
    </row>
    <row r="1371" spans="1:5">
      <c r="A1371" t="s">
        <v>231</v>
      </c>
      <c r="B1371" t="s">
        <v>59</v>
      </c>
      <c r="C1371" t="s">
        <v>104</v>
      </c>
      <c r="D1371">
        <v>345.37315894950018</v>
      </c>
      <c r="E1371">
        <v>4.0540773356015835E-3</v>
      </c>
    </row>
    <row r="1372" spans="1:5">
      <c r="A1372" t="s">
        <v>232</v>
      </c>
      <c r="B1372" t="s">
        <v>59</v>
      </c>
      <c r="C1372" t="s">
        <v>104</v>
      </c>
      <c r="D1372">
        <v>400.17195767090004</v>
      </c>
      <c r="E1372">
        <v>4.4306845602089398E-3</v>
      </c>
    </row>
    <row r="1373" spans="1:5">
      <c r="A1373" t="s">
        <v>233</v>
      </c>
      <c r="B1373" t="s">
        <v>59</v>
      </c>
      <c r="C1373" t="s">
        <v>104</v>
      </c>
      <c r="D1373">
        <v>341.69047618859975</v>
      </c>
      <c r="E1373">
        <v>4.2055480067205086E-3</v>
      </c>
    </row>
    <row r="1374" spans="1:5">
      <c r="A1374" t="s">
        <v>234</v>
      </c>
      <c r="B1374" t="s">
        <v>59</v>
      </c>
      <c r="C1374" t="s">
        <v>104</v>
      </c>
      <c r="D1374">
        <v>333.89010988920006</v>
      </c>
      <c r="E1374">
        <v>4.2943646936495338E-3</v>
      </c>
    </row>
    <row r="1375" spans="1:5">
      <c r="A1375" t="s">
        <v>235</v>
      </c>
      <c r="B1375" t="s">
        <v>59</v>
      </c>
      <c r="C1375" t="s">
        <v>104</v>
      </c>
      <c r="D1375">
        <v>338.66483516410017</v>
      </c>
      <c r="E1375">
        <v>4.4705891543037127E-3</v>
      </c>
    </row>
    <row r="1376" spans="1:5">
      <c r="A1376" t="s">
        <v>236</v>
      </c>
      <c r="B1376" t="s">
        <v>59</v>
      </c>
      <c r="C1376" t="s">
        <v>104</v>
      </c>
      <c r="D1376">
        <v>326.72222222389973</v>
      </c>
      <c r="E1376">
        <v>4.8901955248851934E-3</v>
      </c>
    </row>
    <row r="1377" spans="1:5">
      <c r="A1377" t="s">
        <v>237</v>
      </c>
      <c r="B1377" t="s">
        <v>59</v>
      </c>
      <c r="C1377" t="s">
        <v>104</v>
      </c>
      <c r="D1377">
        <v>321.77777777819995</v>
      </c>
      <c r="E1377">
        <v>4.942089663903435E-3</v>
      </c>
    </row>
    <row r="1378" spans="1:5">
      <c r="A1378" t="s">
        <v>238</v>
      </c>
      <c r="B1378" t="s">
        <v>59</v>
      </c>
      <c r="C1378" t="s">
        <v>104</v>
      </c>
      <c r="D1378">
        <v>293</v>
      </c>
      <c r="E1378">
        <v>4.7639362912400458E-3</v>
      </c>
    </row>
    <row r="1379" spans="1:5">
      <c r="A1379" t="s">
        <v>239</v>
      </c>
      <c r="B1379" t="s">
        <v>59</v>
      </c>
      <c r="C1379" t="s">
        <v>104</v>
      </c>
      <c r="D1379">
        <v>297.76824997830005</v>
      </c>
      <c r="E1379">
        <v>4.6946863436302102E-3</v>
      </c>
    </row>
    <row r="1380" spans="1:5">
      <c r="A1380" t="s">
        <v>240</v>
      </c>
      <c r="B1380" t="s">
        <v>59</v>
      </c>
      <c r="C1380" t="s">
        <v>104</v>
      </c>
      <c r="D1380">
        <v>256.25249169479991</v>
      </c>
      <c r="E1380">
        <v>4.8462286153024359E-3</v>
      </c>
    </row>
    <row r="1381" spans="1:5">
      <c r="A1381" t="s">
        <v>241</v>
      </c>
      <c r="B1381" t="s">
        <v>59</v>
      </c>
      <c r="C1381" t="s">
        <v>104</v>
      </c>
      <c r="D1381">
        <v>150</v>
      </c>
      <c r="E1381">
        <v>5.4398148148148149E-3</v>
      </c>
    </row>
    <row r="1382" spans="1:5">
      <c r="A1382" t="s">
        <v>227</v>
      </c>
      <c r="B1382" t="s">
        <v>59</v>
      </c>
      <c r="C1382" t="s">
        <v>105</v>
      </c>
      <c r="D1382">
        <v>4054.3815407999937</v>
      </c>
      <c r="E1382">
        <v>3.1272691259146839E-3</v>
      </c>
    </row>
    <row r="1383" spans="1:5">
      <c r="A1383" t="s">
        <v>228</v>
      </c>
      <c r="B1383" t="s">
        <v>59</v>
      </c>
      <c r="C1383" t="s">
        <v>105</v>
      </c>
      <c r="D1383">
        <v>4336.8685676385621</v>
      </c>
      <c r="E1383">
        <v>3.2067588045445214E-3</v>
      </c>
    </row>
    <row r="1384" spans="1:5">
      <c r="A1384" t="s">
        <v>229</v>
      </c>
      <c r="B1384" t="s">
        <v>59</v>
      </c>
      <c r="C1384" t="s">
        <v>105</v>
      </c>
      <c r="D1384">
        <v>4386.6124492123927</v>
      </c>
      <c r="E1384">
        <v>3.2214179667490444E-3</v>
      </c>
    </row>
    <row r="1385" spans="1:5">
      <c r="A1385" t="s">
        <v>230</v>
      </c>
      <c r="B1385" t="s">
        <v>59</v>
      </c>
      <c r="C1385" t="s">
        <v>105</v>
      </c>
      <c r="D1385">
        <v>4317.9477549965932</v>
      </c>
      <c r="E1385">
        <v>3.1533380561051586E-3</v>
      </c>
    </row>
    <row r="1386" spans="1:5">
      <c r="A1386" t="s">
        <v>231</v>
      </c>
      <c r="B1386" t="s">
        <v>59</v>
      </c>
      <c r="C1386" t="s">
        <v>105</v>
      </c>
      <c r="D1386">
        <v>4279</v>
      </c>
      <c r="E1386">
        <v>3.2422554594791096E-3</v>
      </c>
    </row>
    <row r="1387" spans="1:5">
      <c r="A1387" t="s">
        <v>232</v>
      </c>
      <c r="B1387" t="s">
        <v>59</v>
      </c>
      <c r="C1387" t="s">
        <v>105</v>
      </c>
      <c r="D1387">
        <v>4316</v>
      </c>
      <c r="E1387">
        <v>3.4139764184944908E-3</v>
      </c>
    </row>
    <row r="1388" spans="1:5">
      <c r="A1388" t="s">
        <v>233</v>
      </c>
      <c r="B1388" t="s">
        <v>59</v>
      </c>
      <c r="C1388" t="s">
        <v>105</v>
      </c>
      <c r="D1388">
        <v>3941</v>
      </c>
      <c r="E1388">
        <v>3.4221785220897119E-3</v>
      </c>
    </row>
    <row r="1389" spans="1:5">
      <c r="A1389" t="s">
        <v>234</v>
      </c>
      <c r="B1389" t="s">
        <v>59</v>
      </c>
      <c r="C1389" t="s">
        <v>105</v>
      </c>
      <c r="D1389">
        <v>3810</v>
      </c>
      <c r="E1389">
        <v>3.445064158646836E-3</v>
      </c>
    </row>
    <row r="1390" spans="1:5">
      <c r="A1390" t="s">
        <v>235</v>
      </c>
      <c r="B1390" t="s">
        <v>59</v>
      </c>
      <c r="C1390" t="s">
        <v>105</v>
      </c>
      <c r="D1390">
        <v>3334</v>
      </c>
      <c r="E1390">
        <v>3.4793041391721654E-3</v>
      </c>
    </row>
    <row r="1391" spans="1:5">
      <c r="A1391" t="s">
        <v>236</v>
      </c>
      <c r="B1391" t="s">
        <v>59</v>
      </c>
      <c r="C1391" t="s">
        <v>105</v>
      </c>
      <c r="D1391">
        <v>3293</v>
      </c>
      <c r="E1391">
        <v>3.7210665721901675E-3</v>
      </c>
    </row>
    <row r="1392" spans="1:5">
      <c r="A1392" t="s">
        <v>237</v>
      </c>
      <c r="B1392" t="s">
        <v>59</v>
      </c>
      <c r="C1392" t="s">
        <v>105</v>
      </c>
      <c r="D1392">
        <v>2882</v>
      </c>
      <c r="E1392">
        <v>3.956309275965764E-3</v>
      </c>
    </row>
    <row r="1393" spans="1:5">
      <c r="A1393" t="s">
        <v>238</v>
      </c>
      <c r="B1393" t="s">
        <v>59</v>
      </c>
      <c r="C1393" t="s">
        <v>105</v>
      </c>
      <c r="D1393">
        <v>2652</v>
      </c>
      <c r="E1393">
        <v>3.9967215518686107E-3</v>
      </c>
    </row>
    <row r="1394" spans="1:5">
      <c r="A1394" t="s">
        <v>239</v>
      </c>
      <c r="B1394" t="s">
        <v>59</v>
      </c>
      <c r="C1394" t="s">
        <v>105</v>
      </c>
      <c r="D1394">
        <v>2389</v>
      </c>
      <c r="E1394">
        <v>4.1230640435328588E-3</v>
      </c>
    </row>
    <row r="1395" spans="1:5">
      <c r="A1395" t="s">
        <v>240</v>
      </c>
      <c r="B1395" t="s">
        <v>59</v>
      </c>
      <c r="C1395" t="s">
        <v>105</v>
      </c>
      <c r="D1395">
        <v>2183</v>
      </c>
      <c r="E1395">
        <v>4.1052705247620501E-3</v>
      </c>
    </row>
    <row r="1396" spans="1:5">
      <c r="A1396" t="s">
        <v>241</v>
      </c>
      <c r="B1396" t="s">
        <v>59</v>
      </c>
      <c r="C1396" t="s">
        <v>105</v>
      </c>
      <c r="D1396">
        <v>2036</v>
      </c>
      <c r="E1396">
        <v>4.477051953721895E-3</v>
      </c>
    </row>
    <row r="1397" spans="1:5">
      <c r="A1397" t="s">
        <v>227</v>
      </c>
      <c r="B1397" t="s">
        <v>59</v>
      </c>
      <c r="C1397" t="s">
        <v>106</v>
      </c>
      <c r="D1397">
        <v>491.64285720000021</v>
      </c>
      <c r="E1397">
        <v>4.2204761058907197E-3</v>
      </c>
    </row>
    <row r="1398" spans="1:5">
      <c r="A1398" t="s">
        <v>228</v>
      </c>
      <c r="B1398" t="s">
        <v>59</v>
      </c>
      <c r="C1398" t="s">
        <v>106</v>
      </c>
      <c r="D1398">
        <v>634.26000217400008</v>
      </c>
      <c r="E1398">
        <v>4.7090143993857555E-3</v>
      </c>
    </row>
    <row r="1399" spans="1:5">
      <c r="A1399" t="s">
        <v>229</v>
      </c>
      <c r="B1399" t="s">
        <v>59</v>
      </c>
      <c r="C1399" t="s">
        <v>106</v>
      </c>
      <c r="D1399">
        <v>577.18696145149988</v>
      </c>
      <c r="E1399">
        <v>4.8806749944006328E-3</v>
      </c>
    </row>
    <row r="1400" spans="1:5">
      <c r="A1400" t="s">
        <v>230</v>
      </c>
      <c r="B1400" t="s">
        <v>59</v>
      </c>
      <c r="C1400" t="s">
        <v>106</v>
      </c>
      <c r="D1400">
        <v>627.54629629489898</v>
      </c>
      <c r="E1400">
        <v>4.7698983564905166E-3</v>
      </c>
    </row>
    <row r="1401" spans="1:5">
      <c r="A1401" t="s">
        <v>231</v>
      </c>
      <c r="B1401" t="s">
        <v>59</v>
      </c>
      <c r="C1401" t="s">
        <v>106</v>
      </c>
      <c r="D1401">
        <v>621.62500000179989</v>
      </c>
      <c r="E1401">
        <v>5.2105179698780013E-3</v>
      </c>
    </row>
    <row r="1402" spans="1:5">
      <c r="A1402" t="s">
        <v>232</v>
      </c>
      <c r="B1402" t="s">
        <v>59</v>
      </c>
      <c r="C1402" t="s">
        <v>106</v>
      </c>
      <c r="D1402">
        <v>635.03085721579941</v>
      </c>
      <c r="E1402">
        <v>4.9209132235651471E-3</v>
      </c>
    </row>
    <row r="1403" spans="1:5">
      <c r="A1403" t="s">
        <v>233</v>
      </c>
      <c r="B1403" t="s">
        <v>59</v>
      </c>
      <c r="C1403" t="s">
        <v>106</v>
      </c>
      <c r="D1403">
        <v>578.37560443959921</v>
      </c>
      <c r="E1403">
        <v>5.1292564153060582E-3</v>
      </c>
    </row>
    <row r="1404" spans="1:5">
      <c r="A1404" t="s">
        <v>234</v>
      </c>
      <c r="B1404" t="s">
        <v>59</v>
      </c>
      <c r="C1404" t="s">
        <v>106</v>
      </c>
      <c r="D1404">
        <v>613.63353729620007</v>
      </c>
      <c r="E1404">
        <v>4.7509659443553268E-3</v>
      </c>
    </row>
    <row r="1405" spans="1:5">
      <c r="A1405" t="s">
        <v>235</v>
      </c>
      <c r="B1405" t="s">
        <v>59</v>
      </c>
      <c r="C1405" t="s">
        <v>106</v>
      </c>
      <c r="D1405">
        <v>517.73073605429988</v>
      </c>
      <c r="E1405">
        <v>4.8564229480166227E-3</v>
      </c>
    </row>
    <row r="1406" spans="1:5">
      <c r="A1406" t="s">
        <v>236</v>
      </c>
      <c r="B1406" t="s">
        <v>59</v>
      </c>
      <c r="C1406" t="s">
        <v>106</v>
      </c>
      <c r="D1406">
        <v>624.86240181259859</v>
      </c>
      <c r="E1406">
        <v>5.7893133750339457E-3</v>
      </c>
    </row>
    <row r="1407" spans="1:5">
      <c r="A1407" t="s">
        <v>237</v>
      </c>
      <c r="B1407" t="s">
        <v>59</v>
      </c>
      <c r="C1407" t="s">
        <v>106</v>
      </c>
      <c r="D1407">
        <v>553.58112559159974</v>
      </c>
      <c r="E1407">
        <v>5.5647913387980984E-3</v>
      </c>
    </row>
    <row r="1408" spans="1:5">
      <c r="A1408" t="s">
        <v>238</v>
      </c>
      <c r="B1408" t="s">
        <v>59</v>
      </c>
      <c r="C1408" t="s">
        <v>106</v>
      </c>
      <c r="D1408">
        <v>558</v>
      </c>
      <c r="E1408">
        <v>5.7136101154918358E-3</v>
      </c>
    </row>
    <row r="1409" spans="1:5">
      <c r="A1409" t="s">
        <v>239</v>
      </c>
      <c r="B1409" t="s">
        <v>59</v>
      </c>
      <c r="C1409" t="s">
        <v>106</v>
      </c>
      <c r="D1409">
        <v>593.17799846879961</v>
      </c>
      <c r="E1409">
        <v>5.559763255501721E-3</v>
      </c>
    </row>
    <row r="1410" spans="1:5">
      <c r="A1410" t="s">
        <v>240</v>
      </c>
      <c r="B1410" t="s">
        <v>59</v>
      </c>
      <c r="C1410" t="s">
        <v>106</v>
      </c>
      <c r="D1410">
        <v>490.04082544270102</v>
      </c>
      <c r="E1410">
        <v>6.0061126655356961E-3</v>
      </c>
    </row>
    <row r="1411" spans="1:5">
      <c r="A1411" t="s">
        <v>241</v>
      </c>
      <c r="B1411" t="s">
        <v>59</v>
      </c>
      <c r="C1411" t="s">
        <v>106</v>
      </c>
      <c r="D1411">
        <v>501.92246835669943</v>
      </c>
      <c r="E1411">
        <v>5.8261184872279567E-3</v>
      </c>
    </row>
    <row r="1412" spans="1:5">
      <c r="A1412" t="s">
        <v>227</v>
      </c>
      <c r="B1412" t="s">
        <v>59</v>
      </c>
      <c r="C1412" t="s">
        <v>107</v>
      </c>
      <c r="D1412">
        <v>2596.3421401200035</v>
      </c>
      <c r="E1412">
        <v>3.6793350500034308E-3</v>
      </c>
    </row>
    <row r="1413" spans="1:5">
      <c r="A1413" t="s">
        <v>228</v>
      </c>
      <c r="B1413" t="s">
        <v>59</v>
      </c>
      <c r="C1413" t="s">
        <v>107</v>
      </c>
      <c r="D1413">
        <v>2731.0504721494008</v>
      </c>
      <c r="E1413">
        <v>3.821896765411217E-3</v>
      </c>
    </row>
    <row r="1414" spans="1:5">
      <c r="A1414" t="s">
        <v>229</v>
      </c>
      <c r="B1414" t="s">
        <v>59</v>
      </c>
      <c r="C1414" t="s">
        <v>107</v>
      </c>
      <c r="D1414">
        <v>2812.9888648176993</v>
      </c>
      <c r="E1414">
        <v>3.7151347646029718E-3</v>
      </c>
    </row>
    <row r="1415" spans="1:5">
      <c r="A1415" t="s">
        <v>230</v>
      </c>
      <c r="B1415" t="s">
        <v>59</v>
      </c>
      <c r="C1415" t="s">
        <v>107</v>
      </c>
      <c r="D1415">
        <v>2754.9910846368984</v>
      </c>
      <c r="E1415">
        <v>3.8908336575092608E-3</v>
      </c>
    </row>
    <row r="1416" spans="1:5">
      <c r="A1416" t="s">
        <v>231</v>
      </c>
      <c r="B1416" t="s">
        <v>59</v>
      </c>
      <c r="C1416" t="s">
        <v>107</v>
      </c>
      <c r="D1416">
        <v>2387.0708216802923</v>
      </c>
      <c r="E1416">
        <v>3.7983362308888612E-3</v>
      </c>
    </row>
    <row r="1417" spans="1:5">
      <c r="A1417" t="s">
        <v>232</v>
      </c>
      <c r="B1417" t="s">
        <v>59</v>
      </c>
      <c r="C1417" t="s">
        <v>107</v>
      </c>
      <c r="D1417">
        <v>2422.2326927932108</v>
      </c>
      <c r="E1417">
        <v>3.9796757226649602E-3</v>
      </c>
    </row>
    <row r="1418" spans="1:5">
      <c r="A1418" t="s">
        <v>233</v>
      </c>
      <c r="B1418" t="s">
        <v>59</v>
      </c>
      <c r="C1418" t="s">
        <v>107</v>
      </c>
      <c r="D1418">
        <v>2450.5555732128082</v>
      </c>
      <c r="E1418">
        <v>4.048002991763772E-3</v>
      </c>
    </row>
    <row r="1419" spans="1:5">
      <c r="A1419" t="s">
        <v>234</v>
      </c>
      <c r="B1419" t="s">
        <v>59</v>
      </c>
      <c r="C1419" t="s">
        <v>107</v>
      </c>
      <c r="D1419">
        <v>2447.2651062359937</v>
      </c>
      <c r="E1419">
        <v>3.9472505363157308E-3</v>
      </c>
    </row>
    <row r="1420" spans="1:5">
      <c r="A1420" t="s">
        <v>235</v>
      </c>
      <c r="B1420" t="s">
        <v>59</v>
      </c>
      <c r="C1420" t="s">
        <v>107</v>
      </c>
      <c r="D1420">
        <v>2112.247741655503</v>
      </c>
      <c r="E1420">
        <v>4.303594032635606E-3</v>
      </c>
    </row>
    <row r="1421" spans="1:5">
      <c r="A1421" t="s">
        <v>236</v>
      </c>
      <c r="B1421" t="s">
        <v>59</v>
      </c>
      <c r="C1421" t="s">
        <v>107</v>
      </c>
      <c r="D1421">
        <v>2146</v>
      </c>
      <c r="E1421">
        <v>4.2119705912809363E-3</v>
      </c>
    </row>
    <row r="1422" spans="1:5">
      <c r="A1422" t="s">
        <v>237</v>
      </c>
      <c r="B1422" t="s">
        <v>59</v>
      </c>
      <c r="C1422" t="s">
        <v>107</v>
      </c>
      <c r="D1422">
        <v>2062</v>
      </c>
      <c r="E1422">
        <v>4.1986609548442721E-3</v>
      </c>
    </row>
    <row r="1423" spans="1:5">
      <c r="A1423" t="s">
        <v>238</v>
      </c>
      <c r="B1423" t="s">
        <v>59</v>
      </c>
      <c r="C1423" t="s">
        <v>107</v>
      </c>
      <c r="D1423">
        <v>1993</v>
      </c>
      <c r="E1423">
        <v>4.2760773819479287E-3</v>
      </c>
    </row>
    <row r="1424" spans="1:5">
      <c r="A1424" t="s">
        <v>239</v>
      </c>
      <c r="B1424" t="s">
        <v>59</v>
      </c>
      <c r="C1424" t="s">
        <v>107</v>
      </c>
      <c r="D1424">
        <v>1948</v>
      </c>
      <c r="E1424">
        <v>4.3834131873146248E-3</v>
      </c>
    </row>
    <row r="1425" spans="1:5">
      <c r="A1425" t="s">
        <v>240</v>
      </c>
      <c r="B1425" t="s">
        <v>59</v>
      </c>
      <c r="C1425" t="s">
        <v>107</v>
      </c>
      <c r="D1425">
        <v>1714</v>
      </c>
      <c r="E1425">
        <v>4.3623590042784904E-3</v>
      </c>
    </row>
    <row r="1426" spans="1:5">
      <c r="A1426" t="s">
        <v>241</v>
      </c>
      <c r="B1426" t="s">
        <v>59</v>
      </c>
      <c r="C1426" t="s">
        <v>107</v>
      </c>
      <c r="D1426">
        <v>1517</v>
      </c>
      <c r="E1426">
        <v>4.4504870724382918E-3</v>
      </c>
    </row>
    <row r="1427" spans="1:5">
      <c r="A1427" t="s">
        <v>227</v>
      </c>
      <c r="B1427" t="s">
        <v>242</v>
      </c>
      <c r="C1427" t="s">
        <v>63</v>
      </c>
      <c r="D1427">
        <v>773.0000001800006</v>
      </c>
      <c r="E1427">
        <v>3.8749940108214736E-3</v>
      </c>
    </row>
    <row r="1428" spans="1:5">
      <c r="A1428" t="s">
        <v>228</v>
      </c>
      <c r="B1428" t="s">
        <v>242</v>
      </c>
      <c r="C1428" t="s">
        <v>63</v>
      </c>
      <c r="D1428">
        <v>715.89204081839966</v>
      </c>
      <c r="E1428">
        <v>3.7961613094269768E-3</v>
      </c>
    </row>
    <row r="1429" spans="1:5">
      <c r="A1429" t="s">
        <v>229</v>
      </c>
      <c r="B1429" t="s">
        <v>242</v>
      </c>
      <c r="C1429" t="s">
        <v>63</v>
      </c>
      <c r="D1429">
        <v>685.22722943310043</v>
      </c>
      <c r="E1429">
        <v>3.8994871797691758E-3</v>
      </c>
    </row>
    <row r="1430" spans="1:5">
      <c r="A1430" t="s">
        <v>230</v>
      </c>
      <c r="B1430" t="s">
        <v>242</v>
      </c>
      <c r="C1430" t="s">
        <v>63</v>
      </c>
      <c r="D1430">
        <v>631.01268731170001</v>
      </c>
      <c r="E1430">
        <v>3.735157463861188E-3</v>
      </c>
    </row>
    <row r="1431" spans="1:5">
      <c r="A1431" t="s">
        <v>231</v>
      </c>
      <c r="B1431" t="s">
        <v>242</v>
      </c>
      <c r="C1431" t="s">
        <v>63</v>
      </c>
      <c r="D1431">
        <v>615.28883748009957</v>
      </c>
      <c r="E1431">
        <v>3.9480914623391747E-3</v>
      </c>
    </row>
    <row r="1432" spans="1:5">
      <c r="A1432" t="s">
        <v>232</v>
      </c>
      <c r="B1432" t="s">
        <v>242</v>
      </c>
      <c r="C1432" t="s">
        <v>63</v>
      </c>
      <c r="D1432">
        <v>671.00912698519971</v>
      </c>
      <c r="E1432">
        <v>4.0357514679343221E-3</v>
      </c>
    </row>
    <row r="1433" spans="1:5">
      <c r="A1433" t="s">
        <v>233</v>
      </c>
      <c r="B1433" t="s">
        <v>242</v>
      </c>
      <c r="C1433" t="s">
        <v>63</v>
      </c>
      <c r="D1433">
        <v>768.31042626770056</v>
      </c>
      <c r="E1433">
        <v>4.2255248390312208E-3</v>
      </c>
    </row>
    <row r="1434" spans="1:5">
      <c r="A1434" t="s">
        <v>234</v>
      </c>
      <c r="B1434" t="s">
        <v>242</v>
      </c>
      <c r="C1434" t="s">
        <v>63</v>
      </c>
      <c r="D1434">
        <v>694.32661290359988</v>
      </c>
      <c r="E1434">
        <v>4.1044085222202162E-3</v>
      </c>
    </row>
    <row r="1435" spans="1:5">
      <c r="A1435" t="s">
        <v>235</v>
      </c>
      <c r="B1435" t="s">
        <v>242</v>
      </c>
      <c r="C1435" t="s">
        <v>63</v>
      </c>
      <c r="D1435">
        <v>668</v>
      </c>
      <c r="E1435">
        <v>4.2456753160345969E-3</v>
      </c>
    </row>
    <row r="1436" spans="1:5">
      <c r="A1436" t="s">
        <v>236</v>
      </c>
      <c r="B1436" t="s">
        <v>242</v>
      </c>
      <c r="C1436" t="s">
        <v>63</v>
      </c>
      <c r="D1436">
        <v>719</v>
      </c>
      <c r="E1436">
        <v>4.3975042497295625E-3</v>
      </c>
    </row>
    <row r="1437" spans="1:5">
      <c r="A1437" t="s">
        <v>237</v>
      </c>
      <c r="B1437" t="s">
        <v>242</v>
      </c>
      <c r="C1437" t="s">
        <v>63</v>
      </c>
      <c r="D1437">
        <v>642</v>
      </c>
      <c r="E1437">
        <v>5.101246105919003E-3</v>
      </c>
    </row>
    <row r="1438" spans="1:5">
      <c r="A1438" t="s">
        <v>238</v>
      </c>
      <c r="B1438" t="s">
        <v>242</v>
      </c>
      <c r="C1438" t="s">
        <v>63</v>
      </c>
      <c r="D1438">
        <v>692</v>
      </c>
      <c r="E1438">
        <v>5.0046162491971741E-3</v>
      </c>
    </row>
    <row r="1439" spans="1:5">
      <c r="A1439" t="s">
        <v>239</v>
      </c>
      <c r="B1439" t="s">
        <v>242</v>
      </c>
      <c r="C1439" t="s">
        <v>63</v>
      </c>
      <c r="D1439">
        <v>589</v>
      </c>
      <c r="E1439">
        <v>5.1959535936615727E-3</v>
      </c>
    </row>
    <row r="1440" spans="1:5">
      <c r="A1440" t="s">
        <v>240</v>
      </c>
      <c r="B1440" t="s">
        <v>242</v>
      </c>
      <c r="C1440" t="s">
        <v>63</v>
      </c>
      <c r="D1440">
        <v>497</v>
      </c>
      <c r="E1440">
        <v>5.1810865191146875E-3</v>
      </c>
    </row>
    <row r="1441" spans="1:5">
      <c r="A1441" t="s">
        <v>241</v>
      </c>
      <c r="B1441" t="s">
        <v>242</v>
      </c>
      <c r="C1441" t="s">
        <v>63</v>
      </c>
      <c r="D1441">
        <v>378</v>
      </c>
      <c r="E1441">
        <v>5.0301293356848917E-3</v>
      </c>
    </row>
    <row r="1442" spans="1:5">
      <c r="A1442" t="s">
        <v>227</v>
      </c>
      <c r="B1442" t="s">
        <v>242</v>
      </c>
      <c r="C1442" t="s">
        <v>64</v>
      </c>
      <c r="D1442">
        <v>334.51260503999993</v>
      </c>
      <c r="E1442">
        <v>4.6379335851037314E-3</v>
      </c>
    </row>
    <row r="1443" spans="1:5">
      <c r="A1443" t="s">
        <v>228</v>
      </c>
      <c r="B1443" t="s">
        <v>242</v>
      </c>
      <c r="C1443" t="s">
        <v>64</v>
      </c>
      <c r="D1443">
        <v>374.09696538850005</v>
      </c>
      <c r="E1443">
        <v>4.8697525712717987E-3</v>
      </c>
    </row>
    <row r="1444" spans="1:5">
      <c r="A1444" t="s">
        <v>229</v>
      </c>
      <c r="B1444" t="s">
        <v>242</v>
      </c>
      <c r="C1444" t="s">
        <v>64</v>
      </c>
      <c r="D1444">
        <v>318.34708968090007</v>
      </c>
      <c r="E1444">
        <v>4.5596952428071909E-3</v>
      </c>
    </row>
    <row r="1445" spans="1:5">
      <c r="A1445" t="s">
        <v>230</v>
      </c>
      <c r="B1445" t="s">
        <v>242</v>
      </c>
      <c r="C1445" t="s">
        <v>64</v>
      </c>
      <c r="D1445">
        <v>273.72536409659989</v>
      </c>
      <c r="E1445">
        <v>4.4686766964743413E-3</v>
      </c>
    </row>
    <row r="1446" spans="1:5">
      <c r="A1446" t="s">
        <v>231</v>
      </c>
      <c r="B1446" t="s">
        <v>242</v>
      </c>
      <c r="C1446" t="s">
        <v>64</v>
      </c>
      <c r="D1446">
        <v>292.29393939430003</v>
      </c>
      <c r="E1446">
        <v>4.2224845728614556E-3</v>
      </c>
    </row>
    <row r="1447" spans="1:5">
      <c r="A1447" t="s">
        <v>232</v>
      </c>
      <c r="B1447" t="s">
        <v>242</v>
      </c>
      <c r="C1447" t="s">
        <v>64</v>
      </c>
      <c r="D1447">
        <v>343.56843538550004</v>
      </c>
      <c r="E1447">
        <v>4.4878872778676294E-3</v>
      </c>
    </row>
    <row r="1448" spans="1:5">
      <c r="A1448" t="s">
        <v>233</v>
      </c>
      <c r="B1448" t="s">
        <v>242</v>
      </c>
      <c r="C1448" t="s">
        <v>64</v>
      </c>
      <c r="D1448">
        <v>315.75293579000015</v>
      </c>
      <c r="E1448">
        <v>5.0545379218311414E-3</v>
      </c>
    </row>
    <row r="1449" spans="1:5">
      <c r="A1449" t="s">
        <v>234</v>
      </c>
      <c r="B1449" t="s">
        <v>242</v>
      </c>
      <c r="C1449" t="s">
        <v>64</v>
      </c>
      <c r="D1449">
        <v>345.86410256340019</v>
      </c>
      <c r="E1449">
        <v>4.4032423548233737E-3</v>
      </c>
    </row>
    <row r="1450" spans="1:5">
      <c r="A1450" t="s">
        <v>235</v>
      </c>
      <c r="B1450" t="s">
        <v>242</v>
      </c>
      <c r="C1450" t="s">
        <v>64</v>
      </c>
      <c r="D1450">
        <v>346.48809523689999</v>
      </c>
      <c r="E1450">
        <v>4.9010367952558682E-3</v>
      </c>
    </row>
    <row r="1451" spans="1:5">
      <c r="A1451" t="s">
        <v>236</v>
      </c>
      <c r="B1451" t="s">
        <v>242</v>
      </c>
      <c r="C1451" t="s">
        <v>64</v>
      </c>
      <c r="D1451">
        <v>348.90909090980006</v>
      </c>
      <c r="E1451">
        <v>4.773627033752891E-3</v>
      </c>
    </row>
    <row r="1452" spans="1:5">
      <c r="A1452" t="s">
        <v>237</v>
      </c>
      <c r="B1452" t="s">
        <v>242</v>
      </c>
      <c r="C1452" t="s">
        <v>64</v>
      </c>
      <c r="D1452">
        <v>338</v>
      </c>
      <c r="E1452">
        <v>4.1831032215647601E-3</v>
      </c>
    </row>
    <row r="1453" spans="1:5">
      <c r="A1453" t="s">
        <v>238</v>
      </c>
      <c r="B1453" t="s">
        <v>242</v>
      </c>
      <c r="C1453" t="s">
        <v>64</v>
      </c>
      <c r="D1453">
        <v>290</v>
      </c>
      <c r="E1453">
        <v>4.4013409961685818E-3</v>
      </c>
    </row>
    <row r="1454" spans="1:5">
      <c r="A1454" t="s">
        <v>239</v>
      </c>
      <c r="B1454" t="s">
        <v>242</v>
      </c>
      <c r="C1454" t="s">
        <v>64</v>
      </c>
      <c r="D1454">
        <v>308</v>
      </c>
      <c r="E1454">
        <v>4.6266233766233764E-3</v>
      </c>
    </row>
    <row r="1455" spans="1:5">
      <c r="A1455" t="s">
        <v>240</v>
      </c>
      <c r="B1455" t="s">
        <v>242</v>
      </c>
      <c r="C1455" t="s">
        <v>64</v>
      </c>
      <c r="D1455">
        <v>302</v>
      </c>
      <c r="E1455">
        <v>4.727740986019132E-3</v>
      </c>
    </row>
    <row r="1456" spans="1:5">
      <c r="A1456" t="s">
        <v>241</v>
      </c>
      <c r="B1456" t="s">
        <v>242</v>
      </c>
      <c r="C1456" t="s">
        <v>64</v>
      </c>
      <c r="D1456">
        <v>254</v>
      </c>
      <c r="E1456">
        <v>4.511154855643045E-3</v>
      </c>
    </row>
    <row r="1457" spans="1:5">
      <c r="A1457" t="s">
        <v>227</v>
      </c>
      <c r="B1457" t="s">
        <v>242</v>
      </c>
      <c r="C1457" t="s">
        <v>65</v>
      </c>
      <c r="D1457">
        <v>418.42537324999978</v>
      </c>
      <c r="E1457">
        <v>4.4613184945040876E-3</v>
      </c>
    </row>
    <row r="1458" spans="1:5">
      <c r="A1458" t="s">
        <v>228</v>
      </c>
      <c r="B1458" t="s">
        <v>242</v>
      </c>
      <c r="C1458" t="s">
        <v>65</v>
      </c>
      <c r="D1458">
        <v>445.19956140080092</v>
      </c>
      <c r="E1458">
        <v>4.1347752639553873E-3</v>
      </c>
    </row>
    <row r="1459" spans="1:5">
      <c r="A1459" t="s">
        <v>229</v>
      </c>
      <c r="B1459" t="s">
        <v>242</v>
      </c>
      <c r="C1459" t="s">
        <v>65</v>
      </c>
      <c r="D1459">
        <v>512.22273391829981</v>
      </c>
      <c r="E1459">
        <v>4.0925450634831514E-3</v>
      </c>
    </row>
    <row r="1460" spans="1:5">
      <c r="A1460" t="s">
        <v>230</v>
      </c>
      <c r="B1460" t="s">
        <v>242</v>
      </c>
      <c r="C1460" t="s">
        <v>65</v>
      </c>
      <c r="D1460">
        <v>406.1956432354001</v>
      </c>
      <c r="E1460">
        <v>4.7065923228625343E-3</v>
      </c>
    </row>
    <row r="1461" spans="1:5">
      <c r="A1461" t="s">
        <v>231</v>
      </c>
      <c r="B1461" t="s">
        <v>242</v>
      </c>
      <c r="C1461" t="s">
        <v>65</v>
      </c>
      <c r="D1461">
        <v>390.77033145990032</v>
      </c>
      <c r="E1461">
        <v>3.8496321744594677E-3</v>
      </c>
    </row>
    <row r="1462" spans="1:5">
      <c r="A1462" t="s">
        <v>232</v>
      </c>
      <c r="B1462" t="s">
        <v>242</v>
      </c>
      <c r="C1462" t="s">
        <v>65</v>
      </c>
      <c r="D1462">
        <v>476.20680093679943</v>
      </c>
      <c r="E1462">
        <v>4.1134103730704761E-3</v>
      </c>
    </row>
    <row r="1463" spans="1:5">
      <c r="A1463" t="s">
        <v>233</v>
      </c>
      <c r="B1463" t="s">
        <v>242</v>
      </c>
      <c r="C1463" t="s">
        <v>65</v>
      </c>
      <c r="D1463">
        <v>500.01483516509973</v>
      </c>
      <c r="E1463">
        <v>4.4887844495811024E-3</v>
      </c>
    </row>
    <row r="1464" spans="1:5">
      <c r="A1464" t="s">
        <v>234</v>
      </c>
      <c r="B1464" t="s">
        <v>242</v>
      </c>
      <c r="C1464" t="s">
        <v>65</v>
      </c>
      <c r="D1464">
        <v>494.71812196720009</v>
      </c>
      <c r="E1464">
        <v>4.5096849108696149E-3</v>
      </c>
    </row>
    <row r="1465" spans="1:5">
      <c r="A1465" t="s">
        <v>235</v>
      </c>
      <c r="B1465" t="s">
        <v>242</v>
      </c>
      <c r="C1465" t="s">
        <v>65</v>
      </c>
      <c r="D1465">
        <v>438.12508167670035</v>
      </c>
      <c r="E1465">
        <v>4.7904490857198804E-3</v>
      </c>
    </row>
    <row r="1466" spans="1:5">
      <c r="A1466" t="s">
        <v>236</v>
      </c>
      <c r="B1466" t="s">
        <v>242</v>
      </c>
      <c r="C1466" t="s">
        <v>65</v>
      </c>
      <c r="D1466">
        <v>471.2528278752003</v>
      </c>
      <c r="E1466">
        <v>4.8761840547220095E-3</v>
      </c>
    </row>
    <row r="1467" spans="1:5">
      <c r="A1467" t="s">
        <v>237</v>
      </c>
      <c r="B1467" t="s">
        <v>242</v>
      </c>
      <c r="C1467" t="s">
        <v>65</v>
      </c>
      <c r="D1467">
        <v>401.20245801759989</v>
      </c>
      <c r="E1467">
        <v>4.7878553406319599E-3</v>
      </c>
    </row>
    <row r="1468" spans="1:5">
      <c r="A1468" t="s">
        <v>238</v>
      </c>
      <c r="B1468" t="s">
        <v>242</v>
      </c>
      <c r="C1468" t="s">
        <v>65</v>
      </c>
      <c r="D1468">
        <v>369</v>
      </c>
      <c r="E1468">
        <v>4.9081601927130382E-3</v>
      </c>
    </row>
    <row r="1469" spans="1:5">
      <c r="A1469" t="s">
        <v>239</v>
      </c>
      <c r="B1469" t="s">
        <v>242</v>
      </c>
      <c r="C1469" t="s">
        <v>65</v>
      </c>
      <c r="D1469">
        <v>316.56137930980003</v>
      </c>
      <c r="E1469">
        <v>5.0019248854776977E-3</v>
      </c>
    </row>
    <row r="1470" spans="1:5">
      <c r="A1470" t="s">
        <v>240</v>
      </c>
      <c r="B1470" t="s">
        <v>242</v>
      </c>
      <c r="C1470" t="s">
        <v>65</v>
      </c>
      <c r="D1470">
        <v>333.8400000007</v>
      </c>
      <c r="E1470">
        <v>5.6311701441725736E-3</v>
      </c>
    </row>
    <row r="1471" spans="1:5">
      <c r="A1471" t="s">
        <v>241</v>
      </c>
      <c r="B1471" t="s">
        <v>242</v>
      </c>
      <c r="C1471" t="s">
        <v>65</v>
      </c>
      <c r="D1471">
        <v>284.97849303420003</v>
      </c>
      <c r="E1471">
        <v>5.0598421370282266E-3</v>
      </c>
    </row>
    <row r="1472" spans="1:5">
      <c r="A1472" t="s">
        <v>227</v>
      </c>
      <c r="B1472" t="s">
        <v>242</v>
      </c>
      <c r="C1472" t="s">
        <v>66</v>
      </c>
      <c r="D1472">
        <v>601.5</v>
      </c>
      <c r="E1472">
        <v>4.3981481481481476E-3</v>
      </c>
    </row>
    <row r="1473" spans="1:5">
      <c r="A1473" t="s">
        <v>228</v>
      </c>
      <c r="B1473" t="s">
        <v>242</v>
      </c>
      <c r="C1473" t="s">
        <v>66</v>
      </c>
      <c r="D1473">
        <v>594.4808602812991</v>
      </c>
      <c r="E1473">
        <v>4.5791846686827975E-3</v>
      </c>
    </row>
    <row r="1474" spans="1:5">
      <c r="A1474" t="s">
        <v>229</v>
      </c>
      <c r="B1474" t="s">
        <v>242</v>
      </c>
      <c r="C1474" t="s">
        <v>66</v>
      </c>
      <c r="D1474">
        <v>597.22110717290013</v>
      </c>
      <c r="E1474">
        <v>4.8249059472691546E-3</v>
      </c>
    </row>
    <row r="1475" spans="1:5">
      <c r="A1475" t="s">
        <v>230</v>
      </c>
      <c r="B1475" t="s">
        <v>242</v>
      </c>
      <c r="C1475" t="s">
        <v>66</v>
      </c>
      <c r="D1475">
        <v>492.79482220030025</v>
      </c>
      <c r="E1475">
        <v>5.1310299956062065E-3</v>
      </c>
    </row>
    <row r="1476" spans="1:5">
      <c r="A1476" t="s">
        <v>231</v>
      </c>
      <c r="B1476" t="s">
        <v>242</v>
      </c>
      <c r="C1476" t="s">
        <v>66</v>
      </c>
      <c r="D1476">
        <v>523.53334165820047</v>
      </c>
      <c r="E1476">
        <v>4.713660379841755E-3</v>
      </c>
    </row>
    <row r="1477" spans="1:5">
      <c r="A1477" t="s">
        <v>232</v>
      </c>
      <c r="B1477" t="s">
        <v>242</v>
      </c>
      <c r="C1477" t="s">
        <v>66</v>
      </c>
      <c r="D1477">
        <v>594.59226222479947</v>
      </c>
      <c r="E1477">
        <v>4.8591524789512418E-3</v>
      </c>
    </row>
    <row r="1478" spans="1:5">
      <c r="A1478" t="s">
        <v>233</v>
      </c>
      <c r="B1478" t="s">
        <v>242</v>
      </c>
      <c r="C1478" t="s">
        <v>66</v>
      </c>
      <c r="D1478">
        <v>462.23543989069987</v>
      </c>
      <c r="E1478">
        <v>5.0120574451339682E-3</v>
      </c>
    </row>
    <row r="1479" spans="1:5">
      <c r="A1479" t="s">
        <v>234</v>
      </c>
      <c r="B1479" t="s">
        <v>242</v>
      </c>
      <c r="C1479" t="s">
        <v>66</v>
      </c>
      <c r="D1479">
        <v>480.99173524950004</v>
      </c>
      <c r="E1479">
        <v>4.8110841613151524E-3</v>
      </c>
    </row>
    <row r="1480" spans="1:5">
      <c r="A1480" t="s">
        <v>235</v>
      </c>
      <c r="B1480" t="s">
        <v>242</v>
      </c>
      <c r="C1480" t="s">
        <v>66</v>
      </c>
      <c r="D1480">
        <v>404.13677588539974</v>
      </c>
      <c r="E1480">
        <v>5.2339823971082498E-3</v>
      </c>
    </row>
    <row r="1481" spans="1:5">
      <c r="A1481" t="s">
        <v>236</v>
      </c>
      <c r="B1481" t="s">
        <v>242</v>
      </c>
      <c r="C1481" t="s">
        <v>66</v>
      </c>
      <c r="D1481">
        <v>442.18623949619985</v>
      </c>
      <c r="E1481">
        <v>5.4417864375085638E-3</v>
      </c>
    </row>
    <row r="1482" spans="1:5">
      <c r="A1482" t="s">
        <v>237</v>
      </c>
      <c r="B1482" t="s">
        <v>242</v>
      </c>
      <c r="C1482" t="s">
        <v>66</v>
      </c>
      <c r="D1482">
        <v>411.73968254000005</v>
      </c>
      <c r="E1482">
        <v>5.187432749757053E-3</v>
      </c>
    </row>
    <row r="1483" spans="1:5">
      <c r="A1483" t="s">
        <v>238</v>
      </c>
      <c r="B1483" t="s">
        <v>242</v>
      </c>
      <c r="C1483" t="s">
        <v>66</v>
      </c>
      <c r="D1483">
        <v>415</v>
      </c>
      <c r="E1483">
        <v>5.4049531459170012E-3</v>
      </c>
    </row>
    <row r="1484" spans="1:5">
      <c r="A1484" t="s">
        <v>239</v>
      </c>
      <c r="B1484" t="s">
        <v>242</v>
      </c>
      <c r="C1484" t="s">
        <v>66</v>
      </c>
      <c r="D1484">
        <v>401.72256028809994</v>
      </c>
      <c r="E1484">
        <v>5.8148319179985308E-3</v>
      </c>
    </row>
    <row r="1485" spans="1:5">
      <c r="A1485" t="s">
        <v>240</v>
      </c>
      <c r="B1485" t="s">
        <v>242</v>
      </c>
      <c r="C1485" t="s">
        <v>66</v>
      </c>
      <c r="D1485">
        <v>286.59143144390009</v>
      </c>
      <c r="E1485">
        <v>5.3961978667938122E-3</v>
      </c>
    </row>
    <row r="1486" spans="1:5">
      <c r="A1486" t="s">
        <v>241</v>
      </c>
      <c r="B1486" t="s">
        <v>242</v>
      </c>
      <c r="C1486" t="s">
        <v>66</v>
      </c>
      <c r="D1486">
        <v>280.57838827699993</v>
      </c>
      <c r="E1486">
        <v>5.8648547225912447E-3</v>
      </c>
    </row>
    <row r="1487" spans="1:5">
      <c r="A1487" t="s">
        <v>227</v>
      </c>
      <c r="B1487" t="s">
        <v>242</v>
      </c>
      <c r="C1487" t="s">
        <v>67</v>
      </c>
      <c r="D1487">
        <v>429.61029422000007</v>
      </c>
      <c r="E1487">
        <v>4.8087903613598651E-3</v>
      </c>
    </row>
    <row r="1488" spans="1:5">
      <c r="A1488" t="s">
        <v>228</v>
      </c>
      <c r="B1488" t="s">
        <v>242</v>
      </c>
      <c r="C1488" t="s">
        <v>67</v>
      </c>
      <c r="D1488">
        <v>453.59111543669962</v>
      </c>
      <c r="E1488">
        <v>5.4882816604553807E-3</v>
      </c>
    </row>
    <row r="1489" spans="1:5">
      <c r="A1489" t="s">
        <v>229</v>
      </c>
      <c r="B1489" t="s">
        <v>242</v>
      </c>
      <c r="C1489" t="s">
        <v>67</v>
      </c>
      <c r="D1489">
        <v>466.29578754689999</v>
      </c>
      <c r="E1489">
        <v>5.7083471077969553E-3</v>
      </c>
    </row>
    <row r="1490" spans="1:5">
      <c r="A1490" t="s">
        <v>230</v>
      </c>
      <c r="B1490" t="s">
        <v>242</v>
      </c>
      <c r="C1490" t="s">
        <v>67</v>
      </c>
      <c r="D1490">
        <v>442.25494505530037</v>
      </c>
      <c r="E1490">
        <v>4.5801795755914315E-3</v>
      </c>
    </row>
    <row r="1491" spans="1:5">
      <c r="A1491" t="s">
        <v>231</v>
      </c>
      <c r="B1491" t="s">
        <v>242</v>
      </c>
      <c r="C1491" t="s">
        <v>67</v>
      </c>
      <c r="D1491">
        <v>428.71349206400021</v>
      </c>
      <c r="E1491">
        <v>4.8957967585223638E-3</v>
      </c>
    </row>
    <row r="1492" spans="1:5">
      <c r="A1492" t="s">
        <v>232</v>
      </c>
      <c r="B1492" t="s">
        <v>242</v>
      </c>
      <c r="C1492" t="s">
        <v>67</v>
      </c>
      <c r="D1492">
        <v>489.48412571220001</v>
      </c>
      <c r="E1492">
        <v>5.261300488872649E-3</v>
      </c>
    </row>
    <row r="1493" spans="1:5">
      <c r="A1493" t="s">
        <v>233</v>
      </c>
      <c r="B1493" t="s">
        <v>242</v>
      </c>
      <c r="C1493" t="s">
        <v>67</v>
      </c>
      <c r="D1493">
        <v>420.19438339550038</v>
      </c>
      <c r="E1493">
        <v>5.2143338122092693E-3</v>
      </c>
    </row>
    <row r="1494" spans="1:5">
      <c r="A1494" t="s">
        <v>234</v>
      </c>
      <c r="B1494" t="s">
        <v>242</v>
      </c>
      <c r="C1494" t="s">
        <v>67</v>
      </c>
      <c r="D1494">
        <v>444.43690476249981</v>
      </c>
      <c r="E1494">
        <v>5.977140088387959E-3</v>
      </c>
    </row>
    <row r="1495" spans="1:5">
      <c r="A1495" t="s">
        <v>235</v>
      </c>
      <c r="B1495" t="s">
        <v>242</v>
      </c>
      <c r="C1495" t="s">
        <v>67</v>
      </c>
      <c r="D1495">
        <v>427.00000000029991</v>
      </c>
      <c r="E1495">
        <v>5.4433385376002619E-3</v>
      </c>
    </row>
    <row r="1496" spans="1:5">
      <c r="A1496" t="s">
        <v>236</v>
      </c>
      <c r="B1496" t="s">
        <v>242</v>
      </c>
      <c r="C1496" t="s">
        <v>67</v>
      </c>
      <c r="D1496">
        <v>466</v>
      </c>
      <c r="E1496">
        <v>5.7358726752503577E-3</v>
      </c>
    </row>
    <row r="1497" spans="1:5">
      <c r="A1497" t="s">
        <v>237</v>
      </c>
      <c r="B1497" t="s">
        <v>242</v>
      </c>
      <c r="C1497" t="s">
        <v>67</v>
      </c>
      <c r="D1497">
        <v>440</v>
      </c>
      <c r="E1497">
        <v>5.7149621212121216E-3</v>
      </c>
    </row>
    <row r="1498" spans="1:5">
      <c r="A1498" t="s">
        <v>238</v>
      </c>
      <c r="B1498" t="s">
        <v>242</v>
      </c>
      <c r="C1498" t="s">
        <v>67</v>
      </c>
      <c r="D1498">
        <v>464</v>
      </c>
      <c r="E1498">
        <v>5.6977370689655178E-3</v>
      </c>
    </row>
    <row r="1499" spans="1:5">
      <c r="A1499" t="s">
        <v>239</v>
      </c>
      <c r="B1499" t="s">
        <v>242</v>
      </c>
      <c r="C1499" t="s">
        <v>67</v>
      </c>
      <c r="D1499">
        <v>505</v>
      </c>
      <c r="E1499">
        <v>5.8952145214521447E-3</v>
      </c>
    </row>
    <row r="1500" spans="1:5">
      <c r="A1500" t="s">
        <v>240</v>
      </c>
      <c r="B1500" t="s">
        <v>242</v>
      </c>
      <c r="C1500" t="s">
        <v>67</v>
      </c>
      <c r="D1500">
        <v>444</v>
      </c>
      <c r="E1500">
        <v>5.8652402402402399E-3</v>
      </c>
    </row>
    <row r="1501" spans="1:5">
      <c r="A1501" t="s">
        <v>241</v>
      </c>
      <c r="B1501" t="s">
        <v>242</v>
      </c>
      <c r="C1501" t="s">
        <v>67</v>
      </c>
      <c r="D1501">
        <v>268</v>
      </c>
      <c r="E1501">
        <v>6.5998134328358205E-3</v>
      </c>
    </row>
    <row r="1502" spans="1:5">
      <c r="A1502" t="s">
        <v>227</v>
      </c>
      <c r="B1502" t="s">
        <v>242</v>
      </c>
      <c r="C1502" t="s">
        <v>68</v>
      </c>
      <c r="D1502">
        <v>771.31578926000122</v>
      </c>
      <c r="E1502">
        <v>4.2856059744391982E-3</v>
      </c>
    </row>
    <row r="1503" spans="1:5">
      <c r="A1503" t="s">
        <v>228</v>
      </c>
      <c r="B1503" t="s">
        <v>242</v>
      </c>
      <c r="C1503" t="s">
        <v>68</v>
      </c>
      <c r="D1503">
        <v>874.65134114360274</v>
      </c>
      <c r="E1503">
        <v>4.5040801798842695E-3</v>
      </c>
    </row>
    <row r="1504" spans="1:5">
      <c r="A1504" t="s">
        <v>229</v>
      </c>
      <c r="B1504" t="s">
        <v>242</v>
      </c>
      <c r="C1504" t="s">
        <v>68</v>
      </c>
      <c r="D1504">
        <v>828.59629580710202</v>
      </c>
      <c r="E1504">
        <v>4.3213738010454278E-3</v>
      </c>
    </row>
    <row r="1505" spans="1:5">
      <c r="A1505" t="s">
        <v>230</v>
      </c>
      <c r="B1505" t="s">
        <v>242</v>
      </c>
      <c r="C1505" t="s">
        <v>68</v>
      </c>
      <c r="D1505">
        <v>713.46173204259901</v>
      </c>
      <c r="E1505">
        <v>4.2498653892428292E-3</v>
      </c>
    </row>
    <row r="1506" spans="1:5">
      <c r="A1506" t="s">
        <v>231</v>
      </c>
      <c r="B1506" t="s">
        <v>242</v>
      </c>
      <c r="C1506" t="s">
        <v>68</v>
      </c>
      <c r="D1506">
        <v>640.32010574270032</v>
      </c>
      <c r="E1506">
        <v>3.8185960524839985E-3</v>
      </c>
    </row>
    <row r="1507" spans="1:5">
      <c r="A1507" t="s">
        <v>232</v>
      </c>
      <c r="B1507" t="s">
        <v>242</v>
      </c>
      <c r="C1507" t="s">
        <v>68</v>
      </c>
      <c r="D1507">
        <v>701.49475421070053</v>
      </c>
      <c r="E1507">
        <v>4.1234837082362854E-3</v>
      </c>
    </row>
    <row r="1508" spans="1:5">
      <c r="A1508" t="s">
        <v>233</v>
      </c>
      <c r="B1508" t="s">
        <v>242</v>
      </c>
      <c r="C1508" t="s">
        <v>68</v>
      </c>
      <c r="D1508">
        <v>711.2914331127979</v>
      </c>
      <c r="E1508">
        <v>4.001142954171576E-3</v>
      </c>
    </row>
    <row r="1509" spans="1:5">
      <c r="A1509" t="s">
        <v>234</v>
      </c>
      <c r="B1509" t="s">
        <v>242</v>
      </c>
      <c r="C1509" t="s">
        <v>68</v>
      </c>
      <c r="D1509">
        <v>663.42832722960054</v>
      </c>
      <c r="E1509">
        <v>4.1666179716432659E-3</v>
      </c>
    </row>
    <row r="1510" spans="1:5">
      <c r="A1510" t="s">
        <v>235</v>
      </c>
      <c r="B1510" t="s">
        <v>242</v>
      </c>
      <c r="C1510" t="s">
        <v>68</v>
      </c>
      <c r="D1510">
        <v>704.56877771140125</v>
      </c>
      <c r="E1510">
        <v>4.6180911596433198E-3</v>
      </c>
    </row>
    <row r="1511" spans="1:5">
      <c r="A1511" t="s">
        <v>236</v>
      </c>
      <c r="B1511" t="s">
        <v>242</v>
      </c>
      <c r="C1511" t="s">
        <v>68</v>
      </c>
      <c r="D1511">
        <v>709.95449172239898</v>
      </c>
      <c r="E1511">
        <v>4.6126337140563007E-3</v>
      </c>
    </row>
    <row r="1512" spans="1:5">
      <c r="A1512" t="s">
        <v>237</v>
      </c>
      <c r="B1512" t="s">
        <v>242</v>
      </c>
      <c r="C1512" t="s">
        <v>68</v>
      </c>
      <c r="D1512">
        <v>681.30555555530123</v>
      </c>
      <c r="E1512">
        <v>4.7435819029350706E-3</v>
      </c>
    </row>
    <row r="1513" spans="1:5">
      <c r="A1513" t="s">
        <v>238</v>
      </c>
      <c r="B1513" t="s">
        <v>242</v>
      </c>
      <c r="C1513" t="s">
        <v>68</v>
      </c>
      <c r="D1513">
        <v>579</v>
      </c>
      <c r="E1513">
        <v>4.6380253310305125E-3</v>
      </c>
    </row>
    <row r="1514" spans="1:5">
      <c r="A1514" t="s">
        <v>239</v>
      </c>
      <c r="B1514" t="s">
        <v>242</v>
      </c>
      <c r="C1514" t="s">
        <v>68</v>
      </c>
      <c r="D1514">
        <v>512.10116199800075</v>
      </c>
      <c r="E1514">
        <v>4.8326066726881974E-3</v>
      </c>
    </row>
    <row r="1515" spans="1:5">
      <c r="A1515" t="s">
        <v>240</v>
      </c>
      <c r="B1515" t="s">
        <v>242</v>
      </c>
      <c r="C1515" t="s">
        <v>68</v>
      </c>
      <c r="D1515">
        <v>428.61573617389922</v>
      </c>
      <c r="E1515">
        <v>4.8429842934170891E-3</v>
      </c>
    </row>
    <row r="1516" spans="1:5">
      <c r="A1516" t="s">
        <v>241</v>
      </c>
      <c r="B1516" t="s">
        <v>242</v>
      </c>
      <c r="C1516" t="s">
        <v>68</v>
      </c>
      <c r="D1516">
        <v>390.23669021110044</v>
      </c>
      <c r="E1516">
        <v>4.9332833301303962E-3</v>
      </c>
    </row>
    <row r="1517" spans="1:5">
      <c r="A1517" t="s">
        <v>227</v>
      </c>
      <c r="B1517" t="s">
        <v>242</v>
      </c>
      <c r="C1517" t="s">
        <v>69</v>
      </c>
      <c r="D1517">
        <v>746.00425548000089</v>
      </c>
      <c r="E1517">
        <v>3.3829087228583981E-3</v>
      </c>
    </row>
    <row r="1518" spans="1:5">
      <c r="A1518" t="s">
        <v>228</v>
      </c>
      <c r="B1518" t="s">
        <v>242</v>
      </c>
      <c r="C1518" t="s">
        <v>69</v>
      </c>
      <c r="D1518">
        <v>737.15672463079841</v>
      </c>
      <c r="E1518">
        <v>3.3277288723212199E-3</v>
      </c>
    </row>
    <row r="1519" spans="1:5">
      <c r="A1519" t="s">
        <v>229</v>
      </c>
      <c r="B1519" t="s">
        <v>242</v>
      </c>
      <c r="C1519" t="s">
        <v>69</v>
      </c>
      <c r="D1519">
        <v>639.03039852290101</v>
      </c>
      <c r="E1519">
        <v>3.2672007103855994E-3</v>
      </c>
    </row>
    <row r="1520" spans="1:5">
      <c r="A1520" t="s">
        <v>230</v>
      </c>
      <c r="B1520" t="s">
        <v>242</v>
      </c>
      <c r="C1520" t="s">
        <v>69</v>
      </c>
      <c r="D1520">
        <v>555.07606490800026</v>
      </c>
      <c r="E1520">
        <v>2.9997018123549381E-3</v>
      </c>
    </row>
    <row r="1521" spans="1:5">
      <c r="A1521" t="s">
        <v>231</v>
      </c>
      <c r="B1521" t="s">
        <v>242</v>
      </c>
      <c r="C1521" t="s">
        <v>69</v>
      </c>
      <c r="D1521">
        <v>519.61307536349909</v>
      </c>
      <c r="E1521">
        <v>3.2421247402290472E-3</v>
      </c>
    </row>
    <row r="1522" spans="1:5">
      <c r="A1522" t="s">
        <v>232</v>
      </c>
      <c r="B1522" t="s">
        <v>242</v>
      </c>
      <c r="C1522" t="s">
        <v>69</v>
      </c>
      <c r="D1522">
        <v>587.65040424890037</v>
      </c>
      <c r="E1522">
        <v>3.2959872608622565E-3</v>
      </c>
    </row>
    <row r="1523" spans="1:5">
      <c r="A1523" t="s">
        <v>233</v>
      </c>
      <c r="B1523" t="s">
        <v>242</v>
      </c>
      <c r="C1523" t="s">
        <v>69</v>
      </c>
      <c r="D1523">
        <v>617.36367686299957</v>
      </c>
      <c r="E1523">
        <v>3.1073542482100728E-3</v>
      </c>
    </row>
    <row r="1524" spans="1:5">
      <c r="A1524" t="s">
        <v>234</v>
      </c>
      <c r="B1524" t="s">
        <v>242</v>
      </c>
      <c r="C1524" t="s">
        <v>69</v>
      </c>
      <c r="D1524">
        <v>572.53975436520057</v>
      </c>
      <c r="E1524">
        <v>3.281132177486934E-3</v>
      </c>
    </row>
    <row r="1525" spans="1:5">
      <c r="A1525" t="s">
        <v>235</v>
      </c>
      <c r="B1525" t="s">
        <v>242</v>
      </c>
      <c r="C1525" t="s">
        <v>69</v>
      </c>
      <c r="D1525">
        <v>612.88396110960002</v>
      </c>
      <c r="E1525">
        <v>3.5421481338364148E-3</v>
      </c>
    </row>
    <row r="1526" spans="1:5">
      <c r="A1526" t="s">
        <v>236</v>
      </c>
      <c r="B1526" t="s">
        <v>242</v>
      </c>
      <c r="C1526" t="s">
        <v>69</v>
      </c>
      <c r="D1526">
        <v>537.69538610099937</v>
      </c>
      <c r="E1526">
        <v>3.5842502953778864E-3</v>
      </c>
    </row>
    <row r="1527" spans="1:5">
      <c r="A1527" t="s">
        <v>237</v>
      </c>
      <c r="B1527" t="s">
        <v>242</v>
      </c>
      <c r="C1527" t="s">
        <v>69</v>
      </c>
      <c r="D1527">
        <v>439.54818181680014</v>
      </c>
      <c r="E1527">
        <v>3.4222182236252341E-3</v>
      </c>
    </row>
    <row r="1528" spans="1:5">
      <c r="A1528" t="s">
        <v>238</v>
      </c>
      <c r="B1528" t="s">
        <v>242</v>
      </c>
      <c r="C1528" t="s">
        <v>69</v>
      </c>
      <c r="D1528">
        <v>330</v>
      </c>
      <c r="E1528">
        <v>3.7184343434343435E-3</v>
      </c>
    </row>
    <row r="1529" spans="1:5">
      <c r="A1529" t="s">
        <v>239</v>
      </c>
      <c r="B1529" t="s">
        <v>242</v>
      </c>
      <c r="C1529" t="s">
        <v>69</v>
      </c>
      <c r="D1529">
        <v>329.22222222220029</v>
      </c>
      <c r="E1529">
        <v>3.3610439244509491E-3</v>
      </c>
    </row>
    <row r="1530" spans="1:5">
      <c r="A1530" t="s">
        <v>240</v>
      </c>
      <c r="B1530" t="s">
        <v>242</v>
      </c>
      <c r="C1530" t="s">
        <v>69</v>
      </c>
      <c r="D1530">
        <v>238.15250544650002</v>
      </c>
      <c r="E1530">
        <v>3.819190329820304E-3</v>
      </c>
    </row>
    <row r="1531" spans="1:5">
      <c r="A1531" t="s">
        <v>241</v>
      </c>
      <c r="B1531" t="s">
        <v>242</v>
      </c>
      <c r="C1531" t="s">
        <v>69</v>
      </c>
      <c r="D1531">
        <v>217.15014005570006</v>
      </c>
      <c r="E1531">
        <v>3.5673318824780745E-3</v>
      </c>
    </row>
    <row r="1532" spans="1:5">
      <c r="A1532" t="s">
        <v>227</v>
      </c>
      <c r="B1532" t="s">
        <v>242</v>
      </c>
      <c r="C1532" t="s">
        <v>70</v>
      </c>
      <c r="D1532">
        <v>271.04761912000015</v>
      </c>
      <c r="E1532">
        <v>6.4082386586014495E-3</v>
      </c>
    </row>
    <row r="1533" spans="1:5">
      <c r="A1533" t="s">
        <v>228</v>
      </c>
      <c r="B1533" t="s">
        <v>242</v>
      </c>
      <c r="C1533" t="s">
        <v>70</v>
      </c>
      <c r="D1533">
        <v>307.3842823864004</v>
      </c>
      <c r="E1533">
        <v>6.0154211251216127E-3</v>
      </c>
    </row>
    <row r="1534" spans="1:5">
      <c r="A1534" t="s">
        <v>229</v>
      </c>
      <c r="B1534" t="s">
        <v>242</v>
      </c>
      <c r="C1534" t="s">
        <v>70</v>
      </c>
      <c r="D1534">
        <v>345.26593406610027</v>
      </c>
      <c r="E1534">
        <v>5.1125143578166577E-3</v>
      </c>
    </row>
    <row r="1535" spans="1:5">
      <c r="A1535" t="s">
        <v>230</v>
      </c>
      <c r="B1535" t="s">
        <v>242</v>
      </c>
      <c r="C1535" t="s">
        <v>70</v>
      </c>
      <c r="D1535">
        <v>358.56969696810006</v>
      </c>
      <c r="E1535">
        <v>5.5011827748786667E-3</v>
      </c>
    </row>
    <row r="1536" spans="1:5">
      <c r="A1536" t="s">
        <v>231</v>
      </c>
      <c r="B1536" t="s">
        <v>242</v>
      </c>
      <c r="C1536" t="s">
        <v>70</v>
      </c>
      <c r="D1536">
        <v>315.44237867450005</v>
      </c>
      <c r="E1536">
        <v>6.3490405868928254E-3</v>
      </c>
    </row>
    <row r="1537" spans="1:5">
      <c r="A1537" t="s">
        <v>232</v>
      </c>
      <c r="B1537" t="s">
        <v>242</v>
      </c>
      <c r="C1537" t="s">
        <v>70</v>
      </c>
      <c r="D1537">
        <v>311.06714285680005</v>
      </c>
      <c r="E1537">
        <v>5.9691353073347371E-3</v>
      </c>
    </row>
    <row r="1538" spans="1:5">
      <c r="A1538" t="s">
        <v>233</v>
      </c>
      <c r="B1538" t="s">
        <v>242</v>
      </c>
      <c r="C1538" t="s">
        <v>70</v>
      </c>
      <c r="D1538">
        <v>298.80644338110022</v>
      </c>
      <c r="E1538">
        <v>5.6920183099450853E-3</v>
      </c>
    </row>
    <row r="1539" spans="1:5">
      <c r="A1539" t="s">
        <v>234</v>
      </c>
      <c r="B1539" t="s">
        <v>242</v>
      </c>
      <c r="C1539" t="s">
        <v>70</v>
      </c>
      <c r="D1539">
        <v>321.89675716390002</v>
      </c>
      <c r="E1539">
        <v>5.3996240176557913E-3</v>
      </c>
    </row>
    <row r="1540" spans="1:5">
      <c r="A1540" t="s">
        <v>235</v>
      </c>
      <c r="B1540" t="s">
        <v>242</v>
      </c>
      <c r="C1540" t="s">
        <v>70</v>
      </c>
      <c r="D1540">
        <v>342.54196078509983</v>
      </c>
      <c r="E1540">
        <v>6.2472957052608219E-3</v>
      </c>
    </row>
    <row r="1541" spans="1:5">
      <c r="A1541" t="s">
        <v>236</v>
      </c>
      <c r="B1541" t="s">
        <v>242</v>
      </c>
      <c r="C1541" t="s">
        <v>70</v>
      </c>
      <c r="D1541">
        <v>212.77777777760005</v>
      </c>
      <c r="E1541">
        <v>6.4422427369518571E-3</v>
      </c>
    </row>
    <row r="1542" spans="1:5">
      <c r="A1542" t="s">
        <v>237</v>
      </c>
      <c r="B1542" t="s">
        <v>242</v>
      </c>
      <c r="C1542" t="s">
        <v>70</v>
      </c>
      <c r="D1542">
        <v>294.84126984139999</v>
      </c>
      <c r="E1542">
        <v>5.769001420665892E-3</v>
      </c>
    </row>
    <row r="1543" spans="1:5">
      <c r="A1543" t="s">
        <v>238</v>
      </c>
      <c r="B1543" t="s">
        <v>242</v>
      </c>
      <c r="C1543" t="s">
        <v>70</v>
      </c>
      <c r="D1543">
        <v>222</v>
      </c>
      <c r="E1543">
        <v>6.4689689689689687E-3</v>
      </c>
    </row>
    <row r="1544" spans="1:5">
      <c r="A1544" t="s">
        <v>239</v>
      </c>
      <c r="B1544" t="s">
        <v>242</v>
      </c>
      <c r="C1544" t="s">
        <v>70</v>
      </c>
      <c r="D1544">
        <v>232.32254782279995</v>
      </c>
      <c r="E1544">
        <v>7.2398199431017709E-3</v>
      </c>
    </row>
    <row r="1545" spans="1:5">
      <c r="A1545" t="s">
        <v>240</v>
      </c>
      <c r="B1545" t="s">
        <v>242</v>
      </c>
      <c r="C1545" t="s">
        <v>70</v>
      </c>
      <c r="D1545">
        <v>249.91874791739997</v>
      </c>
      <c r="E1545">
        <v>6.5757219129487163E-3</v>
      </c>
    </row>
    <row r="1546" spans="1:5">
      <c r="A1546" t="s">
        <v>241</v>
      </c>
      <c r="B1546" t="s">
        <v>242</v>
      </c>
      <c r="C1546" t="s">
        <v>70</v>
      </c>
      <c r="D1546">
        <v>182.05309042769994</v>
      </c>
      <c r="E1546">
        <v>6.08322684246527E-3</v>
      </c>
    </row>
    <row r="1547" spans="1:5">
      <c r="A1547" t="s">
        <v>227</v>
      </c>
      <c r="B1547" t="s">
        <v>242</v>
      </c>
      <c r="C1547" t="s">
        <v>71</v>
      </c>
      <c r="D1547">
        <v>479.38461551999978</v>
      </c>
      <c r="E1547">
        <v>4.383278162076897E-3</v>
      </c>
    </row>
    <row r="1548" spans="1:5">
      <c r="A1548" t="s">
        <v>228</v>
      </c>
      <c r="B1548" t="s">
        <v>242</v>
      </c>
      <c r="C1548" t="s">
        <v>71</v>
      </c>
      <c r="D1548">
        <v>489.34224598910032</v>
      </c>
      <c r="E1548">
        <v>4.0963598226440526E-3</v>
      </c>
    </row>
    <row r="1549" spans="1:5">
      <c r="A1549" t="s">
        <v>229</v>
      </c>
      <c r="B1549" t="s">
        <v>242</v>
      </c>
      <c r="C1549" t="s">
        <v>71</v>
      </c>
      <c r="D1549">
        <v>443.20714457689991</v>
      </c>
      <c r="E1549">
        <v>4.4575417481322434E-3</v>
      </c>
    </row>
    <row r="1550" spans="1:5">
      <c r="A1550" t="s">
        <v>230</v>
      </c>
      <c r="B1550" t="s">
        <v>242</v>
      </c>
      <c r="C1550" t="s">
        <v>71</v>
      </c>
      <c r="D1550">
        <v>336.94675324599996</v>
      </c>
      <c r="E1550">
        <v>3.3969371415739709E-3</v>
      </c>
    </row>
    <row r="1551" spans="1:5">
      <c r="A1551" t="s">
        <v>231</v>
      </c>
      <c r="B1551" t="s">
        <v>242</v>
      </c>
      <c r="C1551" t="s">
        <v>71</v>
      </c>
      <c r="D1551">
        <v>418.99636363639991</v>
      </c>
      <c r="E1551">
        <v>4.6238181836153486E-3</v>
      </c>
    </row>
    <row r="1552" spans="1:5">
      <c r="A1552" t="s">
        <v>232</v>
      </c>
      <c r="B1552" t="s">
        <v>242</v>
      </c>
      <c r="C1552" t="s">
        <v>71</v>
      </c>
      <c r="D1552">
        <v>491</v>
      </c>
      <c r="E1552">
        <v>4.7055329260013573E-3</v>
      </c>
    </row>
    <row r="1553" spans="1:5">
      <c r="A1553" t="s">
        <v>233</v>
      </c>
      <c r="B1553" t="s">
        <v>242</v>
      </c>
      <c r="C1553" t="s">
        <v>71</v>
      </c>
      <c r="D1553">
        <v>373</v>
      </c>
      <c r="E1553">
        <v>5.134792969913613E-3</v>
      </c>
    </row>
    <row r="1554" spans="1:5">
      <c r="A1554" t="s">
        <v>234</v>
      </c>
      <c r="B1554" t="s">
        <v>242</v>
      </c>
      <c r="C1554" t="s">
        <v>71</v>
      </c>
      <c r="D1554">
        <v>416</v>
      </c>
      <c r="E1554">
        <v>5.3852831196581196E-3</v>
      </c>
    </row>
    <row r="1555" spans="1:5">
      <c r="A1555" t="s">
        <v>235</v>
      </c>
      <c r="B1555" t="s">
        <v>242</v>
      </c>
      <c r="C1555" t="s">
        <v>71</v>
      </c>
      <c r="D1555">
        <v>345</v>
      </c>
      <c r="E1555">
        <v>5.2999194847020929E-3</v>
      </c>
    </row>
    <row r="1556" spans="1:5">
      <c r="A1556" t="s">
        <v>236</v>
      </c>
      <c r="B1556" t="s">
        <v>242</v>
      </c>
      <c r="C1556" t="s">
        <v>71</v>
      </c>
      <c r="D1556">
        <v>365</v>
      </c>
      <c r="E1556">
        <v>5.449010654490106E-3</v>
      </c>
    </row>
    <row r="1557" spans="1:5">
      <c r="A1557" t="s">
        <v>237</v>
      </c>
      <c r="B1557" t="s">
        <v>242</v>
      </c>
      <c r="C1557" t="s">
        <v>71</v>
      </c>
      <c r="D1557">
        <v>326</v>
      </c>
      <c r="E1557">
        <v>5.3915303340149965E-3</v>
      </c>
    </row>
    <row r="1558" spans="1:5">
      <c r="A1558" t="s">
        <v>238</v>
      </c>
      <c r="B1558" t="s">
        <v>242</v>
      </c>
      <c r="C1558" t="s">
        <v>71</v>
      </c>
      <c r="D1558">
        <v>346</v>
      </c>
      <c r="E1558">
        <v>5.5876685934489407E-3</v>
      </c>
    </row>
    <row r="1559" spans="1:5">
      <c r="A1559" t="s">
        <v>239</v>
      </c>
      <c r="B1559" t="s">
        <v>242</v>
      </c>
      <c r="C1559" t="s">
        <v>71</v>
      </c>
      <c r="D1559">
        <v>341</v>
      </c>
      <c r="E1559">
        <v>5.6023949169110463E-3</v>
      </c>
    </row>
    <row r="1560" spans="1:5">
      <c r="A1560" t="s">
        <v>240</v>
      </c>
      <c r="B1560" t="s">
        <v>242</v>
      </c>
      <c r="C1560" t="s">
        <v>71</v>
      </c>
      <c r="D1560">
        <v>318</v>
      </c>
      <c r="E1560">
        <v>5.629804332634521E-3</v>
      </c>
    </row>
    <row r="1561" spans="1:5">
      <c r="A1561" t="s">
        <v>241</v>
      </c>
      <c r="B1561" t="s">
        <v>242</v>
      </c>
      <c r="C1561" t="s">
        <v>71</v>
      </c>
      <c r="D1561">
        <v>216</v>
      </c>
      <c r="E1561">
        <v>5.5941358024691355E-3</v>
      </c>
    </row>
    <row r="1562" spans="1:5">
      <c r="A1562" t="s">
        <v>227</v>
      </c>
      <c r="B1562" t="s">
        <v>242</v>
      </c>
      <c r="C1562" t="s">
        <v>72</v>
      </c>
      <c r="D1562">
        <v>640.03267950000077</v>
      </c>
      <c r="E1562">
        <v>3.6407256120622794E-3</v>
      </c>
    </row>
    <row r="1563" spans="1:5">
      <c r="A1563" t="s">
        <v>228</v>
      </c>
      <c r="B1563" t="s">
        <v>242</v>
      </c>
      <c r="C1563" t="s">
        <v>72</v>
      </c>
      <c r="D1563">
        <v>561.32584951350157</v>
      </c>
      <c r="E1563">
        <v>4.3064769122327061E-3</v>
      </c>
    </row>
    <row r="1564" spans="1:5">
      <c r="A1564" t="s">
        <v>229</v>
      </c>
      <c r="B1564" t="s">
        <v>242</v>
      </c>
      <c r="C1564" t="s">
        <v>72</v>
      </c>
      <c r="D1564">
        <v>519.26385135359999</v>
      </c>
      <c r="E1564">
        <v>4.392428657565132E-3</v>
      </c>
    </row>
    <row r="1565" spans="1:5">
      <c r="A1565" t="s">
        <v>230</v>
      </c>
      <c r="B1565" t="s">
        <v>242</v>
      </c>
      <c r="C1565" t="s">
        <v>72</v>
      </c>
      <c r="D1565">
        <v>579.70405405329973</v>
      </c>
      <c r="E1565">
        <v>4.2050938183896156E-3</v>
      </c>
    </row>
    <row r="1566" spans="1:5">
      <c r="A1566" t="s">
        <v>231</v>
      </c>
      <c r="B1566" t="s">
        <v>242</v>
      </c>
      <c r="C1566" t="s">
        <v>72</v>
      </c>
      <c r="D1566">
        <v>517</v>
      </c>
      <c r="E1566">
        <v>4.2754674403610573E-3</v>
      </c>
    </row>
    <row r="1567" spans="1:5">
      <c r="A1567" t="s">
        <v>232</v>
      </c>
      <c r="B1567" t="s">
        <v>242</v>
      </c>
      <c r="C1567" t="s">
        <v>72</v>
      </c>
      <c r="D1567">
        <v>520</v>
      </c>
      <c r="E1567">
        <v>4.3149038461538459E-3</v>
      </c>
    </row>
    <row r="1568" spans="1:5">
      <c r="A1568" t="s">
        <v>233</v>
      </c>
      <c r="B1568" t="s">
        <v>242</v>
      </c>
      <c r="C1568" t="s">
        <v>72</v>
      </c>
      <c r="D1568">
        <v>461</v>
      </c>
      <c r="E1568">
        <v>4.4182333092311395E-3</v>
      </c>
    </row>
    <row r="1569" spans="1:5">
      <c r="A1569" t="s">
        <v>234</v>
      </c>
      <c r="B1569" t="s">
        <v>242</v>
      </c>
      <c r="C1569" t="s">
        <v>72</v>
      </c>
      <c r="D1569">
        <v>515</v>
      </c>
      <c r="E1569">
        <v>4.6291801510248108E-3</v>
      </c>
    </row>
    <row r="1570" spans="1:5">
      <c r="A1570" t="s">
        <v>235</v>
      </c>
      <c r="B1570" t="s">
        <v>242</v>
      </c>
      <c r="C1570" t="s">
        <v>72</v>
      </c>
      <c r="D1570">
        <v>517</v>
      </c>
      <c r="E1570">
        <v>4.6461960025789813E-3</v>
      </c>
    </row>
    <row r="1571" spans="1:5">
      <c r="A1571" t="s">
        <v>236</v>
      </c>
      <c r="B1571" t="s">
        <v>242</v>
      </c>
      <c r="C1571" t="s">
        <v>72</v>
      </c>
      <c r="D1571">
        <v>559</v>
      </c>
      <c r="E1571">
        <v>4.6412244086662694E-3</v>
      </c>
    </row>
    <row r="1572" spans="1:5">
      <c r="A1572" t="s">
        <v>237</v>
      </c>
      <c r="B1572" t="s">
        <v>242</v>
      </c>
      <c r="C1572" t="s">
        <v>72</v>
      </c>
      <c r="D1572">
        <v>491</v>
      </c>
      <c r="E1572">
        <v>4.9219280380176506E-3</v>
      </c>
    </row>
    <row r="1573" spans="1:5">
      <c r="A1573" t="s">
        <v>238</v>
      </c>
      <c r="B1573" t="s">
        <v>242</v>
      </c>
      <c r="C1573" t="s">
        <v>72</v>
      </c>
      <c r="D1573">
        <v>422</v>
      </c>
      <c r="E1573">
        <v>4.8281990521327018E-3</v>
      </c>
    </row>
    <row r="1574" spans="1:5">
      <c r="A1574" t="s">
        <v>239</v>
      </c>
      <c r="B1574" t="s">
        <v>242</v>
      </c>
      <c r="C1574" t="s">
        <v>72</v>
      </c>
      <c r="D1574">
        <v>404</v>
      </c>
      <c r="E1574">
        <v>4.7425055005500547E-3</v>
      </c>
    </row>
    <row r="1575" spans="1:5">
      <c r="A1575" t="s">
        <v>240</v>
      </c>
      <c r="B1575" t="s">
        <v>242</v>
      </c>
      <c r="C1575" t="s">
        <v>72</v>
      </c>
      <c r="D1575">
        <v>390</v>
      </c>
      <c r="E1575">
        <v>5.0480769230769234E-3</v>
      </c>
    </row>
    <row r="1576" spans="1:5">
      <c r="A1576" t="s">
        <v>241</v>
      </c>
      <c r="B1576" t="s">
        <v>242</v>
      </c>
      <c r="C1576" t="s">
        <v>72</v>
      </c>
      <c r="D1576">
        <v>333</v>
      </c>
      <c r="E1576">
        <v>5.359526192859526E-3</v>
      </c>
    </row>
    <row r="1577" spans="1:5">
      <c r="A1577" t="s">
        <v>227</v>
      </c>
      <c r="B1577" t="s">
        <v>242</v>
      </c>
      <c r="C1577" t="s">
        <v>73</v>
      </c>
      <c r="D1577">
        <v>1089.82995248</v>
      </c>
      <c r="E1577">
        <v>4.5595413100131439E-3</v>
      </c>
    </row>
    <row r="1578" spans="1:5">
      <c r="A1578" t="s">
        <v>228</v>
      </c>
      <c r="B1578" t="s">
        <v>242</v>
      </c>
      <c r="C1578" t="s">
        <v>73</v>
      </c>
      <c r="D1578">
        <v>1139.5767998843046</v>
      </c>
      <c r="E1578">
        <v>4.3848233570178922E-3</v>
      </c>
    </row>
    <row r="1579" spans="1:5">
      <c r="A1579" t="s">
        <v>229</v>
      </c>
      <c r="B1579" t="s">
        <v>242</v>
      </c>
      <c r="C1579" t="s">
        <v>73</v>
      </c>
      <c r="D1579">
        <v>1036.2954394588019</v>
      </c>
      <c r="E1579">
        <v>3.8350096308236441E-3</v>
      </c>
    </row>
    <row r="1580" spans="1:5">
      <c r="A1580" t="s">
        <v>230</v>
      </c>
      <c r="B1580" t="s">
        <v>242</v>
      </c>
      <c r="C1580" t="s">
        <v>73</v>
      </c>
      <c r="D1580">
        <v>1071.7423795194006</v>
      </c>
      <c r="E1580">
        <v>4.4534719081604831E-3</v>
      </c>
    </row>
    <row r="1581" spans="1:5">
      <c r="A1581" t="s">
        <v>231</v>
      </c>
      <c r="B1581" t="s">
        <v>242</v>
      </c>
      <c r="C1581" t="s">
        <v>73</v>
      </c>
      <c r="D1581">
        <v>1086.4487897718977</v>
      </c>
      <c r="E1581">
        <v>3.9299656675592523E-3</v>
      </c>
    </row>
    <row r="1582" spans="1:5">
      <c r="A1582" t="s">
        <v>232</v>
      </c>
      <c r="B1582" t="s">
        <v>242</v>
      </c>
      <c r="C1582" t="s">
        <v>73</v>
      </c>
      <c r="D1582">
        <v>1131.8684897949984</v>
      </c>
      <c r="E1582">
        <v>3.9911250168720462E-3</v>
      </c>
    </row>
    <row r="1583" spans="1:5">
      <c r="A1583" t="s">
        <v>233</v>
      </c>
      <c r="B1583" t="s">
        <v>242</v>
      </c>
      <c r="C1583" t="s">
        <v>73</v>
      </c>
      <c r="D1583">
        <v>1023.4844335329988</v>
      </c>
      <c r="E1583">
        <v>4.4854292406422795E-3</v>
      </c>
    </row>
    <row r="1584" spans="1:5">
      <c r="A1584" t="s">
        <v>234</v>
      </c>
      <c r="B1584" t="s">
        <v>242</v>
      </c>
      <c r="C1584" t="s">
        <v>73</v>
      </c>
      <c r="D1584">
        <v>1143.8222585239989</v>
      </c>
      <c r="E1584">
        <v>4.5423583875771759E-3</v>
      </c>
    </row>
    <row r="1585" spans="1:5">
      <c r="A1585" t="s">
        <v>235</v>
      </c>
      <c r="B1585" t="s">
        <v>242</v>
      </c>
      <c r="C1585" t="s">
        <v>73</v>
      </c>
      <c r="D1585">
        <v>1001.0485120685003</v>
      </c>
      <c r="E1585">
        <v>5.3594789786840739E-3</v>
      </c>
    </row>
    <row r="1586" spans="1:5">
      <c r="A1586" t="s">
        <v>236</v>
      </c>
      <c r="B1586" t="s">
        <v>242</v>
      </c>
      <c r="C1586" t="s">
        <v>73</v>
      </c>
      <c r="D1586">
        <v>1093.5426394838003</v>
      </c>
      <c r="E1586">
        <v>4.7831416798476308E-3</v>
      </c>
    </row>
    <row r="1587" spans="1:5">
      <c r="A1587" t="s">
        <v>237</v>
      </c>
      <c r="B1587" t="s">
        <v>242</v>
      </c>
      <c r="C1587" t="s">
        <v>73</v>
      </c>
      <c r="D1587">
        <v>946.2495726504003</v>
      </c>
      <c r="E1587">
        <v>5.2770981755028189E-3</v>
      </c>
    </row>
    <row r="1588" spans="1:5">
      <c r="A1588" t="s">
        <v>238</v>
      </c>
      <c r="B1588" t="s">
        <v>242</v>
      </c>
      <c r="C1588" t="s">
        <v>73</v>
      </c>
      <c r="D1588">
        <v>886</v>
      </c>
      <c r="E1588">
        <v>5.0562766491096065E-3</v>
      </c>
    </row>
    <row r="1589" spans="1:5">
      <c r="A1589" t="s">
        <v>239</v>
      </c>
      <c r="B1589" t="s">
        <v>242</v>
      </c>
      <c r="C1589" t="s">
        <v>73</v>
      </c>
      <c r="D1589">
        <v>886.4913793108002</v>
      </c>
      <c r="E1589">
        <v>5.321336806062742E-3</v>
      </c>
    </row>
    <row r="1590" spans="1:5">
      <c r="A1590" t="s">
        <v>240</v>
      </c>
      <c r="B1590" t="s">
        <v>242</v>
      </c>
      <c r="C1590" t="s">
        <v>73</v>
      </c>
      <c r="D1590">
        <v>714.26591511840002</v>
      </c>
      <c r="E1590">
        <v>5.6614704332570492E-3</v>
      </c>
    </row>
    <row r="1591" spans="1:5">
      <c r="A1591" t="s">
        <v>241</v>
      </c>
      <c r="B1591" t="s">
        <v>242</v>
      </c>
      <c r="C1591" t="s">
        <v>73</v>
      </c>
      <c r="D1591">
        <v>681.80170834850014</v>
      </c>
      <c r="E1591">
        <v>5.8059207284173282E-3</v>
      </c>
    </row>
    <row r="1592" spans="1:5">
      <c r="A1592" t="s">
        <v>227</v>
      </c>
      <c r="B1592" t="s">
        <v>242</v>
      </c>
      <c r="C1592" t="s">
        <v>74</v>
      </c>
      <c r="D1592">
        <v>842.67190339999979</v>
      </c>
      <c r="E1592">
        <v>4.7700098041041578E-3</v>
      </c>
    </row>
    <row r="1593" spans="1:5">
      <c r="A1593" t="s">
        <v>228</v>
      </c>
      <c r="B1593" t="s">
        <v>242</v>
      </c>
      <c r="C1593" t="s">
        <v>74</v>
      </c>
      <c r="D1593">
        <v>677.6605933560005</v>
      </c>
      <c r="E1593">
        <v>4.3963184130976539E-3</v>
      </c>
    </row>
    <row r="1594" spans="1:5">
      <c r="A1594" t="s">
        <v>229</v>
      </c>
      <c r="B1594" t="s">
        <v>242</v>
      </c>
      <c r="C1594" t="s">
        <v>74</v>
      </c>
      <c r="D1594">
        <v>687.9952622415999</v>
      </c>
      <c r="E1594">
        <v>4.7898376410698959E-3</v>
      </c>
    </row>
    <row r="1595" spans="1:5">
      <c r="A1595" t="s">
        <v>230</v>
      </c>
      <c r="B1595" t="s">
        <v>242</v>
      </c>
      <c r="C1595" t="s">
        <v>74</v>
      </c>
      <c r="D1595">
        <v>787.06774353469973</v>
      </c>
      <c r="E1595">
        <v>4.8909397102237552E-3</v>
      </c>
    </row>
    <row r="1596" spans="1:5">
      <c r="A1596" t="s">
        <v>231</v>
      </c>
      <c r="B1596" t="s">
        <v>242</v>
      </c>
      <c r="C1596" t="s">
        <v>74</v>
      </c>
      <c r="D1596">
        <v>642.48821548829983</v>
      </c>
      <c r="E1596">
        <v>4.5142330611325655E-3</v>
      </c>
    </row>
    <row r="1597" spans="1:5">
      <c r="A1597" t="s">
        <v>232</v>
      </c>
      <c r="B1597" t="s">
        <v>242</v>
      </c>
      <c r="C1597" t="s">
        <v>74</v>
      </c>
      <c r="D1597">
        <v>644.83450577289989</v>
      </c>
      <c r="E1597">
        <v>5.1793668775830257E-3</v>
      </c>
    </row>
    <row r="1598" spans="1:5">
      <c r="A1598" t="s">
        <v>233</v>
      </c>
      <c r="B1598" t="s">
        <v>242</v>
      </c>
      <c r="C1598" t="s">
        <v>74</v>
      </c>
      <c r="D1598">
        <v>738.87360093639995</v>
      </c>
      <c r="E1598">
        <v>5.4088888914863749E-3</v>
      </c>
    </row>
    <row r="1599" spans="1:5">
      <c r="A1599" t="s">
        <v>234</v>
      </c>
      <c r="B1599" t="s">
        <v>242</v>
      </c>
      <c r="C1599" t="s">
        <v>74</v>
      </c>
      <c r="D1599">
        <v>709.30592592500011</v>
      </c>
      <c r="E1599">
        <v>5.6298857472442477E-3</v>
      </c>
    </row>
    <row r="1600" spans="1:5">
      <c r="A1600" t="s">
        <v>235</v>
      </c>
      <c r="B1600" t="s">
        <v>242</v>
      </c>
      <c r="C1600" t="s">
        <v>74</v>
      </c>
      <c r="D1600">
        <v>660.25280701600013</v>
      </c>
      <c r="E1600">
        <v>4.9755778687645353E-3</v>
      </c>
    </row>
    <row r="1601" spans="1:5">
      <c r="A1601" t="s">
        <v>236</v>
      </c>
      <c r="B1601" t="s">
        <v>242</v>
      </c>
      <c r="C1601" t="s">
        <v>74</v>
      </c>
      <c r="D1601">
        <v>719.82762379879989</v>
      </c>
      <c r="E1601">
        <v>5.4249890480007248E-3</v>
      </c>
    </row>
    <row r="1602" spans="1:5">
      <c r="A1602" t="s">
        <v>237</v>
      </c>
      <c r="B1602" t="s">
        <v>242</v>
      </c>
      <c r="C1602" t="s">
        <v>74</v>
      </c>
      <c r="D1602">
        <v>624.91774891830016</v>
      </c>
      <c r="E1602">
        <v>5.111018137516749E-3</v>
      </c>
    </row>
    <row r="1603" spans="1:5">
      <c r="A1603" t="s">
        <v>238</v>
      </c>
      <c r="B1603" t="s">
        <v>242</v>
      </c>
      <c r="C1603" t="s">
        <v>74</v>
      </c>
      <c r="D1603">
        <v>583</v>
      </c>
      <c r="E1603">
        <v>5.6353630646083482E-3</v>
      </c>
    </row>
    <row r="1604" spans="1:5">
      <c r="A1604" t="s">
        <v>239</v>
      </c>
      <c r="B1604" t="s">
        <v>242</v>
      </c>
      <c r="C1604" t="s">
        <v>74</v>
      </c>
      <c r="D1604">
        <v>564</v>
      </c>
      <c r="E1604">
        <v>5.9483353033884948E-3</v>
      </c>
    </row>
    <row r="1605" spans="1:5">
      <c r="A1605" t="s">
        <v>240</v>
      </c>
      <c r="B1605" t="s">
        <v>242</v>
      </c>
      <c r="C1605" t="s">
        <v>74</v>
      </c>
      <c r="D1605">
        <v>499</v>
      </c>
      <c r="E1605">
        <v>6.1108327766644403E-3</v>
      </c>
    </row>
    <row r="1606" spans="1:5">
      <c r="A1606" t="s">
        <v>241</v>
      </c>
      <c r="B1606" t="s">
        <v>242</v>
      </c>
      <c r="C1606" t="s">
        <v>74</v>
      </c>
      <c r="D1606">
        <v>494</v>
      </c>
      <c r="E1606">
        <v>5.9857174988753948E-3</v>
      </c>
    </row>
    <row r="1607" spans="1:5">
      <c r="A1607" t="s">
        <v>227</v>
      </c>
      <c r="B1607" t="s">
        <v>242</v>
      </c>
      <c r="C1607" t="s">
        <v>75</v>
      </c>
      <c r="D1607">
        <v>645.78343935000021</v>
      </c>
      <c r="E1607">
        <v>4.427723749898897E-3</v>
      </c>
    </row>
    <row r="1608" spans="1:5">
      <c r="A1608" t="s">
        <v>228</v>
      </c>
      <c r="B1608" t="s">
        <v>242</v>
      </c>
      <c r="C1608" t="s">
        <v>75</v>
      </c>
      <c r="D1608">
        <v>595.58826500159796</v>
      </c>
      <c r="E1608">
        <v>4.5489233081815947E-3</v>
      </c>
    </row>
    <row r="1609" spans="1:5">
      <c r="A1609" t="s">
        <v>229</v>
      </c>
      <c r="B1609" t="s">
        <v>242</v>
      </c>
      <c r="C1609" t="s">
        <v>75</v>
      </c>
      <c r="D1609">
        <v>603.88113590120008</v>
      </c>
      <c r="E1609">
        <v>4.2033216693396543E-3</v>
      </c>
    </row>
    <row r="1610" spans="1:5">
      <c r="A1610" t="s">
        <v>230</v>
      </c>
      <c r="B1610" t="s">
        <v>242</v>
      </c>
      <c r="C1610" t="s">
        <v>75</v>
      </c>
      <c r="D1610">
        <v>535.26600985070002</v>
      </c>
      <c r="E1610">
        <v>4.6882971647441395E-3</v>
      </c>
    </row>
    <row r="1611" spans="1:5">
      <c r="A1611" t="s">
        <v>231</v>
      </c>
      <c r="B1611" t="s">
        <v>242</v>
      </c>
      <c r="C1611" t="s">
        <v>75</v>
      </c>
      <c r="D1611">
        <v>460.25000000089989</v>
      </c>
      <c r="E1611">
        <v>4.4989890759852278E-3</v>
      </c>
    </row>
    <row r="1612" spans="1:5">
      <c r="A1612" t="s">
        <v>232</v>
      </c>
      <c r="B1612" t="s">
        <v>242</v>
      </c>
      <c r="C1612" t="s">
        <v>75</v>
      </c>
      <c r="D1612">
        <v>483</v>
      </c>
      <c r="E1612">
        <v>4.5419254658385097E-3</v>
      </c>
    </row>
    <row r="1613" spans="1:5">
      <c r="A1613" t="s">
        <v>233</v>
      </c>
      <c r="B1613" t="s">
        <v>242</v>
      </c>
      <c r="C1613" t="s">
        <v>75</v>
      </c>
      <c r="D1613">
        <v>366</v>
      </c>
      <c r="E1613">
        <v>4.6637826350941101E-3</v>
      </c>
    </row>
    <row r="1614" spans="1:5">
      <c r="A1614" t="s">
        <v>234</v>
      </c>
      <c r="B1614" t="s">
        <v>242</v>
      </c>
      <c r="C1614" t="s">
        <v>75</v>
      </c>
      <c r="D1614">
        <v>479</v>
      </c>
      <c r="E1614">
        <v>4.7262816051960102E-3</v>
      </c>
    </row>
    <row r="1615" spans="1:5">
      <c r="A1615" t="s">
        <v>235</v>
      </c>
      <c r="B1615" t="s">
        <v>242</v>
      </c>
      <c r="C1615" t="s">
        <v>75</v>
      </c>
      <c r="D1615">
        <v>405</v>
      </c>
      <c r="E1615">
        <v>4.7788065843621394E-3</v>
      </c>
    </row>
    <row r="1616" spans="1:5">
      <c r="A1616" t="s">
        <v>236</v>
      </c>
      <c r="B1616" t="s">
        <v>242</v>
      </c>
      <c r="C1616" t="s">
        <v>75</v>
      </c>
      <c r="D1616">
        <v>440</v>
      </c>
      <c r="E1616">
        <v>4.9731691919191919E-3</v>
      </c>
    </row>
    <row r="1617" spans="1:5">
      <c r="A1617" t="s">
        <v>237</v>
      </c>
      <c r="B1617" t="s">
        <v>242</v>
      </c>
      <c r="C1617" t="s">
        <v>75</v>
      </c>
      <c r="D1617">
        <v>411</v>
      </c>
      <c r="E1617">
        <v>4.9337658826709924E-3</v>
      </c>
    </row>
    <row r="1618" spans="1:5">
      <c r="A1618" t="s">
        <v>238</v>
      </c>
      <c r="B1618" t="s">
        <v>242</v>
      </c>
      <c r="C1618" t="s">
        <v>75</v>
      </c>
      <c r="D1618">
        <v>359</v>
      </c>
      <c r="E1618">
        <v>5.1087124729186006E-3</v>
      </c>
    </row>
    <row r="1619" spans="1:5">
      <c r="A1619" t="s">
        <v>239</v>
      </c>
      <c r="B1619" t="s">
        <v>242</v>
      </c>
      <c r="C1619" t="s">
        <v>75</v>
      </c>
      <c r="D1619">
        <v>426</v>
      </c>
      <c r="E1619">
        <v>5.1398669796557115E-3</v>
      </c>
    </row>
    <row r="1620" spans="1:5">
      <c r="A1620" t="s">
        <v>240</v>
      </c>
      <c r="B1620" t="s">
        <v>242</v>
      </c>
      <c r="C1620" t="s">
        <v>75</v>
      </c>
      <c r="D1620">
        <v>420</v>
      </c>
      <c r="E1620">
        <v>5.317460317460318E-3</v>
      </c>
    </row>
    <row r="1621" spans="1:5">
      <c r="A1621" t="s">
        <v>241</v>
      </c>
      <c r="B1621" t="s">
        <v>242</v>
      </c>
      <c r="C1621" t="s">
        <v>75</v>
      </c>
      <c r="D1621">
        <v>300</v>
      </c>
      <c r="E1621">
        <v>5.3541666666666668E-3</v>
      </c>
    </row>
    <row r="1622" spans="1:5">
      <c r="A1622" t="s">
        <v>227</v>
      </c>
      <c r="B1622" t="s">
        <v>242</v>
      </c>
      <c r="C1622" t="s">
        <v>76</v>
      </c>
      <c r="D1622">
        <v>464.9041096400004</v>
      </c>
      <c r="E1622">
        <v>5.0730375979961924E-3</v>
      </c>
    </row>
    <row r="1623" spans="1:5">
      <c r="A1623" t="s">
        <v>228</v>
      </c>
      <c r="B1623" t="s">
        <v>242</v>
      </c>
      <c r="C1623" t="s">
        <v>76</v>
      </c>
      <c r="D1623">
        <v>523.44799187299998</v>
      </c>
      <c r="E1623">
        <v>4.597089903513563E-3</v>
      </c>
    </row>
    <row r="1624" spans="1:5">
      <c r="A1624" t="s">
        <v>229</v>
      </c>
      <c r="B1624" t="s">
        <v>242</v>
      </c>
      <c r="C1624" t="s">
        <v>76</v>
      </c>
      <c r="D1624">
        <v>525.90032057710016</v>
      </c>
      <c r="E1624">
        <v>3.7609662066793166E-3</v>
      </c>
    </row>
    <row r="1625" spans="1:5">
      <c r="A1625" t="s">
        <v>230</v>
      </c>
      <c r="B1625" t="s">
        <v>242</v>
      </c>
      <c r="C1625" t="s">
        <v>76</v>
      </c>
      <c r="D1625">
        <v>503.50446540180002</v>
      </c>
      <c r="E1625">
        <v>4.0901465245497901E-3</v>
      </c>
    </row>
    <row r="1626" spans="1:5">
      <c r="A1626" t="s">
        <v>231</v>
      </c>
      <c r="B1626" t="s">
        <v>242</v>
      </c>
      <c r="C1626" t="s">
        <v>76</v>
      </c>
      <c r="D1626">
        <v>497.57399083859963</v>
      </c>
      <c r="E1626">
        <v>4.2648054493951782E-3</v>
      </c>
    </row>
    <row r="1627" spans="1:5">
      <c r="A1627" t="s">
        <v>232</v>
      </c>
      <c r="B1627" t="s">
        <v>242</v>
      </c>
      <c r="C1627" t="s">
        <v>76</v>
      </c>
      <c r="D1627">
        <v>545.25998820679933</v>
      </c>
      <c r="E1627">
        <v>4.2504539316526356E-3</v>
      </c>
    </row>
    <row r="1628" spans="1:5">
      <c r="A1628" t="s">
        <v>233</v>
      </c>
      <c r="B1628" t="s">
        <v>242</v>
      </c>
      <c r="C1628" t="s">
        <v>76</v>
      </c>
      <c r="D1628">
        <v>591.27556818289986</v>
      </c>
      <c r="E1628">
        <v>4.2425397924851314E-3</v>
      </c>
    </row>
    <row r="1629" spans="1:5">
      <c r="A1629" t="s">
        <v>234</v>
      </c>
      <c r="B1629" t="s">
        <v>242</v>
      </c>
      <c r="C1629" t="s">
        <v>76</v>
      </c>
      <c r="D1629">
        <v>433.77651515149978</v>
      </c>
      <c r="E1629">
        <v>4.1827373952196042E-3</v>
      </c>
    </row>
    <row r="1630" spans="1:5">
      <c r="A1630" t="s">
        <v>235</v>
      </c>
      <c r="B1630" t="s">
        <v>242</v>
      </c>
      <c r="C1630" t="s">
        <v>76</v>
      </c>
      <c r="D1630">
        <v>513.22619047519925</v>
      </c>
      <c r="E1630">
        <v>4.6641055590302179E-3</v>
      </c>
    </row>
    <row r="1631" spans="1:5">
      <c r="A1631" t="s">
        <v>236</v>
      </c>
      <c r="B1631" t="s">
        <v>242</v>
      </c>
      <c r="C1631" t="s">
        <v>76</v>
      </c>
      <c r="D1631">
        <v>578</v>
      </c>
      <c r="E1631">
        <v>4.3324682814302193E-3</v>
      </c>
    </row>
    <row r="1632" spans="1:5">
      <c r="A1632" t="s">
        <v>237</v>
      </c>
      <c r="B1632" t="s">
        <v>242</v>
      </c>
      <c r="C1632" t="s">
        <v>76</v>
      </c>
      <c r="D1632">
        <v>469</v>
      </c>
      <c r="E1632">
        <v>4.2614309405354179E-3</v>
      </c>
    </row>
    <row r="1633" spans="1:5">
      <c r="A1633" t="s">
        <v>238</v>
      </c>
      <c r="B1633" t="s">
        <v>242</v>
      </c>
      <c r="C1633" t="s">
        <v>76</v>
      </c>
      <c r="D1633">
        <v>418</v>
      </c>
      <c r="E1633">
        <v>4.3394471026049972E-3</v>
      </c>
    </row>
    <row r="1634" spans="1:5">
      <c r="A1634" t="s">
        <v>239</v>
      </c>
      <c r="B1634" t="s">
        <v>242</v>
      </c>
      <c r="C1634" t="s">
        <v>76</v>
      </c>
      <c r="D1634">
        <v>387</v>
      </c>
      <c r="E1634">
        <v>4.4214757393051963E-3</v>
      </c>
    </row>
    <row r="1635" spans="1:5">
      <c r="A1635" t="s">
        <v>240</v>
      </c>
      <c r="B1635" t="s">
        <v>242</v>
      </c>
      <c r="C1635" t="s">
        <v>76</v>
      </c>
      <c r="D1635">
        <v>323</v>
      </c>
      <c r="E1635">
        <v>4.6396628826969382E-3</v>
      </c>
    </row>
    <row r="1636" spans="1:5">
      <c r="A1636" t="s">
        <v>241</v>
      </c>
      <c r="B1636" t="s">
        <v>242</v>
      </c>
      <c r="C1636" t="s">
        <v>76</v>
      </c>
      <c r="D1636">
        <v>344</v>
      </c>
      <c r="E1636">
        <v>5.0609657622739017E-3</v>
      </c>
    </row>
    <row r="1637" spans="1:5">
      <c r="A1637" t="s">
        <v>227</v>
      </c>
      <c r="B1637" t="s">
        <v>242</v>
      </c>
      <c r="C1637" t="s">
        <v>77</v>
      </c>
      <c r="D1637">
        <v>1036.2000001899996</v>
      </c>
      <c r="E1637">
        <v>4.5190493040902606E-3</v>
      </c>
    </row>
    <row r="1638" spans="1:5">
      <c r="A1638" t="s">
        <v>228</v>
      </c>
      <c r="B1638" t="s">
        <v>242</v>
      </c>
      <c r="C1638" t="s">
        <v>77</v>
      </c>
      <c r="D1638">
        <v>781.97052119839896</v>
      </c>
      <c r="E1638">
        <v>4.6219212835202379E-3</v>
      </c>
    </row>
    <row r="1639" spans="1:5">
      <c r="A1639" t="s">
        <v>229</v>
      </c>
      <c r="B1639" t="s">
        <v>242</v>
      </c>
      <c r="C1639" t="s">
        <v>77</v>
      </c>
      <c r="D1639">
        <v>762.66077455219977</v>
      </c>
      <c r="E1639">
        <v>4.373444404981215E-3</v>
      </c>
    </row>
    <row r="1640" spans="1:5">
      <c r="A1640" t="s">
        <v>230</v>
      </c>
      <c r="B1640" t="s">
        <v>242</v>
      </c>
      <c r="C1640" t="s">
        <v>77</v>
      </c>
      <c r="D1640">
        <v>686.1899698359997</v>
      </c>
      <c r="E1640">
        <v>4.6484229818106407E-3</v>
      </c>
    </row>
    <row r="1641" spans="1:5">
      <c r="A1641" t="s">
        <v>231</v>
      </c>
      <c r="B1641" t="s">
        <v>242</v>
      </c>
      <c r="C1641" t="s">
        <v>77</v>
      </c>
      <c r="D1641">
        <v>728.91988348659982</v>
      </c>
      <c r="E1641">
        <v>4.414513435060944E-3</v>
      </c>
    </row>
    <row r="1642" spans="1:5">
      <c r="A1642" t="s">
        <v>232</v>
      </c>
      <c r="B1642" t="s">
        <v>242</v>
      </c>
      <c r="C1642" t="s">
        <v>77</v>
      </c>
      <c r="D1642">
        <v>809.20742378109981</v>
      </c>
      <c r="E1642">
        <v>4.6469905177724891E-3</v>
      </c>
    </row>
    <row r="1643" spans="1:5">
      <c r="A1643" t="s">
        <v>233</v>
      </c>
      <c r="B1643" t="s">
        <v>242</v>
      </c>
      <c r="C1643" t="s">
        <v>77</v>
      </c>
      <c r="D1643">
        <v>778.48240093429968</v>
      </c>
      <c r="E1643">
        <v>4.870181315590221E-3</v>
      </c>
    </row>
    <row r="1644" spans="1:5">
      <c r="A1644" t="s">
        <v>234</v>
      </c>
      <c r="B1644" t="s">
        <v>242</v>
      </c>
      <c r="C1644" t="s">
        <v>77</v>
      </c>
      <c r="D1644">
        <v>810.09417413660015</v>
      </c>
      <c r="E1644">
        <v>4.9673304212390921E-3</v>
      </c>
    </row>
    <row r="1645" spans="1:5">
      <c r="A1645" t="s">
        <v>235</v>
      </c>
      <c r="B1645" t="s">
        <v>242</v>
      </c>
      <c r="C1645" t="s">
        <v>77</v>
      </c>
      <c r="D1645">
        <v>706.28126400240023</v>
      </c>
      <c r="E1645">
        <v>5.0671182464985132E-3</v>
      </c>
    </row>
    <row r="1646" spans="1:5">
      <c r="A1646" t="s">
        <v>236</v>
      </c>
      <c r="B1646" t="s">
        <v>242</v>
      </c>
      <c r="C1646" t="s">
        <v>77</v>
      </c>
      <c r="D1646">
        <v>760.75488505599969</v>
      </c>
      <c r="E1646">
        <v>4.5731520723203403E-3</v>
      </c>
    </row>
    <row r="1647" spans="1:5">
      <c r="A1647" t="s">
        <v>237</v>
      </c>
      <c r="B1647" t="s">
        <v>242</v>
      </c>
      <c r="C1647" t="s">
        <v>77</v>
      </c>
      <c r="D1647">
        <v>668.5585404969006</v>
      </c>
      <c r="E1647">
        <v>5.0821691684209361E-3</v>
      </c>
    </row>
    <row r="1648" spans="1:5">
      <c r="A1648" t="s">
        <v>238</v>
      </c>
      <c r="B1648" t="s">
        <v>242</v>
      </c>
      <c r="C1648" t="s">
        <v>77</v>
      </c>
      <c r="D1648">
        <v>622</v>
      </c>
      <c r="E1648">
        <v>5.0631922115041087E-3</v>
      </c>
    </row>
    <row r="1649" spans="1:5">
      <c r="A1649" t="s">
        <v>239</v>
      </c>
      <c r="B1649" t="s">
        <v>242</v>
      </c>
      <c r="C1649" t="s">
        <v>77</v>
      </c>
      <c r="D1649">
        <v>499.27500000090049</v>
      </c>
      <c r="E1649">
        <v>4.9491245330419145E-3</v>
      </c>
    </row>
    <row r="1650" spans="1:5">
      <c r="A1650" t="s">
        <v>240</v>
      </c>
      <c r="B1650" t="s">
        <v>242</v>
      </c>
      <c r="C1650" t="s">
        <v>77</v>
      </c>
      <c r="D1650">
        <v>503.51485568730004</v>
      </c>
      <c r="E1650">
        <v>5.117325616520319E-3</v>
      </c>
    </row>
    <row r="1651" spans="1:5">
      <c r="A1651" t="s">
        <v>241</v>
      </c>
      <c r="B1651" t="s">
        <v>242</v>
      </c>
      <c r="C1651" t="s">
        <v>77</v>
      </c>
      <c r="D1651">
        <v>467.98373861429991</v>
      </c>
      <c r="E1651">
        <v>5.0678891900851107E-3</v>
      </c>
    </row>
    <row r="1652" spans="1:5">
      <c r="A1652" t="s">
        <v>227</v>
      </c>
      <c r="B1652" t="s">
        <v>242</v>
      </c>
      <c r="C1652" t="s">
        <v>78</v>
      </c>
      <c r="D1652">
        <v>394.25</v>
      </c>
      <c r="E1652">
        <v>4.6286021278094834E-3</v>
      </c>
    </row>
    <row r="1653" spans="1:5">
      <c r="A1653" t="s">
        <v>228</v>
      </c>
      <c r="B1653" t="s">
        <v>242</v>
      </c>
      <c r="C1653" t="s">
        <v>78</v>
      </c>
      <c r="D1653">
        <v>430.04922161420023</v>
      </c>
      <c r="E1653">
        <v>4.9227498770953388E-3</v>
      </c>
    </row>
    <row r="1654" spans="1:5">
      <c r="A1654" t="s">
        <v>229</v>
      </c>
      <c r="B1654" t="s">
        <v>242</v>
      </c>
      <c r="C1654" t="s">
        <v>78</v>
      </c>
      <c r="D1654">
        <v>357.97538461429997</v>
      </c>
      <c r="E1654">
        <v>4.9778261239571374E-3</v>
      </c>
    </row>
    <row r="1655" spans="1:5">
      <c r="A1655" t="s">
        <v>230</v>
      </c>
      <c r="B1655" t="s">
        <v>242</v>
      </c>
      <c r="C1655" t="s">
        <v>78</v>
      </c>
      <c r="D1655">
        <v>378.26153846090057</v>
      </c>
      <c r="E1655">
        <v>5.03433260676247E-3</v>
      </c>
    </row>
    <row r="1656" spans="1:5">
      <c r="A1656" t="s">
        <v>231</v>
      </c>
      <c r="B1656" t="s">
        <v>242</v>
      </c>
      <c r="C1656" t="s">
        <v>78</v>
      </c>
      <c r="D1656">
        <v>379.11172413879984</v>
      </c>
      <c r="E1656">
        <v>5.1234675561427261E-3</v>
      </c>
    </row>
    <row r="1657" spans="1:5">
      <c r="A1657" t="s">
        <v>232</v>
      </c>
      <c r="B1657" t="s">
        <v>242</v>
      </c>
      <c r="C1657" t="s">
        <v>78</v>
      </c>
      <c r="D1657">
        <v>332.27428571360014</v>
      </c>
      <c r="E1657">
        <v>5.2464830899422036E-3</v>
      </c>
    </row>
    <row r="1658" spans="1:5">
      <c r="A1658" t="s">
        <v>233</v>
      </c>
      <c r="B1658" t="s">
        <v>242</v>
      </c>
      <c r="C1658" t="s">
        <v>78</v>
      </c>
      <c r="D1658">
        <v>392.36666666570005</v>
      </c>
      <c r="E1658">
        <v>4.9836121706958777E-3</v>
      </c>
    </row>
    <row r="1659" spans="1:5">
      <c r="A1659" t="s">
        <v>234</v>
      </c>
      <c r="B1659" t="s">
        <v>242</v>
      </c>
      <c r="C1659" t="s">
        <v>78</v>
      </c>
      <c r="D1659">
        <v>361.04386724330016</v>
      </c>
      <c r="E1659">
        <v>5.4087232127936471E-3</v>
      </c>
    </row>
    <row r="1660" spans="1:5">
      <c r="A1660" t="s">
        <v>235</v>
      </c>
      <c r="B1660" t="s">
        <v>242</v>
      </c>
      <c r="C1660" t="s">
        <v>78</v>
      </c>
      <c r="D1660">
        <v>292.24025974009999</v>
      </c>
      <c r="E1660">
        <v>5.3614192440162344E-3</v>
      </c>
    </row>
    <row r="1661" spans="1:5">
      <c r="A1661" t="s">
        <v>236</v>
      </c>
      <c r="B1661" t="s">
        <v>242</v>
      </c>
      <c r="C1661" t="s">
        <v>78</v>
      </c>
      <c r="D1661">
        <v>463.59347825980001</v>
      </c>
      <c r="E1661">
        <v>5.4567216804386363E-3</v>
      </c>
    </row>
    <row r="1662" spans="1:5">
      <c r="A1662" t="s">
        <v>237</v>
      </c>
      <c r="B1662" t="s">
        <v>242</v>
      </c>
      <c r="C1662" t="s">
        <v>78</v>
      </c>
      <c r="D1662">
        <v>286.366666667</v>
      </c>
      <c r="E1662">
        <v>5.4357394366223643E-3</v>
      </c>
    </row>
    <row r="1663" spans="1:5">
      <c r="A1663" t="s">
        <v>238</v>
      </c>
      <c r="B1663" t="s">
        <v>242</v>
      </c>
      <c r="C1663" t="s">
        <v>78</v>
      </c>
      <c r="D1663">
        <v>300</v>
      </c>
      <c r="E1663">
        <v>5.7106481481481479E-3</v>
      </c>
    </row>
    <row r="1664" spans="1:5">
      <c r="A1664" t="s">
        <v>239</v>
      </c>
      <c r="B1664" t="s">
        <v>242</v>
      </c>
      <c r="C1664" t="s">
        <v>78</v>
      </c>
      <c r="D1664">
        <v>303.05714285629972</v>
      </c>
      <c r="E1664">
        <v>5.940074077566534E-3</v>
      </c>
    </row>
    <row r="1665" spans="1:5">
      <c r="A1665" t="s">
        <v>240</v>
      </c>
      <c r="B1665" t="s">
        <v>242</v>
      </c>
      <c r="C1665" t="s">
        <v>78</v>
      </c>
      <c r="D1665">
        <v>260.73073593029994</v>
      </c>
      <c r="E1665">
        <v>5.8383118024736627E-3</v>
      </c>
    </row>
    <row r="1666" spans="1:5">
      <c r="A1666" t="s">
        <v>241</v>
      </c>
      <c r="B1666" t="s">
        <v>242</v>
      </c>
      <c r="C1666" t="s">
        <v>78</v>
      </c>
      <c r="D1666">
        <v>204.04409953189997</v>
      </c>
      <c r="E1666">
        <v>5.8916934478236253E-3</v>
      </c>
    </row>
    <row r="1667" spans="1:5">
      <c r="A1667" t="s">
        <v>227</v>
      </c>
      <c r="B1667" t="s">
        <v>242</v>
      </c>
      <c r="C1667" t="s">
        <v>79</v>
      </c>
      <c r="D1667">
        <v>4313.3101827799874</v>
      </c>
      <c r="E1667">
        <v>3.281923315971273E-3</v>
      </c>
    </row>
    <row r="1668" spans="1:5">
      <c r="A1668" t="s">
        <v>228</v>
      </c>
      <c r="B1668" t="s">
        <v>242</v>
      </c>
      <c r="C1668" t="s">
        <v>79</v>
      </c>
      <c r="D1668">
        <v>4219.4541816287383</v>
      </c>
      <c r="E1668">
        <v>3.2398069358493351E-3</v>
      </c>
    </row>
    <row r="1669" spans="1:5">
      <c r="A1669" t="s">
        <v>229</v>
      </c>
      <c r="B1669" t="s">
        <v>242</v>
      </c>
      <c r="C1669" t="s">
        <v>79</v>
      </c>
      <c r="D1669">
        <v>4193.1340933398906</v>
      </c>
      <c r="E1669">
        <v>3.1066109322461176E-3</v>
      </c>
    </row>
    <row r="1670" spans="1:5">
      <c r="A1670" t="s">
        <v>230</v>
      </c>
      <c r="B1670" t="s">
        <v>242</v>
      </c>
      <c r="C1670" t="s">
        <v>79</v>
      </c>
      <c r="D1670">
        <v>4058.4819495729262</v>
      </c>
      <c r="E1670">
        <v>3.1905316036537107E-3</v>
      </c>
    </row>
    <row r="1671" spans="1:5">
      <c r="A1671" t="s">
        <v>231</v>
      </c>
      <c r="B1671" t="s">
        <v>242</v>
      </c>
      <c r="C1671" t="s">
        <v>79</v>
      </c>
      <c r="D1671">
        <v>3827.5298055826206</v>
      </c>
      <c r="E1671">
        <v>3.072440490521142E-3</v>
      </c>
    </row>
    <row r="1672" spans="1:5">
      <c r="A1672" t="s">
        <v>232</v>
      </c>
      <c r="B1672" t="s">
        <v>242</v>
      </c>
      <c r="C1672" t="s">
        <v>79</v>
      </c>
      <c r="D1672">
        <v>3953.5627197696967</v>
      </c>
      <c r="E1672">
        <v>3.2209794920608739E-3</v>
      </c>
    </row>
    <row r="1673" spans="1:5">
      <c r="A1673" t="s">
        <v>233</v>
      </c>
      <c r="B1673" t="s">
        <v>242</v>
      </c>
      <c r="C1673" t="s">
        <v>79</v>
      </c>
      <c r="D1673">
        <v>3696.7911127904131</v>
      </c>
      <c r="E1673">
        <v>3.2462833094305944E-3</v>
      </c>
    </row>
    <row r="1674" spans="1:5">
      <c r="A1674" t="s">
        <v>234</v>
      </c>
      <c r="B1674" t="s">
        <v>242</v>
      </c>
      <c r="C1674" t="s">
        <v>79</v>
      </c>
      <c r="D1674">
        <v>4058.6592184938286</v>
      </c>
      <c r="E1674">
        <v>3.2322607243906076E-3</v>
      </c>
    </row>
    <row r="1675" spans="1:5">
      <c r="A1675" t="s">
        <v>235</v>
      </c>
      <c r="B1675" t="s">
        <v>242</v>
      </c>
      <c r="C1675" t="s">
        <v>79</v>
      </c>
      <c r="D1675">
        <v>3586.9199827391076</v>
      </c>
      <c r="E1675">
        <v>3.2761662803605551E-3</v>
      </c>
    </row>
    <row r="1676" spans="1:5">
      <c r="A1676" t="s">
        <v>236</v>
      </c>
      <c r="B1676" t="s">
        <v>242</v>
      </c>
      <c r="C1676" t="s">
        <v>79</v>
      </c>
      <c r="D1676">
        <v>4025.4929325779881</v>
      </c>
      <c r="E1676">
        <v>3.4406130328302077E-3</v>
      </c>
    </row>
    <row r="1677" spans="1:5">
      <c r="A1677" t="s">
        <v>237</v>
      </c>
      <c r="B1677" t="s">
        <v>242</v>
      </c>
      <c r="C1677" t="s">
        <v>79</v>
      </c>
      <c r="D1677">
        <v>3276.7245739365871</v>
      </c>
      <c r="E1677">
        <v>3.7222516925934195E-3</v>
      </c>
    </row>
    <row r="1678" spans="1:5">
      <c r="A1678" t="s">
        <v>238</v>
      </c>
      <c r="B1678" t="s">
        <v>242</v>
      </c>
      <c r="C1678" t="s">
        <v>79</v>
      </c>
      <c r="D1678">
        <v>3309</v>
      </c>
      <c r="E1678">
        <v>3.7083207414123102E-3</v>
      </c>
    </row>
    <row r="1679" spans="1:5">
      <c r="A1679" t="s">
        <v>239</v>
      </c>
      <c r="B1679" t="s">
        <v>242</v>
      </c>
      <c r="C1679" t="s">
        <v>79</v>
      </c>
      <c r="D1679">
        <v>3093.4970955692138</v>
      </c>
      <c r="E1679">
        <v>3.7921251670569966E-3</v>
      </c>
    </row>
    <row r="1680" spans="1:5">
      <c r="A1680" t="s">
        <v>240</v>
      </c>
      <c r="B1680" t="s">
        <v>242</v>
      </c>
      <c r="C1680" t="s">
        <v>79</v>
      </c>
      <c r="D1680">
        <v>2896.0149769412155</v>
      </c>
      <c r="E1680">
        <v>3.9871811964398663E-3</v>
      </c>
    </row>
    <row r="1681" spans="1:5">
      <c r="A1681" t="s">
        <v>241</v>
      </c>
      <c r="B1681" t="s">
        <v>242</v>
      </c>
      <c r="C1681" t="s">
        <v>79</v>
      </c>
      <c r="D1681">
        <v>2116.5125547357075</v>
      </c>
      <c r="E1681">
        <v>4.1716792686620459E-3</v>
      </c>
    </row>
    <row r="1682" spans="1:5">
      <c r="A1682" t="s">
        <v>227</v>
      </c>
      <c r="B1682" t="s">
        <v>242</v>
      </c>
      <c r="C1682" t="s">
        <v>80</v>
      </c>
      <c r="D1682">
        <v>2414.851102159997</v>
      </c>
      <c r="E1682">
        <v>3.2032228552071624E-3</v>
      </c>
    </row>
    <row r="1683" spans="1:5">
      <c r="A1683" t="s">
        <v>228</v>
      </c>
      <c r="B1683" t="s">
        <v>242</v>
      </c>
      <c r="C1683" t="s">
        <v>80</v>
      </c>
      <c r="D1683">
        <v>2900.6905731982024</v>
      </c>
      <c r="E1683">
        <v>3.215262177140766E-3</v>
      </c>
    </row>
    <row r="1684" spans="1:5">
      <c r="A1684" t="s">
        <v>229</v>
      </c>
      <c r="B1684" t="s">
        <v>242</v>
      </c>
      <c r="C1684" t="s">
        <v>80</v>
      </c>
      <c r="D1684">
        <v>2735.3041087812962</v>
      </c>
      <c r="E1684">
        <v>3.1822556939048508E-3</v>
      </c>
    </row>
    <row r="1685" spans="1:5">
      <c r="A1685" t="s">
        <v>230</v>
      </c>
      <c r="B1685" t="s">
        <v>242</v>
      </c>
      <c r="C1685" t="s">
        <v>80</v>
      </c>
      <c r="D1685">
        <v>2388.0566320251992</v>
      </c>
      <c r="E1685">
        <v>3.2506300968602555E-3</v>
      </c>
    </row>
    <row r="1686" spans="1:5">
      <c r="A1686" t="s">
        <v>231</v>
      </c>
      <c r="B1686" t="s">
        <v>242</v>
      </c>
      <c r="C1686" t="s">
        <v>80</v>
      </c>
      <c r="D1686">
        <v>2242.185940505</v>
      </c>
      <c r="E1686">
        <v>3.2746468366372521E-3</v>
      </c>
    </row>
    <row r="1687" spans="1:5">
      <c r="A1687" t="s">
        <v>232</v>
      </c>
      <c r="B1687" t="s">
        <v>242</v>
      </c>
      <c r="C1687" t="s">
        <v>80</v>
      </c>
      <c r="D1687">
        <v>2643.3513117659022</v>
      </c>
      <c r="E1687">
        <v>3.6642053188300581E-3</v>
      </c>
    </row>
    <row r="1688" spans="1:5">
      <c r="A1688" t="s">
        <v>233</v>
      </c>
      <c r="B1688" t="s">
        <v>242</v>
      </c>
      <c r="C1688" t="s">
        <v>80</v>
      </c>
      <c r="D1688">
        <v>2397.9199548120987</v>
      </c>
      <c r="E1688">
        <v>4.122172834589129E-3</v>
      </c>
    </row>
    <row r="1689" spans="1:5">
      <c r="A1689" t="s">
        <v>234</v>
      </c>
      <c r="B1689" t="s">
        <v>242</v>
      </c>
      <c r="C1689" t="s">
        <v>80</v>
      </c>
      <c r="D1689">
        <v>2738</v>
      </c>
      <c r="E1689">
        <v>3.9739063387712039E-3</v>
      </c>
    </row>
    <row r="1690" spans="1:5">
      <c r="A1690" t="s">
        <v>235</v>
      </c>
      <c r="B1690" t="s">
        <v>242</v>
      </c>
      <c r="C1690" t="s">
        <v>80</v>
      </c>
      <c r="D1690">
        <v>2541</v>
      </c>
      <c r="E1690">
        <v>3.8231339367703005E-3</v>
      </c>
    </row>
    <row r="1691" spans="1:5">
      <c r="A1691" t="s">
        <v>236</v>
      </c>
      <c r="B1691" t="s">
        <v>242</v>
      </c>
      <c r="C1691" t="s">
        <v>80</v>
      </c>
      <c r="D1691">
        <v>2689</v>
      </c>
      <c r="E1691">
        <v>3.9342382546175784E-3</v>
      </c>
    </row>
    <row r="1692" spans="1:5">
      <c r="A1692" t="s">
        <v>237</v>
      </c>
      <c r="B1692" t="s">
        <v>242</v>
      </c>
      <c r="C1692" t="s">
        <v>80</v>
      </c>
      <c r="D1692">
        <v>2359</v>
      </c>
      <c r="E1692">
        <v>3.9073171306108993E-3</v>
      </c>
    </row>
    <row r="1693" spans="1:5">
      <c r="A1693" t="s">
        <v>238</v>
      </c>
      <c r="B1693" t="s">
        <v>242</v>
      </c>
      <c r="C1693" t="s">
        <v>80</v>
      </c>
      <c r="D1693">
        <v>2412</v>
      </c>
      <c r="E1693">
        <v>4.1554380873410719E-3</v>
      </c>
    </row>
    <row r="1694" spans="1:5">
      <c r="A1694" t="s">
        <v>239</v>
      </c>
      <c r="B1694" t="s">
        <v>242</v>
      </c>
      <c r="C1694" t="s">
        <v>80</v>
      </c>
      <c r="D1694">
        <v>2184</v>
      </c>
      <c r="E1694">
        <v>4.4792302604802605E-3</v>
      </c>
    </row>
    <row r="1695" spans="1:5">
      <c r="A1695" t="s">
        <v>240</v>
      </c>
      <c r="B1695" t="s">
        <v>242</v>
      </c>
      <c r="C1695" t="s">
        <v>80</v>
      </c>
      <c r="D1695">
        <v>1729</v>
      </c>
      <c r="E1695">
        <v>4.6510507036822829E-3</v>
      </c>
    </row>
    <row r="1696" spans="1:5">
      <c r="A1696" t="s">
        <v>241</v>
      </c>
      <c r="B1696" t="s">
        <v>242</v>
      </c>
      <c r="C1696" t="s">
        <v>80</v>
      </c>
      <c r="D1696">
        <v>1441</v>
      </c>
      <c r="E1696">
        <v>4.668343742771224E-3</v>
      </c>
    </row>
    <row r="1697" spans="1:5">
      <c r="A1697" t="s">
        <v>227</v>
      </c>
      <c r="B1697" t="s">
        <v>242</v>
      </c>
      <c r="C1697" t="s">
        <v>81</v>
      </c>
      <c r="D1697">
        <v>618.34862394000061</v>
      </c>
      <c r="E1697">
        <v>3.4865335476337855E-3</v>
      </c>
    </row>
    <row r="1698" spans="1:5">
      <c r="A1698" t="s">
        <v>228</v>
      </c>
      <c r="B1698" t="s">
        <v>242</v>
      </c>
      <c r="C1698" t="s">
        <v>81</v>
      </c>
      <c r="D1698">
        <v>889.84187548429315</v>
      </c>
      <c r="E1698">
        <v>3.6193563225144772E-3</v>
      </c>
    </row>
    <row r="1699" spans="1:5">
      <c r="A1699" t="s">
        <v>229</v>
      </c>
      <c r="B1699" t="s">
        <v>242</v>
      </c>
      <c r="C1699" t="s">
        <v>81</v>
      </c>
      <c r="D1699">
        <v>812.13895100689717</v>
      </c>
      <c r="E1699">
        <v>4.1326774779638668E-3</v>
      </c>
    </row>
    <row r="1700" spans="1:5">
      <c r="A1700" t="s">
        <v>230</v>
      </c>
      <c r="B1700" t="s">
        <v>242</v>
      </c>
      <c r="C1700" t="s">
        <v>81</v>
      </c>
      <c r="D1700">
        <v>858.99866191270041</v>
      </c>
      <c r="E1700">
        <v>4.1926332757474339E-3</v>
      </c>
    </row>
    <row r="1701" spans="1:5">
      <c r="A1701" t="s">
        <v>231</v>
      </c>
      <c r="B1701" t="s">
        <v>242</v>
      </c>
      <c r="C1701" t="s">
        <v>81</v>
      </c>
      <c r="D1701">
        <v>843.3189856666985</v>
      </c>
      <c r="E1701">
        <v>4.3814841933071322E-3</v>
      </c>
    </row>
    <row r="1702" spans="1:5">
      <c r="A1702" t="s">
        <v>232</v>
      </c>
      <c r="B1702" t="s">
        <v>242</v>
      </c>
      <c r="C1702" t="s">
        <v>81</v>
      </c>
      <c r="D1702">
        <v>750.5547763935009</v>
      </c>
      <c r="E1702">
        <v>4.3283312667551236E-3</v>
      </c>
    </row>
    <row r="1703" spans="1:5">
      <c r="A1703" t="s">
        <v>233</v>
      </c>
      <c r="B1703" t="s">
        <v>242</v>
      </c>
      <c r="C1703" t="s">
        <v>81</v>
      </c>
      <c r="D1703">
        <v>816.01562145060109</v>
      </c>
      <c r="E1703">
        <v>4.5591629893150321E-3</v>
      </c>
    </row>
    <row r="1704" spans="1:5">
      <c r="A1704" t="s">
        <v>234</v>
      </c>
      <c r="B1704" t="s">
        <v>242</v>
      </c>
      <c r="C1704" t="s">
        <v>81</v>
      </c>
      <c r="D1704">
        <v>823.5677802955023</v>
      </c>
      <c r="E1704">
        <v>4.3442607885269702E-3</v>
      </c>
    </row>
    <row r="1705" spans="1:5">
      <c r="A1705" t="s">
        <v>235</v>
      </c>
      <c r="B1705" t="s">
        <v>242</v>
      </c>
      <c r="C1705" t="s">
        <v>81</v>
      </c>
      <c r="D1705">
        <v>711.79775725080071</v>
      </c>
      <c r="E1705">
        <v>4.3797320121079638E-3</v>
      </c>
    </row>
    <row r="1706" spans="1:5">
      <c r="A1706" t="s">
        <v>236</v>
      </c>
      <c r="B1706" t="s">
        <v>242</v>
      </c>
      <c r="C1706" t="s">
        <v>81</v>
      </c>
      <c r="D1706">
        <v>775.20067067330172</v>
      </c>
      <c r="E1706">
        <v>5.2169248628891503E-3</v>
      </c>
    </row>
    <row r="1707" spans="1:5">
      <c r="A1707" t="s">
        <v>237</v>
      </c>
      <c r="B1707" t="s">
        <v>242</v>
      </c>
      <c r="C1707" t="s">
        <v>81</v>
      </c>
      <c r="D1707">
        <v>684.51487413810082</v>
      </c>
      <c r="E1707">
        <v>4.9469751466697312E-3</v>
      </c>
    </row>
    <row r="1708" spans="1:5">
      <c r="A1708" t="s">
        <v>238</v>
      </c>
      <c r="B1708" t="s">
        <v>242</v>
      </c>
      <c r="C1708" t="s">
        <v>81</v>
      </c>
      <c r="D1708">
        <v>633</v>
      </c>
      <c r="E1708">
        <v>5.0882043180621381E-3</v>
      </c>
    </row>
    <row r="1709" spans="1:5">
      <c r="A1709" t="s">
        <v>239</v>
      </c>
      <c r="B1709" t="s">
        <v>242</v>
      </c>
      <c r="C1709" t="s">
        <v>81</v>
      </c>
      <c r="D1709">
        <v>471.20895023900101</v>
      </c>
      <c r="E1709">
        <v>4.7683468847553321E-3</v>
      </c>
    </row>
    <row r="1710" spans="1:5">
      <c r="A1710" t="s">
        <v>240</v>
      </c>
      <c r="B1710" t="s">
        <v>242</v>
      </c>
      <c r="C1710" t="s">
        <v>81</v>
      </c>
      <c r="D1710">
        <v>552.48586247359981</v>
      </c>
      <c r="E1710">
        <v>4.3701281786173935E-3</v>
      </c>
    </row>
    <row r="1711" spans="1:5">
      <c r="A1711" t="s">
        <v>241</v>
      </c>
      <c r="B1711" t="s">
        <v>242</v>
      </c>
      <c r="C1711" t="s">
        <v>81</v>
      </c>
      <c r="D1711">
        <v>482.76189939309967</v>
      </c>
      <c r="E1711">
        <v>4.8741197410992971E-3</v>
      </c>
    </row>
    <row r="1712" spans="1:5">
      <c r="A1712" t="s">
        <v>227</v>
      </c>
      <c r="B1712" t="s">
        <v>242</v>
      </c>
      <c r="C1712" t="s">
        <v>82</v>
      </c>
      <c r="D1712">
        <v>414.69491530000028</v>
      </c>
      <c r="E1712">
        <v>5.9299544057223388E-3</v>
      </c>
    </row>
    <row r="1713" spans="1:5">
      <c r="A1713" t="s">
        <v>228</v>
      </c>
      <c r="B1713" t="s">
        <v>242</v>
      </c>
      <c r="C1713" t="s">
        <v>82</v>
      </c>
      <c r="D1713">
        <v>525.27158930719816</v>
      </c>
      <c r="E1713">
        <v>5.1720956063362753E-3</v>
      </c>
    </row>
    <row r="1714" spans="1:5">
      <c r="A1714" t="s">
        <v>229</v>
      </c>
      <c r="B1714" t="s">
        <v>242</v>
      </c>
      <c r="C1714" t="s">
        <v>82</v>
      </c>
      <c r="D1714">
        <v>556.5795795805999</v>
      </c>
      <c r="E1714">
        <v>4.7724114572871143E-3</v>
      </c>
    </row>
    <row r="1715" spans="1:5">
      <c r="A1715" t="s">
        <v>230</v>
      </c>
      <c r="B1715" t="s">
        <v>242</v>
      </c>
      <c r="C1715" t="s">
        <v>82</v>
      </c>
      <c r="D1715">
        <v>605.75072463599929</v>
      </c>
      <c r="E1715">
        <v>4.8347753075379217E-3</v>
      </c>
    </row>
    <row r="1716" spans="1:5">
      <c r="A1716" t="s">
        <v>231</v>
      </c>
      <c r="B1716" t="s">
        <v>242</v>
      </c>
      <c r="C1716" t="s">
        <v>82</v>
      </c>
      <c r="D1716">
        <v>458.42634298930005</v>
      </c>
      <c r="E1716">
        <v>4.964957063669893E-3</v>
      </c>
    </row>
    <row r="1717" spans="1:5">
      <c r="A1717" t="s">
        <v>232</v>
      </c>
      <c r="B1717" t="s">
        <v>242</v>
      </c>
      <c r="C1717" t="s">
        <v>82</v>
      </c>
      <c r="D1717">
        <v>529.48575819370046</v>
      </c>
      <c r="E1717">
        <v>5.3310543609124909E-3</v>
      </c>
    </row>
    <row r="1718" spans="1:5">
      <c r="A1718" t="s">
        <v>233</v>
      </c>
      <c r="B1718" t="s">
        <v>242</v>
      </c>
      <c r="C1718" t="s">
        <v>82</v>
      </c>
      <c r="D1718">
        <v>422.01237695139992</v>
      </c>
      <c r="E1718">
        <v>5.2882420884543526E-3</v>
      </c>
    </row>
    <row r="1719" spans="1:5">
      <c r="A1719" t="s">
        <v>234</v>
      </c>
      <c r="B1719" t="s">
        <v>242</v>
      </c>
      <c r="C1719" t="s">
        <v>82</v>
      </c>
      <c r="D1719">
        <v>483.06825037560009</v>
      </c>
      <c r="E1719">
        <v>5.0978011639851994E-3</v>
      </c>
    </row>
    <row r="1720" spans="1:5">
      <c r="A1720" t="s">
        <v>235</v>
      </c>
      <c r="B1720" t="s">
        <v>242</v>
      </c>
      <c r="C1720" t="s">
        <v>82</v>
      </c>
      <c r="D1720">
        <v>355.3647619054002</v>
      </c>
      <c r="E1720">
        <v>5.5617056191163503E-3</v>
      </c>
    </row>
    <row r="1721" spans="1:5">
      <c r="A1721" t="s">
        <v>236</v>
      </c>
      <c r="B1721" t="s">
        <v>242</v>
      </c>
      <c r="C1721" t="s">
        <v>82</v>
      </c>
      <c r="D1721">
        <v>382.78999999850032</v>
      </c>
      <c r="E1721">
        <v>5.4447293428679681E-3</v>
      </c>
    </row>
    <row r="1722" spans="1:5">
      <c r="A1722" t="s">
        <v>237</v>
      </c>
      <c r="B1722" t="s">
        <v>242</v>
      </c>
      <c r="C1722" t="s">
        <v>82</v>
      </c>
      <c r="D1722">
        <v>318.75000000040001</v>
      </c>
      <c r="E1722">
        <v>6.0647157853058976E-3</v>
      </c>
    </row>
    <row r="1723" spans="1:5">
      <c r="A1723" t="s">
        <v>238</v>
      </c>
      <c r="B1723" t="s">
        <v>242</v>
      </c>
      <c r="C1723" t="s">
        <v>82</v>
      </c>
      <c r="D1723">
        <v>313</v>
      </c>
      <c r="E1723">
        <v>5.7042066027689032E-3</v>
      </c>
    </row>
    <row r="1724" spans="1:5">
      <c r="A1724" t="s">
        <v>239</v>
      </c>
      <c r="B1724" t="s">
        <v>242</v>
      </c>
      <c r="C1724" t="s">
        <v>82</v>
      </c>
      <c r="D1724">
        <v>346.03116883139984</v>
      </c>
      <c r="E1724">
        <v>6.2048435107309782E-3</v>
      </c>
    </row>
    <row r="1725" spans="1:5">
      <c r="A1725" t="s">
        <v>240</v>
      </c>
      <c r="B1725" t="s">
        <v>242</v>
      </c>
      <c r="C1725" t="s">
        <v>82</v>
      </c>
      <c r="D1725">
        <v>308.98726434979994</v>
      </c>
      <c r="E1725">
        <v>6.3780022642153664E-3</v>
      </c>
    </row>
    <row r="1726" spans="1:5">
      <c r="A1726" t="s">
        <v>241</v>
      </c>
      <c r="B1726" t="s">
        <v>242</v>
      </c>
      <c r="C1726" t="s">
        <v>82</v>
      </c>
      <c r="D1726">
        <v>283.75492589440012</v>
      </c>
      <c r="E1726">
        <v>5.7581568031786906E-3</v>
      </c>
    </row>
    <row r="1727" spans="1:5">
      <c r="A1727" t="s">
        <v>227</v>
      </c>
      <c r="B1727" t="s">
        <v>242</v>
      </c>
      <c r="C1727" t="s">
        <v>83</v>
      </c>
      <c r="D1727">
        <v>494.09036141000047</v>
      </c>
      <c r="E1727">
        <v>4.2382540766214057E-3</v>
      </c>
    </row>
    <row r="1728" spans="1:5">
      <c r="A1728" t="s">
        <v>228</v>
      </c>
      <c r="B1728" t="s">
        <v>242</v>
      </c>
      <c r="C1728" t="s">
        <v>83</v>
      </c>
      <c r="D1728">
        <v>669.59511238209973</v>
      </c>
      <c r="E1728">
        <v>4.3634126052007815E-3</v>
      </c>
    </row>
    <row r="1729" spans="1:5">
      <c r="A1729" t="s">
        <v>229</v>
      </c>
      <c r="B1729" t="s">
        <v>242</v>
      </c>
      <c r="C1729" t="s">
        <v>83</v>
      </c>
      <c r="D1729">
        <v>771.20402470049999</v>
      </c>
      <c r="E1729">
        <v>4.3815831154685424E-3</v>
      </c>
    </row>
    <row r="1730" spans="1:5">
      <c r="A1730" t="s">
        <v>230</v>
      </c>
      <c r="B1730" t="s">
        <v>242</v>
      </c>
      <c r="C1730" t="s">
        <v>83</v>
      </c>
      <c r="D1730">
        <v>624.99357211720042</v>
      </c>
      <c r="E1730">
        <v>4.2931790888192335E-3</v>
      </c>
    </row>
    <row r="1731" spans="1:5">
      <c r="A1731" t="s">
        <v>231</v>
      </c>
      <c r="B1731" t="s">
        <v>242</v>
      </c>
      <c r="C1731" t="s">
        <v>83</v>
      </c>
      <c r="D1731">
        <v>678.09388153460054</v>
      </c>
      <c r="E1731">
        <v>4.3698638128724394E-3</v>
      </c>
    </row>
    <row r="1732" spans="1:5">
      <c r="A1732" t="s">
        <v>232</v>
      </c>
      <c r="B1732" t="s">
        <v>242</v>
      </c>
      <c r="C1732" t="s">
        <v>83</v>
      </c>
      <c r="D1732">
        <v>754.919968554099</v>
      </c>
      <c r="E1732">
        <v>4.5082078691628348E-3</v>
      </c>
    </row>
    <row r="1733" spans="1:5">
      <c r="A1733" t="s">
        <v>233</v>
      </c>
      <c r="B1733" t="s">
        <v>242</v>
      </c>
      <c r="C1733" t="s">
        <v>83</v>
      </c>
      <c r="D1733">
        <v>590.97902438960068</v>
      </c>
      <c r="E1733">
        <v>4.6426805341077421E-3</v>
      </c>
    </row>
    <row r="1734" spans="1:5">
      <c r="A1734" t="s">
        <v>234</v>
      </c>
      <c r="B1734" t="s">
        <v>242</v>
      </c>
      <c r="C1734" t="s">
        <v>83</v>
      </c>
      <c r="D1734">
        <v>574.82326681560039</v>
      </c>
      <c r="E1734">
        <v>4.5253860480592416E-3</v>
      </c>
    </row>
    <row r="1735" spans="1:5">
      <c r="A1735" t="s">
        <v>235</v>
      </c>
      <c r="B1735" t="s">
        <v>242</v>
      </c>
      <c r="C1735" t="s">
        <v>83</v>
      </c>
      <c r="D1735">
        <v>521.17071642589929</v>
      </c>
      <c r="E1735">
        <v>4.6164256555881779E-3</v>
      </c>
    </row>
    <row r="1736" spans="1:5">
      <c r="A1736" t="s">
        <v>236</v>
      </c>
      <c r="B1736" t="s">
        <v>242</v>
      </c>
      <c r="C1736" t="s">
        <v>83</v>
      </c>
      <c r="D1736">
        <v>571.49832972939998</v>
      </c>
      <c r="E1736">
        <v>4.7691045565326218E-3</v>
      </c>
    </row>
    <row r="1737" spans="1:5">
      <c r="A1737" t="s">
        <v>237</v>
      </c>
      <c r="B1737" t="s">
        <v>242</v>
      </c>
      <c r="C1737" t="s">
        <v>83</v>
      </c>
      <c r="D1737">
        <v>498.80576923130002</v>
      </c>
      <c r="E1737">
        <v>4.1660830076622225E-3</v>
      </c>
    </row>
    <row r="1738" spans="1:5">
      <c r="A1738" t="s">
        <v>238</v>
      </c>
      <c r="B1738" t="s">
        <v>242</v>
      </c>
      <c r="C1738" t="s">
        <v>83</v>
      </c>
      <c r="D1738">
        <v>479</v>
      </c>
      <c r="E1738">
        <v>4.842263975875667E-3</v>
      </c>
    </row>
    <row r="1739" spans="1:5">
      <c r="A1739" t="s">
        <v>239</v>
      </c>
      <c r="B1739" t="s">
        <v>242</v>
      </c>
      <c r="C1739" t="s">
        <v>83</v>
      </c>
      <c r="D1739">
        <v>378.66704352789986</v>
      </c>
      <c r="E1739">
        <v>5.0198588762151598E-3</v>
      </c>
    </row>
    <row r="1740" spans="1:5">
      <c r="A1740" t="s">
        <v>240</v>
      </c>
      <c r="B1740" t="s">
        <v>242</v>
      </c>
      <c r="C1740" t="s">
        <v>83</v>
      </c>
      <c r="D1740">
        <v>371.17645176589991</v>
      </c>
      <c r="E1740">
        <v>4.3523268718408826E-3</v>
      </c>
    </row>
    <row r="1741" spans="1:5">
      <c r="A1741" t="s">
        <v>241</v>
      </c>
      <c r="B1741" t="s">
        <v>242</v>
      </c>
      <c r="C1741" t="s">
        <v>83</v>
      </c>
      <c r="D1741">
        <v>298.4877819533001</v>
      </c>
      <c r="E1741">
        <v>4.1960491026377337E-3</v>
      </c>
    </row>
    <row r="1742" spans="1:5">
      <c r="A1742" t="s">
        <v>227</v>
      </c>
      <c r="B1742" t="s">
        <v>242</v>
      </c>
      <c r="C1742" t="s">
        <v>84</v>
      </c>
      <c r="D1742">
        <v>862.23478241999942</v>
      </c>
      <c r="E1742">
        <v>3.845577944300781E-3</v>
      </c>
    </row>
    <row r="1743" spans="1:5">
      <c r="A1743" t="s">
        <v>228</v>
      </c>
      <c r="B1743" t="s">
        <v>242</v>
      </c>
      <c r="C1743" t="s">
        <v>84</v>
      </c>
      <c r="D1743">
        <v>925.53596865609995</v>
      </c>
      <c r="E1743">
        <v>3.7605442188157899E-3</v>
      </c>
    </row>
    <row r="1744" spans="1:5">
      <c r="A1744" t="s">
        <v>229</v>
      </c>
      <c r="B1744" t="s">
        <v>242</v>
      </c>
      <c r="C1744" t="s">
        <v>84</v>
      </c>
      <c r="D1744">
        <v>871.13365573619831</v>
      </c>
      <c r="E1744">
        <v>4.0272678975017372E-3</v>
      </c>
    </row>
    <row r="1745" spans="1:5">
      <c r="A1745" t="s">
        <v>230</v>
      </c>
      <c r="B1745" t="s">
        <v>242</v>
      </c>
      <c r="C1745" t="s">
        <v>84</v>
      </c>
      <c r="D1745">
        <v>740.73231935749993</v>
      </c>
      <c r="E1745">
        <v>4.0267519081273965E-3</v>
      </c>
    </row>
    <row r="1746" spans="1:5">
      <c r="A1746" t="s">
        <v>231</v>
      </c>
      <c r="B1746" t="s">
        <v>242</v>
      </c>
      <c r="C1746" t="s">
        <v>84</v>
      </c>
      <c r="D1746">
        <v>671.55655645979982</v>
      </c>
      <c r="E1746">
        <v>3.9516793850781304E-3</v>
      </c>
    </row>
    <row r="1747" spans="1:5">
      <c r="A1747" t="s">
        <v>232</v>
      </c>
      <c r="B1747" t="s">
        <v>242</v>
      </c>
      <c r="C1747" t="s">
        <v>84</v>
      </c>
      <c r="D1747">
        <v>738.71556281940093</v>
      </c>
      <c r="E1747">
        <v>4.0485016983729701E-3</v>
      </c>
    </row>
    <row r="1748" spans="1:5">
      <c r="A1748" t="s">
        <v>233</v>
      </c>
      <c r="B1748" t="s">
        <v>242</v>
      </c>
      <c r="C1748" t="s">
        <v>84</v>
      </c>
      <c r="D1748">
        <v>635.42040617390091</v>
      </c>
      <c r="E1748">
        <v>3.837812089289897E-3</v>
      </c>
    </row>
    <row r="1749" spans="1:5">
      <c r="A1749" t="s">
        <v>234</v>
      </c>
      <c r="B1749" t="s">
        <v>242</v>
      </c>
      <c r="C1749" t="s">
        <v>84</v>
      </c>
      <c r="D1749">
        <v>727.4202767758992</v>
      </c>
      <c r="E1749">
        <v>4.3430937312878551E-3</v>
      </c>
    </row>
    <row r="1750" spans="1:5">
      <c r="A1750" t="s">
        <v>235</v>
      </c>
      <c r="B1750" t="s">
        <v>242</v>
      </c>
      <c r="C1750" t="s">
        <v>84</v>
      </c>
      <c r="D1750">
        <v>760.84620334980161</v>
      </c>
      <c r="E1750">
        <v>4.0359679867007928E-3</v>
      </c>
    </row>
    <row r="1751" spans="1:5">
      <c r="A1751" t="s">
        <v>236</v>
      </c>
      <c r="B1751" t="s">
        <v>242</v>
      </c>
      <c r="C1751" t="s">
        <v>84</v>
      </c>
      <c r="D1751">
        <v>723.66915876979965</v>
      </c>
      <c r="E1751">
        <v>4.4306686150842401E-3</v>
      </c>
    </row>
    <row r="1752" spans="1:5">
      <c r="A1752" t="s">
        <v>237</v>
      </c>
      <c r="B1752" t="s">
        <v>242</v>
      </c>
      <c r="C1752" t="s">
        <v>84</v>
      </c>
      <c r="D1752">
        <v>676.71368860959899</v>
      </c>
      <c r="E1752">
        <v>4.2665570121850401E-3</v>
      </c>
    </row>
    <row r="1753" spans="1:5">
      <c r="A1753" t="s">
        <v>238</v>
      </c>
      <c r="B1753" t="s">
        <v>242</v>
      </c>
      <c r="C1753" t="s">
        <v>84</v>
      </c>
      <c r="D1753">
        <v>607</v>
      </c>
      <c r="E1753">
        <v>4.389758374519495E-3</v>
      </c>
    </row>
    <row r="1754" spans="1:5">
      <c r="A1754" t="s">
        <v>239</v>
      </c>
      <c r="B1754" t="s">
        <v>242</v>
      </c>
      <c r="C1754" t="s">
        <v>84</v>
      </c>
      <c r="D1754">
        <v>584.28003623380016</v>
      </c>
      <c r="E1754">
        <v>4.7808209531670399E-3</v>
      </c>
    </row>
    <row r="1755" spans="1:5">
      <c r="A1755" t="s">
        <v>240</v>
      </c>
      <c r="B1755" t="s">
        <v>242</v>
      </c>
      <c r="C1755" t="s">
        <v>84</v>
      </c>
      <c r="D1755">
        <v>661.39839285760013</v>
      </c>
      <c r="E1755">
        <v>4.8076568858331729E-3</v>
      </c>
    </row>
    <row r="1756" spans="1:5">
      <c r="A1756" t="s">
        <v>241</v>
      </c>
      <c r="B1756" t="s">
        <v>242</v>
      </c>
      <c r="C1756" t="s">
        <v>84</v>
      </c>
      <c r="D1756">
        <v>483.15324345270022</v>
      </c>
      <c r="E1756">
        <v>4.9541326136330228E-3</v>
      </c>
    </row>
    <row r="1757" spans="1:5">
      <c r="A1757" t="s">
        <v>227</v>
      </c>
      <c r="B1757" t="s">
        <v>242</v>
      </c>
      <c r="C1757" t="s">
        <v>245</v>
      </c>
      <c r="D1757">
        <v>191.5</v>
      </c>
      <c r="E1757">
        <v>4.1548810559907164E-3</v>
      </c>
    </row>
    <row r="1758" spans="1:5">
      <c r="A1758" t="s">
        <v>228</v>
      </c>
      <c r="B1758" t="s">
        <v>242</v>
      </c>
      <c r="C1758" t="s">
        <v>245</v>
      </c>
      <c r="D1758">
        <v>108.63695090339998</v>
      </c>
      <c r="E1758">
        <v>4.8004317720892692E-3</v>
      </c>
    </row>
    <row r="1759" spans="1:5">
      <c r="A1759" t="s">
        <v>229</v>
      </c>
      <c r="B1759" t="s">
        <v>242</v>
      </c>
      <c r="C1759" t="s">
        <v>245</v>
      </c>
      <c r="D1759">
        <v>110.25454545449999</v>
      </c>
      <c r="E1759">
        <v>5.2973529268074658E-3</v>
      </c>
    </row>
    <row r="1760" spans="1:5">
      <c r="A1760" t="s">
        <v>230</v>
      </c>
      <c r="B1760" t="s">
        <v>242</v>
      </c>
      <c r="C1760" t="s">
        <v>245</v>
      </c>
      <c r="D1760">
        <v>126.05454545419995</v>
      </c>
      <c r="E1760">
        <v>4.1627960020971461E-3</v>
      </c>
    </row>
    <row r="1761" spans="1:5">
      <c r="A1761" t="s">
        <v>231</v>
      </c>
      <c r="B1761" t="s">
        <v>242</v>
      </c>
      <c r="C1761" t="s">
        <v>245</v>
      </c>
      <c r="D1761">
        <v>99.823176822999983</v>
      </c>
      <c r="E1761">
        <v>4.4426517446196877E-3</v>
      </c>
    </row>
    <row r="1762" spans="1:5">
      <c r="A1762" t="s">
        <v>232</v>
      </c>
      <c r="B1762" t="s">
        <v>242</v>
      </c>
      <c r="C1762" t="s">
        <v>245</v>
      </c>
      <c r="D1762">
        <v>134.00122100190001</v>
      </c>
      <c r="E1762">
        <v>4.6837919765950467E-3</v>
      </c>
    </row>
    <row r="1763" spans="1:5">
      <c r="A1763" t="s">
        <v>233</v>
      </c>
      <c r="B1763" t="s">
        <v>242</v>
      </c>
      <c r="C1763" t="s">
        <v>245</v>
      </c>
      <c r="D1763">
        <v>110.89935064990001</v>
      </c>
      <c r="E1763">
        <v>5.1572789157680521E-3</v>
      </c>
    </row>
    <row r="1764" spans="1:5">
      <c r="A1764" t="s">
        <v>234</v>
      </c>
      <c r="B1764" t="s">
        <v>242</v>
      </c>
      <c r="C1764" t="s">
        <v>245</v>
      </c>
      <c r="D1764">
        <v>133.0833333336</v>
      </c>
      <c r="E1764">
        <v>4.9078567452844682E-3</v>
      </c>
    </row>
    <row r="1765" spans="1:5">
      <c r="A1765" t="s">
        <v>235</v>
      </c>
      <c r="B1765" t="s">
        <v>242</v>
      </c>
      <c r="C1765" t="s">
        <v>245</v>
      </c>
      <c r="D1765">
        <v>90.333333334399995</v>
      </c>
      <c r="E1765">
        <v>5.0891758917595573E-3</v>
      </c>
    </row>
    <row r="1766" spans="1:5">
      <c r="A1766" t="s">
        <v>236</v>
      </c>
      <c r="B1766" t="s">
        <v>242</v>
      </c>
      <c r="C1766" t="s">
        <v>245</v>
      </c>
      <c r="D1766">
        <v>68.166666666600008</v>
      </c>
      <c r="E1766">
        <v>4.925631621843651E-3</v>
      </c>
    </row>
    <row r="1767" spans="1:5">
      <c r="A1767" t="s">
        <v>237</v>
      </c>
      <c r="B1767" t="s">
        <v>242</v>
      </c>
      <c r="C1767" t="s">
        <v>245</v>
      </c>
      <c r="D1767">
        <v>74.583333333199988</v>
      </c>
      <c r="E1767">
        <v>3.9292364990712713E-3</v>
      </c>
    </row>
    <row r="1768" spans="1:5">
      <c r="A1768" t="s">
        <v>238</v>
      </c>
      <c r="B1768" t="s">
        <v>242</v>
      </c>
      <c r="C1768" t="s">
        <v>245</v>
      </c>
      <c r="D1768">
        <v>90</v>
      </c>
      <c r="E1768">
        <v>3.9814814814814817E-3</v>
      </c>
    </row>
    <row r="1769" spans="1:5">
      <c r="A1769" t="s">
        <v>239</v>
      </c>
      <c r="B1769" t="s">
        <v>242</v>
      </c>
      <c r="C1769" t="s">
        <v>245</v>
      </c>
      <c r="D1769">
        <v>85.777777777899999</v>
      </c>
      <c r="E1769">
        <v>4.0331493132641687E-3</v>
      </c>
    </row>
    <row r="1770" spans="1:5">
      <c r="A1770" t="s">
        <v>240</v>
      </c>
      <c r="B1770" t="s">
        <v>242</v>
      </c>
      <c r="C1770" t="s">
        <v>245</v>
      </c>
      <c r="D1770">
        <v>80.555555556399995</v>
      </c>
      <c r="E1770">
        <v>4.3735632183920844E-3</v>
      </c>
    </row>
    <row r="1771" spans="1:5">
      <c r="A1771" t="s">
        <v>241</v>
      </c>
      <c r="B1771" t="s">
        <v>242</v>
      </c>
      <c r="C1771" t="s">
        <v>245</v>
      </c>
      <c r="D1771">
        <v>84.599999999900021</v>
      </c>
      <c r="E1771">
        <v>4.5937464820442718E-3</v>
      </c>
    </row>
    <row r="1772" spans="1:5">
      <c r="A1772" t="s">
        <v>227</v>
      </c>
      <c r="B1772" t="s">
        <v>242</v>
      </c>
      <c r="C1772" t="s">
        <v>201</v>
      </c>
      <c r="D1772">
        <v>1</v>
      </c>
      <c r="E1772">
        <v>6.9444444444444441E-3</v>
      </c>
    </row>
    <row r="1773" spans="1:5">
      <c r="A1773" t="s">
        <v>228</v>
      </c>
      <c r="B1773" t="s">
        <v>242</v>
      </c>
      <c r="C1773" t="s">
        <v>201</v>
      </c>
      <c r="D1773">
        <v>0</v>
      </c>
      <c r="E1773">
        <v>0</v>
      </c>
    </row>
    <row r="1774" spans="1:5">
      <c r="A1774" t="s">
        <v>229</v>
      </c>
      <c r="B1774" t="s">
        <v>242</v>
      </c>
      <c r="C1774" t="s">
        <v>201</v>
      </c>
      <c r="D1774">
        <v>2</v>
      </c>
      <c r="E1774">
        <v>5.208333333333333E-3</v>
      </c>
    </row>
    <row r="1775" spans="1:5">
      <c r="A1775" t="s">
        <v>230</v>
      </c>
      <c r="B1775" t="s">
        <v>242</v>
      </c>
      <c r="C1775" t="s">
        <v>201</v>
      </c>
      <c r="D1775">
        <v>1</v>
      </c>
      <c r="E1775">
        <v>1.2500000000000001E-2</v>
      </c>
    </row>
    <row r="1776" spans="1:5">
      <c r="A1776" t="s">
        <v>231</v>
      </c>
      <c r="B1776" t="s">
        <v>242</v>
      </c>
      <c r="C1776" t="s">
        <v>201</v>
      </c>
      <c r="D1776">
        <v>0</v>
      </c>
      <c r="E1776">
        <v>0</v>
      </c>
    </row>
    <row r="1777" spans="1:5">
      <c r="A1777" t="s">
        <v>232</v>
      </c>
      <c r="B1777" t="s">
        <v>242</v>
      </c>
      <c r="C1777" t="s">
        <v>201</v>
      </c>
      <c r="D1777">
        <v>3</v>
      </c>
      <c r="E1777">
        <v>5.7870370370370376E-3</v>
      </c>
    </row>
    <row r="1778" spans="1:5">
      <c r="A1778" t="s">
        <v>233</v>
      </c>
      <c r="B1778" t="s">
        <v>242</v>
      </c>
      <c r="C1778" t="s">
        <v>201</v>
      </c>
      <c r="D1778">
        <v>4</v>
      </c>
      <c r="E1778">
        <v>5.5555555555555558E-3</v>
      </c>
    </row>
    <row r="1779" spans="1:5">
      <c r="A1779" t="s">
        <v>234</v>
      </c>
      <c r="B1779" t="s">
        <v>242</v>
      </c>
      <c r="C1779" t="s">
        <v>201</v>
      </c>
      <c r="D1779">
        <v>0</v>
      </c>
      <c r="E1779">
        <v>0</v>
      </c>
    </row>
    <row r="1780" spans="1:5">
      <c r="A1780" t="s">
        <v>235</v>
      </c>
      <c r="B1780" t="s">
        <v>242</v>
      </c>
      <c r="C1780" t="s">
        <v>201</v>
      </c>
      <c r="D1780">
        <v>2</v>
      </c>
      <c r="E1780">
        <v>4.8611111111111112E-3</v>
      </c>
    </row>
    <row r="1781" spans="1:5">
      <c r="A1781" t="s">
        <v>236</v>
      </c>
      <c r="B1781" t="s">
        <v>242</v>
      </c>
      <c r="C1781" t="s">
        <v>201</v>
      </c>
      <c r="D1781">
        <v>4</v>
      </c>
      <c r="E1781">
        <v>6.5972222222222222E-3</v>
      </c>
    </row>
    <row r="1782" spans="1:5">
      <c r="A1782" t="s">
        <v>237</v>
      </c>
      <c r="B1782" t="s">
        <v>242</v>
      </c>
      <c r="C1782" t="s">
        <v>201</v>
      </c>
      <c r="D1782">
        <v>0</v>
      </c>
      <c r="E1782">
        <v>0</v>
      </c>
    </row>
    <row r="1783" spans="1:5">
      <c r="A1783" t="s">
        <v>238</v>
      </c>
      <c r="B1783" t="s">
        <v>242</v>
      </c>
      <c r="C1783" t="s">
        <v>201</v>
      </c>
      <c r="D1783">
        <v>1</v>
      </c>
      <c r="E1783">
        <v>4.8611111111111112E-3</v>
      </c>
    </row>
    <row r="1784" spans="1:5">
      <c r="A1784" t="s">
        <v>239</v>
      </c>
      <c r="B1784" t="s">
        <v>242</v>
      </c>
      <c r="C1784" t="s">
        <v>201</v>
      </c>
      <c r="D1784">
        <v>3</v>
      </c>
      <c r="E1784">
        <v>5.324074074074074E-3</v>
      </c>
    </row>
    <row r="1785" spans="1:5">
      <c r="A1785" t="s">
        <v>240</v>
      </c>
      <c r="B1785" t="s">
        <v>242</v>
      </c>
      <c r="C1785" t="s">
        <v>201</v>
      </c>
      <c r="D1785">
        <v>0</v>
      </c>
      <c r="E1785">
        <v>0</v>
      </c>
    </row>
    <row r="1786" spans="1:5">
      <c r="A1786" t="s">
        <v>241</v>
      </c>
      <c r="B1786" t="s">
        <v>242</v>
      </c>
      <c r="C1786" t="s">
        <v>201</v>
      </c>
      <c r="D1786">
        <v>1</v>
      </c>
      <c r="E1786">
        <v>7.6388888888888886E-3</v>
      </c>
    </row>
    <row r="1787" spans="1:5">
      <c r="A1787" t="s">
        <v>227</v>
      </c>
      <c r="B1787" t="s">
        <v>242</v>
      </c>
      <c r="C1787" t="s">
        <v>87</v>
      </c>
      <c r="D1787">
        <v>938.43243241999869</v>
      </c>
      <c r="E1787">
        <v>4.9097314222797551E-3</v>
      </c>
    </row>
    <row r="1788" spans="1:5">
      <c r="A1788" t="s">
        <v>228</v>
      </c>
      <c r="B1788" t="s">
        <v>242</v>
      </c>
      <c r="C1788" t="s">
        <v>87</v>
      </c>
      <c r="D1788">
        <v>986.93813921840706</v>
      </c>
      <c r="E1788">
        <v>4.5672014911599841E-3</v>
      </c>
    </row>
    <row r="1789" spans="1:5">
      <c r="A1789" t="s">
        <v>229</v>
      </c>
      <c r="B1789" t="s">
        <v>242</v>
      </c>
      <c r="C1789" t="s">
        <v>87</v>
      </c>
      <c r="D1789">
        <v>1017.736765862703</v>
      </c>
      <c r="E1789">
        <v>4.7465981963578478E-3</v>
      </c>
    </row>
    <row r="1790" spans="1:5">
      <c r="A1790" t="s">
        <v>230</v>
      </c>
      <c r="B1790" t="s">
        <v>242</v>
      </c>
      <c r="C1790" t="s">
        <v>87</v>
      </c>
      <c r="D1790">
        <v>969.69206670870051</v>
      </c>
      <c r="E1790">
        <v>4.7756861184355057E-3</v>
      </c>
    </row>
    <row r="1791" spans="1:5">
      <c r="A1791" t="s">
        <v>231</v>
      </c>
      <c r="B1791" t="s">
        <v>242</v>
      </c>
      <c r="C1791" t="s">
        <v>87</v>
      </c>
      <c r="D1791">
        <v>850.17517934119815</v>
      </c>
      <c r="E1791">
        <v>4.8918426841007721E-3</v>
      </c>
    </row>
    <row r="1792" spans="1:5">
      <c r="A1792" t="s">
        <v>232</v>
      </c>
      <c r="B1792" t="s">
        <v>242</v>
      </c>
      <c r="C1792" t="s">
        <v>87</v>
      </c>
      <c r="D1792">
        <v>940.60403800299844</v>
      </c>
      <c r="E1792">
        <v>4.9969870742245974E-3</v>
      </c>
    </row>
    <row r="1793" spans="1:5">
      <c r="A1793" t="s">
        <v>233</v>
      </c>
      <c r="B1793" t="s">
        <v>242</v>
      </c>
      <c r="C1793" t="s">
        <v>87</v>
      </c>
      <c r="D1793">
        <v>813.87667309990002</v>
      </c>
      <c r="E1793">
        <v>4.8557552903842087E-3</v>
      </c>
    </row>
    <row r="1794" spans="1:5">
      <c r="A1794" t="s">
        <v>234</v>
      </c>
      <c r="B1794" t="s">
        <v>242</v>
      </c>
      <c r="C1794" t="s">
        <v>87</v>
      </c>
      <c r="D1794">
        <v>905.79516639549854</v>
      </c>
      <c r="E1794">
        <v>4.8730450792389534E-3</v>
      </c>
    </row>
    <row r="1795" spans="1:5">
      <c r="A1795" t="s">
        <v>235</v>
      </c>
      <c r="B1795" t="s">
        <v>242</v>
      </c>
      <c r="C1795" t="s">
        <v>87</v>
      </c>
      <c r="D1795">
        <v>797.95459837009821</v>
      </c>
      <c r="E1795">
        <v>5.0682470535703371E-3</v>
      </c>
    </row>
    <row r="1796" spans="1:5">
      <c r="A1796" t="s">
        <v>236</v>
      </c>
      <c r="B1796" t="s">
        <v>242</v>
      </c>
      <c r="C1796" t="s">
        <v>87</v>
      </c>
      <c r="D1796">
        <v>989.44172744179969</v>
      </c>
      <c r="E1796">
        <v>4.8562225161567669E-3</v>
      </c>
    </row>
    <row r="1797" spans="1:5">
      <c r="A1797" t="s">
        <v>237</v>
      </c>
      <c r="B1797" t="s">
        <v>242</v>
      </c>
      <c r="C1797" t="s">
        <v>87</v>
      </c>
      <c r="D1797">
        <v>801.75421141570155</v>
      </c>
      <c r="E1797">
        <v>4.63066131994743E-3</v>
      </c>
    </row>
    <row r="1798" spans="1:5">
      <c r="A1798" t="s">
        <v>238</v>
      </c>
      <c r="B1798" t="s">
        <v>242</v>
      </c>
      <c r="C1798" t="s">
        <v>87</v>
      </c>
      <c r="D1798">
        <v>726</v>
      </c>
      <c r="E1798">
        <v>4.8831114172023264E-3</v>
      </c>
    </row>
    <row r="1799" spans="1:5">
      <c r="A1799" t="s">
        <v>239</v>
      </c>
      <c r="B1799" t="s">
        <v>242</v>
      </c>
      <c r="C1799" t="s">
        <v>87</v>
      </c>
      <c r="D1799">
        <v>588.47152808299973</v>
      </c>
      <c r="E1799">
        <v>5.7002566515555551E-3</v>
      </c>
    </row>
    <row r="1800" spans="1:5">
      <c r="A1800" t="s">
        <v>240</v>
      </c>
      <c r="B1800" t="s">
        <v>242</v>
      </c>
      <c r="C1800" t="s">
        <v>87</v>
      </c>
      <c r="D1800">
        <v>735.15873319600053</v>
      </c>
      <c r="E1800">
        <v>4.7081744360031224E-3</v>
      </c>
    </row>
    <row r="1801" spans="1:5">
      <c r="A1801" t="s">
        <v>241</v>
      </c>
      <c r="B1801" t="s">
        <v>242</v>
      </c>
      <c r="C1801" t="s">
        <v>87</v>
      </c>
      <c r="D1801">
        <v>512.08997870379994</v>
      </c>
      <c r="E1801">
        <v>5.1301791369813754E-3</v>
      </c>
    </row>
    <row r="1802" spans="1:5">
      <c r="A1802" t="s">
        <v>227</v>
      </c>
      <c r="B1802" t="s">
        <v>242</v>
      </c>
      <c r="C1802" s="14" t="s">
        <v>88</v>
      </c>
      <c r="D1802">
        <v>1479.3209553900003</v>
      </c>
      <c r="E1802">
        <v>3.712305024015961E-3</v>
      </c>
    </row>
    <row r="1803" spans="1:5">
      <c r="A1803" t="s">
        <v>228</v>
      </c>
      <c r="B1803" t="s">
        <v>242</v>
      </c>
      <c r="C1803" s="14" t="s">
        <v>88</v>
      </c>
      <c r="D1803">
        <v>1470.8291352458014</v>
      </c>
      <c r="E1803">
        <v>3.7237795134064168E-3</v>
      </c>
    </row>
    <row r="1804" spans="1:5">
      <c r="A1804" t="s">
        <v>229</v>
      </c>
      <c r="B1804" t="s">
        <v>242</v>
      </c>
      <c r="C1804" s="14" t="s">
        <v>88</v>
      </c>
      <c r="D1804">
        <v>1494.6614832339021</v>
      </c>
      <c r="E1804">
        <v>3.5591679525189095E-3</v>
      </c>
    </row>
    <row r="1805" spans="1:5">
      <c r="A1805" t="s">
        <v>230</v>
      </c>
      <c r="B1805" t="s">
        <v>242</v>
      </c>
      <c r="C1805" s="14" t="s">
        <v>88</v>
      </c>
      <c r="D1805">
        <v>1287.5261494973997</v>
      </c>
      <c r="E1805">
        <v>3.565871648845074E-3</v>
      </c>
    </row>
    <row r="1806" spans="1:5">
      <c r="A1806" t="s">
        <v>231</v>
      </c>
      <c r="B1806" t="s">
        <v>242</v>
      </c>
      <c r="C1806" s="14" t="s">
        <v>88</v>
      </c>
      <c r="D1806">
        <v>1238.1215481292995</v>
      </c>
      <c r="E1806">
        <v>3.6462027534873822E-3</v>
      </c>
    </row>
    <row r="1807" spans="1:5">
      <c r="A1807" t="s">
        <v>232</v>
      </c>
      <c r="B1807" t="s">
        <v>242</v>
      </c>
      <c r="C1807" s="14" t="s">
        <v>88</v>
      </c>
      <c r="D1807">
        <v>1332.5032536200026</v>
      </c>
      <c r="E1807">
        <v>3.5988401571881452E-3</v>
      </c>
    </row>
    <row r="1808" spans="1:5">
      <c r="A1808" t="s">
        <v>233</v>
      </c>
      <c r="B1808" t="s">
        <v>242</v>
      </c>
      <c r="C1808" s="14" t="s">
        <v>88</v>
      </c>
      <c r="D1808">
        <v>1109.0897694513999</v>
      </c>
      <c r="E1808">
        <v>3.8641003374143912E-3</v>
      </c>
    </row>
    <row r="1809" spans="1:5">
      <c r="A1809" t="s">
        <v>234</v>
      </c>
      <c r="B1809" t="s">
        <v>242</v>
      </c>
      <c r="C1809" s="14" t="s">
        <v>88</v>
      </c>
      <c r="D1809">
        <v>1349.2493926226973</v>
      </c>
      <c r="E1809">
        <v>3.9785797722252225E-3</v>
      </c>
    </row>
    <row r="1810" spans="1:5">
      <c r="A1810" t="s">
        <v>235</v>
      </c>
      <c r="B1810" t="s">
        <v>242</v>
      </c>
      <c r="C1810" s="14" t="s">
        <v>88</v>
      </c>
      <c r="D1810">
        <v>1068.4260247379996</v>
      </c>
      <c r="E1810">
        <v>4.2916929896760171E-3</v>
      </c>
    </row>
    <row r="1811" spans="1:5">
      <c r="A1811" t="s">
        <v>236</v>
      </c>
      <c r="B1811" t="s">
        <v>242</v>
      </c>
      <c r="C1811" s="14" t="s">
        <v>88</v>
      </c>
      <c r="D1811">
        <v>1197</v>
      </c>
      <c r="E1811">
        <v>4.6017822333611806E-3</v>
      </c>
    </row>
    <row r="1812" spans="1:5">
      <c r="A1812" t="s">
        <v>237</v>
      </c>
      <c r="B1812" t="s">
        <v>242</v>
      </c>
      <c r="C1812" s="14" t="s">
        <v>88</v>
      </c>
      <c r="D1812">
        <v>1077</v>
      </c>
      <c r="E1812">
        <v>4.556767770556071E-3</v>
      </c>
    </row>
    <row r="1813" spans="1:5">
      <c r="A1813" t="s">
        <v>238</v>
      </c>
      <c r="B1813" t="s">
        <v>242</v>
      </c>
      <c r="C1813" s="14" t="s">
        <v>88</v>
      </c>
      <c r="D1813">
        <v>974</v>
      </c>
      <c r="E1813">
        <v>4.6051505817932921E-3</v>
      </c>
    </row>
    <row r="1814" spans="1:5">
      <c r="A1814" t="s">
        <v>239</v>
      </c>
      <c r="B1814" t="s">
        <v>242</v>
      </c>
      <c r="C1814" s="14" t="s">
        <v>88</v>
      </c>
      <c r="D1814">
        <v>1055</v>
      </c>
      <c r="E1814">
        <v>4.6794365455502902E-3</v>
      </c>
    </row>
    <row r="1815" spans="1:5">
      <c r="A1815" t="s">
        <v>240</v>
      </c>
      <c r="B1815" t="s">
        <v>242</v>
      </c>
      <c r="C1815" s="14" t="s">
        <v>88</v>
      </c>
      <c r="D1815">
        <v>763</v>
      </c>
      <c r="E1815">
        <v>4.8738532110091746E-3</v>
      </c>
    </row>
    <row r="1816" spans="1:5">
      <c r="A1816" t="s">
        <v>241</v>
      </c>
      <c r="B1816" t="s">
        <v>242</v>
      </c>
      <c r="C1816" s="14" t="s">
        <v>88</v>
      </c>
      <c r="D1816">
        <v>756</v>
      </c>
      <c r="E1816">
        <v>4.8739711934156372E-3</v>
      </c>
    </row>
    <row r="1817" spans="1:5">
      <c r="A1817" t="s">
        <v>227</v>
      </c>
      <c r="B1817" t="s">
        <v>242</v>
      </c>
      <c r="C1817" t="s">
        <v>89</v>
      </c>
      <c r="D1817">
        <v>754.24324339999987</v>
      </c>
      <c r="E1817">
        <v>4.6700996962155883E-3</v>
      </c>
    </row>
    <row r="1818" spans="1:5">
      <c r="A1818" t="s">
        <v>228</v>
      </c>
      <c r="B1818" t="s">
        <v>242</v>
      </c>
      <c r="C1818" t="s">
        <v>89</v>
      </c>
      <c r="D1818">
        <v>698.64662698220081</v>
      </c>
      <c r="E1818">
        <v>4.2697387188948329E-3</v>
      </c>
    </row>
    <row r="1819" spans="1:5">
      <c r="A1819" t="s">
        <v>229</v>
      </c>
      <c r="B1819" t="s">
        <v>242</v>
      </c>
      <c r="C1819" t="s">
        <v>89</v>
      </c>
      <c r="D1819">
        <v>632.94487113689945</v>
      </c>
      <c r="E1819">
        <v>3.9553261409397619E-3</v>
      </c>
    </row>
    <row r="1820" spans="1:5">
      <c r="A1820" t="s">
        <v>230</v>
      </c>
      <c r="B1820" t="s">
        <v>242</v>
      </c>
      <c r="C1820" t="s">
        <v>89</v>
      </c>
      <c r="D1820">
        <v>595.32358151829931</v>
      </c>
      <c r="E1820">
        <v>4.0319137850527813E-3</v>
      </c>
    </row>
    <row r="1821" spans="1:5">
      <c r="A1821" t="s">
        <v>231</v>
      </c>
      <c r="B1821" t="s">
        <v>242</v>
      </c>
      <c r="C1821" t="s">
        <v>89</v>
      </c>
      <c r="D1821">
        <v>541.48311889759975</v>
      </c>
      <c r="E1821">
        <v>3.729958385172883E-3</v>
      </c>
    </row>
    <row r="1822" spans="1:5">
      <c r="A1822" t="s">
        <v>232</v>
      </c>
      <c r="B1822" t="s">
        <v>242</v>
      </c>
      <c r="C1822" t="s">
        <v>89</v>
      </c>
      <c r="D1822">
        <v>540.01150013240033</v>
      </c>
      <c r="E1822">
        <v>3.9564991800215337E-3</v>
      </c>
    </row>
    <row r="1823" spans="1:5">
      <c r="A1823" t="s">
        <v>233</v>
      </c>
      <c r="B1823" t="s">
        <v>242</v>
      </c>
      <c r="C1823" t="s">
        <v>89</v>
      </c>
      <c r="D1823">
        <v>541.66375562119993</v>
      </c>
      <c r="E1823">
        <v>4.0438973979287579E-3</v>
      </c>
    </row>
    <row r="1824" spans="1:5">
      <c r="A1824" t="s">
        <v>234</v>
      </c>
      <c r="B1824" t="s">
        <v>242</v>
      </c>
      <c r="C1824" t="s">
        <v>89</v>
      </c>
      <c r="D1824">
        <v>623.12500000039984</v>
      </c>
      <c r="E1824">
        <v>4.4257888608352294E-3</v>
      </c>
    </row>
    <row r="1825" spans="1:5">
      <c r="A1825" t="s">
        <v>235</v>
      </c>
      <c r="B1825" t="s">
        <v>242</v>
      </c>
      <c r="C1825" t="s">
        <v>89</v>
      </c>
      <c r="D1825">
        <v>468.61846382239952</v>
      </c>
      <c r="E1825">
        <v>3.9498030183980652E-3</v>
      </c>
    </row>
    <row r="1826" spans="1:5">
      <c r="A1826" t="s">
        <v>236</v>
      </c>
      <c r="B1826" t="s">
        <v>242</v>
      </c>
      <c r="C1826" t="s">
        <v>89</v>
      </c>
      <c r="D1826">
        <v>475.07899971489974</v>
      </c>
      <c r="E1826">
        <v>4.5685503385372523E-3</v>
      </c>
    </row>
    <row r="1827" spans="1:5">
      <c r="A1827" t="s">
        <v>237</v>
      </c>
      <c r="B1827" t="s">
        <v>242</v>
      </c>
      <c r="C1827" t="s">
        <v>89</v>
      </c>
      <c r="D1827">
        <v>412.43250923599999</v>
      </c>
      <c r="E1827">
        <v>4.3960529781917152E-3</v>
      </c>
    </row>
    <row r="1828" spans="1:5">
      <c r="A1828" t="s">
        <v>238</v>
      </c>
      <c r="B1828" t="s">
        <v>242</v>
      </c>
      <c r="C1828" t="s">
        <v>89</v>
      </c>
      <c r="D1828">
        <v>389</v>
      </c>
      <c r="E1828">
        <v>4.821836618109112E-3</v>
      </c>
    </row>
    <row r="1829" spans="1:5">
      <c r="A1829" t="s">
        <v>239</v>
      </c>
      <c r="B1829" t="s">
        <v>242</v>
      </c>
      <c r="C1829" t="s">
        <v>89</v>
      </c>
      <c r="D1829">
        <v>462.62878787770023</v>
      </c>
      <c r="E1829">
        <v>5.0331424834522626E-3</v>
      </c>
    </row>
    <row r="1830" spans="1:5">
      <c r="A1830" t="s">
        <v>240</v>
      </c>
      <c r="B1830" t="s">
        <v>242</v>
      </c>
      <c r="C1830" t="s">
        <v>89</v>
      </c>
      <c r="D1830">
        <v>373.87499999959999</v>
      </c>
      <c r="E1830">
        <v>5.0546185882750314E-3</v>
      </c>
    </row>
    <row r="1831" spans="1:5">
      <c r="A1831" t="s">
        <v>241</v>
      </c>
      <c r="B1831" t="s">
        <v>242</v>
      </c>
      <c r="C1831" t="s">
        <v>89</v>
      </c>
      <c r="D1831">
        <v>219</v>
      </c>
      <c r="E1831">
        <v>5.8314307458143073E-3</v>
      </c>
    </row>
    <row r="1832" spans="1:5">
      <c r="A1832" t="s">
        <v>227</v>
      </c>
      <c r="B1832" t="s">
        <v>242</v>
      </c>
      <c r="C1832" t="s">
        <v>90</v>
      </c>
      <c r="D1832">
        <v>348.03999999999996</v>
      </c>
      <c r="E1832">
        <v>4.9808291511831337E-3</v>
      </c>
    </row>
    <row r="1833" spans="1:5">
      <c r="A1833" t="s">
        <v>228</v>
      </c>
      <c r="B1833" t="s">
        <v>242</v>
      </c>
      <c r="C1833" t="s">
        <v>90</v>
      </c>
      <c r="D1833">
        <v>357.63776448289968</v>
      </c>
      <c r="E1833">
        <v>5.0966083392295055E-3</v>
      </c>
    </row>
    <row r="1834" spans="1:5">
      <c r="A1834" t="s">
        <v>229</v>
      </c>
      <c r="B1834" t="s">
        <v>242</v>
      </c>
      <c r="C1834" t="s">
        <v>90</v>
      </c>
      <c r="D1834">
        <v>333.8365223017002</v>
      </c>
      <c r="E1834">
        <v>5.6656344644013517E-3</v>
      </c>
    </row>
    <row r="1835" spans="1:5">
      <c r="A1835" t="s">
        <v>230</v>
      </c>
      <c r="B1835" t="s">
        <v>242</v>
      </c>
      <c r="C1835" t="s">
        <v>90</v>
      </c>
      <c r="D1835">
        <v>310.8752365284999</v>
      </c>
      <c r="E1835">
        <v>5.2103831149200135E-3</v>
      </c>
    </row>
    <row r="1836" spans="1:5">
      <c r="A1836" t="s">
        <v>231</v>
      </c>
      <c r="B1836" t="s">
        <v>242</v>
      </c>
      <c r="C1836" t="s">
        <v>90</v>
      </c>
      <c r="D1836">
        <v>359.06996047480015</v>
      </c>
      <c r="E1836">
        <v>5.5263696053695121E-3</v>
      </c>
    </row>
    <row r="1837" spans="1:5">
      <c r="A1837" t="s">
        <v>232</v>
      </c>
      <c r="B1837" t="s">
        <v>242</v>
      </c>
      <c r="C1837" t="s">
        <v>90</v>
      </c>
      <c r="D1837">
        <v>391.67216370180006</v>
      </c>
      <c r="E1837">
        <v>5.1668031779661724E-3</v>
      </c>
    </row>
    <row r="1838" spans="1:5">
      <c r="A1838" t="s">
        <v>233</v>
      </c>
      <c r="B1838" t="s">
        <v>242</v>
      </c>
      <c r="C1838" t="s">
        <v>90</v>
      </c>
      <c r="D1838">
        <v>287.97893099509997</v>
      </c>
      <c r="E1838">
        <v>5.5188980250888029E-3</v>
      </c>
    </row>
    <row r="1839" spans="1:5">
      <c r="A1839" t="s">
        <v>234</v>
      </c>
      <c r="B1839" t="s">
        <v>242</v>
      </c>
      <c r="C1839" t="s">
        <v>90</v>
      </c>
      <c r="D1839">
        <v>401.76315789590046</v>
      </c>
      <c r="E1839">
        <v>5.5978441294799418E-3</v>
      </c>
    </row>
    <row r="1840" spans="1:5">
      <c r="A1840" t="s">
        <v>235</v>
      </c>
      <c r="B1840" t="s">
        <v>242</v>
      </c>
      <c r="C1840" t="s">
        <v>90</v>
      </c>
      <c r="D1840">
        <v>387</v>
      </c>
      <c r="E1840">
        <v>5.8911139821992541E-3</v>
      </c>
    </row>
    <row r="1841" spans="1:5">
      <c r="A1841" t="s">
        <v>236</v>
      </c>
      <c r="B1841" t="s">
        <v>242</v>
      </c>
      <c r="C1841" t="s">
        <v>90</v>
      </c>
      <c r="D1841">
        <v>392</v>
      </c>
      <c r="E1841">
        <v>5.8425453514739231E-3</v>
      </c>
    </row>
    <row r="1842" spans="1:5">
      <c r="A1842" t="s">
        <v>237</v>
      </c>
      <c r="B1842" t="s">
        <v>242</v>
      </c>
      <c r="C1842" t="s">
        <v>90</v>
      </c>
      <c r="D1842">
        <v>375</v>
      </c>
      <c r="E1842">
        <v>6.129629629629629E-3</v>
      </c>
    </row>
    <row r="1843" spans="1:5">
      <c r="A1843" t="s">
        <v>238</v>
      </c>
      <c r="B1843" t="s">
        <v>242</v>
      </c>
      <c r="C1843" t="s">
        <v>90</v>
      </c>
      <c r="D1843">
        <v>387</v>
      </c>
      <c r="E1843">
        <v>6.3576658053402244E-3</v>
      </c>
    </row>
    <row r="1844" spans="1:5">
      <c r="A1844" t="s">
        <v>239</v>
      </c>
      <c r="B1844" t="s">
        <v>242</v>
      </c>
      <c r="C1844" t="s">
        <v>90</v>
      </c>
      <c r="D1844">
        <v>353</v>
      </c>
      <c r="E1844">
        <v>6.1457349700975768E-3</v>
      </c>
    </row>
    <row r="1845" spans="1:5">
      <c r="A1845" t="s">
        <v>240</v>
      </c>
      <c r="B1845" t="s">
        <v>242</v>
      </c>
      <c r="C1845" t="s">
        <v>90</v>
      </c>
      <c r="D1845">
        <v>356</v>
      </c>
      <c r="E1845">
        <v>6.3787453183520599E-3</v>
      </c>
    </row>
    <row r="1846" spans="1:5">
      <c r="A1846" t="s">
        <v>241</v>
      </c>
      <c r="B1846" t="s">
        <v>242</v>
      </c>
      <c r="C1846" t="s">
        <v>90</v>
      </c>
      <c r="D1846">
        <v>319</v>
      </c>
      <c r="E1846">
        <v>6.010536398467433E-3</v>
      </c>
    </row>
    <row r="1847" spans="1:5">
      <c r="A1847" t="s">
        <v>227</v>
      </c>
      <c r="B1847" t="s">
        <v>242</v>
      </c>
      <c r="C1847" t="s">
        <v>91</v>
      </c>
      <c r="D1847">
        <v>1304.1538457299976</v>
      </c>
      <c r="E1847">
        <v>3.1458079378137655E-3</v>
      </c>
    </row>
    <row r="1848" spans="1:5">
      <c r="A1848" t="s">
        <v>228</v>
      </c>
      <c r="B1848" t="s">
        <v>242</v>
      </c>
      <c r="C1848" t="s">
        <v>91</v>
      </c>
      <c r="D1848">
        <v>1584.0821258701069</v>
      </c>
      <c r="E1848">
        <v>3.1834600400101462E-3</v>
      </c>
    </row>
    <row r="1849" spans="1:5">
      <c r="A1849" t="s">
        <v>229</v>
      </c>
      <c r="B1849" t="s">
        <v>242</v>
      </c>
      <c r="C1849" t="s">
        <v>91</v>
      </c>
      <c r="D1849">
        <v>1472.0078249644955</v>
      </c>
      <c r="E1849">
        <v>3.5016981489191228E-3</v>
      </c>
    </row>
    <row r="1850" spans="1:5">
      <c r="A1850" t="s">
        <v>230</v>
      </c>
      <c r="B1850" t="s">
        <v>242</v>
      </c>
      <c r="C1850" t="s">
        <v>91</v>
      </c>
      <c r="D1850">
        <v>1462.9432396534951</v>
      </c>
      <c r="E1850">
        <v>3.3264535773947024E-3</v>
      </c>
    </row>
    <row r="1851" spans="1:5">
      <c r="A1851" t="s">
        <v>231</v>
      </c>
      <c r="B1851" t="s">
        <v>242</v>
      </c>
      <c r="C1851" t="s">
        <v>91</v>
      </c>
      <c r="D1851">
        <v>1346.3556126741942</v>
      </c>
      <c r="E1851">
        <v>3.2144154379545303E-3</v>
      </c>
    </row>
    <row r="1852" spans="1:5">
      <c r="A1852" t="s">
        <v>232</v>
      </c>
      <c r="B1852" t="s">
        <v>242</v>
      </c>
      <c r="C1852" t="s">
        <v>91</v>
      </c>
      <c r="D1852">
        <v>1541.2578515202947</v>
      </c>
      <c r="E1852">
        <v>3.4049265408164523E-3</v>
      </c>
    </row>
    <row r="1853" spans="1:5">
      <c r="A1853" t="s">
        <v>233</v>
      </c>
      <c r="B1853" t="s">
        <v>242</v>
      </c>
      <c r="C1853" t="s">
        <v>91</v>
      </c>
      <c r="D1853">
        <v>1320.5997993805945</v>
      </c>
      <c r="E1853">
        <v>3.6748671125543236E-3</v>
      </c>
    </row>
    <row r="1854" spans="1:5">
      <c r="A1854" t="s">
        <v>234</v>
      </c>
      <c r="B1854" t="s">
        <v>242</v>
      </c>
      <c r="C1854" t="s">
        <v>91</v>
      </c>
      <c r="D1854">
        <v>1182.8313592060977</v>
      </c>
      <c r="E1854">
        <v>3.7348272941864855E-3</v>
      </c>
    </row>
    <row r="1855" spans="1:5">
      <c r="A1855" t="s">
        <v>235</v>
      </c>
      <c r="B1855" t="s">
        <v>242</v>
      </c>
      <c r="C1855" t="s">
        <v>91</v>
      </c>
      <c r="D1855">
        <v>1075.0141446970008</v>
      </c>
      <c r="E1855">
        <v>3.7264344481559531E-3</v>
      </c>
    </row>
    <row r="1856" spans="1:5">
      <c r="A1856" t="s">
        <v>236</v>
      </c>
      <c r="B1856" t="s">
        <v>242</v>
      </c>
      <c r="C1856" t="s">
        <v>91</v>
      </c>
      <c r="D1856">
        <v>1218.4007803863965</v>
      </c>
      <c r="E1856">
        <v>3.7815061971308919E-3</v>
      </c>
    </row>
    <row r="1857" spans="1:5">
      <c r="A1857" t="s">
        <v>237</v>
      </c>
      <c r="B1857" t="s">
        <v>242</v>
      </c>
      <c r="C1857" t="s">
        <v>91</v>
      </c>
      <c r="D1857">
        <v>1010.5581599082003</v>
      </c>
      <c r="E1857">
        <v>4.1044686433852904E-3</v>
      </c>
    </row>
    <row r="1858" spans="1:5">
      <c r="A1858" t="s">
        <v>238</v>
      </c>
      <c r="B1858" t="s">
        <v>242</v>
      </c>
      <c r="C1858" t="s">
        <v>91</v>
      </c>
      <c r="D1858">
        <v>857</v>
      </c>
      <c r="E1858">
        <v>3.9551730844029562E-3</v>
      </c>
    </row>
    <row r="1859" spans="1:5">
      <c r="A1859" t="s">
        <v>239</v>
      </c>
      <c r="B1859" t="s">
        <v>242</v>
      </c>
      <c r="C1859" t="s">
        <v>91</v>
      </c>
      <c r="D1859">
        <v>849.21167047750089</v>
      </c>
      <c r="E1859">
        <v>4.1067570481803511E-3</v>
      </c>
    </row>
    <row r="1860" spans="1:5">
      <c r="A1860" t="s">
        <v>240</v>
      </c>
      <c r="B1860" t="s">
        <v>242</v>
      </c>
      <c r="C1860" t="s">
        <v>91</v>
      </c>
      <c r="D1860">
        <v>853.77192982139866</v>
      </c>
      <c r="E1860">
        <v>4.0960021461922532E-3</v>
      </c>
    </row>
    <row r="1861" spans="1:5">
      <c r="A1861" t="s">
        <v>241</v>
      </c>
      <c r="B1861" t="s">
        <v>242</v>
      </c>
      <c r="C1861" t="s">
        <v>91</v>
      </c>
      <c r="D1861">
        <v>545</v>
      </c>
      <c r="E1861">
        <v>3.422528032619776E-3</v>
      </c>
    </row>
    <row r="1862" spans="1:5">
      <c r="A1862" t="s">
        <v>227</v>
      </c>
      <c r="B1862" t="s">
        <v>242</v>
      </c>
      <c r="C1862" t="s">
        <v>92</v>
      </c>
      <c r="D1862">
        <v>600.02597395000055</v>
      </c>
      <c r="E1862">
        <v>5.0675415686658384E-3</v>
      </c>
    </row>
    <row r="1863" spans="1:5">
      <c r="A1863" t="s">
        <v>228</v>
      </c>
      <c r="B1863" t="s">
        <v>242</v>
      </c>
      <c r="C1863" t="s">
        <v>92</v>
      </c>
      <c r="D1863">
        <v>522.08068256019965</v>
      </c>
      <c r="E1863">
        <v>5.0159888863421853E-3</v>
      </c>
    </row>
    <row r="1864" spans="1:5">
      <c r="A1864" t="s">
        <v>229</v>
      </c>
      <c r="B1864" t="s">
        <v>242</v>
      </c>
      <c r="C1864" t="s">
        <v>92</v>
      </c>
      <c r="D1864">
        <v>540.07383383999979</v>
      </c>
      <c r="E1864">
        <v>4.6742856523122288E-3</v>
      </c>
    </row>
    <row r="1865" spans="1:5">
      <c r="A1865" t="s">
        <v>230</v>
      </c>
      <c r="B1865" t="s">
        <v>242</v>
      </c>
      <c r="C1865" t="s">
        <v>92</v>
      </c>
      <c r="D1865">
        <v>501.78960059879921</v>
      </c>
      <c r="E1865">
        <v>4.5978238027008303E-3</v>
      </c>
    </row>
    <row r="1866" spans="1:5">
      <c r="A1866" t="s">
        <v>231</v>
      </c>
      <c r="B1866" t="s">
        <v>242</v>
      </c>
      <c r="C1866" t="s">
        <v>92</v>
      </c>
      <c r="D1866">
        <v>393.88601398619988</v>
      </c>
      <c r="E1866">
        <v>4.7492867047924025E-3</v>
      </c>
    </row>
    <row r="1867" spans="1:5">
      <c r="A1867" t="s">
        <v>232</v>
      </c>
      <c r="B1867" t="s">
        <v>242</v>
      </c>
      <c r="C1867" t="s">
        <v>92</v>
      </c>
      <c r="D1867">
        <v>493.99999999990001</v>
      </c>
      <c r="E1867">
        <v>5.3105520210784485E-3</v>
      </c>
    </row>
    <row r="1868" spans="1:5">
      <c r="A1868" t="s">
        <v>233</v>
      </c>
      <c r="B1868" t="s">
        <v>242</v>
      </c>
      <c r="C1868" t="s">
        <v>92</v>
      </c>
      <c r="D1868">
        <v>444</v>
      </c>
      <c r="E1868">
        <v>5.4491991991991997E-3</v>
      </c>
    </row>
    <row r="1869" spans="1:5">
      <c r="A1869" t="s">
        <v>234</v>
      </c>
      <c r="B1869" t="s">
        <v>242</v>
      </c>
      <c r="C1869" t="s">
        <v>92</v>
      </c>
      <c r="D1869">
        <v>481</v>
      </c>
      <c r="E1869">
        <v>5.0892238392238392E-3</v>
      </c>
    </row>
    <row r="1870" spans="1:5">
      <c r="A1870" t="s">
        <v>235</v>
      </c>
      <c r="B1870" t="s">
        <v>242</v>
      </c>
      <c r="C1870" t="s">
        <v>92</v>
      </c>
      <c r="D1870">
        <v>482</v>
      </c>
      <c r="E1870">
        <v>4.9173005993545411E-3</v>
      </c>
    </row>
    <row r="1871" spans="1:5">
      <c r="A1871" t="s">
        <v>236</v>
      </c>
      <c r="B1871" t="s">
        <v>242</v>
      </c>
      <c r="C1871" t="s">
        <v>92</v>
      </c>
      <c r="D1871">
        <v>445</v>
      </c>
      <c r="E1871">
        <v>4.9219725343320848E-3</v>
      </c>
    </row>
    <row r="1872" spans="1:5">
      <c r="A1872" t="s">
        <v>237</v>
      </c>
      <c r="B1872" t="s">
        <v>242</v>
      </c>
      <c r="C1872" t="s">
        <v>92</v>
      </c>
      <c r="D1872">
        <v>415</v>
      </c>
      <c r="E1872">
        <v>5.1204819277108436E-3</v>
      </c>
    </row>
    <row r="1873" spans="1:5">
      <c r="A1873" t="s">
        <v>238</v>
      </c>
      <c r="B1873" t="s">
        <v>242</v>
      </c>
      <c r="C1873" t="s">
        <v>92</v>
      </c>
      <c r="D1873">
        <v>371</v>
      </c>
      <c r="E1873">
        <v>6.012279125486672E-3</v>
      </c>
    </row>
    <row r="1874" spans="1:5">
      <c r="A1874" t="s">
        <v>239</v>
      </c>
      <c r="B1874" t="s">
        <v>242</v>
      </c>
      <c r="C1874" t="s">
        <v>92</v>
      </c>
      <c r="D1874">
        <v>395</v>
      </c>
      <c r="E1874">
        <v>5.7841068917018285E-3</v>
      </c>
    </row>
    <row r="1875" spans="1:5">
      <c r="A1875" t="s">
        <v>240</v>
      </c>
      <c r="B1875" t="s">
        <v>242</v>
      </c>
      <c r="C1875" t="s">
        <v>92</v>
      </c>
      <c r="D1875">
        <v>358</v>
      </c>
      <c r="E1875">
        <v>5.5846523898199869E-3</v>
      </c>
    </row>
    <row r="1876" spans="1:5">
      <c r="A1876" t="s">
        <v>241</v>
      </c>
      <c r="B1876" t="s">
        <v>242</v>
      </c>
      <c r="C1876" t="s">
        <v>92</v>
      </c>
      <c r="D1876">
        <v>315</v>
      </c>
      <c r="E1876">
        <v>5.4475308641975303E-3</v>
      </c>
    </row>
    <row r="1877" spans="1:5">
      <c r="A1877" t="s">
        <v>227</v>
      </c>
      <c r="B1877" t="s">
        <v>242</v>
      </c>
      <c r="C1877" t="s">
        <v>93</v>
      </c>
      <c r="D1877">
        <v>416.00000008000023</v>
      </c>
      <c r="E1877">
        <v>5.4456773695123134E-3</v>
      </c>
    </row>
    <row r="1878" spans="1:5">
      <c r="A1878" t="s">
        <v>228</v>
      </c>
      <c r="B1878" t="s">
        <v>242</v>
      </c>
      <c r="C1878" t="s">
        <v>93</v>
      </c>
      <c r="D1878">
        <v>466.48621953330013</v>
      </c>
      <c r="E1878">
        <v>5.4911034890442138E-3</v>
      </c>
    </row>
    <row r="1879" spans="1:5">
      <c r="A1879" t="s">
        <v>229</v>
      </c>
      <c r="B1879" t="s">
        <v>242</v>
      </c>
      <c r="C1879" t="s">
        <v>93</v>
      </c>
      <c r="D1879">
        <v>466.7548275861995</v>
      </c>
      <c r="E1879">
        <v>5.5690549324155835E-3</v>
      </c>
    </row>
    <row r="1880" spans="1:5">
      <c r="A1880" t="s">
        <v>230</v>
      </c>
      <c r="B1880" t="s">
        <v>242</v>
      </c>
      <c r="C1880" t="s">
        <v>93</v>
      </c>
      <c r="D1880">
        <v>413.37096774060018</v>
      </c>
      <c r="E1880">
        <v>4.6834532062211961E-3</v>
      </c>
    </row>
    <row r="1881" spans="1:5">
      <c r="A1881" t="s">
        <v>231</v>
      </c>
      <c r="B1881" t="s">
        <v>242</v>
      </c>
      <c r="C1881" t="s">
        <v>93</v>
      </c>
      <c r="D1881">
        <v>385.21290322439984</v>
      </c>
      <c r="E1881">
        <v>4.6767469932404914E-3</v>
      </c>
    </row>
    <row r="1882" spans="1:5">
      <c r="A1882" t="s">
        <v>232</v>
      </c>
      <c r="B1882" t="s">
        <v>242</v>
      </c>
      <c r="C1882" t="s">
        <v>93</v>
      </c>
      <c r="D1882">
        <v>381.45054944850017</v>
      </c>
      <c r="E1882">
        <v>5.0532029855387085E-3</v>
      </c>
    </row>
    <row r="1883" spans="1:5">
      <c r="A1883" t="s">
        <v>233</v>
      </c>
      <c r="B1883" t="s">
        <v>242</v>
      </c>
      <c r="C1883" t="s">
        <v>93</v>
      </c>
      <c r="D1883">
        <v>504.68907888179979</v>
      </c>
      <c r="E1883">
        <v>4.6770545189878119E-3</v>
      </c>
    </row>
    <row r="1884" spans="1:5">
      <c r="A1884" t="s">
        <v>234</v>
      </c>
      <c r="B1884" t="s">
        <v>242</v>
      </c>
      <c r="C1884" t="s">
        <v>93</v>
      </c>
      <c r="D1884">
        <v>480.84347532029989</v>
      </c>
      <c r="E1884">
        <v>4.7173892436465584E-3</v>
      </c>
    </row>
    <row r="1885" spans="1:5">
      <c r="A1885" t="s">
        <v>235</v>
      </c>
      <c r="B1885" t="s">
        <v>242</v>
      </c>
      <c r="C1885" t="s">
        <v>93</v>
      </c>
      <c r="D1885">
        <v>381.14957983139993</v>
      </c>
      <c r="E1885">
        <v>4.9656429380189483E-3</v>
      </c>
    </row>
    <row r="1886" spans="1:5">
      <c r="A1886" t="s">
        <v>236</v>
      </c>
      <c r="B1886" t="s">
        <v>242</v>
      </c>
      <c r="C1886" t="s">
        <v>93</v>
      </c>
      <c r="D1886">
        <v>433.51922780040019</v>
      </c>
      <c r="E1886">
        <v>5.9647135138491932E-3</v>
      </c>
    </row>
    <row r="1887" spans="1:5">
      <c r="A1887" t="s">
        <v>237</v>
      </c>
      <c r="B1887" t="s">
        <v>242</v>
      </c>
      <c r="C1887" t="s">
        <v>93</v>
      </c>
      <c r="D1887">
        <v>425.59821428540022</v>
      </c>
      <c r="E1887">
        <v>5.4095948136650383E-3</v>
      </c>
    </row>
    <row r="1888" spans="1:5">
      <c r="A1888" t="s">
        <v>238</v>
      </c>
      <c r="B1888" t="s">
        <v>242</v>
      </c>
      <c r="C1888" t="s">
        <v>93</v>
      </c>
      <c r="D1888">
        <v>453</v>
      </c>
      <c r="E1888">
        <v>5.6536669119450584E-3</v>
      </c>
    </row>
    <row r="1889" spans="1:5">
      <c r="A1889" t="s">
        <v>239</v>
      </c>
      <c r="B1889" t="s">
        <v>242</v>
      </c>
      <c r="C1889" t="s">
        <v>93</v>
      </c>
      <c r="D1889">
        <v>426.18373015640009</v>
      </c>
      <c r="E1889">
        <v>5.3802197831188132E-3</v>
      </c>
    </row>
    <row r="1890" spans="1:5">
      <c r="A1890" t="s">
        <v>240</v>
      </c>
      <c r="B1890" t="s">
        <v>242</v>
      </c>
      <c r="C1890" t="s">
        <v>93</v>
      </c>
      <c r="D1890">
        <v>360.01269841269982</v>
      </c>
      <c r="E1890">
        <v>6.2390432901625516E-3</v>
      </c>
    </row>
    <row r="1891" spans="1:5">
      <c r="A1891" t="s">
        <v>241</v>
      </c>
      <c r="B1891" t="s">
        <v>242</v>
      </c>
      <c r="C1891" t="s">
        <v>93</v>
      </c>
      <c r="D1891">
        <v>384.50032175219997</v>
      </c>
      <c r="E1891">
        <v>5.8992561426357403E-3</v>
      </c>
    </row>
    <row r="1892" spans="1:5">
      <c r="A1892" t="s">
        <v>227</v>
      </c>
      <c r="B1892" t="s">
        <v>242</v>
      </c>
      <c r="C1892" t="s">
        <v>94</v>
      </c>
      <c r="D1892">
        <v>456.56296287999982</v>
      </c>
      <c r="E1892">
        <v>3.6507794867642503E-3</v>
      </c>
    </row>
    <row r="1893" spans="1:5">
      <c r="A1893" t="s">
        <v>228</v>
      </c>
      <c r="B1893" t="s">
        <v>242</v>
      </c>
      <c r="C1893" t="s">
        <v>94</v>
      </c>
      <c r="D1893">
        <v>467.0238833904001</v>
      </c>
      <c r="E1893">
        <v>3.770355549586464E-3</v>
      </c>
    </row>
    <row r="1894" spans="1:5">
      <c r="A1894" t="s">
        <v>229</v>
      </c>
      <c r="B1894" t="s">
        <v>242</v>
      </c>
      <c r="C1894" t="s">
        <v>94</v>
      </c>
      <c r="D1894">
        <v>560.85524509800007</v>
      </c>
      <c r="E1894">
        <v>3.9319757425351791E-3</v>
      </c>
    </row>
    <row r="1895" spans="1:5">
      <c r="A1895" t="s">
        <v>230</v>
      </c>
      <c r="B1895" t="s">
        <v>242</v>
      </c>
      <c r="C1895" t="s">
        <v>94</v>
      </c>
      <c r="D1895">
        <v>566.32838677979976</v>
      </c>
      <c r="E1895">
        <v>3.5144548179630321E-3</v>
      </c>
    </row>
    <row r="1896" spans="1:5">
      <c r="A1896" t="s">
        <v>231</v>
      </c>
      <c r="B1896" t="s">
        <v>242</v>
      </c>
      <c r="C1896" t="s">
        <v>94</v>
      </c>
      <c r="D1896">
        <v>610.61256450840006</v>
      </c>
      <c r="E1896">
        <v>3.7351143260508013E-3</v>
      </c>
    </row>
    <row r="1897" spans="1:5">
      <c r="A1897" t="s">
        <v>232</v>
      </c>
      <c r="B1897" t="s">
        <v>242</v>
      </c>
      <c r="C1897" t="s">
        <v>94</v>
      </c>
      <c r="D1897">
        <v>595.84475181979997</v>
      </c>
      <c r="E1897">
        <v>3.9327589908830386E-3</v>
      </c>
    </row>
    <row r="1898" spans="1:5">
      <c r="A1898" t="s">
        <v>233</v>
      </c>
      <c r="B1898" t="s">
        <v>242</v>
      </c>
      <c r="C1898" t="s">
        <v>94</v>
      </c>
      <c r="D1898">
        <v>505.90622119809996</v>
      </c>
      <c r="E1898">
        <v>4.4661660092697453E-3</v>
      </c>
    </row>
    <row r="1899" spans="1:5">
      <c r="A1899" t="s">
        <v>234</v>
      </c>
      <c r="B1899" t="s">
        <v>242</v>
      </c>
      <c r="C1899" t="s">
        <v>94</v>
      </c>
      <c r="D1899">
        <v>515.50840898000024</v>
      </c>
      <c r="E1899">
        <v>4.1949602711637678E-3</v>
      </c>
    </row>
    <row r="1900" spans="1:5">
      <c r="A1900" t="s">
        <v>235</v>
      </c>
      <c r="B1900" t="s">
        <v>242</v>
      </c>
      <c r="C1900" t="s">
        <v>94</v>
      </c>
      <c r="D1900">
        <v>510.86468188159984</v>
      </c>
      <c r="E1900">
        <v>4.3380720540701677E-3</v>
      </c>
    </row>
    <row r="1901" spans="1:5">
      <c r="A1901" t="s">
        <v>236</v>
      </c>
      <c r="B1901" t="s">
        <v>242</v>
      </c>
      <c r="C1901" t="s">
        <v>94</v>
      </c>
      <c r="D1901">
        <v>495.45861301219986</v>
      </c>
      <c r="E1901">
        <v>4.3801420641683339E-3</v>
      </c>
    </row>
    <row r="1902" spans="1:5">
      <c r="A1902" t="s">
        <v>237</v>
      </c>
      <c r="B1902" t="s">
        <v>242</v>
      </c>
      <c r="C1902" t="s">
        <v>94</v>
      </c>
      <c r="D1902">
        <v>444.48591909829986</v>
      </c>
      <c r="E1902">
        <v>4.5826416736085866E-3</v>
      </c>
    </row>
    <row r="1903" spans="1:5">
      <c r="A1903" t="s">
        <v>238</v>
      </c>
      <c r="B1903" t="s">
        <v>242</v>
      </c>
      <c r="C1903" t="s">
        <v>94</v>
      </c>
      <c r="D1903">
        <v>487</v>
      </c>
      <c r="E1903">
        <v>5.0864134154688569E-3</v>
      </c>
    </row>
    <row r="1904" spans="1:5">
      <c r="A1904" t="s">
        <v>239</v>
      </c>
      <c r="B1904" t="s">
        <v>242</v>
      </c>
      <c r="C1904" t="s">
        <v>94</v>
      </c>
      <c r="D1904">
        <v>412.79094827760002</v>
      </c>
      <c r="E1904">
        <v>5.2835317365989764E-3</v>
      </c>
    </row>
    <row r="1905" spans="1:5">
      <c r="A1905" t="s">
        <v>240</v>
      </c>
      <c r="B1905" t="s">
        <v>242</v>
      </c>
      <c r="C1905" t="s">
        <v>94</v>
      </c>
      <c r="D1905">
        <v>370.9288756828002</v>
      </c>
      <c r="E1905">
        <v>4.7663155308617393E-3</v>
      </c>
    </row>
    <row r="1906" spans="1:5">
      <c r="A1906" t="s">
        <v>241</v>
      </c>
      <c r="B1906" t="s">
        <v>242</v>
      </c>
      <c r="C1906" t="s">
        <v>94</v>
      </c>
      <c r="D1906">
        <v>369.78609006640011</v>
      </c>
      <c r="E1906">
        <v>5.4058538386151708E-3</v>
      </c>
    </row>
    <row r="1907" spans="1:5">
      <c r="A1907" t="s">
        <v>227</v>
      </c>
      <c r="B1907" t="s">
        <v>242</v>
      </c>
      <c r="C1907" t="s">
        <v>95</v>
      </c>
      <c r="D1907">
        <v>312.86111105999993</v>
      </c>
      <c r="E1907">
        <v>4.8444020243197834E-3</v>
      </c>
    </row>
    <row r="1908" spans="1:5">
      <c r="A1908" t="s">
        <v>228</v>
      </c>
      <c r="B1908" t="s">
        <v>242</v>
      </c>
      <c r="C1908" t="s">
        <v>95</v>
      </c>
      <c r="D1908">
        <v>290.05260703080017</v>
      </c>
      <c r="E1908">
        <v>5.4822321841494111E-3</v>
      </c>
    </row>
    <row r="1909" spans="1:5">
      <c r="A1909" t="s">
        <v>229</v>
      </c>
      <c r="B1909" t="s">
        <v>242</v>
      </c>
      <c r="C1909" t="s">
        <v>95</v>
      </c>
      <c r="D1909">
        <v>381.65873015810024</v>
      </c>
      <c r="E1909">
        <v>5.1732493686485114E-3</v>
      </c>
    </row>
    <row r="1910" spans="1:5">
      <c r="A1910" t="s">
        <v>230</v>
      </c>
      <c r="B1910" t="s">
        <v>242</v>
      </c>
      <c r="C1910" t="s">
        <v>95</v>
      </c>
      <c r="D1910">
        <v>279.05641025540001</v>
      </c>
      <c r="E1910">
        <v>5.1930827135716661E-3</v>
      </c>
    </row>
    <row r="1911" spans="1:5">
      <c r="A1911" t="s">
        <v>231</v>
      </c>
      <c r="B1911" t="s">
        <v>242</v>
      </c>
      <c r="C1911" t="s">
        <v>95</v>
      </c>
      <c r="D1911">
        <v>309.29507883360014</v>
      </c>
      <c r="E1911">
        <v>5.1662766992205044E-3</v>
      </c>
    </row>
    <row r="1912" spans="1:5">
      <c r="A1912" t="s">
        <v>232</v>
      </c>
      <c r="B1912" t="s">
        <v>242</v>
      </c>
      <c r="C1912" t="s">
        <v>95</v>
      </c>
      <c r="D1912">
        <v>304.88827838749995</v>
      </c>
      <c r="E1912">
        <v>5.0597188821512474E-3</v>
      </c>
    </row>
    <row r="1913" spans="1:5">
      <c r="A1913" t="s">
        <v>233</v>
      </c>
      <c r="B1913" t="s">
        <v>242</v>
      </c>
      <c r="C1913" t="s">
        <v>95</v>
      </c>
      <c r="D1913">
        <v>206.85401002409992</v>
      </c>
      <c r="E1913">
        <v>5.4295943021964157E-3</v>
      </c>
    </row>
    <row r="1914" spans="1:5">
      <c r="A1914" t="s">
        <v>234</v>
      </c>
      <c r="B1914" t="s">
        <v>242</v>
      </c>
      <c r="C1914" t="s">
        <v>95</v>
      </c>
      <c r="D1914">
        <v>334.84394552729987</v>
      </c>
      <c r="E1914">
        <v>4.9370634127236454E-3</v>
      </c>
    </row>
    <row r="1915" spans="1:5">
      <c r="A1915" t="s">
        <v>235</v>
      </c>
      <c r="B1915" t="s">
        <v>242</v>
      </c>
      <c r="C1915" t="s">
        <v>95</v>
      </c>
      <c r="D1915">
        <v>302.96181567799999</v>
      </c>
      <c r="E1915">
        <v>5.1015719675155105E-3</v>
      </c>
    </row>
    <row r="1916" spans="1:5">
      <c r="A1916" t="s">
        <v>236</v>
      </c>
      <c r="B1916" t="s">
        <v>242</v>
      </c>
      <c r="C1916" t="s">
        <v>95</v>
      </c>
      <c r="D1916">
        <v>294.84017530450018</v>
      </c>
      <c r="E1916">
        <v>5.6747249600912451E-3</v>
      </c>
    </row>
    <row r="1917" spans="1:5">
      <c r="A1917" t="s">
        <v>237</v>
      </c>
      <c r="B1917" t="s">
        <v>242</v>
      </c>
      <c r="C1917" t="s">
        <v>95</v>
      </c>
      <c r="D1917">
        <v>284.89610389570004</v>
      </c>
      <c r="E1917">
        <v>5.215113059452047E-3</v>
      </c>
    </row>
    <row r="1918" spans="1:5">
      <c r="A1918" t="s">
        <v>238</v>
      </c>
      <c r="B1918" t="s">
        <v>242</v>
      </c>
      <c r="C1918" t="s">
        <v>95</v>
      </c>
      <c r="D1918">
        <v>251</v>
      </c>
      <c r="E1918">
        <v>5.6855909694555114E-3</v>
      </c>
    </row>
    <row r="1919" spans="1:5">
      <c r="A1919" t="s">
        <v>239</v>
      </c>
      <c r="B1919" t="s">
        <v>242</v>
      </c>
      <c r="C1919" t="s">
        <v>95</v>
      </c>
      <c r="D1919">
        <v>241.87912087929988</v>
      </c>
      <c r="E1919">
        <v>5.2802983211910678E-3</v>
      </c>
    </row>
    <row r="1920" spans="1:5">
      <c r="A1920" t="s">
        <v>240</v>
      </c>
      <c r="B1920" t="s">
        <v>242</v>
      </c>
      <c r="C1920" t="s">
        <v>95</v>
      </c>
      <c r="D1920">
        <v>186.45421245329999</v>
      </c>
      <c r="E1920">
        <v>6.3233094421093474E-3</v>
      </c>
    </row>
    <row r="1921" spans="1:5">
      <c r="A1921" t="s">
        <v>241</v>
      </c>
      <c r="B1921" t="s">
        <v>242</v>
      </c>
      <c r="C1921" t="s">
        <v>95</v>
      </c>
      <c r="D1921">
        <v>157.6666666662</v>
      </c>
      <c r="E1921">
        <v>6.1648461357775844E-3</v>
      </c>
    </row>
    <row r="1922" spans="1:5">
      <c r="A1922" t="s">
        <v>227</v>
      </c>
      <c r="B1922" t="s">
        <v>242</v>
      </c>
      <c r="C1922" t="s">
        <v>96</v>
      </c>
      <c r="D1922">
        <v>807.63636379999912</v>
      </c>
      <c r="E1922">
        <v>4.5548098329162272E-3</v>
      </c>
    </row>
    <row r="1923" spans="1:5">
      <c r="A1923" t="s">
        <v>228</v>
      </c>
      <c r="B1923" t="s">
        <v>242</v>
      </c>
      <c r="C1923" t="s">
        <v>96</v>
      </c>
      <c r="D1923">
        <v>873.64961878000292</v>
      </c>
      <c r="E1923">
        <v>4.1906990992964192E-3</v>
      </c>
    </row>
    <row r="1924" spans="1:5">
      <c r="A1924" t="s">
        <v>229</v>
      </c>
      <c r="B1924" t="s">
        <v>242</v>
      </c>
      <c r="C1924" t="s">
        <v>96</v>
      </c>
      <c r="D1924">
        <v>734.54230522240005</v>
      </c>
      <c r="E1924">
        <v>4.0273311380011568E-3</v>
      </c>
    </row>
    <row r="1925" spans="1:5">
      <c r="A1925" t="s">
        <v>230</v>
      </c>
      <c r="B1925" t="s">
        <v>242</v>
      </c>
      <c r="C1925" t="s">
        <v>96</v>
      </c>
      <c r="D1925">
        <v>721.13007518959955</v>
      </c>
      <c r="E1925">
        <v>3.8381819320304185E-3</v>
      </c>
    </row>
    <row r="1926" spans="1:5">
      <c r="A1926" t="s">
        <v>231</v>
      </c>
      <c r="B1926" t="s">
        <v>242</v>
      </c>
      <c r="C1926" t="s">
        <v>96</v>
      </c>
      <c r="D1926">
        <v>610.69568164930013</v>
      </c>
      <c r="E1926">
        <v>3.6724729504896908E-3</v>
      </c>
    </row>
    <row r="1927" spans="1:5">
      <c r="A1927" t="s">
        <v>232</v>
      </c>
      <c r="B1927" t="s">
        <v>242</v>
      </c>
      <c r="C1927" t="s">
        <v>96</v>
      </c>
      <c r="D1927">
        <v>770.20849974869907</v>
      </c>
      <c r="E1927">
        <v>4.0160166299216503E-3</v>
      </c>
    </row>
    <row r="1928" spans="1:5">
      <c r="A1928" t="s">
        <v>233</v>
      </c>
      <c r="B1928" t="s">
        <v>242</v>
      </c>
      <c r="C1928" t="s">
        <v>96</v>
      </c>
      <c r="D1928">
        <v>638.42002396920054</v>
      </c>
      <c r="E1928">
        <v>3.9005647856698474E-3</v>
      </c>
    </row>
    <row r="1929" spans="1:5">
      <c r="A1929" t="s">
        <v>234</v>
      </c>
      <c r="B1929" t="s">
        <v>242</v>
      </c>
      <c r="C1929" t="s">
        <v>96</v>
      </c>
      <c r="D1929">
        <v>728.0987745095008</v>
      </c>
      <c r="E1929">
        <v>3.8598862723991417E-3</v>
      </c>
    </row>
    <row r="1930" spans="1:5">
      <c r="A1930" t="s">
        <v>235</v>
      </c>
      <c r="B1930" t="s">
        <v>242</v>
      </c>
      <c r="C1930" t="s">
        <v>96</v>
      </c>
      <c r="D1930">
        <v>713.74257752069866</v>
      </c>
      <c r="E1930">
        <v>4.0156344646485893E-3</v>
      </c>
    </row>
    <row r="1931" spans="1:5">
      <c r="A1931" t="s">
        <v>236</v>
      </c>
      <c r="B1931" t="s">
        <v>242</v>
      </c>
      <c r="C1931" t="s">
        <v>96</v>
      </c>
      <c r="D1931">
        <v>774.29467742039947</v>
      </c>
      <c r="E1931">
        <v>4.1006568671297485E-3</v>
      </c>
    </row>
    <row r="1932" spans="1:5">
      <c r="A1932" t="s">
        <v>237</v>
      </c>
      <c r="B1932" t="s">
        <v>242</v>
      </c>
      <c r="C1932" t="s">
        <v>96</v>
      </c>
      <c r="D1932">
        <v>768.54279991310034</v>
      </c>
      <c r="E1932">
        <v>4.2923745080152096E-3</v>
      </c>
    </row>
    <row r="1933" spans="1:5">
      <c r="A1933" t="s">
        <v>238</v>
      </c>
      <c r="B1933" t="s">
        <v>242</v>
      </c>
      <c r="C1933" t="s">
        <v>96</v>
      </c>
      <c r="D1933">
        <v>637</v>
      </c>
      <c r="E1933">
        <v>4.4948107448107445E-3</v>
      </c>
    </row>
    <row r="1934" spans="1:5">
      <c r="A1934" t="s">
        <v>239</v>
      </c>
      <c r="B1934" t="s">
        <v>242</v>
      </c>
      <c r="C1934" t="s">
        <v>96</v>
      </c>
      <c r="D1934">
        <v>567.38005204119997</v>
      </c>
      <c r="E1934">
        <v>4.5760641724075157E-3</v>
      </c>
    </row>
    <row r="1935" spans="1:5">
      <c r="A1935" t="s">
        <v>240</v>
      </c>
      <c r="B1935" t="s">
        <v>242</v>
      </c>
      <c r="C1935" t="s">
        <v>96</v>
      </c>
      <c r="D1935">
        <v>562.20899931630083</v>
      </c>
      <c r="E1935">
        <v>4.4118402165158055E-3</v>
      </c>
    </row>
    <row r="1936" spans="1:5">
      <c r="A1936" t="s">
        <v>241</v>
      </c>
      <c r="B1936" t="s">
        <v>242</v>
      </c>
      <c r="C1936" t="s">
        <v>96</v>
      </c>
      <c r="D1936">
        <v>476.93483709079993</v>
      </c>
      <c r="E1936">
        <v>4.4405349853702154E-3</v>
      </c>
    </row>
    <row r="1937" spans="1:5">
      <c r="A1937" t="s">
        <v>227</v>
      </c>
      <c r="B1937" t="s">
        <v>242</v>
      </c>
      <c r="C1937" t="s">
        <v>97</v>
      </c>
      <c r="D1937">
        <v>445.81767967999986</v>
      </c>
      <c r="E1937">
        <v>5.3641149515016896E-3</v>
      </c>
    </row>
    <row r="1938" spans="1:5">
      <c r="A1938" t="s">
        <v>228</v>
      </c>
      <c r="B1938" t="s">
        <v>242</v>
      </c>
      <c r="C1938" t="s">
        <v>97</v>
      </c>
      <c r="D1938">
        <v>458.56919306139923</v>
      </c>
      <c r="E1938">
        <v>4.7816614458497221E-3</v>
      </c>
    </row>
    <row r="1939" spans="1:5">
      <c r="A1939" t="s">
        <v>229</v>
      </c>
      <c r="B1939" t="s">
        <v>242</v>
      </c>
      <c r="C1939" t="s">
        <v>97</v>
      </c>
      <c r="D1939">
        <v>445.47598632910075</v>
      </c>
      <c r="E1939">
        <v>4.9226217926748271E-3</v>
      </c>
    </row>
    <row r="1940" spans="1:5">
      <c r="A1940" t="s">
        <v>230</v>
      </c>
      <c r="B1940" t="s">
        <v>242</v>
      </c>
      <c r="C1940" t="s">
        <v>97</v>
      </c>
      <c r="D1940">
        <v>397.7356257856004</v>
      </c>
      <c r="E1940">
        <v>4.6810994741768872E-3</v>
      </c>
    </row>
    <row r="1941" spans="1:5">
      <c r="A1941" t="s">
        <v>231</v>
      </c>
      <c r="B1941" t="s">
        <v>242</v>
      </c>
      <c r="C1941" t="s">
        <v>97</v>
      </c>
      <c r="D1941">
        <v>368.8859815571995</v>
      </c>
      <c r="E1941">
        <v>5.3663131765028039E-3</v>
      </c>
    </row>
    <row r="1942" spans="1:5">
      <c r="A1942" t="s">
        <v>232</v>
      </c>
      <c r="B1942" t="s">
        <v>242</v>
      </c>
      <c r="C1942" t="s">
        <v>97</v>
      </c>
      <c r="D1942">
        <v>450.01767077940031</v>
      </c>
      <c r="E1942">
        <v>4.9497634737838943E-3</v>
      </c>
    </row>
    <row r="1943" spans="1:5">
      <c r="A1943" t="s">
        <v>233</v>
      </c>
      <c r="B1943" t="s">
        <v>242</v>
      </c>
      <c r="C1943" t="s">
        <v>97</v>
      </c>
      <c r="D1943">
        <v>333.86712184760017</v>
      </c>
      <c r="E1943">
        <v>4.9457980191754429E-3</v>
      </c>
    </row>
    <row r="1944" spans="1:5">
      <c r="A1944" t="s">
        <v>234</v>
      </c>
      <c r="B1944" t="s">
        <v>242</v>
      </c>
      <c r="C1944" t="s">
        <v>97</v>
      </c>
      <c r="D1944">
        <v>430.41845125030028</v>
      </c>
      <c r="E1944">
        <v>5.2788881445617374E-3</v>
      </c>
    </row>
    <row r="1945" spans="1:5">
      <c r="A1945" t="s">
        <v>235</v>
      </c>
      <c r="B1945" t="s">
        <v>242</v>
      </c>
      <c r="C1945" t="s">
        <v>97</v>
      </c>
      <c r="D1945">
        <v>416.58813590189999</v>
      </c>
      <c r="E1945">
        <v>5.8101307041677199E-3</v>
      </c>
    </row>
    <row r="1946" spans="1:5">
      <c r="A1946" t="s">
        <v>236</v>
      </c>
      <c r="B1946" t="s">
        <v>242</v>
      </c>
      <c r="C1946" t="s">
        <v>97</v>
      </c>
      <c r="D1946">
        <v>313.19456521840004</v>
      </c>
      <c r="E1946">
        <v>5.7032239036174884E-3</v>
      </c>
    </row>
    <row r="1947" spans="1:5">
      <c r="A1947" t="s">
        <v>237</v>
      </c>
      <c r="B1947" t="s">
        <v>242</v>
      </c>
      <c r="C1947" t="s">
        <v>97</v>
      </c>
      <c r="D1947">
        <v>294.8332608694999</v>
      </c>
      <c r="E1947">
        <v>5.8365876382188162E-3</v>
      </c>
    </row>
    <row r="1948" spans="1:5">
      <c r="A1948" t="s">
        <v>238</v>
      </c>
      <c r="B1948" t="s">
        <v>242</v>
      </c>
      <c r="C1948" t="s">
        <v>97</v>
      </c>
      <c r="D1948">
        <v>270</v>
      </c>
      <c r="E1948">
        <v>5.7278806584362138E-3</v>
      </c>
    </row>
    <row r="1949" spans="1:5">
      <c r="A1949" t="s">
        <v>239</v>
      </c>
      <c r="B1949" t="s">
        <v>242</v>
      </c>
      <c r="C1949" t="s">
        <v>97</v>
      </c>
      <c r="D1949">
        <v>261.14704433590015</v>
      </c>
      <c r="E1949">
        <v>6.0387897138665745E-3</v>
      </c>
    </row>
    <row r="1950" spans="1:5">
      <c r="A1950" t="s">
        <v>240</v>
      </c>
      <c r="B1950" t="s">
        <v>242</v>
      </c>
      <c r="C1950" t="s">
        <v>97</v>
      </c>
      <c r="D1950">
        <v>245.48141762319997</v>
      </c>
      <c r="E1950">
        <v>5.7398697765656207E-3</v>
      </c>
    </row>
    <row r="1951" spans="1:5">
      <c r="A1951" t="s">
        <v>241</v>
      </c>
      <c r="B1951" t="s">
        <v>242</v>
      </c>
      <c r="C1951" t="s">
        <v>97</v>
      </c>
      <c r="D1951">
        <v>189.37499999920004</v>
      </c>
      <c r="E1951">
        <v>5.8986778307473231E-3</v>
      </c>
    </row>
    <row r="1952" spans="1:5">
      <c r="A1952" t="s">
        <v>227</v>
      </c>
      <c r="B1952" t="s">
        <v>242</v>
      </c>
      <c r="C1952" t="s">
        <v>98</v>
      </c>
      <c r="D1952">
        <v>296.69565226000014</v>
      </c>
      <c r="E1952">
        <v>5.7037254135859864E-3</v>
      </c>
    </row>
    <row r="1953" spans="1:5">
      <c r="A1953" t="s">
        <v>228</v>
      </c>
      <c r="B1953" t="s">
        <v>242</v>
      </c>
      <c r="C1953" t="s">
        <v>98</v>
      </c>
      <c r="D1953">
        <v>380.69751301230019</v>
      </c>
      <c r="E1953">
        <v>5.6954956237956879E-3</v>
      </c>
    </row>
    <row r="1954" spans="1:5">
      <c r="A1954" t="s">
        <v>229</v>
      </c>
      <c r="B1954" t="s">
        <v>242</v>
      </c>
      <c r="C1954" t="s">
        <v>98</v>
      </c>
      <c r="D1954">
        <v>314.07395604379985</v>
      </c>
      <c r="E1954">
        <v>5.1494574656484422E-3</v>
      </c>
    </row>
    <row r="1955" spans="1:5">
      <c r="A1955" t="s">
        <v>230</v>
      </c>
      <c r="B1955" t="s">
        <v>242</v>
      </c>
      <c r="C1955" t="s">
        <v>98</v>
      </c>
      <c r="D1955">
        <v>306.08214285700012</v>
      </c>
      <c r="E1955">
        <v>5.9141583271429977E-3</v>
      </c>
    </row>
    <row r="1956" spans="1:5">
      <c r="A1956" t="s">
        <v>231</v>
      </c>
      <c r="B1956" t="s">
        <v>242</v>
      </c>
      <c r="C1956" t="s">
        <v>98</v>
      </c>
      <c r="D1956">
        <v>308.06619981319994</v>
      </c>
      <c r="E1956">
        <v>5.0560249353925179E-3</v>
      </c>
    </row>
    <row r="1957" spans="1:5">
      <c r="A1957" t="s">
        <v>232</v>
      </c>
      <c r="B1957" t="s">
        <v>242</v>
      </c>
      <c r="C1957" t="s">
        <v>98</v>
      </c>
      <c r="D1957">
        <v>316.46112238030014</v>
      </c>
      <c r="E1957">
        <v>5.1987866498093118E-3</v>
      </c>
    </row>
    <row r="1958" spans="1:5">
      <c r="A1958" t="s">
        <v>233</v>
      </c>
      <c r="B1958" t="s">
        <v>242</v>
      </c>
      <c r="C1958" t="s">
        <v>98</v>
      </c>
      <c r="D1958">
        <v>366.24973876630037</v>
      </c>
      <c r="E1958">
        <v>5.7565845957857457E-3</v>
      </c>
    </row>
    <row r="1959" spans="1:5">
      <c r="A1959" t="s">
        <v>234</v>
      </c>
      <c r="B1959" t="s">
        <v>242</v>
      </c>
      <c r="C1959" t="s">
        <v>98</v>
      </c>
      <c r="D1959">
        <v>315.5844155847002</v>
      </c>
      <c r="E1959">
        <v>5.5669724508438856E-3</v>
      </c>
    </row>
    <row r="1960" spans="1:5">
      <c r="A1960" t="s">
        <v>235</v>
      </c>
      <c r="B1960" t="s">
        <v>242</v>
      </c>
      <c r="C1960" t="s">
        <v>98</v>
      </c>
      <c r="D1960">
        <v>338.72872449139999</v>
      </c>
      <c r="E1960">
        <v>5.8501535880911906E-3</v>
      </c>
    </row>
    <row r="1961" spans="1:5">
      <c r="A1961" t="s">
        <v>236</v>
      </c>
      <c r="B1961" t="s">
        <v>242</v>
      </c>
      <c r="C1961" t="s">
        <v>98</v>
      </c>
      <c r="D1961">
        <v>244.76813186780001</v>
      </c>
      <c r="E1961">
        <v>6.4605790484263603E-3</v>
      </c>
    </row>
    <row r="1962" spans="1:5">
      <c r="A1962" t="s">
        <v>237</v>
      </c>
      <c r="B1962" t="s">
        <v>242</v>
      </c>
      <c r="C1962" t="s">
        <v>98</v>
      </c>
      <c r="D1962">
        <v>289.45341614890015</v>
      </c>
      <c r="E1962">
        <v>4.9161327919472562E-3</v>
      </c>
    </row>
    <row r="1963" spans="1:5">
      <c r="A1963" t="s">
        <v>238</v>
      </c>
      <c r="B1963" t="s">
        <v>242</v>
      </c>
      <c r="C1963" t="s">
        <v>98</v>
      </c>
      <c r="D1963">
        <v>291</v>
      </c>
      <c r="E1963">
        <v>5.8109011072928606E-3</v>
      </c>
    </row>
    <row r="1964" spans="1:5">
      <c r="A1964" t="s">
        <v>239</v>
      </c>
      <c r="B1964" t="s">
        <v>242</v>
      </c>
      <c r="C1964" t="s">
        <v>98</v>
      </c>
      <c r="D1964">
        <v>274.11852716440018</v>
      </c>
      <c r="E1964">
        <v>6.2559504692486934E-3</v>
      </c>
    </row>
    <row r="1965" spans="1:5">
      <c r="A1965" t="s">
        <v>240</v>
      </c>
      <c r="B1965" t="s">
        <v>242</v>
      </c>
      <c r="C1965" t="s">
        <v>98</v>
      </c>
      <c r="D1965">
        <v>274.43109886200011</v>
      </c>
      <c r="E1965">
        <v>5.685405241001763E-3</v>
      </c>
    </row>
    <row r="1966" spans="1:5">
      <c r="A1966" t="s">
        <v>241</v>
      </c>
      <c r="B1966" t="s">
        <v>242</v>
      </c>
      <c r="C1966" t="s">
        <v>98</v>
      </c>
      <c r="D1966">
        <v>205.86855036900005</v>
      </c>
      <c r="E1966">
        <v>5.5265804840630506E-3</v>
      </c>
    </row>
    <row r="1967" spans="1:5">
      <c r="A1967" t="s">
        <v>227</v>
      </c>
      <c r="B1967" t="s">
        <v>242</v>
      </c>
      <c r="C1967" t="s">
        <v>99</v>
      </c>
      <c r="D1967">
        <v>1106.4594592400019</v>
      </c>
      <c r="E1967">
        <v>4.0573718305468636E-3</v>
      </c>
    </row>
    <row r="1968" spans="1:5">
      <c r="A1968" t="s">
        <v>228</v>
      </c>
      <c r="B1968" t="s">
        <v>242</v>
      </c>
      <c r="C1968" t="s">
        <v>99</v>
      </c>
      <c r="D1968">
        <v>945.26654744910195</v>
      </c>
      <c r="E1968">
        <v>4.3452583588744877E-3</v>
      </c>
    </row>
    <row r="1969" spans="1:5">
      <c r="A1969" t="s">
        <v>229</v>
      </c>
      <c r="B1969" t="s">
        <v>242</v>
      </c>
      <c r="C1969" t="s">
        <v>99</v>
      </c>
      <c r="D1969">
        <v>982.66936298820008</v>
      </c>
      <c r="E1969">
        <v>4.2826271559455271E-3</v>
      </c>
    </row>
    <row r="1970" spans="1:5">
      <c r="A1970" t="s">
        <v>230</v>
      </c>
      <c r="B1970" t="s">
        <v>242</v>
      </c>
      <c r="C1970" t="s">
        <v>99</v>
      </c>
      <c r="D1970">
        <v>853.71536466690077</v>
      </c>
      <c r="E1970">
        <v>4.5515311989271397E-3</v>
      </c>
    </row>
    <row r="1971" spans="1:5">
      <c r="A1971" t="s">
        <v>231</v>
      </c>
      <c r="B1971" t="s">
        <v>242</v>
      </c>
      <c r="C1971" t="s">
        <v>99</v>
      </c>
      <c r="D1971">
        <v>806.89327212439923</v>
      </c>
      <c r="E1971">
        <v>4.3190560505779324E-3</v>
      </c>
    </row>
    <row r="1972" spans="1:5">
      <c r="A1972" t="s">
        <v>232</v>
      </c>
      <c r="B1972" t="s">
        <v>242</v>
      </c>
      <c r="C1972" t="s">
        <v>99</v>
      </c>
      <c r="D1972">
        <v>827.59872022389948</v>
      </c>
      <c r="E1972">
        <v>4.4036467565211164E-3</v>
      </c>
    </row>
    <row r="1973" spans="1:5">
      <c r="A1973" t="s">
        <v>233</v>
      </c>
      <c r="B1973" t="s">
        <v>242</v>
      </c>
      <c r="C1973" t="s">
        <v>99</v>
      </c>
      <c r="D1973">
        <v>813.65206378680011</v>
      </c>
      <c r="E1973">
        <v>4.196233883978385E-3</v>
      </c>
    </row>
    <row r="1974" spans="1:5">
      <c r="A1974" t="s">
        <v>234</v>
      </c>
      <c r="B1974" t="s">
        <v>242</v>
      </c>
      <c r="C1974" t="s">
        <v>99</v>
      </c>
      <c r="D1974">
        <v>1079.2443313580018</v>
      </c>
      <c r="E1974">
        <v>4.1559336089311005E-3</v>
      </c>
    </row>
    <row r="1975" spans="1:5">
      <c r="A1975" t="s">
        <v>235</v>
      </c>
      <c r="B1975" t="s">
        <v>242</v>
      </c>
      <c r="C1975" t="s">
        <v>99</v>
      </c>
      <c r="D1975">
        <v>836.90625000099988</v>
      </c>
      <c r="E1975">
        <v>4.1530950472922516E-3</v>
      </c>
    </row>
    <row r="1976" spans="1:5">
      <c r="A1976" t="s">
        <v>236</v>
      </c>
      <c r="B1976" t="s">
        <v>242</v>
      </c>
      <c r="C1976" t="s">
        <v>99</v>
      </c>
      <c r="D1976">
        <v>1048</v>
      </c>
      <c r="E1976">
        <v>4.091125954198473E-3</v>
      </c>
    </row>
    <row r="1977" spans="1:5">
      <c r="A1977" t="s">
        <v>237</v>
      </c>
      <c r="B1977" t="s">
        <v>242</v>
      </c>
      <c r="C1977" t="s">
        <v>99</v>
      </c>
      <c r="D1977">
        <v>974</v>
      </c>
      <c r="E1977">
        <v>4.3862651152178876E-3</v>
      </c>
    </row>
    <row r="1978" spans="1:5">
      <c r="A1978" t="s">
        <v>238</v>
      </c>
      <c r="B1978" t="s">
        <v>242</v>
      </c>
      <c r="C1978" t="s">
        <v>99</v>
      </c>
      <c r="D1978">
        <v>854</v>
      </c>
      <c r="E1978">
        <v>4.5252732240437157E-3</v>
      </c>
    </row>
    <row r="1979" spans="1:5">
      <c r="A1979" t="s">
        <v>239</v>
      </c>
      <c r="B1979" t="s">
        <v>242</v>
      </c>
      <c r="C1979" t="s">
        <v>99</v>
      </c>
      <c r="D1979">
        <v>828</v>
      </c>
      <c r="E1979">
        <v>4.4484702093397742E-3</v>
      </c>
    </row>
    <row r="1980" spans="1:5">
      <c r="A1980" t="s">
        <v>240</v>
      </c>
      <c r="B1980" t="s">
        <v>242</v>
      </c>
      <c r="C1980" t="s">
        <v>99</v>
      </c>
      <c r="D1980">
        <v>790</v>
      </c>
      <c r="E1980">
        <v>4.8866033755274266E-3</v>
      </c>
    </row>
    <row r="1981" spans="1:5">
      <c r="A1981" t="s">
        <v>241</v>
      </c>
      <c r="B1981" t="s">
        <v>242</v>
      </c>
      <c r="C1981" t="s">
        <v>99</v>
      </c>
      <c r="D1981">
        <v>640</v>
      </c>
      <c r="E1981">
        <v>5.0086805555555561E-3</v>
      </c>
    </row>
    <row r="1982" spans="1:5">
      <c r="A1982" t="s">
        <v>227</v>
      </c>
      <c r="B1982" t="s">
        <v>242</v>
      </c>
      <c r="C1982" t="s">
        <v>100</v>
      </c>
      <c r="D1982">
        <v>751.00000005999891</v>
      </c>
      <c r="E1982">
        <v>4.1908628002181496E-3</v>
      </c>
    </row>
    <row r="1983" spans="1:5">
      <c r="A1983" t="s">
        <v>228</v>
      </c>
      <c r="B1983" t="s">
        <v>242</v>
      </c>
      <c r="C1983" t="s">
        <v>100</v>
      </c>
      <c r="D1983">
        <v>864.38889396250158</v>
      </c>
      <c r="E1983">
        <v>4.2489852445409485E-3</v>
      </c>
    </row>
    <row r="1984" spans="1:5">
      <c r="A1984" t="s">
        <v>229</v>
      </c>
      <c r="B1984" t="s">
        <v>242</v>
      </c>
      <c r="C1984" t="s">
        <v>100</v>
      </c>
      <c r="D1984">
        <v>748.12898490350119</v>
      </c>
      <c r="E1984">
        <v>4.1457031946389765E-3</v>
      </c>
    </row>
    <row r="1985" spans="1:5">
      <c r="A1985" t="s">
        <v>230</v>
      </c>
      <c r="B1985" t="s">
        <v>242</v>
      </c>
      <c r="C1985" t="s">
        <v>100</v>
      </c>
      <c r="D1985">
        <v>675.27138202539959</v>
      </c>
      <c r="E1985">
        <v>4.7012695905476925E-3</v>
      </c>
    </row>
    <row r="1986" spans="1:5">
      <c r="A1986" t="s">
        <v>231</v>
      </c>
      <c r="B1986" t="s">
        <v>242</v>
      </c>
      <c r="C1986" t="s">
        <v>100</v>
      </c>
      <c r="D1986">
        <v>702.76964285799966</v>
      </c>
      <c r="E1986">
        <v>5.3850445316972161E-3</v>
      </c>
    </row>
    <row r="1987" spans="1:5">
      <c r="A1987" t="s">
        <v>232</v>
      </c>
      <c r="B1987" t="s">
        <v>242</v>
      </c>
      <c r="C1987" t="s">
        <v>100</v>
      </c>
      <c r="D1987">
        <v>849.84268648829982</v>
      </c>
      <c r="E1987">
        <v>4.9792110738215781E-3</v>
      </c>
    </row>
    <row r="1988" spans="1:5">
      <c r="A1988" t="s">
        <v>233</v>
      </c>
      <c r="B1988" t="s">
        <v>242</v>
      </c>
      <c r="C1988" t="s">
        <v>100</v>
      </c>
      <c r="D1988">
        <v>643.81378900959965</v>
      </c>
      <c r="E1988">
        <v>5.1280274239630785E-3</v>
      </c>
    </row>
    <row r="1989" spans="1:5">
      <c r="A1989" t="s">
        <v>234</v>
      </c>
      <c r="B1989" t="s">
        <v>242</v>
      </c>
      <c r="C1989" t="s">
        <v>100</v>
      </c>
      <c r="D1989">
        <v>656.18103936930152</v>
      </c>
      <c r="E1989">
        <v>4.5484267510968405E-3</v>
      </c>
    </row>
    <row r="1990" spans="1:5">
      <c r="A1990" t="s">
        <v>235</v>
      </c>
      <c r="B1990" t="s">
        <v>242</v>
      </c>
      <c r="C1990" t="s">
        <v>100</v>
      </c>
      <c r="D1990">
        <v>598.08611717429983</v>
      </c>
      <c r="E1990">
        <v>5.065207860448737E-3</v>
      </c>
    </row>
    <row r="1991" spans="1:5">
      <c r="A1991" t="s">
        <v>236</v>
      </c>
      <c r="B1991" t="s">
        <v>242</v>
      </c>
      <c r="C1991" t="s">
        <v>100</v>
      </c>
      <c r="D1991">
        <v>556.60416224780022</v>
      </c>
      <c r="E1991">
        <v>4.7598947053808533E-3</v>
      </c>
    </row>
    <row r="1992" spans="1:5">
      <c r="A1992" t="s">
        <v>237</v>
      </c>
      <c r="B1992" t="s">
        <v>242</v>
      </c>
      <c r="C1992" t="s">
        <v>100</v>
      </c>
      <c r="D1992">
        <v>504.91173641279971</v>
      </c>
      <c r="E1992">
        <v>5.5756688034709493E-3</v>
      </c>
    </row>
    <row r="1993" spans="1:5">
      <c r="A1993" t="s">
        <v>238</v>
      </c>
      <c r="B1993" t="s">
        <v>242</v>
      </c>
      <c r="C1993" t="s">
        <v>100</v>
      </c>
      <c r="D1993">
        <v>517</v>
      </c>
      <c r="E1993">
        <v>5.5985385772619814E-3</v>
      </c>
    </row>
    <row r="1994" spans="1:5">
      <c r="A1994" t="s">
        <v>239</v>
      </c>
      <c r="B1994" t="s">
        <v>242</v>
      </c>
      <c r="C1994" t="s">
        <v>100</v>
      </c>
      <c r="D1994">
        <v>503.24440993699955</v>
      </c>
      <c r="E1994">
        <v>5.455091439300298E-3</v>
      </c>
    </row>
    <row r="1995" spans="1:5">
      <c r="A1995" t="s">
        <v>240</v>
      </c>
      <c r="B1995" t="s">
        <v>242</v>
      </c>
      <c r="C1995" t="s">
        <v>100</v>
      </c>
      <c r="D1995">
        <v>447.26236746540036</v>
      </c>
      <c r="E1995">
        <v>5.7643771797471141E-3</v>
      </c>
    </row>
    <row r="1996" spans="1:5">
      <c r="A1996" t="s">
        <v>241</v>
      </c>
      <c r="B1996" t="s">
        <v>242</v>
      </c>
      <c r="C1996" t="s">
        <v>100</v>
      </c>
      <c r="D1996">
        <v>467.3450968544002</v>
      </c>
      <c r="E1996">
        <v>5.5069006282515492E-3</v>
      </c>
    </row>
    <row r="1997" spans="1:5">
      <c r="A1997" t="s">
        <v>227</v>
      </c>
      <c r="B1997" t="s">
        <v>242</v>
      </c>
      <c r="C1997" t="s">
        <v>101</v>
      </c>
      <c r="D1997">
        <v>435.19631915000008</v>
      </c>
      <c r="E1997">
        <v>5.4616146094598169E-3</v>
      </c>
    </row>
    <row r="1998" spans="1:5">
      <c r="A1998" t="s">
        <v>228</v>
      </c>
      <c r="B1998" t="s">
        <v>242</v>
      </c>
      <c r="C1998" t="s">
        <v>101</v>
      </c>
      <c r="D1998">
        <v>428.3722562119998</v>
      </c>
      <c r="E1998">
        <v>5.8350804449258083E-3</v>
      </c>
    </row>
    <row r="1999" spans="1:5">
      <c r="A1999" t="s">
        <v>229</v>
      </c>
      <c r="B1999" t="s">
        <v>242</v>
      </c>
      <c r="C1999" t="s">
        <v>101</v>
      </c>
      <c r="D1999">
        <v>411.45791090509982</v>
      </c>
      <c r="E1999">
        <v>6.0910383631250084E-3</v>
      </c>
    </row>
    <row r="2000" spans="1:5">
      <c r="A2000" t="s">
        <v>230</v>
      </c>
      <c r="B2000" t="s">
        <v>242</v>
      </c>
      <c r="C2000" t="s">
        <v>101</v>
      </c>
      <c r="D2000">
        <v>337.88681318640005</v>
      </c>
      <c r="E2000">
        <v>5.6907576284825571E-3</v>
      </c>
    </row>
    <row r="2001" spans="1:5">
      <c r="A2001" t="s">
        <v>231</v>
      </c>
      <c r="B2001" t="s">
        <v>242</v>
      </c>
      <c r="C2001" t="s">
        <v>101</v>
      </c>
      <c r="D2001">
        <v>371.69046333880044</v>
      </c>
      <c r="E2001">
        <v>5.2830759988509732E-3</v>
      </c>
    </row>
    <row r="2002" spans="1:5">
      <c r="A2002" t="s">
        <v>232</v>
      </c>
      <c r="B2002" t="s">
        <v>242</v>
      </c>
      <c r="C2002" t="s">
        <v>101</v>
      </c>
      <c r="D2002">
        <v>329.19298245610014</v>
      </c>
      <c r="E2002">
        <v>5.7119589032140093E-3</v>
      </c>
    </row>
    <row r="2003" spans="1:5">
      <c r="A2003" t="s">
        <v>233</v>
      </c>
      <c r="B2003" t="s">
        <v>242</v>
      </c>
      <c r="C2003" t="s">
        <v>101</v>
      </c>
      <c r="D2003">
        <v>340.71165501120026</v>
      </c>
      <c r="E2003">
        <v>5.4678193548639981E-3</v>
      </c>
    </row>
    <row r="2004" spans="1:5">
      <c r="A2004" t="s">
        <v>234</v>
      </c>
      <c r="B2004" t="s">
        <v>242</v>
      </c>
      <c r="C2004" t="s">
        <v>101</v>
      </c>
      <c r="D2004">
        <v>414.34705882410015</v>
      </c>
      <c r="E2004">
        <v>5.7862377504452282E-3</v>
      </c>
    </row>
    <row r="2005" spans="1:5">
      <c r="A2005" t="s">
        <v>235</v>
      </c>
      <c r="B2005" t="s">
        <v>242</v>
      </c>
      <c r="C2005" t="s">
        <v>101</v>
      </c>
      <c r="D2005">
        <v>292.94309611929998</v>
      </c>
      <c r="E2005">
        <v>5.7417181666830691E-3</v>
      </c>
    </row>
    <row r="2006" spans="1:5">
      <c r="A2006" t="s">
        <v>236</v>
      </c>
      <c r="B2006" t="s">
        <v>242</v>
      </c>
      <c r="C2006" t="s">
        <v>101</v>
      </c>
      <c r="D2006">
        <v>397.42169650489984</v>
      </c>
      <c r="E2006">
        <v>5.5620031935585817E-3</v>
      </c>
    </row>
    <row r="2007" spans="1:5">
      <c r="A2007" t="s">
        <v>237</v>
      </c>
      <c r="B2007" t="s">
        <v>242</v>
      </c>
      <c r="C2007" t="s">
        <v>101</v>
      </c>
      <c r="D2007">
        <v>305.35625000000005</v>
      </c>
      <c r="E2007">
        <v>5.9370970382954325E-3</v>
      </c>
    </row>
    <row r="2008" spans="1:5">
      <c r="A2008" t="s">
        <v>238</v>
      </c>
      <c r="B2008" t="s">
        <v>242</v>
      </c>
      <c r="C2008" t="s">
        <v>101</v>
      </c>
      <c r="D2008">
        <v>287</v>
      </c>
      <c r="E2008">
        <v>5.9910956252419659E-3</v>
      </c>
    </row>
    <row r="2009" spans="1:5">
      <c r="A2009" t="s">
        <v>239</v>
      </c>
      <c r="B2009" t="s">
        <v>242</v>
      </c>
      <c r="C2009" t="s">
        <v>101</v>
      </c>
      <c r="D2009">
        <v>310.65140350819991</v>
      </c>
      <c r="E2009">
        <v>6.6640653918642635E-3</v>
      </c>
    </row>
    <row r="2010" spans="1:5">
      <c r="A2010" t="s">
        <v>240</v>
      </c>
      <c r="B2010" t="s">
        <v>242</v>
      </c>
      <c r="C2010" t="s">
        <v>101</v>
      </c>
      <c r="D2010">
        <v>267.49500000000012</v>
      </c>
      <c r="E2010">
        <v>6.075606813003771E-3</v>
      </c>
    </row>
    <row r="2011" spans="1:5">
      <c r="A2011" t="s">
        <v>241</v>
      </c>
      <c r="B2011" t="s">
        <v>242</v>
      </c>
      <c r="C2011" t="s">
        <v>101</v>
      </c>
      <c r="D2011">
        <v>281.375</v>
      </c>
      <c r="E2011">
        <v>6.1842884643861984E-3</v>
      </c>
    </row>
    <row r="2012" spans="1:5">
      <c r="A2012" t="s">
        <v>227</v>
      </c>
      <c r="B2012" t="s">
        <v>242</v>
      </c>
      <c r="C2012" t="s">
        <v>102</v>
      </c>
      <c r="D2012">
        <v>513.60386475999974</v>
      </c>
      <c r="E2012">
        <v>4.2155121419913131E-3</v>
      </c>
    </row>
    <row r="2013" spans="1:5">
      <c r="A2013" t="s">
        <v>228</v>
      </c>
      <c r="B2013" t="s">
        <v>242</v>
      </c>
      <c r="C2013" t="s">
        <v>102</v>
      </c>
      <c r="D2013">
        <v>488.5349683032</v>
      </c>
      <c r="E2013">
        <v>4.6782435144161168E-3</v>
      </c>
    </row>
    <row r="2014" spans="1:5">
      <c r="A2014" t="s">
        <v>229</v>
      </c>
      <c r="B2014" t="s">
        <v>242</v>
      </c>
      <c r="C2014" t="s">
        <v>102</v>
      </c>
      <c r="D2014">
        <v>520.87307987549968</v>
      </c>
      <c r="E2014">
        <v>4.5858942746115653E-3</v>
      </c>
    </row>
    <row r="2015" spans="1:5">
      <c r="A2015" t="s">
        <v>230</v>
      </c>
      <c r="B2015" t="s">
        <v>242</v>
      </c>
      <c r="C2015" t="s">
        <v>102</v>
      </c>
      <c r="D2015">
        <v>508.86290322699961</v>
      </c>
      <c r="E2015">
        <v>4.511334859410957E-3</v>
      </c>
    </row>
    <row r="2016" spans="1:5">
      <c r="A2016" t="s">
        <v>231</v>
      </c>
      <c r="B2016" t="s">
        <v>242</v>
      </c>
      <c r="C2016" t="s">
        <v>102</v>
      </c>
      <c r="D2016">
        <v>416.46536796549952</v>
      </c>
      <c r="E2016">
        <v>4.5414605305222041E-3</v>
      </c>
    </row>
    <row r="2017" spans="1:5">
      <c r="A2017" t="s">
        <v>232</v>
      </c>
      <c r="B2017" t="s">
        <v>242</v>
      </c>
      <c r="C2017" t="s">
        <v>102</v>
      </c>
      <c r="D2017">
        <v>450.87392019689941</v>
      </c>
      <c r="E2017">
        <v>4.7818125660827569E-3</v>
      </c>
    </row>
    <row r="2018" spans="1:5">
      <c r="A2018" t="s">
        <v>233</v>
      </c>
      <c r="B2018" t="s">
        <v>242</v>
      </c>
      <c r="C2018" t="s">
        <v>102</v>
      </c>
      <c r="D2018">
        <v>449.89982905869959</v>
      </c>
      <c r="E2018">
        <v>4.9639413243255026E-3</v>
      </c>
    </row>
    <row r="2019" spans="1:5">
      <c r="A2019" t="s">
        <v>234</v>
      </c>
      <c r="B2019" t="s">
        <v>242</v>
      </c>
      <c r="C2019" t="s">
        <v>102</v>
      </c>
      <c r="D2019">
        <v>478.88113553200009</v>
      </c>
      <c r="E2019">
        <v>4.9852687783787071E-3</v>
      </c>
    </row>
    <row r="2020" spans="1:5">
      <c r="A2020" t="s">
        <v>235</v>
      </c>
      <c r="B2020" t="s">
        <v>242</v>
      </c>
      <c r="C2020" t="s">
        <v>102</v>
      </c>
      <c r="D2020">
        <v>437.09157509260018</v>
      </c>
      <c r="E2020">
        <v>5.2118432091721074E-3</v>
      </c>
    </row>
    <row r="2021" spans="1:5">
      <c r="A2021" t="s">
        <v>236</v>
      </c>
      <c r="B2021" t="s">
        <v>242</v>
      </c>
      <c r="C2021" t="s">
        <v>102</v>
      </c>
      <c r="D2021">
        <v>550.49261948069932</v>
      </c>
      <c r="E2021">
        <v>5.2439415678778318E-3</v>
      </c>
    </row>
    <row r="2022" spans="1:5">
      <c r="A2022" t="s">
        <v>237</v>
      </c>
      <c r="B2022" t="s">
        <v>242</v>
      </c>
      <c r="C2022" t="s">
        <v>102</v>
      </c>
      <c r="D2022">
        <v>557.56973995480053</v>
      </c>
      <c r="E2022">
        <v>5.1049401470719125E-3</v>
      </c>
    </row>
    <row r="2023" spans="1:5">
      <c r="A2023" t="s">
        <v>238</v>
      </c>
      <c r="B2023" t="s">
        <v>242</v>
      </c>
      <c r="C2023" t="s">
        <v>102</v>
      </c>
      <c r="D2023">
        <v>499</v>
      </c>
      <c r="E2023">
        <v>5.3969049209530171E-3</v>
      </c>
    </row>
    <row r="2024" spans="1:5">
      <c r="A2024" t="s">
        <v>239</v>
      </c>
      <c r="B2024" t="s">
        <v>242</v>
      </c>
      <c r="C2024" t="s">
        <v>102</v>
      </c>
      <c r="D2024">
        <v>497.84029614010109</v>
      </c>
      <c r="E2024">
        <v>5.4629519964217825E-3</v>
      </c>
    </row>
    <row r="2025" spans="1:5">
      <c r="A2025" t="s">
        <v>240</v>
      </c>
      <c r="B2025" t="s">
        <v>242</v>
      </c>
      <c r="C2025" t="s">
        <v>102</v>
      </c>
      <c r="D2025">
        <v>368.17020767049979</v>
      </c>
      <c r="E2025">
        <v>6.0939801849527325E-3</v>
      </c>
    </row>
    <row r="2026" spans="1:5">
      <c r="A2026" t="s">
        <v>241</v>
      </c>
      <c r="B2026" t="s">
        <v>242</v>
      </c>
      <c r="C2026" t="s">
        <v>102</v>
      </c>
      <c r="D2026">
        <v>331.41143568239954</v>
      </c>
      <c r="E2026">
        <v>5.9367480526736063E-3</v>
      </c>
    </row>
    <row r="2027" spans="1:5">
      <c r="A2027" t="s">
        <v>227</v>
      </c>
      <c r="B2027" t="s">
        <v>242</v>
      </c>
      <c r="C2027" t="s">
        <v>103</v>
      </c>
      <c r="D2027">
        <v>1508.8636365999987</v>
      </c>
      <c r="E2027">
        <v>3.342872922624072E-3</v>
      </c>
    </row>
    <row r="2028" spans="1:5">
      <c r="A2028" t="s">
        <v>228</v>
      </c>
      <c r="B2028" t="s">
        <v>242</v>
      </c>
      <c r="C2028" t="s">
        <v>103</v>
      </c>
      <c r="D2028">
        <v>1289.9752655886045</v>
      </c>
      <c r="E2028">
        <v>3.4926503120354477E-3</v>
      </c>
    </row>
    <row r="2029" spans="1:5">
      <c r="A2029" t="s">
        <v>229</v>
      </c>
      <c r="B2029" t="s">
        <v>242</v>
      </c>
      <c r="C2029" t="s">
        <v>103</v>
      </c>
      <c r="D2029">
        <v>1267.8743677403972</v>
      </c>
      <c r="E2029">
        <v>3.3175664024048504E-3</v>
      </c>
    </row>
    <row r="2030" spans="1:5">
      <c r="A2030" t="s">
        <v>230</v>
      </c>
      <c r="B2030" t="s">
        <v>242</v>
      </c>
      <c r="C2030" t="s">
        <v>103</v>
      </c>
      <c r="D2030">
        <v>1350.4010288026</v>
      </c>
      <c r="E2030">
        <v>3.3636439998051032E-3</v>
      </c>
    </row>
    <row r="2031" spans="1:5">
      <c r="A2031" t="s">
        <v>231</v>
      </c>
      <c r="B2031" t="s">
        <v>242</v>
      </c>
      <c r="C2031" t="s">
        <v>103</v>
      </c>
      <c r="D2031">
        <v>1227</v>
      </c>
      <c r="E2031">
        <v>3.2984696187630174E-3</v>
      </c>
    </row>
    <row r="2032" spans="1:5">
      <c r="A2032" t="s">
        <v>232</v>
      </c>
      <c r="B2032" t="s">
        <v>242</v>
      </c>
      <c r="C2032" t="s">
        <v>103</v>
      </c>
      <c r="D2032">
        <v>1210</v>
      </c>
      <c r="E2032">
        <v>3.328168044077135E-3</v>
      </c>
    </row>
    <row r="2033" spans="1:5">
      <c r="A2033" t="s">
        <v>233</v>
      </c>
      <c r="B2033" t="s">
        <v>242</v>
      </c>
      <c r="C2033" t="s">
        <v>103</v>
      </c>
      <c r="D2033">
        <v>1286</v>
      </c>
      <c r="E2033">
        <v>3.2459607741489546E-3</v>
      </c>
    </row>
    <row r="2034" spans="1:5">
      <c r="A2034" t="s">
        <v>234</v>
      </c>
      <c r="B2034" t="s">
        <v>242</v>
      </c>
      <c r="C2034" t="s">
        <v>103</v>
      </c>
      <c r="D2034">
        <v>1298</v>
      </c>
      <c r="E2034">
        <v>3.2774781715459679E-3</v>
      </c>
    </row>
    <row r="2035" spans="1:5">
      <c r="A2035" t="s">
        <v>235</v>
      </c>
      <c r="B2035" t="s">
        <v>242</v>
      </c>
      <c r="C2035" t="s">
        <v>103</v>
      </c>
      <c r="D2035">
        <v>1027</v>
      </c>
      <c r="E2035">
        <v>3.3843178621659636E-3</v>
      </c>
    </row>
    <row r="2036" spans="1:5">
      <c r="A2036" t="s">
        <v>236</v>
      </c>
      <c r="B2036" t="s">
        <v>242</v>
      </c>
      <c r="C2036" t="s">
        <v>103</v>
      </c>
      <c r="D2036">
        <v>1030</v>
      </c>
      <c r="E2036">
        <v>3.5039104638619201E-3</v>
      </c>
    </row>
    <row r="2037" spans="1:5">
      <c r="A2037" t="s">
        <v>237</v>
      </c>
      <c r="B2037" t="s">
        <v>242</v>
      </c>
      <c r="C2037" t="s">
        <v>103</v>
      </c>
      <c r="D2037">
        <v>946</v>
      </c>
      <c r="E2037">
        <v>3.4413906506929764E-3</v>
      </c>
    </row>
    <row r="2038" spans="1:5">
      <c r="A2038" t="s">
        <v>238</v>
      </c>
      <c r="B2038" t="s">
        <v>242</v>
      </c>
      <c r="C2038" t="s">
        <v>103</v>
      </c>
      <c r="D2038">
        <v>882</v>
      </c>
      <c r="E2038">
        <v>3.5785147392290249E-3</v>
      </c>
    </row>
    <row r="2039" spans="1:5">
      <c r="A2039" t="s">
        <v>239</v>
      </c>
      <c r="B2039" t="s">
        <v>242</v>
      </c>
      <c r="C2039" t="s">
        <v>103</v>
      </c>
      <c r="D2039">
        <v>877</v>
      </c>
      <c r="E2039">
        <v>3.6907703027999495E-3</v>
      </c>
    </row>
    <row r="2040" spans="1:5">
      <c r="A2040" t="s">
        <v>240</v>
      </c>
      <c r="B2040" t="s">
        <v>242</v>
      </c>
      <c r="C2040" t="s">
        <v>103</v>
      </c>
      <c r="D2040">
        <v>743</v>
      </c>
      <c r="E2040">
        <v>3.6797143711679377E-3</v>
      </c>
    </row>
    <row r="2041" spans="1:5">
      <c r="A2041" t="s">
        <v>241</v>
      </c>
      <c r="B2041" t="s">
        <v>242</v>
      </c>
      <c r="C2041" t="s">
        <v>103</v>
      </c>
      <c r="D2041">
        <v>498</v>
      </c>
      <c r="E2041">
        <v>3.7441432396251675E-3</v>
      </c>
    </row>
    <row r="2042" spans="1:5">
      <c r="A2042" t="s">
        <v>227</v>
      </c>
      <c r="B2042" t="s">
        <v>242</v>
      </c>
      <c r="C2042" t="s">
        <v>104</v>
      </c>
      <c r="D2042">
        <v>355.42622959999994</v>
      </c>
      <c r="E2042">
        <v>4.9268528768298733E-3</v>
      </c>
    </row>
    <row r="2043" spans="1:5">
      <c r="A2043" t="s">
        <v>228</v>
      </c>
      <c r="B2043" t="s">
        <v>242</v>
      </c>
      <c r="C2043" t="s">
        <v>104</v>
      </c>
      <c r="D2043">
        <v>269.1154770217002</v>
      </c>
      <c r="E2043">
        <v>5.1892714261643257E-3</v>
      </c>
    </row>
    <row r="2044" spans="1:5">
      <c r="A2044" t="s">
        <v>229</v>
      </c>
      <c r="B2044" t="s">
        <v>242</v>
      </c>
      <c r="C2044" t="s">
        <v>104</v>
      </c>
      <c r="D2044">
        <v>300.4327731100999</v>
      </c>
      <c r="E2044">
        <v>4.6020297775644986E-3</v>
      </c>
    </row>
    <row r="2045" spans="1:5">
      <c r="A2045" t="s">
        <v>230</v>
      </c>
      <c r="B2045" t="s">
        <v>242</v>
      </c>
      <c r="C2045" t="s">
        <v>104</v>
      </c>
      <c r="D2045">
        <v>269.76666666759996</v>
      </c>
      <c r="E2045">
        <v>3.9238381723800068E-3</v>
      </c>
    </row>
    <row r="2046" spans="1:5">
      <c r="A2046" t="s">
        <v>231</v>
      </c>
      <c r="B2046" t="s">
        <v>242</v>
      </c>
      <c r="C2046" t="s">
        <v>104</v>
      </c>
      <c r="D2046">
        <v>224.37045454609995</v>
      </c>
      <c r="E2046">
        <v>4.3392744629951263E-3</v>
      </c>
    </row>
    <row r="2047" spans="1:5">
      <c r="A2047" t="s">
        <v>232</v>
      </c>
      <c r="B2047" t="s">
        <v>242</v>
      </c>
      <c r="C2047" t="s">
        <v>104</v>
      </c>
      <c r="D2047">
        <v>259.23302775550007</v>
      </c>
      <c r="E2047">
        <v>4.670888897130846E-3</v>
      </c>
    </row>
    <row r="2048" spans="1:5">
      <c r="A2048" t="s">
        <v>233</v>
      </c>
      <c r="B2048" t="s">
        <v>242</v>
      </c>
      <c r="C2048" t="s">
        <v>104</v>
      </c>
      <c r="D2048">
        <v>233.78011204440014</v>
      </c>
      <c r="E2048">
        <v>4.2395932003389501E-3</v>
      </c>
    </row>
    <row r="2049" spans="1:5">
      <c r="A2049" t="s">
        <v>234</v>
      </c>
      <c r="B2049" t="s">
        <v>242</v>
      </c>
      <c r="C2049" t="s">
        <v>104</v>
      </c>
      <c r="D2049">
        <v>266.57458619949989</v>
      </c>
      <c r="E2049">
        <v>4.1879415729848216E-3</v>
      </c>
    </row>
    <row r="2050" spans="1:5">
      <c r="A2050" t="s">
        <v>235</v>
      </c>
      <c r="B2050" t="s">
        <v>242</v>
      </c>
      <c r="C2050" t="s">
        <v>104</v>
      </c>
      <c r="D2050">
        <v>287.05101010210001</v>
      </c>
      <c r="E2050">
        <v>4.9022515814987006E-3</v>
      </c>
    </row>
    <row r="2051" spans="1:5">
      <c r="A2051" t="s">
        <v>236</v>
      </c>
      <c r="B2051" t="s">
        <v>242</v>
      </c>
      <c r="C2051" t="s">
        <v>104</v>
      </c>
      <c r="D2051">
        <v>291.98448773389998</v>
      </c>
      <c r="E2051">
        <v>5.2611334567192782E-3</v>
      </c>
    </row>
    <row r="2052" spans="1:5">
      <c r="A2052" t="s">
        <v>237</v>
      </c>
      <c r="B2052" t="s">
        <v>242</v>
      </c>
      <c r="C2052" t="s">
        <v>104</v>
      </c>
      <c r="D2052">
        <v>243.21428571380005</v>
      </c>
      <c r="E2052">
        <v>5.4221732745950175E-3</v>
      </c>
    </row>
    <row r="2053" spans="1:5">
      <c r="A2053" t="s">
        <v>238</v>
      </c>
      <c r="B2053" t="s">
        <v>242</v>
      </c>
      <c r="C2053" t="s">
        <v>104</v>
      </c>
      <c r="D2053">
        <v>255</v>
      </c>
      <c r="E2053">
        <v>4.9400871459694988E-3</v>
      </c>
    </row>
    <row r="2054" spans="1:5">
      <c r="A2054" t="s">
        <v>239</v>
      </c>
      <c r="B2054" t="s">
        <v>242</v>
      </c>
      <c r="C2054" t="s">
        <v>104</v>
      </c>
      <c r="D2054">
        <v>224.62500000030002</v>
      </c>
      <c r="E2054">
        <v>4.9826814695738174E-3</v>
      </c>
    </row>
    <row r="2055" spans="1:5">
      <c r="A2055" t="s">
        <v>240</v>
      </c>
      <c r="B2055" t="s">
        <v>242</v>
      </c>
      <c r="C2055" t="s">
        <v>104</v>
      </c>
      <c r="D2055">
        <v>211.22916666650002</v>
      </c>
      <c r="E2055">
        <v>5.6716501736978038E-3</v>
      </c>
    </row>
    <row r="2056" spans="1:5">
      <c r="A2056" t="s">
        <v>241</v>
      </c>
      <c r="B2056" t="s">
        <v>242</v>
      </c>
      <c r="C2056" t="s">
        <v>104</v>
      </c>
      <c r="D2056">
        <v>142</v>
      </c>
      <c r="E2056">
        <v>5.3257042253521125E-3</v>
      </c>
    </row>
    <row r="2057" spans="1:5">
      <c r="A2057" t="s">
        <v>227</v>
      </c>
      <c r="B2057" t="s">
        <v>242</v>
      </c>
      <c r="C2057" t="s">
        <v>105</v>
      </c>
      <c r="D2057">
        <v>2965.2121783999996</v>
      </c>
      <c r="E2057">
        <v>3.0770145274808722E-3</v>
      </c>
    </row>
    <row r="2058" spans="1:5">
      <c r="A2058" t="s">
        <v>228</v>
      </c>
      <c r="B2058" t="s">
        <v>242</v>
      </c>
      <c r="C2058" t="s">
        <v>105</v>
      </c>
      <c r="D2058">
        <v>3127.5350138261683</v>
      </c>
      <c r="E2058">
        <v>3.1328925779799863E-3</v>
      </c>
    </row>
    <row r="2059" spans="1:5">
      <c r="A2059" t="s">
        <v>229</v>
      </c>
      <c r="B2059" t="s">
        <v>242</v>
      </c>
      <c r="C2059" t="s">
        <v>105</v>
      </c>
      <c r="D2059">
        <v>3034.3516697787973</v>
      </c>
      <c r="E2059">
        <v>3.2050488441844925E-3</v>
      </c>
    </row>
    <row r="2060" spans="1:5">
      <c r="A2060" t="s">
        <v>230</v>
      </c>
      <c r="B2060" t="s">
        <v>242</v>
      </c>
      <c r="C2060" t="s">
        <v>105</v>
      </c>
      <c r="D2060">
        <v>2732.1129797461967</v>
      </c>
      <c r="E2060">
        <v>3.161484635337906E-3</v>
      </c>
    </row>
    <row r="2061" spans="1:5">
      <c r="A2061" t="s">
        <v>231</v>
      </c>
      <c r="B2061" t="s">
        <v>242</v>
      </c>
      <c r="C2061" t="s">
        <v>105</v>
      </c>
      <c r="D2061">
        <v>2349</v>
      </c>
      <c r="E2061">
        <v>3.3149448938082399E-3</v>
      </c>
    </row>
    <row r="2062" spans="1:5">
      <c r="A2062" t="s">
        <v>232</v>
      </c>
      <c r="B2062" t="s">
        <v>242</v>
      </c>
      <c r="C2062" t="s">
        <v>105</v>
      </c>
      <c r="D2062">
        <v>2464</v>
      </c>
      <c r="E2062">
        <v>3.4316378066378069E-3</v>
      </c>
    </row>
    <row r="2063" spans="1:5">
      <c r="A2063" t="s">
        <v>233</v>
      </c>
      <c r="B2063" t="s">
        <v>242</v>
      </c>
      <c r="C2063" t="s">
        <v>105</v>
      </c>
      <c r="D2063">
        <v>2168</v>
      </c>
      <c r="E2063">
        <v>3.459729909799098E-3</v>
      </c>
    </row>
    <row r="2064" spans="1:5">
      <c r="A2064" t="s">
        <v>234</v>
      </c>
      <c r="B2064" t="s">
        <v>242</v>
      </c>
      <c r="C2064" t="s">
        <v>105</v>
      </c>
      <c r="D2064">
        <v>2281</v>
      </c>
      <c r="E2064">
        <v>3.4043304593501873E-3</v>
      </c>
    </row>
    <row r="2065" spans="1:5">
      <c r="A2065" t="s">
        <v>235</v>
      </c>
      <c r="B2065" t="s">
        <v>242</v>
      </c>
      <c r="C2065" t="s">
        <v>105</v>
      </c>
      <c r="D2065">
        <v>1958</v>
      </c>
      <c r="E2065">
        <v>3.4974038134150498E-3</v>
      </c>
    </row>
    <row r="2066" spans="1:5">
      <c r="A2066" t="s">
        <v>236</v>
      </c>
      <c r="B2066" t="s">
        <v>242</v>
      </c>
      <c r="C2066" t="s">
        <v>105</v>
      </c>
      <c r="D2066">
        <v>2069</v>
      </c>
      <c r="E2066">
        <v>3.810885559314752E-3</v>
      </c>
    </row>
    <row r="2067" spans="1:5">
      <c r="A2067" t="s">
        <v>237</v>
      </c>
      <c r="B2067" t="s">
        <v>242</v>
      </c>
      <c r="C2067" t="s">
        <v>105</v>
      </c>
      <c r="D2067">
        <v>1751</v>
      </c>
      <c r="E2067">
        <v>3.9191890348372355E-3</v>
      </c>
    </row>
    <row r="2068" spans="1:5">
      <c r="A2068" t="s">
        <v>238</v>
      </c>
      <c r="B2068" t="s">
        <v>242</v>
      </c>
      <c r="C2068" t="s">
        <v>105</v>
      </c>
      <c r="D2068">
        <v>1522</v>
      </c>
      <c r="E2068">
        <v>4.0306979121039572E-3</v>
      </c>
    </row>
    <row r="2069" spans="1:5">
      <c r="A2069" t="s">
        <v>239</v>
      </c>
      <c r="B2069" t="s">
        <v>242</v>
      </c>
      <c r="C2069" t="s">
        <v>105</v>
      </c>
      <c r="D2069">
        <v>1392</v>
      </c>
      <c r="E2069">
        <v>4.1811342592592594E-3</v>
      </c>
    </row>
    <row r="2070" spans="1:5">
      <c r="A2070" t="s">
        <v>240</v>
      </c>
      <c r="B2070" t="s">
        <v>242</v>
      </c>
      <c r="C2070" t="s">
        <v>105</v>
      </c>
      <c r="D2070">
        <v>1158</v>
      </c>
      <c r="E2070">
        <v>4.1744626751103429E-3</v>
      </c>
    </row>
    <row r="2071" spans="1:5">
      <c r="A2071" t="s">
        <v>241</v>
      </c>
      <c r="B2071" t="s">
        <v>242</v>
      </c>
      <c r="C2071" t="s">
        <v>105</v>
      </c>
      <c r="D2071">
        <v>1029</v>
      </c>
      <c r="E2071">
        <v>4.5634920634920629E-3</v>
      </c>
    </row>
    <row r="2072" spans="1:5">
      <c r="A2072" t="s">
        <v>227</v>
      </c>
      <c r="B2072" t="s">
        <v>242</v>
      </c>
      <c r="C2072" t="s">
        <v>106</v>
      </c>
      <c r="D2072">
        <v>650.42857152000033</v>
      </c>
      <c r="E2072">
        <v>4.5805167126343116E-3</v>
      </c>
    </row>
    <row r="2073" spans="1:5">
      <c r="A2073" t="s">
        <v>228</v>
      </c>
      <c r="B2073" t="s">
        <v>242</v>
      </c>
      <c r="C2073" t="s">
        <v>106</v>
      </c>
      <c r="D2073">
        <v>684.29489414520094</v>
      </c>
      <c r="E2073">
        <v>4.4534417267612361E-3</v>
      </c>
    </row>
    <row r="2074" spans="1:5">
      <c r="A2074" t="s">
        <v>229</v>
      </c>
      <c r="B2074" t="s">
        <v>242</v>
      </c>
      <c r="C2074" t="s">
        <v>106</v>
      </c>
      <c r="D2074">
        <v>719.29436532640011</v>
      </c>
      <c r="E2074">
        <v>4.4986863863310999E-3</v>
      </c>
    </row>
    <row r="2075" spans="1:5">
      <c r="A2075" t="s">
        <v>230</v>
      </c>
      <c r="B2075" t="s">
        <v>242</v>
      </c>
      <c r="C2075" t="s">
        <v>106</v>
      </c>
      <c r="D2075">
        <v>637.63248868699952</v>
      </c>
      <c r="E2075">
        <v>4.2122708582572688E-3</v>
      </c>
    </row>
    <row r="2076" spans="1:5">
      <c r="A2076" t="s">
        <v>231</v>
      </c>
      <c r="B2076" t="s">
        <v>242</v>
      </c>
      <c r="C2076" t="s">
        <v>106</v>
      </c>
      <c r="D2076">
        <v>525.06896853170019</v>
      </c>
      <c r="E2076">
        <v>4.5620749527766676E-3</v>
      </c>
    </row>
    <row r="2077" spans="1:5">
      <c r="A2077" t="s">
        <v>232</v>
      </c>
      <c r="B2077" t="s">
        <v>242</v>
      </c>
      <c r="C2077" t="s">
        <v>106</v>
      </c>
      <c r="D2077">
        <v>522.97049919729943</v>
      </c>
      <c r="E2077">
        <v>4.6818809481442639E-3</v>
      </c>
    </row>
    <row r="2078" spans="1:5">
      <c r="A2078" t="s">
        <v>233</v>
      </c>
      <c r="B2078" t="s">
        <v>242</v>
      </c>
      <c r="C2078" t="s">
        <v>106</v>
      </c>
      <c r="D2078">
        <v>485.63793103549943</v>
      </c>
      <c r="E2078">
        <v>4.7435310253023926E-3</v>
      </c>
    </row>
    <row r="2079" spans="1:5">
      <c r="A2079" t="s">
        <v>234</v>
      </c>
      <c r="B2079" t="s">
        <v>242</v>
      </c>
      <c r="C2079" t="s">
        <v>106</v>
      </c>
      <c r="D2079">
        <v>538.61158017660011</v>
      </c>
      <c r="E2079">
        <v>4.5747852374662468E-3</v>
      </c>
    </row>
    <row r="2080" spans="1:5">
      <c r="A2080" t="s">
        <v>235</v>
      </c>
      <c r="B2080" t="s">
        <v>242</v>
      </c>
      <c r="C2080" t="s">
        <v>106</v>
      </c>
      <c r="D2080">
        <v>451.65140955789968</v>
      </c>
      <c r="E2080">
        <v>4.5686167401793199E-3</v>
      </c>
    </row>
    <row r="2081" spans="1:5">
      <c r="A2081" t="s">
        <v>236</v>
      </c>
      <c r="B2081" t="s">
        <v>242</v>
      </c>
      <c r="C2081" t="s">
        <v>106</v>
      </c>
      <c r="D2081">
        <v>496.48611111250023</v>
      </c>
      <c r="E2081">
        <v>4.8876965012447501E-3</v>
      </c>
    </row>
    <row r="2082" spans="1:5">
      <c r="A2082" t="s">
        <v>237</v>
      </c>
      <c r="B2082" t="s">
        <v>242</v>
      </c>
      <c r="C2082" t="s">
        <v>106</v>
      </c>
      <c r="D2082">
        <v>417.59710550850025</v>
      </c>
      <c r="E2082">
        <v>5.0500151937924289E-3</v>
      </c>
    </row>
    <row r="2083" spans="1:5">
      <c r="A2083" t="s">
        <v>238</v>
      </c>
      <c r="B2083" t="s">
        <v>242</v>
      </c>
      <c r="C2083" t="s">
        <v>106</v>
      </c>
      <c r="D2083">
        <v>331</v>
      </c>
      <c r="E2083">
        <v>5.8303961060758649E-3</v>
      </c>
    </row>
    <row r="2084" spans="1:5">
      <c r="A2084" t="s">
        <v>239</v>
      </c>
      <c r="B2084" t="s">
        <v>242</v>
      </c>
      <c r="C2084" t="s">
        <v>106</v>
      </c>
      <c r="D2084">
        <v>322.29964285710003</v>
      </c>
      <c r="E2084">
        <v>5.5134187175800743E-3</v>
      </c>
    </row>
    <row r="2085" spans="1:5">
      <c r="A2085" t="s">
        <v>240</v>
      </c>
      <c r="B2085" t="s">
        <v>242</v>
      </c>
      <c r="C2085" t="s">
        <v>106</v>
      </c>
      <c r="D2085">
        <v>357.62896825260032</v>
      </c>
      <c r="E2085">
        <v>6.0284280678752329E-3</v>
      </c>
    </row>
    <row r="2086" spans="1:5">
      <c r="A2086" t="s">
        <v>241</v>
      </c>
      <c r="B2086" t="s">
        <v>242</v>
      </c>
      <c r="C2086" t="s">
        <v>106</v>
      </c>
      <c r="D2086">
        <v>271.90151514999985</v>
      </c>
      <c r="E2086">
        <v>5.8846396052267391E-3</v>
      </c>
    </row>
    <row r="2087" spans="1:5">
      <c r="A2087" t="s">
        <v>227</v>
      </c>
      <c r="B2087" t="s">
        <v>242</v>
      </c>
      <c r="C2087" t="s">
        <v>107</v>
      </c>
      <c r="D2087">
        <v>1689.3896962400013</v>
      </c>
      <c r="E2087">
        <v>3.6036627922299042E-3</v>
      </c>
    </row>
    <row r="2088" spans="1:5">
      <c r="A2088" t="s">
        <v>228</v>
      </c>
      <c r="B2088" t="s">
        <v>242</v>
      </c>
      <c r="C2088" t="s">
        <v>107</v>
      </c>
      <c r="D2088">
        <v>1906.5082034037016</v>
      </c>
      <c r="E2088">
        <v>3.8951725991965441E-3</v>
      </c>
    </row>
    <row r="2089" spans="1:5">
      <c r="A2089" t="s">
        <v>229</v>
      </c>
      <c r="B2089" t="s">
        <v>242</v>
      </c>
      <c r="C2089" t="s">
        <v>107</v>
      </c>
      <c r="D2089">
        <v>1763.229546374002</v>
      </c>
      <c r="E2089">
        <v>3.7163045996456597E-3</v>
      </c>
    </row>
    <row r="2090" spans="1:5">
      <c r="A2090" t="s">
        <v>230</v>
      </c>
      <c r="B2090" t="s">
        <v>242</v>
      </c>
      <c r="C2090" t="s">
        <v>107</v>
      </c>
      <c r="D2090">
        <v>1489.5358231815987</v>
      </c>
      <c r="E2090">
        <v>3.6985771721898919E-3</v>
      </c>
    </row>
    <row r="2091" spans="1:5">
      <c r="A2091" t="s">
        <v>231</v>
      </c>
      <c r="B2091" t="s">
        <v>242</v>
      </c>
      <c r="C2091" t="s">
        <v>107</v>
      </c>
      <c r="D2091">
        <v>1543.8512514842005</v>
      </c>
      <c r="E2091">
        <v>3.7287909576110357E-3</v>
      </c>
    </row>
    <row r="2092" spans="1:5">
      <c r="A2092" t="s">
        <v>232</v>
      </c>
      <c r="B2092" t="s">
        <v>242</v>
      </c>
      <c r="C2092" t="s">
        <v>107</v>
      </c>
      <c r="D2092">
        <v>1437.6526420168007</v>
      </c>
      <c r="E2092">
        <v>4.2699499335039273E-3</v>
      </c>
    </row>
    <row r="2093" spans="1:5">
      <c r="A2093" t="s">
        <v>233</v>
      </c>
      <c r="B2093" t="s">
        <v>242</v>
      </c>
      <c r="C2093" t="s">
        <v>107</v>
      </c>
      <c r="D2093">
        <v>1370.7951300473987</v>
      </c>
      <c r="E2093">
        <v>4.4279535029005269E-3</v>
      </c>
    </row>
    <row r="2094" spans="1:5">
      <c r="A2094" t="s">
        <v>234</v>
      </c>
      <c r="B2094" t="s">
        <v>242</v>
      </c>
      <c r="C2094" t="s">
        <v>107</v>
      </c>
      <c r="D2094">
        <v>1512.4443140514986</v>
      </c>
      <c r="E2094">
        <v>4.270367488202525E-3</v>
      </c>
    </row>
    <row r="2095" spans="1:5">
      <c r="A2095" t="s">
        <v>235</v>
      </c>
      <c r="B2095" t="s">
        <v>242</v>
      </c>
      <c r="C2095" t="s">
        <v>107</v>
      </c>
      <c r="D2095">
        <v>1249.6842248854982</v>
      </c>
      <c r="E2095">
        <v>4.2252736456328431E-3</v>
      </c>
    </row>
    <row r="2096" spans="1:5">
      <c r="A2096" t="s">
        <v>236</v>
      </c>
      <c r="B2096" t="s">
        <v>242</v>
      </c>
      <c r="C2096" t="s">
        <v>107</v>
      </c>
      <c r="D2096">
        <v>1343</v>
      </c>
      <c r="E2096">
        <v>4.4127988748241913E-3</v>
      </c>
    </row>
    <row r="2097" spans="1:5">
      <c r="A2097" t="s">
        <v>237</v>
      </c>
      <c r="B2097" t="s">
        <v>242</v>
      </c>
      <c r="C2097" t="s">
        <v>107</v>
      </c>
      <c r="D2097">
        <v>1319</v>
      </c>
      <c r="E2097">
        <v>4.4051680566085417E-3</v>
      </c>
    </row>
    <row r="2098" spans="1:5">
      <c r="A2098" t="s">
        <v>238</v>
      </c>
      <c r="B2098" t="s">
        <v>242</v>
      </c>
      <c r="C2098" t="s">
        <v>107</v>
      </c>
      <c r="D2098">
        <v>1126</v>
      </c>
      <c r="E2098">
        <v>4.4330965068087626E-3</v>
      </c>
    </row>
    <row r="2099" spans="1:5">
      <c r="A2099" t="s">
        <v>239</v>
      </c>
      <c r="B2099" t="s">
        <v>242</v>
      </c>
      <c r="C2099" t="s">
        <v>107</v>
      </c>
      <c r="D2099">
        <v>1090</v>
      </c>
      <c r="E2099">
        <v>4.6769877675840975E-3</v>
      </c>
    </row>
    <row r="2100" spans="1:5">
      <c r="A2100" t="s">
        <v>240</v>
      </c>
      <c r="B2100" t="s">
        <v>242</v>
      </c>
      <c r="C2100" t="s">
        <v>107</v>
      </c>
      <c r="D2100">
        <v>954</v>
      </c>
      <c r="E2100">
        <v>4.6427323549965054E-3</v>
      </c>
    </row>
    <row r="2101" spans="1:5">
      <c r="A2101" t="s">
        <v>241</v>
      </c>
      <c r="B2101" t="s">
        <v>242</v>
      </c>
      <c r="C2101" t="s">
        <v>107</v>
      </c>
      <c r="D2101">
        <v>818</v>
      </c>
      <c r="E2101">
        <v>4.6879244770442812E-3</v>
      </c>
    </row>
    <row r="2102" spans="1:5">
      <c r="A2102" t="s">
        <v>227</v>
      </c>
      <c r="B2102" t="s">
        <v>62</v>
      </c>
      <c r="C2102" t="s">
        <v>63</v>
      </c>
      <c r="D2102">
        <v>1540.3333337000035</v>
      </c>
      <c r="E2102">
        <v>4.8083627882408025E-3</v>
      </c>
    </row>
    <row r="2103" spans="1:5">
      <c r="A2103" t="s">
        <v>228</v>
      </c>
      <c r="B2103" t="s">
        <v>62</v>
      </c>
      <c r="C2103" t="s">
        <v>63</v>
      </c>
      <c r="D2103">
        <v>1495.5038991248923</v>
      </c>
      <c r="E2103">
        <v>4.6347941099262628E-3</v>
      </c>
    </row>
    <row r="2104" spans="1:5">
      <c r="A2104" t="s">
        <v>229</v>
      </c>
      <c r="B2104" t="s">
        <v>62</v>
      </c>
      <c r="C2104" t="s">
        <v>63</v>
      </c>
      <c r="D2104">
        <v>1555.4084869134024</v>
      </c>
      <c r="E2104">
        <v>4.6373389919575391E-3</v>
      </c>
    </row>
    <row r="2105" spans="1:5">
      <c r="A2105" t="s">
        <v>230</v>
      </c>
      <c r="B2105" t="s">
        <v>62</v>
      </c>
      <c r="C2105" t="s">
        <v>63</v>
      </c>
      <c r="D2105">
        <v>1545.2130186513932</v>
      </c>
      <c r="E2105">
        <v>4.570530226024422E-3</v>
      </c>
    </row>
    <row r="2106" spans="1:5">
      <c r="A2106" t="s">
        <v>231</v>
      </c>
      <c r="B2106" t="s">
        <v>62</v>
      </c>
      <c r="C2106" t="s">
        <v>63</v>
      </c>
      <c r="D2106">
        <v>1858.3635807480955</v>
      </c>
      <c r="E2106">
        <v>4.6380049141709016E-3</v>
      </c>
    </row>
    <row r="2107" spans="1:5">
      <c r="A2107" t="s">
        <v>232</v>
      </c>
      <c r="B2107" t="s">
        <v>62</v>
      </c>
      <c r="C2107" t="s">
        <v>63</v>
      </c>
      <c r="D2107">
        <v>2332.4858863815048</v>
      </c>
      <c r="E2107">
        <v>4.717886200748451E-3</v>
      </c>
    </row>
    <row r="2108" spans="1:5">
      <c r="A2108" t="s">
        <v>233</v>
      </c>
      <c r="B2108" t="s">
        <v>62</v>
      </c>
      <c r="C2108" t="s">
        <v>63</v>
      </c>
      <c r="D2108">
        <v>2658.2059307062004</v>
      </c>
      <c r="E2108">
        <v>4.8372379159426953E-3</v>
      </c>
    </row>
    <row r="2109" spans="1:5">
      <c r="A2109" t="s">
        <v>234</v>
      </c>
      <c r="B2109" t="s">
        <v>62</v>
      </c>
      <c r="C2109" t="s">
        <v>63</v>
      </c>
      <c r="D2109">
        <v>3073.1042228102015</v>
      </c>
      <c r="E2109">
        <v>4.7177466128674192E-3</v>
      </c>
    </row>
    <row r="2110" spans="1:5">
      <c r="A2110" t="s">
        <v>235</v>
      </c>
      <c r="B2110" t="s">
        <v>62</v>
      </c>
      <c r="C2110" t="s">
        <v>63</v>
      </c>
      <c r="D2110">
        <v>2423</v>
      </c>
      <c r="E2110">
        <v>4.8914912642729399E-3</v>
      </c>
    </row>
    <row r="2111" spans="1:5">
      <c r="A2111" t="s">
        <v>236</v>
      </c>
      <c r="B2111" t="s">
        <v>62</v>
      </c>
      <c r="C2111" t="s">
        <v>63</v>
      </c>
      <c r="D2111">
        <v>2180</v>
      </c>
      <c r="E2111">
        <v>5.1006625891946997E-3</v>
      </c>
    </row>
    <row r="2112" spans="1:5">
      <c r="A2112" t="s">
        <v>237</v>
      </c>
      <c r="B2112" t="s">
        <v>62</v>
      </c>
      <c r="C2112" t="s">
        <v>63</v>
      </c>
      <c r="D2112">
        <v>1685</v>
      </c>
      <c r="E2112">
        <v>5.549373557533795E-3</v>
      </c>
    </row>
    <row r="2113" spans="1:5">
      <c r="A2113" t="s">
        <v>238</v>
      </c>
      <c r="B2113" t="s">
        <v>62</v>
      </c>
      <c r="C2113" t="s">
        <v>63</v>
      </c>
      <c r="D2113">
        <v>1819</v>
      </c>
      <c r="E2113">
        <v>5.677341029869892E-3</v>
      </c>
    </row>
    <row r="2114" spans="1:5">
      <c r="A2114" t="s">
        <v>239</v>
      </c>
      <c r="B2114" t="s">
        <v>62</v>
      </c>
      <c r="C2114" t="s">
        <v>63</v>
      </c>
      <c r="D2114">
        <v>1570</v>
      </c>
      <c r="E2114">
        <v>5.8125442321302198E-3</v>
      </c>
    </row>
    <row r="2115" spans="1:5">
      <c r="A2115" t="s">
        <v>240</v>
      </c>
      <c r="B2115" t="s">
        <v>62</v>
      </c>
      <c r="C2115" t="s">
        <v>63</v>
      </c>
      <c r="D2115">
        <v>1442</v>
      </c>
      <c r="E2115">
        <v>5.8156110340576361E-3</v>
      </c>
    </row>
    <row r="2116" spans="1:5">
      <c r="A2116" t="s">
        <v>241</v>
      </c>
      <c r="B2116" t="s">
        <v>62</v>
      </c>
      <c r="C2116" t="s">
        <v>63</v>
      </c>
      <c r="D2116">
        <v>1119</v>
      </c>
      <c r="E2116">
        <v>5.6945685632012709E-3</v>
      </c>
    </row>
    <row r="2117" spans="1:5">
      <c r="A2117" t="s">
        <v>227</v>
      </c>
      <c r="B2117" t="s">
        <v>62</v>
      </c>
      <c r="C2117" t="s">
        <v>64</v>
      </c>
      <c r="D2117">
        <v>752.40336133999904</v>
      </c>
      <c r="E2117">
        <v>5.8960300264074804E-3</v>
      </c>
    </row>
    <row r="2118" spans="1:5">
      <c r="A2118" t="s">
        <v>228</v>
      </c>
      <c r="B2118" t="s">
        <v>62</v>
      </c>
      <c r="C2118" t="s">
        <v>64</v>
      </c>
      <c r="D2118">
        <v>675.61054157879789</v>
      </c>
      <c r="E2118">
        <v>5.2910279269336143E-3</v>
      </c>
    </row>
    <row r="2119" spans="1:5">
      <c r="A2119" t="s">
        <v>229</v>
      </c>
      <c r="B2119" t="s">
        <v>62</v>
      </c>
      <c r="C2119" t="s">
        <v>64</v>
      </c>
      <c r="D2119">
        <v>843.25741926959824</v>
      </c>
      <c r="E2119">
        <v>5.4121786008530159E-3</v>
      </c>
    </row>
    <row r="2120" spans="1:5">
      <c r="A2120" t="s">
        <v>230</v>
      </c>
      <c r="B2120" t="s">
        <v>62</v>
      </c>
      <c r="C2120" t="s">
        <v>64</v>
      </c>
      <c r="D2120">
        <v>803.68956414910053</v>
      </c>
      <c r="E2120">
        <v>5.3505712413818114E-3</v>
      </c>
    </row>
    <row r="2121" spans="1:5">
      <c r="A2121" t="s">
        <v>231</v>
      </c>
      <c r="B2121" t="s">
        <v>62</v>
      </c>
      <c r="C2121" t="s">
        <v>64</v>
      </c>
      <c r="D2121">
        <v>891.37330599660174</v>
      </c>
      <c r="E2121">
        <v>5.300076660792811E-3</v>
      </c>
    </row>
    <row r="2122" spans="1:5">
      <c r="A2122" t="s">
        <v>232</v>
      </c>
      <c r="B2122" t="s">
        <v>62</v>
      </c>
      <c r="C2122" t="s">
        <v>64</v>
      </c>
      <c r="D2122">
        <v>1147.3965227042024</v>
      </c>
      <c r="E2122">
        <v>5.08307682223306E-3</v>
      </c>
    </row>
    <row r="2123" spans="1:5">
      <c r="A2123" t="s">
        <v>233</v>
      </c>
      <c r="B2123" t="s">
        <v>62</v>
      </c>
      <c r="C2123" t="s">
        <v>64</v>
      </c>
      <c r="D2123">
        <v>1133.2089997729986</v>
      </c>
      <c r="E2123">
        <v>4.9598337402991695E-3</v>
      </c>
    </row>
    <row r="2124" spans="1:5">
      <c r="A2124" t="s">
        <v>234</v>
      </c>
      <c r="B2124" t="s">
        <v>62</v>
      </c>
      <c r="C2124" t="s">
        <v>64</v>
      </c>
      <c r="D2124">
        <v>1109.119079654902</v>
      </c>
      <c r="E2124">
        <v>5.1732527549669359E-3</v>
      </c>
    </row>
    <row r="2125" spans="1:5">
      <c r="A2125" t="s">
        <v>235</v>
      </c>
      <c r="B2125" t="s">
        <v>62</v>
      </c>
      <c r="C2125" t="s">
        <v>64</v>
      </c>
      <c r="D2125">
        <v>1173.5370251961981</v>
      </c>
      <c r="E2125">
        <v>5.1041351074655938E-3</v>
      </c>
    </row>
    <row r="2126" spans="1:5">
      <c r="A2126" t="s">
        <v>236</v>
      </c>
      <c r="B2126" t="s">
        <v>62</v>
      </c>
      <c r="C2126" t="s">
        <v>64</v>
      </c>
      <c r="D2126">
        <v>888.3779069760003</v>
      </c>
      <c r="E2126">
        <v>5.0968525511398905E-3</v>
      </c>
    </row>
    <row r="2127" spans="1:5">
      <c r="A2127" t="s">
        <v>237</v>
      </c>
      <c r="B2127" t="s">
        <v>62</v>
      </c>
      <c r="C2127" t="s">
        <v>64</v>
      </c>
      <c r="D2127">
        <v>700</v>
      </c>
      <c r="E2127">
        <v>5.4365079365079364E-3</v>
      </c>
    </row>
    <row r="2128" spans="1:5">
      <c r="A2128" t="s">
        <v>238</v>
      </c>
      <c r="B2128" t="s">
        <v>62</v>
      </c>
      <c r="C2128" t="s">
        <v>64</v>
      </c>
      <c r="D2128">
        <v>645</v>
      </c>
      <c r="E2128">
        <v>5.453273040482343E-3</v>
      </c>
    </row>
    <row r="2129" spans="1:5">
      <c r="A2129" t="s">
        <v>239</v>
      </c>
      <c r="B2129" t="s">
        <v>62</v>
      </c>
      <c r="C2129" t="s">
        <v>64</v>
      </c>
      <c r="D2129">
        <v>582</v>
      </c>
      <c r="E2129">
        <v>5.5531691485299732E-3</v>
      </c>
    </row>
    <row r="2130" spans="1:5">
      <c r="A2130" t="s">
        <v>240</v>
      </c>
      <c r="B2130" t="s">
        <v>62</v>
      </c>
      <c r="C2130" t="s">
        <v>64</v>
      </c>
      <c r="D2130">
        <v>522</v>
      </c>
      <c r="E2130">
        <v>5.4970200085142614E-3</v>
      </c>
    </row>
    <row r="2131" spans="1:5">
      <c r="A2131" t="s">
        <v>241</v>
      </c>
      <c r="B2131" t="s">
        <v>62</v>
      </c>
      <c r="C2131" t="s">
        <v>64</v>
      </c>
      <c r="D2131">
        <v>429</v>
      </c>
      <c r="E2131">
        <v>5.7158119658119655E-3</v>
      </c>
    </row>
    <row r="2132" spans="1:5">
      <c r="A2132" t="s">
        <v>227</v>
      </c>
      <c r="B2132" t="s">
        <v>62</v>
      </c>
      <c r="C2132" t="s">
        <v>65</v>
      </c>
      <c r="D2132">
        <v>823.20149275000063</v>
      </c>
      <c r="E2132">
        <v>5.1646649664020923E-3</v>
      </c>
    </row>
    <row r="2133" spans="1:5">
      <c r="A2133" t="s">
        <v>228</v>
      </c>
      <c r="B2133" t="s">
        <v>62</v>
      </c>
      <c r="C2133" t="s">
        <v>65</v>
      </c>
      <c r="D2133">
        <v>957.93813131119657</v>
      </c>
      <c r="E2133">
        <v>4.9711350143746358E-3</v>
      </c>
    </row>
    <row r="2134" spans="1:5">
      <c r="A2134" t="s">
        <v>229</v>
      </c>
      <c r="B2134" t="s">
        <v>62</v>
      </c>
      <c r="C2134" t="s">
        <v>65</v>
      </c>
      <c r="D2134">
        <v>919.08583405720083</v>
      </c>
      <c r="E2134">
        <v>4.9115705605042815E-3</v>
      </c>
    </row>
    <row r="2135" spans="1:5">
      <c r="A2135" t="s">
        <v>230</v>
      </c>
      <c r="B2135" t="s">
        <v>62</v>
      </c>
      <c r="C2135" t="s">
        <v>65</v>
      </c>
      <c r="D2135">
        <v>967.18906085289962</v>
      </c>
      <c r="E2135">
        <v>5.1419923408487769E-3</v>
      </c>
    </row>
    <row r="2136" spans="1:5">
      <c r="A2136" t="s">
        <v>231</v>
      </c>
      <c r="B2136" t="s">
        <v>62</v>
      </c>
      <c r="C2136" t="s">
        <v>65</v>
      </c>
      <c r="D2136">
        <v>1056.5041832128013</v>
      </c>
      <c r="E2136">
        <v>4.9043881329542153E-3</v>
      </c>
    </row>
    <row r="2137" spans="1:5">
      <c r="A2137" t="s">
        <v>232</v>
      </c>
      <c r="B2137" t="s">
        <v>62</v>
      </c>
      <c r="C2137" t="s">
        <v>65</v>
      </c>
      <c r="D2137">
        <v>1194.331049310699</v>
      </c>
      <c r="E2137">
        <v>5.1044980937013451E-3</v>
      </c>
    </row>
    <row r="2138" spans="1:5">
      <c r="A2138" t="s">
        <v>233</v>
      </c>
      <c r="B2138" t="s">
        <v>62</v>
      </c>
      <c r="C2138" t="s">
        <v>65</v>
      </c>
      <c r="D2138">
        <v>1277.6976142047972</v>
      </c>
      <c r="E2138">
        <v>5.0654036331392437E-3</v>
      </c>
    </row>
    <row r="2139" spans="1:5">
      <c r="A2139" t="s">
        <v>234</v>
      </c>
      <c r="B2139" t="s">
        <v>62</v>
      </c>
      <c r="C2139" t="s">
        <v>65</v>
      </c>
      <c r="D2139">
        <v>1287.6438574839026</v>
      </c>
      <c r="E2139">
        <v>5.1594770927561205E-3</v>
      </c>
    </row>
    <row r="2140" spans="1:5">
      <c r="A2140" t="s">
        <v>235</v>
      </c>
      <c r="B2140" t="s">
        <v>62</v>
      </c>
      <c r="C2140" t="s">
        <v>65</v>
      </c>
      <c r="D2140">
        <v>1024.9982514299984</v>
      </c>
      <c r="E2140">
        <v>5.4383617453591668E-3</v>
      </c>
    </row>
    <row r="2141" spans="1:5">
      <c r="A2141" t="s">
        <v>236</v>
      </c>
      <c r="B2141" t="s">
        <v>62</v>
      </c>
      <c r="C2141" t="s">
        <v>65</v>
      </c>
      <c r="D2141">
        <v>889.01294900449966</v>
      </c>
      <c r="E2141">
        <v>5.5360678046555475E-3</v>
      </c>
    </row>
    <row r="2142" spans="1:5">
      <c r="A2142" t="s">
        <v>237</v>
      </c>
      <c r="B2142" t="s">
        <v>62</v>
      </c>
      <c r="C2142" t="s">
        <v>65</v>
      </c>
      <c r="D2142">
        <v>736.96383442000024</v>
      </c>
      <c r="E2142">
        <v>5.1289715328242443E-3</v>
      </c>
    </row>
    <row r="2143" spans="1:5">
      <c r="A2143" t="s">
        <v>238</v>
      </c>
      <c r="B2143" t="s">
        <v>62</v>
      </c>
      <c r="C2143" t="s">
        <v>65</v>
      </c>
      <c r="D2143">
        <v>729</v>
      </c>
      <c r="E2143">
        <v>5.5422191739064163E-3</v>
      </c>
    </row>
    <row r="2144" spans="1:5">
      <c r="A2144" t="s">
        <v>239</v>
      </c>
      <c r="B2144" t="s">
        <v>62</v>
      </c>
      <c r="C2144" t="s">
        <v>65</v>
      </c>
      <c r="D2144">
        <v>679.10034883870173</v>
      </c>
      <c r="E2144">
        <v>5.7290169696571549E-3</v>
      </c>
    </row>
    <row r="2145" spans="1:5">
      <c r="A2145" t="s">
        <v>240</v>
      </c>
      <c r="B2145" t="s">
        <v>62</v>
      </c>
      <c r="C2145" t="s">
        <v>65</v>
      </c>
      <c r="D2145">
        <v>639.3775504630994</v>
      </c>
      <c r="E2145">
        <v>5.9921044391163109E-3</v>
      </c>
    </row>
    <row r="2146" spans="1:5">
      <c r="A2146" t="s">
        <v>241</v>
      </c>
      <c r="B2146" t="s">
        <v>62</v>
      </c>
      <c r="C2146" t="s">
        <v>65</v>
      </c>
      <c r="D2146">
        <v>527.13427161420009</v>
      </c>
      <c r="E2146">
        <v>5.8084195683609941E-3</v>
      </c>
    </row>
    <row r="2147" spans="1:5">
      <c r="A2147" t="s">
        <v>227</v>
      </c>
      <c r="B2147" t="s">
        <v>62</v>
      </c>
      <c r="C2147" t="s">
        <v>66</v>
      </c>
      <c r="D2147">
        <v>741.5</v>
      </c>
      <c r="E2147">
        <v>5.6075335281336632E-3</v>
      </c>
    </row>
    <row r="2148" spans="1:5">
      <c r="A2148" t="s">
        <v>228</v>
      </c>
      <c r="B2148" t="s">
        <v>62</v>
      </c>
      <c r="C2148" t="s">
        <v>66</v>
      </c>
      <c r="D2148">
        <v>937.40247041309908</v>
      </c>
      <c r="E2148">
        <v>5.5933327702217444E-3</v>
      </c>
    </row>
    <row r="2149" spans="1:5">
      <c r="A2149" t="s">
        <v>229</v>
      </c>
      <c r="B2149" t="s">
        <v>62</v>
      </c>
      <c r="C2149" t="s">
        <v>66</v>
      </c>
      <c r="D2149">
        <v>913.85122616989997</v>
      </c>
      <c r="E2149">
        <v>5.4843883919015301E-3</v>
      </c>
    </row>
    <row r="2150" spans="1:5">
      <c r="A2150" t="s">
        <v>230</v>
      </c>
      <c r="B2150" t="s">
        <v>62</v>
      </c>
      <c r="C2150" t="s">
        <v>66</v>
      </c>
      <c r="D2150">
        <v>1006.9686021726027</v>
      </c>
      <c r="E2150">
        <v>5.7385072727009221E-3</v>
      </c>
    </row>
    <row r="2151" spans="1:5">
      <c r="A2151" t="s">
        <v>231</v>
      </c>
      <c r="B2151" t="s">
        <v>62</v>
      </c>
      <c r="C2151" t="s">
        <v>66</v>
      </c>
      <c r="D2151">
        <v>1100.9634682264004</v>
      </c>
      <c r="E2151">
        <v>5.6538398110664292E-3</v>
      </c>
    </row>
    <row r="2152" spans="1:5">
      <c r="A2152" t="s">
        <v>232</v>
      </c>
      <c r="B2152" t="s">
        <v>62</v>
      </c>
      <c r="C2152" t="s">
        <v>66</v>
      </c>
      <c r="D2152">
        <v>1183.9977372590001</v>
      </c>
      <c r="E2152">
        <v>5.8780761381034656E-3</v>
      </c>
    </row>
    <row r="2153" spans="1:5">
      <c r="A2153" t="s">
        <v>233</v>
      </c>
      <c r="B2153" t="s">
        <v>62</v>
      </c>
      <c r="C2153" t="s">
        <v>66</v>
      </c>
      <c r="D2153">
        <v>1277.2055156075992</v>
      </c>
      <c r="E2153">
        <v>5.7752840625229151E-3</v>
      </c>
    </row>
    <row r="2154" spans="1:5">
      <c r="A2154" t="s">
        <v>234</v>
      </c>
      <c r="B2154" t="s">
        <v>62</v>
      </c>
      <c r="C2154" t="s">
        <v>66</v>
      </c>
      <c r="D2154">
        <v>1350.0200570916022</v>
      </c>
      <c r="E2154">
        <v>5.8459107714452741E-3</v>
      </c>
    </row>
    <row r="2155" spans="1:5">
      <c r="A2155" t="s">
        <v>235</v>
      </c>
      <c r="B2155" t="s">
        <v>62</v>
      </c>
      <c r="C2155" t="s">
        <v>66</v>
      </c>
      <c r="D2155">
        <v>1128.013161207499</v>
      </c>
      <c r="E2155">
        <v>6.046244186608222E-3</v>
      </c>
    </row>
    <row r="2156" spans="1:5">
      <c r="A2156" t="s">
        <v>236</v>
      </c>
      <c r="B2156" t="s">
        <v>62</v>
      </c>
      <c r="C2156" t="s">
        <v>66</v>
      </c>
      <c r="D2156">
        <v>1177.2054027899994</v>
      </c>
      <c r="E2156">
        <v>5.9541661310931479E-3</v>
      </c>
    </row>
    <row r="2157" spans="1:5">
      <c r="A2157" t="s">
        <v>237</v>
      </c>
      <c r="B2157" t="s">
        <v>62</v>
      </c>
      <c r="C2157" t="s">
        <v>66</v>
      </c>
      <c r="D2157">
        <v>888.05232744560112</v>
      </c>
      <c r="E2157">
        <v>6.0772900528822662E-3</v>
      </c>
    </row>
    <row r="2158" spans="1:5">
      <c r="A2158" t="s">
        <v>238</v>
      </c>
      <c r="B2158" t="s">
        <v>62</v>
      </c>
      <c r="C2158" t="s">
        <v>66</v>
      </c>
      <c r="D2158">
        <v>830</v>
      </c>
      <c r="E2158">
        <v>6.2466532797858104E-3</v>
      </c>
    </row>
    <row r="2159" spans="1:5">
      <c r="A2159" t="s">
        <v>239</v>
      </c>
      <c r="B2159" t="s">
        <v>62</v>
      </c>
      <c r="C2159" t="s">
        <v>66</v>
      </c>
      <c r="D2159">
        <v>656.57314463369869</v>
      </c>
      <c r="E2159">
        <v>6.0510896743004782E-3</v>
      </c>
    </row>
    <row r="2160" spans="1:5">
      <c r="A2160" t="s">
        <v>240</v>
      </c>
      <c r="B2160" t="s">
        <v>62</v>
      </c>
      <c r="C2160" t="s">
        <v>66</v>
      </c>
      <c r="D2160">
        <v>651.27074805080065</v>
      </c>
      <c r="E2160">
        <v>6.0576533140439129E-3</v>
      </c>
    </row>
    <row r="2161" spans="1:5">
      <c r="A2161" t="s">
        <v>241</v>
      </c>
      <c r="B2161" t="s">
        <v>62</v>
      </c>
      <c r="C2161" t="s">
        <v>66</v>
      </c>
      <c r="D2161">
        <v>479.0347367420004</v>
      </c>
      <c r="E2161">
        <v>6.4787108612088832E-3</v>
      </c>
    </row>
    <row r="2162" spans="1:5">
      <c r="A2162" t="s">
        <v>227</v>
      </c>
      <c r="B2162" t="s">
        <v>62</v>
      </c>
      <c r="C2162" t="s">
        <v>67</v>
      </c>
      <c r="D2162">
        <v>830.36029434000079</v>
      </c>
      <c r="E2162">
        <v>6.2642173892899578E-3</v>
      </c>
    </row>
    <row r="2163" spans="1:5">
      <c r="A2163" t="s">
        <v>228</v>
      </c>
      <c r="B2163" t="s">
        <v>62</v>
      </c>
      <c r="C2163" t="s">
        <v>67</v>
      </c>
      <c r="D2163">
        <v>895.25648574210243</v>
      </c>
      <c r="E2163">
        <v>6.4338951130660611E-3</v>
      </c>
    </row>
    <row r="2164" spans="1:5">
      <c r="A2164" t="s">
        <v>229</v>
      </c>
      <c r="B2164" t="s">
        <v>62</v>
      </c>
      <c r="C2164" t="s">
        <v>67</v>
      </c>
      <c r="D2164">
        <v>936.92892949639952</v>
      </c>
      <c r="E2164">
        <v>6.5357520657914865E-3</v>
      </c>
    </row>
    <row r="2165" spans="1:5">
      <c r="A2165" t="s">
        <v>230</v>
      </c>
      <c r="B2165" t="s">
        <v>62</v>
      </c>
      <c r="C2165" t="s">
        <v>67</v>
      </c>
      <c r="D2165">
        <v>918.15316787289873</v>
      </c>
      <c r="E2165">
        <v>6.9044993776940502E-3</v>
      </c>
    </row>
    <row r="2166" spans="1:5">
      <c r="A2166" t="s">
        <v>231</v>
      </c>
      <c r="B2166" t="s">
        <v>62</v>
      </c>
      <c r="C2166" t="s">
        <v>67</v>
      </c>
      <c r="D2166">
        <v>936.70857842159728</v>
      </c>
      <c r="E2166">
        <v>6.2265049496639108E-3</v>
      </c>
    </row>
    <row r="2167" spans="1:5">
      <c r="A2167" t="s">
        <v>232</v>
      </c>
      <c r="B2167" t="s">
        <v>62</v>
      </c>
      <c r="C2167" t="s">
        <v>67</v>
      </c>
      <c r="D2167">
        <v>1223.6662674618958</v>
      </c>
      <c r="E2167">
        <v>6.1274892622334032E-3</v>
      </c>
    </row>
    <row r="2168" spans="1:5">
      <c r="A2168" t="s">
        <v>233</v>
      </c>
      <c r="B2168" t="s">
        <v>62</v>
      </c>
      <c r="C2168" t="s">
        <v>67</v>
      </c>
      <c r="D2168">
        <v>1155.2991658808969</v>
      </c>
      <c r="E2168">
        <v>6.3690220622973585E-3</v>
      </c>
    </row>
    <row r="2169" spans="1:5">
      <c r="A2169" t="s">
        <v>234</v>
      </c>
      <c r="B2169" t="s">
        <v>62</v>
      </c>
      <c r="C2169" t="s">
        <v>67</v>
      </c>
      <c r="D2169">
        <v>1205.6062062495994</v>
      </c>
      <c r="E2169">
        <v>6.456417383945332E-3</v>
      </c>
    </row>
    <row r="2170" spans="1:5">
      <c r="A2170" t="s">
        <v>235</v>
      </c>
      <c r="B2170" t="s">
        <v>62</v>
      </c>
      <c r="C2170" t="s">
        <v>67</v>
      </c>
      <c r="D2170">
        <v>1279.7085597830001</v>
      </c>
      <c r="E2170">
        <v>6.5466523322300421E-3</v>
      </c>
    </row>
    <row r="2171" spans="1:5">
      <c r="A2171" t="s">
        <v>236</v>
      </c>
      <c r="B2171" t="s">
        <v>62</v>
      </c>
      <c r="C2171" t="s">
        <v>67</v>
      </c>
      <c r="D2171">
        <v>1251</v>
      </c>
      <c r="E2171">
        <v>6.7607025490718535E-3</v>
      </c>
    </row>
    <row r="2172" spans="1:5">
      <c r="A2172" t="s">
        <v>237</v>
      </c>
      <c r="B2172" t="s">
        <v>62</v>
      </c>
      <c r="C2172" t="s">
        <v>67</v>
      </c>
      <c r="D2172">
        <v>942</v>
      </c>
      <c r="E2172">
        <v>6.7195977824958709E-3</v>
      </c>
    </row>
    <row r="2173" spans="1:5">
      <c r="A2173" t="s">
        <v>238</v>
      </c>
      <c r="B2173" t="s">
        <v>62</v>
      </c>
      <c r="C2173" t="s">
        <v>67</v>
      </c>
      <c r="D2173">
        <v>900</v>
      </c>
      <c r="E2173">
        <v>7.190586419753087E-3</v>
      </c>
    </row>
    <row r="2174" spans="1:5">
      <c r="A2174" t="s">
        <v>239</v>
      </c>
      <c r="B2174" t="s">
        <v>62</v>
      </c>
      <c r="C2174" t="s">
        <v>67</v>
      </c>
      <c r="D2174">
        <v>815</v>
      </c>
      <c r="E2174">
        <v>7.1813224267212004E-3</v>
      </c>
    </row>
    <row r="2175" spans="1:5">
      <c r="A2175" t="s">
        <v>240</v>
      </c>
      <c r="B2175" t="s">
        <v>62</v>
      </c>
      <c r="C2175" t="s">
        <v>67</v>
      </c>
      <c r="D2175">
        <v>677</v>
      </c>
      <c r="E2175">
        <v>7.3998851140653216E-3</v>
      </c>
    </row>
    <row r="2176" spans="1:5">
      <c r="A2176" t="s">
        <v>241</v>
      </c>
      <c r="B2176" t="s">
        <v>62</v>
      </c>
      <c r="C2176" t="s">
        <v>67</v>
      </c>
      <c r="D2176">
        <v>606</v>
      </c>
      <c r="E2176">
        <v>7.5025210854418774E-3</v>
      </c>
    </row>
    <row r="2177" spans="1:5">
      <c r="A2177" t="s">
        <v>227</v>
      </c>
      <c r="B2177" t="s">
        <v>62</v>
      </c>
      <c r="C2177" t="s">
        <v>68</v>
      </c>
      <c r="D2177">
        <v>908.47368396000161</v>
      </c>
      <c r="E2177">
        <v>4.805470263747209E-3</v>
      </c>
    </row>
    <row r="2178" spans="1:5">
      <c r="A2178" t="s">
        <v>228</v>
      </c>
      <c r="B2178" t="s">
        <v>62</v>
      </c>
      <c r="C2178" t="s">
        <v>68</v>
      </c>
      <c r="D2178">
        <v>1074.3581264981049</v>
      </c>
      <c r="E2178">
        <v>5.0768800835308044E-3</v>
      </c>
    </row>
    <row r="2179" spans="1:5">
      <c r="A2179" t="s">
        <v>229</v>
      </c>
      <c r="B2179" t="s">
        <v>62</v>
      </c>
      <c r="C2179" t="s">
        <v>68</v>
      </c>
      <c r="D2179">
        <v>962.96303616919772</v>
      </c>
      <c r="E2179">
        <v>5.183220865777151E-3</v>
      </c>
    </row>
    <row r="2180" spans="1:5">
      <c r="A2180" t="s">
        <v>230</v>
      </c>
      <c r="B2180" t="s">
        <v>62</v>
      </c>
      <c r="C2180" t="s">
        <v>68</v>
      </c>
      <c r="D2180">
        <v>949.8642762772015</v>
      </c>
      <c r="E2180">
        <v>5.163516661165597E-3</v>
      </c>
    </row>
    <row r="2181" spans="1:5">
      <c r="A2181" t="s">
        <v>231</v>
      </c>
      <c r="B2181" t="s">
        <v>62</v>
      </c>
      <c r="C2181" t="s">
        <v>68</v>
      </c>
      <c r="D2181">
        <v>1034.731305999899</v>
      </c>
      <c r="E2181">
        <v>5.2699371027520132E-3</v>
      </c>
    </row>
    <row r="2182" spans="1:5">
      <c r="A2182" t="s">
        <v>232</v>
      </c>
      <c r="B2182" t="s">
        <v>62</v>
      </c>
      <c r="C2182" t="s">
        <v>68</v>
      </c>
      <c r="D2182">
        <v>1083.297024816799</v>
      </c>
      <c r="E2182">
        <v>4.9498741992115153E-3</v>
      </c>
    </row>
    <row r="2183" spans="1:5">
      <c r="A2183" t="s">
        <v>233</v>
      </c>
      <c r="B2183" t="s">
        <v>62</v>
      </c>
      <c r="C2183" t="s">
        <v>68</v>
      </c>
      <c r="D2183">
        <v>1118.2012043492998</v>
      </c>
      <c r="E2183">
        <v>5.099167145493585E-3</v>
      </c>
    </row>
    <row r="2184" spans="1:5">
      <c r="A2184" t="s">
        <v>234</v>
      </c>
      <c r="B2184" t="s">
        <v>62</v>
      </c>
      <c r="C2184" t="s">
        <v>68</v>
      </c>
      <c r="D2184">
        <v>1421.8161543899071</v>
      </c>
      <c r="E2184">
        <v>5.1542190171660418E-3</v>
      </c>
    </row>
    <row r="2185" spans="1:5">
      <c r="A2185" t="s">
        <v>235</v>
      </c>
      <c r="B2185" t="s">
        <v>62</v>
      </c>
      <c r="C2185" t="s">
        <v>68</v>
      </c>
      <c r="D2185">
        <v>1294.8339076751995</v>
      </c>
      <c r="E2185">
        <v>5.2839540474604856E-3</v>
      </c>
    </row>
    <row r="2186" spans="1:5">
      <c r="A2186" t="s">
        <v>236</v>
      </c>
      <c r="B2186" t="s">
        <v>62</v>
      </c>
      <c r="C2186" t="s">
        <v>68</v>
      </c>
      <c r="D2186">
        <v>1266.5076110035061</v>
      </c>
      <c r="E2186">
        <v>5.4743900719864879E-3</v>
      </c>
    </row>
    <row r="2187" spans="1:5">
      <c r="A2187" t="s">
        <v>237</v>
      </c>
      <c r="B2187" t="s">
        <v>62</v>
      </c>
      <c r="C2187" t="s">
        <v>68</v>
      </c>
      <c r="D2187">
        <v>1247.8361369313982</v>
      </c>
      <c r="E2187">
        <v>5.4460610717429374E-3</v>
      </c>
    </row>
    <row r="2188" spans="1:5">
      <c r="A2188" t="s">
        <v>238</v>
      </c>
      <c r="B2188" t="s">
        <v>62</v>
      </c>
      <c r="C2188" t="s">
        <v>68</v>
      </c>
      <c r="D2188">
        <v>1290</v>
      </c>
      <c r="E2188">
        <v>5.5275624461670969E-3</v>
      </c>
    </row>
    <row r="2189" spans="1:5">
      <c r="A2189" t="s">
        <v>239</v>
      </c>
      <c r="B2189" t="s">
        <v>62</v>
      </c>
      <c r="C2189" t="s">
        <v>68</v>
      </c>
      <c r="D2189">
        <v>1036.0372599456023</v>
      </c>
      <c r="E2189">
        <v>5.8601770582898194E-3</v>
      </c>
    </row>
    <row r="2190" spans="1:5">
      <c r="A2190" t="s">
        <v>240</v>
      </c>
      <c r="B2190" t="s">
        <v>62</v>
      </c>
      <c r="C2190" t="s">
        <v>68</v>
      </c>
      <c r="D2190">
        <v>854.27735555380139</v>
      </c>
      <c r="E2190">
        <v>5.7391724494511671E-3</v>
      </c>
    </row>
    <row r="2191" spans="1:5">
      <c r="A2191" t="s">
        <v>241</v>
      </c>
      <c r="B2191" t="s">
        <v>62</v>
      </c>
      <c r="C2191" t="s">
        <v>68</v>
      </c>
      <c r="D2191">
        <v>757.70795850760021</v>
      </c>
      <c r="E2191">
        <v>5.8354995685672012E-3</v>
      </c>
    </row>
    <row r="2192" spans="1:5">
      <c r="A2192" t="s">
        <v>227</v>
      </c>
      <c r="B2192" t="s">
        <v>62</v>
      </c>
      <c r="C2192" t="s">
        <v>69</v>
      </c>
      <c r="D2192">
        <v>1194.3957449400018</v>
      </c>
      <c r="E2192">
        <v>4.1124982038135728E-3</v>
      </c>
    </row>
    <row r="2193" spans="1:5">
      <c r="A2193" t="s">
        <v>228</v>
      </c>
      <c r="B2193" t="s">
        <v>62</v>
      </c>
      <c r="C2193" t="s">
        <v>69</v>
      </c>
      <c r="D2193">
        <v>1223.4605234903033</v>
      </c>
      <c r="E2193">
        <v>3.8711780707636014E-3</v>
      </c>
    </row>
    <row r="2194" spans="1:5">
      <c r="A2194" t="s">
        <v>229</v>
      </c>
      <c r="B2194" t="s">
        <v>62</v>
      </c>
      <c r="C2194" t="s">
        <v>69</v>
      </c>
      <c r="D2194">
        <v>856.61901405249967</v>
      </c>
      <c r="E2194">
        <v>3.6128376351406773E-3</v>
      </c>
    </row>
    <row r="2195" spans="1:5">
      <c r="A2195" t="s">
        <v>230</v>
      </c>
      <c r="B2195" t="s">
        <v>62</v>
      </c>
      <c r="C2195" t="s">
        <v>69</v>
      </c>
      <c r="D2195">
        <v>784.76870643330108</v>
      </c>
      <c r="E2195">
        <v>3.6155932094688393E-3</v>
      </c>
    </row>
    <row r="2196" spans="1:5">
      <c r="A2196" t="s">
        <v>231</v>
      </c>
      <c r="B2196" t="s">
        <v>62</v>
      </c>
      <c r="C2196" t="s">
        <v>69</v>
      </c>
      <c r="D2196">
        <v>1109.5588255101018</v>
      </c>
      <c r="E2196">
        <v>3.6668937941895631E-3</v>
      </c>
    </row>
    <row r="2197" spans="1:5">
      <c r="A2197" t="s">
        <v>232</v>
      </c>
      <c r="B2197" t="s">
        <v>62</v>
      </c>
      <c r="C2197" t="s">
        <v>69</v>
      </c>
      <c r="D2197">
        <v>1304.115173444801</v>
      </c>
      <c r="E2197">
        <v>3.6473126946446133E-3</v>
      </c>
    </row>
    <row r="2198" spans="1:5">
      <c r="A2198" t="s">
        <v>233</v>
      </c>
      <c r="B2198" t="s">
        <v>62</v>
      </c>
      <c r="C2198" t="s">
        <v>69</v>
      </c>
      <c r="D2198">
        <v>1357.1614243467977</v>
      </c>
      <c r="E2198">
        <v>3.8054172229838651E-3</v>
      </c>
    </row>
    <row r="2199" spans="1:5">
      <c r="A2199" t="s">
        <v>234</v>
      </c>
      <c r="B2199" t="s">
        <v>62</v>
      </c>
      <c r="C2199" t="s">
        <v>69</v>
      </c>
      <c r="D2199">
        <v>1777.1414020725019</v>
      </c>
      <c r="E2199">
        <v>3.7298680704432505E-3</v>
      </c>
    </row>
    <row r="2200" spans="1:5">
      <c r="A2200" t="s">
        <v>235</v>
      </c>
      <c r="B2200" t="s">
        <v>62</v>
      </c>
      <c r="C2200" t="s">
        <v>69</v>
      </c>
      <c r="D2200">
        <v>1670.4969168986077</v>
      </c>
      <c r="E2200">
        <v>3.7921946795113287E-3</v>
      </c>
    </row>
    <row r="2201" spans="1:5">
      <c r="A2201" t="s">
        <v>236</v>
      </c>
      <c r="B2201" t="s">
        <v>62</v>
      </c>
      <c r="C2201" t="s">
        <v>69</v>
      </c>
      <c r="D2201">
        <v>1477.7123177196922</v>
      </c>
      <c r="E2201">
        <v>3.8923297655647812E-3</v>
      </c>
    </row>
    <row r="2202" spans="1:5">
      <c r="A2202" t="s">
        <v>237</v>
      </c>
      <c r="B2202" t="s">
        <v>62</v>
      </c>
      <c r="C2202" t="s">
        <v>69</v>
      </c>
      <c r="D2202">
        <v>1137.7283610504026</v>
      </c>
      <c r="E2202">
        <v>3.8348011580874326E-3</v>
      </c>
    </row>
    <row r="2203" spans="1:5">
      <c r="A2203" t="s">
        <v>238</v>
      </c>
      <c r="B2203" t="s">
        <v>62</v>
      </c>
      <c r="C2203" t="s">
        <v>69</v>
      </c>
      <c r="D2203">
        <v>822</v>
      </c>
      <c r="E2203">
        <v>4.1337185725871858E-3</v>
      </c>
    </row>
    <row r="2204" spans="1:5">
      <c r="A2204" t="s">
        <v>239</v>
      </c>
      <c r="B2204" t="s">
        <v>62</v>
      </c>
      <c r="C2204" t="s">
        <v>69</v>
      </c>
      <c r="D2204">
        <v>667.48746850419968</v>
      </c>
      <c r="E2204">
        <v>4.5030458666276861E-3</v>
      </c>
    </row>
    <row r="2205" spans="1:5">
      <c r="A2205" t="s">
        <v>240</v>
      </c>
      <c r="B2205" t="s">
        <v>62</v>
      </c>
      <c r="C2205" t="s">
        <v>69</v>
      </c>
      <c r="D2205">
        <v>696.79450085709834</v>
      </c>
      <c r="E2205">
        <v>4.422382460817895E-3</v>
      </c>
    </row>
    <row r="2206" spans="1:5">
      <c r="A2206" t="s">
        <v>241</v>
      </c>
      <c r="B2206" t="s">
        <v>62</v>
      </c>
      <c r="C2206" t="s">
        <v>69</v>
      </c>
      <c r="D2206">
        <v>470.07441047540033</v>
      </c>
      <c r="E2206">
        <v>4.4904612607017834E-3</v>
      </c>
    </row>
    <row r="2207" spans="1:5">
      <c r="A2207" t="s">
        <v>227</v>
      </c>
      <c r="B2207" t="s">
        <v>62</v>
      </c>
      <c r="C2207" t="s">
        <v>70</v>
      </c>
      <c r="D2207">
        <v>375.80952392000029</v>
      </c>
      <c r="E2207">
        <v>6.7197971223487939E-3</v>
      </c>
    </row>
    <row r="2208" spans="1:5">
      <c r="A2208" t="s">
        <v>228</v>
      </c>
      <c r="B2208" t="s">
        <v>62</v>
      </c>
      <c r="C2208" t="s">
        <v>70</v>
      </c>
      <c r="D2208">
        <v>356.36458333500008</v>
      </c>
      <c r="E2208">
        <v>6.2858489014545283E-3</v>
      </c>
    </row>
    <row r="2209" spans="1:5">
      <c r="A2209" t="s">
        <v>229</v>
      </c>
      <c r="B2209" t="s">
        <v>62</v>
      </c>
      <c r="C2209" t="s">
        <v>70</v>
      </c>
      <c r="D2209">
        <v>433.11082240769957</v>
      </c>
      <c r="E2209">
        <v>6.6796738169419435E-3</v>
      </c>
    </row>
    <row r="2210" spans="1:5">
      <c r="A2210" t="s">
        <v>230</v>
      </c>
      <c r="B2210" t="s">
        <v>62</v>
      </c>
      <c r="C2210" t="s">
        <v>70</v>
      </c>
      <c r="D2210">
        <v>442.31896144829955</v>
      </c>
      <c r="E2210">
        <v>7.0262026093018716E-3</v>
      </c>
    </row>
    <row r="2211" spans="1:5">
      <c r="A2211" t="s">
        <v>231</v>
      </c>
      <c r="B2211" t="s">
        <v>62</v>
      </c>
      <c r="C2211" t="s">
        <v>70</v>
      </c>
      <c r="D2211">
        <v>459.9885569827</v>
      </c>
      <c r="E2211">
        <v>6.7902114933024275E-3</v>
      </c>
    </row>
    <row r="2212" spans="1:5">
      <c r="A2212" t="s">
        <v>232</v>
      </c>
      <c r="B2212" t="s">
        <v>62</v>
      </c>
      <c r="C2212" t="s">
        <v>70</v>
      </c>
      <c r="D2212">
        <v>469.07037037089998</v>
      </c>
      <c r="E2212">
        <v>6.8543620895437519E-3</v>
      </c>
    </row>
    <row r="2213" spans="1:5">
      <c r="A2213" t="s">
        <v>233</v>
      </c>
      <c r="B2213" t="s">
        <v>62</v>
      </c>
      <c r="C2213" t="s">
        <v>70</v>
      </c>
      <c r="D2213">
        <v>496.85708792729895</v>
      </c>
      <c r="E2213">
        <v>6.8977423758031925E-3</v>
      </c>
    </row>
    <row r="2214" spans="1:5">
      <c r="A2214" t="s">
        <v>234</v>
      </c>
      <c r="B2214" t="s">
        <v>62</v>
      </c>
      <c r="C2214" t="s">
        <v>70</v>
      </c>
      <c r="D2214">
        <v>576.93735652869964</v>
      </c>
      <c r="E2214">
        <v>7.1779948375989226E-3</v>
      </c>
    </row>
    <row r="2215" spans="1:5">
      <c r="A2215" t="s">
        <v>235</v>
      </c>
      <c r="B2215" t="s">
        <v>62</v>
      </c>
      <c r="C2215" t="s">
        <v>70</v>
      </c>
      <c r="D2215">
        <v>532.87456251239973</v>
      </c>
      <c r="E2215">
        <v>7.4786860998309768E-3</v>
      </c>
    </row>
    <row r="2216" spans="1:5">
      <c r="A2216" t="s">
        <v>236</v>
      </c>
      <c r="B2216" t="s">
        <v>62</v>
      </c>
      <c r="C2216" t="s">
        <v>70</v>
      </c>
      <c r="D2216">
        <v>533.42108924499951</v>
      </c>
      <c r="E2216">
        <v>7.5145580476192429E-3</v>
      </c>
    </row>
    <row r="2217" spans="1:5">
      <c r="A2217" t="s">
        <v>237</v>
      </c>
      <c r="B2217" t="s">
        <v>62</v>
      </c>
      <c r="C2217" t="s">
        <v>70</v>
      </c>
      <c r="D2217">
        <v>467.41373626380005</v>
      </c>
      <c r="E2217">
        <v>7.170097616709511E-3</v>
      </c>
    </row>
    <row r="2218" spans="1:5">
      <c r="A2218" t="s">
        <v>238</v>
      </c>
      <c r="B2218" t="s">
        <v>62</v>
      </c>
      <c r="C2218" t="s">
        <v>70</v>
      </c>
      <c r="D2218">
        <v>370</v>
      </c>
      <c r="E2218">
        <v>7.2147147147147142E-3</v>
      </c>
    </row>
    <row r="2219" spans="1:5">
      <c r="A2219" t="s">
        <v>239</v>
      </c>
      <c r="B2219" t="s">
        <v>62</v>
      </c>
      <c r="C2219" t="s">
        <v>70</v>
      </c>
      <c r="D2219">
        <v>387.84734547279982</v>
      </c>
      <c r="E2219">
        <v>6.7695047818285801E-3</v>
      </c>
    </row>
    <row r="2220" spans="1:5">
      <c r="A2220" t="s">
        <v>240</v>
      </c>
      <c r="B2220" t="s">
        <v>62</v>
      </c>
      <c r="C2220" t="s">
        <v>70</v>
      </c>
      <c r="D2220">
        <v>261.74788583650007</v>
      </c>
      <c r="E2220">
        <v>8.0186299792081688E-3</v>
      </c>
    </row>
    <row r="2221" spans="1:5">
      <c r="A2221" t="s">
        <v>241</v>
      </c>
      <c r="B2221" t="s">
        <v>62</v>
      </c>
      <c r="C2221" t="s">
        <v>70</v>
      </c>
      <c r="D2221">
        <v>318.63020668390004</v>
      </c>
      <c r="E2221">
        <v>7.6736673992299316E-3</v>
      </c>
    </row>
    <row r="2222" spans="1:5">
      <c r="A2222" t="s">
        <v>227</v>
      </c>
      <c r="B2222" t="s">
        <v>62</v>
      </c>
      <c r="C2222" t="s">
        <v>71</v>
      </c>
      <c r="D2222">
        <v>542.70085483999992</v>
      </c>
      <c r="E2222">
        <v>5.2530868086136098E-3</v>
      </c>
    </row>
    <row r="2223" spans="1:5">
      <c r="A2223" t="s">
        <v>228</v>
      </c>
      <c r="B2223" t="s">
        <v>62</v>
      </c>
      <c r="C2223" t="s">
        <v>71</v>
      </c>
      <c r="D2223">
        <v>559.07017543849997</v>
      </c>
      <c r="E2223">
        <v>5.7333485517428008E-3</v>
      </c>
    </row>
    <row r="2224" spans="1:5">
      <c r="A2224" t="s">
        <v>229</v>
      </c>
      <c r="B2224" t="s">
        <v>62</v>
      </c>
      <c r="C2224" t="s">
        <v>71</v>
      </c>
      <c r="D2224">
        <v>546.46778309359991</v>
      </c>
      <c r="E2224">
        <v>5.1763174933296468E-3</v>
      </c>
    </row>
    <row r="2225" spans="1:5">
      <c r="A2225" t="s">
        <v>230</v>
      </c>
      <c r="B2225" t="s">
        <v>62</v>
      </c>
      <c r="C2225" t="s">
        <v>71</v>
      </c>
      <c r="D2225">
        <v>531.00935672679998</v>
      </c>
      <c r="E2225">
        <v>5.5213360263556875E-3</v>
      </c>
    </row>
    <row r="2226" spans="1:5">
      <c r="A2226" t="s">
        <v>231</v>
      </c>
      <c r="B2226" t="s">
        <v>62</v>
      </c>
      <c r="C2226" t="s">
        <v>71</v>
      </c>
      <c r="D2226">
        <v>639.22822822799992</v>
      </c>
      <c r="E2226">
        <v>5.922515303270438E-3</v>
      </c>
    </row>
    <row r="2227" spans="1:5">
      <c r="A2227" t="s">
        <v>232</v>
      </c>
      <c r="B2227" t="s">
        <v>62</v>
      </c>
      <c r="C2227" t="s">
        <v>71</v>
      </c>
      <c r="D2227">
        <v>688</v>
      </c>
      <c r="E2227">
        <v>6.0602390180878552E-3</v>
      </c>
    </row>
    <row r="2228" spans="1:5">
      <c r="A2228" t="s">
        <v>233</v>
      </c>
      <c r="B2228" t="s">
        <v>62</v>
      </c>
      <c r="C2228" t="s">
        <v>71</v>
      </c>
      <c r="D2228">
        <v>672</v>
      </c>
      <c r="E2228">
        <v>6.0970568783068786E-3</v>
      </c>
    </row>
    <row r="2229" spans="1:5">
      <c r="A2229" t="s">
        <v>234</v>
      </c>
      <c r="B2229" t="s">
        <v>62</v>
      </c>
      <c r="C2229" t="s">
        <v>71</v>
      </c>
      <c r="D2229">
        <v>573</v>
      </c>
      <c r="E2229">
        <v>5.8949001357378322E-3</v>
      </c>
    </row>
    <row r="2230" spans="1:5">
      <c r="A2230" t="s">
        <v>235</v>
      </c>
      <c r="B2230" t="s">
        <v>62</v>
      </c>
      <c r="C2230" t="s">
        <v>71</v>
      </c>
      <c r="D2230">
        <v>623</v>
      </c>
      <c r="E2230">
        <v>6.2633761369716425E-3</v>
      </c>
    </row>
    <row r="2231" spans="1:5">
      <c r="A2231" t="s">
        <v>236</v>
      </c>
      <c r="B2231" t="s">
        <v>62</v>
      </c>
      <c r="C2231" t="s">
        <v>71</v>
      </c>
      <c r="D2231">
        <v>581</v>
      </c>
      <c r="E2231">
        <v>6.4830751577739532E-3</v>
      </c>
    </row>
    <row r="2232" spans="1:5">
      <c r="A2232" t="s">
        <v>237</v>
      </c>
      <c r="B2232" t="s">
        <v>62</v>
      </c>
      <c r="C2232" t="s">
        <v>71</v>
      </c>
      <c r="D2232">
        <v>531</v>
      </c>
      <c r="E2232">
        <v>6.495867336262816E-3</v>
      </c>
    </row>
    <row r="2233" spans="1:5">
      <c r="A2233" t="s">
        <v>238</v>
      </c>
      <c r="B2233" t="s">
        <v>62</v>
      </c>
      <c r="C2233" t="s">
        <v>71</v>
      </c>
      <c r="D2233">
        <v>468</v>
      </c>
      <c r="E2233">
        <v>6.9696699905033247E-3</v>
      </c>
    </row>
    <row r="2234" spans="1:5">
      <c r="A2234" t="s">
        <v>239</v>
      </c>
      <c r="B2234" t="s">
        <v>62</v>
      </c>
      <c r="C2234" t="s">
        <v>71</v>
      </c>
      <c r="D2234">
        <v>411</v>
      </c>
      <c r="E2234">
        <v>6.8937550689375507E-3</v>
      </c>
    </row>
    <row r="2235" spans="1:5">
      <c r="A2235" t="s">
        <v>240</v>
      </c>
      <c r="B2235" t="s">
        <v>62</v>
      </c>
      <c r="C2235" t="s">
        <v>71</v>
      </c>
      <c r="D2235">
        <v>310</v>
      </c>
      <c r="E2235">
        <v>6.9780465949820791E-3</v>
      </c>
    </row>
    <row r="2236" spans="1:5">
      <c r="A2236" t="s">
        <v>241</v>
      </c>
      <c r="B2236" t="s">
        <v>62</v>
      </c>
      <c r="C2236" t="s">
        <v>71</v>
      </c>
      <c r="D2236">
        <v>325</v>
      </c>
      <c r="E2236">
        <v>6.9188034188034184E-3</v>
      </c>
    </row>
    <row r="2237" spans="1:5">
      <c r="A2237" t="s">
        <v>227</v>
      </c>
      <c r="B2237" t="s">
        <v>62</v>
      </c>
      <c r="C2237" t="s">
        <v>72</v>
      </c>
      <c r="D2237">
        <v>824.73856181000133</v>
      </c>
      <c r="E2237">
        <v>4.4900069563469022E-3</v>
      </c>
    </row>
    <row r="2238" spans="1:5">
      <c r="A2238" t="s">
        <v>228</v>
      </c>
      <c r="B2238" t="s">
        <v>62</v>
      </c>
      <c r="C2238" t="s">
        <v>72</v>
      </c>
      <c r="D2238">
        <v>977.25393199619509</v>
      </c>
      <c r="E2238">
        <v>4.9769989106745686E-3</v>
      </c>
    </row>
    <row r="2239" spans="1:5">
      <c r="A2239" t="s">
        <v>229</v>
      </c>
      <c r="B2239" t="s">
        <v>62</v>
      </c>
      <c r="C2239" t="s">
        <v>72</v>
      </c>
      <c r="D2239">
        <v>928.88459806530102</v>
      </c>
      <c r="E2239">
        <v>5.3442153195030814E-3</v>
      </c>
    </row>
    <row r="2240" spans="1:5">
      <c r="A2240" t="s">
        <v>230</v>
      </c>
      <c r="B2240" t="s">
        <v>62</v>
      </c>
      <c r="C2240" t="s">
        <v>72</v>
      </c>
      <c r="D2240">
        <v>945.5302436025014</v>
      </c>
      <c r="E2240">
        <v>5.1774150754041945E-3</v>
      </c>
    </row>
    <row r="2241" spans="1:5">
      <c r="A2241" t="s">
        <v>231</v>
      </c>
      <c r="B2241" t="s">
        <v>62</v>
      </c>
      <c r="C2241" t="s">
        <v>72</v>
      </c>
      <c r="D2241">
        <v>1027</v>
      </c>
      <c r="E2241">
        <v>5.2106999891810019E-3</v>
      </c>
    </row>
    <row r="2242" spans="1:5">
      <c r="A2242" t="s">
        <v>232</v>
      </c>
      <c r="B2242" t="s">
        <v>62</v>
      </c>
      <c r="C2242" t="s">
        <v>72</v>
      </c>
      <c r="D2242">
        <v>1224</v>
      </c>
      <c r="E2242">
        <v>5.4250635439360931E-3</v>
      </c>
    </row>
    <row r="2243" spans="1:5">
      <c r="A2243" t="s">
        <v>233</v>
      </c>
      <c r="B2243" t="s">
        <v>62</v>
      </c>
      <c r="C2243" t="s">
        <v>72</v>
      </c>
      <c r="D2243">
        <v>1177</v>
      </c>
      <c r="E2243">
        <v>5.2953601434909845E-3</v>
      </c>
    </row>
    <row r="2244" spans="1:5">
      <c r="A2244" t="s">
        <v>234</v>
      </c>
      <c r="B2244" t="s">
        <v>62</v>
      </c>
      <c r="C2244" t="s">
        <v>72</v>
      </c>
      <c r="D2244">
        <v>1334</v>
      </c>
      <c r="E2244">
        <v>5.2338414126270197E-3</v>
      </c>
    </row>
    <row r="2245" spans="1:5">
      <c r="A2245" t="s">
        <v>235</v>
      </c>
      <c r="B2245" t="s">
        <v>62</v>
      </c>
      <c r="C2245" t="s">
        <v>72</v>
      </c>
      <c r="D2245">
        <v>1342</v>
      </c>
      <c r="E2245">
        <v>5.3910001655903296E-3</v>
      </c>
    </row>
    <row r="2246" spans="1:5">
      <c r="A2246" t="s">
        <v>236</v>
      </c>
      <c r="B2246" t="s">
        <v>62</v>
      </c>
      <c r="C2246" t="s">
        <v>72</v>
      </c>
      <c r="D2246">
        <v>1126</v>
      </c>
      <c r="E2246">
        <v>5.6499161239392153E-3</v>
      </c>
    </row>
    <row r="2247" spans="1:5">
      <c r="A2247" t="s">
        <v>237</v>
      </c>
      <c r="B2247" t="s">
        <v>62</v>
      </c>
      <c r="C2247" t="s">
        <v>72</v>
      </c>
      <c r="D2247">
        <v>849</v>
      </c>
      <c r="E2247">
        <v>5.8451118963486447E-3</v>
      </c>
    </row>
    <row r="2248" spans="1:5">
      <c r="A2248" t="s">
        <v>238</v>
      </c>
      <c r="B2248" t="s">
        <v>62</v>
      </c>
      <c r="C2248" t="s">
        <v>72</v>
      </c>
      <c r="D2248">
        <v>853</v>
      </c>
      <c r="E2248">
        <v>6.0000651296079196E-3</v>
      </c>
    </row>
    <row r="2249" spans="1:5">
      <c r="A2249" t="s">
        <v>239</v>
      </c>
      <c r="B2249" t="s">
        <v>62</v>
      </c>
      <c r="C2249" t="s">
        <v>72</v>
      </c>
      <c r="D2249">
        <v>772</v>
      </c>
      <c r="E2249">
        <v>6.0556994818652858E-3</v>
      </c>
    </row>
    <row r="2250" spans="1:5">
      <c r="A2250" t="s">
        <v>240</v>
      </c>
      <c r="B2250" t="s">
        <v>62</v>
      </c>
      <c r="C2250" t="s">
        <v>72</v>
      </c>
      <c r="D2250">
        <v>705</v>
      </c>
      <c r="E2250">
        <v>6.2391646966115048E-3</v>
      </c>
    </row>
    <row r="2251" spans="1:5">
      <c r="A2251" t="s">
        <v>241</v>
      </c>
      <c r="B2251" t="s">
        <v>62</v>
      </c>
      <c r="C2251" t="s">
        <v>72</v>
      </c>
      <c r="D2251">
        <v>588</v>
      </c>
      <c r="E2251">
        <v>6.4212490551776268E-3</v>
      </c>
    </row>
    <row r="2252" spans="1:5">
      <c r="A2252" t="s">
        <v>227</v>
      </c>
      <c r="B2252" t="s">
        <v>62</v>
      </c>
      <c r="C2252" t="s">
        <v>73</v>
      </c>
      <c r="D2252">
        <v>1324.9452330099998</v>
      </c>
      <c r="E2252">
        <v>5.816929318774716E-3</v>
      </c>
    </row>
    <row r="2253" spans="1:5">
      <c r="A2253" t="s">
        <v>228</v>
      </c>
      <c r="B2253" t="s">
        <v>62</v>
      </c>
      <c r="C2253" t="s">
        <v>73</v>
      </c>
      <c r="D2253">
        <v>1641.7146982028069</v>
      </c>
      <c r="E2253">
        <v>5.4784938514433161E-3</v>
      </c>
    </row>
    <row r="2254" spans="1:5">
      <c r="A2254" t="s">
        <v>229</v>
      </c>
      <c r="B2254" t="s">
        <v>62</v>
      </c>
      <c r="C2254" t="s">
        <v>73</v>
      </c>
      <c r="D2254">
        <v>1554.381517927701</v>
      </c>
      <c r="E2254">
        <v>5.0256558153781421E-3</v>
      </c>
    </row>
    <row r="2255" spans="1:5">
      <c r="A2255" t="s">
        <v>230</v>
      </c>
      <c r="B2255" t="s">
        <v>62</v>
      </c>
      <c r="C2255" t="s">
        <v>73</v>
      </c>
      <c r="D2255">
        <v>1575.3868358156003</v>
      </c>
      <c r="E2255">
        <v>5.0056185051762262E-3</v>
      </c>
    </row>
    <row r="2256" spans="1:5">
      <c r="A2256" t="s">
        <v>231</v>
      </c>
      <c r="B2256" t="s">
        <v>62</v>
      </c>
      <c r="C2256" t="s">
        <v>73</v>
      </c>
      <c r="D2256">
        <v>1597.5773745264012</v>
      </c>
      <c r="E2256">
        <v>5.2868090295587426E-3</v>
      </c>
    </row>
    <row r="2257" spans="1:5">
      <c r="A2257" t="s">
        <v>232</v>
      </c>
      <c r="B2257" t="s">
        <v>62</v>
      </c>
      <c r="C2257" t="s">
        <v>73</v>
      </c>
      <c r="D2257">
        <v>1835.6318829330012</v>
      </c>
      <c r="E2257">
        <v>5.0790042106010659E-3</v>
      </c>
    </row>
    <row r="2258" spans="1:5">
      <c r="A2258" t="s">
        <v>233</v>
      </c>
      <c r="B2258" t="s">
        <v>62</v>
      </c>
      <c r="C2258" t="s">
        <v>73</v>
      </c>
      <c r="D2258">
        <v>1788.9210669447989</v>
      </c>
      <c r="E2258">
        <v>5.4240520360856245E-3</v>
      </c>
    </row>
    <row r="2259" spans="1:5">
      <c r="A2259" t="s">
        <v>234</v>
      </c>
      <c r="B2259" t="s">
        <v>62</v>
      </c>
      <c r="C2259" t="s">
        <v>73</v>
      </c>
      <c r="D2259">
        <v>1890.6814905090978</v>
      </c>
      <c r="E2259">
        <v>5.5545175407030016E-3</v>
      </c>
    </row>
    <row r="2260" spans="1:5">
      <c r="A2260" t="s">
        <v>235</v>
      </c>
      <c r="B2260" t="s">
        <v>62</v>
      </c>
      <c r="C2260" t="s">
        <v>73</v>
      </c>
      <c r="D2260">
        <v>1855.5341564856994</v>
      </c>
      <c r="E2260">
        <v>5.8366484712945909E-3</v>
      </c>
    </row>
    <row r="2261" spans="1:5">
      <c r="A2261" t="s">
        <v>236</v>
      </c>
      <c r="B2261" t="s">
        <v>62</v>
      </c>
      <c r="C2261" t="s">
        <v>73</v>
      </c>
      <c r="D2261">
        <v>1736.1134814812035</v>
      </c>
      <c r="E2261">
        <v>5.8556783809839341E-3</v>
      </c>
    </row>
    <row r="2262" spans="1:5">
      <c r="A2262" t="s">
        <v>237</v>
      </c>
      <c r="B2262" t="s">
        <v>62</v>
      </c>
      <c r="C2262" t="s">
        <v>73</v>
      </c>
      <c r="D2262">
        <v>1348.0432243177004</v>
      </c>
      <c r="E2262">
        <v>6.5296257800419241E-3</v>
      </c>
    </row>
    <row r="2263" spans="1:5">
      <c r="A2263" t="s">
        <v>238</v>
      </c>
      <c r="B2263" t="s">
        <v>62</v>
      </c>
      <c r="C2263" t="s">
        <v>73</v>
      </c>
      <c r="D2263">
        <v>1219</v>
      </c>
      <c r="E2263">
        <v>6.2368972746331235E-3</v>
      </c>
    </row>
    <row r="2264" spans="1:5">
      <c r="A2264" t="s">
        <v>239</v>
      </c>
      <c r="B2264" t="s">
        <v>62</v>
      </c>
      <c r="C2264" t="s">
        <v>73</v>
      </c>
      <c r="D2264">
        <v>1270.1643076603998</v>
      </c>
      <c r="E2264">
        <v>6.5207408924336952E-3</v>
      </c>
    </row>
    <row r="2265" spans="1:5">
      <c r="A2265" t="s">
        <v>240</v>
      </c>
      <c r="B2265" t="s">
        <v>62</v>
      </c>
      <c r="C2265" t="s">
        <v>73</v>
      </c>
      <c r="D2265">
        <v>1086.1208791221995</v>
      </c>
      <c r="E2265">
        <v>6.492139871427864E-3</v>
      </c>
    </row>
    <row r="2266" spans="1:5">
      <c r="A2266" t="s">
        <v>241</v>
      </c>
      <c r="B2266" t="s">
        <v>62</v>
      </c>
      <c r="C2266" t="s">
        <v>73</v>
      </c>
      <c r="D2266">
        <v>955.6798818550003</v>
      </c>
      <c r="E2266">
        <v>6.3946005589786692E-3</v>
      </c>
    </row>
    <row r="2267" spans="1:5">
      <c r="A2267" t="s">
        <v>227</v>
      </c>
      <c r="B2267" t="s">
        <v>62</v>
      </c>
      <c r="C2267" t="s">
        <v>74</v>
      </c>
      <c r="D2267">
        <v>886.78816205999965</v>
      </c>
      <c r="E2267">
        <v>5.3217003376025739E-3</v>
      </c>
    </row>
    <row r="2268" spans="1:5">
      <c r="A2268" t="s">
        <v>228</v>
      </c>
      <c r="B2268" t="s">
        <v>62</v>
      </c>
      <c r="C2268" t="s">
        <v>74</v>
      </c>
      <c r="D2268">
        <v>935.87067031810022</v>
      </c>
      <c r="E2268">
        <v>5.6621886369270756E-3</v>
      </c>
    </row>
    <row r="2269" spans="1:5">
      <c r="A2269" t="s">
        <v>229</v>
      </c>
      <c r="B2269" t="s">
        <v>62</v>
      </c>
      <c r="C2269" t="s">
        <v>74</v>
      </c>
      <c r="D2269">
        <v>963.87469785279973</v>
      </c>
      <c r="E2269">
        <v>5.0171998519899863E-3</v>
      </c>
    </row>
    <row r="2270" spans="1:5">
      <c r="A2270" t="s">
        <v>230</v>
      </c>
      <c r="B2270" t="s">
        <v>62</v>
      </c>
      <c r="C2270" t="s">
        <v>74</v>
      </c>
      <c r="D2270">
        <v>1115.9872793126005</v>
      </c>
      <c r="E2270">
        <v>5.2675314189813485E-3</v>
      </c>
    </row>
    <row r="2271" spans="1:5">
      <c r="A2271" t="s">
        <v>231</v>
      </c>
      <c r="B2271" t="s">
        <v>62</v>
      </c>
      <c r="C2271" t="s">
        <v>74</v>
      </c>
      <c r="D2271">
        <v>1043.3114424317014</v>
      </c>
      <c r="E2271">
        <v>5.6597248171653377E-3</v>
      </c>
    </row>
    <row r="2272" spans="1:5">
      <c r="A2272" t="s">
        <v>232</v>
      </c>
      <c r="B2272" t="s">
        <v>62</v>
      </c>
      <c r="C2272" t="s">
        <v>74</v>
      </c>
      <c r="D2272">
        <v>1316.8104966072999</v>
      </c>
      <c r="E2272">
        <v>5.728988666372746E-3</v>
      </c>
    </row>
    <row r="2273" spans="1:5">
      <c r="A2273" t="s">
        <v>233</v>
      </c>
      <c r="B2273" t="s">
        <v>62</v>
      </c>
      <c r="C2273" t="s">
        <v>74</v>
      </c>
      <c r="D2273">
        <v>1349.146826783001</v>
      </c>
      <c r="E2273">
        <v>5.8312389361201119E-3</v>
      </c>
    </row>
    <row r="2274" spans="1:5">
      <c r="A2274" t="s">
        <v>234</v>
      </c>
      <c r="B2274" t="s">
        <v>62</v>
      </c>
      <c r="C2274" t="s">
        <v>74</v>
      </c>
      <c r="D2274">
        <v>1448.1852532848</v>
      </c>
      <c r="E2274">
        <v>5.706904573635924E-3</v>
      </c>
    </row>
    <row r="2275" spans="1:5">
      <c r="A2275" t="s">
        <v>235</v>
      </c>
      <c r="B2275" t="s">
        <v>62</v>
      </c>
      <c r="C2275" t="s">
        <v>74</v>
      </c>
      <c r="D2275">
        <v>1280.5318395600009</v>
      </c>
      <c r="E2275">
        <v>5.7404985745601357E-3</v>
      </c>
    </row>
    <row r="2276" spans="1:5">
      <c r="A2276" t="s">
        <v>236</v>
      </c>
      <c r="B2276" t="s">
        <v>62</v>
      </c>
      <c r="C2276" t="s">
        <v>74</v>
      </c>
      <c r="D2276">
        <v>1167.0556551972002</v>
      </c>
      <c r="E2276">
        <v>5.4974365412423778E-3</v>
      </c>
    </row>
    <row r="2277" spans="1:5">
      <c r="A2277" t="s">
        <v>237</v>
      </c>
      <c r="B2277" t="s">
        <v>62</v>
      </c>
      <c r="C2277" t="s">
        <v>74</v>
      </c>
      <c r="D2277">
        <v>988.33900121710019</v>
      </c>
      <c r="E2277">
        <v>6.0739606950923663E-3</v>
      </c>
    </row>
    <row r="2278" spans="1:5">
      <c r="A2278" t="s">
        <v>238</v>
      </c>
      <c r="B2278" t="s">
        <v>62</v>
      </c>
      <c r="C2278" t="s">
        <v>74</v>
      </c>
      <c r="D2278">
        <v>929</v>
      </c>
      <c r="E2278">
        <v>6.8719351752182757E-3</v>
      </c>
    </row>
    <row r="2279" spans="1:5">
      <c r="A2279" t="s">
        <v>239</v>
      </c>
      <c r="B2279" t="s">
        <v>62</v>
      </c>
      <c r="C2279" t="s">
        <v>74</v>
      </c>
      <c r="D2279">
        <v>896</v>
      </c>
      <c r="E2279">
        <v>6.6351996527777785E-3</v>
      </c>
    </row>
    <row r="2280" spans="1:5">
      <c r="A2280" t="s">
        <v>240</v>
      </c>
      <c r="B2280" t="s">
        <v>62</v>
      </c>
      <c r="C2280" t="s">
        <v>74</v>
      </c>
      <c r="D2280">
        <v>778</v>
      </c>
      <c r="E2280">
        <v>6.9765781205369899E-3</v>
      </c>
    </row>
    <row r="2281" spans="1:5">
      <c r="A2281" t="s">
        <v>241</v>
      </c>
      <c r="B2281" t="s">
        <v>62</v>
      </c>
      <c r="C2281" t="s">
        <v>74</v>
      </c>
      <c r="D2281">
        <v>738</v>
      </c>
      <c r="E2281">
        <v>6.6640319180969595E-3</v>
      </c>
    </row>
    <row r="2282" spans="1:5">
      <c r="A2282" t="s">
        <v>227</v>
      </c>
      <c r="B2282" t="s">
        <v>62</v>
      </c>
      <c r="C2282" t="s">
        <v>75</v>
      </c>
      <c r="D2282">
        <v>616.52866230000018</v>
      </c>
      <c r="E2282">
        <v>5.4665716778126306E-3</v>
      </c>
    </row>
    <row r="2283" spans="1:5">
      <c r="A2283" t="s">
        <v>228</v>
      </c>
      <c r="B2283" t="s">
        <v>62</v>
      </c>
      <c r="C2283" t="s">
        <v>75</v>
      </c>
      <c r="D2283">
        <v>720.35331216529994</v>
      </c>
      <c r="E2283">
        <v>5.3977920967088408E-3</v>
      </c>
    </row>
    <row r="2284" spans="1:5">
      <c r="A2284" t="s">
        <v>229</v>
      </c>
      <c r="B2284" t="s">
        <v>62</v>
      </c>
      <c r="C2284" t="s">
        <v>75</v>
      </c>
      <c r="D2284">
        <v>701.80904031929867</v>
      </c>
      <c r="E2284">
        <v>5.4228583047704259E-3</v>
      </c>
    </row>
    <row r="2285" spans="1:5">
      <c r="A2285" t="s">
        <v>230</v>
      </c>
      <c r="B2285" t="s">
        <v>62</v>
      </c>
      <c r="C2285" t="s">
        <v>75</v>
      </c>
      <c r="D2285">
        <v>817.54970657729996</v>
      </c>
      <c r="E2285">
        <v>5.8734469510832955E-3</v>
      </c>
    </row>
    <row r="2286" spans="1:5">
      <c r="A2286" t="s">
        <v>231</v>
      </c>
      <c r="B2286" t="s">
        <v>62</v>
      </c>
      <c r="C2286" t="s">
        <v>75</v>
      </c>
      <c r="D2286">
        <v>965.17665130390196</v>
      </c>
      <c r="E2286">
        <v>5.7769260933306131E-3</v>
      </c>
    </row>
    <row r="2287" spans="1:5">
      <c r="A2287" t="s">
        <v>232</v>
      </c>
      <c r="B2287" t="s">
        <v>62</v>
      </c>
      <c r="C2287" t="s">
        <v>75</v>
      </c>
      <c r="D2287">
        <v>962</v>
      </c>
      <c r="E2287">
        <v>5.7482963732963738E-3</v>
      </c>
    </row>
    <row r="2288" spans="1:5">
      <c r="A2288" t="s">
        <v>233</v>
      </c>
      <c r="B2288" t="s">
        <v>62</v>
      </c>
      <c r="C2288" t="s">
        <v>75</v>
      </c>
      <c r="D2288">
        <v>935</v>
      </c>
      <c r="E2288">
        <v>5.6974153297682717E-3</v>
      </c>
    </row>
    <row r="2289" spans="1:5">
      <c r="A2289" t="s">
        <v>234</v>
      </c>
      <c r="B2289" t="s">
        <v>62</v>
      </c>
      <c r="C2289" t="s">
        <v>75</v>
      </c>
      <c r="D2289">
        <v>976</v>
      </c>
      <c r="E2289">
        <v>5.9162966757741351E-3</v>
      </c>
    </row>
    <row r="2290" spans="1:5">
      <c r="A2290" t="s">
        <v>235</v>
      </c>
      <c r="B2290" t="s">
        <v>62</v>
      </c>
      <c r="C2290" t="s">
        <v>75</v>
      </c>
      <c r="D2290">
        <v>978</v>
      </c>
      <c r="E2290">
        <v>5.7870370370370376E-3</v>
      </c>
    </row>
    <row r="2291" spans="1:5">
      <c r="A2291" t="s">
        <v>236</v>
      </c>
      <c r="B2291" t="s">
        <v>62</v>
      </c>
      <c r="C2291" t="s">
        <v>75</v>
      </c>
      <c r="D2291">
        <v>958</v>
      </c>
      <c r="E2291">
        <v>5.7635989329621893E-3</v>
      </c>
    </row>
    <row r="2292" spans="1:5">
      <c r="A2292" t="s">
        <v>237</v>
      </c>
      <c r="B2292" t="s">
        <v>62</v>
      </c>
      <c r="C2292" t="s">
        <v>75</v>
      </c>
      <c r="D2292">
        <v>749</v>
      </c>
      <c r="E2292">
        <v>5.925493250259606E-3</v>
      </c>
    </row>
    <row r="2293" spans="1:5">
      <c r="A2293" t="s">
        <v>238</v>
      </c>
      <c r="B2293" t="s">
        <v>62</v>
      </c>
      <c r="C2293" t="s">
        <v>75</v>
      </c>
      <c r="D2293">
        <v>692</v>
      </c>
      <c r="E2293">
        <v>6.1717244701348746E-3</v>
      </c>
    </row>
    <row r="2294" spans="1:5">
      <c r="A2294" t="s">
        <v>239</v>
      </c>
      <c r="B2294" t="s">
        <v>62</v>
      </c>
      <c r="C2294" t="s">
        <v>75</v>
      </c>
      <c r="D2294">
        <v>619</v>
      </c>
      <c r="E2294">
        <v>6.1826871297792135E-3</v>
      </c>
    </row>
    <row r="2295" spans="1:5">
      <c r="A2295" t="s">
        <v>240</v>
      </c>
      <c r="B2295" t="s">
        <v>62</v>
      </c>
      <c r="C2295" t="s">
        <v>75</v>
      </c>
      <c r="D2295">
        <v>599</v>
      </c>
      <c r="E2295">
        <v>6.0911704693006859E-3</v>
      </c>
    </row>
    <row r="2296" spans="1:5">
      <c r="A2296" t="s">
        <v>241</v>
      </c>
      <c r="B2296" t="s">
        <v>62</v>
      </c>
      <c r="C2296" t="s">
        <v>75</v>
      </c>
      <c r="D2296">
        <v>568</v>
      </c>
      <c r="E2296">
        <v>6.3416960093896713E-3</v>
      </c>
    </row>
    <row r="2297" spans="1:5">
      <c r="A2297" t="s">
        <v>227</v>
      </c>
      <c r="B2297" t="s">
        <v>62</v>
      </c>
      <c r="C2297" t="s">
        <v>76</v>
      </c>
      <c r="D2297">
        <v>580.58904116000031</v>
      </c>
      <c r="E2297">
        <v>5.4086150893857803E-3</v>
      </c>
    </row>
    <row r="2298" spans="1:5">
      <c r="A2298" t="s">
        <v>228</v>
      </c>
      <c r="B2298" t="s">
        <v>62</v>
      </c>
      <c r="C2298" t="s">
        <v>76</v>
      </c>
      <c r="D2298">
        <v>760.40173934939673</v>
      </c>
      <c r="E2298">
        <v>4.9137946773090283E-3</v>
      </c>
    </row>
    <row r="2299" spans="1:5">
      <c r="A2299" t="s">
        <v>229</v>
      </c>
      <c r="B2299" t="s">
        <v>62</v>
      </c>
      <c r="C2299" t="s">
        <v>76</v>
      </c>
      <c r="D2299">
        <v>799.83693643660172</v>
      </c>
      <c r="E2299">
        <v>4.6503821855460002E-3</v>
      </c>
    </row>
    <row r="2300" spans="1:5">
      <c r="A2300" t="s">
        <v>230</v>
      </c>
      <c r="B2300" t="s">
        <v>62</v>
      </c>
      <c r="C2300" t="s">
        <v>76</v>
      </c>
      <c r="D2300">
        <v>884.27261822080209</v>
      </c>
      <c r="E2300">
        <v>4.9290444985401879E-3</v>
      </c>
    </row>
    <row r="2301" spans="1:5">
      <c r="A2301" t="s">
        <v>231</v>
      </c>
      <c r="B2301" t="s">
        <v>62</v>
      </c>
      <c r="C2301" t="s">
        <v>76</v>
      </c>
      <c r="D2301">
        <v>926.48657159770062</v>
      </c>
      <c r="E2301">
        <v>4.5962029850889928E-3</v>
      </c>
    </row>
    <row r="2302" spans="1:5">
      <c r="A2302" t="s">
        <v>232</v>
      </c>
      <c r="B2302" t="s">
        <v>62</v>
      </c>
      <c r="C2302" t="s">
        <v>76</v>
      </c>
      <c r="D2302">
        <v>1169.4360508451018</v>
      </c>
      <c r="E2302">
        <v>4.834154485943782E-3</v>
      </c>
    </row>
    <row r="2303" spans="1:5">
      <c r="A2303" t="s">
        <v>233</v>
      </c>
      <c r="B2303" t="s">
        <v>62</v>
      </c>
      <c r="C2303" t="s">
        <v>76</v>
      </c>
      <c r="D2303">
        <v>1153.2991285948983</v>
      </c>
      <c r="E2303">
        <v>5.0676855710915089E-3</v>
      </c>
    </row>
    <row r="2304" spans="1:5">
      <c r="A2304" t="s">
        <v>234</v>
      </c>
      <c r="B2304" t="s">
        <v>62</v>
      </c>
      <c r="C2304" t="s">
        <v>76</v>
      </c>
      <c r="D2304">
        <v>1227.5813570455041</v>
      </c>
      <c r="E2304">
        <v>4.9313492442549225E-3</v>
      </c>
    </row>
    <row r="2305" spans="1:5">
      <c r="A2305" t="s">
        <v>235</v>
      </c>
      <c r="B2305" t="s">
        <v>62</v>
      </c>
      <c r="C2305" t="s">
        <v>76</v>
      </c>
      <c r="D2305">
        <v>1036.3676767725033</v>
      </c>
      <c r="E2305">
        <v>5.2608921494350465E-3</v>
      </c>
    </row>
    <row r="2306" spans="1:5">
      <c r="A2306" t="s">
        <v>236</v>
      </c>
      <c r="B2306" t="s">
        <v>62</v>
      </c>
      <c r="C2306" t="s">
        <v>76</v>
      </c>
      <c r="D2306">
        <v>887</v>
      </c>
      <c r="E2306">
        <v>5.2635287485907553E-3</v>
      </c>
    </row>
    <row r="2307" spans="1:5">
      <c r="A2307" t="s">
        <v>237</v>
      </c>
      <c r="B2307" t="s">
        <v>62</v>
      </c>
      <c r="C2307" t="s">
        <v>76</v>
      </c>
      <c r="D2307">
        <v>674</v>
      </c>
      <c r="E2307">
        <v>5.2011210023079459E-3</v>
      </c>
    </row>
    <row r="2308" spans="1:5">
      <c r="A2308" t="s">
        <v>238</v>
      </c>
      <c r="B2308" t="s">
        <v>62</v>
      </c>
      <c r="C2308" t="s">
        <v>76</v>
      </c>
      <c r="D2308">
        <v>593</v>
      </c>
      <c r="E2308">
        <v>5.3424208356754729E-3</v>
      </c>
    </row>
    <row r="2309" spans="1:5">
      <c r="A2309" t="s">
        <v>239</v>
      </c>
      <c r="B2309" t="s">
        <v>62</v>
      </c>
      <c r="C2309" t="s">
        <v>76</v>
      </c>
      <c r="D2309">
        <v>529</v>
      </c>
      <c r="E2309">
        <v>5.501732829237555E-3</v>
      </c>
    </row>
    <row r="2310" spans="1:5">
      <c r="A2310" t="s">
        <v>240</v>
      </c>
      <c r="B2310" t="s">
        <v>62</v>
      </c>
      <c r="C2310" t="s">
        <v>76</v>
      </c>
      <c r="D2310">
        <v>454</v>
      </c>
      <c r="E2310">
        <v>5.5020190895741557E-3</v>
      </c>
    </row>
    <row r="2311" spans="1:5">
      <c r="A2311" t="s">
        <v>241</v>
      </c>
      <c r="B2311" t="s">
        <v>62</v>
      </c>
      <c r="C2311" t="s">
        <v>76</v>
      </c>
      <c r="D2311">
        <v>423</v>
      </c>
      <c r="E2311">
        <v>5.979117415287628E-3</v>
      </c>
    </row>
    <row r="2312" spans="1:5">
      <c r="A2312" t="s">
        <v>227</v>
      </c>
      <c r="B2312" t="s">
        <v>62</v>
      </c>
      <c r="C2312" t="s">
        <v>77</v>
      </c>
      <c r="D2312">
        <v>1750.066666979998</v>
      </c>
      <c r="E2312">
        <v>5.3272573743168346E-3</v>
      </c>
    </row>
    <row r="2313" spans="1:5">
      <c r="A2313" t="s">
        <v>228</v>
      </c>
      <c r="B2313" t="s">
        <v>62</v>
      </c>
      <c r="C2313" t="s">
        <v>77</v>
      </c>
      <c r="D2313">
        <v>1467.8342174442957</v>
      </c>
      <c r="E2313">
        <v>5.3690341160796979E-3</v>
      </c>
    </row>
    <row r="2314" spans="1:5">
      <c r="A2314" t="s">
        <v>229</v>
      </c>
      <c r="B2314" t="s">
        <v>62</v>
      </c>
      <c r="C2314" t="s">
        <v>77</v>
      </c>
      <c r="D2314">
        <v>1529.5109768861032</v>
      </c>
      <c r="E2314">
        <v>5.2143056734194433E-3</v>
      </c>
    </row>
    <row r="2315" spans="1:5">
      <c r="A2315" t="s">
        <v>230</v>
      </c>
      <c r="B2315" t="s">
        <v>62</v>
      </c>
      <c r="C2315" t="s">
        <v>77</v>
      </c>
      <c r="D2315">
        <v>1662.8455842434994</v>
      </c>
      <c r="E2315">
        <v>5.0800130892092827E-3</v>
      </c>
    </row>
    <row r="2316" spans="1:5">
      <c r="A2316" t="s">
        <v>231</v>
      </c>
      <c r="B2316" t="s">
        <v>62</v>
      </c>
      <c r="C2316" t="s">
        <v>77</v>
      </c>
      <c r="D2316">
        <v>1602.1605546967005</v>
      </c>
      <c r="E2316">
        <v>5.3846953377835998E-3</v>
      </c>
    </row>
    <row r="2317" spans="1:5">
      <c r="A2317" t="s">
        <v>232</v>
      </c>
      <c r="B2317" t="s">
        <v>62</v>
      </c>
      <c r="C2317" t="s">
        <v>77</v>
      </c>
      <c r="D2317">
        <v>1999.1227867020052</v>
      </c>
      <c r="E2317">
        <v>5.372147047216445E-3</v>
      </c>
    </row>
    <row r="2318" spans="1:5">
      <c r="A2318" t="s">
        <v>233</v>
      </c>
      <c r="B2318" t="s">
        <v>62</v>
      </c>
      <c r="C2318" t="s">
        <v>77</v>
      </c>
      <c r="D2318">
        <v>2397.1545693000926</v>
      </c>
      <c r="E2318">
        <v>5.3840000094870725E-3</v>
      </c>
    </row>
    <row r="2319" spans="1:5">
      <c r="A2319" t="s">
        <v>234</v>
      </c>
      <c r="B2319" t="s">
        <v>62</v>
      </c>
      <c r="C2319" t="s">
        <v>77</v>
      </c>
      <c r="D2319">
        <v>2424.3789190035063</v>
      </c>
      <c r="E2319">
        <v>5.2105077012933295E-3</v>
      </c>
    </row>
    <row r="2320" spans="1:5">
      <c r="A2320" t="s">
        <v>235</v>
      </c>
      <c r="B2320" t="s">
        <v>62</v>
      </c>
      <c r="C2320" t="s">
        <v>77</v>
      </c>
      <c r="D2320">
        <v>2168.5429967493965</v>
      </c>
      <c r="E2320">
        <v>5.1937471875258103E-3</v>
      </c>
    </row>
    <row r="2321" spans="1:5">
      <c r="A2321" t="s">
        <v>236</v>
      </c>
      <c r="B2321" t="s">
        <v>62</v>
      </c>
      <c r="C2321" t="s">
        <v>77</v>
      </c>
      <c r="D2321">
        <v>2087.1034064574942</v>
      </c>
      <c r="E2321">
        <v>5.3731310658850359E-3</v>
      </c>
    </row>
    <row r="2322" spans="1:5">
      <c r="A2322" t="s">
        <v>237</v>
      </c>
      <c r="B2322" t="s">
        <v>62</v>
      </c>
      <c r="C2322" t="s">
        <v>77</v>
      </c>
      <c r="D2322">
        <v>1538.7934197251013</v>
      </c>
      <c r="E2322">
        <v>5.6797090326215398E-3</v>
      </c>
    </row>
    <row r="2323" spans="1:5">
      <c r="A2323" t="s">
        <v>238</v>
      </c>
      <c r="B2323" t="s">
        <v>62</v>
      </c>
      <c r="C2323" t="s">
        <v>77</v>
      </c>
      <c r="D2323">
        <v>1369</v>
      </c>
      <c r="E2323">
        <v>5.7361415469523586E-3</v>
      </c>
    </row>
    <row r="2324" spans="1:5">
      <c r="A2324" t="s">
        <v>239</v>
      </c>
      <c r="B2324" t="s">
        <v>62</v>
      </c>
      <c r="C2324" t="s">
        <v>77</v>
      </c>
      <c r="D2324">
        <v>1256.4759200470987</v>
      </c>
      <c r="E2324">
        <v>6.0266278635061846E-3</v>
      </c>
    </row>
    <row r="2325" spans="1:5">
      <c r="A2325" t="s">
        <v>240</v>
      </c>
      <c r="B2325" t="s">
        <v>62</v>
      </c>
      <c r="C2325" t="s">
        <v>77</v>
      </c>
      <c r="D2325">
        <v>977.00934954149568</v>
      </c>
      <c r="E2325">
        <v>5.879525054816679E-3</v>
      </c>
    </row>
    <row r="2326" spans="1:5">
      <c r="A2326" t="s">
        <v>241</v>
      </c>
      <c r="B2326" t="s">
        <v>62</v>
      </c>
      <c r="C2326" t="s">
        <v>77</v>
      </c>
      <c r="D2326">
        <v>937.29909653519906</v>
      </c>
      <c r="E2326">
        <v>6.1576505686959737E-3</v>
      </c>
    </row>
    <row r="2327" spans="1:5">
      <c r="A2327" t="s">
        <v>227</v>
      </c>
      <c r="B2327" t="s">
        <v>62</v>
      </c>
      <c r="C2327" t="s">
        <v>78</v>
      </c>
      <c r="D2327">
        <v>548.375</v>
      </c>
      <c r="E2327">
        <v>5.8347105083200361E-3</v>
      </c>
    </row>
    <row r="2328" spans="1:5">
      <c r="A2328" t="s">
        <v>228</v>
      </c>
      <c r="B2328" t="s">
        <v>62</v>
      </c>
      <c r="C2328" t="s">
        <v>78</v>
      </c>
      <c r="D2328">
        <v>570.08128260659873</v>
      </c>
      <c r="E2328">
        <v>5.7880114675124134E-3</v>
      </c>
    </row>
    <row r="2329" spans="1:5">
      <c r="A2329" t="s">
        <v>229</v>
      </c>
      <c r="B2329" t="s">
        <v>62</v>
      </c>
      <c r="C2329" t="s">
        <v>78</v>
      </c>
      <c r="D2329">
        <v>605.31084177690093</v>
      </c>
      <c r="E2329">
        <v>5.8616834071241984E-3</v>
      </c>
    </row>
    <row r="2330" spans="1:5">
      <c r="A2330" t="s">
        <v>230</v>
      </c>
      <c r="B2330" t="s">
        <v>62</v>
      </c>
      <c r="C2330" t="s">
        <v>78</v>
      </c>
      <c r="D2330">
        <v>607.02341722119968</v>
      </c>
      <c r="E2330">
        <v>6.9455762253812572E-3</v>
      </c>
    </row>
    <row r="2331" spans="1:5">
      <c r="A2331" t="s">
        <v>231</v>
      </c>
      <c r="B2331" t="s">
        <v>62</v>
      </c>
      <c r="C2331" t="s">
        <v>78</v>
      </c>
      <c r="D2331">
        <v>541.7264944305</v>
      </c>
      <c r="E2331">
        <v>6.2003212387981279E-3</v>
      </c>
    </row>
    <row r="2332" spans="1:5">
      <c r="A2332" t="s">
        <v>232</v>
      </c>
      <c r="B2332" t="s">
        <v>62</v>
      </c>
      <c r="C2332" t="s">
        <v>78</v>
      </c>
      <c r="D2332">
        <v>636.18551138480018</v>
      </c>
      <c r="E2332">
        <v>6.2349181435298233E-3</v>
      </c>
    </row>
    <row r="2333" spans="1:5">
      <c r="A2333" t="s">
        <v>233</v>
      </c>
      <c r="B2333" t="s">
        <v>62</v>
      </c>
      <c r="C2333" t="s">
        <v>78</v>
      </c>
      <c r="D2333">
        <v>665.05579623489928</v>
      </c>
      <c r="E2333">
        <v>7.1254324898698332E-3</v>
      </c>
    </row>
    <row r="2334" spans="1:5">
      <c r="A2334" t="s">
        <v>234</v>
      </c>
      <c r="B2334" t="s">
        <v>62</v>
      </c>
      <c r="C2334" t="s">
        <v>78</v>
      </c>
      <c r="D2334">
        <v>791.47544928560126</v>
      </c>
      <c r="E2334">
        <v>6.3768646546577979E-3</v>
      </c>
    </row>
    <row r="2335" spans="1:5">
      <c r="A2335" t="s">
        <v>235</v>
      </c>
      <c r="B2335" t="s">
        <v>62</v>
      </c>
      <c r="C2335" t="s">
        <v>78</v>
      </c>
      <c r="D2335">
        <v>825.30306002310022</v>
      </c>
      <c r="E2335">
        <v>6.2711232240432102E-3</v>
      </c>
    </row>
    <row r="2336" spans="1:5">
      <c r="A2336" t="s">
        <v>236</v>
      </c>
      <c r="B2336" t="s">
        <v>62</v>
      </c>
      <c r="C2336" t="s">
        <v>78</v>
      </c>
      <c r="D2336">
        <v>829.15186103990004</v>
      </c>
      <c r="E2336">
        <v>6.2825982978917515E-3</v>
      </c>
    </row>
    <row r="2337" spans="1:5">
      <c r="A2337" t="s">
        <v>237</v>
      </c>
      <c r="B2337" t="s">
        <v>62</v>
      </c>
      <c r="C2337" t="s">
        <v>78</v>
      </c>
      <c r="D2337">
        <v>720.44791666470076</v>
      </c>
      <c r="E2337">
        <v>6.941578985157913E-3</v>
      </c>
    </row>
    <row r="2338" spans="1:5">
      <c r="A2338" t="s">
        <v>238</v>
      </c>
      <c r="B2338" t="s">
        <v>62</v>
      </c>
      <c r="C2338" t="s">
        <v>78</v>
      </c>
      <c r="D2338">
        <v>563</v>
      </c>
      <c r="E2338">
        <v>7.0122853759621078E-3</v>
      </c>
    </row>
    <row r="2339" spans="1:5">
      <c r="A2339" t="s">
        <v>239</v>
      </c>
      <c r="B2339" t="s">
        <v>62</v>
      </c>
      <c r="C2339" t="s">
        <v>78</v>
      </c>
      <c r="D2339">
        <v>522.59906668609983</v>
      </c>
      <c r="E2339">
        <v>6.8889366967037702E-3</v>
      </c>
    </row>
    <row r="2340" spans="1:5">
      <c r="A2340" t="s">
        <v>240</v>
      </c>
      <c r="B2340" t="s">
        <v>62</v>
      </c>
      <c r="C2340" t="s">
        <v>78</v>
      </c>
      <c r="D2340">
        <v>502.80687729489938</v>
      </c>
      <c r="E2340">
        <v>6.7716713063341533E-3</v>
      </c>
    </row>
    <row r="2341" spans="1:5">
      <c r="A2341" t="s">
        <v>241</v>
      </c>
      <c r="B2341" t="s">
        <v>62</v>
      </c>
      <c r="C2341" t="s">
        <v>78</v>
      </c>
      <c r="D2341">
        <v>423.14189482969954</v>
      </c>
      <c r="E2341">
        <v>6.7086566658051735E-3</v>
      </c>
    </row>
    <row r="2342" spans="1:5">
      <c r="A2342" t="s">
        <v>227</v>
      </c>
      <c r="B2342" t="s">
        <v>62</v>
      </c>
      <c r="C2342" t="s">
        <v>79</v>
      </c>
      <c r="D2342">
        <v>5471.9870516200126</v>
      </c>
      <c r="E2342">
        <v>3.5132156989739071E-3</v>
      </c>
    </row>
    <row r="2343" spans="1:5">
      <c r="A2343" t="s">
        <v>228</v>
      </c>
      <c r="B2343" t="s">
        <v>62</v>
      </c>
      <c r="C2343" t="s">
        <v>79</v>
      </c>
      <c r="D2343">
        <v>6057.0088309780713</v>
      </c>
      <c r="E2343">
        <v>3.4956739688781577E-3</v>
      </c>
    </row>
    <row r="2344" spans="1:5">
      <c r="A2344" t="s">
        <v>229</v>
      </c>
      <c r="B2344" t="s">
        <v>62</v>
      </c>
      <c r="C2344" t="s">
        <v>79</v>
      </c>
      <c r="D2344">
        <v>6159.4232597034716</v>
      </c>
      <c r="E2344">
        <v>3.6011819620049624E-3</v>
      </c>
    </row>
    <row r="2345" spans="1:5">
      <c r="A2345" t="s">
        <v>230</v>
      </c>
      <c r="B2345" t="s">
        <v>62</v>
      </c>
      <c r="C2345" t="s">
        <v>79</v>
      </c>
      <c r="D2345">
        <v>6101.8499472658714</v>
      </c>
      <c r="E2345">
        <v>3.4810293814929606E-3</v>
      </c>
    </row>
    <row r="2346" spans="1:5">
      <c r="A2346" t="s">
        <v>231</v>
      </c>
      <c r="B2346" t="s">
        <v>62</v>
      </c>
      <c r="C2346" t="s">
        <v>79</v>
      </c>
      <c r="D2346">
        <v>6390.1509725641381</v>
      </c>
      <c r="E2346">
        <v>3.5553706841488213E-3</v>
      </c>
    </row>
    <row r="2347" spans="1:5">
      <c r="A2347" t="s">
        <v>232</v>
      </c>
      <c r="B2347" t="s">
        <v>62</v>
      </c>
      <c r="C2347" t="s">
        <v>79</v>
      </c>
      <c r="D2347">
        <v>7809.0056511660214</v>
      </c>
      <c r="E2347">
        <v>3.6927458310837885E-3</v>
      </c>
    </row>
    <row r="2348" spans="1:5">
      <c r="A2348" t="s">
        <v>233</v>
      </c>
      <c r="B2348" t="s">
        <v>62</v>
      </c>
      <c r="C2348" t="s">
        <v>79</v>
      </c>
      <c r="D2348">
        <v>8435.7222066823979</v>
      </c>
      <c r="E2348">
        <v>3.6754379091048376E-3</v>
      </c>
    </row>
    <row r="2349" spans="1:5">
      <c r="A2349" t="s">
        <v>234</v>
      </c>
      <c r="B2349" t="s">
        <v>62</v>
      </c>
      <c r="C2349" t="s">
        <v>79</v>
      </c>
      <c r="D2349">
        <v>8649.4163629875384</v>
      </c>
      <c r="E2349">
        <v>3.7248049398206653E-3</v>
      </c>
    </row>
    <row r="2350" spans="1:5">
      <c r="A2350" t="s">
        <v>235</v>
      </c>
      <c r="B2350" t="s">
        <v>62</v>
      </c>
      <c r="C2350" t="s">
        <v>79</v>
      </c>
      <c r="D2350">
        <v>7001.3967395197787</v>
      </c>
      <c r="E2350">
        <v>3.7307358177220652E-3</v>
      </c>
    </row>
    <row r="2351" spans="1:5">
      <c r="A2351" t="s">
        <v>236</v>
      </c>
      <c r="B2351" t="s">
        <v>62</v>
      </c>
      <c r="C2351" t="s">
        <v>79</v>
      </c>
      <c r="D2351">
        <v>6423.0526004324083</v>
      </c>
      <c r="E2351">
        <v>3.8788721762607293E-3</v>
      </c>
    </row>
    <row r="2352" spans="1:5">
      <c r="A2352" t="s">
        <v>237</v>
      </c>
      <c r="B2352" t="s">
        <v>62</v>
      </c>
      <c r="C2352" t="s">
        <v>79</v>
      </c>
      <c r="D2352">
        <v>5350.2705941005133</v>
      </c>
      <c r="E2352">
        <v>4.0888455850980939E-3</v>
      </c>
    </row>
    <row r="2353" spans="1:5">
      <c r="A2353" t="s">
        <v>238</v>
      </c>
      <c r="B2353" t="s">
        <v>62</v>
      </c>
      <c r="C2353" t="s">
        <v>79</v>
      </c>
      <c r="D2353">
        <v>4556</v>
      </c>
      <c r="E2353">
        <v>4.1444127402204666E-3</v>
      </c>
    </row>
    <row r="2354" spans="1:5">
      <c r="A2354" t="s">
        <v>239</v>
      </c>
      <c r="B2354" t="s">
        <v>62</v>
      </c>
      <c r="C2354" t="s">
        <v>79</v>
      </c>
      <c r="D2354">
        <v>4149.902907750231</v>
      </c>
      <c r="E2354">
        <v>4.1857606936406121E-3</v>
      </c>
    </row>
    <row r="2355" spans="1:5">
      <c r="A2355" t="s">
        <v>240</v>
      </c>
      <c r="B2355" t="s">
        <v>62</v>
      </c>
      <c r="C2355" t="s">
        <v>79</v>
      </c>
      <c r="D2355">
        <v>3677.1122401603707</v>
      </c>
      <c r="E2355">
        <v>4.3180331843245233E-3</v>
      </c>
    </row>
    <row r="2356" spans="1:5">
      <c r="A2356" t="s">
        <v>241</v>
      </c>
      <c r="B2356" t="s">
        <v>62</v>
      </c>
      <c r="C2356" t="s">
        <v>79</v>
      </c>
      <c r="D2356">
        <v>3313.3875985615978</v>
      </c>
      <c r="E2356">
        <v>4.8815210786951856E-3</v>
      </c>
    </row>
    <row r="2357" spans="1:5">
      <c r="A2357" t="s">
        <v>227</v>
      </c>
      <c r="B2357" t="s">
        <v>62</v>
      </c>
      <c r="C2357" t="s">
        <v>80</v>
      </c>
      <c r="D2357">
        <v>4726.7022043199977</v>
      </c>
      <c r="E2357">
        <v>3.5127254003547758E-3</v>
      </c>
    </row>
    <row r="2358" spans="1:5">
      <c r="A2358" t="s">
        <v>228</v>
      </c>
      <c r="B2358" t="s">
        <v>62</v>
      </c>
      <c r="C2358" t="s">
        <v>80</v>
      </c>
      <c r="D2358">
        <v>4921.042663822981</v>
      </c>
      <c r="E2358">
        <v>3.6463008379199174E-3</v>
      </c>
    </row>
    <row r="2359" spans="1:5">
      <c r="A2359" t="s">
        <v>229</v>
      </c>
      <c r="B2359" t="s">
        <v>62</v>
      </c>
      <c r="C2359" t="s">
        <v>80</v>
      </c>
      <c r="D2359">
        <v>5086.113772518589</v>
      </c>
      <c r="E2359">
        <v>3.6653791186833378E-3</v>
      </c>
    </row>
    <row r="2360" spans="1:5">
      <c r="A2360" t="s">
        <v>230</v>
      </c>
      <c r="B2360" t="s">
        <v>62</v>
      </c>
      <c r="C2360" t="s">
        <v>80</v>
      </c>
      <c r="D2360">
        <v>5070.9520041092919</v>
      </c>
      <c r="E2360">
        <v>3.5842998881810005E-3</v>
      </c>
    </row>
    <row r="2361" spans="1:5">
      <c r="A2361" t="s">
        <v>231</v>
      </c>
      <c r="B2361" t="s">
        <v>62</v>
      </c>
      <c r="C2361" t="s">
        <v>80</v>
      </c>
      <c r="D2361">
        <v>5120.2919417133835</v>
      </c>
      <c r="E2361">
        <v>3.6202067787738379E-3</v>
      </c>
    </row>
    <row r="2362" spans="1:5">
      <c r="A2362" t="s">
        <v>232</v>
      </c>
      <c r="B2362" t="s">
        <v>62</v>
      </c>
      <c r="C2362" t="s">
        <v>80</v>
      </c>
      <c r="D2362">
        <v>6485.9986931966559</v>
      </c>
      <c r="E2362">
        <v>4.2407216773423864E-3</v>
      </c>
    </row>
    <row r="2363" spans="1:5">
      <c r="A2363" t="s">
        <v>233</v>
      </c>
      <c r="B2363" t="s">
        <v>62</v>
      </c>
      <c r="C2363" t="s">
        <v>80</v>
      </c>
      <c r="D2363">
        <v>6737.2061736478772</v>
      </c>
      <c r="E2363">
        <v>4.4197454525666379E-3</v>
      </c>
    </row>
    <row r="2364" spans="1:5">
      <c r="A2364" t="s">
        <v>234</v>
      </c>
      <c r="B2364" t="s">
        <v>62</v>
      </c>
      <c r="C2364" t="s">
        <v>80</v>
      </c>
      <c r="D2364">
        <v>7696</v>
      </c>
      <c r="E2364">
        <v>4.4654329810579815E-3</v>
      </c>
    </row>
    <row r="2365" spans="1:5">
      <c r="A2365" t="s">
        <v>235</v>
      </c>
      <c r="B2365" t="s">
        <v>62</v>
      </c>
      <c r="C2365" t="s">
        <v>80</v>
      </c>
      <c r="D2365">
        <v>6333</v>
      </c>
      <c r="E2365">
        <v>4.375010965489411E-3</v>
      </c>
    </row>
    <row r="2366" spans="1:5">
      <c r="A2366" t="s">
        <v>236</v>
      </c>
      <c r="B2366" t="s">
        <v>62</v>
      </c>
      <c r="C2366" t="s">
        <v>80</v>
      </c>
      <c r="D2366">
        <v>5574</v>
      </c>
      <c r="E2366">
        <v>4.5113971614240723E-3</v>
      </c>
    </row>
    <row r="2367" spans="1:5">
      <c r="A2367" t="s">
        <v>237</v>
      </c>
      <c r="B2367" t="s">
        <v>62</v>
      </c>
      <c r="C2367" t="s">
        <v>80</v>
      </c>
      <c r="D2367">
        <v>4503</v>
      </c>
      <c r="E2367">
        <v>4.5540627236163546E-3</v>
      </c>
    </row>
    <row r="2368" spans="1:5">
      <c r="A2368" t="s">
        <v>238</v>
      </c>
      <c r="B2368" t="s">
        <v>62</v>
      </c>
      <c r="C2368" t="s">
        <v>80</v>
      </c>
      <c r="D2368">
        <v>4280</v>
      </c>
      <c r="E2368">
        <v>4.8976181204569052E-3</v>
      </c>
    </row>
    <row r="2369" spans="1:5">
      <c r="A2369" t="s">
        <v>239</v>
      </c>
      <c r="B2369" t="s">
        <v>62</v>
      </c>
      <c r="C2369" t="s">
        <v>80</v>
      </c>
      <c r="D2369">
        <v>3612</v>
      </c>
      <c r="E2369">
        <v>5.2387104712686107E-3</v>
      </c>
    </row>
    <row r="2370" spans="1:5">
      <c r="A2370" t="s">
        <v>240</v>
      </c>
      <c r="B2370" t="s">
        <v>62</v>
      </c>
      <c r="C2370" t="s">
        <v>80</v>
      </c>
      <c r="D2370">
        <v>3039</v>
      </c>
      <c r="E2370">
        <v>5.3590362326788781E-3</v>
      </c>
    </row>
    <row r="2371" spans="1:5">
      <c r="A2371" t="s">
        <v>241</v>
      </c>
      <c r="B2371" t="s">
        <v>62</v>
      </c>
      <c r="C2371" t="s">
        <v>80</v>
      </c>
      <c r="D2371">
        <v>2641</v>
      </c>
      <c r="E2371">
        <v>5.4277630527157219E-3</v>
      </c>
    </row>
    <row r="2372" spans="1:5">
      <c r="A2372" t="s">
        <v>227</v>
      </c>
      <c r="B2372" t="s">
        <v>62</v>
      </c>
      <c r="C2372" t="s">
        <v>81</v>
      </c>
      <c r="D2372">
        <v>1242.6972478800012</v>
      </c>
      <c r="E2372">
        <v>4.4515573552529183E-3</v>
      </c>
    </row>
    <row r="2373" spans="1:5">
      <c r="A2373" t="s">
        <v>228</v>
      </c>
      <c r="B2373" t="s">
        <v>62</v>
      </c>
      <c r="C2373" t="s">
        <v>81</v>
      </c>
      <c r="D2373">
        <v>1383.0031358989872</v>
      </c>
      <c r="E2373">
        <v>4.5895652116983727E-3</v>
      </c>
    </row>
    <row r="2374" spans="1:5">
      <c r="A2374" t="s">
        <v>229</v>
      </c>
      <c r="B2374" t="s">
        <v>62</v>
      </c>
      <c r="C2374" t="s">
        <v>81</v>
      </c>
      <c r="D2374">
        <v>1466.9855301684947</v>
      </c>
      <c r="E2374">
        <v>4.6541265271572152E-3</v>
      </c>
    </row>
    <row r="2375" spans="1:5">
      <c r="A2375" t="s">
        <v>230</v>
      </c>
      <c r="B2375" t="s">
        <v>62</v>
      </c>
      <c r="C2375" t="s">
        <v>81</v>
      </c>
      <c r="D2375">
        <v>1399.8471253047007</v>
      </c>
      <c r="E2375">
        <v>5.2755067811395637E-3</v>
      </c>
    </row>
    <row r="2376" spans="1:5">
      <c r="A2376" t="s">
        <v>231</v>
      </c>
      <c r="B2376" t="s">
        <v>62</v>
      </c>
      <c r="C2376" t="s">
        <v>81</v>
      </c>
      <c r="D2376">
        <v>1608.4838243958955</v>
      </c>
      <c r="E2376">
        <v>5.4323610105784887E-3</v>
      </c>
    </row>
    <row r="2377" spans="1:5">
      <c r="A2377" t="s">
        <v>232</v>
      </c>
      <c r="B2377" t="s">
        <v>62</v>
      </c>
      <c r="C2377" t="s">
        <v>81</v>
      </c>
      <c r="D2377">
        <v>1665.2440962229987</v>
      </c>
      <c r="E2377">
        <v>5.3645053451646923E-3</v>
      </c>
    </row>
    <row r="2378" spans="1:5">
      <c r="A2378" t="s">
        <v>233</v>
      </c>
      <c r="B2378" t="s">
        <v>62</v>
      </c>
      <c r="C2378" t="s">
        <v>81</v>
      </c>
      <c r="D2378">
        <v>1576.0235302450994</v>
      </c>
      <c r="E2378">
        <v>5.2663796180499149E-3</v>
      </c>
    </row>
    <row r="2379" spans="1:5">
      <c r="A2379" t="s">
        <v>234</v>
      </c>
      <c r="B2379" t="s">
        <v>62</v>
      </c>
      <c r="C2379" t="s">
        <v>81</v>
      </c>
      <c r="D2379">
        <v>1739.0054039483948</v>
      </c>
      <c r="E2379">
        <v>5.0882937199234037E-3</v>
      </c>
    </row>
    <row r="2380" spans="1:5">
      <c r="A2380" t="s">
        <v>235</v>
      </c>
      <c r="B2380" t="s">
        <v>62</v>
      </c>
      <c r="C2380" t="s">
        <v>81</v>
      </c>
      <c r="D2380">
        <v>1656.4562237461878</v>
      </c>
      <c r="E2380">
        <v>5.6113722808234668E-3</v>
      </c>
    </row>
    <row r="2381" spans="1:5">
      <c r="A2381" t="s">
        <v>236</v>
      </c>
      <c r="B2381" t="s">
        <v>62</v>
      </c>
      <c r="C2381" t="s">
        <v>81</v>
      </c>
      <c r="D2381">
        <v>1633.8391496684949</v>
      </c>
      <c r="E2381">
        <v>5.4277079459149604E-3</v>
      </c>
    </row>
    <row r="2382" spans="1:5">
      <c r="A2382" t="s">
        <v>237</v>
      </c>
      <c r="B2382" t="s">
        <v>62</v>
      </c>
      <c r="C2382" t="s">
        <v>81</v>
      </c>
      <c r="D2382">
        <v>1184.4307240671001</v>
      </c>
      <c r="E2382">
        <v>5.6323491459778314E-3</v>
      </c>
    </row>
    <row r="2383" spans="1:5">
      <c r="A2383" t="s">
        <v>238</v>
      </c>
      <c r="B2383" t="s">
        <v>62</v>
      </c>
      <c r="C2383" t="s">
        <v>81</v>
      </c>
      <c r="D2383">
        <v>1218</v>
      </c>
      <c r="E2383">
        <v>5.651340996168582E-3</v>
      </c>
    </row>
    <row r="2384" spans="1:5">
      <c r="A2384" t="s">
        <v>239</v>
      </c>
      <c r="B2384" t="s">
        <v>62</v>
      </c>
      <c r="C2384" t="s">
        <v>81</v>
      </c>
      <c r="D2384">
        <v>1299.5188799866946</v>
      </c>
      <c r="E2384">
        <v>5.6264890675698986E-3</v>
      </c>
    </row>
    <row r="2385" spans="1:5">
      <c r="A2385" t="s">
        <v>240</v>
      </c>
      <c r="B2385" t="s">
        <v>62</v>
      </c>
      <c r="C2385" t="s">
        <v>81</v>
      </c>
      <c r="D2385">
        <v>1035.7435499918986</v>
      </c>
      <c r="E2385">
        <v>5.3948695900787168E-3</v>
      </c>
    </row>
    <row r="2386" spans="1:5">
      <c r="A2386" t="s">
        <v>241</v>
      </c>
      <c r="B2386" t="s">
        <v>62</v>
      </c>
      <c r="C2386" t="s">
        <v>81</v>
      </c>
      <c r="D2386">
        <v>920.16443945459696</v>
      </c>
      <c r="E2386">
        <v>5.0779977172964947E-3</v>
      </c>
    </row>
    <row r="2387" spans="1:5">
      <c r="A2387" t="s">
        <v>227</v>
      </c>
      <c r="B2387" t="s">
        <v>62</v>
      </c>
      <c r="C2387" t="s">
        <v>82</v>
      </c>
      <c r="D2387">
        <v>503.4237288700005</v>
      </c>
      <c r="E2387">
        <v>6.3858868463814167E-3</v>
      </c>
    </row>
    <row r="2388" spans="1:5">
      <c r="A2388" t="s">
        <v>228</v>
      </c>
      <c r="B2388" t="s">
        <v>62</v>
      </c>
      <c r="C2388" t="s">
        <v>82</v>
      </c>
      <c r="D2388">
        <v>562.70599555639785</v>
      </c>
      <c r="E2388">
        <v>6.4413600560847637E-3</v>
      </c>
    </row>
    <row r="2389" spans="1:5">
      <c r="A2389" t="s">
        <v>229</v>
      </c>
      <c r="B2389" t="s">
        <v>62</v>
      </c>
      <c r="C2389" t="s">
        <v>82</v>
      </c>
      <c r="D2389">
        <v>611.62582345030046</v>
      </c>
      <c r="E2389">
        <v>5.9180111594810984E-3</v>
      </c>
    </row>
    <row r="2390" spans="1:5">
      <c r="A2390" t="s">
        <v>230</v>
      </c>
      <c r="B2390" t="s">
        <v>62</v>
      </c>
      <c r="C2390" t="s">
        <v>82</v>
      </c>
      <c r="D2390">
        <v>720.82429435060124</v>
      </c>
      <c r="E2390">
        <v>5.8897108160892962E-3</v>
      </c>
    </row>
    <row r="2391" spans="1:5">
      <c r="A2391" t="s">
        <v>231</v>
      </c>
      <c r="B2391" t="s">
        <v>62</v>
      </c>
      <c r="C2391" t="s">
        <v>82</v>
      </c>
      <c r="D2391">
        <v>648.83502014730038</v>
      </c>
      <c r="E2391">
        <v>5.9360941566750014E-3</v>
      </c>
    </row>
    <row r="2392" spans="1:5">
      <c r="A2392" t="s">
        <v>232</v>
      </c>
      <c r="B2392" t="s">
        <v>62</v>
      </c>
      <c r="C2392" t="s">
        <v>82</v>
      </c>
      <c r="D2392">
        <v>864.96955157239825</v>
      </c>
      <c r="E2392">
        <v>5.9697452361933186E-3</v>
      </c>
    </row>
    <row r="2393" spans="1:5">
      <c r="A2393" t="s">
        <v>233</v>
      </c>
      <c r="B2393" t="s">
        <v>62</v>
      </c>
      <c r="C2393" t="s">
        <v>82</v>
      </c>
      <c r="D2393">
        <v>832.27336301429966</v>
      </c>
      <c r="E2393">
        <v>6.1810242397910727E-3</v>
      </c>
    </row>
    <row r="2394" spans="1:5">
      <c r="A2394" t="s">
        <v>234</v>
      </c>
      <c r="B2394" t="s">
        <v>62</v>
      </c>
      <c r="C2394" t="s">
        <v>82</v>
      </c>
      <c r="D2394">
        <v>760.47626377560027</v>
      </c>
      <c r="E2394">
        <v>6.1022499701675406E-3</v>
      </c>
    </row>
    <row r="2395" spans="1:5">
      <c r="A2395" t="s">
        <v>235</v>
      </c>
      <c r="B2395" t="s">
        <v>62</v>
      </c>
      <c r="C2395" t="s">
        <v>82</v>
      </c>
      <c r="D2395">
        <v>725.14321522710077</v>
      </c>
      <c r="E2395">
        <v>6.2171780592054091E-3</v>
      </c>
    </row>
    <row r="2396" spans="1:5">
      <c r="A2396" t="s">
        <v>236</v>
      </c>
      <c r="B2396" t="s">
        <v>62</v>
      </c>
      <c r="C2396" t="s">
        <v>82</v>
      </c>
      <c r="D2396">
        <v>715.15996498120194</v>
      </c>
      <c r="E2396">
        <v>6.4675173332662816E-3</v>
      </c>
    </row>
    <row r="2397" spans="1:5">
      <c r="A2397" t="s">
        <v>237</v>
      </c>
      <c r="B2397" t="s">
        <v>62</v>
      </c>
      <c r="C2397" t="s">
        <v>82</v>
      </c>
      <c r="D2397">
        <v>646.98782608859983</v>
      </c>
      <c r="E2397">
        <v>6.405633897047393E-3</v>
      </c>
    </row>
    <row r="2398" spans="1:5">
      <c r="A2398" t="s">
        <v>238</v>
      </c>
      <c r="B2398" t="s">
        <v>62</v>
      </c>
      <c r="C2398" t="s">
        <v>82</v>
      </c>
      <c r="D2398">
        <v>486</v>
      </c>
      <c r="E2398">
        <v>6.8915752171925014E-3</v>
      </c>
    </row>
    <row r="2399" spans="1:5">
      <c r="A2399" t="s">
        <v>239</v>
      </c>
      <c r="B2399" t="s">
        <v>62</v>
      </c>
      <c r="C2399" t="s">
        <v>82</v>
      </c>
      <c r="D2399">
        <v>531.67965811999977</v>
      </c>
      <c r="E2399">
        <v>6.1331217326132731E-3</v>
      </c>
    </row>
    <row r="2400" spans="1:5">
      <c r="A2400" t="s">
        <v>240</v>
      </c>
      <c r="B2400" t="s">
        <v>62</v>
      </c>
      <c r="C2400" t="s">
        <v>82</v>
      </c>
      <c r="D2400">
        <v>465.86783960700006</v>
      </c>
      <c r="E2400">
        <v>6.9784875094855599E-3</v>
      </c>
    </row>
    <row r="2401" spans="1:5">
      <c r="A2401" t="s">
        <v>241</v>
      </c>
      <c r="B2401" t="s">
        <v>62</v>
      </c>
      <c r="C2401" t="s">
        <v>82</v>
      </c>
      <c r="D2401">
        <v>369.16398633719996</v>
      </c>
      <c r="E2401">
        <v>7.084222120128836E-3</v>
      </c>
    </row>
    <row r="2402" spans="1:5">
      <c r="A2402" t="s">
        <v>227</v>
      </c>
      <c r="B2402" t="s">
        <v>62</v>
      </c>
      <c r="C2402" t="s">
        <v>83</v>
      </c>
      <c r="D2402">
        <v>1002.6626505200011</v>
      </c>
      <c r="E2402">
        <v>5.2996522645724665E-3</v>
      </c>
    </row>
    <row r="2403" spans="1:5">
      <c r="A2403" t="s">
        <v>228</v>
      </c>
      <c r="B2403" t="s">
        <v>62</v>
      </c>
      <c r="C2403" t="s">
        <v>83</v>
      </c>
      <c r="D2403">
        <v>1085.5558905723017</v>
      </c>
      <c r="E2403">
        <v>5.4219137146119369E-3</v>
      </c>
    </row>
    <row r="2404" spans="1:5">
      <c r="A2404" t="s">
        <v>229</v>
      </c>
      <c r="B2404" t="s">
        <v>62</v>
      </c>
      <c r="C2404" t="s">
        <v>83</v>
      </c>
      <c r="D2404">
        <v>996.13687451270073</v>
      </c>
      <c r="E2404">
        <v>5.5727803282497948E-3</v>
      </c>
    </row>
    <row r="2405" spans="1:5">
      <c r="A2405" t="s">
        <v>230</v>
      </c>
      <c r="B2405" t="s">
        <v>62</v>
      </c>
      <c r="C2405" t="s">
        <v>83</v>
      </c>
      <c r="D2405">
        <v>1064.5424950668992</v>
      </c>
      <c r="E2405">
        <v>5.1297310157971416E-3</v>
      </c>
    </row>
    <row r="2406" spans="1:5">
      <c r="A2406" t="s">
        <v>231</v>
      </c>
      <c r="B2406" t="s">
        <v>62</v>
      </c>
      <c r="C2406" t="s">
        <v>83</v>
      </c>
      <c r="D2406">
        <v>997.5696907081018</v>
      </c>
      <c r="E2406">
        <v>5.7686624883565097E-3</v>
      </c>
    </row>
    <row r="2407" spans="1:5">
      <c r="A2407" t="s">
        <v>232</v>
      </c>
      <c r="B2407" t="s">
        <v>62</v>
      </c>
      <c r="C2407" t="s">
        <v>83</v>
      </c>
      <c r="D2407">
        <v>1241.3338528864031</v>
      </c>
      <c r="E2407">
        <v>5.601167853499938E-3</v>
      </c>
    </row>
    <row r="2408" spans="1:5">
      <c r="A2408" t="s">
        <v>233</v>
      </c>
      <c r="B2408" t="s">
        <v>62</v>
      </c>
      <c r="C2408" t="s">
        <v>83</v>
      </c>
      <c r="D2408">
        <v>1349.8553674977018</v>
      </c>
      <c r="E2408">
        <v>5.5351768326756716E-3</v>
      </c>
    </row>
    <row r="2409" spans="1:5">
      <c r="A2409" t="s">
        <v>234</v>
      </c>
      <c r="B2409" t="s">
        <v>62</v>
      </c>
      <c r="C2409" t="s">
        <v>83</v>
      </c>
      <c r="D2409">
        <v>1264.8882126976011</v>
      </c>
      <c r="E2409">
        <v>5.2449089270503978E-3</v>
      </c>
    </row>
    <row r="2410" spans="1:5">
      <c r="A2410" t="s">
        <v>235</v>
      </c>
      <c r="B2410" t="s">
        <v>62</v>
      </c>
      <c r="C2410" t="s">
        <v>83</v>
      </c>
      <c r="D2410">
        <v>1268.7265540033961</v>
      </c>
      <c r="E2410">
        <v>5.4263007330631234E-3</v>
      </c>
    </row>
    <row r="2411" spans="1:5">
      <c r="A2411" t="s">
        <v>236</v>
      </c>
      <c r="B2411" t="s">
        <v>62</v>
      </c>
      <c r="C2411" t="s">
        <v>83</v>
      </c>
      <c r="D2411">
        <v>1187.2712088221001</v>
      </c>
      <c r="E2411">
        <v>5.6873171698831101E-3</v>
      </c>
    </row>
    <row r="2412" spans="1:5">
      <c r="A2412" t="s">
        <v>237</v>
      </c>
      <c r="B2412" t="s">
        <v>62</v>
      </c>
      <c r="C2412" t="s">
        <v>83</v>
      </c>
      <c r="D2412">
        <v>974.53844478610051</v>
      </c>
      <c r="E2412">
        <v>5.3021493942530763E-3</v>
      </c>
    </row>
    <row r="2413" spans="1:5">
      <c r="A2413" t="s">
        <v>238</v>
      </c>
      <c r="B2413" t="s">
        <v>62</v>
      </c>
      <c r="C2413" t="s">
        <v>83</v>
      </c>
      <c r="D2413">
        <v>862</v>
      </c>
      <c r="E2413">
        <v>5.4782160350605831E-3</v>
      </c>
    </row>
    <row r="2414" spans="1:5">
      <c r="A2414" t="s">
        <v>239</v>
      </c>
      <c r="B2414" t="s">
        <v>62</v>
      </c>
      <c r="C2414" t="s">
        <v>83</v>
      </c>
      <c r="D2414">
        <v>734.12747784030012</v>
      </c>
      <c r="E2414">
        <v>5.5303111754524698E-3</v>
      </c>
    </row>
    <row r="2415" spans="1:5">
      <c r="A2415" t="s">
        <v>240</v>
      </c>
      <c r="B2415" t="s">
        <v>62</v>
      </c>
      <c r="C2415" t="s">
        <v>83</v>
      </c>
      <c r="D2415">
        <v>627.88986433990124</v>
      </c>
      <c r="E2415">
        <v>5.4727458178135012E-3</v>
      </c>
    </row>
    <row r="2416" spans="1:5">
      <c r="A2416" t="s">
        <v>241</v>
      </c>
      <c r="B2416" t="s">
        <v>62</v>
      </c>
      <c r="C2416" t="s">
        <v>83</v>
      </c>
      <c r="D2416">
        <v>637.25845610199849</v>
      </c>
      <c r="E2416">
        <v>6.0189667184260094E-3</v>
      </c>
    </row>
    <row r="2417" spans="1:5">
      <c r="A2417" t="s">
        <v>227</v>
      </c>
      <c r="B2417" t="s">
        <v>62</v>
      </c>
      <c r="C2417" t="s">
        <v>84</v>
      </c>
      <c r="D2417">
        <v>1168.0391301699983</v>
      </c>
      <c r="E2417">
        <v>4.4427264861495036E-3</v>
      </c>
    </row>
    <row r="2418" spans="1:5">
      <c r="A2418" t="s">
        <v>228</v>
      </c>
      <c r="B2418" t="s">
        <v>62</v>
      </c>
      <c r="C2418" t="s">
        <v>84</v>
      </c>
      <c r="D2418">
        <v>1167.1378705038005</v>
      </c>
      <c r="E2418">
        <v>5.0154902175151249E-3</v>
      </c>
    </row>
    <row r="2419" spans="1:5">
      <c r="A2419" t="s">
        <v>229</v>
      </c>
      <c r="B2419" t="s">
        <v>62</v>
      </c>
      <c r="C2419" t="s">
        <v>84</v>
      </c>
      <c r="D2419">
        <v>1035.2092315169011</v>
      </c>
      <c r="E2419">
        <v>4.5713701159309627E-3</v>
      </c>
    </row>
    <row r="2420" spans="1:5">
      <c r="A2420" t="s">
        <v>230</v>
      </c>
      <c r="B2420" t="s">
        <v>62</v>
      </c>
      <c r="C2420" t="s">
        <v>84</v>
      </c>
      <c r="D2420">
        <v>1117.5754939884987</v>
      </c>
      <c r="E2420">
        <v>4.6582302502534527E-3</v>
      </c>
    </row>
    <row r="2421" spans="1:5">
      <c r="A2421" t="s">
        <v>231</v>
      </c>
      <c r="B2421" t="s">
        <v>62</v>
      </c>
      <c r="C2421" t="s">
        <v>84</v>
      </c>
      <c r="D2421">
        <v>1360.8858863489027</v>
      </c>
      <c r="E2421">
        <v>4.6169751765003583E-3</v>
      </c>
    </row>
    <row r="2422" spans="1:5">
      <c r="A2422" t="s">
        <v>232</v>
      </c>
      <c r="B2422" t="s">
        <v>62</v>
      </c>
      <c r="C2422" t="s">
        <v>84</v>
      </c>
      <c r="D2422">
        <v>1505.0200909677967</v>
      </c>
      <c r="E2422">
        <v>4.7323535028553233E-3</v>
      </c>
    </row>
    <row r="2423" spans="1:5">
      <c r="A2423" t="s">
        <v>233</v>
      </c>
      <c r="B2423" t="s">
        <v>62</v>
      </c>
      <c r="C2423" t="s">
        <v>84</v>
      </c>
      <c r="D2423">
        <v>1402.231729918004</v>
      </c>
      <c r="E2423">
        <v>4.6468369960130781E-3</v>
      </c>
    </row>
    <row r="2424" spans="1:5">
      <c r="A2424" t="s">
        <v>234</v>
      </c>
      <c r="B2424" t="s">
        <v>62</v>
      </c>
      <c r="C2424" t="s">
        <v>84</v>
      </c>
      <c r="D2424">
        <v>1759.9254693736011</v>
      </c>
      <c r="E2424">
        <v>4.3002937761604893E-3</v>
      </c>
    </row>
    <row r="2425" spans="1:5">
      <c r="A2425" t="s">
        <v>235</v>
      </c>
      <c r="B2425" t="s">
        <v>62</v>
      </c>
      <c r="C2425" t="s">
        <v>84</v>
      </c>
      <c r="D2425">
        <v>2032.7779738538907</v>
      </c>
      <c r="E2425">
        <v>4.2025104160074581E-3</v>
      </c>
    </row>
    <row r="2426" spans="1:5">
      <c r="A2426" t="s">
        <v>236</v>
      </c>
      <c r="B2426" t="s">
        <v>62</v>
      </c>
      <c r="C2426" t="s">
        <v>84</v>
      </c>
      <c r="D2426">
        <v>2353.9934874848</v>
      </c>
      <c r="E2426">
        <v>4.2367487048577115E-3</v>
      </c>
    </row>
    <row r="2427" spans="1:5">
      <c r="A2427" t="s">
        <v>237</v>
      </c>
      <c r="B2427" t="s">
        <v>62</v>
      </c>
      <c r="C2427" t="s">
        <v>84</v>
      </c>
      <c r="D2427">
        <v>1685.3051276735002</v>
      </c>
      <c r="E2427">
        <v>4.4246258457985811E-3</v>
      </c>
    </row>
    <row r="2428" spans="1:5">
      <c r="A2428" t="s">
        <v>238</v>
      </c>
      <c r="B2428" t="s">
        <v>62</v>
      </c>
      <c r="C2428" t="s">
        <v>84</v>
      </c>
      <c r="D2428">
        <v>1571</v>
      </c>
      <c r="E2428">
        <v>4.5450526911379871E-3</v>
      </c>
    </row>
    <row r="2429" spans="1:5">
      <c r="A2429" t="s">
        <v>239</v>
      </c>
      <c r="B2429" t="s">
        <v>62</v>
      </c>
      <c r="C2429" t="s">
        <v>84</v>
      </c>
      <c r="D2429">
        <v>1227.7675535657054</v>
      </c>
      <c r="E2429">
        <v>4.9810549701130077E-3</v>
      </c>
    </row>
    <row r="2430" spans="1:5">
      <c r="A2430" t="s">
        <v>240</v>
      </c>
      <c r="B2430" t="s">
        <v>62</v>
      </c>
      <c r="C2430" t="s">
        <v>84</v>
      </c>
      <c r="D2430">
        <v>995.00045443769784</v>
      </c>
      <c r="E2430">
        <v>5.5368321548506594E-3</v>
      </c>
    </row>
    <row r="2431" spans="1:5">
      <c r="A2431" t="s">
        <v>241</v>
      </c>
      <c r="B2431" t="s">
        <v>62</v>
      </c>
      <c r="C2431" t="s">
        <v>84</v>
      </c>
      <c r="D2431">
        <v>850.1117510919014</v>
      </c>
      <c r="E2431">
        <v>5.89442703908851E-3</v>
      </c>
    </row>
    <row r="2432" spans="1:5">
      <c r="A2432" t="s">
        <v>227</v>
      </c>
      <c r="B2432" t="s">
        <v>62</v>
      </c>
      <c r="C2432" t="s">
        <v>245</v>
      </c>
      <c r="D2432">
        <v>77.5</v>
      </c>
      <c r="E2432">
        <v>5.226254480286738E-3</v>
      </c>
    </row>
    <row r="2433" spans="1:5">
      <c r="A2433" t="s">
        <v>228</v>
      </c>
      <c r="B2433" t="s">
        <v>62</v>
      </c>
      <c r="C2433" t="s">
        <v>245</v>
      </c>
      <c r="D2433">
        <v>92.486563306500017</v>
      </c>
      <c r="E2433">
        <v>4.9080388798718108E-3</v>
      </c>
    </row>
    <row r="2434" spans="1:5">
      <c r="A2434" t="s">
        <v>229</v>
      </c>
      <c r="B2434" t="s">
        <v>62</v>
      </c>
      <c r="C2434" t="s">
        <v>245</v>
      </c>
      <c r="D2434">
        <v>85.25</v>
      </c>
      <c r="E2434">
        <v>5.4252199413489738E-3</v>
      </c>
    </row>
    <row r="2435" spans="1:5">
      <c r="A2435" t="s">
        <v>230</v>
      </c>
      <c r="B2435" t="s">
        <v>62</v>
      </c>
      <c r="C2435" t="s">
        <v>245</v>
      </c>
      <c r="D2435">
        <v>85.583333333599995</v>
      </c>
      <c r="E2435">
        <v>5.3259899383143045E-3</v>
      </c>
    </row>
    <row r="2436" spans="1:5">
      <c r="A2436" t="s">
        <v>231</v>
      </c>
      <c r="B2436" t="s">
        <v>62</v>
      </c>
      <c r="C2436" t="s">
        <v>245</v>
      </c>
      <c r="D2436">
        <v>93.155555556399989</v>
      </c>
      <c r="E2436">
        <v>4.4921874999920789E-3</v>
      </c>
    </row>
    <row r="2437" spans="1:5">
      <c r="A2437" t="s">
        <v>232</v>
      </c>
      <c r="B2437" t="s">
        <v>62</v>
      </c>
      <c r="C2437" t="s">
        <v>245</v>
      </c>
      <c r="D2437">
        <v>68.945454545200008</v>
      </c>
      <c r="E2437">
        <v>6.124461585798587E-3</v>
      </c>
    </row>
    <row r="2438" spans="1:5">
      <c r="A2438" t="s">
        <v>233</v>
      </c>
      <c r="B2438" t="s">
        <v>62</v>
      </c>
      <c r="C2438" t="s">
        <v>245</v>
      </c>
      <c r="D2438">
        <v>67.55595238090001</v>
      </c>
      <c r="E2438">
        <v>4.5686947719214407E-3</v>
      </c>
    </row>
    <row r="2439" spans="1:5">
      <c r="A2439" t="s">
        <v>234</v>
      </c>
      <c r="B2439" t="s">
        <v>62</v>
      </c>
      <c r="C2439" t="s">
        <v>245</v>
      </c>
      <c r="D2439">
        <v>101.125</v>
      </c>
      <c r="E2439">
        <v>6.0036396099436892E-3</v>
      </c>
    </row>
    <row r="2440" spans="1:5">
      <c r="A2440" t="s">
        <v>235</v>
      </c>
      <c r="B2440" t="s">
        <v>62</v>
      </c>
      <c r="C2440" t="s">
        <v>245</v>
      </c>
      <c r="D2440">
        <v>87.916666666399991</v>
      </c>
      <c r="E2440">
        <v>4.8953396524453394E-3</v>
      </c>
    </row>
    <row r="2441" spans="1:5">
      <c r="A2441" t="s">
        <v>236</v>
      </c>
      <c r="B2441" t="s">
        <v>62</v>
      </c>
      <c r="C2441" t="s">
        <v>245</v>
      </c>
      <c r="D2441">
        <v>100.1071428572</v>
      </c>
      <c r="E2441">
        <v>5.0085226146588131E-3</v>
      </c>
    </row>
    <row r="2442" spans="1:5">
      <c r="A2442" t="s">
        <v>237</v>
      </c>
      <c r="B2442" t="s">
        <v>62</v>
      </c>
      <c r="C2442" t="s">
        <v>245</v>
      </c>
      <c r="D2442">
        <v>61.333333333400006</v>
      </c>
      <c r="E2442">
        <v>5.1253019323687487E-3</v>
      </c>
    </row>
    <row r="2443" spans="1:5">
      <c r="A2443" t="s">
        <v>238</v>
      </c>
      <c r="B2443" t="s">
        <v>62</v>
      </c>
      <c r="C2443" t="s">
        <v>245</v>
      </c>
      <c r="D2443">
        <v>62</v>
      </c>
      <c r="E2443">
        <v>5.1187275985663085E-3</v>
      </c>
    </row>
    <row r="2444" spans="1:5">
      <c r="A2444" t="s">
        <v>239</v>
      </c>
      <c r="B2444" t="s">
        <v>62</v>
      </c>
      <c r="C2444" t="s">
        <v>245</v>
      </c>
      <c r="D2444">
        <v>73.303571428699996</v>
      </c>
      <c r="E2444">
        <v>4.0181914557670751E-3</v>
      </c>
    </row>
    <row r="2445" spans="1:5">
      <c r="A2445" t="s">
        <v>240</v>
      </c>
      <c r="B2445" t="s">
        <v>62</v>
      </c>
      <c r="C2445" t="s">
        <v>245</v>
      </c>
      <c r="D2445">
        <v>62.035714285800005</v>
      </c>
      <c r="E2445">
        <v>5.0945915691090931E-3</v>
      </c>
    </row>
    <row r="2446" spans="1:5">
      <c r="A2446" t="s">
        <v>241</v>
      </c>
      <c r="B2446" t="s">
        <v>62</v>
      </c>
      <c r="C2446" t="s">
        <v>245</v>
      </c>
      <c r="D2446">
        <v>51.500000000100009</v>
      </c>
      <c r="E2446">
        <v>4.7060409924517578E-3</v>
      </c>
    </row>
    <row r="2447" spans="1:5">
      <c r="A2447" t="s">
        <v>227</v>
      </c>
      <c r="B2447" t="s">
        <v>62</v>
      </c>
      <c r="C2447" t="s">
        <v>201</v>
      </c>
      <c r="D2447">
        <v>0</v>
      </c>
      <c r="E2447">
        <v>0</v>
      </c>
    </row>
    <row r="2448" spans="1:5">
      <c r="A2448" t="s">
        <v>228</v>
      </c>
      <c r="B2448" t="s">
        <v>62</v>
      </c>
      <c r="C2448" t="s">
        <v>201</v>
      </c>
      <c r="D2448">
        <v>3.625</v>
      </c>
      <c r="E2448">
        <v>4.8611111111111112E-3</v>
      </c>
    </row>
    <row r="2449" spans="1:5">
      <c r="A2449" t="s">
        <v>229</v>
      </c>
      <c r="B2449" t="s">
        <v>62</v>
      </c>
      <c r="C2449" t="s">
        <v>201</v>
      </c>
      <c r="D2449">
        <v>0</v>
      </c>
      <c r="E2449">
        <v>0</v>
      </c>
    </row>
    <row r="2450" spans="1:5">
      <c r="A2450" t="s">
        <v>230</v>
      </c>
      <c r="B2450" t="s">
        <v>62</v>
      </c>
      <c r="C2450" t="s">
        <v>201</v>
      </c>
      <c r="D2450">
        <v>1</v>
      </c>
      <c r="E2450">
        <v>4.8611111111111112E-3</v>
      </c>
    </row>
    <row r="2451" spans="1:5">
      <c r="A2451" t="s">
        <v>231</v>
      </c>
      <c r="B2451" t="s">
        <v>62</v>
      </c>
      <c r="C2451" t="s">
        <v>201</v>
      </c>
      <c r="D2451">
        <v>2</v>
      </c>
      <c r="E2451">
        <v>4.1666666666666666E-3</v>
      </c>
    </row>
    <row r="2452" spans="1:5">
      <c r="A2452" t="s">
        <v>232</v>
      </c>
      <c r="B2452" t="s">
        <v>62</v>
      </c>
      <c r="C2452" t="s">
        <v>201</v>
      </c>
      <c r="D2452">
        <v>0</v>
      </c>
      <c r="E2452">
        <v>0</v>
      </c>
    </row>
    <row r="2453" spans="1:5">
      <c r="A2453" t="s">
        <v>233</v>
      </c>
      <c r="B2453" t="s">
        <v>62</v>
      </c>
      <c r="C2453" t="s">
        <v>201</v>
      </c>
      <c r="D2453">
        <v>0</v>
      </c>
      <c r="E2453">
        <v>0</v>
      </c>
    </row>
    <row r="2454" spans="1:5">
      <c r="A2454" t="s">
        <v>234</v>
      </c>
      <c r="B2454" t="s">
        <v>62</v>
      </c>
      <c r="C2454" t="s">
        <v>201</v>
      </c>
      <c r="D2454">
        <v>0</v>
      </c>
      <c r="E2454">
        <v>0</v>
      </c>
    </row>
    <row r="2455" spans="1:5">
      <c r="A2455" t="s">
        <v>235</v>
      </c>
      <c r="B2455" t="s">
        <v>62</v>
      </c>
      <c r="C2455" t="s">
        <v>201</v>
      </c>
      <c r="D2455">
        <v>0</v>
      </c>
      <c r="E2455">
        <v>0</v>
      </c>
    </row>
    <row r="2456" spans="1:5">
      <c r="A2456" t="s">
        <v>236</v>
      </c>
      <c r="B2456" t="s">
        <v>62</v>
      </c>
      <c r="C2456" t="s">
        <v>201</v>
      </c>
      <c r="D2456">
        <v>0</v>
      </c>
      <c r="E2456">
        <v>0</v>
      </c>
    </row>
    <row r="2457" spans="1:5">
      <c r="A2457" t="s">
        <v>237</v>
      </c>
      <c r="B2457" t="s">
        <v>62</v>
      </c>
      <c r="C2457" t="s">
        <v>201</v>
      </c>
      <c r="D2457">
        <v>0</v>
      </c>
      <c r="E2457">
        <v>0</v>
      </c>
    </row>
    <row r="2458" spans="1:5">
      <c r="A2458" t="s">
        <v>238</v>
      </c>
      <c r="B2458" t="s">
        <v>62</v>
      </c>
      <c r="C2458" t="s">
        <v>201</v>
      </c>
      <c r="D2458">
        <v>1</v>
      </c>
      <c r="E2458">
        <v>4.1666666666666666E-3</v>
      </c>
    </row>
    <row r="2459" spans="1:5">
      <c r="A2459" t="s">
        <v>239</v>
      </c>
      <c r="B2459" t="s">
        <v>62</v>
      </c>
      <c r="C2459" t="s">
        <v>201</v>
      </c>
      <c r="D2459">
        <v>0</v>
      </c>
      <c r="E2459">
        <v>0</v>
      </c>
    </row>
    <row r="2460" spans="1:5">
      <c r="A2460" t="s">
        <v>240</v>
      </c>
      <c r="B2460" t="s">
        <v>62</v>
      </c>
      <c r="C2460" t="s">
        <v>201</v>
      </c>
      <c r="D2460">
        <v>0</v>
      </c>
      <c r="E2460">
        <v>0</v>
      </c>
    </row>
    <row r="2461" spans="1:5">
      <c r="A2461" t="s">
        <v>241</v>
      </c>
      <c r="B2461" t="s">
        <v>62</v>
      </c>
      <c r="C2461" t="s">
        <v>201</v>
      </c>
      <c r="D2461">
        <v>0</v>
      </c>
      <c r="E2461">
        <v>0</v>
      </c>
    </row>
    <row r="2462" spans="1:5">
      <c r="A2462" t="s">
        <v>227</v>
      </c>
      <c r="B2462" t="s">
        <v>62</v>
      </c>
      <c r="C2462" t="s">
        <v>87</v>
      </c>
      <c r="D2462">
        <v>1981.3873873599969</v>
      </c>
      <c r="E2462">
        <v>5.8734697429432565E-3</v>
      </c>
    </row>
    <row r="2463" spans="1:5">
      <c r="A2463" t="s">
        <v>228</v>
      </c>
      <c r="B2463" t="s">
        <v>62</v>
      </c>
      <c r="C2463" t="s">
        <v>87</v>
      </c>
      <c r="D2463">
        <v>2177.8646662188908</v>
      </c>
      <c r="E2463">
        <v>5.8043668429420148E-3</v>
      </c>
    </row>
    <row r="2464" spans="1:5">
      <c r="A2464" t="s">
        <v>229</v>
      </c>
      <c r="B2464" t="s">
        <v>62</v>
      </c>
      <c r="C2464" t="s">
        <v>87</v>
      </c>
      <c r="D2464">
        <v>2168.2203844996002</v>
      </c>
      <c r="E2464">
        <v>6.0851418924428545E-3</v>
      </c>
    </row>
    <row r="2465" spans="1:5">
      <c r="A2465" t="s">
        <v>230</v>
      </c>
      <c r="B2465" t="s">
        <v>62</v>
      </c>
      <c r="C2465" t="s">
        <v>87</v>
      </c>
      <c r="D2465">
        <v>2084.9335032520034</v>
      </c>
      <c r="E2465">
        <v>6.1952212436408522E-3</v>
      </c>
    </row>
    <row r="2466" spans="1:5">
      <c r="A2466" t="s">
        <v>231</v>
      </c>
      <c r="B2466" t="s">
        <v>62</v>
      </c>
      <c r="C2466" t="s">
        <v>87</v>
      </c>
      <c r="D2466">
        <v>2503.9656145154063</v>
      </c>
      <c r="E2466">
        <v>6.1536842322462435E-3</v>
      </c>
    </row>
    <row r="2467" spans="1:5">
      <c r="A2467" t="s">
        <v>232</v>
      </c>
      <c r="B2467" t="s">
        <v>62</v>
      </c>
      <c r="C2467" t="s">
        <v>87</v>
      </c>
      <c r="D2467">
        <v>2943.5568513401167</v>
      </c>
      <c r="E2467">
        <v>6.2008334586436198E-3</v>
      </c>
    </row>
    <row r="2468" spans="1:5">
      <c r="A2468" t="s">
        <v>233</v>
      </c>
      <c r="B2468" t="s">
        <v>62</v>
      </c>
      <c r="C2468" t="s">
        <v>87</v>
      </c>
      <c r="D2468">
        <v>3099.4096815272073</v>
      </c>
      <c r="E2468">
        <v>6.1888875664311742E-3</v>
      </c>
    </row>
    <row r="2469" spans="1:5">
      <c r="A2469" t="s">
        <v>234</v>
      </c>
      <c r="B2469" t="s">
        <v>62</v>
      </c>
      <c r="C2469" t="s">
        <v>87</v>
      </c>
      <c r="D2469">
        <v>2722.7309415917707</v>
      </c>
      <c r="E2469">
        <v>5.6402768806173564E-3</v>
      </c>
    </row>
    <row r="2470" spans="1:5">
      <c r="A2470" t="s">
        <v>235</v>
      </c>
      <c r="B2470" t="s">
        <v>62</v>
      </c>
      <c r="C2470" t="s">
        <v>87</v>
      </c>
      <c r="D2470">
        <v>2557.9772347806202</v>
      </c>
      <c r="E2470">
        <v>5.8413366003490464E-3</v>
      </c>
    </row>
    <row r="2471" spans="1:5">
      <c r="A2471" t="s">
        <v>236</v>
      </c>
      <c r="B2471" t="s">
        <v>62</v>
      </c>
      <c r="C2471" t="s">
        <v>87</v>
      </c>
      <c r="D2471">
        <v>2386.0640273303966</v>
      </c>
      <c r="E2471">
        <v>5.773738479271236E-3</v>
      </c>
    </row>
    <row r="2472" spans="1:5">
      <c r="A2472" t="s">
        <v>237</v>
      </c>
      <c r="B2472" t="s">
        <v>62</v>
      </c>
      <c r="C2472" t="s">
        <v>87</v>
      </c>
      <c r="D2472">
        <v>2073.2477866095073</v>
      </c>
      <c r="E2472">
        <v>5.9066410304204342E-3</v>
      </c>
    </row>
    <row r="2473" spans="1:5">
      <c r="A2473" t="s">
        <v>238</v>
      </c>
      <c r="B2473" t="s">
        <v>62</v>
      </c>
      <c r="C2473" t="s">
        <v>87</v>
      </c>
      <c r="D2473">
        <v>2047</v>
      </c>
      <c r="E2473">
        <v>5.8354366824078597E-3</v>
      </c>
    </row>
    <row r="2474" spans="1:5">
      <c r="A2474" t="s">
        <v>239</v>
      </c>
      <c r="B2474" t="s">
        <v>62</v>
      </c>
      <c r="C2474" t="s">
        <v>87</v>
      </c>
      <c r="D2474">
        <v>1696.6005134419056</v>
      </c>
      <c r="E2474">
        <v>5.8590632790737817E-3</v>
      </c>
    </row>
    <row r="2475" spans="1:5">
      <c r="A2475" t="s">
        <v>240</v>
      </c>
      <c r="B2475" t="s">
        <v>62</v>
      </c>
      <c r="C2475" t="s">
        <v>87</v>
      </c>
      <c r="D2475">
        <v>1445.1175579377004</v>
      </c>
      <c r="E2475">
        <v>5.6032538872141926E-3</v>
      </c>
    </row>
    <row r="2476" spans="1:5">
      <c r="A2476" t="s">
        <v>241</v>
      </c>
      <c r="B2476" t="s">
        <v>62</v>
      </c>
      <c r="C2476" t="s">
        <v>87</v>
      </c>
      <c r="D2476">
        <v>1234.8533047838055</v>
      </c>
      <c r="E2476">
        <v>5.9467223026703981E-3</v>
      </c>
    </row>
    <row r="2477" spans="1:5">
      <c r="A2477" t="s">
        <v>227</v>
      </c>
      <c r="B2477" t="s">
        <v>62</v>
      </c>
      <c r="C2477" s="14" t="s">
        <v>88</v>
      </c>
      <c r="D2477">
        <v>1526.8461543600004</v>
      </c>
      <c r="E2477">
        <v>4.5042742726796496E-3</v>
      </c>
    </row>
    <row r="2478" spans="1:5">
      <c r="A2478" t="s">
        <v>228</v>
      </c>
      <c r="B2478" t="s">
        <v>62</v>
      </c>
      <c r="C2478" s="14" t="s">
        <v>88</v>
      </c>
      <c r="D2478">
        <v>1584.5368148884986</v>
      </c>
      <c r="E2478">
        <v>4.6150108468046135E-3</v>
      </c>
    </row>
    <row r="2479" spans="1:5">
      <c r="A2479" t="s">
        <v>229</v>
      </c>
      <c r="B2479" t="s">
        <v>62</v>
      </c>
      <c r="C2479" s="14" t="s">
        <v>88</v>
      </c>
      <c r="D2479">
        <v>1543.0359358469013</v>
      </c>
      <c r="E2479">
        <v>4.2851252575817787E-3</v>
      </c>
    </row>
    <row r="2480" spans="1:5">
      <c r="A2480" t="s">
        <v>230</v>
      </c>
      <c r="B2480" t="s">
        <v>62</v>
      </c>
      <c r="C2480" s="14" t="s">
        <v>88</v>
      </c>
      <c r="D2480">
        <v>1398.4905688121985</v>
      </c>
      <c r="E2480">
        <v>4.471185093475891E-3</v>
      </c>
    </row>
    <row r="2481" spans="1:5">
      <c r="A2481" t="s">
        <v>231</v>
      </c>
      <c r="B2481" t="s">
        <v>62</v>
      </c>
      <c r="C2481" s="14" t="s">
        <v>88</v>
      </c>
      <c r="D2481">
        <v>1504.2075613366983</v>
      </c>
      <c r="E2481">
        <v>4.6914196715890037E-3</v>
      </c>
    </row>
    <row r="2482" spans="1:5">
      <c r="A2482" t="s">
        <v>232</v>
      </c>
      <c r="B2482" t="s">
        <v>62</v>
      </c>
      <c r="C2482" s="14" t="s">
        <v>88</v>
      </c>
      <c r="D2482">
        <v>1766.509778611995</v>
      </c>
      <c r="E2482">
        <v>4.7246161926002683E-3</v>
      </c>
    </row>
    <row r="2483" spans="1:5">
      <c r="A2483" t="s">
        <v>233</v>
      </c>
      <c r="B2483" t="s">
        <v>62</v>
      </c>
      <c r="C2483" s="14" t="s">
        <v>88</v>
      </c>
      <c r="D2483">
        <v>1682.109162106005</v>
      </c>
      <c r="E2483">
        <v>4.714416209624905E-3</v>
      </c>
    </row>
    <row r="2484" spans="1:5">
      <c r="A2484" t="s">
        <v>234</v>
      </c>
      <c r="B2484" t="s">
        <v>62</v>
      </c>
      <c r="C2484" s="14" t="s">
        <v>88</v>
      </c>
      <c r="D2484">
        <v>1808.2834568683988</v>
      </c>
      <c r="E2484">
        <v>4.5621222639722478E-3</v>
      </c>
    </row>
    <row r="2485" spans="1:5">
      <c r="A2485" t="s">
        <v>235</v>
      </c>
      <c r="B2485" t="s">
        <v>62</v>
      </c>
      <c r="C2485" s="14" t="s">
        <v>88</v>
      </c>
      <c r="D2485">
        <v>1745.6146228364939</v>
      </c>
      <c r="E2485">
        <v>5.1344183551584287E-3</v>
      </c>
    </row>
    <row r="2486" spans="1:5">
      <c r="A2486" t="s">
        <v>236</v>
      </c>
      <c r="B2486" t="s">
        <v>62</v>
      </c>
      <c r="C2486" s="14" t="s">
        <v>88</v>
      </c>
      <c r="D2486">
        <v>1664</v>
      </c>
      <c r="E2486">
        <v>5.2041599893162399E-3</v>
      </c>
    </row>
    <row r="2487" spans="1:5">
      <c r="A2487" t="s">
        <v>237</v>
      </c>
      <c r="B2487" t="s">
        <v>62</v>
      </c>
      <c r="C2487" s="14" t="s">
        <v>88</v>
      </c>
      <c r="D2487">
        <v>1361</v>
      </c>
      <c r="E2487">
        <v>5.1351130704547308E-3</v>
      </c>
    </row>
    <row r="2488" spans="1:5">
      <c r="A2488" t="s">
        <v>238</v>
      </c>
      <c r="B2488" t="s">
        <v>62</v>
      </c>
      <c r="C2488" s="14" t="s">
        <v>88</v>
      </c>
      <c r="D2488">
        <v>1295</v>
      </c>
      <c r="E2488">
        <v>5.2868940368940368E-3</v>
      </c>
    </row>
    <row r="2489" spans="1:5">
      <c r="A2489" t="s">
        <v>239</v>
      </c>
      <c r="B2489" t="s">
        <v>62</v>
      </c>
      <c r="C2489" s="14" t="s">
        <v>88</v>
      </c>
      <c r="D2489">
        <v>1121</v>
      </c>
      <c r="E2489">
        <v>5.5784765586282094E-3</v>
      </c>
    </row>
    <row r="2490" spans="1:5">
      <c r="A2490" t="s">
        <v>240</v>
      </c>
      <c r="B2490" t="s">
        <v>62</v>
      </c>
      <c r="C2490" s="14" t="s">
        <v>88</v>
      </c>
      <c r="D2490">
        <v>933</v>
      </c>
      <c r="E2490">
        <v>5.5116410622841495E-3</v>
      </c>
    </row>
    <row r="2491" spans="1:5">
      <c r="A2491" t="s">
        <v>241</v>
      </c>
      <c r="B2491" t="s">
        <v>62</v>
      </c>
      <c r="C2491" s="14" t="s">
        <v>88</v>
      </c>
      <c r="D2491">
        <v>924</v>
      </c>
      <c r="E2491">
        <v>5.8080808080808082E-3</v>
      </c>
    </row>
    <row r="2492" spans="1:5">
      <c r="A2492" t="s">
        <v>227</v>
      </c>
      <c r="B2492" t="s">
        <v>62</v>
      </c>
      <c r="C2492" t="s">
        <v>89</v>
      </c>
      <c r="D2492">
        <v>1044.891892099999</v>
      </c>
      <c r="E2492">
        <v>6.0738247559493927E-3</v>
      </c>
    </row>
    <row r="2493" spans="1:5">
      <c r="A2493" t="s">
        <v>228</v>
      </c>
      <c r="B2493" t="s">
        <v>62</v>
      </c>
      <c r="C2493" t="s">
        <v>89</v>
      </c>
      <c r="D2493">
        <v>1217.5225591920002</v>
      </c>
      <c r="E2493">
        <v>5.3209389911323159E-3</v>
      </c>
    </row>
    <row r="2494" spans="1:5">
      <c r="A2494" t="s">
        <v>229</v>
      </c>
      <c r="B2494" t="s">
        <v>62</v>
      </c>
      <c r="C2494" t="s">
        <v>89</v>
      </c>
      <c r="D2494">
        <v>1236.9513478668989</v>
      </c>
      <c r="E2494">
        <v>5.6307863509823738E-3</v>
      </c>
    </row>
    <row r="2495" spans="1:5">
      <c r="A2495" t="s">
        <v>230</v>
      </c>
      <c r="B2495" t="s">
        <v>62</v>
      </c>
      <c r="C2495" t="s">
        <v>89</v>
      </c>
      <c r="D2495">
        <v>1321.7005527853009</v>
      </c>
      <c r="E2495">
        <v>5.0114036933994839E-3</v>
      </c>
    </row>
    <row r="2496" spans="1:5">
      <c r="A2496" t="s">
        <v>231</v>
      </c>
      <c r="B2496" t="s">
        <v>62</v>
      </c>
      <c r="C2496" t="s">
        <v>89</v>
      </c>
      <c r="D2496">
        <v>1303.6478941163036</v>
      </c>
      <c r="E2496">
        <v>5.1545286559300492E-3</v>
      </c>
    </row>
    <row r="2497" spans="1:5">
      <c r="A2497" t="s">
        <v>232</v>
      </c>
      <c r="B2497" t="s">
        <v>62</v>
      </c>
      <c r="C2497" t="s">
        <v>89</v>
      </c>
      <c r="D2497">
        <v>1543.1551344004947</v>
      </c>
      <c r="E2497">
        <v>5.2891477921688957E-3</v>
      </c>
    </row>
    <row r="2498" spans="1:5">
      <c r="A2498" t="s">
        <v>233</v>
      </c>
      <c r="B2498" t="s">
        <v>62</v>
      </c>
      <c r="C2498" t="s">
        <v>89</v>
      </c>
      <c r="D2498">
        <v>1371.6946643323006</v>
      </c>
      <c r="E2498">
        <v>5.0206576349606782E-3</v>
      </c>
    </row>
    <row r="2499" spans="1:5">
      <c r="A2499" t="s">
        <v>234</v>
      </c>
      <c r="B2499" t="s">
        <v>62</v>
      </c>
      <c r="C2499" t="s">
        <v>89</v>
      </c>
      <c r="D2499">
        <v>1587.4949703370969</v>
      </c>
      <c r="E2499">
        <v>5.0432028480497347E-3</v>
      </c>
    </row>
    <row r="2500" spans="1:5">
      <c r="A2500" t="s">
        <v>235</v>
      </c>
      <c r="B2500" t="s">
        <v>62</v>
      </c>
      <c r="C2500" t="s">
        <v>89</v>
      </c>
      <c r="D2500">
        <v>1391.9681128092002</v>
      </c>
      <c r="E2500">
        <v>4.9540207436617753E-3</v>
      </c>
    </row>
    <row r="2501" spans="1:5">
      <c r="A2501" t="s">
        <v>236</v>
      </c>
      <c r="B2501" t="s">
        <v>62</v>
      </c>
      <c r="C2501" t="s">
        <v>89</v>
      </c>
      <c r="D2501">
        <v>1171.3286042208038</v>
      </c>
      <c r="E2501">
        <v>5.2746179639952878E-3</v>
      </c>
    </row>
    <row r="2502" spans="1:5">
      <c r="A2502" t="s">
        <v>237</v>
      </c>
      <c r="B2502" t="s">
        <v>62</v>
      </c>
      <c r="C2502" t="s">
        <v>89</v>
      </c>
      <c r="D2502">
        <v>895.42982806820066</v>
      </c>
      <c r="E2502">
        <v>5.3215139856505663E-3</v>
      </c>
    </row>
    <row r="2503" spans="1:5">
      <c r="A2503" t="s">
        <v>238</v>
      </c>
      <c r="B2503" t="s">
        <v>62</v>
      </c>
      <c r="C2503" t="s">
        <v>89</v>
      </c>
      <c r="D2503">
        <v>722</v>
      </c>
      <c r="E2503">
        <v>5.6613573407202217E-3</v>
      </c>
    </row>
    <row r="2504" spans="1:5">
      <c r="A2504" t="s">
        <v>239</v>
      </c>
      <c r="B2504" t="s">
        <v>62</v>
      </c>
      <c r="C2504" t="s">
        <v>89</v>
      </c>
      <c r="D2504">
        <v>739.3395989975977</v>
      </c>
      <c r="E2504">
        <v>6.3430237025396382E-3</v>
      </c>
    </row>
    <row r="2505" spans="1:5">
      <c r="A2505" t="s">
        <v>240</v>
      </c>
      <c r="B2505" t="s">
        <v>62</v>
      </c>
      <c r="C2505" t="s">
        <v>89</v>
      </c>
      <c r="D2505">
        <v>652.10934836850163</v>
      </c>
      <c r="E2505">
        <v>5.5348429903136747E-3</v>
      </c>
    </row>
    <row r="2506" spans="1:5">
      <c r="A2506" t="s">
        <v>241</v>
      </c>
      <c r="B2506" t="s">
        <v>62</v>
      </c>
      <c r="C2506" t="s">
        <v>89</v>
      </c>
      <c r="D2506">
        <v>655</v>
      </c>
      <c r="E2506">
        <v>6.4482612383375739E-3</v>
      </c>
    </row>
    <row r="2507" spans="1:5">
      <c r="A2507" t="s">
        <v>227</v>
      </c>
      <c r="B2507" t="s">
        <v>62</v>
      </c>
      <c r="C2507" t="s">
        <v>90</v>
      </c>
      <c r="D2507">
        <v>431.8399999999998</v>
      </c>
      <c r="E2507">
        <v>6.2718059157712757E-3</v>
      </c>
    </row>
    <row r="2508" spans="1:5">
      <c r="A2508" t="s">
        <v>228</v>
      </c>
      <c r="B2508" t="s">
        <v>62</v>
      </c>
      <c r="C2508" t="s">
        <v>90</v>
      </c>
      <c r="D2508">
        <v>542.92730830760024</v>
      </c>
      <c r="E2508">
        <v>6.197469996521268E-3</v>
      </c>
    </row>
    <row r="2509" spans="1:5">
      <c r="A2509" t="s">
        <v>229</v>
      </c>
      <c r="B2509" t="s">
        <v>62</v>
      </c>
      <c r="C2509" t="s">
        <v>90</v>
      </c>
      <c r="D2509">
        <v>575.80616246479963</v>
      </c>
      <c r="E2509">
        <v>6.1718743750219978E-3</v>
      </c>
    </row>
    <row r="2510" spans="1:5">
      <c r="A2510" t="s">
        <v>230</v>
      </c>
      <c r="B2510" t="s">
        <v>62</v>
      </c>
      <c r="C2510" t="s">
        <v>90</v>
      </c>
      <c r="D2510">
        <v>591.98486744610068</v>
      </c>
      <c r="E2510">
        <v>6.594568178908607E-3</v>
      </c>
    </row>
    <row r="2511" spans="1:5">
      <c r="A2511" t="s">
        <v>231</v>
      </c>
      <c r="B2511" t="s">
        <v>62</v>
      </c>
      <c r="C2511" t="s">
        <v>90</v>
      </c>
      <c r="D2511">
        <v>673.00642642740013</v>
      </c>
      <c r="E2511">
        <v>7.0138363929246727E-3</v>
      </c>
    </row>
    <row r="2512" spans="1:5">
      <c r="A2512" t="s">
        <v>232</v>
      </c>
      <c r="B2512" t="s">
        <v>62</v>
      </c>
      <c r="C2512" t="s">
        <v>90</v>
      </c>
      <c r="D2512">
        <v>707.60213541880057</v>
      </c>
      <c r="E2512">
        <v>6.7446638630282918E-3</v>
      </c>
    </row>
    <row r="2513" spans="1:5">
      <c r="A2513" t="s">
        <v>233</v>
      </c>
      <c r="B2513" t="s">
        <v>62</v>
      </c>
      <c r="C2513" t="s">
        <v>90</v>
      </c>
      <c r="D2513">
        <v>671.48475555169932</v>
      </c>
      <c r="E2513">
        <v>6.6497404926048852E-3</v>
      </c>
    </row>
    <row r="2514" spans="1:5">
      <c r="A2514" t="s">
        <v>234</v>
      </c>
      <c r="B2514" t="s">
        <v>62</v>
      </c>
      <c r="C2514" t="s">
        <v>90</v>
      </c>
      <c r="D2514">
        <v>730.7588736066001</v>
      </c>
      <c r="E2514">
        <v>6.4753224626565523E-3</v>
      </c>
    </row>
    <row r="2515" spans="1:5">
      <c r="A2515" t="s">
        <v>235</v>
      </c>
      <c r="B2515" t="s">
        <v>62</v>
      </c>
      <c r="C2515" t="s">
        <v>90</v>
      </c>
      <c r="D2515">
        <v>839</v>
      </c>
      <c r="E2515">
        <v>7.2043437955237721E-3</v>
      </c>
    </row>
    <row r="2516" spans="1:5">
      <c r="A2516" t="s">
        <v>236</v>
      </c>
      <c r="B2516" t="s">
        <v>62</v>
      </c>
      <c r="C2516" t="s">
        <v>90</v>
      </c>
      <c r="D2516">
        <v>825</v>
      </c>
      <c r="E2516">
        <v>7.2702020202020197E-3</v>
      </c>
    </row>
    <row r="2517" spans="1:5">
      <c r="A2517" t="s">
        <v>237</v>
      </c>
      <c r="B2517" t="s">
        <v>62</v>
      </c>
      <c r="C2517" t="s">
        <v>90</v>
      </c>
      <c r="D2517">
        <v>644</v>
      </c>
      <c r="E2517">
        <v>7.5547791580400274E-3</v>
      </c>
    </row>
    <row r="2518" spans="1:5">
      <c r="A2518" t="s">
        <v>238</v>
      </c>
      <c r="B2518" t="s">
        <v>62</v>
      </c>
      <c r="C2518" t="s">
        <v>90</v>
      </c>
      <c r="D2518">
        <v>591</v>
      </c>
      <c r="E2518">
        <v>7.6576894153036279E-3</v>
      </c>
    </row>
    <row r="2519" spans="1:5">
      <c r="A2519" t="s">
        <v>239</v>
      </c>
      <c r="B2519" t="s">
        <v>62</v>
      </c>
      <c r="C2519" t="s">
        <v>90</v>
      </c>
      <c r="D2519">
        <v>553</v>
      </c>
      <c r="E2519">
        <v>7.8297669278681939E-3</v>
      </c>
    </row>
    <row r="2520" spans="1:5">
      <c r="A2520" t="s">
        <v>240</v>
      </c>
      <c r="B2520" t="s">
        <v>62</v>
      </c>
      <c r="C2520" t="s">
        <v>90</v>
      </c>
      <c r="D2520">
        <v>489</v>
      </c>
      <c r="E2520">
        <v>7.7695410134060441E-3</v>
      </c>
    </row>
    <row r="2521" spans="1:5">
      <c r="A2521" t="s">
        <v>241</v>
      </c>
      <c r="B2521" t="s">
        <v>62</v>
      </c>
      <c r="C2521" t="s">
        <v>90</v>
      </c>
      <c r="D2521">
        <v>506</v>
      </c>
      <c r="E2521">
        <v>7.0858036890645588E-3</v>
      </c>
    </row>
    <row r="2522" spans="1:5">
      <c r="A2522" t="s">
        <v>227</v>
      </c>
      <c r="B2522" t="s">
        <v>62</v>
      </c>
      <c r="C2522" t="s">
        <v>91</v>
      </c>
      <c r="D2522">
        <v>1898.538460909991</v>
      </c>
      <c r="E2522">
        <v>3.4991210062496557E-3</v>
      </c>
    </row>
    <row r="2523" spans="1:5">
      <c r="A2523" t="s">
        <v>228</v>
      </c>
      <c r="B2523" t="s">
        <v>62</v>
      </c>
      <c r="C2523" t="s">
        <v>91</v>
      </c>
      <c r="D2523">
        <v>2347.2814927591135</v>
      </c>
      <c r="E2523">
        <v>3.4889389133612152E-3</v>
      </c>
    </row>
    <row r="2524" spans="1:5">
      <c r="A2524" t="s">
        <v>229</v>
      </c>
      <c r="B2524" t="s">
        <v>62</v>
      </c>
      <c r="C2524" t="s">
        <v>91</v>
      </c>
      <c r="D2524">
        <v>2232.5741129243897</v>
      </c>
      <c r="E2524">
        <v>3.6912129415956501E-3</v>
      </c>
    </row>
    <row r="2525" spans="1:5">
      <c r="A2525" t="s">
        <v>230</v>
      </c>
      <c r="B2525" t="s">
        <v>62</v>
      </c>
      <c r="C2525" t="s">
        <v>91</v>
      </c>
      <c r="D2525">
        <v>2090.9781306881937</v>
      </c>
      <c r="E2525">
        <v>3.7684294946710661E-3</v>
      </c>
    </row>
    <row r="2526" spans="1:5">
      <c r="A2526" t="s">
        <v>231</v>
      </c>
      <c r="B2526" t="s">
        <v>62</v>
      </c>
      <c r="C2526" t="s">
        <v>91</v>
      </c>
      <c r="D2526">
        <v>2425.4141068402942</v>
      </c>
      <c r="E2526">
        <v>3.7522220407575344E-3</v>
      </c>
    </row>
    <row r="2527" spans="1:5">
      <c r="A2527" t="s">
        <v>232</v>
      </c>
      <c r="B2527" t="s">
        <v>62</v>
      </c>
      <c r="C2527" t="s">
        <v>91</v>
      </c>
      <c r="D2527">
        <v>3332.9823541986261</v>
      </c>
      <c r="E2527">
        <v>3.7460861130015253E-3</v>
      </c>
    </row>
    <row r="2528" spans="1:5">
      <c r="A2528" t="s">
        <v>233</v>
      </c>
      <c r="B2528" t="s">
        <v>62</v>
      </c>
      <c r="C2528" t="s">
        <v>91</v>
      </c>
      <c r="D2528">
        <v>3516.7360214791265</v>
      </c>
      <c r="E2528">
        <v>3.9648174563195332E-3</v>
      </c>
    </row>
    <row r="2529" spans="1:5">
      <c r="A2529" t="s">
        <v>234</v>
      </c>
      <c r="B2529" t="s">
        <v>62</v>
      </c>
      <c r="C2529" t="s">
        <v>91</v>
      </c>
      <c r="D2529">
        <v>3867.885831743893</v>
      </c>
      <c r="E2529">
        <v>4.1177700651159835E-3</v>
      </c>
    </row>
    <row r="2530" spans="1:5">
      <c r="A2530" t="s">
        <v>235</v>
      </c>
      <c r="B2530" t="s">
        <v>62</v>
      </c>
      <c r="C2530" t="s">
        <v>91</v>
      </c>
      <c r="D2530">
        <v>3864.5856734529266</v>
      </c>
      <c r="E2530">
        <v>4.0657755007979168E-3</v>
      </c>
    </row>
    <row r="2531" spans="1:5">
      <c r="A2531" t="s">
        <v>236</v>
      </c>
      <c r="B2531" t="s">
        <v>62</v>
      </c>
      <c r="C2531" t="s">
        <v>91</v>
      </c>
      <c r="D2531">
        <v>3545.754128427558</v>
      </c>
      <c r="E2531">
        <v>4.2380561707548742E-3</v>
      </c>
    </row>
    <row r="2532" spans="1:5">
      <c r="A2532" t="s">
        <v>237</v>
      </c>
      <c r="B2532" t="s">
        <v>62</v>
      </c>
      <c r="C2532" t="s">
        <v>91</v>
      </c>
      <c r="D2532">
        <v>3013.1954128407997</v>
      </c>
      <c r="E2532">
        <v>4.405574566962024E-3</v>
      </c>
    </row>
    <row r="2533" spans="1:5">
      <c r="A2533" t="s">
        <v>238</v>
      </c>
      <c r="B2533" t="s">
        <v>62</v>
      </c>
      <c r="C2533" t="s">
        <v>91</v>
      </c>
      <c r="D2533">
        <v>2199</v>
      </c>
      <c r="E2533">
        <v>4.647314435854681E-3</v>
      </c>
    </row>
    <row r="2534" spans="1:5">
      <c r="A2534" t="s">
        <v>239</v>
      </c>
      <c r="B2534" t="s">
        <v>62</v>
      </c>
      <c r="C2534" t="s">
        <v>91</v>
      </c>
      <c r="D2534">
        <v>1876.5436998504972</v>
      </c>
      <c r="E2534">
        <v>4.7505980936045199E-3</v>
      </c>
    </row>
    <row r="2535" spans="1:5">
      <c r="A2535" t="s">
        <v>240</v>
      </c>
      <c r="B2535" t="s">
        <v>62</v>
      </c>
      <c r="C2535" t="s">
        <v>91</v>
      </c>
      <c r="D2535">
        <v>1477.3120477540085</v>
      </c>
      <c r="E2535">
        <v>4.4612450440264509E-3</v>
      </c>
    </row>
    <row r="2536" spans="1:5">
      <c r="A2536" t="s">
        <v>241</v>
      </c>
      <c r="B2536" t="s">
        <v>62</v>
      </c>
      <c r="C2536" t="s">
        <v>91</v>
      </c>
      <c r="D2536">
        <v>1343</v>
      </c>
      <c r="E2536">
        <v>4.291284024158187E-3</v>
      </c>
    </row>
    <row r="2537" spans="1:5">
      <c r="A2537" t="s">
        <v>227</v>
      </c>
      <c r="B2537" t="s">
        <v>62</v>
      </c>
      <c r="C2537" t="s">
        <v>92</v>
      </c>
      <c r="D2537">
        <v>589.40259733000062</v>
      </c>
      <c r="E2537">
        <v>5.374798631952624E-3</v>
      </c>
    </row>
    <row r="2538" spans="1:5">
      <c r="A2538" t="s">
        <v>228</v>
      </c>
      <c r="B2538" t="s">
        <v>62</v>
      </c>
      <c r="C2538" t="s">
        <v>92</v>
      </c>
      <c r="D2538">
        <v>696.85249190780155</v>
      </c>
      <c r="E2538">
        <v>5.9272140963364858E-3</v>
      </c>
    </row>
    <row r="2539" spans="1:5">
      <c r="A2539" t="s">
        <v>229</v>
      </c>
      <c r="B2539" t="s">
        <v>62</v>
      </c>
      <c r="C2539" t="s">
        <v>92</v>
      </c>
      <c r="D2539">
        <v>821.88647885900025</v>
      </c>
      <c r="E2539">
        <v>6.0400776548675634E-3</v>
      </c>
    </row>
    <row r="2540" spans="1:5">
      <c r="A2540" t="s">
        <v>230</v>
      </c>
      <c r="B2540" t="s">
        <v>62</v>
      </c>
      <c r="C2540" t="s">
        <v>92</v>
      </c>
      <c r="D2540">
        <v>820.32296883000049</v>
      </c>
      <c r="E2540">
        <v>5.5771304490104517E-3</v>
      </c>
    </row>
    <row r="2541" spans="1:5">
      <c r="A2541" t="s">
        <v>231</v>
      </c>
      <c r="B2541" t="s">
        <v>62</v>
      </c>
      <c r="C2541" t="s">
        <v>92</v>
      </c>
      <c r="D2541">
        <v>844.39911666629973</v>
      </c>
      <c r="E2541">
        <v>6.3762048012677274E-3</v>
      </c>
    </row>
    <row r="2542" spans="1:5">
      <c r="A2542" t="s">
        <v>232</v>
      </c>
      <c r="B2542" t="s">
        <v>62</v>
      </c>
      <c r="C2542" t="s">
        <v>92</v>
      </c>
      <c r="D2542">
        <v>922.4</v>
      </c>
      <c r="E2542">
        <v>6.6034333742892928E-3</v>
      </c>
    </row>
    <row r="2543" spans="1:5">
      <c r="A2543" t="s">
        <v>233</v>
      </c>
      <c r="B2543" t="s">
        <v>62</v>
      </c>
      <c r="C2543" t="s">
        <v>92</v>
      </c>
      <c r="D2543">
        <v>1077</v>
      </c>
      <c r="E2543">
        <v>6.6304291756938E-3</v>
      </c>
    </row>
    <row r="2544" spans="1:5">
      <c r="A2544" t="s">
        <v>234</v>
      </c>
      <c r="B2544" t="s">
        <v>62</v>
      </c>
      <c r="C2544" t="s">
        <v>92</v>
      </c>
      <c r="D2544">
        <v>1104</v>
      </c>
      <c r="E2544">
        <v>6.1638234702093399E-3</v>
      </c>
    </row>
    <row r="2545" spans="1:5">
      <c r="A2545" t="s">
        <v>235</v>
      </c>
      <c r="B2545" t="s">
        <v>62</v>
      </c>
      <c r="C2545" t="s">
        <v>92</v>
      </c>
      <c r="D2545">
        <v>994</v>
      </c>
      <c r="E2545">
        <v>5.872736418511066E-3</v>
      </c>
    </row>
    <row r="2546" spans="1:5">
      <c r="A2546" t="s">
        <v>236</v>
      </c>
      <c r="B2546" t="s">
        <v>62</v>
      </c>
      <c r="C2546" t="s">
        <v>92</v>
      </c>
      <c r="D2546">
        <v>972</v>
      </c>
      <c r="E2546">
        <v>5.8720564700502969E-3</v>
      </c>
    </row>
    <row r="2547" spans="1:5">
      <c r="A2547" t="s">
        <v>237</v>
      </c>
      <c r="B2547" t="s">
        <v>62</v>
      </c>
      <c r="C2547" t="s">
        <v>92</v>
      </c>
      <c r="D2547">
        <v>743</v>
      </c>
      <c r="E2547">
        <v>5.9565201136533566E-3</v>
      </c>
    </row>
    <row r="2548" spans="1:5">
      <c r="A2548" t="s">
        <v>238</v>
      </c>
      <c r="B2548" t="s">
        <v>62</v>
      </c>
      <c r="C2548" t="s">
        <v>92</v>
      </c>
      <c r="D2548">
        <v>730</v>
      </c>
      <c r="E2548">
        <v>6.7979452054794526E-3</v>
      </c>
    </row>
    <row r="2549" spans="1:5">
      <c r="A2549" t="s">
        <v>239</v>
      </c>
      <c r="B2549" t="s">
        <v>62</v>
      </c>
      <c r="C2549" t="s">
        <v>92</v>
      </c>
      <c r="D2549">
        <v>613</v>
      </c>
      <c r="E2549">
        <v>6.639704549574044E-3</v>
      </c>
    </row>
    <row r="2550" spans="1:5">
      <c r="A2550" t="s">
        <v>240</v>
      </c>
      <c r="B2550" t="s">
        <v>62</v>
      </c>
      <c r="C2550" t="s">
        <v>92</v>
      </c>
      <c r="D2550">
        <v>552</v>
      </c>
      <c r="E2550">
        <v>6.4990942028985499E-3</v>
      </c>
    </row>
    <row r="2551" spans="1:5">
      <c r="A2551" t="s">
        <v>241</v>
      </c>
      <c r="B2551" t="s">
        <v>62</v>
      </c>
      <c r="C2551" t="s">
        <v>92</v>
      </c>
      <c r="D2551">
        <v>484</v>
      </c>
      <c r="E2551">
        <v>6.6402662993572089E-3</v>
      </c>
    </row>
    <row r="2552" spans="1:5">
      <c r="A2552" t="s">
        <v>227</v>
      </c>
      <c r="B2552" t="s">
        <v>62</v>
      </c>
      <c r="C2552" t="s">
        <v>93</v>
      </c>
      <c r="D2552">
        <v>548.28571440000019</v>
      </c>
      <c r="E2552">
        <v>6.4872564559208118E-3</v>
      </c>
    </row>
    <row r="2553" spans="1:5">
      <c r="A2553" t="s">
        <v>228</v>
      </c>
      <c r="B2553" t="s">
        <v>62</v>
      </c>
      <c r="C2553" t="s">
        <v>93</v>
      </c>
      <c r="D2553">
        <v>594.94457242600004</v>
      </c>
      <c r="E2553">
        <v>6.1636847735719175E-3</v>
      </c>
    </row>
    <row r="2554" spans="1:5">
      <c r="A2554" t="s">
        <v>229</v>
      </c>
      <c r="B2554" t="s">
        <v>62</v>
      </c>
      <c r="C2554" t="s">
        <v>93</v>
      </c>
      <c r="D2554">
        <v>587.47726219850051</v>
      </c>
      <c r="E2554">
        <v>6.4302689466884319E-3</v>
      </c>
    </row>
    <row r="2555" spans="1:5">
      <c r="A2555" t="s">
        <v>230</v>
      </c>
      <c r="B2555" t="s">
        <v>62</v>
      </c>
      <c r="C2555" t="s">
        <v>93</v>
      </c>
      <c r="D2555">
        <v>510.40098856299943</v>
      </c>
      <c r="E2555">
        <v>6.688988499133428E-3</v>
      </c>
    </row>
    <row r="2556" spans="1:5">
      <c r="A2556" t="s">
        <v>231</v>
      </c>
      <c r="B2556" t="s">
        <v>62</v>
      </c>
      <c r="C2556" t="s">
        <v>93</v>
      </c>
      <c r="D2556">
        <v>584.02533517640018</v>
      </c>
      <c r="E2556">
        <v>6.4637438114267991E-3</v>
      </c>
    </row>
    <row r="2557" spans="1:5">
      <c r="A2557" t="s">
        <v>232</v>
      </c>
      <c r="B2557" t="s">
        <v>62</v>
      </c>
      <c r="C2557" t="s">
        <v>93</v>
      </c>
      <c r="D2557">
        <v>790.53232989019693</v>
      </c>
      <c r="E2557">
        <v>6.785031684234096E-3</v>
      </c>
    </row>
    <row r="2558" spans="1:5">
      <c r="A2558" t="s">
        <v>233</v>
      </c>
      <c r="B2558" t="s">
        <v>62</v>
      </c>
      <c r="C2558" t="s">
        <v>93</v>
      </c>
      <c r="D2558">
        <v>661.18151395169923</v>
      </c>
      <c r="E2558">
        <v>6.2758009505862458E-3</v>
      </c>
    </row>
    <row r="2559" spans="1:5">
      <c r="A2559" t="s">
        <v>234</v>
      </c>
      <c r="B2559" t="s">
        <v>62</v>
      </c>
      <c r="C2559" t="s">
        <v>93</v>
      </c>
      <c r="D2559">
        <v>871.48955034020116</v>
      </c>
      <c r="E2559">
        <v>6.1862663189171611E-3</v>
      </c>
    </row>
    <row r="2560" spans="1:5">
      <c r="A2560" t="s">
        <v>235</v>
      </c>
      <c r="B2560" t="s">
        <v>62</v>
      </c>
      <c r="C2560" t="s">
        <v>93</v>
      </c>
      <c r="D2560">
        <v>814.86851905850051</v>
      </c>
      <c r="E2560">
        <v>6.516396794734737E-3</v>
      </c>
    </row>
    <row r="2561" spans="1:5">
      <c r="A2561" t="s">
        <v>236</v>
      </c>
      <c r="B2561" t="s">
        <v>62</v>
      </c>
      <c r="C2561" t="s">
        <v>93</v>
      </c>
      <c r="D2561">
        <v>687.78468899660243</v>
      </c>
      <c r="E2561">
        <v>6.8648618657145841E-3</v>
      </c>
    </row>
    <row r="2562" spans="1:5">
      <c r="A2562" t="s">
        <v>237</v>
      </c>
      <c r="B2562" t="s">
        <v>62</v>
      </c>
      <c r="C2562" t="s">
        <v>93</v>
      </c>
      <c r="D2562">
        <v>585.06199201310017</v>
      </c>
      <c r="E2562">
        <v>7.1979595364526309E-3</v>
      </c>
    </row>
    <row r="2563" spans="1:5">
      <c r="A2563" t="s">
        <v>238</v>
      </c>
      <c r="B2563" t="s">
        <v>62</v>
      </c>
      <c r="C2563" t="s">
        <v>93</v>
      </c>
      <c r="D2563">
        <v>663</v>
      </c>
      <c r="E2563">
        <v>6.7087732528908995E-3</v>
      </c>
    </row>
    <row r="2564" spans="1:5">
      <c r="A2564" t="s">
        <v>239</v>
      </c>
      <c r="B2564" t="s">
        <v>62</v>
      </c>
      <c r="C2564" t="s">
        <v>93</v>
      </c>
      <c r="D2564">
        <v>506.99380728200111</v>
      </c>
      <c r="E2564">
        <v>6.7084780252481399E-3</v>
      </c>
    </row>
    <row r="2565" spans="1:5">
      <c r="A2565" t="s">
        <v>240</v>
      </c>
      <c r="B2565" t="s">
        <v>62</v>
      </c>
      <c r="C2565" t="s">
        <v>93</v>
      </c>
      <c r="D2565">
        <v>427.5519260399999</v>
      </c>
      <c r="E2565">
        <v>7.1681862914553954E-3</v>
      </c>
    </row>
    <row r="2566" spans="1:5">
      <c r="A2566" t="s">
        <v>241</v>
      </c>
      <c r="B2566" t="s">
        <v>62</v>
      </c>
      <c r="C2566" t="s">
        <v>93</v>
      </c>
      <c r="D2566">
        <v>431.62183206819935</v>
      </c>
      <c r="E2566">
        <v>7.5733308719506641E-3</v>
      </c>
    </row>
    <row r="2567" spans="1:5">
      <c r="A2567" t="s">
        <v>227</v>
      </c>
      <c r="B2567" t="s">
        <v>62</v>
      </c>
      <c r="C2567" t="s">
        <v>94</v>
      </c>
      <c r="D2567">
        <v>797.55555539999955</v>
      </c>
      <c r="E2567">
        <v>4.8542098800043072E-3</v>
      </c>
    </row>
    <row r="2568" spans="1:5">
      <c r="A2568" t="s">
        <v>228</v>
      </c>
      <c r="B2568" t="s">
        <v>62</v>
      </c>
      <c r="C2568" t="s">
        <v>94</v>
      </c>
      <c r="D2568">
        <v>824.31522161290104</v>
      </c>
      <c r="E2568">
        <v>5.1240593046591792E-3</v>
      </c>
    </row>
    <row r="2569" spans="1:5">
      <c r="A2569" t="s">
        <v>229</v>
      </c>
      <c r="B2569" t="s">
        <v>62</v>
      </c>
      <c r="C2569" t="s">
        <v>94</v>
      </c>
      <c r="D2569">
        <v>972.41500197099936</v>
      </c>
      <c r="E2569">
        <v>5.0215384479669412E-3</v>
      </c>
    </row>
    <row r="2570" spans="1:5">
      <c r="A2570" t="s">
        <v>230</v>
      </c>
      <c r="B2570" t="s">
        <v>62</v>
      </c>
      <c r="C2570" t="s">
        <v>94</v>
      </c>
      <c r="D2570">
        <v>932.43586873189986</v>
      </c>
      <c r="E2570">
        <v>5.424402615818627E-3</v>
      </c>
    </row>
    <row r="2571" spans="1:5">
      <c r="A2571" t="s">
        <v>231</v>
      </c>
      <c r="B2571" t="s">
        <v>62</v>
      </c>
      <c r="C2571" t="s">
        <v>94</v>
      </c>
      <c r="D2571">
        <v>1032.2950365210008</v>
      </c>
      <c r="E2571">
        <v>4.866653273353728E-3</v>
      </c>
    </row>
    <row r="2572" spans="1:5">
      <c r="A2572" t="s">
        <v>232</v>
      </c>
      <c r="B2572" t="s">
        <v>62</v>
      </c>
      <c r="C2572" t="s">
        <v>94</v>
      </c>
      <c r="D2572">
        <v>1218.1327171545001</v>
      </c>
      <c r="E2572">
        <v>5.0024846639016452E-3</v>
      </c>
    </row>
    <row r="2573" spans="1:5">
      <c r="A2573" t="s">
        <v>233</v>
      </c>
      <c r="B2573" t="s">
        <v>62</v>
      </c>
      <c r="C2573" t="s">
        <v>94</v>
      </c>
      <c r="D2573">
        <v>1202.6238573924993</v>
      </c>
      <c r="E2573">
        <v>5.0744562880662182E-3</v>
      </c>
    </row>
    <row r="2574" spans="1:5">
      <c r="A2574" t="s">
        <v>234</v>
      </c>
      <c r="B2574" t="s">
        <v>62</v>
      </c>
      <c r="C2574" t="s">
        <v>94</v>
      </c>
      <c r="D2574">
        <v>1359.7729658831004</v>
      </c>
      <c r="E2574">
        <v>4.8861887682030052E-3</v>
      </c>
    </row>
    <row r="2575" spans="1:5">
      <c r="A2575" t="s">
        <v>235</v>
      </c>
      <c r="B2575" t="s">
        <v>62</v>
      </c>
      <c r="C2575" t="s">
        <v>94</v>
      </c>
      <c r="D2575">
        <v>1270.8876708064995</v>
      </c>
      <c r="E2575">
        <v>4.950254093875877E-3</v>
      </c>
    </row>
    <row r="2576" spans="1:5">
      <c r="A2576" t="s">
        <v>236</v>
      </c>
      <c r="B2576" t="s">
        <v>62</v>
      </c>
      <c r="C2576" t="s">
        <v>94</v>
      </c>
      <c r="D2576">
        <v>1287.7594006314991</v>
      </c>
      <c r="E2576">
        <v>5.0842380457566021E-3</v>
      </c>
    </row>
    <row r="2577" spans="1:5">
      <c r="A2577" t="s">
        <v>237</v>
      </c>
      <c r="B2577" t="s">
        <v>62</v>
      </c>
      <c r="C2577" t="s">
        <v>94</v>
      </c>
      <c r="D2577">
        <v>1026.8582047657005</v>
      </c>
      <c r="E2577">
        <v>5.7549379668630609E-3</v>
      </c>
    </row>
    <row r="2578" spans="1:5">
      <c r="A2578" t="s">
        <v>238</v>
      </c>
      <c r="B2578" t="s">
        <v>62</v>
      </c>
      <c r="C2578" t="s">
        <v>94</v>
      </c>
      <c r="D2578">
        <v>1001</v>
      </c>
      <c r="E2578">
        <v>5.7539682539682543E-3</v>
      </c>
    </row>
    <row r="2579" spans="1:5">
      <c r="A2579" t="s">
        <v>239</v>
      </c>
      <c r="B2579" t="s">
        <v>62</v>
      </c>
      <c r="C2579" t="s">
        <v>94</v>
      </c>
      <c r="D2579">
        <v>944.5191508579012</v>
      </c>
      <c r="E2579">
        <v>5.9129785291566128E-3</v>
      </c>
    </row>
    <row r="2580" spans="1:5">
      <c r="A2580" t="s">
        <v>240</v>
      </c>
      <c r="B2580" t="s">
        <v>62</v>
      </c>
      <c r="C2580" t="s">
        <v>94</v>
      </c>
      <c r="D2580">
        <v>764.41217821720033</v>
      </c>
      <c r="E2580">
        <v>5.9873166843982016E-3</v>
      </c>
    </row>
    <row r="2581" spans="1:5">
      <c r="A2581" t="s">
        <v>241</v>
      </c>
      <c r="B2581" t="s">
        <v>62</v>
      </c>
      <c r="C2581" t="s">
        <v>94</v>
      </c>
      <c r="D2581">
        <v>783.95632491029903</v>
      </c>
      <c r="E2581">
        <v>5.5284890277593922E-3</v>
      </c>
    </row>
    <row r="2582" spans="1:5">
      <c r="A2582" t="s">
        <v>227</v>
      </c>
      <c r="B2582" t="s">
        <v>62</v>
      </c>
      <c r="C2582" t="s">
        <v>95</v>
      </c>
      <c r="D2582">
        <v>332.2777777199999</v>
      </c>
      <c r="E2582">
        <v>5.5523625740719739E-3</v>
      </c>
    </row>
    <row r="2583" spans="1:5">
      <c r="A2583" t="s">
        <v>228</v>
      </c>
      <c r="B2583" t="s">
        <v>62</v>
      </c>
      <c r="C2583" t="s">
        <v>95</v>
      </c>
      <c r="D2583">
        <v>341.25828178489979</v>
      </c>
      <c r="E2583">
        <v>5.6108964680634792E-3</v>
      </c>
    </row>
    <row r="2584" spans="1:5">
      <c r="A2584" t="s">
        <v>229</v>
      </c>
      <c r="B2584" t="s">
        <v>62</v>
      </c>
      <c r="C2584" t="s">
        <v>95</v>
      </c>
      <c r="D2584">
        <v>343.51657261199972</v>
      </c>
      <c r="E2584">
        <v>5.9203975215818471E-3</v>
      </c>
    </row>
    <row r="2585" spans="1:5">
      <c r="A2585" t="s">
        <v>230</v>
      </c>
      <c r="B2585" t="s">
        <v>62</v>
      </c>
      <c r="C2585" t="s">
        <v>95</v>
      </c>
      <c r="D2585">
        <v>387.00929464899986</v>
      </c>
      <c r="E2585">
        <v>5.0117136578494738E-3</v>
      </c>
    </row>
    <row r="2586" spans="1:5">
      <c r="A2586" t="s">
        <v>231</v>
      </c>
      <c r="B2586" t="s">
        <v>62</v>
      </c>
      <c r="C2586" t="s">
        <v>95</v>
      </c>
      <c r="D2586">
        <v>401.30143499949958</v>
      </c>
      <c r="E2586">
        <v>5.6448730630500711E-3</v>
      </c>
    </row>
    <row r="2587" spans="1:5">
      <c r="A2587" t="s">
        <v>232</v>
      </c>
      <c r="B2587" t="s">
        <v>62</v>
      </c>
      <c r="C2587" t="s">
        <v>95</v>
      </c>
      <c r="D2587">
        <v>467.71558623469974</v>
      </c>
      <c r="E2587">
        <v>5.3718033885758005E-3</v>
      </c>
    </row>
    <row r="2588" spans="1:5">
      <c r="A2588" t="s">
        <v>233</v>
      </c>
      <c r="B2588" t="s">
        <v>62</v>
      </c>
      <c r="C2588" t="s">
        <v>95</v>
      </c>
      <c r="D2588">
        <v>365.33040935619965</v>
      </c>
      <c r="E2588">
        <v>5.0624173512013575E-3</v>
      </c>
    </row>
    <row r="2589" spans="1:5">
      <c r="A2589" t="s">
        <v>234</v>
      </c>
      <c r="B2589" t="s">
        <v>62</v>
      </c>
      <c r="C2589" t="s">
        <v>95</v>
      </c>
      <c r="D2589">
        <v>497.34843084099953</v>
      </c>
      <c r="E2589">
        <v>5.1512793194331118E-3</v>
      </c>
    </row>
    <row r="2590" spans="1:5">
      <c r="A2590" t="s">
        <v>235</v>
      </c>
      <c r="B2590" t="s">
        <v>62</v>
      </c>
      <c r="C2590" t="s">
        <v>95</v>
      </c>
      <c r="D2590">
        <v>440.61223776109966</v>
      </c>
      <c r="E2590">
        <v>5.598861040864659E-3</v>
      </c>
    </row>
    <row r="2591" spans="1:5">
      <c r="A2591" t="s">
        <v>236</v>
      </c>
      <c r="B2591" t="s">
        <v>62</v>
      </c>
      <c r="C2591" t="s">
        <v>95</v>
      </c>
      <c r="D2591">
        <v>531.71039426599975</v>
      </c>
      <c r="E2591">
        <v>6.2680434911414444E-3</v>
      </c>
    </row>
    <row r="2592" spans="1:5">
      <c r="A2592" t="s">
        <v>237</v>
      </c>
      <c r="B2592" t="s">
        <v>62</v>
      </c>
      <c r="C2592" t="s">
        <v>95</v>
      </c>
      <c r="D2592">
        <v>324.67169389679981</v>
      </c>
      <c r="E2592">
        <v>5.9283722495790045E-3</v>
      </c>
    </row>
    <row r="2593" spans="1:5">
      <c r="A2593" t="s">
        <v>238</v>
      </c>
      <c r="B2593" t="s">
        <v>62</v>
      </c>
      <c r="C2593" t="s">
        <v>95</v>
      </c>
      <c r="D2593">
        <v>270</v>
      </c>
      <c r="E2593">
        <v>6.2294238683127572E-3</v>
      </c>
    </row>
    <row r="2594" spans="1:5">
      <c r="A2594" t="s">
        <v>239</v>
      </c>
      <c r="B2594" t="s">
        <v>62</v>
      </c>
      <c r="C2594" t="s">
        <v>95</v>
      </c>
      <c r="D2594">
        <v>267.67622583010007</v>
      </c>
      <c r="E2594">
        <v>6.1872304063846952E-3</v>
      </c>
    </row>
    <row r="2595" spans="1:5">
      <c r="A2595" t="s">
        <v>240</v>
      </c>
      <c r="B2595" t="s">
        <v>62</v>
      </c>
      <c r="C2595" t="s">
        <v>95</v>
      </c>
      <c r="D2595">
        <v>276.91154850539999</v>
      </c>
      <c r="E2595">
        <v>6.1950035204322738E-3</v>
      </c>
    </row>
    <row r="2596" spans="1:5">
      <c r="A2596" t="s">
        <v>241</v>
      </c>
      <c r="B2596" t="s">
        <v>62</v>
      </c>
      <c r="C2596" t="s">
        <v>95</v>
      </c>
      <c r="D2596">
        <v>209.10628019240002</v>
      </c>
      <c r="E2596">
        <v>6.523510197271396E-3</v>
      </c>
    </row>
    <row r="2597" spans="1:5">
      <c r="A2597" t="s">
        <v>227</v>
      </c>
      <c r="B2597" t="s">
        <v>62</v>
      </c>
      <c r="C2597" t="s">
        <v>96</v>
      </c>
      <c r="D2597">
        <v>1243.4545457000008</v>
      </c>
      <c r="E2597">
        <v>4.8378326509723873E-3</v>
      </c>
    </row>
    <row r="2598" spans="1:5">
      <c r="A2598" t="s">
        <v>228</v>
      </c>
      <c r="B2598" t="s">
        <v>62</v>
      </c>
      <c r="C2598" t="s">
        <v>96</v>
      </c>
      <c r="D2598">
        <v>1541.3924155760997</v>
      </c>
      <c r="E2598">
        <v>4.8717675841341524E-3</v>
      </c>
    </row>
    <row r="2599" spans="1:5">
      <c r="A2599" t="s">
        <v>229</v>
      </c>
      <c r="B2599" t="s">
        <v>62</v>
      </c>
      <c r="C2599" t="s">
        <v>96</v>
      </c>
      <c r="D2599">
        <v>1365.7408422791946</v>
      </c>
      <c r="E2599">
        <v>4.6207291936060388E-3</v>
      </c>
    </row>
    <row r="2600" spans="1:5">
      <c r="A2600" t="s">
        <v>230</v>
      </c>
      <c r="B2600" t="s">
        <v>62</v>
      </c>
      <c r="C2600" t="s">
        <v>96</v>
      </c>
      <c r="D2600">
        <v>1401.8943562349932</v>
      </c>
      <c r="E2600">
        <v>4.3691726840538918E-3</v>
      </c>
    </row>
    <row r="2601" spans="1:5">
      <c r="A2601" t="s">
        <v>231</v>
      </c>
      <c r="B2601" t="s">
        <v>62</v>
      </c>
      <c r="C2601" t="s">
        <v>96</v>
      </c>
      <c r="D2601">
        <v>1646.9174146286966</v>
      </c>
      <c r="E2601">
        <v>4.7131226221353356E-3</v>
      </c>
    </row>
    <row r="2602" spans="1:5">
      <c r="A2602" t="s">
        <v>232</v>
      </c>
      <c r="B2602" t="s">
        <v>62</v>
      </c>
      <c r="C2602" t="s">
        <v>96</v>
      </c>
      <c r="D2602">
        <v>2040.7054987830106</v>
      </c>
      <c r="E2602">
        <v>4.5615846907737798E-3</v>
      </c>
    </row>
    <row r="2603" spans="1:5">
      <c r="A2603" t="s">
        <v>233</v>
      </c>
      <c r="B2603" t="s">
        <v>62</v>
      </c>
      <c r="C2603" t="s">
        <v>96</v>
      </c>
      <c r="D2603">
        <v>2244.5370714109931</v>
      </c>
      <c r="E2603">
        <v>4.2916865517081048E-3</v>
      </c>
    </row>
    <row r="2604" spans="1:5">
      <c r="A2604" t="s">
        <v>234</v>
      </c>
      <c r="B2604" t="s">
        <v>62</v>
      </c>
      <c r="C2604" t="s">
        <v>96</v>
      </c>
      <c r="D2604">
        <v>3292.2775251477974</v>
      </c>
      <c r="E2604">
        <v>4.2735747150315908E-3</v>
      </c>
    </row>
    <row r="2605" spans="1:5">
      <c r="A2605" t="s">
        <v>235</v>
      </c>
      <c r="B2605" t="s">
        <v>62</v>
      </c>
      <c r="C2605" t="s">
        <v>96</v>
      </c>
      <c r="D2605">
        <v>3263.2173034701559</v>
      </c>
      <c r="E2605">
        <v>4.4530542303160099E-3</v>
      </c>
    </row>
    <row r="2606" spans="1:5">
      <c r="A2606" t="s">
        <v>236</v>
      </c>
      <c r="B2606" t="s">
        <v>62</v>
      </c>
      <c r="C2606" t="s">
        <v>96</v>
      </c>
      <c r="D2606">
        <v>2633.8970311470039</v>
      </c>
      <c r="E2606">
        <v>4.7924239122220935E-3</v>
      </c>
    </row>
    <row r="2607" spans="1:5">
      <c r="A2607" t="s">
        <v>237</v>
      </c>
      <c r="B2607" t="s">
        <v>62</v>
      </c>
      <c r="C2607" t="s">
        <v>96</v>
      </c>
      <c r="D2607">
        <v>1891.0876680549886</v>
      </c>
      <c r="E2607">
        <v>4.7275068751682628E-3</v>
      </c>
    </row>
    <row r="2608" spans="1:5">
      <c r="A2608" t="s">
        <v>238</v>
      </c>
      <c r="B2608" t="s">
        <v>62</v>
      </c>
      <c r="C2608" t="s">
        <v>96</v>
      </c>
      <c r="D2608">
        <v>1560</v>
      </c>
      <c r="E2608">
        <v>5.0672186609686609E-3</v>
      </c>
    </row>
    <row r="2609" spans="1:5">
      <c r="A2609" t="s">
        <v>239</v>
      </c>
      <c r="B2609" t="s">
        <v>62</v>
      </c>
      <c r="C2609" t="s">
        <v>96</v>
      </c>
      <c r="D2609">
        <v>1351.0240354461964</v>
      </c>
      <c r="E2609">
        <v>4.9868875822841208E-3</v>
      </c>
    </row>
    <row r="2610" spans="1:5">
      <c r="A2610" t="s">
        <v>240</v>
      </c>
      <c r="B2610" t="s">
        <v>62</v>
      </c>
      <c r="C2610" t="s">
        <v>96</v>
      </c>
      <c r="D2610">
        <v>1288.5660236742003</v>
      </c>
      <c r="E2610">
        <v>5.1177931151227983E-3</v>
      </c>
    </row>
    <row r="2611" spans="1:5">
      <c r="A2611" t="s">
        <v>241</v>
      </c>
      <c r="B2611" t="s">
        <v>62</v>
      </c>
      <c r="C2611" t="s">
        <v>96</v>
      </c>
      <c r="D2611">
        <v>997.54612994490287</v>
      </c>
      <c r="E2611">
        <v>5.166253585077097E-3</v>
      </c>
    </row>
    <row r="2612" spans="1:5">
      <c r="A2612" t="s">
        <v>227</v>
      </c>
      <c r="B2612" t="s">
        <v>62</v>
      </c>
      <c r="C2612" t="s">
        <v>97</v>
      </c>
      <c r="D2612">
        <v>771.23204441999974</v>
      </c>
      <c r="E2612">
        <v>5.8267755785111333E-3</v>
      </c>
    </row>
    <row r="2613" spans="1:5">
      <c r="A2613" t="s">
        <v>228</v>
      </c>
      <c r="B2613" t="s">
        <v>62</v>
      </c>
      <c r="C2613" t="s">
        <v>97</v>
      </c>
      <c r="D2613">
        <v>820.35357098679958</v>
      </c>
      <c r="E2613">
        <v>5.7278744077883361E-3</v>
      </c>
    </row>
    <row r="2614" spans="1:5">
      <c r="A2614" t="s">
        <v>229</v>
      </c>
      <c r="B2614" t="s">
        <v>62</v>
      </c>
      <c r="C2614" t="s">
        <v>97</v>
      </c>
      <c r="D2614">
        <v>835.22412707510045</v>
      </c>
      <c r="E2614">
        <v>5.8136090437254E-3</v>
      </c>
    </row>
    <row r="2615" spans="1:5">
      <c r="A2615" t="s">
        <v>230</v>
      </c>
      <c r="B2615" t="s">
        <v>62</v>
      </c>
      <c r="C2615" t="s">
        <v>97</v>
      </c>
      <c r="D2615">
        <v>776.64541362090097</v>
      </c>
      <c r="E2615">
        <v>5.9412325748505511E-3</v>
      </c>
    </row>
    <row r="2616" spans="1:5">
      <c r="A2616" t="s">
        <v>231</v>
      </c>
      <c r="B2616" t="s">
        <v>62</v>
      </c>
      <c r="C2616" t="s">
        <v>97</v>
      </c>
      <c r="D2616">
        <v>810.42357483239709</v>
      </c>
      <c r="E2616">
        <v>5.8369725266582224E-3</v>
      </c>
    </row>
    <row r="2617" spans="1:5">
      <c r="A2617" t="s">
        <v>232</v>
      </c>
      <c r="B2617" t="s">
        <v>62</v>
      </c>
      <c r="C2617" t="s">
        <v>97</v>
      </c>
      <c r="D2617">
        <v>919.60645344380077</v>
      </c>
      <c r="E2617">
        <v>5.8058857198349488E-3</v>
      </c>
    </row>
    <row r="2618" spans="1:5">
      <c r="A2618" t="s">
        <v>233</v>
      </c>
      <c r="B2618" t="s">
        <v>62</v>
      </c>
      <c r="C2618" t="s">
        <v>97</v>
      </c>
      <c r="D2618">
        <v>932.92152340160089</v>
      </c>
      <c r="E2618">
        <v>6.154291373487164E-3</v>
      </c>
    </row>
    <row r="2619" spans="1:5">
      <c r="A2619" t="s">
        <v>234</v>
      </c>
      <c r="B2619" t="s">
        <v>62</v>
      </c>
      <c r="C2619" t="s">
        <v>97</v>
      </c>
      <c r="D2619">
        <v>867.86894257970062</v>
      </c>
      <c r="E2619">
        <v>6.3627808524264829E-3</v>
      </c>
    </row>
    <row r="2620" spans="1:5">
      <c r="A2620" t="s">
        <v>235</v>
      </c>
      <c r="B2620" t="s">
        <v>62</v>
      </c>
      <c r="C2620" t="s">
        <v>97</v>
      </c>
      <c r="D2620">
        <v>779.97531202939876</v>
      </c>
      <c r="E2620">
        <v>6.822818936451553E-3</v>
      </c>
    </row>
    <row r="2621" spans="1:5">
      <c r="A2621" t="s">
        <v>236</v>
      </c>
      <c r="B2621" t="s">
        <v>62</v>
      </c>
      <c r="C2621" t="s">
        <v>97</v>
      </c>
      <c r="D2621">
        <v>760.83352988110096</v>
      </c>
      <c r="E2621">
        <v>6.7931048498754854E-3</v>
      </c>
    </row>
    <row r="2622" spans="1:5">
      <c r="A2622" t="s">
        <v>237</v>
      </c>
      <c r="B2622" t="s">
        <v>62</v>
      </c>
      <c r="C2622" t="s">
        <v>97</v>
      </c>
      <c r="D2622">
        <v>659.7906250013001</v>
      </c>
      <c r="E2622">
        <v>6.7911063758758546E-3</v>
      </c>
    </row>
    <row r="2623" spans="1:5">
      <c r="A2623" t="s">
        <v>238</v>
      </c>
      <c r="B2623" t="s">
        <v>62</v>
      </c>
      <c r="C2623" t="s">
        <v>97</v>
      </c>
      <c r="D2623">
        <v>652</v>
      </c>
      <c r="E2623">
        <v>6.5950920245398774E-3</v>
      </c>
    </row>
    <row r="2624" spans="1:5">
      <c r="A2624" t="s">
        <v>239</v>
      </c>
      <c r="B2624" t="s">
        <v>62</v>
      </c>
      <c r="C2624" t="s">
        <v>97</v>
      </c>
      <c r="D2624">
        <v>550.99238932679975</v>
      </c>
      <c r="E2624">
        <v>6.7116091472289871E-3</v>
      </c>
    </row>
    <row r="2625" spans="1:5">
      <c r="A2625" t="s">
        <v>240</v>
      </c>
      <c r="B2625" t="s">
        <v>62</v>
      </c>
      <c r="C2625" t="s">
        <v>97</v>
      </c>
      <c r="D2625">
        <v>403.11776861450005</v>
      </c>
      <c r="E2625">
        <v>7.1618697259315791E-3</v>
      </c>
    </row>
    <row r="2626" spans="1:5">
      <c r="A2626" t="s">
        <v>241</v>
      </c>
      <c r="B2626" t="s">
        <v>62</v>
      </c>
      <c r="C2626" t="s">
        <v>97</v>
      </c>
      <c r="D2626">
        <v>395.25563909909988</v>
      </c>
      <c r="E2626">
        <v>7.0240303220526447E-3</v>
      </c>
    </row>
    <row r="2627" spans="1:5">
      <c r="A2627" t="s">
        <v>227</v>
      </c>
      <c r="B2627" t="s">
        <v>62</v>
      </c>
      <c r="C2627" t="s">
        <v>98</v>
      </c>
      <c r="D2627">
        <v>393.52173925000022</v>
      </c>
      <c r="E2627">
        <v>5.5929977043299136E-3</v>
      </c>
    </row>
    <row r="2628" spans="1:5">
      <c r="A2628" t="s">
        <v>228</v>
      </c>
      <c r="B2628" t="s">
        <v>62</v>
      </c>
      <c r="C2628" t="s">
        <v>98</v>
      </c>
      <c r="D2628">
        <v>483.66849415099989</v>
      </c>
      <c r="E2628">
        <v>6.0248814723907924E-3</v>
      </c>
    </row>
    <row r="2629" spans="1:5">
      <c r="A2629" t="s">
        <v>229</v>
      </c>
      <c r="B2629" t="s">
        <v>62</v>
      </c>
      <c r="C2629" t="s">
        <v>98</v>
      </c>
      <c r="D2629">
        <v>477.31343434469983</v>
      </c>
      <c r="E2629">
        <v>5.4031363780413415E-3</v>
      </c>
    </row>
    <row r="2630" spans="1:5">
      <c r="A2630" t="s">
        <v>230</v>
      </c>
      <c r="B2630" t="s">
        <v>62</v>
      </c>
      <c r="C2630" t="s">
        <v>98</v>
      </c>
      <c r="D2630">
        <v>520.02592880699876</v>
      </c>
      <c r="E2630">
        <v>5.7814275901459178E-3</v>
      </c>
    </row>
    <row r="2631" spans="1:5">
      <c r="A2631" t="s">
        <v>231</v>
      </c>
      <c r="B2631" t="s">
        <v>62</v>
      </c>
      <c r="C2631" t="s">
        <v>98</v>
      </c>
      <c r="D2631">
        <v>491.42890688199981</v>
      </c>
      <c r="E2631">
        <v>6.0119230032697939E-3</v>
      </c>
    </row>
    <row r="2632" spans="1:5">
      <c r="A2632" t="s">
        <v>232</v>
      </c>
      <c r="B2632" t="s">
        <v>62</v>
      </c>
      <c r="C2632" t="s">
        <v>98</v>
      </c>
      <c r="D2632">
        <v>571.38982624410062</v>
      </c>
      <c r="E2632">
        <v>5.7939754940804561E-3</v>
      </c>
    </row>
    <row r="2633" spans="1:5">
      <c r="A2633" t="s">
        <v>233</v>
      </c>
      <c r="B2633" t="s">
        <v>62</v>
      </c>
      <c r="C2633" t="s">
        <v>98</v>
      </c>
      <c r="D2633">
        <v>596.26958566290068</v>
      </c>
      <c r="E2633">
        <v>5.5189471260231934E-3</v>
      </c>
    </row>
    <row r="2634" spans="1:5">
      <c r="A2634" t="s">
        <v>234</v>
      </c>
      <c r="B2634" t="s">
        <v>62</v>
      </c>
      <c r="C2634" t="s">
        <v>98</v>
      </c>
      <c r="D2634">
        <v>690.7529788223992</v>
      </c>
      <c r="E2634">
        <v>6.4659071204022358E-3</v>
      </c>
    </row>
    <row r="2635" spans="1:5">
      <c r="A2635" t="s">
        <v>235</v>
      </c>
      <c r="B2635" t="s">
        <v>62</v>
      </c>
      <c r="C2635" t="s">
        <v>98</v>
      </c>
      <c r="D2635">
        <v>538.92502504290019</v>
      </c>
      <c r="E2635">
        <v>6.2463058978245219E-3</v>
      </c>
    </row>
    <row r="2636" spans="1:5">
      <c r="A2636" t="s">
        <v>236</v>
      </c>
      <c r="B2636" t="s">
        <v>62</v>
      </c>
      <c r="C2636" t="s">
        <v>98</v>
      </c>
      <c r="D2636">
        <v>497.03151837059983</v>
      </c>
      <c r="E2636">
        <v>5.8591621930126868E-3</v>
      </c>
    </row>
    <row r="2637" spans="1:5">
      <c r="A2637" t="s">
        <v>237</v>
      </c>
      <c r="B2637" t="s">
        <v>62</v>
      </c>
      <c r="C2637" t="s">
        <v>98</v>
      </c>
      <c r="D2637">
        <v>460.52891963269974</v>
      </c>
      <c r="E2637">
        <v>5.7585018608750276E-3</v>
      </c>
    </row>
    <row r="2638" spans="1:5">
      <c r="A2638" t="s">
        <v>238</v>
      </c>
      <c r="B2638" t="s">
        <v>62</v>
      </c>
      <c r="C2638" t="s">
        <v>98</v>
      </c>
      <c r="D2638">
        <v>356</v>
      </c>
      <c r="E2638">
        <v>5.9593476903870169E-3</v>
      </c>
    </row>
    <row r="2639" spans="1:5">
      <c r="A2639" t="s">
        <v>239</v>
      </c>
      <c r="B2639" t="s">
        <v>62</v>
      </c>
      <c r="C2639" t="s">
        <v>98</v>
      </c>
      <c r="D2639">
        <v>407.61279589540015</v>
      </c>
      <c r="E2639">
        <v>6.5115875189677291E-3</v>
      </c>
    </row>
    <row r="2640" spans="1:5">
      <c r="A2640" t="s">
        <v>240</v>
      </c>
      <c r="B2640" t="s">
        <v>62</v>
      </c>
      <c r="C2640" t="s">
        <v>98</v>
      </c>
      <c r="D2640">
        <v>373.14899317290025</v>
      </c>
      <c r="E2640">
        <v>6.177199012498265E-3</v>
      </c>
    </row>
    <row r="2641" spans="1:5">
      <c r="A2641" t="s">
        <v>241</v>
      </c>
      <c r="B2641" t="s">
        <v>62</v>
      </c>
      <c r="C2641" t="s">
        <v>98</v>
      </c>
      <c r="D2641">
        <v>313.5769423549001</v>
      </c>
      <c r="E2641">
        <v>6.19273813316996E-3</v>
      </c>
    </row>
    <row r="2642" spans="1:5">
      <c r="A2642" t="s">
        <v>227</v>
      </c>
      <c r="B2642" t="s">
        <v>62</v>
      </c>
      <c r="C2642" t="s">
        <v>99</v>
      </c>
      <c r="D2642">
        <v>1908.4279275700057</v>
      </c>
      <c r="E2642">
        <v>5.1450562136834627E-3</v>
      </c>
    </row>
    <row r="2643" spans="1:5">
      <c r="A2643" t="s">
        <v>228</v>
      </c>
      <c r="B2643" t="s">
        <v>62</v>
      </c>
      <c r="C2643" t="s">
        <v>99</v>
      </c>
      <c r="D2643">
        <v>2348.8179900052228</v>
      </c>
      <c r="E2643">
        <v>5.0329749545928674E-3</v>
      </c>
    </row>
    <row r="2644" spans="1:5">
      <c r="A2644" t="s">
        <v>229</v>
      </c>
      <c r="B2644" t="s">
        <v>62</v>
      </c>
      <c r="C2644" t="s">
        <v>99</v>
      </c>
      <c r="D2644">
        <v>2503.479914968404</v>
      </c>
      <c r="E2644">
        <v>5.2760529410848444E-3</v>
      </c>
    </row>
    <row r="2645" spans="1:5">
      <c r="A2645" t="s">
        <v>230</v>
      </c>
      <c r="B2645" t="s">
        <v>62</v>
      </c>
      <c r="C2645" t="s">
        <v>99</v>
      </c>
      <c r="D2645">
        <v>2112.9036472017956</v>
      </c>
      <c r="E2645">
        <v>5.1060961843066403E-3</v>
      </c>
    </row>
    <row r="2646" spans="1:5">
      <c r="A2646" t="s">
        <v>231</v>
      </c>
      <c r="B2646" t="s">
        <v>62</v>
      </c>
      <c r="C2646" t="s">
        <v>99</v>
      </c>
      <c r="D2646">
        <v>2552.7694457939933</v>
      </c>
      <c r="E2646">
        <v>5.0741883323660872E-3</v>
      </c>
    </row>
    <row r="2647" spans="1:5">
      <c r="A2647" t="s">
        <v>232</v>
      </c>
      <c r="B2647" t="s">
        <v>62</v>
      </c>
      <c r="C2647" t="s">
        <v>99</v>
      </c>
      <c r="D2647">
        <v>2751.9894815228258</v>
      </c>
      <c r="E2647">
        <v>5.1606128679995899E-3</v>
      </c>
    </row>
    <row r="2648" spans="1:5">
      <c r="A2648" t="s">
        <v>233</v>
      </c>
      <c r="B2648" t="s">
        <v>62</v>
      </c>
      <c r="C2648" t="s">
        <v>99</v>
      </c>
      <c r="D2648">
        <v>2616.934818886104</v>
      </c>
      <c r="E2648">
        <v>4.928859334624414E-3</v>
      </c>
    </row>
    <row r="2649" spans="1:5">
      <c r="A2649" t="s">
        <v>234</v>
      </c>
      <c r="B2649" t="s">
        <v>62</v>
      </c>
      <c r="C2649" t="s">
        <v>99</v>
      </c>
      <c r="D2649">
        <v>3218.2999123835316</v>
      </c>
      <c r="E2649">
        <v>4.7804039451373754E-3</v>
      </c>
    </row>
    <row r="2650" spans="1:5">
      <c r="A2650" t="s">
        <v>235</v>
      </c>
      <c r="B2650" t="s">
        <v>62</v>
      </c>
      <c r="C2650" t="s">
        <v>99</v>
      </c>
      <c r="D2650">
        <v>3553.2433226518087</v>
      </c>
      <c r="E2650">
        <v>4.6481891180785344E-3</v>
      </c>
    </row>
    <row r="2651" spans="1:5">
      <c r="A2651" t="s">
        <v>236</v>
      </c>
      <c r="B2651" t="s">
        <v>62</v>
      </c>
      <c r="C2651" t="s">
        <v>99</v>
      </c>
      <c r="D2651">
        <v>3279</v>
      </c>
      <c r="E2651">
        <v>4.7192148690318866E-3</v>
      </c>
    </row>
    <row r="2652" spans="1:5">
      <c r="A2652" t="s">
        <v>237</v>
      </c>
      <c r="B2652" t="s">
        <v>62</v>
      </c>
      <c r="C2652" t="s">
        <v>99</v>
      </c>
      <c r="D2652">
        <v>2533</v>
      </c>
      <c r="E2652">
        <v>4.8644010176777646E-3</v>
      </c>
    </row>
    <row r="2653" spans="1:5">
      <c r="A2653" t="s">
        <v>238</v>
      </c>
      <c r="B2653" t="s">
        <v>62</v>
      </c>
      <c r="C2653" t="s">
        <v>99</v>
      </c>
      <c r="D2653">
        <v>2380</v>
      </c>
      <c r="E2653">
        <v>4.9416433239962646E-3</v>
      </c>
    </row>
    <row r="2654" spans="1:5">
      <c r="A2654" t="s">
        <v>239</v>
      </c>
      <c r="B2654" t="s">
        <v>62</v>
      </c>
      <c r="C2654" t="s">
        <v>99</v>
      </c>
      <c r="D2654">
        <v>2262</v>
      </c>
      <c r="E2654">
        <v>5.1254420866489831E-3</v>
      </c>
    </row>
    <row r="2655" spans="1:5">
      <c r="A2655" t="s">
        <v>240</v>
      </c>
      <c r="B2655" t="s">
        <v>62</v>
      </c>
      <c r="C2655" t="s">
        <v>99</v>
      </c>
      <c r="D2655">
        <v>1953</v>
      </c>
      <c r="E2655">
        <v>5.3895004835865052E-3</v>
      </c>
    </row>
    <row r="2656" spans="1:5">
      <c r="A2656" t="s">
        <v>241</v>
      </c>
      <c r="B2656" t="s">
        <v>62</v>
      </c>
      <c r="C2656" t="s">
        <v>99</v>
      </c>
      <c r="D2656">
        <v>1643</v>
      </c>
      <c r="E2656">
        <v>5.665449381213228E-3</v>
      </c>
    </row>
    <row r="2657" spans="1:5">
      <c r="A2657" t="s">
        <v>227</v>
      </c>
      <c r="B2657" t="s">
        <v>62</v>
      </c>
      <c r="C2657" t="s">
        <v>100</v>
      </c>
      <c r="D2657">
        <v>1066.7222223099986</v>
      </c>
      <c r="E2657">
        <v>4.9700102425080722E-3</v>
      </c>
    </row>
    <row r="2658" spans="1:5">
      <c r="A2658" t="s">
        <v>228</v>
      </c>
      <c r="B2658" t="s">
        <v>62</v>
      </c>
      <c r="C2658" t="s">
        <v>100</v>
      </c>
      <c r="D2658">
        <v>1182.5658072963063</v>
      </c>
      <c r="E2658">
        <v>5.2522961788177497E-3</v>
      </c>
    </row>
    <row r="2659" spans="1:5">
      <c r="A2659" t="s">
        <v>229</v>
      </c>
      <c r="B2659" t="s">
        <v>62</v>
      </c>
      <c r="C2659" t="s">
        <v>100</v>
      </c>
      <c r="D2659">
        <v>1122.6174644802011</v>
      </c>
      <c r="E2659">
        <v>5.5890079794714822E-3</v>
      </c>
    </row>
    <row r="2660" spans="1:5">
      <c r="A2660" t="s">
        <v>230</v>
      </c>
      <c r="B2660" t="s">
        <v>62</v>
      </c>
      <c r="C2660" t="s">
        <v>100</v>
      </c>
      <c r="D2660">
        <v>1212.9335299012955</v>
      </c>
      <c r="E2660">
        <v>6.1110698142821263E-3</v>
      </c>
    </row>
    <row r="2661" spans="1:5">
      <c r="A2661" t="s">
        <v>231</v>
      </c>
      <c r="B2661" t="s">
        <v>62</v>
      </c>
      <c r="C2661" t="s">
        <v>100</v>
      </c>
      <c r="D2661">
        <v>1415.7527344668938</v>
      </c>
      <c r="E2661">
        <v>6.318241696905964E-3</v>
      </c>
    </row>
    <row r="2662" spans="1:5">
      <c r="A2662" t="s">
        <v>232</v>
      </c>
      <c r="B2662" t="s">
        <v>62</v>
      </c>
      <c r="C2662" t="s">
        <v>100</v>
      </c>
      <c r="D2662">
        <v>1479.3479227180037</v>
      </c>
      <c r="E2662">
        <v>6.1665313537481075E-3</v>
      </c>
    </row>
    <row r="2663" spans="1:5">
      <c r="A2663" t="s">
        <v>233</v>
      </c>
      <c r="B2663" t="s">
        <v>62</v>
      </c>
      <c r="C2663" t="s">
        <v>100</v>
      </c>
      <c r="D2663">
        <v>1418.5931591305987</v>
      </c>
      <c r="E2663">
        <v>6.1421888124763386E-3</v>
      </c>
    </row>
    <row r="2664" spans="1:5">
      <c r="A2664" t="s">
        <v>234</v>
      </c>
      <c r="B2664" t="s">
        <v>62</v>
      </c>
      <c r="C2664" t="s">
        <v>100</v>
      </c>
      <c r="D2664">
        <v>1476.0543771629023</v>
      </c>
      <c r="E2664">
        <v>5.7833435851853696E-3</v>
      </c>
    </row>
    <row r="2665" spans="1:5">
      <c r="A2665" t="s">
        <v>235</v>
      </c>
      <c r="B2665" t="s">
        <v>62</v>
      </c>
      <c r="C2665" t="s">
        <v>100</v>
      </c>
      <c r="D2665">
        <v>1324.8529516966989</v>
      </c>
      <c r="E2665">
        <v>5.9259255153735427E-3</v>
      </c>
    </row>
    <row r="2666" spans="1:5">
      <c r="A2666" t="s">
        <v>236</v>
      </c>
      <c r="B2666" t="s">
        <v>62</v>
      </c>
      <c r="C2666" t="s">
        <v>100</v>
      </c>
      <c r="D2666">
        <v>1539.9325938634029</v>
      </c>
      <c r="E2666">
        <v>6.0214758883861789E-3</v>
      </c>
    </row>
    <row r="2667" spans="1:5">
      <c r="A2667" t="s">
        <v>237</v>
      </c>
      <c r="B2667" t="s">
        <v>62</v>
      </c>
      <c r="C2667" t="s">
        <v>100</v>
      </c>
      <c r="D2667">
        <v>1157.0760073228973</v>
      </c>
      <c r="E2667">
        <v>6.371149157462193E-3</v>
      </c>
    </row>
    <row r="2668" spans="1:5">
      <c r="A2668" t="s">
        <v>238</v>
      </c>
      <c r="B2668" t="s">
        <v>62</v>
      </c>
      <c r="C2668" t="s">
        <v>100</v>
      </c>
      <c r="D2668">
        <v>1113</v>
      </c>
      <c r="E2668">
        <v>6.6942447838674252E-3</v>
      </c>
    </row>
    <row r="2669" spans="1:5">
      <c r="A2669" t="s">
        <v>239</v>
      </c>
      <c r="B2669" t="s">
        <v>62</v>
      </c>
      <c r="C2669" t="s">
        <v>100</v>
      </c>
      <c r="D2669">
        <v>954.10578112040207</v>
      </c>
      <c r="E2669">
        <v>6.4865165775622674E-3</v>
      </c>
    </row>
    <row r="2670" spans="1:5">
      <c r="A2670" t="s">
        <v>240</v>
      </c>
      <c r="B2670" t="s">
        <v>62</v>
      </c>
      <c r="C2670" t="s">
        <v>100</v>
      </c>
      <c r="D2670">
        <v>926.39938872560367</v>
      </c>
      <c r="E2670">
        <v>6.6043961598263555E-3</v>
      </c>
    </row>
    <row r="2671" spans="1:5">
      <c r="A2671" t="s">
        <v>241</v>
      </c>
      <c r="B2671" t="s">
        <v>62</v>
      </c>
      <c r="C2671" t="s">
        <v>100</v>
      </c>
      <c r="D2671">
        <v>790.51433997080096</v>
      </c>
      <c r="E2671">
        <v>7.1238984877156873E-3</v>
      </c>
    </row>
    <row r="2672" spans="1:5">
      <c r="A2672" t="s">
        <v>227</v>
      </c>
      <c r="B2672" t="s">
        <v>62</v>
      </c>
      <c r="C2672" t="s">
        <v>101</v>
      </c>
      <c r="D2672">
        <v>476.63190200000014</v>
      </c>
      <c r="E2672">
        <v>6.1577095301365257E-3</v>
      </c>
    </row>
    <row r="2673" spans="1:5">
      <c r="A2673" t="s">
        <v>228</v>
      </c>
      <c r="B2673" t="s">
        <v>62</v>
      </c>
      <c r="C2673" t="s">
        <v>101</v>
      </c>
      <c r="D2673">
        <v>424.73955586710025</v>
      </c>
      <c r="E2673">
        <v>6.3707186290288742E-3</v>
      </c>
    </row>
    <row r="2674" spans="1:5">
      <c r="A2674" t="s">
        <v>229</v>
      </c>
      <c r="B2674" t="s">
        <v>62</v>
      </c>
      <c r="C2674" t="s">
        <v>101</v>
      </c>
      <c r="D2674">
        <v>438.22932555259979</v>
      </c>
      <c r="E2674">
        <v>6.0228700305428604E-3</v>
      </c>
    </row>
    <row r="2675" spans="1:5">
      <c r="A2675" t="s">
        <v>230</v>
      </c>
      <c r="B2675" t="s">
        <v>62</v>
      </c>
      <c r="C2675" t="s">
        <v>101</v>
      </c>
      <c r="D2675">
        <v>502.49054409099989</v>
      </c>
      <c r="E2675">
        <v>6.1013580503147622E-3</v>
      </c>
    </row>
    <row r="2676" spans="1:5">
      <c r="A2676" t="s">
        <v>231</v>
      </c>
      <c r="B2676" t="s">
        <v>62</v>
      </c>
      <c r="C2676" t="s">
        <v>101</v>
      </c>
      <c r="D2676">
        <v>461.88864988500006</v>
      </c>
      <c r="E2676">
        <v>6.6233075476995369E-3</v>
      </c>
    </row>
    <row r="2677" spans="1:5">
      <c r="A2677" t="s">
        <v>232</v>
      </c>
      <c r="B2677" t="s">
        <v>62</v>
      </c>
      <c r="C2677" t="s">
        <v>101</v>
      </c>
      <c r="D2677">
        <v>618.20906862979984</v>
      </c>
      <c r="E2677">
        <v>7.0107543953488727E-3</v>
      </c>
    </row>
    <row r="2678" spans="1:5">
      <c r="A2678" t="s">
        <v>233</v>
      </c>
      <c r="B2678" t="s">
        <v>62</v>
      </c>
      <c r="C2678" t="s">
        <v>101</v>
      </c>
      <c r="D2678">
        <v>597.95893784710006</v>
      </c>
      <c r="E2678">
        <v>6.5500720968304088E-3</v>
      </c>
    </row>
    <row r="2679" spans="1:5">
      <c r="A2679" t="s">
        <v>234</v>
      </c>
      <c r="B2679" t="s">
        <v>62</v>
      </c>
      <c r="C2679" t="s">
        <v>101</v>
      </c>
      <c r="D2679">
        <v>652.85486222560007</v>
      </c>
      <c r="E2679">
        <v>6.4972893544213723E-3</v>
      </c>
    </row>
    <row r="2680" spans="1:5">
      <c r="A2680" t="s">
        <v>235</v>
      </c>
      <c r="B2680" t="s">
        <v>62</v>
      </c>
      <c r="C2680" t="s">
        <v>101</v>
      </c>
      <c r="D2680">
        <v>614.23668073729993</v>
      </c>
      <c r="E2680">
        <v>6.4809262615411313E-3</v>
      </c>
    </row>
    <row r="2681" spans="1:5">
      <c r="A2681" t="s">
        <v>236</v>
      </c>
      <c r="B2681" t="s">
        <v>62</v>
      </c>
      <c r="C2681" t="s">
        <v>101</v>
      </c>
      <c r="D2681">
        <v>592.1027855038999</v>
      </c>
      <c r="E2681">
        <v>6.6693052706706443E-3</v>
      </c>
    </row>
    <row r="2682" spans="1:5">
      <c r="A2682" t="s">
        <v>237</v>
      </c>
      <c r="B2682" t="s">
        <v>62</v>
      </c>
      <c r="C2682" t="s">
        <v>101</v>
      </c>
      <c r="D2682">
        <v>507.62850327799993</v>
      </c>
      <c r="E2682">
        <v>7.0490434183543048E-3</v>
      </c>
    </row>
    <row r="2683" spans="1:5">
      <c r="A2683" t="s">
        <v>238</v>
      </c>
      <c r="B2683" t="s">
        <v>62</v>
      </c>
      <c r="C2683" t="s">
        <v>101</v>
      </c>
      <c r="D2683">
        <v>477</v>
      </c>
      <c r="E2683">
        <v>7.0900302818541813E-3</v>
      </c>
    </row>
    <row r="2684" spans="1:5">
      <c r="A2684" t="s">
        <v>239</v>
      </c>
      <c r="B2684" t="s">
        <v>62</v>
      </c>
      <c r="C2684" t="s">
        <v>101</v>
      </c>
      <c r="D2684">
        <v>530.14035087850004</v>
      </c>
      <c r="E2684">
        <v>6.6512509100539506E-3</v>
      </c>
    </row>
    <row r="2685" spans="1:5">
      <c r="A2685" t="s">
        <v>240</v>
      </c>
      <c r="B2685" t="s">
        <v>62</v>
      </c>
      <c r="C2685" t="s">
        <v>101</v>
      </c>
      <c r="D2685">
        <v>440.20433436539997</v>
      </c>
      <c r="E2685">
        <v>7.3960894206942258E-3</v>
      </c>
    </row>
    <row r="2686" spans="1:5">
      <c r="A2686" t="s">
        <v>241</v>
      </c>
      <c r="B2686" t="s">
        <v>62</v>
      </c>
      <c r="C2686" t="s">
        <v>101</v>
      </c>
      <c r="D2686">
        <v>331.31139518449993</v>
      </c>
      <c r="E2686">
        <v>7.5675955698631548E-3</v>
      </c>
    </row>
    <row r="2687" spans="1:5">
      <c r="A2687" t="s">
        <v>227</v>
      </c>
      <c r="B2687" t="s">
        <v>62</v>
      </c>
      <c r="C2687" t="s">
        <v>102</v>
      </c>
      <c r="D2687">
        <v>856.86956525999938</v>
      </c>
      <c r="E2687">
        <v>5.3501531307685972E-3</v>
      </c>
    </row>
    <row r="2688" spans="1:5">
      <c r="A2688" t="s">
        <v>228</v>
      </c>
      <c r="B2688" t="s">
        <v>62</v>
      </c>
      <c r="C2688" t="s">
        <v>102</v>
      </c>
      <c r="D2688">
        <v>907.85865752000097</v>
      </c>
      <c r="E2688">
        <v>5.1478966860584235E-3</v>
      </c>
    </row>
    <row r="2689" spans="1:5">
      <c r="A2689" t="s">
        <v>229</v>
      </c>
      <c r="B2689" t="s">
        <v>62</v>
      </c>
      <c r="C2689" t="s">
        <v>102</v>
      </c>
      <c r="D2689">
        <v>1005.0868260813004</v>
      </c>
      <c r="E2689">
        <v>5.2524197543563833E-3</v>
      </c>
    </row>
    <row r="2690" spans="1:5">
      <c r="A2690" t="s">
        <v>230</v>
      </c>
      <c r="B2690" t="s">
        <v>62</v>
      </c>
      <c r="C2690" t="s">
        <v>102</v>
      </c>
      <c r="D2690">
        <v>991.29152195589734</v>
      </c>
      <c r="E2690">
        <v>5.4155663196269622E-3</v>
      </c>
    </row>
    <row r="2691" spans="1:5">
      <c r="A2691" t="s">
        <v>231</v>
      </c>
      <c r="B2691" t="s">
        <v>62</v>
      </c>
      <c r="C2691" t="s">
        <v>102</v>
      </c>
      <c r="D2691">
        <v>1010.4457933141974</v>
      </c>
      <c r="E2691">
        <v>5.4713864309719742E-3</v>
      </c>
    </row>
    <row r="2692" spans="1:5">
      <c r="A2692" t="s">
        <v>232</v>
      </c>
      <c r="B2692" t="s">
        <v>62</v>
      </c>
      <c r="C2692" t="s">
        <v>102</v>
      </c>
      <c r="D2692">
        <v>1199.546100557199</v>
      </c>
      <c r="E2692">
        <v>5.5263557404204673E-3</v>
      </c>
    </row>
    <row r="2693" spans="1:5">
      <c r="A2693" t="s">
        <v>233</v>
      </c>
      <c r="B2693" t="s">
        <v>62</v>
      </c>
      <c r="C2693" t="s">
        <v>102</v>
      </c>
      <c r="D2693">
        <v>1099.6460343361</v>
      </c>
      <c r="E2693">
        <v>5.6798637525465297E-3</v>
      </c>
    </row>
    <row r="2694" spans="1:5">
      <c r="A2694" t="s">
        <v>234</v>
      </c>
      <c r="B2694" t="s">
        <v>62</v>
      </c>
      <c r="C2694" t="s">
        <v>102</v>
      </c>
      <c r="D2694">
        <v>1166.0103434576959</v>
      </c>
      <c r="E2694">
        <v>5.8178851066546314E-3</v>
      </c>
    </row>
    <row r="2695" spans="1:5">
      <c r="A2695" t="s">
        <v>235</v>
      </c>
      <c r="B2695" t="s">
        <v>62</v>
      </c>
      <c r="C2695" t="s">
        <v>102</v>
      </c>
      <c r="D2695">
        <v>1230.762359507798</v>
      </c>
      <c r="E2695">
        <v>6.0570678684516042E-3</v>
      </c>
    </row>
    <row r="2696" spans="1:5">
      <c r="A2696" t="s">
        <v>236</v>
      </c>
      <c r="B2696" t="s">
        <v>62</v>
      </c>
      <c r="C2696" t="s">
        <v>102</v>
      </c>
      <c r="D2696">
        <v>1139.1735070764969</v>
      </c>
      <c r="E2696">
        <v>6.3748798418526232E-3</v>
      </c>
    </row>
    <row r="2697" spans="1:5">
      <c r="A2697" t="s">
        <v>237</v>
      </c>
      <c r="B2697" t="s">
        <v>62</v>
      </c>
      <c r="C2697" t="s">
        <v>102</v>
      </c>
      <c r="D2697">
        <v>922.68449194729885</v>
      </c>
      <c r="E2697">
        <v>6.5130731590975393E-3</v>
      </c>
    </row>
    <row r="2698" spans="1:5">
      <c r="A2698" t="s">
        <v>238</v>
      </c>
      <c r="B2698" t="s">
        <v>62</v>
      </c>
      <c r="C2698" t="s">
        <v>102</v>
      </c>
      <c r="D2698">
        <v>860</v>
      </c>
      <c r="E2698">
        <v>6.7223837209302324E-3</v>
      </c>
    </row>
    <row r="2699" spans="1:5">
      <c r="A2699" t="s">
        <v>239</v>
      </c>
      <c r="B2699" t="s">
        <v>62</v>
      </c>
      <c r="C2699" t="s">
        <v>102</v>
      </c>
      <c r="D2699">
        <v>850.6615452526986</v>
      </c>
      <c r="E2699">
        <v>6.8330026480774011E-3</v>
      </c>
    </row>
    <row r="2700" spans="1:5">
      <c r="A2700" t="s">
        <v>240</v>
      </c>
      <c r="B2700" t="s">
        <v>62</v>
      </c>
      <c r="C2700" t="s">
        <v>102</v>
      </c>
      <c r="D2700">
        <v>610.75829621070056</v>
      </c>
      <c r="E2700">
        <v>7.3787627074596556E-3</v>
      </c>
    </row>
    <row r="2701" spans="1:5">
      <c r="A2701" t="s">
        <v>241</v>
      </c>
      <c r="B2701" t="s">
        <v>62</v>
      </c>
      <c r="C2701" t="s">
        <v>102</v>
      </c>
      <c r="D2701">
        <v>605.14375638709987</v>
      </c>
      <c r="E2701">
        <v>6.8846198529098753E-3</v>
      </c>
    </row>
    <row r="2702" spans="1:5">
      <c r="A2702" t="s">
        <v>227</v>
      </c>
      <c r="B2702" t="s">
        <v>62</v>
      </c>
      <c r="C2702" t="s">
        <v>103</v>
      </c>
      <c r="D2702">
        <v>2278.2525255999931</v>
      </c>
      <c r="E2702">
        <v>3.9631983577754024E-3</v>
      </c>
    </row>
    <row r="2703" spans="1:5">
      <c r="A2703" t="s">
        <v>228</v>
      </c>
      <c r="B2703" t="s">
        <v>62</v>
      </c>
      <c r="C2703" t="s">
        <v>103</v>
      </c>
      <c r="D2703">
        <v>2198.0711528203992</v>
      </c>
      <c r="E2703">
        <v>3.9768474053185838E-3</v>
      </c>
    </row>
    <row r="2704" spans="1:5">
      <c r="A2704" t="s">
        <v>229</v>
      </c>
      <c r="B2704" t="s">
        <v>62</v>
      </c>
      <c r="C2704" t="s">
        <v>103</v>
      </c>
      <c r="D2704">
        <v>2115.7156713861896</v>
      </c>
      <c r="E2704">
        <v>3.9900249377620078E-3</v>
      </c>
    </row>
    <row r="2705" spans="1:5">
      <c r="A2705" t="s">
        <v>230</v>
      </c>
      <c r="B2705" t="s">
        <v>62</v>
      </c>
      <c r="C2705" t="s">
        <v>103</v>
      </c>
      <c r="D2705">
        <v>1925.9461370405998</v>
      </c>
      <c r="E2705">
        <v>4.0251475244294007E-3</v>
      </c>
    </row>
    <row r="2706" spans="1:5">
      <c r="A2706" t="s">
        <v>231</v>
      </c>
      <c r="B2706" t="s">
        <v>62</v>
      </c>
      <c r="C2706" t="s">
        <v>103</v>
      </c>
      <c r="D2706">
        <v>2263</v>
      </c>
      <c r="E2706">
        <v>3.9490965777974176E-3</v>
      </c>
    </row>
    <row r="2707" spans="1:5">
      <c r="A2707" t="s">
        <v>232</v>
      </c>
      <c r="B2707" t="s">
        <v>62</v>
      </c>
      <c r="C2707" t="s">
        <v>103</v>
      </c>
      <c r="D2707">
        <v>2357</v>
      </c>
      <c r="E2707">
        <v>3.9565950124923399E-3</v>
      </c>
    </row>
    <row r="2708" spans="1:5">
      <c r="A2708" t="s">
        <v>233</v>
      </c>
      <c r="B2708" t="s">
        <v>62</v>
      </c>
      <c r="C2708" t="s">
        <v>103</v>
      </c>
      <c r="D2708">
        <v>2347</v>
      </c>
      <c r="E2708">
        <v>3.9533328599157319E-3</v>
      </c>
    </row>
    <row r="2709" spans="1:5">
      <c r="A2709" t="s">
        <v>234</v>
      </c>
      <c r="B2709" t="s">
        <v>62</v>
      </c>
      <c r="C2709" t="s">
        <v>103</v>
      </c>
      <c r="D2709">
        <v>2686</v>
      </c>
      <c r="E2709">
        <v>3.8618453710598166E-3</v>
      </c>
    </row>
    <row r="2710" spans="1:5">
      <c r="A2710" t="s">
        <v>235</v>
      </c>
      <c r="B2710" t="s">
        <v>62</v>
      </c>
      <c r="C2710" t="s">
        <v>103</v>
      </c>
      <c r="D2710">
        <v>2385</v>
      </c>
      <c r="E2710">
        <v>3.8303633822501749E-3</v>
      </c>
    </row>
    <row r="2711" spans="1:5">
      <c r="A2711" t="s">
        <v>236</v>
      </c>
      <c r="B2711" t="s">
        <v>62</v>
      </c>
      <c r="C2711" t="s">
        <v>103</v>
      </c>
      <c r="D2711">
        <v>2170</v>
      </c>
      <c r="E2711">
        <v>3.9816948284690226E-3</v>
      </c>
    </row>
    <row r="2712" spans="1:5">
      <c r="A2712" t="s">
        <v>237</v>
      </c>
      <c r="B2712" t="s">
        <v>62</v>
      </c>
      <c r="C2712" t="s">
        <v>103</v>
      </c>
      <c r="D2712">
        <v>1685</v>
      </c>
      <c r="E2712">
        <v>3.931338608638312E-3</v>
      </c>
    </row>
    <row r="2713" spans="1:5">
      <c r="A2713" t="s">
        <v>238</v>
      </c>
      <c r="B2713" t="s">
        <v>62</v>
      </c>
      <c r="C2713" t="s">
        <v>103</v>
      </c>
      <c r="D2713">
        <v>1593</v>
      </c>
      <c r="E2713">
        <v>4.1653588616865451E-3</v>
      </c>
    </row>
    <row r="2714" spans="1:5">
      <c r="A2714" t="s">
        <v>239</v>
      </c>
      <c r="B2714" t="s">
        <v>62</v>
      </c>
      <c r="C2714" t="s">
        <v>103</v>
      </c>
      <c r="D2714">
        <v>1429</v>
      </c>
      <c r="E2714">
        <v>4.0937718684394683E-3</v>
      </c>
    </row>
    <row r="2715" spans="1:5">
      <c r="A2715" t="s">
        <v>240</v>
      </c>
      <c r="B2715" t="s">
        <v>62</v>
      </c>
      <c r="C2715" t="s">
        <v>103</v>
      </c>
      <c r="D2715">
        <v>1248</v>
      </c>
      <c r="E2715">
        <v>4.1204816595441594E-3</v>
      </c>
    </row>
    <row r="2716" spans="1:5">
      <c r="A2716" t="s">
        <v>241</v>
      </c>
      <c r="B2716" t="s">
        <v>62</v>
      </c>
      <c r="C2716" t="s">
        <v>103</v>
      </c>
      <c r="D2716">
        <v>1041</v>
      </c>
      <c r="E2716">
        <v>4.2427153378162023E-3</v>
      </c>
    </row>
    <row r="2717" spans="1:5">
      <c r="A2717" t="s">
        <v>227</v>
      </c>
      <c r="B2717" t="s">
        <v>62</v>
      </c>
      <c r="C2717" t="s">
        <v>104</v>
      </c>
      <c r="D2717">
        <v>568.4508198000002</v>
      </c>
      <c r="E2717">
        <v>6.353078702703201E-3</v>
      </c>
    </row>
    <row r="2718" spans="1:5">
      <c r="A2718" t="s">
        <v>228</v>
      </c>
      <c r="B2718" t="s">
        <v>62</v>
      </c>
      <c r="C2718" t="s">
        <v>104</v>
      </c>
      <c r="D2718">
        <v>653.6747346042971</v>
      </c>
      <c r="E2718">
        <v>6.0254309451745185E-3</v>
      </c>
    </row>
    <row r="2719" spans="1:5">
      <c r="A2719" t="s">
        <v>229</v>
      </c>
      <c r="B2719" t="s">
        <v>62</v>
      </c>
      <c r="C2719" t="s">
        <v>104</v>
      </c>
      <c r="D2719">
        <v>668.01324092970083</v>
      </c>
      <c r="E2719">
        <v>6.2655935025270624E-3</v>
      </c>
    </row>
    <row r="2720" spans="1:5">
      <c r="A2720" t="s">
        <v>230</v>
      </c>
      <c r="B2720" t="s">
        <v>62</v>
      </c>
      <c r="C2720" t="s">
        <v>104</v>
      </c>
      <c r="D2720">
        <v>732.59582754699932</v>
      </c>
      <c r="E2720">
        <v>6.0496223014307919E-3</v>
      </c>
    </row>
    <row r="2721" spans="1:5">
      <c r="A2721" t="s">
        <v>231</v>
      </c>
      <c r="B2721" t="s">
        <v>62</v>
      </c>
      <c r="C2721" t="s">
        <v>104</v>
      </c>
      <c r="D2721">
        <v>721.21943904460113</v>
      </c>
      <c r="E2721">
        <v>6.14942608094455E-3</v>
      </c>
    </row>
    <row r="2722" spans="1:5">
      <c r="A2722" t="s">
        <v>232</v>
      </c>
      <c r="B2722" t="s">
        <v>62</v>
      </c>
      <c r="C2722" t="s">
        <v>104</v>
      </c>
      <c r="D2722">
        <v>810.87474820710088</v>
      </c>
      <c r="E2722">
        <v>5.9837810862708018E-3</v>
      </c>
    </row>
    <row r="2723" spans="1:5">
      <c r="A2723" t="s">
        <v>233</v>
      </c>
      <c r="B2723" t="s">
        <v>62</v>
      </c>
      <c r="C2723" t="s">
        <v>104</v>
      </c>
      <c r="D2723">
        <v>836.98408922009787</v>
      </c>
      <c r="E2723">
        <v>6.3026841146373641E-3</v>
      </c>
    </row>
    <row r="2724" spans="1:5">
      <c r="A2724" t="s">
        <v>234</v>
      </c>
      <c r="B2724" t="s">
        <v>62</v>
      </c>
      <c r="C2724" t="s">
        <v>104</v>
      </c>
      <c r="D2724">
        <v>814.33537787060209</v>
      </c>
      <c r="E2724">
        <v>6.1505201395783762E-3</v>
      </c>
    </row>
    <row r="2725" spans="1:5">
      <c r="A2725" t="s">
        <v>235</v>
      </c>
      <c r="B2725" t="s">
        <v>62</v>
      </c>
      <c r="C2725" t="s">
        <v>104</v>
      </c>
      <c r="D2725">
        <v>909.21745279150173</v>
      </c>
      <c r="E2725">
        <v>5.9584753278062765E-3</v>
      </c>
    </row>
    <row r="2726" spans="1:5">
      <c r="A2726" t="s">
        <v>236</v>
      </c>
      <c r="B2726" t="s">
        <v>62</v>
      </c>
      <c r="C2726" t="s">
        <v>104</v>
      </c>
      <c r="D2726">
        <v>845.94268265009987</v>
      </c>
      <c r="E2726">
        <v>6.0013555852791384E-3</v>
      </c>
    </row>
    <row r="2727" spans="1:5">
      <c r="A2727" t="s">
        <v>237</v>
      </c>
      <c r="B2727" t="s">
        <v>62</v>
      </c>
      <c r="C2727" t="s">
        <v>104</v>
      </c>
      <c r="D2727">
        <v>702.65714285479999</v>
      </c>
      <c r="E2727">
        <v>6.4392852678647671E-3</v>
      </c>
    </row>
    <row r="2728" spans="1:5">
      <c r="A2728" t="s">
        <v>238</v>
      </c>
      <c r="B2728" t="s">
        <v>62</v>
      </c>
      <c r="C2728" t="s">
        <v>104</v>
      </c>
      <c r="D2728">
        <v>693</v>
      </c>
      <c r="E2728">
        <v>6.0465768799102138E-3</v>
      </c>
    </row>
    <row r="2729" spans="1:5">
      <c r="A2729" t="s">
        <v>239</v>
      </c>
      <c r="B2729" t="s">
        <v>62</v>
      </c>
      <c r="C2729" t="s">
        <v>104</v>
      </c>
      <c r="D2729">
        <v>571.78989423560006</v>
      </c>
      <c r="E2729">
        <v>6.6350194897908882E-3</v>
      </c>
    </row>
    <row r="2730" spans="1:5">
      <c r="A2730" t="s">
        <v>240</v>
      </c>
      <c r="B2730" t="s">
        <v>62</v>
      </c>
      <c r="C2730" t="s">
        <v>104</v>
      </c>
      <c r="D2730">
        <v>528.47857142759995</v>
      </c>
      <c r="E2730">
        <v>7.0021075399141373E-3</v>
      </c>
    </row>
    <row r="2731" spans="1:5">
      <c r="A2731" t="s">
        <v>241</v>
      </c>
      <c r="B2731" t="s">
        <v>62</v>
      </c>
      <c r="C2731" t="s">
        <v>104</v>
      </c>
      <c r="D2731">
        <v>465</v>
      </c>
      <c r="E2731">
        <v>6.8354241338112309E-3</v>
      </c>
    </row>
    <row r="2732" spans="1:5">
      <c r="A2732" t="s">
        <v>227</v>
      </c>
      <c r="B2732" t="s">
        <v>62</v>
      </c>
      <c r="C2732" t="s">
        <v>105</v>
      </c>
      <c r="D2732">
        <v>3739.2293047999951</v>
      </c>
      <c r="E2732">
        <v>3.3976836808239899E-3</v>
      </c>
    </row>
    <row r="2733" spans="1:5">
      <c r="A2733" t="s">
        <v>228</v>
      </c>
      <c r="B2733" t="s">
        <v>62</v>
      </c>
      <c r="C2733" t="s">
        <v>105</v>
      </c>
      <c r="D2733">
        <v>4735.9662798158679</v>
      </c>
      <c r="E2733">
        <v>3.5141345143853212E-3</v>
      </c>
    </row>
    <row r="2734" spans="1:5">
      <c r="A2734" t="s">
        <v>229</v>
      </c>
      <c r="B2734" t="s">
        <v>62</v>
      </c>
      <c r="C2734" t="s">
        <v>105</v>
      </c>
      <c r="D2734">
        <v>4623.9778559165024</v>
      </c>
      <c r="E2734">
        <v>3.475873440636264E-3</v>
      </c>
    </row>
    <row r="2735" spans="1:5">
      <c r="A2735" t="s">
        <v>230</v>
      </c>
      <c r="B2735" t="s">
        <v>62</v>
      </c>
      <c r="C2735" t="s">
        <v>105</v>
      </c>
      <c r="D2735">
        <v>4130.0123378770959</v>
      </c>
      <c r="E2735">
        <v>3.6811427720335453E-3</v>
      </c>
    </row>
    <row r="2736" spans="1:5">
      <c r="A2736" t="s">
        <v>231</v>
      </c>
      <c r="B2736" t="s">
        <v>62</v>
      </c>
      <c r="C2736" t="s">
        <v>105</v>
      </c>
      <c r="D2736">
        <v>4358</v>
      </c>
      <c r="E2736">
        <v>3.7741892305338839E-3</v>
      </c>
    </row>
    <row r="2737" spans="1:5">
      <c r="A2737" t="s">
        <v>232</v>
      </c>
      <c r="B2737" t="s">
        <v>62</v>
      </c>
      <c r="C2737" t="s">
        <v>105</v>
      </c>
      <c r="D2737">
        <v>5207</v>
      </c>
      <c r="E2737">
        <v>3.8883287454921792E-3</v>
      </c>
    </row>
    <row r="2738" spans="1:5">
      <c r="A2738" t="s">
        <v>233</v>
      </c>
      <c r="B2738" t="s">
        <v>62</v>
      </c>
      <c r="C2738" t="s">
        <v>105</v>
      </c>
      <c r="D2738">
        <v>5256</v>
      </c>
      <c r="E2738">
        <v>3.9320142059868085E-3</v>
      </c>
    </row>
    <row r="2739" spans="1:5">
      <c r="A2739" t="s">
        <v>234</v>
      </c>
      <c r="B2739" t="s">
        <v>62</v>
      </c>
      <c r="C2739" t="s">
        <v>105</v>
      </c>
      <c r="D2739">
        <v>5703</v>
      </c>
      <c r="E2739">
        <v>3.8950016560484733E-3</v>
      </c>
    </row>
    <row r="2740" spans="1:5">
      <c r="A2740" t="s">
        <v>235</v>
      </c>
      <c r="B2740" t="s">
        <v>62</v>
      </c>
      <c r="C2740" t="s">
        <v>105</v>
      </c>
      <c r="D2740">
        <v>5264</v>
      </c>
      <c r="E2740">
        <v>3.878941869300912E-3</v>
      </c>
    </row>
    <row r="2741" spans="1:5">
      <c r="A2741" t="s">
        <v>236</v>
      </c>
      <c r="B2741" t="s">
        <v>62</v>
      </c>
      <c r="C2741" t="s">
        <v>105</v>
      </c>
      <c r="D2741">
        <v>4773</v>
      </c>
      <c r="E2741">
        <v>4.1739413832437089E-3</v>
      </c>
    </row>
    <row r="2742" spans="1:5">
      <c r="A2742" t="s">
        <v>237</v>
      </c>
      <c r="B2742" t="s">
        <v>62</v>
      </c>
      <c r="C2742" t="s">
        <v>105</v>
      </c>
      <c r="D2742">
        <v>3746</v>
      </c>
      <c r="E2742">
        <v>4.4384380376104879E-3</v>
      </c>
    </row>
    <row r="2743" spans="1:5">
      <c r="A2743" t="s">
        <v>238</v>
      </c>
      <c r="B2743" t="s">
        <v>62</v>
      </c>
      <c r="C2743" t="s">
        <v>105</v>
      </c>
      <c r="D2743">
        <v>3178</v>
      </c>
      <c r="E2743">
        <v>4.559340255926159E-3</v>
      </c>
    </row>
    <row r="2744" spans="1:5">
      <c r="A2744" t="s">
        <v>239</v>
      </c>
      <c r="B2744" t="s">
        <v>62</v>
      </c>
      <c r="C2744" t="s">
        <v>105</v>
      </c>
      <c r="D2744">
        <v>2492</v>
      </c>
      <c r="E2744">
        <v>4.4993980738362764E-3</v>
      </c>
    </row>
    <row r="2745" spans="1:5">
      <c r="A2745" t="s">
        <v>240</v>
      </c>
      <c r="B2745" t="s">
        <v>62</v>
      </c>
      <c r="C2745" t="s">
        <v>105</v>
      </c>
      <c r="D2745">
        <v>2140</v>
      </c>
      <c r="E2745">
        <v>4.5596443406022841E-3</v>
      </c>
    </row>
    <row r="2746" spans="1:5">
      <c r="A2746" t="s">
        <v>241</v>
      </c>
      <c r="B2746" t="s">
        <v>62</v>
      </c>
      <c r="C2746" t="s">
        <v>105</v>
      </c>
      <c r="D2746">
        <v>1925</v>
      </c>
      <c r="E2746">
        <v>4.9498556998556998E-3</v>
      </c>
    </row>
    <row r="2747" spans="1:5">
      <c r="A2747" t="s">
        <v>227</v>
      </c>
      <c r="B2747" t="s">
        <v>62</v>
      </c>
      <c r="C2747" t="s">
        <v>106</v>
      </c>
      <c r="D2747">
        <v>560.01190484000028</v>
      </c>
      <c r="E2747">
        <v>4.9509706662455039E-3</v>
      </c>
    </row>
    <row r="2748" spans="1:5">
      <c r="A2748" t="s">
        <v>228</v>
      </c>
      <c r="B2748" t="s">
        <v>62</v>
      </c>
      <c r="C2748" t="s">
        <v>106</v>
      </c>
      <c r="D2748">
        <v>584.44444444299995</v>
      </c>
      <c r="E2748">
        <v>5.2487243052498998E-3</v>
      </c>
    </row>
    <row r="2749" spans="1:5">
      <c r="A2749" t="s">
        <v>229</v>
      </c>
      <c r="B2749" t="s">
        <v>62</v>
      </c>
      <c r="C2749" t="s">
        <v>106</v>
      </c>
      <c r="D2749">
        <v>584.24207420489995</v>
      </c>
      <c r="E2749">
        <v>5.3296457053878862E-3</v>
      </c>
    </row>
    <row r="2750" spans="1:5">
      <c r="A2750" t="s">
        <v>230</v>
      </c>
      <c r="B2750" t="s">
        <v>62</v>
      </c>
      <c r="C2750" t="s">
        <v>106</v>
      </c>
      <c r="D2750">
        <v>646.53375859820017</v>
      </c>
      <c r="E2750">
        <v>5.3149499996620149E-3</v>
      </c>
    </row>
    <row r="2751" spans="1:5">
      <c r="A2751" t="s">
        <v>231</v>
      </c>
      <c r="B2751" t="s">
        <v>62</v>
      </c>
      <c r="C2751" t="s">
        <v>106</v>
      </c>
      <c r="D2751">
        <v>749.57588546840157</v>
      </c>
      <c r="E2751">
        <v>5.4424428340756363E-3</v>
      </c>
    </row>
    <row r="2752" spans="1:5">
      <c r="A2752" t="s">
        <v>232</v>
      </c>
      <c r="B2752" t="s">
        <v>62</v>
      </c>
      <c r="C2752" t="s">
        <v>106</v>
      </c>
      <c r="D2752">
        <v>726.62730582860058</v>
      </c>
      <c r="E2752">
        <v>5.6729812006103986E-3</v>
      </c>
    </row>
    <row r="2753" spans="1:5">
      <c r="A2753" t="s">
        <v>233</v>
      </c>
      <c r="B2753" t="s">
        <v>62</v>
      </c>
      <c r="C2753" t="s">
        <v>106</v>
      </c>
      <c r="D2753">
        <v>780.08547511670179</v>
      </c>
      <c r="E2753">
        <v>5.6261186121490114E-3</v>
      </c>
    </row>
    <row r="2754" spans="1:5">
      <c r="A2754" t="s">
        <v>234</v>
      </c>
      <c r="B2754" t="s">
        <v>62</v>
      </c>
      <c r="C2754" t="s">
        <v>106</v>
      </c>
      <c r="D2754">
        <v>801.64703584730023</v>
      </c>
      <c r="E2754">
        <v>5.7608712934462993E-3</v>
      </c>
    </row>
    <row r="2755" spans="1:5">
      <c r="A2755" t="s">
        <v>235</v>
      </c>
      <c r="B2755" t="s">
        <v>62</v>
      </c>
      <c r="C2755" t="s">
        <v>106</v>
      </c>
      <c r="D2755">
        <v>763.79932923940078</v>
      </c>
      <c r="E2755">
        <v>5.9610918645403247E-3</v>
      </c>
    </row>
    <row r="2756" spans="1:5">
      <c r="A2756" t="s">
        <v>236</v>
      </c>
      <c r="B2756" t="s">
        <v>62</v>
      </c>
      <c r="C2756" t="s">
        <v>106</v>
      </c>
      <c r="D2756">
        <v>752.40875556029698</v>
      </c>
      <c r="E2756">
        <v>6.0979699061527977E-3</v>
      </c>
    </row>
    <row r="2757" spans="1:5">
      <c r="A2757" t="s">
        <v>237</v>
      </c>
      <c r="B2757" t="s">
        <v>62</v>
      </c>
      <c r="C2757" t="s">
        <v>106</v>
      </c>
      <c r="D2757">
        <v>546.94567797800084</v>
      </c>
      <c r="E2757">
        <v>6.1032718784742764E-3</v>
      </c>
    </row>
    <row r="2758" spans="1:5">
      <c r="A2758" t="s">
        <v>238</v>
      </c>
      <c r="B2758" t="s">
        <v>62</v>
      </c>
      <c r="C2758" t="s">
        <v>106</v>
      </c>
      <c r="D2758">
        <v>534</v>
      </c>
      <c r="E2758">
        <v>6.8833229296712444E-3</v>
      </c>
    </row>
    <row r="2759" spans="1:5">
      <c r="A2759" t="s">
        <v>239</v>
      </c>
      <c r="B2759" t="s">
        <v>62</v>
      </c>
      <c r="C2759" t="s">
        <v>106</v>
      </c>
      <c r="D2759">
        <v>595.86808080760022</v>
      </c>
      <c r="E2759">
        <v>6.3063823633066505E-3</v>
      </c>
    </row>
    <row r="2760" spans="1:5">
      <c r="A2760" t="s">
        <v>240</v>
      </c>
      <c r="B2760" t="s">
        <v>62</v>
      </c>
      <c r="C2760" t="s">
        <v>106</v>
      </c>
      <c r="D2760">
        <v>426.63355943249985</v>
      </c>
      <c r="E2760">
        <v>5.9626338067008686E-3</v>
      </c>
    </row>
    <row r="2761" spans="1:5">
      <c r="A2761" t="s">
        <v>241</v>
      </c>
      <c r="B2761" t="s">
        <v>62</v>
      </c>
      <c r="C2761" t="s">
        <v>106</v>
      </c>
      <c r="D2761">
        <v>360.1045867932001</v>
      </c>
      <c r="E2761">
        <v>7.1613627223401193E-3</v>
      </c>
    </row>
    <row r="2762" spans="1:5">
      <c r="A2762" t="s">
        <v>227</v>
      </c>
      <c r="B2762" t="s">
        <v>62</v>
      </c>
      <c r="C2762" t="s">
        <v>107</v>
      </c>
      <c r="D2762">
        <v>3290.7952445200053</v>
      </c>
      <c r="E2762">
        <v>4.373418389713845E-3</v>
      </c>
    </row>
    <row r="2763" spans="1:5">
      <c r="A2763" t="s">
        <v>228</v>
      </c>
      <c r="B2763" t="s">
        <v>62</v>
      </c>
      <c r="C2763" t="s">
        <v>107</v>
      </c>
      <c r="D2763">
        <v>4486.5473005563072</v>
      </c>
      <c r="E2763">
        <v>4.2211959577149027E-3</v>
      </c>
    </row>
    <row r="2764" spans="1:5">
      <c r="A2764" t="s">
        <v>229</v>
      </c>
      <c r="B2764" t="s">
        <v>62</v>
      </c>
      <c r="C2764" t="s">
        <v>107</v>
      </c>
      <c r="D2764">
        <v>3670.7756288417859</v>
      </c>
      <c r="E2764">
        <v>4.177586392905182E-3</v>
      </c>
    </row>
    <row r="2765" spans="1:5">
      <c r="A2765" t="s">
        <v>230</v>
      </c>
      <c r="B2765" t="s">
        <v>62</v>
      </c>
      <c r="C2765" t="s">
        <v>107</v>
      </c>
      <c r="D2765">
        <v>3800.1599539275962</v>
      </c>
      <c r="E2765">
        <v>4.2600096011510026E-3</v>
      </c>
    </row>
    <row r="2766" spans="1:5">
      <c r="A2766" t="s">
        <v>231</v>
      </c>
      <c r="B2766" t="s">
        <v>62</v>
      </c>
      <c r="C2766" t="s">
        <v>107</v>
      </c>
      <c r="D2766">
        <v>4279.5360386539915</v>
      </c>
      <c r="E2766">
        <v>4.482794917592842E-3</v>
      </c>
    </row>
    <row r="2767" spans="1:5">
      <c r="A2767" t="s">
        <v>232</v>
      </c>
      <c r="B2767" t="s">
        <v>62</v>
      </c>
      <c r="C2767" t="s">
        <v>107</v>
      </c>
      <c r="D2767">
        <v>5044.8998694258298</v>
      </c>
      <c r="E2767">
        <v>4.6627914344170174E-3</v>
      </c>
    </row>
    <row r="2768" spans="1:5">
      <c r="A2768" t="s">
        <v>233</v>
      </c>
      <c r="B2768" t="s">
        <v>62</v>
      </c>
      <c r="C2768" t="s">
        <v>107</v>
      </c>
      <c r="D2768">
        <v>5398.2835157629297</v>
      </c>
      <c r="E2768">
        <v>4.7039688810639989E-3</v>
      </c>
    </row>
    <row r="2769" spans="1:5">
      <c r="A2769" t="s">
        <v>234</v>
      </c>
      <c r="B2769" t="s">
        <v>62</v>
      </c>
      <c r="C2769" t="s">
        <v>107</v>
      </c>
      <c r="D2769">
        <v>7206.4684079114804</v>
      </c>
      <c r="E2769">
        <v>4.4729188495206545E-3</v>
      </c>
    </row>
    <row r="2770" spans="1:5">
      <c r="A2770" t="s">
        <v>235</v>
      </c>
      <c r="B2770" t="s">
        <v>62</v>
      </c>
      <c r="C2770" t="s">
        <v>107</v>
      </c>
      <c r="D2770">
        <v>6695.2226303510843</v>
      </c>
      <c r="E2770">
        <v>4.5992923747048952E-3</v>
      </c>
    </row>
    <row r="2771" spans="1:5">
      <c r="A2771" t="s">
        <v>236</v>
      </c>
      <c r="B2771" t="s">
        <v>62</v>
      </c>
      <c r="C2771" t="s">
        <v>107</v>
      </c>
      <c r="D2771">
        <v>5758</v>
      </c>
      <c r="E2771">
        <v>4.874498282582687E-3</v>
      </c>
    </row>
    <row r="2772" spans="1:5">
      <c r="A2772" t="s">
        <v>237</v>
      </c>
      <c r="B2772" t="s">
        <v>62</v>
      </c>
      <c r="C2772" t="s">
        <v>107</v>
      </c>
      <c r="D2772">
        <v>3790</v>
      </c>
      <c r="E2772">
        <v>5.0381119906185868E-3</v>
      </c>
    </row>
    <row r="2773" spans="1:5">
      <c r="A2773" t="s">
        <v>238</v>
      </c>
      <c r="B2773" t="s">
        <v>62</v>
      </c>
      <c r="C2773" t="s">
        <v>107</v>
      </c>
      <c r="D2773">
        <v>3117</v>
      </c>
      <c r="E2773">
        <v>5.1320268776957898E-3</v>
      </c>
    </row>
    <row r="2774" spans="1:5">
      <c r="A2774" t="s">
        <v>239</v>
      </c>
      <c r="B2774" t="s">
        <v>62</v>
      </c>
      <c r="C2774" t="s">
        <v>107</v>
      </c>
      <c r="D2774">
        <v>2739</v>
      </c>
      <c r="E2774">
        <v>5.2862967019593528E-3</v>
      </c>
    </row>
    <row r="2775" spans="1:5">
      <c r="A2775" t="s">
        <v>240</v>
      </c>
      <c r="B2775" t="s">
        <v>62</v>
      </c>
      <c r="C2775" t="s">
        <v>107</v>
      </c>
      <c r="D2775">
        <v>2522</v>
      </c>
      <c r="E2775">
        <v>5.298925015419861E-3</v>
      </c>
    </row>
    <row r="2776" spans="1:5">
      <c r="A2776" t="s">
        <v>241</v>
      </c>
      <c r="B2776" t="s">
        <v>62</v>
      </c>
      <c r="C2776" t="s">
        <v>107</v>
      </c>
      <c r="D2776">
        <v>2289</v>
      </c>
      <c r="E2776">
        <v>5.2822071744090095E-3</v>
      </c>
    </row>
    <row r="2777" spans="1:5">
      <c r="A2777" t="s">
        <v>227</v>
      </c>
      <c r="B2777" t="s">
        <v>244</v>
      </c>
      <c r="C2777" t="s">
        <v>63</v>
      </c>
      <c r="D2777">
        <v>189.00000005000004</v>
      </c>
      <c r="E2777">
        <v>3.7159514011333443E-3</v>
      </c>
    </row>
    <row r="2778" spans="1:5">
      <c r="A2778" t="s">
        <v>228</v>
      </c>
      <c r="B2778" t="s">
        <v>244</v>
      </c>
      <c r="C2778" t="s">
        <v>63</v>
      </c>
      <c r="D2778">
        <v>254.54709363520027</v>
      </c>
      <c r="E2778">
        <v>4.8511738055229039E-3</v>
      </c>
    </row>
    <row r="2779" spans="1:5">
      <c r="A2779" t="s">
        <v>229</v>
      </c>
      <c r="B2779" t="s">
        <v>244</v>
      </c>
      <c r="C2779" t="s">
        <v>63</v>
      </c>
      <c r="D2779">
        <v>191.21093904129989</v>
      </c>
      <c r="E2779">
        <v>4.6799995030494534E-3</v>
      </c>
    </row>
    <row r="2780" spans="1:5">
      <c r="A2780" t="s">
        <v>230</v>
      </c>
      <c r="B2780" t="s">
        <v>244</v>
      </c>
      <c r="C2780" t="s">
        <v>63</v>
      </c>
      <c r="D2780">
        <v>214.56856520080001</v>
      </c>
      <c r="E2780">
        <v>4.4937511997690553E-3</v>
      </c>
    </row>
    <row r="2781" spans="1:5">
      <c r="A2781" t="s">
        <v>231</v>
      </c>
      <c r="B2781" t="s">
        <v>244</v>
      </c>
      <c r="C2781" t="s">
        <v>63</v>
      </c>
      <c r="D2781">
        <v>156.61530218479993</v>
      </c>
      <c r="E2781">
        <v>4.4683756456890527E-3</v>
      </c>
    </row>
    <row r="2782" spans="1:5">
      <c r="A2782" t="s">
        <v>232</v>
      </c>
      <c r="B2782" t="s">
        <v>244</v>
      </c>
      <c r="C2782" t="s">
        <v>63</v>
      </c>
      <c r="D2782">
        <v>149.69738559720005</v>
      </c>
      <c r="E2782">
        <v>4.1027684438942813E-3</v>
      </c>
    </row>
    <row r="2783" spans="1:5">
      <c r="A2783" t="s">
        <v>233</v>
      </c>
      <c r="B2783" t="s">
        <v>244</v>
      </c>
      <c r="C2783" t="s">
        <v>63</v>
      </c>
      <c r="D2783">
        <v>191.91346261659996</v>
      </c>
      <c r="E2783">
        <v>5.2180695943731866E-3</v>
      </c>
    </row>
    <row r="2784" spans="1:5">
      <c r="A2784" t="s">
        <v>234</v>
      </c>
      <c r="B2784" t="s">
        <v>244</v>
      </c>
      <c r="C2784" t="s">
        <v>63</v>
      </c>
      <c r="D2784">
        <v>173.406708595</v>
      </c>
      <c r="E2784">
        <v>4.5875017630851028E-3</v>
      </c>
    </row>
    <row r="2785" spans="1:5">
      <c r="A2785" t="s">
        <v>235</v>
      </c>
      <c r="B2785" t="s">
        <v>244</v>
      </c>
      <c r="C2785" t="s">
        <v>63</v>
      </c>
      <c r="D2785">
        <v>221</v>
      </c>
      <c r="E2785">
        <v>4.9239567621920562E-3</v>
      </c>
    </row>
    <row r="2786" spans="1:5">
      <c r="A2786" t="s">
        <v>236</v>
      </c>
      <c r="B2786" t="s">
        <v>244</v>
      </c>
      <c r="C2786" t="s">
        <v>63</v>
      </c>
      <c r="D2786">
        <v>269</v>
      </c>
      <c r="E2786">
        <v>5.287071458075175E-3</v>
      </c>
    </row>
    <row r="2787" spans="1:5">
      <c r="A2787" t="s">
        <v>237</v>
      </c>
      <c r="B2787" t="s">
        <v>244</v>
      </c>
      <c r="C2787" t="s">
        <v>63</v>
      </c>
      <c r="D2787">
        <v>211</v>
      </c>
      <c r="E2787">
        <v>5.6839125855713529E-3</v>
      </c>
    </row>
    <row r="2788" spans="1:5">
      <c r="A2788" t="s">
        <v>238</v>
      </c>
      <c r="B2788" t="s">
        <v>244</v>
      </c>
      <c r="C2788" t="s">
        <v>63</v>
      </c>
      <c r="D2788">
        <v>174</v>
      </c>
      <c r="E2788">
        <v>6.074393358876118E-3</v>
      </c>
    </row>
    <row r="2789" spans="1:5">
      <c r="A2789" t="s">
        <v>239</v>
      </c>
      <c r="B2789" t="s">
        <v>244</v>
      </c>
      <c r="C2789" t="s">
        <v>63</v>
      </c>
      <c r="D2789">
        <v>188</v>
      </c>
      <c r="E2789">
        <v>6.1872044917257677E-3</v>
      </c>
    </row>
    <row r="2790" spans="1:5">
      <c r="A2790" t="s">
        <v>240</v>
      </c>
      <c r="B2790" t="s">
        <v>244</v>
      </c>
      <c r="C2790" t="s">
        <v>63</v>
      </c>
      <c r="D2790">
        <v>180</v>
      </c>
      <c r="E2790">
        <v>5.7561728395061733E-3</v>
      </c>
    </row>
    <row r="2791" spans="1:5">
      <c r="A2791" t="s">
        <v>241</v>
      </c>
      <c r="B2791" t="s">
        <v>244</v>
      </c>
      <c r="C2791" t="s">
        <v>63</v>
      </c>
      <c r="D2791">
        <v>135</v>
      </c>
      <c r="E2791">
        <v>5.6275720164609055E-3</v>
      </c>
    </row>
    <row r="2792" spans="1:5">
      <c r="A2792" t="s">
        <v>227</v>
      </c>
      <c r="B2792" t="s">
        <v>244</v>
      </c>
      <c r="C2792" t="s">
        <v>64</v>
      </c>
      <c r="D2792">
        <v>169.44537815000004</v>
      </c>
      <c r="E2792">
        <v>5.8527022857011437E-3</v>
      </c>
    </row>
    <row r="2793" spans="1:5">
      <c r="A2793" t="s">
        <v>228</v>
      </c>
      <c r="B2793" t="s">
        <v>244</v>
      </c>
      <c r="C2793" t="s">
        <v>64</v>
      </c>
      <c r="D2793">
        <v>128.04457906260009</v>
      </c>
      <c r="E2793">
        <v>7.1964044374905767E-3</v>
      </c>
    </row>
    <row r="2794" spans="1:5">
      <c r="A2794" t="s">
        <v>229</v>
      </c>
      <c r="B2794" t="s">
        <v>244</v>
      </c>
      <c r="C2794" t="s">
        <v>64</v>
      </c>
      <c r="D2794">
        <v>83.735225821400036</v>
      </c>
      <c r="E2794">
        <v>6.6096379148116897E-3</v>
      </c>
    </row>
    <row r="2795" spans="1:5">
      <c r="A2795" t="s">
        <v>230</v>
      </c>
      <c r="B2795" t="s">
        <v>244</v>
      </c>
      <c r="C2795" t="s">
        <v>64</v>
      </c>
      <c r="D2795">
        <v>84.948240165799973</v>
      </c>
      <c r="E2795">
        <v>5.5530865796098779E-3</v>
      </c>
    </row>
    <row r="2796" spans="1:5">
      <c r="A2796" t="s">
        <v>231</v>
      </c>
      <c r="B2796" t="s">
        <v>244</v>
      </c>
      <c r="C2796" t="s">
        <v>64</v>
      </c>
      <c r="D2796">
        <v>36.584962406199999</v>
      </c>
      <c r="E2796">
        <v>6.9479838875356479E-3</v>
      </c>
    </row>
    <row r="2797" spans="1:5">
      <c r="A2797" t="s">
        <v>232</v>
      </c>
      <c r="B2797" t="s">
        <v>244</v>
      </c>
      <c r="C2797" t="s">
        <v>64</v>
      </c>
      <c r="D2797">
        <v>82.572395046899999</v>
      </c>
      <c r="E2797">
        <v>5.8191302326338675E-3</v>
      </c>
    </row>
    <row r="2798" spans="1:5">
      <c r="A2798" t="s">
        <v>233</v>
      </c>
      <c r="B2798" t="s">
        <v>244</v>
      </c>
      <c r="C2798" t="s">
        <v>64</v>
      </c>
      <c r="D2798">
        <v>89.416486671199976</v>
      </c>
      <c r="E2798">
        <v>6.8938186467194049E-3</v>
      </c>
    </row>
    <row r="2799" spans="1:5">
      <c r="A2799" t="s">
        <v>234</v>
      </c>
      <c r="B2799" t="s">
        <v>244</v>
      </c>
      <c r="C2799" t="s">
        <v>64</v>
      </c>
      <c r="D2799">
        <v>114.83800885689999</v>
      </c>
      <c r="E2799">
        <v>8.0520906049207017E-3</v>
      </c>
    </row>
    <row r="2800" spans="1:5">
      <c r="A2800" t="s">
        <v>235</v>
      </c>
      <c r="B2800" t="s">
        <v>244</v>
      </c>
      <c r="C2800" t="s">
        <v>64</v>
      </c>
      <c r="D2800">
        <v>93.990482894399989</v>
      </c>
      <c r="E2800">
        <v>4.3660327219831128E-3</v>
      </c>
    </row>
    <row r="2801" spans="1:5">
      <c r="A2801" t="s">
        <v>236</v>
      </c>
      <c r="B2801" t="s">
        <v>244</v>
      </c>
      <c r="C2801" t="s">
        <v>64</v>
      </c>
      <c r="D2801">
        <v>114.12209302320001</v>
      </c>
      <c r="E2801">
        <v>5.1701776283390594E-3</v>
      </c>
    </row>
    <row r="2802" spans="1:5">
      <c r="A2802" t="s">
        <v>237</v>
      </c>
      <c r="B2802" t="s">
        <v>244</v>
      </c>
      <c r="C2802" t="s">
        <v>64</v>
      </c>
      <c r="D2802">
        <v>151</v>
      </c>
      <c r="E2802">
        <v>5.2428256070640175E-3</v>
      </c>
    </row>
    <row r="2803" spans="1:5">
      <c r="A2803" t="s">
        <v>238</v>
      </c>
      <c r="B2803" t="s">
        <v>244</v>
      </c>
      <c r="C2803" t="s">
        <v>64</v>
      </c>
      <c r="D2803">
        <v>144</v>
      </c>
      <c r="E2803">
        <v>5.5941358024691355E-3</v>
      </c>
    </row>
    <row r="2804" spans="1:5">
      <c r="A2804" t="s">
        <v>239</v>
      </c>
      <c r="B2804" t="s">
        <v>244</v>
      </c>
      <c r="C2804" t="s">
        <v>64</v>
      </c>
      <c r="D2804">
        <v>137</v>
      </c>
      <c r="E2804">
        <v>6.0725871857258713E-3</v>
      </c>
    </row>
    <row r="2805" spans="1:5">
      <c r="A2805" t="s">
        <v>240</v>
      </c>
      <c r="B2805" t="s">
        <v>244</v>
      </c>
      <c r="C2805" t="s">
        <v>64</v>
      </c>
      <c r="D2805">
        <v>109</v>
      </c>
      <c r="E2805">
        <v>5.9505606523955149E-3</v>
      </c>
    </row>
    <row r="2806" spans="1:5">
      <c r="A2806" t="s">
        <v>241</v>
      </c>
      <c r="B2806" t="s">
        <v>244</v>
      </c>
      <c r="C2806" t="s">
        <v>64</v>
      </c>
      <c r="D2806">
        <v>90</v>
      </c>
      <c r="E2806">
        <v>5.6095679012345681E-3</v>
      </c>
    </row>
    <row r="2807" spans="1:5">
      <c r="A2807" t="s">
        <v>227</v>
      </c>
      <c r="B2807" t="s">
        <v>244</v>
      </c>
      <c r="C2807" t="s">
        <v>65</v>
      </c>
      <c r="D2807">
        <v>103.23880599999998</v>
      </c>
      <c r="E2807">
        <v>5.2655092927083175E-3</v>
      </c>
    </row>
    <row r="2808" spans="1:5">
      <c r="A2808" t="s">
        <v>228</v>
      </c>
      <c r="B2808" t="s">
        <v>244</v>
      </c>
      <c r="C2808" t="s">
        <v>65</v>
      </c>
      <c r="D2808">
        <v>149.876433507</v>
      </c>
      <c r="E2808">
        <v>5.5092881706419843E-3</v>
      </c>
    </row>
    <row r="2809" spans="1:5">
      <c r="A2809" t="s">
        <v>229</v>
      </c>
      <c r="B2809" t="s">
        <v>244</v>
      </c>
      <c r="C2809" t="s">
        <v>65</v>
      </c>
      <c r="D2809">
        <v>134.59878496190007</v>
      </c>
      <c r="E2809">
        <v>5.504443171640604E-3</v>
      </c>
    </row>
    <row r="2810" spans="1:5">
      <c r="A2810" t="s">
        <v>230</v>
      </c>
      <c r="B2810" t="s">
        <v>244</v>
      </c>
      <c r="C2810" t="s">
        <v>65</v>
      </c>
      <c r="D2810">
        <v>73.160996363500004</v>
      </c>
      <c r="E2810">
        <v>5.3203016243719972E-3</v>
      </c>
    </row>
    <row r="2811" spans="1:5">
      <c r="A2811" t="s">
        <v>231</v>
      </c>
      <c r="B2811" t="s">
        <v>244</v>
      </c>
      <c r="C2811" t="s">
        <v>65</v>
      </c>
      <c r="D2811">
        <v>105.47053447650001</v>
      </c>
      <c r="E2811">
        <v>5.4961182873313457E-3</v>
      </c>
    </row>
    <row r="2812" spans="1:5">
      <c r="A2812" t="s">
        <v>232</v>
      </c>
      <c r="B2812" t="s">
        <v>244</v>
      </c>
      <c r="C2812" t="s">
        <v>65</v>
      </c>
      <c r="D2812">
        <v>130.93584732899996</v>
      </c>
      <c r="E2812">
        <v>5.0579835448534682E-3</v>
      </c>
    </row>
    <row r="2813" spans="1:5">
      <c r="A2813" t="s">
        <v>233</v>
      </c>
      <c r="B2813" t="s">
        <v>244</v>
      </c>
      <c r="C2813" t="s">
        <v>65</v>
      </c>
      <c r="D2813">
        <v>96.503974623899978</v>
      </c>
      <c r="E2813">
        <v>7.6184074883653176E-3</v>
      </c>
    </row>
    <row r="2814" spans="1:5">
      <c r="A2814" t="s">
        <v>234</v>
      </c>
      <c r="B2814" t="s">
        <v>244</v>
      </c>
      <c r="C2814" t="s">
        <v>65</v>
      </c>
      <c r="D2814">
        <v>96.424177939099991</v>
      </c>
      <c r="E2814">
        <v>6.3487914081689694E-3</v>
      </c>
    </row>
    <row r="2815" spans="1:5">
      <c r="A2815" t="s">
        <v>235</v>
      </c>
      <c r="B2815" t="s">
        <v>244</v>
      </c>
      <c r="C2815" t="s">
        <v>65</v>
      </c>
      <c r="D2815">
        <v>124.91163101610005</v>
      </c>
      <c r="E2815">
        <v>5.3497389301126281E-3</v>
      </c>
    </row>
    <row r="2816" spans="1:5">
      <c r="A2816" t="s">
        <v>236</v>
      </c>
      <c r="B2816" t="s">
        <v>244</v>
      </c>
      <c r="C2816" t="s">
        <v>65</v>
      </c>
      <c r="D2816">
        <v>154.77785724779997</v>
      </c>
      <c r="E2816">
        <v>6.8264135541913117E-3</v>
      </c>
    </row>
    <row r="2817" spans="1:5">
      <c r="A2817" t="s">
        <v>237</v>
      </c>
      <c r="B2817" t="s">
        <v>244</v>
      </c>
      <c r="C2817" t="s">
        <v>65</v>
      </c>
      <c r="D2817">
        <v>102.96468409579998</v>
      </c>
      <c r="E2817">
        <v>7.662858870732734E-3</v>
      </c>
    </row>
    <row r="2818" spans="1:5">
      <c r="A2818" t="s">
        <v>238</v>
      </c>
      <c r="B2818" t="s">
        <v>244</v>
      </c>
      <c r="C2818" t="s">
        <v>65</v>
      </c>
      <c r="D2818">
        <v>99</v>
      </c>
      <c r="E2818">
        <v>6.2920875420875424E-3</v>
      </c>
    </row>
    <row r="2819" spans="1:5">
      <c r="A2819" t="s">
        <v>239</v>
      </c>
      <c r="B2819" t="s">
        <v>244</v>
      </c>
      <c r="C2819" t="s">
        <v>65</v>
      </c>
      <c r="D2819">
        <v>105.87708221929996</v>
      </c>
      <c r="E2819">
        <v>7.6340118742051731E-3</v>
      </c>
    </row>
    <row r="2820" spans="1:5">
      <c r="A2820" t="s">
        <v>240</v>
      </c>
      <c r="B2820" t="s">
        <v>244</v>
      </c>
      <c r="C2820" t="s">
        <v>65</v>
      </c>
      <c r="D2820">
        <v>61.567539552699998</v>
      </c>
      <c r="E2820">
        <v>7.9218911852850411E-3</v>
      </c>
    </row>
    <row r="2821" spans="1:5">
      <c r="A2821" t="s">
        <v>241</v>
      </c>
      <c r="B2821" t="s">
        <v>244</v>
      </c>
      <c r="C2821" t="s">
        <v>65</v>
      </c>
      <c r="D2821">
        <v>39.978723404500002</v>
      </c>
      <c r="E2821">
        <v>1.0835772574036149E-2</v>
      </c>
    </row>
    <row r="2822" spans="1:5">
      <c r="A2822" t="s">
        <v>227</v>
      </c>
      <c r="B2822" t="s">
        <v>244</v>
      </c>
      <c r="C2822" t="s">
        <v>66</v>
      </c>
      <c r="D2822">
        <v>172.5</v>
      </c>
      <c r="E2822">
        <v>5.579710144927536E-3</v>
      </c>
    </row>
    <row r="2823" spans="1:5">
      <c r="A2823" t="s">
        <v>228</v>
      </c>
      <c r="B2823" t="s">
        <v>244</v>
      </c>
      <c r="C2823" t="s">
        <v>66</v>
      </c>
      <c r="D2823">
        <v>155.26760287399983</v>
      </c>
      <c r="E2823">
        <v>5.7789262129599537E-3</v>
      </c>
    </row>
    <row r="2824" spans="1:5">
      <c r="A2824" t="s">
        <v>229</v>
      </c>
      <c r="B2824" t="s">
        <v>244</v>
      </c>
      <c r="C2824" t="s">
        <v>66</v>
      </c>
      <c r="D2824">
        <v>184.17644508170011</v>
      </c>
      <c r="E2824">
        <v>6.0174151086135035E-3</v>
      </c>
    </row>
    <row r="2825" spans="1:5">
      <c r="A2825" t="s">
        <v>230</v>
      </c>
      <c r="B2825" t="s">
        <v>244</v>
      </c>
      <c r="C2825" t="s">
        <v>66</v>
      </c>
      <c r="D2825">
        <v>93.62340171919999</v>
      </c>
      <c r="E2825">
        <v>6.2793999472755876E-3</v>
      </c>
    </row>
    <row r="2826" spans="1:5">
      <c r="A2826" t="s">
        <v>231</v>
      </c>
      <c r="B2826" t="s">
        <v>244</v>
      </c>
      <c r="C2826" t="s">
        <v>66</v>
      </c>
      <c r="D2826">
        <v>59.486514838100007</v>
      </c>
      <c r="E2826">
        <v>5.4863521316911787E-3</v>
      </c>
    </row>
    <row r="2827" spans="1:5">
      <c r="A2827" t="s">
        <v>232</v>
      </c>
      <c r="B2827" t="s">
        <v>244</v>
      </c>
      <c r="C2827" t="s">
        <v>66</v>
      </c>
      <c r="D2827">
        <v>80.120069543200003</v>
      </c>
      <c r="E2827">
        <v>6.2637849473736002E-3</v>
      </c>
    </row>
    <row r="2828" spans="1:5">
      <c r="A2828" t="s">
        <v>233</v>
      </c>
      <c r="B2828" t="s">
        <v>244</v>
      </c>
      <c r="C2828" t="s">
        <v>66</v>
      </c>
      <c r="D2828">
        <v>143.92522151639997</v>
      </c>
      <c r="E2828">
        <v>6.4212871919532366E-3</v>
      </c>
    </row>
    <row r="2829" spans="1:5">
      <c r="A2829" t="s">
        <v>234</v>
      </c>
      <c r="B2829" t="s">
        <v>244</v>
      </c>
      <c r="C2829" t="s">
        <v>66</v>
      </c>
      <c r="D2829">
        <v>194.39055945099994</v>
      </c>
      <c r="E2829">
        <v>6.6251721944503017E-3</v>
      </c>
    </row>
    <row r="2830" spans="1:5">
      <c r="A2830" t="s">
        <v>235</v>
      </c>
      <c r="B2830" t="s">
        <v>244</v>
      </c>
      <c r="C2830" t="s">
        <v>66</v>
      </c>
      <c r="D2830">
        <v>179.89137020129999</v>
      </c>
      <c r="E2830">
        <v>7.3309250822862736E-3</v>
      </c>
    </row>
    <row r="2831" spans="1:5">
      <c r="A2831" t="s">
        <v>236</v>
      </c>
      <c r="B2831" t="s">
        <v>244</v>
      </c>
      <c r="C2831" t="s">
        <v>66</v>
      </c>
      <c r="D2831">
        <v>164.67186260260004</v>
      </c>
      <c r="E2831">
        <v>5.775649366773869E-3</v>
      </c>
    </row>
    <row r="2832" spans="1:5">
      <c r="A2832" t="s">
        <v>237</v>
      </c>
      <c r="B2832" t="s">
        <v>244</v>
      </c>
      <c r="C2832" t="s">
        <v>66</v>
      </c>
      <c r="D2832">
        <v>136.20858325559996</v>
      </c>
      <c r="E2832">
        <v>6.8540749800715057E-3</v>
      </c>
    </row>
    <row r="2833" spans="1:5">
      <c r="A2833" t="s">
        <v>238</v>
      </c>
      <c r="B2833" t="s">
        <v>244</v>
      </c>
      <c r="C2833" t="s">
        <v>66</v>
      </c>
      <c r="D2833">
        <v>85</v>
      </c>
      <c r="E2833">
        <v>6.3316993464052288E-3</v>
      </c>
    </row>
    <row r="2834" spans="1:5">
      <c r="A2834" t="s">
        <v>239</v>
      </c>
      <c r="B2834" t="s">
        <v>244</v>
      </c>
      <c r="C2834" t="s">
        <v>66</v>
      </c>
      <c r="D2834">
        <v>133.83201699589998</v>
      </c>
      <c r="E2834">
        <v>6.2190159314367763E-3</v>
      </c>
    </row>
    <row r="2835" spans="1:5">
      <c r="A2835" t="s">
        <v>240</v>
      </c>
      <c r="B2835" t="s">
        <v>244</v>
      </c>
      <c r="C2835" t="s">
        <v>66</v>
      </c>
      <c r="D2835">
        <v>71.098709201799991</v>
      </c>
      <c r="E2835">
        <v>6.5149159550796486E-3</v>
      </c>
    </row>
    <row r="2836" spans="1:5">
      <c r="A2836" t="s">
        <v>241</v>
      </c>
      <c r="B2836" t="s">
        <v>244</v>
      </c>
      <c r="C2836" t="s">
        <v>66</v>
      </c>
      <c r="D2836">
        <v>106.8282988493</v>
      </c>
      <c r="E2836">
        <v>7.7212548589632012E-3</v>
      </c>
    </row>
    <row r="2837" spans="1:5">
      <c r="A2837" t="s">
        <v>227</v>
      </c>
      <c r="B2837" t="s">
        <v>244</v>
      </c>
      <c r="C2837" t="s">
        <v>67</v>
      </c>
      <c r="D2837">
        <v>153.96323533999998</v>
      </c>
      <c r="E2837">
        <v>8.1178595497774023E-3</v>
      </c>
    </row>
    <row r="2838" spans="1:5">
      <c r="A2838" t="s">
        <v>228</v>
      </c>
      <c r="B2838" t="s">
        <v>244</v>
      </c>
      <c r="C2838" t="s">
        <v>67</v>
      </c>
      <c r="D2838">
        <v>206.80791917039988</v>
      </c>
      <c r="E2838">
        <v>7.3460427801135108E-3</v>
      </c>
    </row>
    <row r="2839" spans="1:5">
      <c r="A2839" t="s">
        <v>229</v>
      </c>
      <c r="B2839" t="s">
        <v>244</v>
      </c>
      <c r="C2839" t="s">
        <v>67</v>
      </c>
      <c r="D2839">
        <v>217.30589093870012</v>
      </c>
      <c r="E2839">
        <v>6.4073377845466715E-3</v>
      </c>
    </row>
    <row r="2840" spans="1:5">
      <c r="A2840" t="s">
        <v>230</v>
      </c>
      <c r="B2840" t="s">
        <v>244</v>
      </c>
      <c r="C2840" t="s">
        <v>67</v>
      </c>
      <c r="D2840">
        <v>125.26590365380001</v>
      </c>
      <c r="E2840">
        <v>6.8700605544434147E-3</v>
      </c>
    </row>
    <row r="2841" spans="1:5">
      <c r="A2841" t="s">
        <v>231</v>
      </c>
      <c r="B2841" t="s">
        <v>244</v>
      </c>
      <c r="C2841" t="s">
        <v>67</v>
      </c>
      <c r="D2841">
        <v>155.35597242520006</v>
      </c>
      <c r="E2841">
        <v>6.4009111944972694E-3</v>
      </c>
    </row>
    <row r="2842" spans="1:5">
      <c r="A2842" t="s">
        <v>232</v>
      </c>
      <c r="B2842" t="s">
        <v>244</v>
      </c>
      <c r="C2842" t="s">
        <v>67</v>
      </c>
      <c r="D2842">
        <v>108.09723690179996</v>
      </c>
      <c r="E2842">
        <v>7.5316599759605108E-3</v>
      </c>
    </row>
    <row r="2843" spans="1:5">
      <c r="A2843" t="s">
        <v>233</v>
      </c>
      <c r="B2843" t="s">
        <v>244</v>
      </c>
      <c r="C2843" t="s">
        <v>67</v>
      </c>
      <c r="D2843">
        <v>160.25129571550002</v>
      </c>
      <c r="E2843">
        <v>7.5206945674066066E-3</v>
      </c>
    </row>
    <row r="2844" spans="1:5">
      <c r="A2844" t="s">
        <v>234</v>
      </c>
      <c r="B2844" t="s">
        <v>244</v>
      </c>
      <c r="C2844" t="s">
        <v>67</v>
      </c>
      <c r="D2844">
        <v>138.72458643100003</v>
      </c>
      <c r="E2844">
        <v>6.1542267419327544E-3</v>
      </c>
    </row>
    <row r="2845" spans="1:5">
      <c r="A2845" t="s">
        <v>235</v>
      </c>
      <c r="B2845" t="s">
        <v>244</v>
      </c>
      <c r="C2845" t="s">
        <v>67</v>
      </c>
      <c r="D2845">
        <v>116.2914402175</v>
      </c>
      <c r="E2845">
        <v>7.0388458220632397E-3</v>
      </c>
    </row>
    <row r="2846" spans="1:5">
      <c r="A2846" t="s">
        <v>236</v>
      </c>
      <c r="B2846" t="s">
        <v>244</v>
      </c>
      <c r="C2846" t="s">
        <v>67</v>
      </c>
      <c r="D2846">
        <v>151</v>
      </c>
      <c r="E2846">
        <v>7.7308682855040467E-3</v>
      </c>
    </row>
    <row r="2847" spans="1:5">
      <c r="A2847" t="s">
        <v>237</v>
      </c>
      <c r="B2847" t="s">
        <v>244</v>
      </c>
      <c r="C2847" t="s">
        <v>67</v>
      </c>
      <c r="D2847">
        <v>118</v>
      </c>
      <c r="E2847">
        <v>7.8507532956685489E-3</v>
      </c>
    </row>
    <row r="2848" spans="1:5">
      <c r="A2848" t="s">
        <v>238</v>
      </c>
      <c r="B2848" t="s">
        <v>244</v>
      </c>
      <c r="C2848" t="s">
        <v>67</v>
      </c>
      <c r="D2848">
        <v>96</v>
      </c>
      <c r="E2848">
        <v>7.6461226851851846E-3</v>
      </c>
    </row>
    <row r="2849" spans="1:5">
      <c r="A2849" t="s">
        <v>239</v>
      </c>
      <c r="B2849" t="s">
        <v>244</v>
      </c>
      <c r="C2849" t="s">
        <v>67</v>
      </c>
      <c r="D2849">
        <v>184</v>
      </c>
      <c r="E2849">
        <v>9.001358695652174E-3</v>
      </c>
    </row>
    <row r="2850" spans="1:5">
      <c r="A2850" t="s">
        <v>240</v>
      </c>
      <c r="B2850" t="s">
        <v>244</v>
      </c>
      <c r="C2850" t="s">
        <v>67</v>
      </c>
      <c r="D2850">
        <v>142</v>
      </c>
      <c r="E2850">
        <v>8.3480046948356812E-3</v>
      </c>
    </row>
    <row r="2851" spans="1:5">
      <c r="A2851" t="s">
        <v>241</v>
      </c>
      <c r="B2851" t="s">
        <v>244</v>
      </c>
      <c r="C2851" t="s">
        <v>67</v>
      </c>
      <c r="D2851">
        <v>259</v>
      </c>
      <c r="E2851">
        <v>8.2207207207207218E-3</v>
      </c>
    </row>
    <row r="2852" spans="1:5">
      <c r="A2852" t="s">
        <v>227</v>
      </c>
      <c r="B2852" t="s">
        <v>244</v>
      </c>
      <c r="C2852" t="s">
        <v>68</v>
      </c>
      <c r="D2852">
        <v>257.63157887</v>
      </c>
      <c r="E2852">
        <v>4.9113324253725896E-3</v>
      </c>
    </row>
    <row r="2853" spans="1:5">
      <c r="A2853" t="s">
        <v>228</v>
      </c>
      <c r="B2853" t="s">
        <v>244</v>
      </c>
      <c r="C2853" t="s">
        <v>68</v>
      </c>
      <c r="D2853">
        <v>255.61791338600003</v>
      </c>
      <c r="E2853">
        <v>5.5813527099819217E-3</v>
      </c>
    </row>
    <row r="2854" spans="1:5">
      <c r="A2854" t="s">
        <v>229</v>
      </c>
      <c r="B2854" t="s">
        <v>244</v>
      </c>
      <c r="C2854" t="s">
        <v>68</v>
      </c>
      <c r="D2854">
        <v>269.0289264746001</v>
      </c>
      <c r="E2854">
        <v>5.2118448760229896E-3</v>
      </c>
    </row>
    <row r="2855" spans="1:5">
      <c r="A2855" t="s">
        <v>230</v>
      </c>
      <c r="B2855" t="s">
        <v>244</v>
      </c>
      <c r="C2855" t="s">
        <v>68</v>
      </c>
      <c r="D2855">
        <v>254.22370525049993</v>
      </c>
      <c r="E2855">
        <v>5.398669751388873E-3</v>
      </c>
    </row>
    <row r="2856" spans="1:5">
      <c r="A2856" t="s">
        <v>231</v>
      </c>
      <c r="B2856" t="s">
        <v>244</v>
      </c>
      <c r="C2856" t="s">
        <v>68</v>
      </c>
      <c r="D2856">
        <v>154.17586824889995</v>
      </c>
      <c r="E2856">
        <v>5.4952520540072908E-3</v>
      </c>
    </row>
    <row r="2857" spans="1:5">
      <c r="A2857" t="s">
        <v>232</v>
      </c>
      <c r="B2857" t="s">
        <v>244</v>
      </c>
      <c r="C2857" t="s">
        <v>68</v>
      </c>
      <c r="D2857">
        <v>225.33474301210006</v>
      </c>
      <c r="E2857">
        <v>4.4928800062276055E-3</v>
      </c>
    </row>
    <row r="2858" spans="1:5">
      <c r="A2858" t="s">
        <v>233</v>
      </c>
      <c r="B2858" t="s">
        <v>244</v>
      </c>
      <c r="C2858" t="s">
        <v>68</v>
      </c>
      <c r="D2858">
        <v>181.26153887020004</v>
      </c>
      <c r="E2858">
        <v>4.5437257224972246E-3</v>
      </c>
    </row>
    <row r="2859" spans="1:5">
      <c r="A2859" t="s">
        <v>234</v>
      </c>
      <c r="B2859" t="s">
        <v>244</v>
      </c>
      <c r="C2859" t="s">
        <v>68</v>
      </c>
      <c r="D2859">
        <v>196.51533706420003</v>
      </c>
      <c r="E2859">
        <v>5.0800271470130484E-3</v>
      </c>
    </row>
    <row r="2860" spans="1:5">
      <c r="A2860" t="s">
        <v>235</v>
      </c>
      <c r="B2860" t="s">
        <v>244</v>
      </c>
      <c r="C2860" t="s">
        <v>68</v>
      </c>
      <c r="D2860">
        <v>212.21979947230011</v>
      </c>
      <c r="E2860">
        <v>4.8036211331856215E-3</v>
      </c>
    </row>
    <row r="2861" spans="1:5">
      <c r="A2861" t="s">
        <v>236</v>
      </c>
      <c r="B2861" t="s">
        <v>244</v>
      </c>
      <c r="C2861" t="s">
        <v>68</v>
      </c>
      <c r="D2861">
        <v>313.14403008319965</v>
      </c>
      <c r="E2861">
        <v>4.9971230381833385E-3</v>
      </c>
    </row>
    <row r="2862" spans="1:5">
      <c r="A2862" t="s">
        <v>237</v>
      </c>
      <c r="B2862" t="s">
        <v>244</v>
      </c>
      <c r="C2862" t="s">
        <v>68</v>
      </c>
      <c r="D2862">
        <v>251.72911175090013</v>
      </c>
      <c r="E2862">
        <v>4.7178232518876317E-3</v>
      </c>
    </row>
    <row r="2863" spans="1:5">
      <c r="A2863" t="s">
        <v>238</v>
      </c>
      <c r="B2863" t="s">
        <v>244</v>
      </c>
      <c r="C2863" t="s">
        <v>68</v>
      </c>
      <c r="D2863">
        <v>207</v>
      </c>
      <c r="E2863">
        <v>5.4783950617283955E-3</v>
      </c>
    </row>
    <row r="2864" spans="1:5">
      <c r="A2864" t="s">
        <v>239</v>
      </c>
      <c r="B2864" t="s">
        <v>244</v>
      </c>
      <c r="C2864" t="s">
        <v>68</v>
      </c>
      <c r="D2864">
        <v>192.54349692300005</v>
      </c>
      <c r="E2864">
        <v>6.2613652928701739E-3</v>
      </c>
    </row>
    <row r="2865" spans="1:5">
      <c r="A2865" t="s">
        <v>240</v>
      </c>
      <c r="B2865" t="s">
        <v>244</v>
      </c>
      <c r="C2865" t="s">
        <v>68</v>
      </c>
      <c r="D2865">
        <v>97.639093244699978</v>
      </c>
      <c r="E2865">
        <v>4.9632742384355406E-3</v>
      </c>
    </row>
    <row r="2866" spans="1:5">
      <c r="A2866" t="s">
        <v>241</v>
      </c>
      <c r="B2866" t="s">
        <v>244</v>
      </c>
      <c r="C2866" t="s">
        <v>68</v>
      </c>
      <c r="D2866">
        <v>118.02929877309997</v>
      </c>
      <c r="E2866">
        <v>5.1462515324365091E-3</v>
      </c>
    </row>
    <row r="2867" spans="1:5">
      <c r="A2867" t="s">
        <v>227</v>
      </c>
      <c r="B2867" t="s">
        <v>244</v>
      </c>
      <c r="C2867" t="s">
        <v>69</v>
      </c>
      <c r="D2867">
        <v>262.61276601999987</v>
      </c>
      <c r="E2867">
        <v>3.6818135989128563E-3</v>
      </c>
    </row>
    <row r="2868" spans="1:5">
      <c r="A2868" t="s">
        <v>228</v>
      </c>
      <c r="B2868" t="s">
        <v>244</v>
      </c>
      <c r="C2868" t="s">
        <v>69</v>
      </c>
      <c r="D2868">
        <v>261.30264045079997</v>
      </c>
      <c r="E2868">
        <v>4.4745197112599994E-3</v>
      </c>
    </row>
    <row r="2869" spans="1:5">
      <c r="A2869" t="s">
        <v>229</v>
      </c>
      <c r="B2869" t="s">
        <v>244</v>
      </c>
      <c r="C2869" t="s">
        <v>69</v>
      </c>
      <c r="D2869">
        <v>251.03330195669994</v>
      </c>
      <c r="E2869">
        <v>3.7220248409536041E-3</v>
      </c>
    </row>
    <row r="2870" spans="1:5">
      <c r="A2870" t="s">
        <v>230</v>
      </c>
      <c r="B2870" t="s">
        <v>244</v>
      </c>
      <c r="C2870" t="s">
        <v>69</v>
      </c>
      <c r="D2870">
        <v>192.29157489470009</v>
      </c>
      <c r="E2870">
        <v>4.0250843749998879E-3</v>
      </c>
    </row>
    <row r="2871" spans="1:5">
      <c r="A2871" t="s">
        <v>231</v>
      </c>
      <c r="B2871" t="s">
        <v>244</v>
      </c>
      <c r="C2871" t="s">
        <v>69</v>
      </c>
      <c r="D2871">
        <v>153.07856558980004</v>
      </c>
      <c r="E2871">
        <v>3.605655417073713E-3</v>
      </c>
    </row>
    <row r="2872" spans="1:5">
      <c r="A2872" t="s">
        <v>232</v>
      </c>
      <c r="B2872" t="s">
        <v>244</v>
      </c>
      <c r="C2872" t="s">
        <v>69</v>
      </c>
      <c r="D2872">
        <v>177.46002757369993</v>
      </c>
      <c r="E2872">
        <v>3.043669673131983E-3</v>
      </c>
    </row>
    <row r="2873" spans="1:5">
      <c r="A2873" t="s">
        <v>233</v>
      </c>
      <c r="B2873" t="s">
        <v>244</v>
      </c>
      <c r="C2873" t="s">
        <v>69</v>
      </c>
      <c r="D2873">
        <v>181.22757059289998</v>
      </c>
      <c r="E2873">
        <v>3.4668817232422033E-3</v>
      </c>
    </row>
    <row r="2874" spans="1:5">
      <c r="A2874" t="s">
        <v>234</v>
      </c>
      <c r="B2874" t="s">
        <v>244</v>
      </c>
      <c r="C2874" t="s">
        <v>69</v>
      </c>
      <c r="D2874">
        <v>294.67641124750031</v>
      </c>
      <c r="E2874">
        <v>3.1152954390932619E-3</v>
      </c>
    </row>
    <row r="2875" spans="1:5">
      <c r="A2875" t="s">
        <v>235</v>
      </c>
      <c r="B2875" t="s">
        <v>244</v>
      </c>
      <c r="C2875" t="s">
        <v>69</v>
      </c>
      <c r="D2875">
        <v>203.55019473760001</v>
      </c>
      <c r="E2875">
        <v>4.1456322077206937E-3</v>
      </c>
    </row>
    <row r="2876" spans="1:5">
      <c r="A2876" t="s">
        <v>236</v>
      </c>
      <c r="B2876" t="s">
        <v>244</v>
      </c>
      <c r="C2876" t="s">
        <v>69</v>
      </c>
      <c r="D2876">
        <v>183.41043869740005</v>
      </c>
      <c r="E2876">
        <v>3.8219715482145618E-3</v>
      </c>
    </row>
    <row r="2877" spans="1:5">
      <c r="A2877" t="s">
        <v>237</v>
      </c>
      <c r="B2877" t="s">
        <v>244</v>
      </c>
      <c r="C2877" t="s">
        <v>69</v>
      </c>
      <c r="D2877">
        <v>174.64719334680007</v>
      </c>
      <c r="E2877">
        <v>3.7655199643261386E-3</v>
      </c>
    </row>
    <row r="2878" spans="1:5">
      <c r="A2878" t="s">
        <v>238</v>
      </c>
      <c r="B2878" t="s">
        <v>244</v>
      </c>
      <c r="C2878" t="s">
        <v>69</v>
      </c>
      <c r="D2878">
        <v>178</v>
      </c>
      <c r="E2878">
        <v>4.034019975031211E-3</v>
      </c>
    </row>
    <row r="2879" spans="1:5">
      <c r="A2879" t="s">
        <v>239</v>
      </c>
      <c r="B2879" t="s">
        <v>244</v>
      </c>
      <c r="C2879" t="s">
        <v>69</v>
      </c>
      <c r="D2879">
        <v>153.38368194140006</v>
      </c>
      <c r="E2879">
        <v>3.9425988638290693E-3</v>
      </c>
    </row>
    <row r="2880" spans="1:5">
      <c r="A2880" t="s">
        <v>240</v>
      </c>
      <c r="B2880" t="s">
        <v>244</v>
      </c>
      <c r="C2880" t="s">
        <v>69</v>
      </c>
      <c r="D2880">
        <v>76.480547534300015</v>
      </c>
      <c r="E2880">
        <v>3.8970759610948377E-3</v>
      </c>
    </row>
    <row r="2881" spans="1:5">
      <c r="A2881" t="s">
        <v>241</v>
      </c>
      <c r="B2881" t="s">
        <v>244</v>
      </c>
      <c r="C2881" t="s">
        <v>69</v>
      </c>
      <c r="D2881">
        <v>97.173843700399999</v>
      </c>
      <c r="E2881">
        <v>4.02382198538864E-3</v>
      </c>
    </row>
    <row r="2882" spans="1:5">
      <c r="A2882" t="s">
        <v>227</v>
      </c>
      <c r="B2882" t="s">
        <v>244</v>
      </c>
      <c r="C2882" t="s">
        <v>70</v>
      </c>
      <c r="D2882">
        <v>105.80952384</v>
      </c>
      <c r="E2882">
        <v>8.418029303005909E-3</v>
      </c>
    </row>
    <row r="2883" spans="1:5">
      <c r="A2883" t="s">
        <v>228</v>
      </c>
      <c r="B2883" t="s">
        <v>244</v>
      </c>
      <c r="C2883" t="s">
        <v>70</v>
      </c>
      <c r="D2883">
        <v>170.84753788010011</v>
      </c>
      <c r="E2883">
        <v>8.5106051788095254E-3</v>
      </c>
    </row>
    <row r="2884" spans="1:5">
      <c r="A2884" t="s">
        <v>229</v>
      </c>
      <c r="B2884" t="s">
        <v>244</v>
      </c>
      <c r="C2884" t="s">
        <v>70</v>
      </c>
      <c r="D2884">
        <v>136.03589140919999</v>
      </c>
      <c r="E2884">
        <v>8.8050832116262894E-3</v>
      </c>
    </row>
    <row r="2885" spans="1:5">
      <c r="A2885" t="s">
        <v>230</v>
      </c>
      <c r="B2885" t="s">
        <v>244</v>
      </c>
      <c r="C2885" t="s">
        <v>70</v>
      </c>
      <c r="D2885">
        <v>134.59056787169999</v>
      </c>
      <c r="E2885">
        <v>7.5548776540916877E-3</v>
      </c>
    </row>
    <row r="2886" spans="1:5">
      <c r="A2886" t="s">
        <v>231</v>
      </c>
      <c r="B2886" t="s">
        <v>244</v>
      </c>
      <c r="C2886" t="s">
        <v>70</v>
      </c>
      <c r="D2886">
        <v>142.15994959139996</v>
      </c>
      <c r="E2886">
        <v>6.1164858350729757E-3</v>
      </c>
    </row>
    <row r="2887" spans="1:5">
      <c r="A2887" t="s">
        <v>232</v>
      </c>
      <c r="B2887" t="s">
        <v>244</v>
      </c>
      <c r="C2887" t="s">
        <v>70</v>
      </c>
      <c r="D2887">
        <v>145.23667861429999</v>
      </c>
      <c r="E2887">
        <v>8.2873606953427562E-3</v>
      </c>
    </row>
    <row r="2888" spans="1:5">
      <c r="A2888" t="s">
        <v>233</v>
      </c>
      <c r="B2888" t="s">
        <v>244</v>
      </c>
      <c r="C2888" t="s">
        <v>70</v>
      </c>
      <c r="D2888">
        <v>147.20056554210001</v>
      </c>
      <c r="E2888">
        <v>6.203129223855729E-3</v>
      </c>
    </row>
    <row r="2889" spans="1:5">
      <c r="A2889" t="s">
        <v>234</v>
      </c>
      <c r="B2889" t="s">
        <v>244</v>
      </c>
      <c r="C2889" t="s">
        <v>70</v>
      </c>
      <c r="D2889">
        <v>115.86428144470001</v>
      </c>
      <c r="E2889">
        <v>7.635647442045289E-3</v>
      </c>
    </row>
    <row r="2890" spans="1:5">
      <c r="A2890" t="s">
        <v>235</v>
      </c>
      <c r="B2890" t="s">
        <v>244</v>
      </c>
      <c r="C2890" t="s">
        <v>70</v>
      </c>
      <c r="D2890">
        <v>140.5239721696</v>
      </c>
      <c r="E2890">
        <v>7.7953951801299206E-3</v>
      </c>
    </row>
    <row r="2891" spans="1:5">
      <c r="A2891" t="s">
        <v>236</v>
      </c>
      <c r="B2891" t="s">
        <v>244</v>
      </c>
      <c r="C2891" t="s">
        <v>70</v>
      </c>
      <c r="D2891">
        <v>125.14419493630002</v>
      </c>
      <c r="E2891">
        <v>7.3699546371733581E-3</v>
      </c>
    </row>
    <row r="2892" spans="1:5">
      <c r="A2892" t="s">
        <v>237</v>
      </c>
      <c r="B2892" t="s">
        <v>244</v>
      </c>
      <c r="C2892" t="s">
        <v>70</v>
      </c>
      <c r="D2892">
        <v>126.15769230779999</v>
      </c>
      <c r="E2892">
        <v>8.1597769151155013E-3</v>
      </c>
    </row>
    <row r="2893" spans="1:5">
      <c r="A2893" t="s">
        <v>238</v>
      </c>
      <c r="B2893" t="s">
        <v>244</v>
      </c>
      <c r="C2893" t="s">
        <v>70</v>
      </c>
      <c r="D2893">
        <v>120</v>
      </c>
      <c r="E2893">
        <v>7.424768518518518E-3</v>
      </c>
    </row>
    <row r="2894" spans="1:5">
      <c r="A2894" t="s">
        <v>239</v>
      </c>
      <c r="B2894" t="s">
        <v>244</v>
      </c>
      <c r="C2894" t="s">
        <v>70</v>
      </c>
      <c r="D2894">
        <v>89.866202570700011</v>
      </c>
      <c r="E2894">
        <v>8.2598191628578798E-3</v>
      </c>
    </row>
    <row r="2895" spans="1:5">
      <c r="A2895" t="s">
        <v>240</v>
      </c>
      <c r="B2895" t="s">
        <v>244</v>
      </c>
      <c r="C2895" t="s">
        <v>70</v>
      </c>
      <c r="D2895">
        <v>86.309134027400006</v>
      </c>
      <c r="E2895">
        <v>7.747479908848119E-3</v>
      </c>
    </row>
    <row r="2896" spans="1:5">
      <c r="A2896" t="s">
        <v>241</v>
      </c>
      <c r="B2896" t="s">
        <v>244</v>
      </c>
      <c r="C2896" t="s">
        <v>70</v>
      </c>
      <c r="D2896">
        <v>90.704585049100004</v>
      </c>
      <c r="E2896">
        <v>7.3354745346363558E-3</v>
      </c>
    </row>
    <row r="2897" spans="1:5">
      <c r="A2897" t="s">
        <v>227</v>
      </c>
      <c r="B2897" t="s">
        <v>244</v>
      </c>
      <c r="C2897" t="s">
        <v>71</v>
      </c>
      <c r="D2897">
        <v>107.84615388</v>
      </c>
      <c r="E2897">
        <v>6.3310130150126161E-3</v>
      </c>
    </row>
    <row r="2898" spans="1:5">
      <c r="A2898" t="s">
        <v>228</v>
      </c>
      <c r="B2898" t="s">
        <v>244</v>
      </c>
      <c r="C2898" t="s">
        <v>71</v>
      </c>
      <c r="D2898">
        <v>120.0175438597</v>
      </c>
      <c r="E2898">
        <v>5.5515965826959295E-3</v>
      </c>
    </row>
    <row r="2899" spans="1:5">
      <c r="A2899" t="s">
        <v>229</v>
      </c>
      <c r="B2899" t="s">
        <v>244</v>
      </c>
      <c r="C2899" t="s">
        <v>71</v>
      </c>
      <c r="D2899">
        <v>98.659848484799994</v>
      </c>
      <c r="E2899">
        <v>5.8446732259530444E-3</v>
      </c>
    </row>
    <row r="2900" spans="1:5">
      <c r="A2900" t="s">
        <v>230</v>
      </c>
      <c r="B2900" t="s">
        <v>244</v>
      </c>
      <c r="C2900" t="s">
        <v>71</v>
      </c>
      <c r="D2900">
        <v>135.16257309989999</v>
      </c>
      <c r="E2900">
        <v>5.2676288800054061E-3</v>
      </c>
    </row>
    <row r="2901" spans="1:5">
      <c r="A2901" t="s">
        <v>231</v>
      </c>
      <c r="B2901" t="s">
        <v>244</v>
      </c>
      <c r="C2901" t="s">
        <v>71</v>
      </c>
      <c r="D2901">
        <v>54.716216216199996</v>
      </c>
      <c r="E2901">
        <v>4.6158516506135559E-3</v>
      </c>
    </row>
    <row r="2902" spans="1:5">
      <c r="A2902" t="s">
        <v>232</v>
      </c>
      <c r="B2902" t="s">
        <v>244</v>
      </c>
      <c r="C2902" t="s">
        <v>71</v>
      </c>
      <c r="D2902">
        <v>114</v>
      </c>
      <c r="E2902">
        <v>5.8540448343079917E-3</v>
      </c>
    </row>
    <row r="2903" spans="1:5">
      <c r="A2903" t="s">
        <v>233</v>
      </c>
      <c r="B2903" t="s">
        <v>244</v>
      </c>
      <c r="C2903" t="s">
        <v>71</v>
      </c>
      <c r="D2903">
        <v>104</v>
      </c>
      <c r="E2903">
        <v>6.810897435897436E-3</v>
      </c>
    </row>
    <row r="2904" spans="1:5">
      <c r="A2904" t="s">
        <v>234</v>
      </c>
      <c r="B2904" t="s">
        <v>244</v>
      </c>
      <c r="C2904" t="s">
        <v>71</v>
      </c>
      <c r="D2904">
        <v>116</v>
      </c>
      <c r="E2904">
        <v>6.3457854406130266E-3</v>
      </c>
    </row>
    <row r="2905" spans="1:5">
      <c r="A2905" t="s">
        <v>235</v>
      </c>
      <c r="B2905" t="s">
        <v>244</v>
      </c>
      <c r="C2905" t="s">
        <v>71</v>
      </c>
      <c r="D2905">
        <v>98</v>
      </c>
      <c r="E2905">
        <v>7.3341836734693881E-3</v>
      </c>
    </row>
    <row r="2906" spans="1:5">
      <c r="A2906" t="s">
        <v>236</v>
      </c>
      <c r="B2906" t="s">
        <v>244</v>
      </c>
      <c r="C2906" t="s">
        <v>71</v>
      </c>
      <c r="D2906">
        <v>118</v>
      </c>
      <c r="E2906">
        <v>7.3034369114877594E-3</v>
      </c>
    </row>
    <row r="2907" spans="1:5">
      <c r="A2907" t="s">
        <v>237</v>
      </c>
      <c r="B2907" t="s">
        <v>244</v>
      </c>
      <c r="C2907" t="s">
        <v>71</v>
      </c>
      <c r="D2907">
        <v>81</v>
      </c>
      <c r="E2907">
        <v>7.5788751714677641E-3</v>
      </c>
    </row>
    <row r="2908" spans="1:5">
      <c r="A2908" t="s">
        <v>238</v>
      </c>
      <c r="B2908" t="s">
        <v>244</v>
      </c>
      <c r="C2908" t="s">
        <v>71</v>
      </c>
      <c r="D2908">
        <v>89</v>
      </c>
      <c r="E2908">
        <v>7.3033707865168543E-3</v>
      </c>
    </row>
    <row r="2909" spans="1:5">
      <c r="A2909" t="s">
        <v>239</v>
      </c>
      <c r="B2909" t="s">
        <v>244</v>
      </c>
      <c r="C2909" t="s">
        <v>71</v>
      </c>
      <c r="D2909">
        <v>99</v>
      </c>
      <c r="E2909">
        <v>6.8181818181818187E-3</v>
      </c>
    </row>
    <row r="2910" spans="1:5">
      <c r="A2910" t="s">
        <v>240</v>
      </c>
      <c r="B2910" t="s">
        <v>244</v>
      </c>
      <c r="C2910" t="s">
        <v>71</v>
      </c>
      <c r="D2910">
        <v>70</v>
      </c>
      <c r="E2910">
        <v>8.0654761904761906E-3</v>
      </c>
    </row>
    <row r="2911" spans="1:5">
      <c r="A2911" t="s">
        <v>241</v>
      </c>
      <c r="B2911" t="s">
        <v>244</v>
      </c>
      <c r="C2911" t="s">
        <v>71</v>
      </c>
      <c r="D2911">
        <v>75</v>
      </c>
      <c r="E2911">
        <v>8.0092592592592594E-3</v>
      </c>
    </row>
    <row r="2912" spans="1:5">
      <c r="A2912" t="s">
        <v>227</v>
      </c>
      <c r="B2912" t="s">
        <v>244</v>
      </c>
      <c r="C2912" t="s">
        <v>72</v>
      </c>
      <c r="D2912">
        <v>140.30718948999998</v>
      </c>
      <c r="E2912">
        <v>4.4794853082217008E-3</v>
      </c>
    </row>
    <row r="2913" spans="1:5">
      <c r="A2913" t="s">
        <v>228</v>
      </c>
      <c r="B2913" t="s">
        <v>244</v>
      </c>
      <c r="C2913" t="s">
        <v>72</v>
      </c>
      <c r="D2913">
        <v>178.23426244789997</v>
      </c>
      <c r="E2913">
        <v>6.2760254068841507E-3</v>
      </c>
    </row>
    <row r="2914" spans="1:5">
      <c r="A2914" t="s">
        <v>229</v>
      </c>
      <c r="B2914" t="s">
        <v>244</v>
      </c>
      <c r="C2914" t="s">
        <v>72</v>
      </c>
      <c r="D2914">
        <v>203.35274462989992</v>
      </c>
      <c r="E2914">
        <v>6.4349766571809436E-3</v>
      </c>
    </row>
    <row r="2915" spans="1:5">
      <c r="A2915" t="s">
        <v>230</v>
      </c>
      <c r="B2915" t="s">
        <v>244</v>
      </c>
      <c r="C2915" t="s">
        <v>72</v>
      </c>
      <c r="D2915">
        <v>178.33480158980001</v>
      </c>
      <c r="E2915">
        <v>4.7984067583717923E-3</v>
      </c>
    </row>
    <row r="2916" spans="1:5">
      <c r="A2916" t="s">
        <v>231</v>
      </c>
      <c r="B2916" t="s">
        <v>244</v>
      </c>
      <c r="C2916" t="s">
        <v>72</v>
      </c>
      <c r="D2916">
        <v>181</v>
      </c>
      <c r="E2916">
        <v>4.8304174340085947E-3</v>
      </c>
    </row>
    <row r="2917" spans="1:5">
      <c r="A2917" t="s">
        <v>232</v>
      </c>
      <c r="B2917" t="s">
        <v>244</v>
      </c>
      <c r="C2917" t="s">
        <v>72</v>
      </c>
      <c r="D2917">
        <v>173</v>
      </c>
      <c r="E2917">
        <v>5.0778741168914579E-3</v>
      </c>
    </row>
    <row r="2918" spans="1:5">
      <c r="A2918" t="s">
        <v>233</v>
      </c>
      <c r="B2918" t="s">
        <v>244</v>
      </c>
      <c r="C2918" t="s">
        <v>72</v>
      </c>
      <c r="D2918">
        <v>169</v>
      </c>
      <c r="E2918">
        <v>4.9761669953977648E-3</v>
      </c>
    </row>
    <row r="2919" spans="1:5">
      <c r="A2919" t="s">
        <v>234</v>
      </c>
      <c r="B2919" t="s">
        <v>244</v>
      </c>
      <c r="C2919" t="s">
        <v>72</v>
      </c>
      <c r="D2919">
        <v>176</v>
      </c>
      <c r="E2919">
        <v>5.3858901515151519E-3</v>
      </c>
    </row>
    <row r="2920" spans="1:5">
      <c r="A2920" t="s">
        <v>235</v>
      </c>
      <c r="B2920" t="s">
        <v>244</v>
      </c>
      <c r="C2920" t="s">
        <v>72</v>
      </c>
      <c r="D2920">
        <v>223</v>
      </c>
      <c r="E2920">
        <v>5.502615844544095E-3</v>
      </c>
    </row>
    <row r="2921" spans="1:5">
      <c r="A2921" t="s">
        <v>236</v>
      </c>
      <c r="B2921" t="s">
        <v>244</v>
      </c>
      <c r="C2921" t="s">
        <v>72</v>
      </c>
      <c r="D2921">
        <v>200</v>
      </c>
      <c r="E2921">
        <v>5.5972222222222222E-3</v>
      </c>
    </row>
    <row r="2922" spans="1:5">
      <c r="A2922" t="s">
        <v>237</v>
      </c>
      <c r="B2922" t="s">
        <v>244</v>
      </c>
      <c r="C2922" t="s">
        <v>72</v>
      </c>
      <c r="D2922">
        <v>174</v>
      </c>
      <c r="E2922">
        <v>5.6832694763729241E-3</v>
      </c>
    </row>
    <row r="2923" spans="1:5">
      <c r="A2923" t="s">
        <v>238</v>
      </c>
      <c r="B2923" t="s">
        <v>244</v>
      </c>
      <c r="C2923" t="s">
        <v>72</v>
      </c>
      <c r="D2923">
        <v>214</v>
      </c>
      <c r="E2923">
        <v>5.8346313603322951E-3</v>
      </c>
    </row>
    <row r="2924" spans="1:5">
      <c r="A2924" t="s">
        <v>239</v>
      </c>
      <c r="B2924" t="s">
        <v>244</v>
      </c>
      <c r="C2924" t="s">
        <v>72</v>
      </c>
      <c r="D2924">
        <v>222</v>
      </c>
      <c r="E2924">
        <v>5.5899649649649649E-3</v>
      </c>
    </row>
    <row r="2925" spans="1:5">
      <c r="A2925" t="s">
        <v>240</v>
      </c>
      <c r="B2925" t="s">
        <v>244</v>
      </c>
      <c r="C2925" t="s">
        <v>72</v>
      </c>
      <c r="D2925">
        <v>224</v>
      </c>
      <c r="E2925">
        <v>5.7663690476190479E-3</v>
      </c>
    </row>
    <row r="2926" spans="1:5">
      <c r="A2926" t="s">
        <v>241</v>
      </c>
      <c r="B2926" t="s">
        <v>244</v>
      </c>
      <c r="C2926" t="s">
        <v>72</v>
      </c>
      <c r="D2926">
        <v>216</v>
      </c>
      <c r="E2926">
        <v>6.4911265432098762E-3</v>
      </c>
    </row>
    <row r="2927" spans="1:5">
      <c r="A2927" t="s">
        <v>227</v>
      </c>
      <c r="B2927" t="s">
        <v>244</v>
      </c>
      <c r="C2927" t="s">
        <v>73</v>
      </c>
      <c r="D2927">
        <v>378.20351580999994</v>
      </c>
      <c r="E2927">
        <v>5.3041814479192137E-3</v>
      </c>
    </row>
    <row r="2928" spans="1:5">
      <c r="A2928" t="s">
        <v>228</v>
      </c>
      <c r="B2928" t="s">
        <v>244</v>
      </c>
      <c r="C2928" t="s">
        <v>73</v>
      </c>
      <c r="D2928">
        <v>379.01871843519996</v>
      </c>
      <c r="E2928">
        <v>6.6757608918190502E-3</v>
      </c>
    </row>
    <row r="2929" spans="1:5">
      <c r="A2929" t="s">
        <v>229</v>
      </c>
      <c r="B2929" t="s">
        <v>244</v>
      </c>
      <c r="C2929" t="s">
        <v>73</v>
      </c>
      <c r="D2929">
        <v>416.26653251620007</v>
      </c>
      <c r="E2929">
        <v>5.564377976143964E-3</v>
      </c>
    </row>
    <row r="2930" spans="1:5">
      <c r="A2930" t="s">
        <v>230</v>
      </c>
      <c r="B2930" t="s">
        <v>244</v>
      </c>
      <c r="C2930" t="s">
        <v>73</v>
      </c>
      <c r="D2930">
        <v>413.31829573439995</v>
      </c>
      <c r="E2930">
        <v>5.4633752117660807E-3</v>
      </c>
    </row>
    <row r="2931" spans="1:5">
      <c r="A2931" t="s">
        <v>231</v>
      </c>
      <c r="B2931" t="s">
        <v>244</v>
      </c>
      <c r="C2931" t="s">
        <v>73</v>
      </c>
      <c r="D2931">
        <v>386.32033411370008</v>
      </c>
      <c r="E2931">
        <v>5.4931884592162887E-3</v>
      </c>
    </row>
    <row r="2932" spans="1:5">
      <c r="A2932" t="s">
        <v>232</v>
      </c>
      <c r="B2932" t="s">
        <v>244</v>
      </c>
      <c r="C2932" t="s">
        <v>73</v>
      </c>
      <c r="D2932">
        <v>395.47884371060024</v>
      </c>
      <c r="E2932">
        <v>4.9934145842188372E-3</v>
      </c>
    </row>
    <row r="2933" spans="1:5">
      <c r="A2933" t="s">
        <v>233</v>
      </c>
      <c r="B2933" t="s">
        <v>244</v>
      </c>
      <c r="C2933" t="s">
        <v>73</v>
      </c>
      <c r="D2933">
        <v>314.85511792970004</v>
      </c>
      <c r="E2933">
        <v>5.8040809537064746E-3</v>
      </c>
    </row>
    <row r="2934" spans="1:5">
      <c r="A2934" t="s">
        <v>234</v>
      </c>
      <c r="B2934" t="s">
        <v>244</v>
      </c>
      <c r="C2934" t="s">
        <v>73</v>
      </c>
      <c r="D2934">
        <v>428.79949707059995</v>
      </c>
      <c r="E2934">
        <v>5.6850018095417299E-3</v>
      </c>
    </row>
    <row r="2935" spans="1:5">
      <c r="A2935" t="s">
        <v>235</v>
      </c>
      <c r="B2935" t="s">
        <v>244</v>
      </c>
      <c r="C2935" t="s">
        <v>73</v>
      </c>
      <c r="D2935">
        <v>451.71187358469996</v>
      </c>
      <c r="E2935">
        <v>6.3638478232299102E-3</v>
      </c>
    </row>
    <row r="2936" spans="1:5">
      <c r="A2936" t="s">
        <v>236</v>
      </c>
      <c r="B2936" t="s">
        <v>244</v>
      </c>
      <c r="C2936" t="s">
        <v>73</v>
      </c>
      <c r="D2936">
        <v>374.59539819969984</v>
      </c>
      <c r="E2936">
        <v>6.1100957778983528E-3</v>
      </c>
    </row>
    <row r="2937" spans="1:5">
      <c r="A2937" t="s">
        <v>237</v>
      </c>
      <c r="B2937" t="s">
        <v>244</v>
      </c>
      <c r="C2937" t="s">
        <v>73</v>
      </c>
      <c r="D2937">
        <v>352.16162784520003</v>
      </c>
      <c r="E2937">
        <v>7.4930752919688233E-3</v>
      </c>
    </row>
    <row r="2938" spans="1:5">
      <c r="A2938" t="s">
        <v>238</v>
      </c>
      <c r="B2938" t="s">
        <v>244</v>
      </c>
      <c r="C2938" t="s">
        <v>73</v>
      </c>
      <c r="D2938">
        <v>351</v>
      </c>
      <c r="E2938">
        <v>6.8870686926242484E-3</v>
      </c>
    </row>
    <row r="2939" spans="1:5">
      <c r="A2939" t="s">
        <v>239</v>
      </c>
      <c r="B2939" t="s">
        <v>244</v>
      </c>
      <c r="C2939" t="s">
        <v>73</v>
      </c>
      <c r="D2939">
        <v>345.66352680910001</v>
      </c>
      <c r="E2939">
        <v>7.0447488517158896E-3</v>
      </c>
    </row>
    <row r="2940" spans="1:5">
      <c r="A2940" t="s">
        <v>240</v>
      </c>
      <c r="B2940" t="s">
        <v>244</v>
      </c>
      <c r="C2940" t="s">
        <v>73</v>
      </c>
      <c r="D2940">
        <v>306.02138932529999</v>
      </c>
      <c r="E2940">
        <v>7.5150192032799124E-3</v>
      </c>
    </row>
    <row r="2941" spans="1:5">
      <c r="A2941" t="s">
        <v>241</v>
      </c>
      <c r="B2941" t="s">
        <v>244</v>
      </c>
      <c r="C2941" t="s">
        <v>73</v>
      </c>
      <c r="D2941">
        <v>251.71097191519999</v>
      </c>
      <c r="E2941">
        <v>7.523059294640002E-3</v>
      </c>
    </row>
    <row r="2942" spans="1:5">
      <c r="A2942" t="s">
        <v>227</v>
      </c>
      <c r="B2942" t="s">
        <v>244</v>
      </c>
      <c r="C2942" t="s">
        <v>74</v>
      </c>
      <c r="D2942">
        <v>313.14921442000002</v>
      </c>
      <c r="E2942">
        <v>5.2433163137650994E-3</v>
      </c>
    </row>
    <row r="2943" spans="1:5">
      <c r="A2943" t="s">
        <v>228</v>
      </c>
      <c r="B2943" t="s">
        <v>244</v>
      </c>
      <c r="C2943" t="s">
        <v>74</v>
      </c>
      <c r="D2943">
        <v>406.28439130480012</v>
      </c>
      <c r="E2943">
        <v>6.9834001959518995E-3</v>
      </c>
    </row>
    <row r="2944" spans="1:5">
      <c r="A2944" t="s">
        <v>229</v>
      </c>
      <c r="B2944" t="s">
        <v>244</v>
      </c>
      <c r="C2944" t="s">
        <v>74</v>
      </c>
      <c r="D2944">
        <v>368.79313382710001</v>
      </c>
      <c r="E2944">
        <v>6.5777572819174417E-3</v>
      </c>
    </row>
    <row r="2945" spans="1:5">
      <c r="A2945" t="s">
        <v>230</v>
      </c>
      <c r="B2945" t="s">
        <v>244</v>
      </c>
      <c r="C2945" t="s">
        <v>74</v>
      </c>
      <c r="D2945">
        <v>299.48081201059995</v>
      </c>
      <c r="E2945">
        <v>5.9763517401180914E-3</v>
      </c>
    </row>
    <row r="2946" spans="1:5">
      <c r="A2946" t="s">
        <v>231</v>
      </c>
      <c r="B2946" t="s">
        <v>244</v>
      </c>
      <c r="C2946" t="s">
        <v>74</v>
      </c>
      <c r="D2946">
        <v>269.10774996869998</v>
      </c>
      <c r="E2946">
        <v>5.9946643180689811E-3</v>
      </c>
    </row>
    <row r="2947" spans="1:5">
      <c r="A2947" t="s">
        <v>232</v>
      </c>
      <c r="B2947" t="s">
        <v>244</v>
      </c>
      <c r="C2947" t="s">
        <v>74</v>
      </c>
      <c r="D2947">
        <v>242.05926877109994</v>
      </c>
      <c r="E2947">
        <v>6.074778642537363E-3</v>
      </c>
    </row>
    <row r="2948" spans="1:5">
      <c r="A2948" t="s">
        <v>233</v>
      </c>
      <c r="B2948" t="s">
        <v>244</v>
      </c>
      <c r="C2948" t="s">
        <v>74</v>
      </c>
      <c r="D2948">
        <v>276.17930646909997</v>
      </c>
      <c r="E2948">
        <v>6.1062255211472823E-3</v>
      </c>
    </row>
    <row r="2949" spans="1:5">
      <c r="A2949" t="s">
        <v>234</v>
      </c>
      <c r="B2949" t="s">
        <v>244</v>
      </c>
      <c r="C2949" t="s">
        <v>74</v>
      </c>
      <c r="D2949">
        <v>270.60540620250003</v>
      </c>
      <c r="E2949">
        <v>6.2756207362489732E-3</v>
      </c>
    </row>
    <row r="2950" spans="1:5">
      <c r="A2950" t="s">
        <v>235</v>
      </c>
      <c r="B2950" t="s">
        <v>244</v>
      </c>
      <c r="C2950" t="s">
        <v>74</v>
      </c>
      <c r="D2950">
        <v>286.78733811710003</v>
      </c>
      <c r="E2950">
        <v>5.4190732576683363E-3</v>
      </c>
    </row>
    <row r="2951" spans="1:5">
      <c r="A2951" t="s">
        <v>236</v>
      </c>
      <c r="B2951" t="s">
        <v>244</v>
      </c>
      <c r="C2951" t="s">
        <v>74</v>
      </c>
      <c r="D2951">
        <v>354.30117653840006</v>
      </c>
      <c r="E2951">
        <v>6.4996728546841799E-3</v>
      </c>
    </row>
    <row r="2952" spans="1:5">
      <c r="A2952" t="s">
        <v>237</v>
      </c>
      <c r="B2952" t="s">
        <v>244</v>
      </c>
      <c r="C2952" t="s">
        <v>74</v>
      </c>
      <c r="D2952">
        <v>255.00602802199998</v>
      </c>
      <c r="E2952">
        <v>6.7055644680000127E-3</v>
      </c>
    </row>
    <row r="2953" spans="1:5">
      <c r="A2953" t="s">
        <v>238</v>
      </c>
      <c r="B2953" t="s">
        <v>244</v>
      </c>
      <c r="C2953" t="s">
        <v>74</v>
      </c>
      <c r="D2953">
        <v>270</v>
      </c>
      <c r="E2953">
        <v>7.3379629629629637E-3</v>
      </c>
    </row>
    <row r="2954" spans="1:5">
      <c r="A2954" t="s">
        <v>239</v>
      </c>
      <c r="B2954" t="s">
        <v>244</v>
      </c>
      <c r="C2954" t="s">
        <v>74</v>
      </c>
      <c r="D2954">
        <v>284</v>
      </c>
      <c r="E2954">
        <v>7.2818857589984354E-3</v>
      </c>
    </row>
    <row r="2955" spans="1:5">
      <c r="A2955" t="s">
        <v>240</v>
      </c>
      <c r="B2955" t="s">
        <v>244</v>
      </c>
      <c r="C2955" t="s">
        <v>74</v>
      </c>
      <c r="D2955">
        <v>228</v>
      </c>
      <c r="E2955">
        <v>7.1302387914230023E-3</v>
      </c>
    </row>
    <row r="2956" spans="1:5">
      <c r="A2956" t="s">
        <v>241</v>
      </c>
      <c r="B2956" t="s">
        <v>244</v>
      </c>
      <c r="C2956" t="s">
        <v>74</v>
      </c>
      <c r="D2956">
        <v>206</v>
      </c>
      <c r="E2956">
        <v>7.5074163969795025E-3</v>
      </c>
    </row>
    <row r="2957" spans="1:5">
      <c r="A2957" t="s">
        <v>227</v>
      </c>
      <c r="B2957" t="s">
        <v>244</v>
      </c>
      <c r="C2957" t="s">
        <v>75</v>
      </c>
      <c r="D2957">
        <v>333.08917190000011</v>
      </c>
      <c r="E2957">
        <v>3.7574098862503433E-3</v>
      </c>
    </row>
    <row r="2958" spans="1:5">
      <c r="A2958" t="s">
        <v>228</v>
      </c>
      <c r="B2958" t="s">
        <v>244</v>
      </c>
      <c r="C2958" t="s">
        <v>75</v>
      </c>
      <c r="D2958">
        <v>282.65362772800046</v>
      </c>
      <c r="E2958">
        <v>4.8766496380175418E-3</v>
      </c>
    </row>
    <row r="2959" spans="1:5">
      <c r="A2959" t="s">
        <v>229</v>
      </c>
      <c r="B2959" t="s">
        <v>244</v>
      </c>
      <c r="C2959" t="s">
        <v>75</v>
      </c>
      <c r="D2959">
        <v>345.47380699360031</v>
      </c>
      <c r="E2959">
        <v>4.4118421418680989E-3</v>
      </c>
    </row>
    <row r="2960" spans="1:5">
      <c r="A2960" t="s">
        <v>230</v>
      </c>
      <c r="B2960" t="s">
        <v>244</v>
      </c>
      <c r="C2960" t="s">
        <v>75</v>
      </c>
      <c r="D2960">
        <v>288.11156657559991</v>
      </c>
      <c r="E2960">
        <v>4.5393292714441969E-3</v>
      </c>
    </row>
    <row r="2961" spans="1:5">
      <c r="A2961" t="s">
        <v>231</v>
      </c>
      <c r="B2961" t="s">
        <v>244</v>
      </c>
      <c r="C2961" t="s">
        <v>75</v>
      </c>
      <c r="D2961">
        <v>274.77572964619986</v>
      </c>
      <c r="E2961">
        <v>4.8613091034231835E-3</v>
      </c>
    </row>
    <row r="2962" spans="1:5">
      <c r="A2962" t="s">
        <v>232</v>
      </c>
      <c r="B2962" t="s">
        <v>244</v>
      </c>
      <c r="C2962" t="s">
        <v>75</v>
      </c>
      <c r="D2962">
        <v>329</v>
      </c>
      <c r="E2962">
        <v>5.2579365079365075E-3</v>
      </c>
    </row>
    <row r="2963" spans="1:5">
      <c r="A2963" t="s">
        <v>233</v>
      </c>
      <c r="B2963" t="s">
        <v>244</v>
      </c>
      <c r="C2963" t="s">
        <v>75</v>
      </c>
      <c r="D2963">
        <v>326</v>
      </c>
      <c r="E2963">
        <v>4.9953135650988413E-3</v>
      </c>
    </row>
    <row r="2964" spans="1:5">
      <c r="A2964" t="s">
        <v>234</v>
      </c>
      <c r="B2964" t="s">
        <v>244</v>
      </c>
      <c r="C2964" t="s">
        <v>75</v>
      </c>
      <c r="D2964">
        <v>280</v>
      </c>
      <c r="E2964">
        <v>4.8933531746031744E-3</v>
      </c>
    </row>
    <row r="2965" spans="1:5">
      <c r="A2965" t="s">
        <v>235</v>
      </c>
      <c r="B2965" t="s">
        <v>244</v>
      </c>
      <c r="C2965" t="s">
        <v>75</v>
      </c>
      <c r="D2965">
        <v>235</v>
      </c>
      <c r="E2965">
        <v>5.481678486997636E-3</v>
      </c>
    </row>
    <row r="2966" spans="1:5">
      <c r="A2966" t="s">
        <v>236</v>
      </c>
      <c r="B2966" t="s">
        <v>244</v>
      </c>
      <c r="C2966" t="s">
        <v>75</v>
      </c>
      <c r="D2966">
        <v>253</v>
      </c>
      <c r="E2966">
        <v>5.5994729907773381E-3</v>
      </c>
    </row>
    <row r="2967" spans="1:5">
      <c r="A2967" t="s">
        <v>237</v>
      </c>
      <c r="B2967" t="s">
        <v>244</v>
      </c>
      <c r="C2967" t="s">
        <v>75</v>
      </c>
      <c r="D2967">
        <v>201</v>
      </c>
      <c r="E2967">
        <v>5.7317578772802646E-3</v>
      </c>
    </row>
    <row r="2968" spans="1:5">
      <c r="A2968" t="s">
        <v>238</v>
      </c>
      <c r="B2968" t="s">
        <v>244</v>
      </c>
      <c r="C2968" t="s">
        <v>75</v>
      </c>
      <c r="D2968">
        <v>173</v>
      </c>
      <c r="E2968">
        <v>5.784360950545922E-3</v>
      </c>
    </row>
    <row r="2969" spans="1:5">
      <c r="A2969" t="s">
        <v>239</v>
      </c>
      <c r="B2969" t="s">
        <v>244</v>
      </c>
      <c r="C2969" t="s">
        <v>75</v>
      </c>
      <c r="D2969">
        <v>235</v>
      </c>
      <c r="E2969">
        <v>6.1879432624113474E-3</v>
      </c>
    </row>
    <row r="2970" spans="1:5">
      <c r="A2970" t="s">
        <v>240</v>
      </c>
      <c r="B2970" t="s">
        <v>244</v>
      </c>
      <c r="C2970" t="s">
        <v>75</v>
      </c>
      <c r="D2970">
        <v>331</v>
      </c>
      <c r="E2970">
        <v>5.6352802954011414E-3</v>
      </c>
    </row>
    <row r="2971" spans="1:5">
      <c r="A2971" t="s">
        <v>241</v>
      </c>
      <c r="B2971" t="s">
        <v>244</v>
      </c>
      <c r="C2971" t="s">
        <v>75</v>
      </c>
      <c r="D2971">
        <v>291</v>
      </c>
      <c r="E2971">
        <v>5.8657884688812527E-3</v>
      </c>
    </row>
    <row r="2972" spans="1:5">
      <c r="A2972" t="s">
        <v>227</v>
      </c>
      <c r="B2972" t="s">
        <v>244</v>
      </c>
      <c r="C2972" t="s">
        <v>76</v>
      </c>
      <c r="D2972">
        <v>187.53424659999996</v>
      </c>
      <c r="E2972">
        <v>4.96789018747683E-3</v>
      </c>
    </row>
    <row r="2973" spans="1:5">
      <c r="A2973" t="s">
        <v>228</v>
      </c>
      <c r="B2973" t="s">
        <v>244</v>
      </c>
      <c r="C2973" t="s">
        <v>76</v>
      </c>
      <c r="D2973">
        <v>143.56797457660019</v>
      </c>
      <c r="E2973">
        <v>5.857240541234497E-3</v>
      </c>
    </row>
    <row r="2974" spans="1:5">
      <c r="A2974" t="s">
        <v>229</v>
      </c>
      <c r="B2974" t="s">
        <v>244</v>
      </c>
      <c r="C2974" t="s">
        <v>76</v>
      </c>
      <c r="D2974">
        <v>123.10922453420002</v>
      </c>
      <c r="E2974">
        <v>6.2188138748864247E-3</v>
      </c>
    </row>
    <row r="2975" spans="1:5">
      <c r="A2975" t="s">
        <v>230</v>
      </c>
      <c r="B2975" t="s">
        <v>244</v>
      </c>
      <c r="C2975" t="s">
        <v>76</v>
      </c>
      <c r="D2975">
        <v>102.7836362188</v>
      </c>
      <c r="E2975">
        <v>5.5607446762256461E-3</v>
      </c>
    </row>
    <row r="2976" spans="1:5">
      <c r="A2976" t="s">
        <v>231</v>
      </c>
      <c r="B2976" t="s">
        <v>244</v>
      </c>
      <c r="C2976" t="s">
        <v>76</v>
      </c>
      <c r="D2976">
        <v>131.23064468210001</v>
      </c>
      <c r="E2976">
        <v>5.1117686602885166E-3</v>
      </c>
    </row>
    <row r="2977" spans="1:5">
      <c r="A2977" t="s">
        <v>232</v>
      </c>
      <c r="B2977" t="s">
        <v>244</v>
      </c>
      <c r="C2977" t="s">
        <v>76</v>
      </c>
      <c r="D2977">
        <v>179.95300182559998</v>
      </c>
      <c r="E2977">
        <v>5.330127216239643E-3</v>
      </c>
    </row>
    <row r="2978" spans="1:5">
      <c r="A2978" t="s">
        <v>233</v>
      </c>
      <c r="B2978" t="s">
        <v>244</v>
      </c>
      <c r="C2978" t="s">
        <v>76</v>
      </c>
      <c r="D2978">
        <v>135.43961587750007</v>
      </c>
      <c r="E2978">
        <v>5.6194148953340583E-3</v>
      </c>
    </row>
    <row r="2979" spans="1:5">
      <c r="A2979" t="s">
        <v>234</v>
      </c>
      <c r="B2979" t="s">
        <v>244</v>
      </c>
      <c r="C2979" t="s">
        <v>76</v>
      </c>
      <c r="D2979">
        <v>157.55370223949987</v>
      </c>
      <c r="E2979">
        <v>5.0898370934211942E-3</v>
      </c>
    </row>
    <row r="2980" spans="1:5">
      <c r="A2980" t="s">
        <v>235</v>
      </c>
      <c r="B2980" t="s">
        <v>244</v>
      </c>
      <c r="C2980" t="s">
        <v>76</v>
      </c>
      <c r="D2980">
        <v>89.587575757799982</v>
      </c>
      <c r="E2980">
        <v>4.8282186119628792E-3</v>
      </c>
    </row>
    <row r="2981" spans="1:5">
      <c r="A2981" t="s">
        <v>236</v>
      </c>
      <c r="B2981" t="s">
        <v>244</v>
      </c>
      <c r="C2981" t="s">
        <v>76</v>
      </c>
      <c r="D2981">
        <v>146</v>
      </c>
      <c r="E2981">
        <v>5.2749238964992385E-3</v>
      </c>
    </row>
    <row r="2982" spans="1:5">
      <c r="A2982" t="s">
        <v>237</v>
      </c>
      <c r="B2982" t="s">
        <v>244</v>
      </c>
      <c r="C2982" t="s">
        <v>76</v>
      </c>
      <c r="D2982">
        <v>184</v>
      </c>
      <c r="E2982">
        <v>5.1970108695652177E-3</v>
      </c>
    </row>
    <row r="2983" spans="1:5">
      <c r="A2983" t="s">
        <v>238</v>
      </c>
      <c r="B2983" t="s">
        <v>244</v>
      </c>
      <c r="C2983" t="s">
        <v>76</v>
      </c>
      <c r="D2983">
        <v>162</v>
      </c>
      <c r="E2983">
        <v>5.4569615912208507E-3</v>
      </c>
    </row>
    <row r="2984" spans="1:5">
      <c r="A2984" t="s">
        <v>239</v>
      </c>
      <c r="B2984" t="s">
        <v>244</v>
      </c>
      <c r="C2984" t="s">
        <v>76</v>
      </c>
      <c r="D2984">
        <v>119</v>
      </c>
      <c r="E2984">
        <v>5.7831465919701217E-3</v>
      </c>
    </row>
    <row r="2985" spans="1:5">
      <c r="A2985" t="s">
        <v>240</v>
      </c>
      <c r="B2985" t="s">
        <v>244</v>
      </c>
      <c r="C2985" t="s">
        <v>76</v>
      </c>
      <c r="D2985">
        <v>122</v>
      </c>
      <c r="E2985">
        <v>5.3847905282331512E-3</v>
      </c>
    </row>
    <row r="2986" spans="1:5">
      <c r="A2986" t="s">
        <v>241</v>
      </c>
      <c r="B2986" t="s">
        <v>244</v>
      </c>
      <c r="C2986" t="s">
        <v>76</v>
      </c>
      <c r="D2986">
        <v>133</v>
      </c>
      <c r="E2986">
        <v>6.3283208020050129E-3</v>
      </c>
    </row>
    <row r="2987" spans="1:5">
      <c r="A2987" t="s">
        <v>227</v>
      </c>
      <c r="B2987" t="s">
        <v>244</v>
      </c>
      <c r="C2987" t="s">
        <v>77</v>
      </c>
      <c r="D2987">
        <v>340.33333340000007</v>
      </c>
      <c r="E2987">
        <v>4.7921427794032686E-3</v>
      </c>
    </row>
    <row r="2988" spans="1:5">
      <c r="A2988" t="s">
        <v>228</v>
      </c>
      <c r="B2988" t="s">
        <v>244</v>
      </c>
      <c r="C2988" t="s">
        <v>77</v>
      </c>
      <c r="D2988">
        <v>264.72708288779967</v>
      </c>
      <c r="E2988">
        <v>5.9926466212802858E-3</v>
      </c>
    </row>
    <row r="2989" spans="1:5">
      <c r="A2989" t="s">
        <v>229</v>
      </c>
      <c r="B2989" t="s">
        <v>244</v>
      </c>
      <c r="C2989" t="s">
        <v>77</v>
      </c>
      <c r="D2989">
        <v>192.38558964589998</v>
      </c>
      <c r="E2989">
        <v>5.7419155646690869E-3</v>
      </c>
    </row>
    <row r="2990" spans="1:5">
      <c r="A2990" t="s">
        <v>230</v>
      </c>
      <c r="B2990" t="s">
        <v>244</v>
      </c>
      <c r="C2990" t="s">
        <v>77</v>
      </c>
      <c r="D2990">
        <v>215.50373001730003</v>
      </c>
      <c r="E2990">
        <v>5.6837272555296837E-3</v>
      </c>
    </row>
    <row r="2991" spans="1:5">
      <c r="A2991" t="s">
        <v>231</v>
      </c>
      <c r="B2991" t="s">
        <v>244</v>
      </c>
      <c r="C2991" t="s">
        <v>77</v>
      </c>
      <c r="D2991">
        <v>201.52651234999996</v>
      </c>
      <c r="E2991">
        <v>4.8573353050100285E-3</v>
      </c>
    </row>
    <row r="2992" spans="1:5">
      <c r="A2992" t="s">
        <v>232</v>
      </c>
      <c r="B2992" t="s">
        <v>244</v>
      </c>
      <c r="C2992" t="s">
        <v>77</v>
      </c>
      <c r="D2992">
        <v>289.00005812590001</v>
      </c>
      <c r="E2992">
        <v>4.8539183591083789E-3</v>
      </c>
    </row>
    <row r="2993" spans="1:5">
      <c r="A2993" t="s">
        <v>233</v>
      </c>
      <c r="B2993" t="s">
        <v>244</v>
      </c>
      <c r="C2993" t="s">
        <v>77</v>
      </c>
      <c r="D2993">
        <v>238.13715433549993</v>
      </c>
      <c r="E2993">
        <v>5.8545941361868191E-3</v>
      </c>
    </row>
    <row r="2994" spans="1:5">
      <c r="A2994" t="s">
        <v>234</v>
      </c>
      <c r="B2994" t="s">
        <v>244</v>
      </c>
      <c r="C2994" t="s">
        <v>77</v>
      </c>
      <c r="D2994">
        <v>337.24381076709994</v>
      </c>
      <c r="E2994">
        <v>5.0326001142316275E-3</v>
      </c>
    </row>
    <row r="2995" spans="1:5">
      <c r="A2995" t="s">
        <v>235</v>
      </c>
      <c r="B2995" t="s">
        <v>244</v>
      </c>
      <c r="C2995" t="s">
        <v>77</v>
      </c>
      <c r="D2995">
        <v>303.7094983625999</v>
      </c>
      <c r="E2995">
        <v>5.6075460735955616E-3</v>
      </c>
    </row>
    <row r="2996" spans="1:5">
      <c r="A2996" t="s">
        <v>236</v>
      </c>
      <c r="B2996" t="s">
        <v>244</v>
      </c>
      <c r="C2996" t="s">
        <v>77</v>
      </c>
      <c r="D2996">
        <v>290.67709519390002</v>
      </c>
      <c r="E2996">
        <v>5.6372728588114408E-3</v>
      </c>
    </row>
    <row r="2997" spans="1:5">
      <c r="A2997" t="s">
        <v>237</v>
      </c>
      <c r="B2997" t="s">
        <v>244</v>
      </c>
      <c r="C2997" t="s">
        <v>77</v>
      </c>
      <c r="D2997">
        <v>170.26241209319997</v>
      </c>
      <c r="E2997">
        <v>6.4179354338669862E-3</v>
      </c>
    </row>
    <row r="2998" spans="1:5">
      <c r="A2998" t="s">
        <v>238</v>
      </c>
      <c r="B2998" t="s">
        <v>244</v>
      </c>
      <c r="C2998" t="s">
        <v>77</v>
      </c>
      <c r="D2998">
        <v>201</v>
      </c>
      <c r="E2998">
        <v>5.8457711442786069E-3</v>
      </c>
    </row>
    <row r="2999" spans="1:5">
      <c r="A2999" t="s">
        <v>239</v>
      </c>
      <c r="B2999" t="s">
        <v>244</v>
      </c>
      <c r="C2999" t="s">
        <v>77</v>
      </c>
      <c r="D2999">
        <v>189.43084282460001</v>
      </c>
      <c r="E2999">
        <v>5.7747571735034652E-3</v>
      </c>
    </row>
    <row r="3000" spans="1:5">
      <c r="A3000" t="s">
        <v>240</v>
      </c>
      <c r="B3000" t="s">
        <v>244</v>
      </c>
      <c r="C3000" t="s">
        <v>77</v>
      </c>
      <c r="D3000">
        <v>124.99716903720001</v>
      </c>
      <c r="E3000">
        <v>6.5082613612158936E-3</v>
      </c>
    </row>
    <row r="3001" spans="1:5">
      <c r="A3001" t="s">
        <v>241</v>
      </c>
      <c r="B3001" t="s">
        <v>244</v>
      </c>
      <c r="C3001" t="s">
        <v>77</v>
      </c>
      <c r="D3001">
        <v>117.71776032009998</v>
      </c>
      <c r="E3001">
        <v>6.9171911192586035E-3</v>
      </c>
    </row>
    <row r="3002" spans="1:5">
      <c r="A3002" t="s">
        <v>227</v>
      </c>
      <c r="B3002" t="s">
        <v>244</v>
      </c>
      <c r="C3002" t="s">
        <v>78</v>
      </c>
      <c r="D3002">
        <v>197</v>
      </c>
      <c r="E3002">
        <v>5.2924950648618159E-3</v>
      </c>
    </row>
    <row r="3003" spans="1:5">
      <c r="A3003" t="s">
        <v>228</v>
      </c>
      <c r="B3003" t="s">
        <v>244</v>
      </c>
      <c r="C3003" t="s">
        <v>78</v>
      </c>
      <c r="D3003">
        <v>216.80435501850027</v>
      </c>
      <c r="E3003">
        <v>6.7145592487451947E-3</v>
      </c>
    </row>
    <row r="3004" spans="1:5">
      <c r="A3004" t="s">
        <v>229</v>
      </c>
      <c r="B3004" t="s">
        <v>244</v>
      </c>
      <c r="C3004" t="s">
        <v>78</v>
      </c>
      <c r="D3004">
        <v>189.18151287609999</v>
      </c>
      <c r="E3004">
        <v>6.5129886317345821E-3</v>
      </c>
    </row>
    <row r="3005" spans="1:5">
      <c r="A3005" t="s">
        <v>230</v>
      </c>
      <c r="B3005" t="s">
        <v>244</v>
      </c>
      <c r="C3005" t="s">
        <v>78</v>
      </c>
      <c r="D3005">
        <v>135.07322951370003</v>
      </c>
      <c r="E3005">
        <v>5.0599049298748382E-3</v>
      </c>
    </row>
    <row r="3006" spans="1:5">
      <c r="A3006" t="s">
        <v>231</v>
      </c>
      <c r="B3006" t="s">
        <v>244</v>
      </c>
      <c r="C3006" t="s">
        <v>78</v>
      </c>
      <c r="D3006">
        <v>192.09328157890008</v>
      </c>
      <c r="E3006">
        <v>6.8534588053854118E-3</v>
      </c>
    </row>
    <row r="3007" spans="1:5">
      <c r="A3007" t="s">
        <v>232</v>
      </c>
      <c r="B3007" t="s">
        <v>244</v>
      </c>
      <c r="C3007" t="s">
        <v>78</v>
      </c>
      <c r="D3007">
        <v>169.13211591530009</v>
      </c>
      <c r="E3007">
        <v>7.0711670251190854E-3</v>
      </c>
    </row>
    <row r="3008" spans="1:5">
      <c r="A3008" t="s">
        <v>233</v>
      </c>
      <c r="B3008" t="s">
        <v>244</v>
      </c>
      <c r="C3008" t="s">
        <v>78</v>
      </c>
      <c r="D3008">
        <v>144.31357098160001</v>
      </c>
      <c r="E3008">
        <v>5.9724879835319714E-3</v>
      </c>
    </row>
    <row r="3009" spans="1:5">
      <c r="A3009" t="s">
        <v>234</v>
      </c>
      <c r="B3009" t="s">
        <v>244</v>
      </c>
      <c r="C3009" t="s">
        <v>78</v>
      </c>
      <c r="D3009">
        <v>96.717324611199999</v>
      </c>
      <c r="E3009">
        <v>5.9649138395913648E-3</v>
      </c>
    </row>
    <row r="3010" spans="1:5">
      <c r="A3010" t="s">
        <v>235</v>
      </c>
      <c r="B3010" t="s">
        <v>244</v>
      </c>
      <c r="C3010" t="s">
        <v>78</v>
      </c>
      <c r="D3010">
        <v>140.59336986179997</v>
      </c>
      <c r="E3010">
        <v>6.771619501392892E-3</v>
      </c>
    </row>
    <row r="3011" spans="1:5">
      <c r="A3011" t="s">
        <v>236</v>
      </c>
      <c r="B3011" t="s">
        <v>244</v>
      </c>
      <c r="C3011" t="s">
        <v>78</v>
      </c>
      <c r="D3011">
        <v>145.60070305989998</v>
      </c>
      <c r="E3011">
        <v>6.3002701343296986E-3</v>
      </c>
    </row>
    <row r="3012" spans="1:5">
      <c r="A3012" t="s">
        <v>237</v>
      </c>
      <c r="B3012" t="s">
        <v>244</v>
      </c>
      <c r="C3012" t="s">
        <v>78</v>
      </c>
      <c r="D3012">
        <v>130.80208333289997</v>
      </c>
      <c r="E3012">
        <v>8.4841668997870743E-3</v>
      </c>
    </row>
    <row r="3013" spans="1:5">
      <c r="A3013" t="s">
        <v>238</v>
      </c>
      <c r="B3013" t="s">
        <v>244</v>
      </c>
      <c r="C3013" t="s">
        <v>78</v>
      </c>
      <c r="D3013">
        <v>105</v>
      </c>
      <c r="E3013">
        <v>6.9973544973544969E-3</v>
      </c>
    </row>
    <row r="3014" spans="1:5">
      <c r="A3014" t="s">
        <v>239</v>
      </c>
      <c r="B3014" t="s">
        <v>244</v>
      </c>
      <c r="C3014" t="s">
        <v>78</v>
      </c>
      <c r="D3014">
        <v>123.9322821012</v>
      </c>
      <c r="E3014">
        <v>7.1786804128357315E-3</v>
      </c>
    </row>
    <row r="3015" spans="1:5">
      <c r="A3015" t="s">
        <v>240</v>
      </c>
      <c r="B3015" t="s">
        <v>244</v>
      </c>
      <c r="C3015" t="s">
        <v>78</v>
      </c>
      <c r="D3015">
        <v>72.025615723800001</v>
      </c>
      <c r="E3015">
        <v>6.2537762956089392E-3</v>
      </c>
    </row>
    <row r="3016" spans="1:5">
      <c r="A3016" t="s">
        <v>241</v>
      </c>
      <c r="B3016" t="s">
        <v>244</v>
      </c>
      <c r="C3016" t="s">
        <v>78</v>
      </c>
      <c r="D3016">
        <v>94.946186441200027</v>
      </c>
      <c r="E3016">
        <v>7.2460398983747011E-3</v>
      </c>
    </row>
    <row r="3017" spans="1:5">
      <c r="A3017" t="s">
        <v>227</v>
      </c>
      <c r="B3017" t="s">
        <v>244</v>
      </c>
      <c r="C3017" t="s">
        <v>79</v>
      </c>
      <c r="D3017">
        <v>918.03708071000187</v>
      </c>
      <c r="E3017">
        <v>3.3083350341070079E-3</v>
      </c>
    </row>
    <row r="3018" spans="1:5">
      <c r="A3018" t="s">
        <v>228</v>
      </c>
      <c r="B3018" t="s">
        <v>244</v>
      </c>
      <c r="C3018" t="s">
        <v>79</v>
      </c>
      <c r="D3018">
        <v>741.5849420477997</v>
      </c>
      <c r="E3018">
        <v>3.6556853907203832E-3</v>
      </c>
    </row>
    <row r="3019" spans="1:5">
      <c r="A3019" t="s">
        <v>229</v>
      </c>
      <c r="B3019" t="s">
        <v>244</v>
      </c>
      <c r="C3019" t="s">
        <v>79</v>
      </c>
      <c r="D3019">
        <v>615.18262951479983</v>
      </c>
      <c r="E3019">
        <v>3.2428637954526915E-3</v>
      </c>
    </row>
    <row r="3020" spans="1:5">
      <c r="A3020" t="s">
        <v>230</v>
      </c>
      <c r="B3020" t="s">
        <v>244</v>
      </c>
      <c r="C3020" t="s">
        <v>79</v>
      </c>
      <c r="D3020">
        <v>606.95056754850077</v>
      </c>
      <c r="E3020">
        <v>3.5146174683499953E-3</v>
      </c>
    </row>
    <row r="3021" spans="1:5">
      <c r="A3021" t="s">
        <v>231</v>
      </c>
      <c r="B3021" t="s">
        <v>244</v>
      </c>
      <c r="C3021" t="s">
        <v>79</v>
      </c>
      <c r="D3021">
        <v>556.56699571800084</v>
      </c>
      <c r="E3021">
        <v>3.2712334901218634E-3</v>
      </c>
    </row>
    <row r="3022" spans="1:5">
      <c r="A3022" t="s">
        <v>232</v>
      </c>
      <c r="B3022" t="s">
        <v>244</v>
      </c>
      <c r="C3022" t="s">
        <v>79</v>
      </c>
      <c r="D3022">
        <v>703.03967433250068</v>
      </c>
      <c r="E3022">
        <v>3.6122100228951565E-3</v>
      </c>
    </row>
    <row r="3023" spans="1:5">
      <c r="A3023" t="s">
        <v>233</v>
      </c>
      <c r="B3023" t="s">
        <v>244</v>
      </c>
      <c r="C3023" t="s">
        <v>79</v>
      </c>
      <c r="D3023">
        <v>616.94278049830075</v>
      </c>
      <c r="E3023">
        <v>3.8134696038399163E-3</v>
      </c>
    </row>
    <row r="3024" spans="1:5">
      <c r="A3024" t="s">
        <v>234</v>
      </c>
      <c r="B3024" t="s">
        <v>244</v>
      </c>
      <c r="C3024" t="s">
        <v>79</v>
      </c>
      <c r="D3024">
        <v>726.64654384020048</v>
      </c>
      <c r="E3024">
        <v>3.7304434597514244E-3</v>
      </c>
    </row>
    <row r="3025" spans="1:5">
      <c r="A3025" t="s">
        <v>235</v>
      </c>
      <c r="B3025" t="s">
        <v>244</v>
      </c>
      <c r="C3025" t="s">
        <v>79</v>
      </c>
      <c r="D3025">
        <v>712.29810844979988</v>
      </c>
      <c r="E3025">
        <v>3.7263938718702185E-3</v>
      </c>
    </row>
    <row r="3026" spans="1:5">
      <c r="A3026" t="s">
        <v>236</v>
      </c>
      <c r="B3026" t="s">
        <v>244</v>
      </c>
      <c r="C3026" t="s">
        <v>79</v>
      </c>
      <c r="D3026">
        <v>763.74960861740067</v>
      </c>
      <c r="E3026">
        <v>3.8223453780036709E-3</v>
      </c>
    </row>
    <row r="3027" spans="1:5">
      <c r="A3027" t="s">
        <v>237</v>
      </c>
      <c r="B3027" t="s">
        <v>244</v>
      </c>
      <c r="C3027" t="s">
        <v>79</v>
      </c>
      <c r="D3027">
        <v>601.40647734459981</v>
      </c>
      <c r="E3027">
        <v>4.0138554387144313E-3</v>
      </c>
    </row>
    <row r="3028" spans="1:5">
      <c r="A3028" t="s">
        <v>238</v>
      </c>
      <c r="B3028" t="s">
        <v>244</v>
      </c>
      <c r="C3028" t="s">
        <v>79</v>
      </c>
      <c r="D3028">
        <v>443</v>
      </c>
      <c r="E3028">
        <v>4.1368823676950087E-3</v>
      </c>
    </row>
    <row r="3029" spans="1:5">
      <c r="A3029" t="s">
        <v>239</v>
      </c>
      <c r="B3029" t="s">
        <v>244</v>
      </c>
      <c r="C3029" t="s">
        <v>79</v>
      </c>
      <c r="D3029">
        <v>454.36529473830069</v>
      </c>
      <c r="E3029">
        <v>4.3084491072423823E-3</v>
      </c>
    </row>
    <row r="3030" spans="1:5">
      <c r="A3030" t="s">
        <v>240</v>
      </c>
      <c r="B3030" t="s">
        <v>244</v>
      </c>
      <c r="C3030" t="s">
        <v>79</v>
      </c>
      <c r="D3030">
        <v>371.44975749629998</v>
      </c>
      <c r="E3030">
        <v>4.1301087085634115E-3</v>
      </c>
    </row>
    <row r="3031" spans="1:5">
      <c r="A3031" t="s">
        <v>241</v>
      </c>
      <c r="B3031" t="s">
        <v>244</v>
      </c>
      <c r="C3031" t="s">
        <v>79</v>
      </c>
      <c r="D3031">
        <v>478.21478798319993</v>
      </c>
      <c r="E3031">
        <v>5.061319526566777E-3</v>
      </c>
    </row>
    <row r="3032" spans="1:5">
      <c r="A3032" t="s">
        <v>227</v>
      </c>
      <c r="B3032" t="s">
        <v>244</v>
      </c>
      <c r="C3032" t="s">
        <v>80</v>
      </c>
      <c r="D3032">
        <v>716.19944827999984</v>
      </c>
      <c r="E3032">
        <v>3.2391942136203557E-3</v>
      </c>
    </row>
    <row r="3033" spans="1:5">
      <c r="A3033" t="s">
        <v>228</v>
      </c>
      <c r="B3033" t="s">
        <v>244</v>
      </c>
      <c r="C3033" t="s">
        <v>80</v>
      </c>
      <c r="D3033">
        <v>761.56133755070152</v>
      </c>
      <c r="E3033">
        <v>3.6381388555291332E-3</v>
      </c>
    </row>
    <row r="3034" spans="1:5">
      <c r="A3034" t="s">
        <v>229</v>
      </c>
      <c r="B3034" t="s">
        <v>244</v>
      </c>
      <c r="C3034" t="s">
        <v>80</v>
      </c>
      <c r="D3034">
        <v>831.11150736209993</v>
      </c>
      <c r="E3034">
        <v>3.5113749351563875E-3</v>
      </c>
    </row>
    <row r="3035" spans="1:5">
      <c r="A3035" t="s">
        <v>230</v>
      </c>
      <c r="B3035" t="s">
        <v>244</v>
      </c>
      <c r="C3035" t="s">
        <v>80</v>
      </c>
      <c r="D3035">
        <v>804.98052780489957</v>
      </c>
      <c r="E3035">
        <v>3.5482763758272065E-3</v>
      </c>
    </row>
    <row r="3036" spans="1:5">
      <c r="A3036" t="s">
        <v>231</v>
      </c>
      <c r="B3036" t="s">
        <v>244</v>
      </c>
      <c r="C3036" t="s">
        <v>80</v>
      </c>
      <c r="D3036">
        <v>719.79810304870023</v>
      </c>
      <c r="E3036">
        <v>3.57443136798398E-3</v>
      </c>
    </row>
    <row r="3037" spans="1:5">
      <c r="A3037" t="s">
        <v>232</v>
      </c>
      <c r="B3037" t="s">
        <v>244</v>
      </c>
      <c r="C3037" t="s">
        <v>80</v>
      </c>
      <c r="D3037">
        <v>786.48402235090043</v>
      </c>
      <c r="E3037">
        <v>3.8665124662128902E-3</v>
      </c>
    </row>
    <row r="3038" spans="1:5">
      <c r="A3038" t="s">
        <v>233</v>
      </c>
      <c r="B3038" t="s">
        <v>244</v>
      </c>
      <c r="C3038" t="s">
        <v>80</v>
      </c>
      <c r="D3038">
        <v>706.52404722250003</v>
      </c>
      <c r="E3038">
        <v>4.4196151932996367E-3</v>
      </c>
    </row>
    <row r="3039" spans="1:5">
      <c r="A3039" t="s">
        <v>234</v>
      </c>
      <c r="B3039" t="s">
        <v>244</v>
      </c>
      <c r="C3039" t="s">
        <v>80</v>
      </c>
      <c r="D3039">
        <v>951</v>
      </c>
      <c r="E3039">
        <v>4.3054095104568292E-3</v>
      </c>
    </row>
    <row r="3040" spans="1:5">
      <c r="A3040" t="s">
        <v>235</v>
      </c>
      <c r="B3040" t="s">
        <v>244</v>
      </c>
      <c r="C3040" t="s">
        <v>80</v>
      </c>
      <c r="D3040">
        <v>782</v>
      </c>
      <c r="E3040">
        <v>4.2084043762432508E-3</v>
      </c>
    </row>
    <row r="3041" spans="1:5">
      <c r="A3041" t="s">
        <v>236</v>
      </c>
      <c r="B3041" t="s">
        <v>244</v>
      </c>
      <c r="C3041" t="s">
        <v>80</v>
      </c>
      <c r="D3041">
        <v>775</v>
      </c>
      <c r="E3041">
        <v>4.3333333333333331E-3</v>
      </c>
    </row>
    <row r="3042" spans="1:5">
      <c r="A3042" t="s">
        <v>237</v>
      </c>
      <c r="B3042" t="s">
        <v>244</v>
      </c>
      <c r="C3042" t="s">
        <v>80</v>
      </c>
      <c r="D3042">
        <v>733</v>
      </c>
      <c r="E3042">
        <v>4.3684629376989541E-3</v>
      </c>
    </row>
    <row r="3043" spans="1:5">
      <c r="A3043" t="s">
        <v>238</v>
      </c>
      <c r="B3043" t="s">
        <v>244</v>
      </c>
      <c r="C3043" t="s">
        <v>80</v>
      </c>
      <c r="D3043">
        <v>672</v>
      </c>
      <c r="E3043">
        <v>4.9107142857142856E-3</v>
      </c>
    </row>
    <row r="3044" spans="1:5">
      <c r="A3044" t="s">
        <v>239</v>
      </c>
      <c r="B3044" t="s">
        <v>244</v>
      </c>
      <c r="C3044" t="s">
        <v>80</v>
      </c>
      <c r="D3044">
        <v>693</v>
      </c>
      <c r="E3044">
        <v>5.4763908930575596E-3</v>
      </c>
    </row>
    <row r="3045" spans="1:5">
      <c r="A3045" t="s">
        <v>240</v>
      </c>
      <c r="B3045" t="s">
        <v>244</v>
      </c>
      <c r="C3045" t="s">
        <v>80</v>
      </c>
      <c r="D3045">
        <v>543</v>
      </c>
      <c r="E3045">
        <v>5.4928892981379171E-3</v>
      </c>
    </row>
    <row r="3046" spans="1:5">
      <c r="A3046" t="s">
        <v>241</v>
      </c>
      <c r="B3046" t="s">
        <v>244</v>
      </c>
      <c r="C3046" t="s">
        <v>80</v>
      </c>
      <c r="D3046">
        <v>435</v>
      </c>
      <c r="E3046">
        <v>5.5507662835249045E-3</v>
      </c>
    </row>
    <row r="3047" spans="1:5">
      <c r="A3047" t="s">
        <v>227</v>
      </c>
      <c r="B3047" t="s">
        <v>244</v>
      </c>
      <c r="C3047" t="s">
        <v>81</v>
      </c>
      <c r="D3047">
        <v>290.79816518000018</v>
      </c>
      <c r="E3047">
        <v>4.637202784709504E-3</v>
      </c>
    </row>
    <row r="3048" spans="1:5">
      <c r="A3048" t="s">
        <v>228</v>
      </c>
      <c r="B3048" t="s">
        <v>244</v>
      </c>
      <c r="C3048" t="s">
        <v>81</v>
      </c>
      <c r="D3048">
        <v>338.70374559760086</v>
      </c>
      <c r="E3048">
        <v>5.4846047167542867E-3</v>
      </c>
    </row>
    <row r="3049" spans="1:5">
      <c r="A3049" t="s">
        <v>229</v>
      </c>
      <c r="B3049" t="s">
        <v>244</v>
      </c>
      <c r="C3049" t="s">
        <v>81</v>
      </c>
      <c r="D3049">
        <v>288.37663538240014</v>
      </c>
      <c r="E3049">
        <v>5.133549671954514E-3</v>
      </c>
    </row>
    <row r="3050" spans="1:5">
      <c r="A3050" t="s">
        <v>230</v>
      </c>
      <c r="B3050" t="s">
        <v>244</v>
      </c>
      <c r="C3050" t="s">
        <v>81</v>
      </c>
      <c r="D3050">
        <v>258.11214403999986</v>
      </c>
      <c r="E3050">
        <v>5.1581898777727968E-3</v>
      </c>
    </row>
    <row r="3051" spans="1:5">
      <c r="A3051" t="s">
        <v>231</v>
      </c>
      <c r="B3051" t="s">
        <v>244</v>
      </c>
      <c r="C3051" t="s">
        <v>81</v>
      </c>
      <c r="D3051">
        <v>187.1630824849</v>
      </c>
      <c r="E3051">
        <v>5.0306840814802927E-3</v>
      </c>
    </row>
    <row r="3052" spans="1:5">
      <c r="A3052" t="s">
        <v>232</v>
      </c>
      <c r="B3052" t="s">
        <v>244</v>
      </c>
      <c r="C3052" t="s">
        <v>81</v>
      </c>
      <c r="D3052">
        <v>225.36325389300006</v>
      </c>
      <c r="E3052">
        <v>6.0580699181172083E-3</v>
      </c>
    </row>
    <row r="3053" spans="1:5">
      <c r="A3053" t="s">
        <v>233</v>
      </c>
      <c r="B3053" t="s">
        <v>244</v>
      </c>
      <c r="C3053" t="s">
        <v>81</v>
      </c>
      <c r="D3053">
        <v>224.18339269400005</v>
      </c>
      <c r="E3053">
        <v>6.1209469053821134E-3</v>
      </c>
    </row>
    <row r="3054" spans="1:5">
      <c r="A3054" t="s">
        <v>234</v>
      </c>
      <c r="B3054" t="s">
        <v>244</v>
      </c>
      <c r="C3054" t="s">
        <v>81</v>
      </c>
      <c r="D3054">
        <v>212.85025749190012</v>
      </c>
      <c r="E3054">
        <v>6.3243679500059697E-3</v>
      </c>
    </row>
    <row r="3055" spans="1:5">
      <c r="A3055" t="s">
        <v>235</v>
      </c>
      <c r="B3055" t="s">
        <v>244</v>
      </c>
      <c r="C3055" t="s">
        <v>81</v>
      </c>
      <c r="D3055">
        <v>152.10269427050008</v>
      </c>
      <c r="E3055">
        <v>6.6437669865052331E-3</v>
      </c>
    </row>
    <row r="3056" spans="1:5">
      <c r="A3056" t="s">
        <v>236</v>
      </c>
      <c r="B3056" t="s">
        <v>244</v>
      </c>
      <c r="C3056" t="s">
        <v>81</v>
      </c>
      <c r="D3056">
        <v>203.21454204599996</v>
      </c>
      <c r="E3056">
        <v>5.7649294573519118E-3</v>
      </c>
    </row>
    <row r="3057" spans="1:5">
      <c r="A3057" t="s">
        <v>237</v>
      </c>
      <c r="B3057" t="s">
        <v>244</v>
      </c>
      <c r="C3057" t="s">
        <v>81</v>
      </c>
      <c r="D3057">
        <v>188.65694716160004</v>
      </c>
      <c r="E3057">
        <v>5.5300668430196803E-3</v>
      </c>
    </row>
    <row r="3058" spans="1:5">
      <c r="A3058" t="s">
        <v>238</v>
      </c>
      <c r="B3058" t="s">
        <v>244</v>
      </c>
      <c r="C3058" t="s">
        <v>81</v>
      </c>
      <c r="D3058">
        <v>169</v>
      </c>
      <c r="E3058">
        <v>6.2253451676528605E-3</v>
      </c>
    </row>
    <row r="3059" spans="1:5">
      <c r="A3059" t="s">
        <v>239</v>
      </c>
      <c r="B3059" t="s">
        <v>244</v>
      </c>
      <c r="C3059" t="s">
        <v>81</v>
      </c>
      <c r="D3059">
        <v>211.08033602950013</v>
      </c>
      <c r="E3059">
        <v>6.0960847697031735E-3</v>
      </c>
    </row>
    <row r="3060" spans="1:5">
      <c r="A3060" t="s">
        <v>240</v>
      </c>
      <c r="B3060" t="s">
        <v>244</v>
      </c>
      <c r="C3060" t="s">
        <v>81</v>
      </c>
      <c r="D3060">
        <v>82.919949968000012</v>
      </c>
      <c r="E3060">
        <v>5.5519311556786327E-3</v>
      </c>
    </row>
    <row r="3061" spans="1:5">
      <c r="A3061" t="s">
        <v>241</v>
      </c>
      <c r="B3061" t="s">
        <v>244</v>
      </c>
      <c r="C3061" t="s">
        <v>81</v>
      </c>
      <c r="D3061">
        <v>147.44349274489997</v>
      </c>
      <c r="E3061">
        <v>6.2650803428184621E-3</v>
      </c>
    </row>
    <row r="3062" spans="1:5">
      <c r="A3062" t="s">
        <v>227</v>
      </c>
      <c r="B3062" t="s">
        <v>244</v>
      </c>
      <c r="C3062" t="s">
        <v>82</v>
      </c>
      <c r="D3062">
        <v>173.84745764999997</v>
      </c>
      <c r="E3062">
        <v>7.7616370392300784E-3</v>
      </c>
    </row>
    <row r="3063" spans="1:5">
      <c r="A3063" t="s">
        <v>228</v>
      </c>
      <c r="B3063" t="s">
        <v>244</v>
      </c>
      <c r="C3063" t="s">
        <v>82</v>
      </c>
      <c r="D3063">
        <v>142.1465309638001</v>
      </c>
      <c r="E3063">
        <v>7.4233641821699718E-3</v>
      </c>
    </row>
    <row r="3064" spans="1:5">
      <c r="A3064" t="s">
        <v>229</v>
      </c>
      <c r="B3064" t="s">
        <v>244</v>
      </c>
      <c r="C3064" t="s">
        <v>82</v>
      </c>
      <c r="D3064">
        <v>167.40519323629994</v>
      </c>
      <c r="E3064">
        <v>7.8889269011663977E-3</v>
      </c>
    </row>
    <row r="3065" spans="1:5">
      <c r="A3065" t="s">
        <v>230</v>
      </c>
      <c r="B3065" t="s">
        <v>244</v>
      </c>
      <c r="C3065" t="s">
        <v>82</v>
      </c>
      <c r="D3065">
        <v>89.82833793049997</v>
      </c>
      <c r="E3065">
        <v>6.8617145301199424E-3</v>
      </c>
    </row>
    <row r="3066" spans="1:5">
      <c r="A3066" t="s">
        <v>231</v>
      </c>
      <c r="B3066" t="s">
        <v>244</v>
      </c>
      <c r="C3066" t="s">
        <v>82</v>
      </c>
      <c r="D3066">
        <v>132.81033238440003</v>
      </c>
      <c r="E3066">
        <v>6.861802320019577E-3</v>
      </c>
    </row>
    <row r="3067" spans="1:5">
      <c r="A3067" t="s">
        <v>232</v>
      </c>
      <c r="B3067" t="s">
        <v>244</v>
      </c>
      <c r="C3067" t="s">
        <v>82</v>
      </c>
      <c r="D3067">
        <v>109.48610821250001</v>
      </c>
      <c r="E3067">
        <v>6.8621285762363619E-3</v>
      </c>
    </row>
    <row r="3068" spans="1:5">
      <c r="A3068" t="s">
        <v>233</v>
      </c>
      <c r="B3068" t="s">
        <v>244</v>
      </c>
      <c r="C3068" t="s">
        <v>82</v>
      </c>
      <c r="D3068">
        <v>91.197014848900025</v>
      </c>
      <c r="E3068">
        <v>6.4433157863710601E-3</v>
      </c>
    </row>
    <row r="3069" spans="1:5">
      <c r="A3069" t="s">
        <v>234</v>
      </c>
      <c r="B3069" t="s">
        <v>244</v>
      </c>
      <c r="C3069" t="s">
        <v>82</v>
      </c>
      <c r="D3069">
        <v>171.18228463759996</v>
      </c>
      <c r="E3069">
        <v>5.7997814968897008E-3</v>
      </c>
    </row>
    <row r="3070" spans="1:5">
      <c r="A3070" t="s">
        <v>235</v>
      </c>
      <c r="B3070" t="s">
        <v>244</v>
      </c>
      <c r="C3070" t="s">
        <v>82</v>
      </c>
      <c r="D3070">
        <v>105.30158650630003</v>
      </c>
      <c r="E3070">
        <v>9.4028945746931197E-3</v>
      </c>
    </row>
    <row r="3071" spans="1:5">
      <c r="A3071" t="s">
        <v>236</v>
      </c>
      <c r="B3071" t="s">
        <v>244</v>
      </c>
      <c r="C3071" t="s">
        <v>82</v>
      </c>
      <c r="D3071">
        <v>96.947476876999986</v>
      </c>
      <c r="E3071">
        <v>7.5706450375323158E-3</v>
      </c>
    </row>
    <row r="3072" spans="1:5">
      <c r="A3072" t="s">
        <v>237</v>
      </c>
      <c r="B3072" t="s">
        <v>244</v>
      </c>
      <c r="C3072" t="s">
        <v>82</v>
      </c>
      <c r="D3072">
        <v>72.612173913199996</v>
      </c>
      <c r="E3072">
        <v>8.8522705499115353E-3</v>
      </c>
    </row>
    <row r="3073" spans="1:5">
      <c r="A3073" t="s">
        <v>238</v>
      </c>
      <c r="B3073" t="s">
        <v>244</v>
      </c>
      <c r="C3073" t="s">
        <v>82</v>
      </c>
      <c r="D3073">
        <v>72</v>
      </c>
      <c r="E3073">
        <v>7.262731481481482E-3</v>
      </c>
    </row>
    <row r="3074" spans="1:5">
      <c r="A3074" t="s">
        <v>239</v>
      </c>
      <c r="B3074" t="s">
        <v>244</v>
      </c>
      <c r="C3074" t="s">
        <v>82</v>
      </c>
      <c r="D3074">
        <v>101.55111111120002</v>
      </c>
      <c r="E3074">
        <v>7.2451213055014195E-3</v>
      </c>
    </row>
    <row r="3075" spans="1:5">
      <c r="A3075" t="s">
        <v>240</v>
      </c>
      <c r="B3075" t="s">
        <v>244</v>
      </c>
      <c r="C3075" t="s">
        <v>82</v>
      </c>
      <c r="D3075">
        <v>83.468439716000006</v>
      </c>
      <c r="E3075">
        <v>7.368925592064395E-3</v>
      </c>
    </row>
    <row r="3076" spans="1:5">
      <c r="A3076" t="s">
        <v>241</v>
      </c>
      <c r="B3076" t="s">
        <v>244</v>
      </c>
      <c r="C3076" t="s">
        <v>82</v>
      </c>
      <c r="D3076">
        <v>92.646724305599989</v>
      </c>
      <c r="E3076">
        <v>7.5339367260460121E-3</v>
      </c>
    </row>
    <row r="3077" spans="1:5">
      <c r="A3077" t="s">
        <v>227</v>
      </c>
      <c r="B3077" t="s">
        <v>244</v>
      </c>
      <c r="C3077" t="s">
        <v>83</v>
      </c>
      <c r="D3077">
        <v>180.67469878000003</v>
      </c>
      <c r="E3077">
        <v>5.2242635072944866E-3</v>
      </c>
    </row>
    <row r="3078" spans="1:5">
      <c r="A3078" t="s">
        <v>228</v>
      </c>
      <c r="B3078" t="s">
        <v>244</v>
      </c>
      <c r="C3078" t="s">
        <v>83</v>
      </c>
      <c r="D3078">
        <v>197.73512902780016</v>
      </c>
      <c r="E3078">
        <v>5.7474232421709784E-3</v>
      </c>
    </row>
    <row r="3079" spans="1:5">
      <c r="A3079" t="s">
        <v>229</v>
      </c>
      <c r="B3079" t="s">
        <v>244</v>
      </c>
      <c r="C3079" t="s">
        <v>83</v>
      </c>
      <c r="D3079">
        <v>217.3891570543999</v>
      </c>
      <c r="E3079">
        <v>5.0543093827255291E-3</v>
      </c>
    </row>
    <row r="3080" spans="1:5">
      <c r="A3080" t="s">
        <v>230</v>
      </c>
      <c r="B3080" t="s">
        <v>244</v>
      </c>
      <c r="C3080" t="s">
        <v>83</v>
      </c>
      <c r="D3080">
        <v>158.38484713370005</v>
      </c>
      <c r="E3080">
        <v>5.3119974276361779E-3</v>
      </c>
    </row>
    <row r="3081" spans="1:5">
      <c r="A3081" t="s">
        <v>231</v>
      </c>
      <c r="B3081" t="s">
        <v>244</v>
      </c>
      <c r="C3081" t="s">
        <v>83</v>
      </c>
      <c r="D3081">
        <v>172.61375300879996</v>
      </c>
      <c r="E3081">
        <v>5.0005662478292768E-3</v>
      </c>
    </row>
    <row r="3082" spans="1:5">
      <c r="A3082" t="s">
        <v>232</v>
      </c>
      <c r="B3082" t="s">
        <v>244</v>
      </c>
      <c r="C3082" t="s">
        <v>83</v>
      </c>
      <c r="D3082">
        <v>141.01169770150005</v>
      </c>
      <c r="E3082">
        <v>4.7623080054664179E-3</v>
      </c>
    </row>
    <row r="3083" spans="1:5">
      <c r="A3083" t="s">
        <v>233</v>
      </c>
      <c r="B3083" t="s">
        <v>244</v>
      </c>
      <c r="C3083" t="s">
        <v>83</v>
      </c>
      <c r="D3083">
        <v>99.270155586599998</v>
      </c>
      <c r="E3083">
        <v>6.0508208656094358E-3</v>
      </c>
    </row>
    <row r="3084" spans="1:5">
      <c r="A3084" t="s">
        <v>234</v>
      </c>
      <c r="B3084" t="s">
        <v>244</v>
      </c>
      <c r="C3084" t="s">
        <v>83</v>
      </c>
      <c r="D3084">
        <v>111.07900122139999</v>
      </c>
      <c r="E3084">
        <v>4.5838851999670987E-3</v>
      </c>
    </row>
    <row r="3085" spans="1:5">
      <c r="A3085" t="s">
        <v>235</v>
      </c>
      <c r="B3085" t="s">
        <v>244</v>
      </c>
      <c r="C3085" t="s">
        <v>83</v>
      </c>
      <c r="D3085">
        <v>79.866408168100008</v>
      </c>
      <c r="E3085">
        <v>5.0620352139132928E-3</v>
      </c>
    </row>
    <row r="3086" spans="1:5">
      <c r="A3086" t="s">
        <v>236</v>
      </c>
      <c r="B3086" t="s">
        <v>244</v>
      </c>
      <c r="C3086" t="s">
        <v>83</v>
      </c>
      <c r="D3086">
        <v>142.4568774626</v>
      </c>
      <c r="E3086">
        <v>6.1684387927863531E-3</v>
      </c>
    </row>
    <row r="3087" spans="1:5">
      <c r="A3087" t="s">
        <v>237</v>
      </c>
      <c r="B3087" t="s">
        <v>244</v>
      </c>
      <c r="C3087" t="s">
        <v>83</v>
      </c>
      <c r="D3087">
        <v>101.5096321361</v>
      </c>
      <c r="E3087">
        <v>6.9831071970617876E-3</v>
      </c>
    </row>
    <row r="3088" spans="1:5">
      <c r="A3088" t="s">
        <v>238</v>
      </c>
      <c r="B3088" t="s">
        <v>244</v>
      </c>
      <c r="C3088" t="s">
        <v>83</v>
      </c>
      <c r="D3088">
        <v>90</v>
      </c>
      <c r="E3088">
        <v>5.9876543209876542E-3</v>
      </c>
    </row>
    <row r="3089" spans="1:5">
      <c r="A3089" t="s">
        <v>239</v>
      </c>
      <c r="B3089" t="s">
        <v>244</v>
      </c>
      <c r="C3089" t="s">
        <v>83</v>
      </c>
      <c r="D3089">
        <v>72.912359316699991</v>
      </c>
      <c r="E3089">
        <v>5.036540501579893E-3</v>
      </c>
    </row>
    <row r="3090" spans="1:5">
      <c r="A3090" t="s">
        <v>240</v>
      </c>
      <c r="B3090" t="s">
        <v>244</v>
      </c>
      <c r="C3090" t="s">
        <v>83</v>
      </c>
      <c r="D3090">
        <v>92.132614935700005</v>
      </c>
      <c r="E3090">
        <v>5.6536631969073721E-3</v>
      </c>
    </row>
    <row r="3091" spans="1:5">
      <c r="A3091" t="s">
        <v>241</v>
      </c>
      <c r="B3091" t="s">
        <v>244</v>
      </c>
      <c r="C3091" t="s">
        <v>83</v>
      </c>
      <c r="D3091">
        <v>39.888766366799999</v>
      </c>
      <c r="E3091">
        <v>6.2327321738580464E-3</v>
      </c>
    </row>
    <row r="3092" spans="1:5">
      <c r="A3092" t="s">
        <v>227</v>
      </c>
      <c r="B3092" t="s">
        <v>244</v>
      </c>
      <c r="C3092" t="s">
        <v>84</v>
      </c>
      <c r="D3092">
        <v>267.04347819999992</v>
      </c>
      <c r="E3092">
        <v>5.1205384601664562E-3</v>
      </c>
    </row>
    <row r="3093" spans="1:5">
      <c r="A3093" t="s">
        <v>228</v>
      </c>
      <c r="B3093" t="s">
        <v>244</v>
      </c>
      <c r="C3093" t="s">
        <v>84</v>
      </c>
      <c r="D3093">
        <v>323.9860568151002</v>
      </c>
      <c r="E3093">
        <v>5.4426563299233106E-3</v>
      </c>
    </row>
    <row r="3094" spans="1:5">
      <c r="A3094" t="s">
        <v>229</v>
      </c>
      <c r="B3094" t="s">
        <v>244</v>
      </c>
      <c r="C3094" t="s">
        <v>84</v>
      </c>
      <c r="D3094">
        <v>324.11530002919955</v>
      </c>
      <c r="E3094">
        <v>5.1098863874690483E-3</v>
      </c>
    </row>
    <row r="3095" spans="1:5">
      <c r="A3095" t="s">
        <v>230</v>
      </c>
      <c r="B3095" t="s">
        <v>244</v>
      </c>
      <c r="C3095" t="s">
        <v>84</v>
      </c>
      <c r="D3095">
        <v>202.73087677210009</v>
      </c>
      <c r="E3095">
        <v>5.3794595444780803E-3</v>
      </c>
    </row>
    <row r="3096" spans="1:5">
      <c r="A3096" t="s">
        <v>231</v>
      </c>
      <c r="B3096" t="s">
        <v>244</v>
      </c>
      <c r="C3096" t="s">
        <v>84</v>
      </c>
      <c r="D3096">
        <v>271.74826162219978</v>
      </c>
      <c r="E3096">
        <v>4.8425532229510555E-3</v>
      </c>
    </row>
    <row r="3097" spans="1:5">
      <c r="A3097" t="s">
        <v>232</v>
      </c>
      <c r="B3097" t="s">
        <v>244</v>
      </c>
      <c r="C3097" t="s">
        <v>84</v>
      </c>
      <c r="D3097">
        <v>251.16025131160012</v>
      </c>
      <c r="E3097">
        <v>5.0975027747239667E-3</v>
      </c>
    </row>
    <row r="3098" spans="1:5">
      <c r="A3098" t="s">
        <v>233</v>
      </c>
      <c r="B3098" t="s">
        <v>244</v>
      </c>
      <c r="C3098" t="s">
        <v>84</v>
      </c>
      <c r="D3098">
        <v>270.52443582859991</v>
      </c>
      <c r="E3098">
        <v>4.8064678090305613E-3</v>
      </c>
    </row>
    <row r="3099" spans="1:5">
      <c r="A3099" t="s">
        <v>234</v>
      </c>
      <c r="B3099" t="s">
        <v>244</v>
      </c>
      <c r="C3099" t="s">
        <v>84</v>
      </c>
      <c r="D3099">
        <v>275.89874696479978</v>
      </c>
      <c r="E3099">
        <v>4.2238973338267682E-3</v>
      </c>
    </row>
    <row r="3100" spans="1:5">
      <c r="A3100" t="s">
        <v>235</v>
      </c>
      <c r="B3100" t="s">
        <v>244</v>
      </c>
      <c r="C3100" t="s">
        <v>84</v>
      </c>
      <c r="D3100">
        <v>393.92549586340039</v>
      </c>
      <c r="E3100">
        <v>4.8677339531019749E-3</v>
      </c>
    </row>
    <row r="3101" spans="1:5">
      <c r="A3101" t="s">
        <v>236</v>
      </c>
      <c r="B3101" t="s">
        <v>244</v>
      </c>
      <c r="C3101" t="s">
        <v>84</v>
      </c>
      <c r="D3101">
        <v>323.06486952569986</v>
      </c>
      <c r="E3101">
        <v>5.3685297973615582E-3</v>
      </c>
    </row>
    <row r="3102" spans="1:5">
      <c r="A3102" t="s">
        <v>237</v>
      </c>
      <c r="B3102" t="s">
        <v>244</v>
      </c>
      <c r="C3102" t="s">
        <v>84</v>
      </c>
      <c r="D3102">
        <v>276.84701810770002</v>
      </c>
      <c r="E3102">
        <v>5.1019956693463802E-3</v>
      </c>
    </row>
    <row r="3103" spans="1:5">
      <c r="A3103" t="s">
        <v>238</v>
      </c>
      <c r="B3103" t="s">
        <v>244</v>
      </c>
      <c r="C3103" t="s">
        <v>84</v>
      </c>
      <c r="D3103">
        <v>287</v>
      </c>
      <c r="E3103">
        <v>5.1829268292682929E-3</v>
      </c>
    </row>
    <row r="3104" spans="1:5">
      <c r="A3104" t="s">
        <v>239</v>
      </c>
      <c r="B3104" t="s">
        <v>244</v>
      </c>
      <c r="C3104" t="s">
        <v>84</v>
      </c>
      <c r="D3104">
        <v>395.32350533559986</v>
      </c>
      <c r="E3104">
        <v>5.3160372534877274E-3</v>
      </c>
    </row>
    <row r="3105" spans="1:5">
      <c r="A3105" t="s">
        <v>240</v>
      </c>
      <c r="B3105" t="s">
        <v>244</v>
      </c>
      <c r="C3105" t="s">
        <v>84</v>
      </c>
      <c r="D3105">
        <v>239.34788900680016</v>
      </c>
      <c r="E3105">
        <v>6.6706397601593087E-3</v>
      </c>
    </row>
    <row r="3106" spans="1:5">
      <c r="A3106" t="s">
        <v>241</v>
      </c>
      <c r="B3106" t="s">
        <v>244</v>
      </c>
      <c r="C3106" t="s">
        <v>84</v>
      </c>
      <c r="D3106">
        <v>173.96470225060011</v>
      </c>
      <c r="E3106">
        <v>5.5398808948257678E-3</v>
      </c>
    </row>
    <row r="3107" spans="1:5">
      <c r="A3107" t="s">
        <v>227</v>
      </c>
      <c r="B3107" t="s">
        <v>244</v>
      </c>
      <c r="C3107" t="s">
        <v>245</v>
      </c>
      <c r="D3107">
        <v>12.25</v>
      </c>
      <c r="E3107">
        <v>3.5856009070294784E-3</v>
      </c>
    </row>
    <row r="3108" spans="1:5">
      <c r="A3108" t="s">
        <v>228</v>
      </c>
      <c r="B3108" t="s">
        <v>244</v>
      </c>
      <c r="C3108" t="s">
        <v>245</v>
      </c>
      <c r="D3108">
        <v>33.1080103356</v>
      </c>
      <c r="E3108">
        <v>6.0705895666751577E-3</v>
      </c>
    </row>
    <row r="3109" spans="1:5">
      <c r="A3109" t="s">
        <v>229</v>
      </c>
      <c r="B3109" t="s">
        <v>244</v>
      </c>
      <c r="C3109" t="s">
        <v>245</v>
      </c>
      <c r="D3109">
        <v>13</v>
      </c>
      <c r="E3109">
        <v>4.8611111111111112E-3</v>
      </c>
    </row>
    <row r="3110" spans="1:5">
      <c r="A3110" t="s">
        <v>230</v>
      </c>
      <c r="B3110" t="s">
        <v>244</v>
      </c>
      <c r="C3110" t="s">
        <v>245</v>
      </c>
      <c r="D3110">
        <v>16.083333333300001</v>
      </c>
      <c r="E3110">
        <v>7.9753166378835408E-3</v>
      </c>
    </row>
    <row r="3111" spans="1:5">
      <c r="A3111" t="s">
        <v>231</v>
      </c>
      <c r="B3111" t="s">
        <v>244</v>
      </c>
      <c r="C3111" t="s">
        <v>245</v>
      </c>
      <c r="D3111">
        <v>20.577777777800002</v>
      </c>
      <c r="E3111">
        <v>6.2957463402942273E-3</v>
      </c>
    </row>
    <row r="3112" spans="1:5">
      <c r="A3112" t="s">
        <v>232</v>
      </c>
      <c r="B3112" t="s">
        <v>244</v>
      </c>
      <c r="C3112" t="s">
        <v>245</v>
      </c>
      <c r="D3112">
        <v>35.757575757500007</v>
      </c>
      <c r="E3112">
        <v>6.4865819209021609E-3</v>
      </c>
    </row>
    <row r="3113" spans="1:5">
      <c r="A3113" t="s">
        <v>233</v>
      </c>
      <c r="B3113" t="s">
        <v>244</v>
      </c>
      <c r="C3113" t="s">
        <v>245</v>
      </c>
      <c r="D3113">
        <v>27.955952380900001</v>
      </c>
      <c r="E3113">
        <v>5.8988003141720062E-3</v>
      </c>
    </row>
    <row r="3114" spans="1:5">
      <c r="A3114" t="s">
        <v>234</v>
      </c>
      <c r="B3114" t="s">
        <v>244</v>
      </c>
      <c r="C3114" t="s">
        <v>245</v>
      </c>
      <c r="D3114">
        <v>32.375</v>
      </c>
      <c r="E3114">
        <v>5.7593307593307597E-3</v>
      </c>
    </row>
    <row r="3115" spans="1:5">
      <c r="A3115" t="s">
        <v>235</v>
      </c>
      <c r="B3115" t="s">
        <v>244</v>
      </c>
      <c r="C3115" t="s">
        <v>245</v>
      </c>
      <c r="D3115">
        <v>7.3333333333000006</v>
      </c>
      <c r="E3115">
        <v>5.0505050505153812E-3</v>
      </c>
    </row>
    <row r="3116" spans="1:5">
      <c r="A3116" t="s">
        <v>236</v>
      </c>
      <c r="B3116" t="s">
        <v>244</v>
      </c>
      <c r="C3116" t="s">
        <v>245</v>
      </c>
      <c r="D3116">
        <v>15.142857142899999</v>
      </c>
      <c r="E3116">
        <v>5.4179769392037449E-3</v>
      </c>
    </row>
    <row r="3117" spans="1:5">
      <c r="A3117" t="s">
        <v>237</v>
      </c>
      <c r="B3117" t="s">
        <v>244</v>
      </c>
      <c r="C3117" t="s">
        <v>245</v>
      </c>
      <c r="D3117">
        <v>22.666666666699999</v>
      </c>
      <c r="E3117">
        <v>6.1274509804015278E-3</v>
      </c>
    </row>
    <row r="3118" spans="1:5">
      <c r="A3118" t="s">
        <v>238</v>
      </c>
      <c r="B3118" t="s">
        <v>244</v>
      </c>
      <c r="C3118" t="s">
        <v>245</v>
      </c>
      <c r="D3118">
        <v>29</v>
      </c>
      <c r="E3118">
        <v>6.4894636015325668E-3</v>
      </c>
    </row>
    <row r="3119" spans="1:5">
      <c r="A3119" t="s">
        <v>239</v>
      </c>
      <c r="B3119" t="s">
        <v>244</v>
      </c>
      <c r="C3119" t="s">
        <v>245</v>
      </c>
      <c r="D3119">
        <v>31.892857142900002</v>
      </c>
      <c r="E3119">
        <v>8.9990046037063329E-3</v>
      </c>
    </row>
    <row r="3120" spans="1:5">
      <c r="A3120" t="s">
        <v>240</v>
      </c>
      <c r="B3120" t="s">
        <v>244</v>
      </c>
      <c r="C3120" t="s">
        <v>245</v>
      </c>
      <c r="D3120">
        <v>24.476190476200003</v>
      </c>
      <c r="E3120">
        <v>6.9647103328985532E-3</v>
      </c>
    </row>
    <row r="3121" spans="1:5">
      <c r="A3121" t="s">
        <v>241</v>
      </c>
      <c r="B3121" t="s">
        <v>244</v>
      </c>
      <c r="C3121" t="s">
        <v>245</v>
      </c>
      <c r="D3121">
        <v>15.5</v>
      </c>
      <c r="E3121">
        <v>7.2916666666666668E-3</v>
      </c>
    </row>
    <row r="3122" spans="1:5">
      <c r="A3122" t="s">
        <v>227</v>
      </c>
      <c r="B3122" t="s">
        <v>244</v>
      </c>
      <c r="C3122" t="s">
        <v>201</v>
      </c>
      <c r="D3122">
        <v>2</v>
      </c>
      <c r="E3122">
        <v>5.208333333333333E-3</v>
      </c>
    </row>
    <row r="3123" spans="1:5">
      <c r="A3123" t="s">
        <v>228</v>
      </c>
      <c r="B3123" t="s">
        <v>244</v>
      </c>
      <c r="C3123" t="s">
        <v>201</v>
      </c>
      <c r="D3123">
        <v>0</v>
      </c>
      <c r="E3123">
        <v>0</v>
      </c>
    </row>
    <row r="3124" spans="1:5">
      <c r="A3124" t="s">
        <v>229</v>
      </c>
      <c r="B3124" t="s">
        <v>244</v>
      </c>
      <c r="C3124" t="s">
        <v>201</v>
      </c>
      <c r="D3124">
        <v>1</v>
      </c>
      <c r="E3124">
        <v>1.3888888888888888E-2</v>
      </c>
    </row>
    <row r="3125" spans="1:5">
      <c r="A3125" t="s">
        <v>230</v>
      </c>
      <c r="B3125" t="s">
        <v>244</v>
      </c>
      <c r="C3125" t="s">
        <v>201</v>
      </c>
      <c r="D3125">
        <v>1</v>
      </c>
      <c r="E3125">
        <v>1.1111111111111112E-2</v>
      </c>
    </row>
    <row r="3126" spans="1:5">
      <c r="A3126" t="s">
        <v>231</v>
      </c>
      <c r="B3126" t="s">
        <v>244</v>
      </c>
      <c r="C3126" t="s">
        <v>201</v>
      </c>
      <c r="D3126">
        <v>0</v>
      </c>
      <c r="E3126">
        <v>0</v>
      </c>
    </row>
    <row r="3127" spans="1:5">
      <c r="A3127" t="s">
        <v>232</v>
      </c>
      <c r="B3127" t="s">
        <v>244</v>
      </c>
      <c r="C3127" t="s">
        <v>201</v>
      </c>
      <c r="D3127">
        <v>0</v>
      </c>
      <c r="E3127">
        <v>0</v>
      </c>
    </row>
    <row r="3128" spans="1:5">
      <c r="A3128" t="s">
        <v>233</v>
      </c>
      <c r="B3128" t="s">
        <v>244</v>
      </c>
      <c r="C3128" t="s">
        <v>201</v>
      </c>
      <c r="D3128">
        <v>1</v>
      </c>
      <c r="E3128">
        <v>4.1666666666666666E-3</v>
      </c>
    </row>
    <row r="3129" spans="1:5">
      <c r="A3129" t="s">
        <v>234</v>
      </c>
      <c r="B3129" t="s">
        <v>244</v>
      </c>
      <c r="C3129" t="s">
        <v>201</v>
      </c>
      <c r="D3129">
        <v>1</v>
      </c>
      <c r="E3129">
        <v>3.472222222222222E-3</v>
      </c>
    </row>
    <row r="3130" spans="1:5">
      <c r="A3130" t="s">
        <v>235</v>
      </c>
      <c r="B3130" t="s">
        <v>244</v>
      </c>
      <c r="C3130" t="s">
        <v>201</v>
      </c>
      <c r="D3130">
        <v>0</v>
      </c>
      <c r="E3130">
        <v>0</v>
      </c>
    </row>
    <row r="3131" spans="1:5">
      <c r="A3131" t="s">
        <v>236</v>
      </c>
      <c r="B3131" t="s">
        <v>244</v>
      </c>
      <c r="C3131" t="s">
        <v>201</v>
      </c>
      <c r="D3131">
        <v>0</v>
      </c>
      <c r="E3131">
        <v>0</v>
      </c>
    </row>
    <row r="3132" spans="1:5">
      <c r="A3132" t="s">
        <v>237</v>
      </c>
      <c r="B3132" t="s">
        <v>244</v>
      </c>
      <c r="C3132" t="s">
        <v>201</v>
      </c>
      <c r="D3132">
        <v>1</v>
      </c>
      <c r="E3132">
        <v>5.5555555555555558E-3</v>
      </c>
    </row>
    <row r="3133" spans="1:5">
      <c r="A3133" t="s">
        <v>238</v>
      </c>
      <c r="B3133" t="s">
        <v>244</v>
      </c>
      <c r="C3133" t="s">
        <v>201</v>
      </c>
      <c r="D3133">
        <v>0</v>
      </c>
      <c r="E3133">
        <v>0</v>
      </c>
    </row>
    <row r="3134" spans="1:5">
      <c r="A3134" t="s">
        <v>239</v>
      </c>
      <c r="B3134" t="s">
        <v>244</v>
      </c>
      <c r="C3134" t="s">
        <v>201</v>
      </c>
      <c r="D3134">
        <v>0</v>
      </c>
      <c r="E3134">
        <v>0</v>
      </c>
    </row>
    <row r="3135" spans="1:5">
      <c r="A3135" t="s">
        <v>240</v>
      </c>
      <c r="B3135" t="s">
        <v>244</v>
      </c>
      <c r="C3135" t="s">
        <v>201</v>
      </c>
      <c r="D3135">
        <v>0</v>
      </c>
      <c r="E3135">
        <v>0</v>
      </c>
    </row>
    <row r="3136" spans="1:5">
      <c r="A3136" t="s">
        <v>241</v>
      </c>
      <c r="B3136" t="s">
        <v>244</v>
      </c>
      <c r="C3136" t="s">
        <v>201</v>
      </c>
      <c r="D3136">
        <v>0</v>
      </c>
      <c r="E3136">
        <v>0</v>
      </c>
    </row>
    <row r="3137" spans="1:5">
      <c r="A3137" t="s">
        <v>227</v>
      </c>
      <c r="B3137" t="s">
        <v>244</v>
      </c>
      <c r="C3137" t="s">
        <v>87</v>
      </c>
      <c r="D3137">
        <v>346.86486485999995</v>
      </c>
      <c r="E3137">
        <v>5.265851990374144E-3</v>
      </c>
    </row>
    <row r="3138" spans="1:5">
      <c r="A3138" t="s">
        <v>228</v>
      </c>
      <c r="B3138" t="s">
        <v>244</v>
      </c>
      <c r="C3138" t="s">
        <v>87</v>
      </c>
      <c r="D3138">
        <v>386.65154630239954</v>
      </c>
      <c r="E3138">
        <v>5.5729146295967836E-3</v>
      </c>
    </row>
    <row r="3139" spans="1:5">
      <c r="A3139" t="s">
        <v>229</v>
      </c>
      <c r="B3139" t="s">
        <v>244</v>
      </c>
      <c r="C3139" t="s">
        <v>87</v>
      </c>
      <c r="D3139">
        <v>389.00872172360016</v>
      </c>
      <c r="E3139">
        <v>5.6749399641253338E-3</v>
      </c>
    </row>
    <row r="3140" spans="1:5">
      <c r="A3140" t="s">
        <v>230</v>
      </c>
      <c r="B3140" t="s">
        <v>244</v>
      </c>
      <c r="C3140" t="s">
        <v>87</v>
      </c>
      <c r="D3140">
        <v>345.94214349770004</v>
      </c>
      <c r="E3140">
        <v>5.6558208858505706E-3</v>
      </c>
    </row>
    <row r="3141" spans="1:5">
      <c r="A3141" t="s">
        <v>231</v>
      </c>
      <c r="B3141" t="s">
        <v>244</v>
      </c>
      <c r="C3141" t="s">
        <v>87</v>
      </c>
      <c r="D3141">
        <v>266.85595261190008</v>
      </c>
      <c r="E3141">
        <v>6.0515076134931281E-3</v>
      </c>
    </row>
    <row r="3142" spans="1:5">
      <c r="A3142" t="s">
        <v>232</v>
      </c>
      <c r="B3142" t="s">
        <v>244</v>
      </c>
      <c r="C3142" t="s">
        <v>87</v>
      </c>
      <c r="D3142">
        <v>343.1078647395999</v>
      </c>
      <c r="E3142">
        <v>5.7319196575837533E-3</v>
      </c>
    </row>
    <row r="3143" spans="1:5">
      <c r="A3143" t="s">
        <v>233</v>
      </c>
      <c r="B3143" t="s">
        <v>244</v>
      </c>
      <c r="C3143" t="s">
        <v>87</v>
      </c>
      <c r="D3143">
        <v>240.95253381709981</v>
      </c>
      <c r="E3143">
        <v>6.1961108714866575E-3</v>
      </c>
    </row>
    <row r="3144" spans="1:5">
      <c r="A3144" t="s">
        <v>234</v>
      </c>
      <c r="B3144" t="s">
        <v>244</v>
      </c>
      <c r="C3144" t="s">
        <v>87</v>
      </c>
      <c r="D3144">
        <v>286.7938357350003</v>
      </c>
      <c r="E3144">
        <v>5.3508198513467636E-3</v>
      </c>
    </row>
    <row r="3145" spans="1:5">
      <c r="A3145" t="s">
        <v>235</v>
      </c>
      <c r="B3145" t="s">
        <v>244</v>
      </c>
      <c r="C3145" t="s">
        <v>87</v>
      </c>
      <c r="D3145">
        <v>295.0598201487</v>
      </c>
      <c r="E3145">
        <v>5.5821647887452164E-3</v>
      </c>
    </row>
    <row r="3146" spans="1:5">
      <c r="A3146" t="s">
        <v>236</v>
      </c>
      <c r="B3146" t="s">
        <v>244</v>
      </c>
      <c r="C3146" t="s">
        <v>87</v>
      </c>
      <c r="D3146">
        <v>330.45416032629993</v>
      </c>
      <c r="E3146">
        <v>5.5617717699970766E-3</v>
      </c>
    </row>
    <row r="3147" spans="1:5">
      <c r="A3147" t="s">
        <v>237</v>
      </c>
      <c r="B3147" t="s">
        <v>244</v>
      </c>
      <c r="C3147" t="s">
        <v>87</v>
      </c>
      <c r="D3147">
        <v>316.25716841000008</v>
      </c>
      <c r="E3147">
        <v>5.5066597153533561E-3</v>
      </c>
    </row>
    <row r="3148" spans="1:5">
      <c r="A3148" t="s">
        <v>238</v>
      </c>
      <c r="B3148" t="s">
        <v>244</v>
      </c>
      <c r="C3148" t="s">
        <v>87</v>
      </c>
      <c r="D3148">
        <v>273</v>
      </c>
      <c r="E3148">
        <v>5.647130647130647E-3</v>
      </c>
    </row>
    <row r="3149" spans="1:5">
      <c r="A3149" t="s">
        <v>239</v>
      </c>
      <c r="B3149" t="s">
        <v>244</v>
      </c>
      <c r="C3149" t="s">
        <v>87</v>
      </c>
      <c r="D3149">
        <v>311.56896708009975</v>
      </c>
      <c r="E3149">
        <v>5.6655163715689698E-3</v>
      </c>
    </row>
    <row r="3150" spans="1:5">
      <c r="A3150" t="s">
        <v>240</v>
      </c>
      <c r="B3150" t="s">
        <v>244</v>
      </c>
      <c r="C3150" t="s">
        <v>87</v>
      </c>
      <c r="D3150">
        <v>163.36754838390004</v>
      </c>
      <c r="E3150">
        <v>6.216567153000137E-3</v>
      </c>
    </row>
    <row r="3151" spans="1:5">
      <c r="A3151" t="s">
        <v>241</v>
      </c>
      <c r="B3151" t="s">
        <v>244</v>
      </c>
      <c r="C3151" t="s">
        <v>87</v>
      </c>
      <c r="D3151">
        <v>172.15858920539995</v>
      </c>
      <c r="E3151">
        <v>5.9666433930735561E-3</v>
      </c>
    </row>
    <row r="3152" spans="1:5">
      <c r="A3152" t="s">
        <v>227</v>
      </c>
      <c r="B3152" t="s">
        <v>244</v>
      </c>
      <c r="C3152" s="14" t="s">
        <v>88</v>
      </c>
      <c r="D3152">
        <v>355.10079588000019</v>
      </c>
      <c r="E3152">
        <v>3.8021161432409425E-3</v>
      </c>
    </row>
    <row r="3153" spans="1:5">
      <c r="A3153" t="s">
        <v>228</v>
      </c>
      <c r="B3153" t="s">
        <v>244</v>
      </c>
      <c r="C3153" s="14" t="s">
        <v>88</v>
      </c>
      <c r="D3153">
        <v>385.91257876189979</v>
      </c>
      <c r="E3153">
        <v>3.9636265170892443E-3</v>
      </c>
    </row>
    <row r="3154" spans="1:5">
      <c r="A3154" t="s">
        <v>229</v>
      </c>
      <c r="B3154" t="s">
        <v>244</v>
      </c>
      <c r="C3154" s="14" t="s">
        <v>88</v>
      </c>
      <c r="D3154">
        <v>308.22935902229978</v>
      </c>
      <c r="E3154">
        <v>3.8511833009568655E-3</v>
      </c>
    </row>
    <row r="3155" spans="1:5">
      <c r="A3155" t="s">
        <v>230</v>
      </c>
      <c r="B3155" t="s">
        <v>244</v>
      </c>
      <c r="C3155" s="14" t="s">
        <v>88</v>
      </c>
      <c r="D3155">
        <v>408.46534214990044</v>
      </c>
      <c r="E3155">
        <v>4.1011730433960997E-3</v>
      </c>
    </row>
    <row r="3156" spans="1:5">
      <c r="A3156" t="s">
        <v>231</v>
      </c>
      <c r="B3156" t="s">
        <v>244</v>
      </c>
      <c r="C3156" s="14" t="s">
        <v>88</v>
      </c>
      <c r="D3156">
        <v>385.18458551710012</v>
      </c>
      <c r="E3156">
        <v>4.0242014477159024E-3</v>
      </c>
    </row>
    <row r="3157" spans="1:5">
      <c r="A3157" t="s">
        <v>232</v>
      </c>
      <c r="B3157" t="s">
        <v>244</v>
      </c>
      <c r="C3157" s="14" t="s">
        <v>88</v>
      </c>
      <c r="D3157">
        <v>303.09037471950001</v>
      </c>
      <c r="E3157">
        <v>4.8466402972141415E-3</v>
      </c>
    </row>
    <row r="3158" spans="1:5">
      <c r="A3158" t="s">
        <v>233</v>
      </c>
      <c r="B3158" t="s">
        <v>244</v>
      </c>
      <c r="C3158" s="14" t="s">
        <v>88</v>
      </c>
      <c r="D3158">
        <v>410.87811039459996</v>
      </c>
      <c r="E3158">
        <v>4.3013428504192503E-3</v>
      </c>
    </row>
    <row r="3159" spans="1:5">
      <c r="A3159" t="s">
        <v>234</v>
      </c>
      <c r="B3159" t="s">
        <v>244</v>
      </c>
      <c r="C3159" s="14" t="s">
        <v>88</v>
      </c>
      <c r="D3159">
        <v>327.25086917730005</v>
      </c>
      <c r="E3159">
        <v>5.1431475002871908E-3</v>
      </c>
    </row>
    <row r="3160" spans="1:5">
      <c r="A3160" t="s">
        <v>235</v>
      </c>
      <c r="B3160" t="s">
        <v>244</v>
      </c>
      <c r="C3160" s="14" t="s">
        <v>88</v>
      </c>
      <c r="D3160">
        <v>298.8122597337001</v>
      </c>
      <c r="E3160">
        <v>5.5269345399458535E-3</v>
      </c>
    </row>
    <row r="3161" spans="1:5">
      <c r="A3161" t="s">
        <v>236</v>
      </c>
      <c r="B3161" t="s">
        <v>244</v>
      </c>
      <c r="C3161" s="14" t="s">
        <v>88</v>
      </c>
      <c r="D3161">
        <v>406</v>
      </c>
      <c r="E3161">
        <v>5.266488779419814E-3</v>
      </c>
    </row>
    <row r="3162" spans="1:5">
      <c r="A3162" t="s">
        <v>237</v>
      </c>
      <c r="B3162" t="s">
        <v>244</v>
      </c>
      <c r="C3162" s="14" t="s">
        <v>88</v>
      </c>
      <c r="D3162">
        <v>324</v>
      </c>
      <c r="E3162">
        <v>5.0240054869684497E-3</v>
      </c>
    </row>
    <row r="3163" spans="1:5">
      <c r="A3163" t="s">
        <v>238</v>
      </c>
      <c r="B3163" t="s">
        <v>244</v>
      </c>
      <c r="C3163" s="14" t="s">
        <v>88</v>
      </c>
      <c r="D3163">
        <v>319</v>
      </c>
      <c r="E3163">
        <v>4.8393416927899691E-3</v>
      </c>
    </row>
    <row r="3164" spans="1:5">
      <c r="A3164" t="s">
        <v>239</v>
      </c>
      <c r="B3164" t="s">
        <v>244</v>
      </c>
      <c r="C3164" s="14" t="s">
        <v>88</v>
      </c>
      <c r="D3164">
        <v>278</v>
      </c>
      <c r="E3164">
        <v>5.2582933653077544E-3</v>
      </c>
    </row>
    <row r="3165" spans="1:5">
      <c r="A3165" t="s">
        <v>240</v>
      </c>
      <c r="B3165" t="s">
        <v>244</v>
      </c>
      <c r="C3165" s="14" t="s">
        <v>88</v>
      </c>
      <c r="D3165">
        <v>218</v>
      </c>
      <c r="E3165">
        <v>5.5491845056065241E-3</v>
      </c>
    </row>
    <row r="3166" spans="1:5">
      <c r="A3166" t="s">
        <v>241</v>
      </c>
      <c r="B3166" t="s">
        <v>244</v>
      </c>
      <c r="C3166" s="14" t="s">
        <v>88</v>
      </c>
      <c r="D3166">
        <v>201</v>
      </c>
      <c r="E3166">
        <v>5.3137092316196798E-3</v>
      </c>
    </row>
    <row r="3167" spans="1:5">
      <c r="A3167" t="s">
        <v>227</v>
      </c>
      <c r="B3167" t="s">
        <v>244</v>
      </c>
      <c r="C3167" t="s">
        <v>89</v>
      </c>
      <c r="D3167">
        <v>188.45945949999995</v>
      </c>
      <c r="E3167">
        <v>6.4989762098911505E-3</v>
      </c>
    </row>
    <row r="3168" spans="1:5">
      <c r="A3168" t="s">
        <v>228</v>
      </c>
      <c r="B3168" t="s">
        <v>244</v>
      </c>
      <c r="C3168" t="s">
        <v>89</v>
      </c>
      <c r="D3168">
        <v>305.54333001070034</v>
      </c>
      <c r="E3168">
        <v>6.0646547619841069E-3</v>
      </c>
    </row>
    <row r="3169" spans="1:5">
      <c r="A3169" t="s">
        <v>229</v>
      </c>
      <c r="B3169" t="s">
        <v>244</v>
      </c>
      <c r="C3169" t="s">
        <v>89</v>
      </c>
      <c r="D3169">
        <v>308.78565483960034</v>
      </c>
      <c r="E3169">
        <v>5.320947865013013E-3</v>
      </c>
    </row>
    <row r="3170" spans="1:5">
      <c r="A3170" t="s">
        <v>230</v>
      </c>
      <c r="B3170" t="s">
        <v>244</v>
      </c>
      <c r="C3170" t="s">
        <v>89</v>
      </c>
      <c r="D3170">
        <v>178.36066274869995</v>
      </c>
      <c r="E3170">
        <v>5.1053448819869465E-3</v>
      </c>
    </row>
    <row r="3171" spans="1:5">
      <c r="A3171" t="s">
        <v>231</v>
      </c>
      <c r="B3171" t="s">
        <v>244</v>
      </c>
      <c r="C3171" t="s">
        <v>89</v>
      </c>
      <c r="D3171">
        <v>250.50687469729993</v>
      </c>
      <c r="E3171">
        <v>4.6819828692077391E-3</v>
      </c>
    </row>
    <row r="3172" spans="1:5">
      <c r="A3172" t="s">
        <v>232</v>
      </c>
      <c r="B3172" t="s">
        <v>244</v>
      </c>
      <c r="C3172" t="s">
        <v>89</v>
      </c>
      <c r="D3172">
        <v>219.20467074199999</v>
      </c>
      <c r="E3172">
        <v>5.081313856460665E-3</v>
      </c>
    </row>
    <row r="3173" spans="1:5">
      <c r="A3173" t="s">
        <v>233</v>
      </c>
      <c r="B3173" t="s">
        <v>244</v>
      </c>
      <c r="C3173" t="s">
        <v>89</v>
      </c>
      <c r="D3173">
        <v>225.77246325249996</v>
      </c>
      <c r="E3173">
        <v>5.2432329825716105E-3</v>
      </c>
    </row>
    <row r="3174" spans="1:5">
      <c r="A3174" t="s">
        <v>234</v>
      </c>
      <c r="B3174" t="s">
        <v>244</v>
      </c>
      <c r="C3174" t="s">
        <v>89</v>
      </c>
      <c r="D3174">
        <v>245.51814056070012</v>
      </c>
      <c r="E3174">
        <v>4.5563791016726054E-3</v>
      </c>
    </row>
    <row r="3175" spans="1:5">
      <c r="A3175" t="s">
        <v>235</v>
      </c>
      <c r="B3175" t="s">
        <v>244</v>
      </c>
      <c r="C3175" t="s">
        <v>89</v>
      </c>
      <c r="D3175">
        <v>230.43106131699992</v>
      </c>
      <c r="E3175">
        <v>5.1317602098487234E-3</v>
      </c>
    </row>
    <row r="3176" spans="1:5">
      <c r="A3176" t="s">
        <v>236</v>
      </c>
      <c r="B3176" t="s">
        <v>244</v>
      </c>
      <c r="C3176" t="s">
        <v>89</v>
      </c>
      <c r="D3176">
        <v>282.28247306179981</v>
      </c>
      <c r="E3176">
        <v>4.8700205852972543E-3</v>
      </c>
    </row>
    <row r="3177" spans="1:5">
      <c r="A3177" t="s">
        <v>237</v>
      </c>
      <c r="B3177" t="s">
        <v>244</v>
      </c>
      <c r="C3177" t="s">
        <v>89</v>
      </c>
      <c r="D3177">
        <v>206.55150371059997</v>
      </c>
      <c r="E3177">
        <v>5.0579486054733776E-3</v>
      </c>
    </row>
    <row r="3178" spans="1:5">
      <c r="A3178" t="s">
        <v>238</v>
      </c>
      <c r="B3178" t="s">
        <v>244</v>
      </c>
      <c r="C3178" t="s">
        <v>89</v>
      </c>
      <c r="D3178">
        <v>159</v>
      </c>
      <c r="E3178">
        <v>6.06219426974144E-3</v>
      </c>
    </row>
    <row r="3179" spans="1:5">
      <c r="A3179" t="s">
        <v>239</v>
      </c>
      <c r="B3179" t="s">
        <v>244</v>
      </c>
      <c r="C3179" t="s">
        <v>89</v>
      </c>
      <c r="D3179">
        <v>213.01253132860012</v>
      </c>
      <c r="E3179">
        <v>6.5798880744332208E-3</v>
      </c>
    </row>
    <row r="3180" spans="1:5">
      <c r="A3180" t="s">
        <v>240</v>
      </c>
      <c r="B3180" t="s">
        <v>244</v>
      </c>
      <c r="C3180" t="s">
        <v>89</v>
      </c>
      <c r="D3180">
        <v>185.87185463600008</v>
      </c>
      <c r="E3180">
        <v>5.9566645718757286E-3</v>
      </c>
    </row>
    <row r="3181" spans="1:5">
      <c r="A3181" t="s">
        <v>241</v>
      </c>
      <c r="B3181" t="s">
        <v>244</v>
      </c>
      <c r="C3181" t="s">
        <v>89</v>
      </c>
      <c r="D3181">
        <v>225</v>
      </c>
      <c r="E3181">
        <v>6.8425925925925928E-3</v>
      </c>
    </row>
    <row r="3182" spans="1:5">
      <c r="A3182" t="s">
        <v>227</v>
      </c>
      <c r="B3182" t="s">
        <v>244</v>
      </c>
      <c r="C3182" t="s">
        <v>90</v>
      </c>
      <c r="D3182">
        <v>206.40000000000009</v>
      </c>
      <c r="E3182">
        <v>7.3993324720068874E-3</v>
      </c>
    </row>
    <row r="3183" spans="1:5">
      <c r="A3183" t="s">
        <v>228</v>
      </c>
      <c r="B3183" t="s">
        <v>244</v>
      </c>
      <c r="C3183" t="s">
        <v>90</v>
      </c>
      <c r="D3183">
        <v>255.14371338539968</v>
      </c>
      <c r="E3183">
        <v>7.1845315797282117E-3</v>
      </c>
    </row>
    <row r="3184" spans="1:5">
      <c r="A3184" t="s">
        <v>229</v>
      </c>
      <c r="B3184" t="s">
        <v>244</v>
      </c>
      <c r="C3184" t="s">
        <v>90</v>
      </c>
      <c r="D3184">
        <v>184.105882353</v>
      </c>
      <c r="E3184">
        <v>8.1150506261559608E-3</v>
      </c>
    </row>
    <row r="3185" spans="1:5">
      <c r="A3185" t="s">
        <v>230</v>
      </c>
      <c r="B3185" t="s">
        <v>244</v>
      </c>
      <c r="C3185" t="s">
        <v>90</v>
      </c>
      <c r="D3185">
        <v>191.17491561360006</v>
      </c>
      <c r="E3185">
        <v>6.9329103369658992E-3</v>
      </c>
    </row>
    <row r="3186" spans="1:5">
      <c r="A3186" t="s">
        <v>231</v>
      </c>
      <c r="B3186" t="s">
        <v>244</v>
      </c>
      <c r="C3186" t="s">
        <v>90</v>
      </c>
      <c r="D3186">
        <v>204.56972973019992</v>
      </c>
      <c r="E3186">
        <v>6.4416992144112313E-3</v>
      </c>
    </row>
    <row r="3187" spans="1:5">
      <c r="A3187" t="s">
        <v>232</v>
      </c>
      <c r="B3187" t="s">
        <v>244</v>
      </c>
      <c r="C3187" t="s">
        <v>90</v>
      </c>
      <c r="D3187">
        <v>261.96483578270022</v>
      </c>
      <c r="E3187">
        <v>6.7067229537053968E-3</v>
      </c>
    </row>
    <row r="3188" spans="1:5">
      <c r="A3188" t="s">
        <v>233</v>
      </c>
      <c r="B3188" t="s">
        <v>244</v>
      </c>
      <c r="C3188" t="s">
        <v>90</v>
      </c>
      <c r="D3188">
        <v>209.53220497229995</v>
      </c>
      <c r="E3188">
        <v>7.5300182580878249E-3</v>
      </c>
    </row>
    <row r="3189" spans="1:5">
      <c r="A3189" t="s">
        <v>234</v>
      </c>
      <c r="B3189" t="s">
        <v>244</v>
      </c>
      <c r="C3189" t="s">
        <v>90</v>
      </c>
      <c r="D3189">
        <v>235.89629881039988</v>
      </c>
      <c r="E3189">
        <v>7.0541362213146219E-3</v>
      </c>
    </row>
    <row r="3190" spans="1:5">
      <c r="A3190" t="s">
        <v>235</v>
      </c>
      <c r="B3190" t="s">
        <v>244</v>
      </c>
      <c r="C3190" t="s">
        <v>90</v>
      </c>
      <c r="D3190">
        <v>247</v>
      </c>
      <c r="E3190">
        <v>7.2902609086819611E-3</v>
      </c>
    </row>
    <row r="3191" spans="1:5">
      <c r="A3191" t="s">
        <v>236</v>
      </c>
      <c r="B3191" t="s">
        <v>244</v>
      </c>
      <c r="C3191" t="s">
        <v>90</v>
      </c>
      <c r="D3191">
        <v>235</v>
      </c>
      <c r="E3191">
        <v>8.0555555555555554E-3</v>
      </c>
    </row>
    <row r="3192" spans="1:5">
      <c r="A3192" t="s">
        <v>237</v>
      </c>
      <c r="B3192" t="s">
        <v>244</v>
      </c>
      <c r="C3192" t="s">
        <v>90</v>
      </c>
      <c r="D3192">
        <v>243</v>
      </c>
      <c r="E3192">
        <v>8.3018975765889354E-3</v>
      </c>
    </row>
    <row r="3193" spans="1:5">
      <c r="A3193" t="s">
        <v>238</v>
      </c>
      <c r="B3193" t="s">
        <v>244</v>
      </c>
      <c r="C3193" t="s">
        <v>90</v>
      </c>
      <c r="D3193">
        <v>238</v>
      </c>
      <c r="E3193">
        <v>8.1845238095238099E-3</v>
      </c>
    </row>
    <row r="3194" spans="1:5">
      <c r="A3194" t="s">
        <v>239</v>
      </c>
      <c r="B3194" t="s">
        <v>244</v>
      </c>
      <c r="C3194" t="s">
        <v>90</v>
      </c>
      <c r="D3194">
        <v>219</v>
      </c>
      <c r="E3194">
        <v>8.5457889396245556E-3</v>
      </c>
    </row>
    <row r="3195" spans="1:5">
      <c r="A3195" t="s">
        <v>240</v>
      </c>
      <c r="B3195" t="s">
        <v>244</v>
      </c>
      <c r="C3195" t="s">
        <v>90</v>
      </c>
      <c r="D3195">
        <v>243</v>
      </c>
      <c r="E3195">
        <v>8.5533836305441233E-3</v>
      </c>
    </row>
    <row r="3196" spans="1:5">
      <c r="A3196" t="s">
        <v>241</v>
      </c>
      <c r="B3196" t="s">
        <v>244</v>
      </c>
      <c r="C3196" t="s">
        <v>90</v>
      </c>
      <c r="D3196">
        <v>209</v>
      </c>
      <c r="E3196">
        <v>7.745215311004785E-3</v>
      </c>
    </row>
    <row r="3197" spans="1:5">
      <c r="A3197" t="s">
        <v>227</v>
      </c>
      <c r="B3197" t="s">
        <v>244</v>
      </c>
      <c r="C3197" t="s">
        <v>91</v>
      </c>
      <c r="D3197">
        <v>397.05128191000006</v>
      </c>
      <c r="E3197">
        <v>3.2589333763950613E-3</v>
      </c>
    </row>
    <row r="3198" spans="1:5">
      <c r="A3198" t="s">
        <v>228</v>
      </c>
      <c r="B3198" t="s">
        <v>244</v>
      </c>
      <c r="C3198" t="s">
        <v>91</v>
      </c>
      <c r="D3198">
        <v>378.16252269759946</v>
      </c>
      <c r="E3198">
        <v>3.7775940704561227E-3</v>
      </c>
    </row>
    <row r="3199" spans="1:5">
      <c r="A3199" t="s">
        <v>229</v>
      </c>
      <c r="B3199" t="s">
        <v>244</v>
      </c>
      <c r="C3199" t="s">
        <v>91</v>
      </c>
      <c r="D3199">
        <v>400.6499322163998</v>
      </c>
      <c r="E3199">
        <v>4.1840585839746491E-3</v>
      </c>
    </row>
    <row r="3200" spans="1:5">
      <c r="A3200" t="s">
        <v>230</v>
      </c>
      <c r="B3200" t="s">
        <v>244</v>
      </c>
      <c r="C3200" t="s">
        <v>91</v>
      </c>
      <c r="D3200">
        <v>323.58906207539991</v>
      </c>
      <c r="E3200">
        <v>3.6056587934671226E-3</v>
      </c>
    </row>
    <row r="3201" spans="1:5">
      <c r="A3201" t="s">
        <v>231</v>
      </c>
      <c r="B3201" t="s">
        <v>244</v>
      </c>
      <c r="C3201" t="s">
        <v>91</v>
      </c>
      <c r="D3201">
        <v>323.47765698520004</v>
      </c>
      <c r="E3201">
        <v>3.9164943700459622E-3</v>
      </c>
    </row>
    <row r="3202" spans="1:5">
      <c r="A3202" t="s">
        <v>232</v>
      </c>
      <c r="B3202" t="s">
        <v>244</v>
      </c>
      <c r="C3202" t="s">
        <v>91</v>
      </c>
      <c r="D3202">
        <v>447.47659297250084</v>
      </c>
      <c r="E3202">
        <v>3.7523931342297746E-3</v>
      </c>
    </row>
    <row r="3203" spans="1:5">
      <c r="A3203" t="s">
        <v>233</v>
      </c>
      <c r="B3203" t="s">
        <v>244</v>
      </c>
      <c r="C3203" t="s">
        <v>91</v>
      </c>
      <c r="D3203">
        <v>410.34236915810015</v>
      </c>
      <c r="E3203">
        <v>3.7776033928454055E-3</v>
      </c>
    </row>
    <row r="3204" spans="1:5">
      <c r="A3204" t="s">
        <v>234</v>
      </c>
      <c r="B3204" t="s">
        <v>244</v>
      </c>
      <c r="C3204" t="s">
        <v>91</v>
      </c>
      <c r="D3204">
        <v>390.60329614589983</v>
      </c>
      <c r="E3204">
        <v>3.7686408621844564E-3</v>
      </c>
    </row>
    <row r="3205" spans="1:5">
      <c r="A3205" t="s">
        <v>235</v>
      </c>
      <c r="B3205" t="s">
        <v>244</v>
      </c>
      <c r="C3205" t="s">
        <v>91</v>
      </c>
      <c r="D3205">
        <v>422.56840815510026</v>
      </c>
      <c r="E3205">
        <v>4.1076990050512418E-3</v>
      </c>
    </row>
    <row r="3206" spans="1:5">
      <c r="A3206" t="s">
        <v>236</v>
      </c>
      <c r="B3206" t="s">
        <v>244</v>
      </c>
      <c r="C3206" t="s">
        <v>91</v>
      </c>
      <c r="D3206">
        <v>401.11087392370001</v>
      </c>
      <c r="E3206">
        <v>4.3495310457703816E-3</v>
      </c>
    </row>
    <row r="3207" spans="1:5">
      <c r="A3207" t="s">
        <v>237</v>
      </c>
      <c r="B3207" t="s">
        <v>244</v>
      </c>
      <c r="C3207" t="s">
        <v>91</v>
      </c>
      <c r="D3207">
        <v>469.0345565746004</v>
      </c>
      <c r="E3207">
        <v>4.6706755774748284E-3</v>
      </c>
    </row>
    <row r="3208" spans="1:5">
      <c r="A3208" t="s">
        <v>238</v>
      </c>
      <c r="B3208" t="s">
        <v>244</v>
      </c>
      <c r="C3208" t="s">
        <v>91</v>
      </c>
      <c r="D3208">
        <v>568</v>
      </c>
      <c r="E3208">
        <v>4.6495989827856025E-3</v>
      </c>
    </row>
    <row r="3209" spans="1:5">
      <c r="A3209" t="s">
        <v>239</v>
      </c>
      <c r="B3209" t="s">
        <v>244</v>
      </c>
      <c r="C3209" t="s">
        <v>91</v>
      </c>
      <c r="D3209">
        <v>432.86441740180049</v>
      </c>
      <c r="E3209">
        <v>4.1798621066126574E-3</v>
      </c>
    </row>
    <row r="3210" spans="1:5">
      <c r="A3210" t="s">
        <v>240</v>
      </c>
      <c r="B3210" t="s">
        <v>244</v>
      </c>
      <c r="C3210" t="s">
        <v>91</v>
      </c>
      <c r="D3210">
        <v>296.56520299679988</v>
      </c>
      <c r="E3210">
        <v>4.6402411260736288E-3</v>
      </c>
    </row>
    <row r="3211" spans="1:5">
      <c r="A3211" t="s">
        <v>241</v>
      </c>
      <c r="B3211" t="s">
        <v>244</v>
      </c>
      <c r="C3211" t="s">
        <v>91</v>
      </c>
      <c r="D3211">
        <v>307</v>
      </c>
      <c r="E3211">
        <v>4.5715707564241764E-3</v>
      </c>
    </row>
    <row r="3212" spans="1:5">
      <c r="A3212" t="s">
        <v>227</v>
      </c>
      <c r="B3212" t="s">
        <v>244</v>
      </c>
      <c r="C3212" t="s">
        <v>92</v>
      </c>
      <c r="D3212">
        <v>272.16883112999994</v>
      </c>
      <c r="E3212">
        <v>6.4469310174781799E-3</v>
      </c>
    </row>
    <row r="3213" spans="1:5">
      <c r="A3213" t="s">
        <v>228</v>
      </c>
      <c r="B3213" t="s">
        <v>244</v>
      </c>
      <c r="C3213" t="s">
        <v>92</v>
      </c>
      <c r="D3213">
        <v>323.21863645399969</v>
      </c>
      <c r="E3213">
        <v>7.3043706040982663E-3</v>
      </c>
    </row>
    <row r="3214" spans="1:5">
      <c r="A3214" t="s">
        <v>229</v>
      </c>
      <c r="B3214" t="s">
        <v>244</v>
      </c>
      <c r="C3214" t="s">
        <v>92</v>
      </c>
      <c r="D3214">
        <v>233.50881752990009</v>
      </c>
      <c r="E3214">
        <v>6.6015633809258312E-3</v>
      </c>
    </row>
    <row r="3215" spans="1:5">
      <c r="A3215" t="s">
        <v>230</v>
      </c>
      <c r="B3215" t="s">
        <v>244</v>
      </c>
      <c r="C3215" t="s">
        <v>92</v>
      </c>
      <c r="D3215">
        <v>225.87048021480007</v>
      </c>
      <c r="E3215">
        <v>6.6059707611451869E-3</v>
      </c>
    </row>
    <row r="3216" spans="1:5">
      <c r="A3216" t="s">
        <v>231</v>
      </c>
      <c r="B3216" t="s">
        <v>244</v>
      </c>
      <c r="C3216" t="s">
        <v>92</v>
      </c>
      <c r="D3216">
        <v>268.65169050159994</v>
      </c>
      <c r="E3216">
        <v>6.5953329589291025E-3</v>
      </c>
    </row>
    <row r="3217" spans="1:5">
      <c r="A3217" t="s">
        <v>232</v>
      </c>
      <c r="B3217" t="s">
        <v>244</v>
      </c>
      <c r="C3217" t="s">
        <v>92</v>
      </c>
      <c r="D3217">
        <v>230.6</v>
      </c>
      <c r="E3217">
        <v>7.1639804375060231E-3</v>
      </c>
    </row>
    <row r="3218" spans="1:5">
      <c r="A3218" t="s">
        <v>233</v>
      </c>
      <c r="B3218" t="s">
        <v>244</v>
      </c>
      <c r="C3218" t="s">
        <v>92</v>
      </c>
      <c r="D3218">
        <v>216</v>
      </c>
      <c r="E3218">
        <v>6.8897890946502055E-3</v>
      </c>
    </row>
    <row r="3219" spans="1:5">
      <c r="A3219" t="s">
        <v>234</v>
      </c>
      <c r="B3219" t="s">
        <v>244</v>
      </c>
      <c r="C3219" t="s">
        <v>92</v>
      </c>
      <c r="D3219">
        <v>180</v>
      </c>
      <c r="E3219">
        <v>6.8248456790123459E-3</v>
      </c>
    </row>
    <row r="3220" spans="1:5">
      <c r="A3220" t="s">
        <v>235</v>
      </c>
      <c r="B3220" t="s">
        <v>244</v>
      </c>
      <c r="C3220" t="s">
        <v>92</v>
      </c>
      <c r="D3220">
        <v>235</v>
      </c>
      <c r="E3220">
        <v>6.9533096926713946E-3</v>
      </c>
    </row>
    <row r="3221" spans="1:5">
      <c r="A3221" t="s">
        <v>236</v>
      </c>
      <c r="B3221" t="s">
        <v>244</v>
      </c>
      <c r="C3221" t="s">
        <v>92</v>
      </c>
      <c r="D3221">
        <v>234</v>
      </c>
      <c r="E3221">
        <v>6.3657407407407404E-3</v>
      </c>
    </row>
    <row r="3222" spans="1:5">
      <c r="A3222" t="s">
        <v>237</v>
      </c>
      <c r="B3222" t="s">
        <v>244</v>
      </c>
      <c r="C3222" t="s">
        <v>92</v>
      </c>
      <c r="D3222">
        <v>184</v>
      </c>
      <c r="E3222">
        <v>6.5481582125603869E-3</v>
      </c>
    </row>
    <row r="3223" spans="1:5">
      <c r="A3223" t="s">
        <v>238</v>
      </c>
      <c r="B3223" t="s">
        <v>244</v>
      </c>
      <c r="C3223" t="s">
        <v>92</v>
      </c>
      <c r="D3223">
        <v>147</v>
      </c>
      <c r="E3223">
        <v>7.823129251700681E-3</v>
      </c>
    </row>
    <row r="3224" spans="1:5">
      <c r="A3224" t="s">
        <v>239</v>
      </c>
      <c r="B3224" t="s">
        <v>244</v>
      </c>
      <c r="C3224" t="s">
        <v>92</v>
      </c>
      <c r="D3224">
        <v>300</v>
      </c>
      <c r="E3224">
        <v>7.5578703703703702E-3</v>
      </c>
    </row>
    <row r="3225" spans="1:5">
      <c r="A3225" t="s">
        <v>240</v>
      </c>
      <c r="B3225" t="s">
        <v>244</v>
      </c>
      <c r="C3225" t="s">
        <v>92</v>
      </c>
      <c r="D3225">
        <v>228</v>
      </c>
      <c r="E3225">
        <v>7.3403996101364527E-3</v>
      </c>
    </row>
    <row r="3226" spans="1:5">
      <c r="A3226" t="s">
        <v>241</v>
      </c>
      <c r="B3226" t="s">
        <v>244</v>
      </c>
      <c r="C3226" t="s">
        <v>92</v>
      </c>
      <c r="D3226">
        <v>148</v>
      </c>
      <c r="E3226">
        <v>7.4605855855855857E-3</v>
      </c>
    </row>
    <row r="3227" spans="1:5">
      <c r="A3227" t="s">
        <v>227</v>
      </c>
      <c r="B3227" t="s">
        <v>244</v>
      </c>
      <c r="C3227" t="s">
        <v>93</v>
      </c>
      <c r="D3227">
        <v>152.28571432000001</v>
      </c>
      <c r="E3227">
        <v>5.0280448717703171E-3</v>
      </c>
    </row>
    <row r="3228" spans="1:5">
      <c r="A3228" t="s">
        <v>228</v>
      </c>
      <c r="B3228" t="s">
        <v>244</v>
      </c>
      <c r="C3228" t="s">
        <v>93</v>
      </c>
      <c r="D3228">
        <v>254.78371727889962</v>
      </c>
      <c r="E3228">
        <v>7.1597684974180854E-3</v>
      </c>
    </row>
    <row r="3229" spans="1:5">
      <c r="A3229" t="s">
        <v>229</v>
      </c>
      <c r="B3229" t="s">
        <v>244</v>
      </c>
      <c r="C3229" t="s">
        <v>93</v>
      </c>
      <c r="D3229">
        <v>214.63664887420003</v>
      </c>
      <c r="E3229">
        <v>7.5120732429401699E-3</v>
      </c>
    </row>
    <row r="3230" spans="1:5">
      <c r="A3230" t="s">
        <v>230</v>
      </c>
      <c r="B3230" t="s">
        <v>244</v>
      </c>
      <c r="C3230" t="s">
        <v>93</v>
      </c>
      <c r="D3230">
        <v>226.05749601409997</v>
      </c>
      <c r="E3230">
        <v>6.6025590755623949E-3</v>
      </c>
    </row>
    <row r="3231" spans="1:5">
      <c r="A3231" t="s">
        <v>231</v>
      </c>
      <c r="B3231" t="s">
        <v>244</v>
      </c>
      <c r="C3231" t="s">
        <v>93</v>
      </c>
      <c r="D3231">
        <v>206.64345500620004</v>
      </c>
      <c r="E3231">
        <v>6.3587806524938919E-3</v>
      </c>
    </row>
    <row r="3232" spans="1:5">
      <c r="A3232" t="s">
        <v>232</v>
      </c>
      <c r="B3232" t="s">
        <v>244</v>
      </c>
      <c r="C3232" t="s">
        <v>93</v>
      </c>
      <c r="D3232">
        <v>164.9935125266</v>
      </c>
      <c r="E3232">
        <v>7.372816785867869E-3</v>
      </c>
    </row>
    <row r="3233" spans="1:5">
      <c r="A3233" t="s">
        <v>233</v>
      </c>
      <c r="B3233" t="s">
        <v>244</v>
      </c>
      <c r="C3233" t="s">
        <v>93</v>
      </c>
      <c r="D3233">
        <v>211.38851809950017</v>
      </c>
      <c r="E3233">
        <v>6.0382895080476132E-3</v>
      </c>
    </row>
    <row r="3234" spans="1:5">
      <c r="A3234" t="s">
        <v>234</v>
      </c>
      <c r="B3234" t="s">
        <v>244</v>
      </c>
      <c r="C3234" t="s">
        <v>93</v>
      </c>
      <c r="D3234">
        <v>158.42929242239995</v>
      </c>
      <c r="E3234">
        <v>5.7652203600483025E-3</v>
      </c>
    </row>
    <row r="3235" spans="1:5">
      <c r="A3235" t="s">
        <v>235</v>
      </c>
      <c r="B3235" t="s">
        <v>244</v>
      </c>
      <c r="C3235" t="s">
        <v>93</v>
      </c>
      <c r="D3235">
        <v>239.99633353950011</v>
      </c>
      <c r="E3235">
        <v>6.3177296875898238E-3</v>
      </c>
    </row>
    <row r="3236" spans="1:5">
      <c r="A3236" t="s">
        <v>236</v>
      </c>
      <c r="B3236" t="s">
        <v>244</v>
      </c>
      <c r="C3236" t="s">
        <v>93</v>
      </c>
      <c r="D3236">
        <v>206.46935140929986</v>
      </c>
      <c r="E3236">
        <v>6.8971229498343729E-3</v>
      </c>
    </row>
    <row r="3237" spans="1:5">
      <c r="A3237" t="s">
        <v>237</v>
      </c>
      <c r="B3237" t="s">
        <v>244</v>
      </c>
      <c r="C3237" t="s">
        <v>93</v>
      </c>
      <c r="D3237">
        <v>190.68245243120003</v>
      </c>
      <c r="E3237">
        <v>7.0158783512949676E-3</v>
      </c>
    </row>
    <row r="3238" spans="1:5">
      <c r="A3238" t="s">
        <v>238</v>
      </c>
      <c r="B3238" t="s">
        <v>244</v>
      </c>
      <c r="C3238" t="s">
        <v>93</v>
      </c>
      <c r="D3238">
        <v>194</v>
      </c>
      <c r="E3238">
        <v>7.4527491408934703E-3</v>
      </c>
    </row>
    <row r="3239" spans="1:5">
      <c r="A3239" t="s">
        <v>239</v>
      </c>
      <c r="B3239" t="s">
        <v>244</v>
      </c>
      <c r="C3239" t="s">
        <v>93</v>
      </c>
      <c r="D3239">
        <v>201.45819888639988</v>
      </c>
      <c r="E3239">
        <v>8.5100622655965418E-3</v>
      </c>
    </row>
    <row r="3240" spans="1:5">
      <c r="A3240" t="s">
        <v>240</v>
      </c>
      <c r="B3240" t="s">
        <v>244</v>
      </c>
      <c r="C3240" t="s">
        <v>93</v>
      </c>
      <c r="D3240">
        <v>190.55343260019995</v>
      </c>
      <c r="E3240">
        <v>7.7743353429054916E-3</v>
      </c>
    </row>
    <row r="3241" spans="1:5">
      <c r="A3241" t="s">
        <v>241</v>
      </c>
      <c r="B3241" t="s">
        <v>244</v>
      </c>
      <c r="C3241" t="s">
        <v>93</v>
      </c>
      <c r="D3241">
        <v>124.23467523079999</v>
      </c>
      <c r="E3241">
        <v>8.028750530182923E-3</v>
      </c>
    </row>
    <row r="3242" spans="1:5">
      <c r="A3242" t="s">
        <v>227</v>
      </c>
      <c r="B3242" t="s">
        <v>244</v>
      </c>
      <c r="C3242" t="s">
        <v>94</v>
      </c>
      <c r="D3242">
        <v>123.53333330999999</v>
      </c>
      <c r="E3242">
        <v>3.6173822230928668E-3</v>
      </c>
    </row>
    <row r="3243" spans="1:5">
      <c r="A3243" t="s">
        <v>228</v>
      </c>
      <c r="B3243" t="s">
        <v>244</v>
      </c>
      <c r="C3243" t="s">
        <v>94</v>
      </c>
      <c r="D3243">
        <v>198.41787014860006</v>
      </c>
      <c r="E3243">
        <v>6.0331353540853403E-3</v>
      </c>
    </row>
    <row r="3244" spans="1:5">
      <c r="A3244" t="s">
        <v>229</v>
      </c>
      <c r="B3244" t="s">
        <v>244</v>
      </c>
      <c r="C3244" t="s">
        <v>94</v>
      </c>
      <c r="D3244">
        <v>112.65705589149999</v>
      </c>
      <c r="E3244">
        <v>5.5788656244274539E-3</v>
      </c>
    </row>
    <row r="3245" spans="1:5">
      <c r="A3245" t="s">
        <v>230</v>
      </c>
      <c r="B3245" t="s">
        <v>244</v>
      </c>
      <c r="C3245" t="s">
        <v>94</v>
      </c>
      <c r="D3245">
        <v>83.907816343300013</v>
      </c>
      <c r="E3245">
        <v>5.1322654581804706E-3</v>
      </c>
    </row>
    <row r="3246" spans="1:5">
      <c r="A3246" t="s">
        <v>231</v>
      </c>
      <c r="B3246" t="s">
        <v>244</v>
      </c>
      <c r="C3246" t="s">
        <v>94</v>
      </c>
      <c r="D3246">
        <v>123.21881493560001</v>
      </c>
      <c r="E3246">
        <v>5.4672901723344016E-3</v>
      </c>
    </row>
    <row r="3247" spans="1:5">
      <c r="A3247" t="s">
        <v>232</v>
      </c>
      <c r="B3247" t="s">
        <v>244</v>
      </c>
      <c r="C3247" t="s">
        <v>94</v>
      </c>
      <c r="D3247">
        <v>120.84096799900001</v>
      </c>
      <c r="E3247">
        <v>6.1052724734364378E-3</v>
      </c>
    </row>
    <row r="3248" spans="1:5">
      <c r="A3248" t="s">
        <v>233</v>
      </c>
      <c r="B3248" t="s">
        <v>244</v>
      </c>
      <c r="C3248" t="s">
        <v>94</v>
      </c>
      <c r="D3248">
        <v>86.802192217099986</v>
      </c>
      <c r="E3248">
        <v>5.0284783268785826E-3</v>
      </c>
    </row>
    <row r="3249" spans="1:5">
      <c r="A3249" t="s">
        <v>234</v>
      </c>
      <c r="B3249" t="s">
        <v>244</v>
      </c>
      <c r="C3249" t="s">
        <v>94</v>
      </c>
      <c r="D3249">
        <v>116.40554343470001</v>
      </c>
      <c r="E3249">
        <v>5.8770050152486125E-3</v>
      </c>
    </row>
    <row r="3250" spans="1:5">
      <c r="A3250" t="s">
        <v>235</v>
      </c>
      <c r="B3250" t="s">
        <v>244</v>
      </c>
      <c r="C3250" t="s">
        <v>94</v>
      </c>
      <c r="D3250">
        <v>129.98767080719998</v>
      </c>
      <c r="E3250">
        <v>5.6535102123993807E-3</v>
      </c>
    </row>
    <row r="3251" spans="1:5">
      <c r="A3251" t="s">
        <v>236</v>
      </c>
      <c r="B3251" t="s">
        <v>244</v>
      </c>
      <c r="C3251" t="s">
        <v>94</v>
      </c>
      <c r="D3251">
        <v>149.78573315440002</v>
      </c>
      <c r="E3251">
        <v>6.0978971409303678E-3</v>
      </c>
    </row>
    <row r="3252" spans="1:5">
      <c r="A3252" t="s">
        <v>237</v>
      </c>
      <c r="B3252" t="s">
        <v>244</v>
      </c>
      <c r="C3252" t="s">
        <v>94</v>
      </c>
      <c r="D3252">
        <v>74.55483870949999</v>
      </c>
      <c r="E3252">
        <v>8.3067718549325615E-3</v>
      </c>
    </row>
    <row r="3253" spans="1:5">
      <c r="A3253" t="s">
        <v>238</v>
      </c>
      <c r="B3253" t="s">
        <v>244</v>
      </c>
      <c r="C3253" t="s">
        <v>94</v>
      </c>
      <c r="D3253">
        <v>109</v>
      </c>
      <c r="E3253">
        <v>6.3710499490316009E-3</v>
      </c>
    </row>
    <row r="3254" spans="1:5">
      <c r="A3254" t="s">
        <v>239</v>
      </c>
      <c r="B3254" t="s">
        <v>244</v>
      </c>
      <c r="C3254" t="s">
        <v>94</v>
      </c>
      <c r="D3254">
        <v>153.39056007249997</v>
      </c>
      <c r="E3254">
        <v>5.8812593198083558E-3</v>
      </c>
    </row>
    <row r="3255" spans="1:5">
      <c r="A3255" t="s">
        <v>240</v>
      </c>
      <c r="B3255" t="s">
        <v>244</v>
      </c>
      <c r="C3255" t="s">
        <v>94</v>
      </c>
      <c r="D3255">
        <v>101.94012154869998</v>
      </c>
      <c r="E3255">
        <v>6.9364135183261014E-3</v>
      </c>
    </row>
    <row r="3256" spans="1:5">
      <c r="A3256" t="s">
        <v>241</v>
      </c>
      <c r="B3256" t="s">
        <v>244</v>
      </c>
      <c r="C3256" t="s">
        <v>94</v>
      </c>
      <c r="D3256">
        <v>63.764809301100001</v>
      </c>
      <c r="E3256">
        <v>8.8192700085484108E-3</v>
      </c>
    </row>
    <row r="3257" spans="1:5">
      <c r="A3257" t="s">
        <v>227</v>
      </c>
      <c r="B3257" t="s">
        <v>244</v>
      </c>
      <c r="C3257" t="s">
        <v>95</v>
      </c>
      <c r="D3257">
        <v>110.24999998000003</v>
      </c>
      <c r="E3257">
        <v>5.0871686122859047E-3</v>
      </c>
    </row>
    <row r="3258" spans="1:5">
      <c r="A3258" t="s">
        <v>228</v>
      </c>
      <c r="B3258" t="s">
        <v>244</v>
      </c>
      <c r="C3258" t="s">
        <v>95</v>
      </c>
      <c r="D3258">
        <v>131.01148753450005</v>
      </c>
      <c r="E3258">
        <v>6.6844774891008808E-3</v>
      </c>
    </row>
    <row r="3259" spans="1:5">
      <c r="A3259" t="s">
        <v>229</v>
      </c>
      <c r="B3259" t="s">
        <v>244</v>
      </c>
      <c r="C3259" t="s">
        <v>95</v>
      </c>
      <c r="D3259">
        <v>114.03940461830001</v>
      </c>
      <c r="E3259">
        <v>6.8525342002555409E-3</v>
      </c>
    </row>
    <row r="3260" spans="1:5">
      <c r="A3260" t="s">
        <v>230</v>
      </c>
      <c r="B3260" t="s">
        <v>244</v>
      </c>
      <c r="C3260" t="s">
        <v>95</v>
      </c>
      <c r="D3260">
        <v>136.47630338350001</v>
      </c>
      <c r="E3260">
        <v>7.3209300282792858E-3</v>
      </c>
    </row>
    <row r="3261" spans="1:5">
      <c r="A3261" t="s">
        <v>231</v>
      </c>
      <c r="B3261" t="s">
        <v>244</v>
      </c>
      <c r="C3261" t="s">
        <v>95</v>
      </c>
      <c r="D3261">
        <v>73.914086124800008</v>
      </c>
      <c r="E3261">
        <v>6.5456067629491178E-3</v>
      </c>
    </row>
    <row r="3262" spans="1:5">
      <c r="A3262" t="s">
        <v>232</v>
      </c>
      <c r="B3262" t="s">
        <v>244</v>
      </c>
      <c r="C3262" t="s">
        <v>95</v>
      </c>
      <c r="D3262">
        <v>155.07693077229999</v>
      </c>
      <c r="E3262">
        <v>5.8119471275207652E-3</v>
      </c>
    </row>
    <row r="3263" spans="1:5">
      <c r="A3263" t="s">
        <v>233</v>
      </c>
      <c r="B3263" t="s">
        <v>244</v>
      </c>
      <c r="C3263" t="s">
        <v>95</v>
      </c>
      <c r="D3263">
        <v>134.96959064319995</v>
      </c>
      <c r="E3263">
        <v>4.624880607477122E-3</v>
      </c>
    </row>
    <row r="3264" spans="1:5">
      <c r="A3264" t="s">
        <v>234</v>
      </c>
      <c r="B3264" t="s">
        <v>244</v>
      </c>
      <c r="C3264" t="s">
        <v>95</v>
      </c>
      <c r="D3264">
        <v>80.005641554500002</v>
      </c>
      <c r="E3264">
        <v>5.2175378953174933E-3</v>
      </c>
    </row>
    <row r="3265" spans="1:5">
      <c r="A3265" t="s">
        <v>235</v>
      </c>
      <c r="B3265" t="s">
        <v>244</v>
      </c>
      <c r="C3265" t="s">
        <v>95</v>
      </c>
      <c r="D3265">
        <v>85.817676767400002</v>
      </c>
      <c r="E3265">
        <v>7.9940131605204887E-3</v>
      </c>
    </row>
    <row r="3266" spans="1:5">
      <c r="A3266" t="s">
        <v>236</v>
      </c>
      <c r="B3266" t="s">
        <v>244</v>
      </c>
      <c r="C3266" t="s">
        <v>95</v>
      </c>
      <c r="D3266">
        <v>110.97867383510001</v>
      </c>
      <c r="E3266">
        <v>6.7851696977846779E-3</v>
      </c>
    </row>
    <row r="3267" spans="1:5">
      <c r="A3267" t="s">
        <v>237</v>
      </c>
      <c r="B3267" t="s">
        <v>244</v>
      </c>
      <c r="C3267" t="s">
        <v>95</v>
      </c>
      <c r="D3267">
        <v>72.582786389100008</v>
      </c>
      <c r="E3267">
        <v>7.1927402565684969E-3</v>
      </c>
    </row>
    <row r="3268" spans="1:5">
      <c r="A3268" t="s">
        <v>238</v>
      </c>
      <c r="B3268" t="s">
        <v>244</v>
      </c>
      <c r="C3268" t="s">
        <v>95</v>
      </c>
      <c r="D3268">
        <v>82</v>
      </c>
      <c r="E3268">
        <v>7.3086043360433596E-3</v>
      </c>
    </row>
    <row r="3269" spans="1:5">
      <c r="A3269" t="s">
        <v>239</v>
      </c>
      <c r="B3269" t="s">
        <v>244</v>
      </c>
      <c r="C3269" t="s">
        <v>95</v>
      </c>
      <c r="D3269">
        <v>85.466648862100016</v>
      </c>
      <c r="E3269">
        <v>9.7984771243751646E-3</v>
      </c>
    </row>
    <row r="3270" spans="1:5">
      <c r="A3270" t="s">
        <v>240</v>
      </c>
      <c r="B3270" t="s">
        <v>244</v>
      </c>
      <c r="C3270" t="s">
        <v>95</v>
      </c>
      <c r="D3270">
        <v>50.134619402000006</v>
      </c>
      <c r="E3270">
        <v>8.8851935205987199E-3</v>
      </c>
    </row>
    <row r="3271" spans="1:5">
      <c r="A3271" t="s">
        <v>241</v>
      </c>
      <c r="B3271" t="s">
        <v>244</v>
      </c>
      <c r="C3271" t="s">
        <v>95</v>
      </c>
      <c r="D3271">
        <v>85.741545893400001</v>
      </c>
      <c r="E3271">
        <v>7.0261610527301687E-3</v>
      </c>
    </row>
    <row r="3272" spans="1:5">
      <c r="A3272" t="s">
        <v>227</v>
      </c>
      <c r="B3272" t="s">
        <v>244</v>
      </c>
      <c r="C3272" t="s">
        <v>96</v>
      </c>
      <c r="D3272">
        <v>219.86363641000005</v>
      </c>
      <c r="E3272">
        <v>5.48822157907204E-3</v>
      </c>
    </row>
    <row r="3273" spans="1:5">
      <c r="A3273" t="s">
        <v>228</v>
      </c>
      <c r="B3273" t="s">
        <v>244</v>
      </c>
      <c r="C3273" t="s">
        <v>96</v>
      </c>
      <c r="D3273">
        <v>265.31099423619992</v>
      </c>
      <c r="E3273">
        <v>6.2838857827808882E-3</v>
      </c>
    </row>
    <row r="3274" spans="1:5">
      <c r="A3274" t="s">
        <v>229</v>
      </c>
      <c r="B3274" t="s">
        <v>244</v>
      </c>
      <c r="C3274" t="s">
        <v>96</v>
      </c>
      <c r="D3274">
        <v>340.59349038360023</v>
      </c>
      <c r="E3274">
        <v>5.0064609566163893E-3</v>
      </c>
    </row>
    <row r="3275" spans="1:5">
      <c r="A3275" t="s">
        <v>230</v>
      </c>
      <c r="B3275" t="s">
        <v>244</v>
      </c>
      <c r="C3275" t="s">
        <v>96</v>
      </c>
      <c r="D3275">
        <v>364.10498629640057</v>
      </c>
      <c r="E3275">
        <v>4.9585695594871141E-3</v>
      </c>
    </row>
    <row r="3276" spans="1:5">
      <c r="A3276" t="s">
        <v>231</v>
      </c>
      <c r="B3276" t="s">
        <v>244</v>
      </c>
      <c r="C3276" t="s">
        <v>96</v>
      </c>
      <c r="D3276">
        <v>259.72721247430002</v>
      </c>
      <c r="E3276">
        <v>4.7313555700777311E-3</v>
      </c>
    </row>
    <row r="3277" spans="1:5">
      <c r="A3277" t="s">
        <v>232</v>
      </c>
      <c r="B3277" t="s">
        <v>244</v>
      </c>
      <c r="C3277" t="s">
        <v>96</v>
      </c>
      <c r="D3277">
        <v>386.59885153119995</v>
      </c>
      <c r="E3277">
        <v>4.5307367924433467E-3</v>
      </c>
    </row>
    <row r="3278" spans="1:5">
      <c r="A3278" t="s">
        <v>233</v>
      </c>
      <c r="B3278" t="s">
        <v>244</v>
      </c>
      <c r="C3278" t="s">
        <v>96</v>
      </c>
      <c r="D3278">
        <v>291.02424422479993</v>
      </c>
      <c r="E3278">
        <v>4.6986488244224137E-3</v>
      </c>
    </row>
    <row r="3279" spans="1:5">
      <c r="A3279" t="s">
        <v>234</v>
      </c>
      <c r="B3279" t="s">
        <v>244</v>
      </c>
      <c r="C3279" t="s">
        <v>96</v>
      </c>
      <c r="D3279">
        <v>377.89930348100063</v>
      </c>
      <c r="E3279">
        <v>5.2501567973558183E-3</v>
      </c>
    </row>
    <row r="3280" spans="1:5">
      <c r="A3280" t="s">
        <v>235</v>
      </c>
      <c r="B3280" t="s">
        <v>244</v>
      </c>
      <c r="C3280" t="s">
        <v>96</v>
      </c>
      <c r="D3280">
        <v>495.38947894920057</v>
      </c>
      <c r="E3280">
        <v>4.3182005777369879E-3</v>
      </c>
    </row>
    <row r="3281" spans="1:5">
      <c r="A3281" t="s">
        <v>236</v>
      </c>
      <c r="B3281" t="s">
        <v>244</v>
      </c>
      <c r="C3281" t="s">
        <v>96</v>
      </c>
      <c r="D3281">
        <v>463.04168742699949</v>
      </c>
      <c r="E3281">
        <v>5.0731079097518688E-3</v>
      </c>
    </row>
    <row r="3282" spans="1:5">
      <c r="A3282" t="s">
        <v>237</v>
      </c>
      <c r="B3282" t="s">
        <v>244</v>
      </c>
      <c r="C3282" t="s">
        <v>96</v>
      </c>
      <c r="D3282">
        <v>438.43130212709974</v>
      </c>
      <c r="E3282">
        <v>5.21228481464366E-3</v>
      </c>
    </row>
    <row r="3283" spans="1:5">
      <c r="A3283" t="s">
        <v>238</v>
      </c>
      <c r="B3283" t="s">
        <v>244</v>
      </c>
      <c r="C3283" t="s">
        <v>96</v>
      </c>
      <c r="D3283">
        <v>321</v>
      </c>
      <c r="E3283">
        <v>5.6983385254413292E-3</v>
      </c>
    </row>
    <row r="3284" spans="1:5">
      <c r="A3284" t="s">
        <v>239</v>
      </c>
      <c r="B3284" t="s">
        <v>244</v>
      </c>
      <c r="C3284" t="s">
        <v>96</v>
      </c>
      <c r="D3284">
        <v>299.89896607970007</v>
      </c>
      <c r="E3284">
        <v>4.9763667178440527E-3</v>
      </c>
    </row>
    <row r="3285" spans="1:5">
      <c r="A3285" t="s">
        <v>240</v>
      </c>
      <c r="B3285" t="s">
        <v>244</v>
      </c>
      <c r="C3285" t="s">
        <v>96</v>
      </c>
      <c r="D3285">
        <v>231.37736216889999</v>
      </c>
      <c r="E3285">
        <v>5.6697679123483315E-3</v>
      </c>
    </row>
    <row r="3286" spans="1:5">
      <c r="A3286" t="s">
        <v>241</v>
      </c>
      <c r="B3286" t="s">
        <v>244</v>
      </c>
      <c r="C3286" t="s">
        <v>96</v>
      </c>
      <c r="D3286">
        <v>227.62096978759996</v>
      </c>
      <c r="E3286">
        <v>5.2162676143933349E-3</v>
      </c>
    </row>
    <row r="3287" spans="1:5">
      <c r="A3287" t="s">
        <v>227</v>
      </c>
      <c r="B3287" t="s">
        <v>244</v>
      </c>
      <c r="C3287" t="s">
        <v>97</v>
      </c>
      <c r="D3287">
        <v>199.30939232999995</v>
      </c>
      <c r="E3287">
        <v>6.1092246091906891E-3</v>
      </c>
    </row>
    <row r="3288" spans="1:5">
      <c r="A3288" t="s">
        <v>228</v>
      </c>
      <c r="B3288" t="s">
        <v>244</v>
      </c>
      <c r="C3288" t="s">
        <v>97</v>
      </c>
      <c r="D3288">
        <v>139.60838181390011</v>
      </c>
      <c r="E3288">
        <v>7.731000814129539E-3</v>
      </c>
    </row>
    <row r="3289" spans="1:5">
      <c r="A3289" t="s">
        <v>229</v>
      </c>
      <c r="B3289" t="s">
        <v>244</v>
      </c>
      <c r="C3289" t="s">
        <v>97</v>
      </c>
      <c r="D3289">
        <v>171.72752692450007</v>
      </c>
      <c r="E3289">
        <v>5.7845036392879766E-3</v>
      </c>
    </row>
    <row r="3290" spans="1:5">
      <c r="A3290" t="s">
        <v>230</v>
      </c>
      <c r="B3290" t="s">
        <v>244</v>
      </c>
      <c r="C3290" t="s">
        <v>97</v>
      </c>
      <c r="D3290">
        <v>114.19295918619997</v>
      </c>
      <c r="E3290">
        <v>5.9978436651874478E-3</v>
      </c>
    </row>
    <row r="3291" spans="1:5">
      <c r="A3291" t="s">
        <v>231</v>
      </c>
      <c r="B3291" t="s">
        <v>244</v>
      </c>
      <c r="C3291" t="s">
        <v>97</v>
      </c>
      <c r="D3291">
        <v>100.46253150970003</v>
      </c>
      <c r="E3291">
        <v>7.3726686841681299E-3</v>
      </c>
    </row>
    <row r="3292" spans="1:5">
      <c r="A3292" t="s">
        <v>232</v>
      </c>
      <c r="B3292" t="s">
        <v>244</v>
      </c>
      <c r="C3292" t="s">
        <v>97</v>
      </c>
      <c r="D3292">
        <v>98.013180223399985</v>
      </c>
      <c r="E3292">
        <v>6.7056138369401708E-3</v>
      </c>
    </row>
    <row r="3293" spans="1:5">
      <c r="A3293" t="s">
        <v>233</v>
      </c>
      <c r="B3293" t="s">
        <v>244</v>
      </c>
      <c r="C3293" t="s">
        <v>97</v>
      </c>
      <c r="D3293">
        <v>88.039752552300016</v>
      </c>
      <c r="E3293">
        <v>5.4066503010151753E-3</v>
      </c>
    </row>
    <row r="3294" spans="1:5">
      <c r="A3294" t="s">
        <v>234</v>
      </c>
      <c r="B3294" t="s">
        <v>244</v>
      </c>
      <c r="C3294" t="s">
        <v>97</v>
      </c>
      <c r="D3294">
        <v>99.610676424899992</v>
      </c>
      <c r="E3294">
        <v>7.5086171812241264E-3</v>
      </c>
    </row>
    <row r="3295" spans="1:5">
      <c r="A3295" t="s">
        <v>235</v>
      </c>
      <c r="B3295" t="s">
        <v>244</v>
      </c>
      <c r="C3295" t="s">
        <v>97</v>
      </c>
      <c r="D3295">
        <v>115.09237634999998</v>
      </c>
      <c r="E3295">
        <v>6.8688920913404818E-3</v>
      </c>
    </row>
    <row r="3296" spans="1:5">
      <c r="A3296" t="s">
        <v>236</v>
      </c>
      <c r="B3296" t="s">
        <v>244</v>
      </c>
      <c r="C3296" t="s">
        <v>97</v>
      </c>
      <c r="D3296">
        <v>134.45128874960002</v>
      </c>
      <c r="E3296">
        <v>8.2016241471319987E-3</v>
      </c>
    </row>
    <row r="3297" spans="1:5">
      <c r="A3297" t="s">
        <v>237</v>
      </c>
      <c r="B3297" t="s">
        <v>244</v>
      </c>
      <c r="C3297" t="s">
        <v>97</v>
      </c>
      <c r="D3297">
        <v>90.607859848800004</v>
      </c>
      <c r="E3297">
        <v>7.7238339864851768E-3</v>
      </c>
    </row>
    <row r="3298" spans="1:5">
      <c r="A3298" t="s">
        <v>238</v>
      </c>
      <c r="B3298" t="s">
        <v>244</v>
      </c>
      <c r="C3298" t="s">
        <v>97</v>
      </c>
      <c r="D3298">
        <v>67</v>
      </c>
      <c r="E3298">
        <v>7.9601990049751239E-3</v>
      </c>
    </row>
    <row r="3299" spans="1:5">
      <c r="A3299" t="s">
        <v>239</v>
      </c>
      <c r="B3299" t="s">
        <v>244</v>
      </c>
      <c r="C3299" t="s">
        <v>97</v>
      </c>
      <c r="D3299">
        <v>61.8295365281</v>
      </c>
      <c r="E3299">
        <v>5.9295156843609765E-3</v>
      </c>
    </row>
    <row r="3300" spans="1:5">
      <c r="A3300" t="s">
        <v>240</v>
      </c>
      <c r="B3300" t="s">
        <v>244</v>
      </c>
      <c r="C3300" t="s">
        <v>97</v>
      </c>
      <c r="D3300">
        <v>78.729953916900001</v>
      </c>
      <c r="E3300">
        <v>8.1742164391711176E-3</v>
      </c>
    </row>
    <row r="3301" spans="1:5">
      <c r="A3301" t="s">
        <v>241</v>
      </c>
      <c r="B3301" t="s">
        <v>244</v>
      </c>
      <c r="C3301" t="s">
        <v>97</v>
      </c>
      <c r="D3301">
        <v>67.526315789600005</v>
      </c>
      <c r="E3301">
        <v>6.9352429202380658E-3</v>
      </c>
    </row>
    <row r="3302" spans="1:5">
      <c r="A3302" t="s">
        <v>227</v>
      </c>
      <c r="B3302" t="s">
        <v>244</v>
      </c>
      <c r="C3302" t="s">
        <v>98</v>
      </c>
      <c r="D3302">
        <v>161.13043483999999</v>
      </c>
      <c r="E3302">
        <v>6.5812945974583767E-3</v>
      </c>
    </row>
    <row r="3303" spans="1:5">
      <c r="A3303" t="s">
        <v>228</v>
      </c>
      <c r="B3303" t="s">
        <v>244</v>
      </c>
      <c r="C3303" t="s">
        <v>98</v>
      </c>
      <c r="D3303">
        <v>184.60453216359997</v>
      </c>
      <c r="E3303">
        <v>6.9228897428816995E-3</v>
      </c>
    </row>
    <row r="3304" spans="1:5">
      <c r="A3304" t="s">
        <v>229</v>
      </c>
      <c r="B3304" t="s">
        <v>244</v>
      </c>
      <c r="C3304" t="s">
        <v>98</v>
      </c>
      <c r="D3304">
        <v>186.60954184760001</v>
      </c>
      <c r="E3304">
        <v>7.0785127674367031E-3</v>
      </c>
    </row>
    <row r="3305" spans="1:5">
      <c r="A3305" t="s">
        <v>230</v>
      </c>
      <c r="B3305" t="s">
        <v>244</v>
      </c>
      <c r="C3305" t="s">
        <v>98</v>
      </c>
      <c r="D3305">
        <v>154.84889984990002</v>
      </c>
      <c r="E3305">
        <v>7.6451108318229223E-3</v>
      </c>
    </row>
    <row r="3306" spans="1:5">
      <c r="A3306" t="s">
        <v>231</v>
      </c>
      <c r="B3306" t="s">
        <v>244</v>
      </c>
      <c r="C3306" t="s">
        <v>98</v>
      </c>
      <c r="D3306">
        <v>127.14496743540003</v>
      </c>
      <c r="E3306">
        <v>6.282184101898694E-3</v>
      </c>
    </row>
    <row r="3307" spans="1:5">
      <c r="A3307" t="s">
        <v>232</v>
      </c>
      <c r="B3307" t="s">
        <v>244</v>
      </c>
      <c r="C3307" t="s">
        <v>98</v>
      </c>
      <c r="D3307">
        <v>192.36815639320014</v>
      </c>
      <c r="E3307">
        <v>5.7305734353577872E-3</v>
      </c>
    </row>
    <row r="3308" spans="1:5">
      <c r="A3308" t="s">
        <v>233</v>
      </c>
      <c r="B3308" t="s">
        <v>244</v>
      </c>
      <c r="C3308" t="s">
        <v>98</v>
      </c>
      <c r="D3308">
        <v>145.29687201910002</v>
      </c>
      <c r="E3308">
        <v>5.8986461308604974E-3</v>
      </c>
    </row>
    <row r="3309" spans="1:5">
      <c r="A3309" t="s">
        <v>234</v>
      </c>
      <c r="B3309" t="s">
        <v>244</v>
      </c>
      <c r="C3309" t="s">
        <v>98</v>
      </c>
      <c r="D3309">
        <v>149.90356616559998</v>
      </c>
      <c r="E3309">
        <v>5.952261562909923E-3</v>
      </c>
    </row>
    <row r="3310" spans="1:5">
      <c r="A3310" t="s">
        <v>235</v>
      </c>
      <c r="B3310" t="s">
        <v>244</v>
      </c>
      <c r="C3310" t="s">
        <v>98</v>
      </c>
      <c r="D3310">
        <v>145.04405388249995</v>
      </c>
      <c r="E3310">
        <v>7.3323291169165271E-3</v>
      </c>
    </row>
    <row r="3311" spans="1:5">
      <c r="A3311" t="s">
        <v>236</v>
      </c>
      <c r="B3311" t="s">
        <v>244</v>
      </c>
      <c r="C3311" t="s">
        <v>98</v>
      </c>
      <c r="D3311">
        <v>160.08476070139997</v>
      </c>
      <c r="E3311">
        <v>7.347581638831366E-3</v>
      </c>
    </row>
    <row r="3312" spans="1:5">
      <c r="A3312" t="s">
        <v>237</v>
      </c>
      <c r="B3312" t="s">
        <v>244</v>
      </c>
      <c r="C3312" t="s">
        <v>98</v>
      </c>
      <c r="D3312">
        <v>97.678036891000005</v>
      </c>
      <c r="E3312">
        <v>6.6127484787345354E-3</v>
      </c>
    </row>
    <row r="3313" spans="1:5">
      <c r="A3313" t="s">
        <v>238</v>
      </c>
      <c r="B3313" t="s">
        <v>244</v>
      </c>
      <c r="C3313" t="s">
        <v>98</v>
      </c>
      <c r="D3313">
        <v>112</v>
      </c>
      <c r="E3313">
        <v>6.8576388888888888E-3</v>
      </c>
    </row>
    <row r="3314" spans="1:5">
      <c r="A3314" t="s">
        <v>239</v>
      </c>
      <c r="B3314" t="s">
        <v>244</v>
      </c>
      <c r="C3314" t="s">
        <v>98</v>
      </c>
      <c r="D3314">
        <v>102.27135413640001</v>
      </c>
      <c r="E3314">
        <v>7.1739783588477051E-3</v>
      </c>
    </row>
    <row r="3315" spans="1:5">
      <c r="A3315" t="s">
        <v>240</v>
      </c>
      <c r="B3315" t="s">
        <v>244</v>
      </c>
      <c r="C3315" t="s">
        <v>98</v>
      </c>
      <c r="D3315">
        <v>121.424250281</v>
      </c>
      <c r="E3315">
        <v>7.0240369217067543E-3</v>
      </c>
    </row>
    <row r="3316" spans="1:5">
      <c r="A3316" t="s">
        <v>241</v>
      </c>
      <c r="B3316" t="s">
        <v>244</v>
      </c>
      <c r="C3316" t="s">
        <v>98</v>
      </c>
      <c r="D3316">
        <v>86.383458646299985</v>
      </c>
      <c r="E3316">
        <v>7.4501213721339977E-3</v>
      </c>
    </row>
    <row r="3317" spans="1:5">
      <c r="A3317" t="s">
        <v>227</v>
      </c>
      <c r="B3317" t="s">
        <v>244</v>
      </c>
      <c r="C3317" t="s">
        <v>99</v>
      </c>
      <c r="D3317">
        <v>193.68918914999989</v>
      </c>
      <c r="E3317">
        <v>4.5929685703398277E-3</v>
      </c>
    </row>
    <row r="3318" spans="1:5">
      <c r="A3318" t="s">
        <v>228</v>
      </c>
      <c r="B3318" t="s">
        <v>244</v>
      </c>
      <c r="C3318" t="s">
        <v>99</v>
      </c>
      <c r="D3318">
        <v>184.22653470950002</v>
      </c>
      <c r="E3318">
        <v>6.777021271841664E-3</v>
      </c>
    </row>
    <row r="3319" spans="1:5">
      <c r="A3319" t="s">
        <v>229</v>
      </c>
      <c r="B3319" t="s">
        <v>244</v>
      </c>
      <c r="C3319" t="s">
        <v>99</v>
      </c>
      <c r="D3319">
        <v>219.92973093789985</v>
      </c>
      <c r="E3319">
        <v>6.2263759223893404E-3</v>
      </c>
    </row>
    <row r="3320" spans="1:5">
      <c r="A3320" t="s">
        <v>230</v>
      </c>
      <c r="B3320" t="s">
        <v>244</v>
      </c>
      <c r="C3320" t="s">
        <v>99</v>
      </c>
      <c r="D3320">
        <v>204.78771224059992</v>
      </c>
      <c r="E3320">
        <v>5.0887461987134128E-3</v>
      </c>
    </row>
    <row r="3321" spans="1:5">
      <c r="A3321" t="s">
        <v>231</v>
      </c>
      <c r="B3321" t="s">
        <v>244</v>
      </c>
      <c r="C3321" t="s">
        <v>99</v>
      </c>
      <c r="D3321">
        <v>172.99568104650007</v>
      </c>
      <c r="E3321">
        <v>5.6952638639969095E-3</v>
      </c>
    </row>
    <row r="3322" spans="1:5">
      <c r="A3322" t="s">
        <v>232</v>
      </c>
      <c r="B3322" t="s">
        <v>244</v>
      </c>
      <c r="C3322" t="s">
        <v>99</v>
      </c>
      <c r="D3322">
        <v>176.1500547597</v>
      </c>
      <c r="E3322">
        <v>5.0671259866958002E-3</v>
      </c>
    </row>
    <row r="3323" spans="1:5">
      <c r="A3323" t="s">
        <v>233</v>
      </c>
      <c r="B3323" t="s">
        <v>244</v>
      </c>
      <c r="C3323" t="s">
        <v>99</v>
      </c>
      <c r="D3323">
        <v>172.67239838020004</v>
      </c>
      <c r="E3323">
        <v>4.9661362134069114E-3</v>
      </c>
    </row>
    <row r="3324" spans="1:5">
      <c r="A3324" t="s">
        <v>234</v>
      </c>
      <c r="B3324" t="s">
        <v>244</v>
      </c>
      <c r="C3324" t="s">
        <v>99</v>
      </c>
      <c r="D3324">
        <v>191.47632995430013</v>
      </c>
      <c r="E3324">
        <v>4.0389053046468639E-3</v>
      </c>
    </row>
    <row r="3325" spans="1:5">
      <c r="A3325" t="s">
        <v>235</v>
      </c>
      <c r="B3325" t="s">
        <v>244</v>
      </c>
      <c r="C3325" t="s">
        <v>99</v>
      </c>
      <c r="D3325">
        <v>299.89903846159996</v>
      </c>
      <c r="E3325">
        <v>4.9117059763500439E-3</v>
      </c>
    </row>
    <row r="3326" spans="1:5">
      <c r="A3326" t="s">
        <v>236</v>
      </c>
      <c r="B3326" t="s">
        <v>244</v>
      </c>
      <c r="C3326" t="s">
        <v>99</v>
      </c>
      <c r="D3326">
        <v>281</v>
      </c>
      <c r="E3326">
        <v>5.0365757216291026E-3</v>
      </c>
    </row>
    <row r="3327" spans="1:5">
      <c r="A3327" t="s">
        <v>237</v>
      </c>
      <c r="B3327" t="s">
        <v>244</v>
      </c>
      <c r="C3327" t="s">
        <v>99</v>
      </c>
      <c r="D3327">
        <v>266</v>
      </c>
      <c r="E3327">
        <v>4.9968671679197999E-3</v>
      </c>
    </row>
    <row r="3328" spans="1:5">
      <c r="A3328" t="s">
        <v>238</v>
      </c>
      <c r="B3328" t="s">
        <v>244</v>
      </c>
      <c r="C3328" t="s">
        <v>99</v>
      </c>
      <c r="D3328">
        <v>257</v>
      </c>
      <c r="E3328">
        <v>5.1853653264159099E-3</v>
      </c>
    </row>
    <row r="3329" spans="1:5">
      <c r="A3329" t="s">
        <v>239</v>
      </c>
      <c r="B3329" t="s">
        <v>244</v>
      </c>
      <c r="C3329" t="s">
        <v>99</v>
      </c>
      <c r="D3329">
        <v>265</v>
      </c>
      <c r="E3329">
        <v>5.2463312368972743E-3</v>
      </c>
    </row>
    <row r="3330" spans="1:5">
      <c r="A3330" t="s">
        <v>240</v>
      </c>
      <c r="B3330" t="s">
        <v>244</v>
      </c>
      <c r="C3330" t="s">
        <v>99</v>
      </c>
      <c r="D3330">
        <v>310</v>
      </c>
      <c r="E3330">
        <v>5.622759856630825E-3</v>
      </c>
    </row>
    <row r="3331" spans="1:5">
      <c r="A3331" t="s">
        <v>241</v>
      </c>
      <c r="B3331" t="s">
        <v>244</v>
      </c>
      <c r="C3331" t="s">
        <v>99</v>
      </c>
      <c r="D3331">
        <v>238</v>
      </c>
      <c r="E3331">
        <v>6.1186974789915975E-3</v>
      </c>
    </row>
    <row r="3332" spans="1:5">
      <c r="A3332" t="s">
        <v>227</v>
      </c>
      <c r="B3332" t="s">
        <v>244</v>
      </c>
      <c r="C3332" t="s">
        <v>100</v>
      </c>
      <c r="D3332">
        <v>219.61111113000007</v>
      </c>
      <c r="E3332">
        <v>4.8881651066817649E-3</v>
      </c>
    </row>
    <row r="3333" spans="1:5">
      <c r="A3333" t="s">
        <v>228</v>
      </c>
      <c r="B3333" t="s">
        <v>244</v>
      </c>
      <c r="C3333" t="s">
        <v>100</v>
      </c>
      <c r="D3333">
        <v>199.20131178809979</v>
      </c>
      <c r="E3333">
        <v>5.3963279170968891E-3</v>
      </c>
    </row>
    <row r="3334" spans="1:5">
      <c r="A3334" t="s">
        <v>229</v>
      </c>
      <c r="B3334" t="s">
        <v>244</v>
      </c>
      <c r="C3334" t="s">
        <v>100</v>
      </c>
      <c r="D3334">
        <v>238.79751884800018</v>
      </c>
      <c r="E3334">
        <v>5.2192980162579774E-3</v>
      </c>
    </row>
    <row r="3335" spans="1:5">
      <c r="A3335" t="s">
        <v>230</v>
      </c>
      <c r="B3335" t="s">
        <v>244</v>
      </c>
      <c r="C3335" t="s">
        <v>100</v>
      </c>
      <c r="D3335">
        <v>118.98965691520003</v>
      </c>
      <c r="E3335">
        <v>5.2190817238549295E-3</v>
      </c>
    </row>
    <row r="3336" spans="1:5">
      <c r="A3336" t="s">
        <v>231</v>
      </c>
      <c r="B3336" t="s">
        <v>244</v>
      </c>
      <c r="C3336" t="s">
        <v>100</v>
      </c>
      <c r="D3336">
        <v>143.69326824979996</v>
      </c>
      <c r="E3336">
        <v>6.4046101936933242E-3</v>
      </c>
    </row>
    <row r="3337" spans="1:5">
      <c r="A3337" t="s">
        <v>232</v>
      </c>
      <c r="B3337" t="s">
        <v>244</v>
      </c>
      <c r="C3337" t="s">
        <v>100</v>
      </c>
      <c r="D3337">
        <v>158.099924711</v>
      </c>
      <c r="E3337">
        <v>5.3811569516931668E-3</v>
      </c>
    </row>
    <row r="3338" spans="1:5">
      <c r="A3338" t="s">
        <v>233</v>
      </c>
      <c r="B3338" t="s">
        <v>244</v>
      </c>
      <c r="C3338" t="s">
        <v>100</v>
      </c>
      <c r="D3338">
        <v>153.0003102734</v>
      </c>
      <c r="E3338">
        <v>5.484788207924857E-3</v>
      </c>
    </row>
    <row r="3339" spans="1:5">
      <c r="A3339" t="s">
        <v>234</v>
      </c>
      <c r="B3339" t="s">
        <v>244</v>
      </c>
      <c r="C3339" t="s">
        <v>100</v>
      </c>
      <c r="D3339">
        <v>189.44221556790001</v>
      </c>
      <c r="E3339">
        <v>5.7353906092366099E-3</v>
      </c>
    </row>
    <row r="3340" spans="1:5">
      <c r="A3340" t="s">
        <v>235</v>
      </c>
      <c r="B3340" t="s">
        <v>244</v>
      </c>
      <c r="C3340" t="s">
        <v>100</v>
      </c>
      <c r="D3340">
        <v>195.65409608620007</v>
      </c>
      <c r="E3340">
        <v>6.3262799264641977E-3</v>
      </c>
    </row>
    <row r="3341" spans="1:5">
      <c r="A3341" t="s">
        <v>236</v>
      </c>
      <c r="B3341" t="s">
        <v>244</v>
      </c>
      <c r="C3341" t="s">
        <v>100</v>
      </c>
      <c r="D3341">
        <v>208.79736190919999</v>
      </c>
      <c r="E3341">
        <v>5.9567400695422013E-3</v>
      </c>
    </row>
    <row r="3342" spans="1:5">
      <c r="A3342" t="s">
        <v>237</v>
      </c>
      <c r="B3342" t="s">
        <v>244</v>
      </c>
      <c r="C3342" t="s">
        <v>100</v>
      </c>
      <c r="D3342">
        <v>120.09913003630004</v>
      </c>
      <c r="E3342">
        <v>6.9790671112392837E-3</v>
      </c>
    </row>
    <row r="3343" spans="1:5">
      <c r="A3343" t="s">
        <v>238</v>
      </c>
      <c r="B3343" t="s">
        <v>244</v>
      </c>
      <c r="C3343" t="s">
        <v>100</v>
      </c>
      <c r="D3343">
        <v>153</v>
      </c>
      <c r="E3343">
        <v>7.2303921568627454E-3</v>
      </c>
    </row>
    <row r="3344" spans="1:5">
      <c r="A3344" t="s">
        <v>239</v>
      </c>
      <c r="B3344" t="s">
        <v>244</v>
      </c>
      <c r="C3344" t="s">
        <v>100</v>
      </c>
      <c r="D3344">
        <v>258.61046783639989</v>
      </c>
      <c r="E3344">
        <v>7.0278807978461496E-3</v>
      </c>
    </row>
    <row r="3345" spans="1:5">
      <c r="A3345" t="s">
        <v>240</v>
      </c>
      <c r="B3345" t="s">
        <v>244</v>
      </c>
      <c r="C3345" t="s">
        <v>100</v>
      </c>
      <c r="D3345">
        <v>156.17512302809996</v>
      </c>
      <c r="E3345">
        <v>7.4235837699978434E-3</v>
      </c>
    </row>
    <row r="3346" spans="1:5">
      <c r="A3346" t="s">
        <v>241</v>
      </c>
      <c r="B3346" t="s">
        <v>244</v>
      </c>
      <c r="C3346" t="s">
        <v>100</v>
      </c>
      <c r="D3346">
        <v>81.913436119600007</v>
      </c>
      <c r="E3346">
        <v>6.2389854932879737E-3</v>
      </c>
    </row>
    <row r="3347" spans="1:5">
      <c r="A3347" t="s">
        <v>227</v>
      </c>
      <c r="B3347" t="s">
        <v>244</v>
      </c>
      <c r="C3347" t="s">
        <v>101</v>
      </c>
      <c r="D3347">
        <v>139.38036814999998</v>
      </c>
      <c r="E3347">
        <v>8.5672295827114234E-3</v>
      </c>
    </row>
    <row r="3348" spans="1:5">
      <c r="A3348" t="s">
        <v>228</v>
      </c>
      <c r="B3348" t="s">
        <v>244</v>
      </c>
      <c r="C3348" t="s">
        <v>101</v>
      </c>
      <c r="D3348">
        <v>189.41543838759995</v>
      </c>
      <c r="E3348">
        <v>8.4498904699866432E-3</v>
      </c>
    </row>
    <row r="3349" spans="1:5">
      <c r="A3349" t="s">
        <v>229</v>
      </c>
      <c r="B3349" t="s">
        <v>244</v>
      </c>
      <c r="C3349" t="s">
        <v>101</v>
      </c>
      <c r="D3349">
        <v>160.89066141690003</v>
      </c>
      <c r="E3349">
        <v>7.9081452315436281E-3</v>
      </c>
    </row>
    <row r="3350" spans="1:5">
      <c r="A3350" t="s">
        <v>230</v>
      </c>
      <c r="B3350" t="s">
        <v>244</v>
      </c>
      <c r="C3350" t="s">
        <v>101</v>
      </c>
      <c r="D3350">
        <v>175.27140713</v>
      </c>
      <c r="E3350">
        <v>7.4414781017937527E-3</v>
      </c>
    </row>
    <row r="3351" spans="1:5">
      <c r="A3351" t="s">
        <v>231</v>
      </c>
      <c r="B3351" t="s">
        <v>244</v>
      </c>
      <c r="C3351" t="s">
        <v>101</v>
      </c>
      <c r="D3351">
        <v>148.99468344810003</v>
      </c>
      <c r="E3351">
        <v>7.0126433494264806E-3</v>
      </c>
    </row>
    <row r="3352" spans="1:5">
      <c r="A3352" t="s">
        <v>232</v>
      </c>
      <c r="B3352" t="s">
        <v>244</v>
      </c>
      <c r="C3352" t="s">
        <v>101</v>
      </c>
      <c r="D3352">
        <v>177.99926470650001</v>
      </c>
      <c r="E3352">
        <v>7.4095976359446402E-3</v>
      </c>
    </row>
    <row r="3353" spans="1:5">
      <c r="A3353" t="s">
        <v>233</v>
      </c>
      <c r="B3353" t="s">
        <v>244</v>
      </c>
      <c r="C3353" t="s">
        <v>101</v>
      </c>
      <c r="D3353">
        <v>141.68147959150002</v>
      </c>
      <c r="E3353">
        <v>7.5237587452300454E-3</v>
      </c>
    </row>
    <row r="3354" spans="1:5">
      <c r="A3354" t="s">
        <v>234</v>
      </c>
      <c r="B3354" t="s">
        <v>244</v>
      </c>
      <c r="C3354" t="s">
        <v>101</v>
      </c>
      <c r="D3354">
        <v>152.55463272230003</v>
      </c>
      <c r="E3354">
        <v>7.6642291136417772E-3</v>
      </c>
    </row>
    <row r="3355" spans="1:5">
      <c r="A3355" t="s">
        <v>235</v>
      </c>
      <c r="B3355" t="s">
        <v>244</v>
      </c>
      <c r="C3355" t="s">
        <v>101</v>
      </c>
      <c r="D3355">
        <v>169.91347466339997</v>
      </c>
      <c r="E3355">
        <v>7.1487441217680577E-3</v>
      </c>
    </row>
    <row r="3356" spans="1:5">
      <c r="A3356" t="s">
        <v>236</v>
      </c>
      <c r="B3356" t="s">
        <v>244</v>
      </c>
      <c r="C3356" t="s">
        <v>101</v>
      </c>
      <c r="D3356">
        <v>268.73397957989977</v>
      </c>
      <c r="E3356">
        <v>8.4476951659561497E-3</v>
      </c>
    </row>
    <row r="3357" spans="1:5">
      <c r="A3357" t="s">
        <v>237</v>
      </c>
      <c r="B3357" t="s">
        <v>244</v>
      </c>
      <c r="C3357" t="s">
        <v>101</v>
      </c>
      <c r="D3357">
        <v>186.04049438850004</v>
      </c>
      <c r="E3357">
        <v>7.2153353039961197E-3</v>
      </c>
    </row>
    <row r="3358" spans="1:5">
      <c r="A3358" t="s">
        <v>238</v>
      </c>
      <c r="B3358" t="s">
        <v>244</v>
      </c>
      <c r="C3358" t="s">
        <v>101</v>
      </c>
      <c r="D3358">
        <v>129</v>
      </c>
      <c r="E3358">
        <v>7.8326873385012926E-3</v>
      </c>
    </row>
    <row r="3359" spans="1:5">
      <c r="A3359" t="s">
        <v>239</v>
      </c>
      <c r="B3359" t="s">
        <v>244</v>
      </c>
      <c r="C3359" t="s">
        <v>101</v>
      </c>
      <c r="D3359">
        <v>168.9649122811</v>
      </c>
      <c r="E3359">
        <v>7.5794808221305568E-3</v>
      </c>
    </row>
    <row r="3360" spans="1:5">
      <c r="A3360" t="s">
        <v>240</v>
      </c>
      <c r="B3360" t="s">
        <v>244</v>
      </c>
      <c r="C3360" t="s">
        <v>101</v>
      </c>
      <c r="D3360">
        <v>112.71310629509998</v>
      </c>
      <c r="E3360">
        <v>7.0494195657899387E-3</v>
      </c>
    </row>
    <row r="3361" spans="1:5">
      <c r="A3361" t="s">
        <v>241</v>
      </c>
      <c r="B3361" t="s">
        <v>244</v>
      </c>
      <c r="C3361" t="s">
        <v>101</v>
      </c>
      <c r="D3361">
        <v>96.071207430000001</v>
      </c>
      <c r="E3361">
        <v>8.4910609104153507E-3</v>
      </c>
    </row>
    <row r="3362" spans="1:5">
      <c r="A3362" t="s">
        <v>227</v>
      </c>
      <c r="B3362" t="s">
        <v>244</v>
      </c>
      <c r="C3362" t="s">
        <v>102</v>
      </c>
      <c r="D3362">
        <v>168.33816426000001</v>
      </c>
      <c r="E3362">
        <v>5.8668657968080195E-3</v>
      </c>
    </row>
    <row r="3363" spans="1:5">
      <c r="A3363" t="s">
        <v>228</v>
      </c>
      <c r="B3363" t="s">
        <v>244</v>
      </c>
      <c r="C3363" t="s">
        <v>102</v>
      </c>
      <c r="D3363">
        <v>111.69911846659997</v>
      </c>
      <c r="E3363">
        <v>5.4724059405165488E-3</v>
      </c>
    </row>
    <row r="3364" spans="1:5">
      <c r="A3364" t="s">
        <v>229</v>
      </c>
      <c r="B3364" t="s">
        <v>244</v>
      </c>
      <c r="C3364" t="s">
        <v>102</v>
      </c>
      <c r="D3364">
        <v>86.88949096879999</v>
      </c>
      <c r="E3364">
        <v>4.7778884622150641E-3</v>
      </c>
    </row>
    <row r="3365" spans="1:5">
      <c r="A3365" t="s">
        <v>230</v>
      </c>
      <c r="B3365" t="s">
        <v>244</v>
      </c>
      <c r="C3365" t="s">
        <v>102</v>
      </c>
      <c r="D3365">
        <v>101.9892178356</v>
      </c>
      <c r="E3365">
        <v>6.8216796425803533E-3</v>
      </c>
    </row>
    <row r="3366" spans="1:5">
      <c r="A3366" t="s">
        <v>231</v>
      </c>
      <c r="B3366" t="s">
        <v>244</v>
      </c>
      <c r="C3366" t="s">
        <v>102</v>
      </c>
      <c r="D3366">
        <v>101.394523447</v>
      </c>
      <c r="E3366">
        <v>5.3585712735392055E-3</v>
      </c>
    </row>
    <row r="3367" spans="1:5">
      <c r="A3367" t="s">
        <v>232</v>
      </c>
      <c r="B3367" t="s">
        <v>244</v>
      </c>
      <c r="C3367" t="s">
        <v>102</v>
      </c>
      <c r="D3367">
        <v>84.928004907600013</v>
      </c>
      <c r="E3367">
        <v>5.4039094472701577E-3</v>
      </c>
    </row>
    <row r="3368" spans="1:5">
      <c r="A3368" t="s">
        <v>233</v>
      </c>
      <c r="B3368" t="s">
        <v>244</v>
      </c>
      <c r="C3368" t="s">
        <v>102</v>
      </c>
      <c r="D3368">
        <v>95.819325144499985</v>
      </c>
      <c r="E3368">
        <v>5.9880784877786681E-3</v>
      </c>
    </row>
    <row r="3369" spans="1:5">
      <c r="A3369" t="s">
        <v>234</v>
      </c>
      <c r="B3369" t="s">
        <v>244</v>
      </c>
      <c r="C3369" t="s">
        <v>102</v>
      </c>
      <c r="D3369">
        <v>95.172168854500015</v>
      </c>
      <c r="E3369">
        <v>6.0214525275074171E-3</v>
      </c>
    </row>
    <row r="3370" spans="1:5">
      <c r="A3370" t="s">
        <v>235</v>
      </c>
      <c r="B3370" t="s">
        <v>244</v>
      </c>
      <c r="C3370" t="s">
        <v>102</v>
      </c>
      <c r="D3370">
        <v>95.523484206400028</v>
      </c>
      <c r="E3370">
        <v>6.7914984323526103E-3</v>
      </c>
    </row>
    <row r="3371" spans="1:5">
      <c r="A3371" t="s">
        <v>236</v>
      </c>
      <c r="B3371" t="s">
        <v>244</v>
      </c>
      <c r="C3371" t="s">
        <v>102</v>
      </c>
      <c r="D3371">
        <v>122.52152759429998</v>
      </c>
      <c r="E3371">
        <v>7.5671125779488415E-3</v>
      </c>
    </row>
    <row r="3372" spans="1:5">
      <c r="A3372" t="s">
        <v>237</v>
      </c>
      <c r="B3372" t="s">
        <v>244</v>
      </c>
      <c r="C3372" t="s">
        <v>102</v>
      </c>
      <c r="D3372">
        <v>123.61173472730002</v>
      </c>
      <c r="E3372">
        <v>6.6414217179827798E-3</v>
      </c>
    </row>
    <row r="3373" spans="1:5">
      <c r="A3373" t="s">
        <v>238</v>
      </c>
      <c r="B3373" t="s">
        <v>244</v>
      </c>
      <c r="C3373" t="s">
        <v>102</v>
      </c>
      <c r="D3373">
        <v>88</v>
      </c>
      <c r="E3373">
        <v>6.2184343434343436E-3</v>
      </c>
    </row>
    <row r="3374" spans="1:5">
      <c r="A3374" t="s">
        <v>239</v>
      </c>
      <c r="B3374" t="s">
        <v>244</v>
      </c>
      <c r="C3374" t="s">
        <v>102</v>
      </c>
      <c r="D3374">
        <v>90.467434957699993</v>
      </c>
      <c r="E3374">
        <v>5.7927347988214334E-3</v>
      </c>
    </row>
    <row r="3375" spans="1:5">
      <c r="A3375" t="s">
        <v>240</v>
      </c>
      <c r="B3375" t="s">
        <v>244</v>
      </c>
      <c r="C3375" t="s">
        <v>102</v>
      </c>
      <c r="D3375">
        <v>90.39023401259999</v>
      </c>
      <c r="E3375">
        <v>7.0107449919981366E-3</v>
      </c>
    </row>
    <row r="3376" spans="1:5">
      <c r="A3376" t="s">
        <v>241</v>
      </c>
      <c r="B3376" t="s">
        <v>244</v>
      </c>
      <c r="C3376" t="s">
        <v>102</v>
      </c>
      <c r="D3376">
        <v>100.8452881982</v>
      </c>
      <c r="E3376">
        <v>6.6915774483170725E-3</v>
      </c>
    </row>
    <row r="3377" spans="1:5">
      <c r="A3377" t="s">
        <v>227</v>
      </c>
      <c r="B3377" t="s">
        <v>244</v>
      </c>
      <c r="C3377" t="s">
        <v>103</v>
      </c>
      <c r="D3377">
        <v>301.85353540000011</v>
      </c>
      <c r="E3377">
        <v>3.5083463003450586E-3</v>
      </c>
    </row>
    <row r="3378" spans="1:5">
      <c r="A3378" t="s">
        <v>228</v>
      </c>
      <c r="B3378" t="s">
        <v>244</v>
      </c>
      <c r="C3378" t="s">
        <v>103</v>
      </c>
      <c r="D3378">
        <v>326.34711013299994</v>
      </c>
      <c r="E3378">
        <v>4.5605424987888504E-3</v>
      </c>
    </row>
    <row r="3379" spans="1:5">
      <c r="A3379" t="s">
        <v>229</v>
      </c>
      <c r="B3379" t="s">
        <v>244</v>
      </c>
      <c r="C3379" t="s">
        <v>103</v>
      </c>
      <c r="D3379">
        <v>286.55292827599999</v>
      </c>
      <c r="E3379">
        <v>3.9725161780757457E-3</v>
      </c>
    </row>
    <row r="3380" spans="1:5">
      <c r="A3380" t="s">
        <v>230</v>
      </c>
      <c r="B3380" t="s">
        <v>244</v>
      </c>
      <c r="C3380" t="s">
        <v>103</v>
      </c>
      <c r="D3380">
        <v>263.4803325813001</v>
      </c>
      <c r="E3380">
        <v>4.0486563453299672E-3</v>
      </c>
    </row>
    <row r="3381" spans="1:5">
      <c r="A3381" t="s">
        <v>231</v>
      </c>
      <c r="B3381" t="s">
        <v>244</v>
      </c>
      <c r="C3381" t="s">
        <v>103</v>
      </c>
      <c r="D3381">
        <v>272</v>
      </c>
      <c r="E3381">
        <v>3.9113562091503268E-3</v>
      </c>
    </row>
    <row r="3382" spans="1:5">
      <c r="A3382" t="s">
        <v>232</v>
      </c>
      <c r="B3382" t="s">
        <v>244</v>
      </c>
      <c r="C3382" t="s">
        <v>103</v>
      </c>
      <c r="D3382">
        <v>323</v>
      </c>
      <c r="E3382">
        <v>3.8377192982456138E-3</v>
      </c>
    </row>
    <row r="3383" spans="1:5">
      <c r="A3383" t="s">
        <v>233</v>
      </c>
      <c r="B3383" t="s">
        <v>244</v>
      </c>
      <c r="C3383" t="s">
        <v>103</v>
      </c>
      <c r="D3383">
        <v>341</v>
      </c>
      <c r="E3383">
        <v>3.6127403062886933E-3</v>
      </c>
    </row>
    <row r="3384" spans="1:5">
      <c r="A3384" t="s">
        <v>234</v>
      </c>
      <c r="B3384" t="s">
        <v>244</v>
      </c>
      <c r="C3384" t="s">
        <v>103</v>
      </c>
      <c r="D3384">
        <v>458</v>
      </c>
      <c r="E3384">
        <v>3.7072416302765649E-3</v>
      </c>
    </row>
    <row r="3385" spans="1:5">
      <c r="A3385" t="s">
        <v>235</v>
      </c>
      <c r="B3385" t="s">
        <v>244</v>
      </c>
      <c r="C3385" t="s">
        <v>103</v>
      </c>
      <c r="D3385">
        <v>466</v>
      </c>
      <c r="E3385">
        <v>3.5512041010968046E-3</v>
      </c>
    </row>
    <row r="3386" spans="1:5">
      <c r="A3386" t="s">
        <v>236</v>
      </c>
      <c r="B3386" t="s">
        <v>244</v>
      </c>
      <c r="C3386" t="s">
        <v>103</v>
      </c>
      <c r="D3386">
        <v>381</v>
      </c>
      <c r="E3386">
        <v>3.8312919218431028E-3</v>
      </c>
    </row>
    <row r="3387" spans="1:5">
      <c r="A3387" t="s">
        <v>237</v>
      </c>
      <c r="B3387" t="s">
        <v>244</v>
      </c>
      <c r="C3387" t="s">
        <v>103</v>
      </c>
      <c r="D3387">
        <v>272</v>
      </c>
      <c r="E3387">
        <v>3.801572712418301E-3</v>
      </c>
    </row>
    <row r="3388" spans="1:5">
      <c r="A3388" t="s">
        <v>238</v>
      </c>
      <c r="B3388" t="s">
        <v>244</v>
      </c>
      <c r="C3388" t="s">
        <v>103</v>
      </c>
      <c r="D3388">
        <v>275</v>
      </c>
      <c r="E3388">
        <v>3.9747474747474747E-3</v>
      </c>
    </row>
    <row r="3389" spans="1:5">
      <c r="A3389" t="s">
        <v>239</v>
      </c>
      <c r="B3389" t="s">
        <v>244</v>
      </c>
      <c r="C3389" t="s">
        <v>103</v>
      </c>
      <c r="D3389">
        <v>254</v>
      </c>
      <c r="E3389">
        <v>4.0737095363079616E-3</v>
      </c>
    </row>
    <row r="3390" spans="1:5">
      <c r="A3390" t="s">
        <v>240</v>
      </c>
      <c r="B3390" t="s">
        <v>244</v>
      </c>
      <c r="C3390" t="s">
        <v>103</v>
      </c>
      <c r="D3390">
        <v>215</v>
      </c>
      <c r="E3390">
        <v>4.2829457364341088E-3</v>
      </c>
    </row>
    <row r="3391" spans="1:5">
      <c r="A3391" t="s">
        <v>241</v>
      </c>
      <c r="B3391" t="s">
        <v>244</v>
      </c>
      <c r="C3391" t="s">
        <v>103</v>
      </c>
      <c r="D3391">
        <v>143</v>
      </c>
      <c r="E3391">
        <v>4.2637917637917636E-3</v>
      </c>
    </row>
    <row r="3392" spans="1:5">
      <c r="A3392" t="s">
        <v>227</v>
      </c>
      <c r="B3392" t="s">
        <v>244</v>
      </c>
      <c r="C3392" t="s">
        <v>104</v>
      </c>
      <c r="D3392">
        <v>116.56557379999998</v>
      </c>
      <c r="E3392">
        <v>5.2684703373086878E-3</v>
      </c>
    </row>
    <row r="3393" spans="1:5">
      <c r="A3393" t="s">
        <v>228</v>
      </c>
      <c r="B3393" t="s">
        <v>244</v>
      </c>
      <c r="C3393" t="s">
        <v>104</v>
      </c>
      <c r="D3393">
        <v>113.49491920660004</v>
      </c>
      <c r="E3393">
        <v>6.2169114375192347E-3</v>
      </c>
    </row>
    <row r="3394" spans="1:5">
      <c r="A3394" t="s">
        <v>229</v>
      </c>
      <c r="B3394" t="s">
        <v>244</v>
      </c>
      <c r="C3394" t="s">
        <v>104</v>
      </c>
      <c r="D3394">
        <v>93.716283378999975</v>
      </c>
      <c r="E3394">
        <v>6.2190040145752162E-3</v>
      </c>
    </row>
    <row r="3395" spans="1:5">
      <c r="A3395" t="s">
        <v>230</v>
      </c>
      <c r="B3395" t="s">
        <v>244</v>
      </c>
      <c r="C3395" t="s">
        <v>104</v>
      </c>
      <c r="D3395">
        <v>67.106248158300019</v>
      </c>
      <c r="E3395">
        <v>6.2428180548803501E-3</v>
      </c>
    </row>
    <row r="3396" spans="1:5">
      <c r="A3396" t="s">
        <v>231</v>
      </c>
      <c r="B3396" t="s">
        <v>244</v>
      </c>
      <c r="C3396" t="s">
        <v>104</v>
      </c>
      <c r="D3396">
        <v>61.786361604400007</v>
      </c>
      <c r="E3396">
        <v>6.5251773383984829E-3</v>
      </c>
    </row>
    <row r="3397" spans="1:5">
      <c r="A3397" t="s">
        <v>232</v>
      </c>
      <c r="B3397" t="s">
        <v>244</v>
      </c>
      <c r="C3397" t="s">
        <v>104</v>
      </c>
      <c r="D3397">
        <v>52.591269142899989</v>
      </c>
      <c r="E3397">
        <v>5.7757074444648119E-3</v>
      </c>
    </row>
    <row r="3398" spans="1:5">
      <c r="A3398" t="s">
        <v>233</v>
      </c>
      <c r="B3398" t="s">
        <v>244</v>
      </c>
      <c r="C3398" t="s">
        <v>104</v>
      </c>
      <c r="D3398">
        <v>57.258441558300007</v>
      </c>
      <c r="E3398">
        <v>4.9417560691627166E-3</v>
      </c>
    </row>
    <row r="3399" spans="1:5">
      <c r="A3399" t="s">
        <v>234</v>
      </c>
      <c r="B3399" t="s">
        <v>244</v>
      </c>
      <c r="C3399" t="s">
        <v>104</v>
      </c>
      <c r="D3399">
        <v>107.05743673599997</v>
      </c>
      <c r="E3399">
        <v>5.0724923201587039E-3</v>
      </c>
    </row>
    <row r="3400" spans="1:5">
      <c r="A3400" t="s">
        <v>235</v>
      </c>
      <c r="B3400" t="s">
        <v>244</v>
      </c>
      <c r="C3400" t="s">
        <v>104</v>
      </c>
      <c r="D3400">
        <v>73.823976687599995</v>
      </c>
      <c r="E3400">
        <v>6.8616766845968711E-3</v>
      </c>
    </row>
    <row r="3401" spans="1:5">
      <c r="A3401" t="s">
        <v>236</v>
      </c>
      <c r="B3401" t="s">
        <v>244</v>
      </c>
      <c r="C3401" t="s">
        <v>104</v>
      </c>
      <c r="D3401">
        <v>63.051364972000002</v>
      </c>
      <c r="E3401">
        <v>5.4650796858095596E-3</v>
      </c>
    </row>
    <row r="3402" spans="1:5">
      <c r="A3402" t="s">
        <v>237</v>
      </c>
      <c r="B3402" t="s">
        <v>244</v>
      </c>
      <c r="C3402" t="s">
        <v>104</v>
      </c>
      <c r="D3402">
        <v>47.590476190299995</v>
      </c>
      <c r="E3402">
        <v>6.027991795077476E-3</v>
      </c>
    </row>
    <row r="3403" spans="1:5">
      <c r="A3403" t="s">
        <v>238</v>
      </c>
      <c r="B3403" t="s">
        <v>244</v>
      </c>
      <c r="C3403" t="s">
        <v>104</v>
      </c>
      <c r="D3403">
        <v>66</v>
      </c>
      <c r="E3403">
        <v>6.7024410774410778E-3</v>
      </c>
    </row>
    <row r="3404" spans="1:5">
      <c r="A3404" t="s">
        <v>239</v>
      </c>
      <c r="B3404" t="s">
        <v>244</v>
      </c>
      <c r="C3404" t="s">
        <v>104</v>
      </c>
      <c r="D3404">
        <v>94.338923500399986</v>
      </c>
      <c r="E3404">
        <v>7.4497028252025815E-3</v>
      </c>
    </row>
    <row r="3405" spans="1:5">
      <c r="A3405" t="s">
        <v>240</v>
      </c>
      <c r="B3405" t="s">
        <v>244</v>
      </c>
      <c r="C3405" t="s">
        <v>104</v>
      </c>
      <c r="D3405">
        <v>129.38928571419999</v>
      </c>
      <c r="E3405">
        <v>6.5954875008040672E-3</v>
      </c>
    </row>
    <row r="3406" spans="1:5">
      <c r="A3406" t="s">
        <v>241</v>
      </c>
      <c r="B3406" t="s">
        <v>244</v>
      </c>
      <c r="C3406" t="s">
        <v>104</v>
      </c>
      <c r="D3406">
        <v>150</v>
      </c>
      <c r="E3406">
        <v>6.0092592592592602E-3</v>
      </c>
    </row>
    <row r="3407" spans="1:5">
      <c r="A3407" t="s">
        <v>227</v>
      </c>
      <c r="B3407" t="s">
        <v>244</v>
      </c>
      <c r="C3407" t="s">
        <v>105</v>
      </c>
      <c r="D3407">
        <v>468.978116</v>
      </c>
      <c r="E3407">
        <v>3.4805981721614779E-3</v>
      </c>
    </row>
    <row r="3408" spans="1:5">
      <c r="A3408" t="s">
        <v>228</v>
      </c>
      <c r="B3408" t="s">
        <v>244</v>
      </c>
      <c r="C3408" t="s">
        <v>105</v>
      </c>
      <c r="D3408">
        <v>592.04246835919992</v>
      </c>
      <c r="E3408">
        <v>3.4907774440419152E-3</v>
      </c>
    </row>
    <row r="3409" spans="1:5">
      <c r="A3409" t="s">
        <v>229</v>
      </c>
      <c r="B3409" t="s">
        <v>244</v>
      </c>
      <c r="C3409" t="s">
        <v>105</v>
      </c>
      <c r="D3409">
        <v>617.57636986069997</v>
      </c>
      <c r="E3409">
        <v>3.4436860943955839E-3</v>
      </c>
    </row>
    <row r="3410" spans="1:5">
      <c r="A3410" t="s">
        <v>230</v>
      </c>
      <c r="B3410" t="s">
        <v>244</v>
      </c>
      <c r="C3410" t="s">
        <v>105</v>
      </c>
      <c r="D3410">
        <v>578.82248417790026</v>
      </c>
      <c r="E3410">
        <v>3.7905897024048426E-3</v>
      </c>
    </row>
    <row r="3411" spans="1:5">
      <c r="A3411" t="s">
        <v>231</v>
      </c>
      <c r="B3411" t="s">
        <v>244</v>
      </c>
      <c r="C3411" t="s">
        <v>105</v>
      </c>
      <c r="D3411">
        <v>521</v>
      </c>
      <c r="E3411">
        <v>3.6241735977820431E-3</v>
      </c>
    </row>
    <row r="3412" spans="1:5">
      <c r="A3412" t="s">
        <v>232</v>
      </c>
      <c r="B3412" t="s">
        <v>244</v>
      </c>
      <c r="C3412" t="s">
        <v>105</v>
      </c>
      <c r="D3412">
        <v>615</v>
      </c>
      <c r="E3412">
        <v>3.8222673893405601E-3</v>
      </c>
    </row>
    <row r="3413" spans="1:5">
      <c r="A3413" t="s">
        <v>233</v>
      </c>
      <c r="B3413" t="s">
        <v>244</v>
      </c>
      <c r="C3413" t="s">
        <v>105</v>
      </c>
      <c r="D3413">
        <v>570</v>
      </c>
      <c r="E3413">
        <v>3.7110136452241718E-3</v>
      </c>
    </row>
    <row r="3414" spans="1:5">
      <c r="A3414" t="s">
        <v>234</v>
      </c>
      <c r="B3414" t="s">
        <v>244</v>
      </c>
      <c r="C3414" t="s">
        <v>105</v>
      </c>
      <c r="D3414">
        <v>717</v>
      </c>
      <c r="E3414">
        <v>3.8073376724004336E-3</v>
      </c>
    </row>
    <row r="3415" spans="1:5">
      <c r="A3415" t="s">
        <v>235</v>
      </c>
      <c r="B3415" t="s">
        <v>244</v>
      </c>
      <c r="C3415" t="s">
        <v>105</v>
      </c>
      <c r="D3415">
        <v>596</v>
      </c>
      <c r="E3415">
        <v>3.9056674123788214E-3</v>
      </c>
    </row>
    <row r="3416" spans="1:5">
      <c r="A3416" t="s">
        <v>236</v>
      </c>
      <c r="B3416" t="s">
        <v>244</v>
      </c>
      <c r="C3416" t="s">
        <v>105</v>
      </c>
      <c r="D3416">
        <v>604</v>
      </c>
      <c r="E3416">
        <v>4.3253311258278143E-3</v>
      </c>
    </row>
    <row r="3417" spans="1:5">
      <c r="A3417" t="s">
        <v>237</v>
      </c>
      <c r="B3417" t="s">
        <v>244</v>
      </c>
      <c r="C3417" t="s">
        <v>105</v>
      </c>
      <c r="D3417">
        <v>484</v>
      </c>
      <c r="E3417">
        <v>4.3015381083562907E-3</v>
      </c>
    </row>
    <row r="3418" spans="1:5">
      <c r="A3418" t="s">
        <v>238</v>
      </c>
      <c r="B3418" t="s">
        <v>244</v>
      </c>
      <c r="C3418" t="s">
        <v>105</v>
      </c>
      <c r="D3418">
        <v>494</v>
      </c>
      <c r="E3418">
        <v>4.49842555105713E-3</v>
      </c>
    </row>
    <row r="3419" spans="1:5">
      <c r="A3419" t="s">
        <v>239</v>
      </c>
      <c r="B3419" t="s">
        <v>244</v>
      </c>
      <c r="C3419" t="s">
        <v>105</v>
      </c>
      <c r="D3419">
        <v>524</v>
      </c>
      <c r="E3419">
        <v>4.6119592875318062E-3</v>
      </c>
    </row>
    <row r="3420" spans="1:5">
      <c r="A3420" t="s">
        <v>240</v>
      </c>
      <c r="B3420" t="s">
        <v>244</v>
      </c>
      <c r="C3420" t="s">
        <v>105</v>
      </c>
      <c r="D3420">
        <v>407</v>
      </c>
      <c r="E3420">
        <v>4.6188233688233687E-3</v>
      </c>
    </row>
    <row r="3421" spans="1:5">
      <c r="A3421" t="s">
        <v>241</v>
      </c>
      <c r="B3421" t="s">
        <v>244</v>
      </c>
      <c r="C3421" t="s">
        <v>105</v>
      </c>
      <c r="D3421">
        <v>326</v>
      </c>
      <c r="E3421">
        <v>4.9037150647580092E-3</v>
      </c>
    </row>
    <row r="3422" spans="1:5">
      <c r="A3422" t="s">
        <v>227</v>
      </c>
      <c r="B3422" t="s">
        <v>244</v>
      </c>
      <c r="C3422" t="s">
        <v>106</v>
      </c>
      <c r="D3422">
        <v>100.90476192000003</v>
      </c>
      <c r="E3422">
        <v>5.1053464684361902E-3</v>
      </c>
    </row>
    <row r="3423" spans="1:5">
      <c r="A3423" t="s">
        <v>228</v>
      </c>
      <c r="B3423" t="s">
        <v>244</v>
      </c>
      <c r="C3423" t="s">
        <v>106</v>
      </c>
      <c r="D3423">
        <v>186.10458795349973</v>
      </c>
      <c r="E3423">
        <v>6.2719588202340294E-3</v>
      </c>
    </row>
    <row r="3424" spans="1:5">
      <c r="A3424" t="s">
        <v>229</v>
      </c>
      <c r="B3424" t="s">
        <v>244</v>
      </c>
      <c r="C3424" t="s">
        <v>106</v>
      </c>
      <c r="D3424">
        <v>164.00037643569996</v>
      </c>
      <c r="E3424">
        <v>6.7884392399103887E-3</v>
      </c>
    </row>
    <row r="3425" spans="1:5">
      <c r="A3425" t="s">
        <v>230</v>
      </c>
      <c r="B3425" t="s">
        <v>244</v>
      </c>
      <c r="C3425" t="s">
        <v>106</v>
      </c>
      <c r="D3425">
        <v>176.15613508420003</v>
      </c>
      <c r="E3425">
        <v>5.9156508872912142E-3</v>
      </c>
    </row>
    <row r="3426" spans="1:5">
      <c r="A3426" t="s">
        <v>231</v>
      </c>
      <c r="B3426" t="s">
        <v>244</v>
      </c>
      <c r="C3426" t="s">
        <v>106</v>
      </c>
      <c r="D3426">
        <v>147.05148766369999</v>
      </c>
      <c r="E3426">
        <v>4.4294431699950241E-3</v>
      </c>
    </row>
    <row r="3427" spans="1:5">
      <c r="A3427" t="s">
        <v>232</v>
      </c>
      <c r="B3427" t="s">
        <v>244</v>
      </c>
      <c r="C3427" t="s">
        <v>106</v>
      </c>
      <c r="D3427">
        <v>179.73361620200009</v>
      </c>
      <c r="E3427">
        <v>6.1895732084426679E-3</v>
      </c>
    </row>
    <row r="3428" spans="1:5">
      <c r="A3428" t="s">
        <v>233</v>
      </c>
      <c r="B3428" t="s">
        <v>244</v>
      </c>
      <c r="C3428" t="s">
        <v>106</v>
      </c>
      <c r="D3428">
        <v>103.3493604299</v>
      </c>
      <c r="E3428">
        <v>5.7316398137803471E-3</v>
      </c>
    </row>
    <row r="3429" spans="1:5">
      <c r="A3429" t="s">
        <v>234</v>
      </c>
      <c r="B3429" t="s">
        <v>244</v>
      </c>
      <c r="C3429" t="s">
        <v>106</v>
      </c>
      <c r="D3429">
        <v>173.50662832550006</v>
      </c>
      <c r="E3429">
        <v>5.3634617634528495E-3</v>
      </c>
    </row>
    <row r="3430" spans="1:5">
      <c r="A3430" t="s">
        <v>235</v>
      </c>
      <c r="B3430" t="s">
        <v>244</v>
      </c>
      <c r="C3430" t="s">
        <v>106</v>
      </c>
      <c r="D3430">
        <v>152.44601638560005</v>
      </c>
      <c r="E3430">
        <v>5.5323597679196894E-3</v>
      </c>
    </row>
    <row r="3431" spans="1:5">
      <c r="A3431" t="s">
        <v>236</v>
      </c>
      <c r="B3431" t="s">
        <v>244</v>
      </c>
      <c r="C3431" t="s">
        <v>106</v>
      </c>
      <c r="D3431">
        <v>186.41973050349998</v>
      </c>
      <c r="E3431">
        <v>6.9032852325649104E-3</v>
      </c>
    </row>
    <row r="3432" spans="1:5">
      <c r="A3432" t="s">
        <v>237</v>
      </c>
      <c r="B3432" t="s">
        <v>244</v>
      </c>
      <c r="C3432" t="s">
        <v>106</v>
      </c>
      <c r="D3432">
        <v>143.98072894839993</v>
      </c>
      <c r="E3432">
        <v>6.9279664373207185E-3</v>
      </c>
    </row>
    <row r="3433" spans="1:5">
      <c r="A3433" t="s">
        <v>238</v>
      </c>
      <c r="B3433" t="s">
        <v>244</v>
      </c>
      <c r="C3433" t="s">
        <v>106</v>
      </c>
      <c r="D3433">
        <v>114</v>
      </c>
      <c r="E3433">
        <v>6.8774366471734899E-3</v>
      </c>
    </row>
    <row r="3434" spans="1:5">
      <c r="A3434" t="s">
        <v>239</v>
      </c>
      <c r="B3434" t="s">
        <v>244</v>
      </c>
      <c r="C3434" t="s">
        <v>106</v>
      </c>
      <c r="D3434">
        <v>109.92989898969996</v>
      </c>
      <c r="E3434">
        <v>7.3957670350908392E-3</v>
      </c>
    </row>
    <row r="3435" spans="1:5">
      <c r="A3435" t="s">
        <v>240</v>
      </c>
      <c r="B3435" t="s">
        <v>244</v>
      </c>
      <c r="C3435" t="s">
        <v>106</v>
      </c>
      <c r="D3435">
        <v>108.34201388929998</v>
      </c>
      <c r="E3435">
        <v>7.4437812141129297E-3</v>
      </c>
    </row>
    <row r="3436" spans="1:5">
      <c r="A3436" t="s">
        <v>241</v>
      </c>
      <c r="B3436" t="s">
        <v>244</v>
      </c>
      <c r="C3436" t="s">
        <v>106</v>
      </c>
      <c r="D3436">
        <v>132.2888455147</v>
      </c>
      <c r="E3436">
        <v>7.0161607631010958E-3</v>
      </c>
    </row>
    <row r="3437" spans="1:5">
      <c r="A3437" t="s">
        <v>227</v>
      </c>
      <c r="B3437" t="s">
        <v>244</v>
      </c>
      <c r="C3437" t="s">
        <v>107</v>
      </c>
      <c r="D3437">
        <v>416.50066052000011</v>
      </c>
      <c r="E3437">
        <v>4.3364657129782583E-3</v>
      </c>
    </row>
    <row r="3438" spans="1:5">
      <c r="A3438" t="s">
        <v>228</v>
      </c>
      <c r="B3438" t="s">
        <v>244</v>
      </c>
      <c r="C3438" t="s">
        <v>107</v>
      </c>
      <c r="D3438">
        <v>421.68071316539988</v>
      </c>
      <c r="E3438">
        <v>4.7019888033190578E-3</v>
      </c>
    </row>
    <row r="3439" spans="1:5">
      <c r="A3439" t="s">
        <v>229</v>
      </c>
      <c r="B3439" t="s">
        <v>244</v>
      </c>
      <c r="C3439" t="s">
        <v>107</v>
      </c>
      <c r="D3439">
        <v>420.17564736019983</v>
      </c>
      <c r="E3439">
        <v>4.2809743988493267E-3</v>
      </c>
    </row>
    <row r="3440" spans="1:5">
      <c r="A3440" t="s">
        <v>230</v>
      </c>
      <c r="B3440" t="s">
        <v>244</v>
      </c>
      <c r="C3440" t="s">
        <v>107</v>
      </c>
      <c r="D3440">
        <v>291.05805646929991</v>
      </c>
      <c r="E3440">
        <v>4.6824909028699811E-3</v>
      </c>
    </row>
    <row r="3441" spans="1:5">
      <c r="A3441" t="s">
        <v>231</v>
      </c>
      <c r="B3441" t="s">
        <v>244</v>
      </c>
      <c r="C3441" t="s">
        <v>107</v>
      </c>
      <c r="D3441">
        <v>320.40856130160017</v>
      </c>
      <c r="E3441">
        <v>4.7398400624925245E-3</v>
      </c>
    </row>
    <row r="3442" spans="1:5">
      <c r="A3442" t="s">
        <v>232</v>
      </c>
      <c r="B3442" t="s">
        <v>244</v>
      </c>
      <c r="C3442" t="s">
        <v>107</v>
      </c>
      <c r="D3442">
        <v>314.4865496133001</v>
      </c>
      <c r="E3442">
        <v>4.602989192182121E-3</v>
      </c>
    </row>
    <row r="3443" spans="1:5">
      <c r="A3443" t="s">
        <v>233</v>
      </c>
      <c r="B3443" t="s">
        <v>244</v>
      </c>
      <c r="C3443" t="s">
        <v>107</v>
      </c>
      <c r="D3443">
        <v>314.51544417770015</v>
      </c>
      <c r="E3443">
        <v>4.2481818651143727E-3</v>
      </c>
    </row>
    <row r="3444" spans="1:5">
      <c r="A3444" t="s">
        <v>234</v>
      </c>
      <c r="B3444" t="s">
        <v>244</v>
      </c>
      <c r="C3444" t="s">
        <v>107</v>
      </c>
      <c r="D3444">
        <v>299.89334249729984</v>
      </c>
      <c r="E3444">
        <v>4.1108975351086315E-3</v>
      </c>
    </row>
    <row r="3445" spans="1:5">
      <c r="A3445" t="s">
        <v>235</v>
      </c>
      <c r="B3445" t="s">
        <v>244</v>
      </c>
      <c r="C3445" t="s">
        <v>107</v>
      </c>
      <c r="D3445">
        <v>349.70655081900003</v>
      </c>
      <c r="E3445">
        <v>4.3432786592122567E-3</v>
      </c>
    </row>
    <row r="3446" spans="1:5">
      <c r="A3446" t="s">
        <v>236</v>
      </c>
      <c r="B3446" t="s">
        <v>244</v>
      </c>
      <c r="C3446" t="s">
        <v>107</v>
      </c>
      <c r="D3446">
        <v>391</v>
      </c>
      <c r="E3446">
        <v>4.9072890025575449E-3</v>
      </c>
    </row>
    <row r="3447" spans="1:5">
      <c r="A3447" t="s">
        <v>237</v>
      </c>
      <c r="B3447" t="s">
        <v>244</v>
      </c>
      <c r="C3447" t="s">
        <v>107</v>
      </c>
      <c r="D3447">
        <v>326</v>
      </c>
      <c r="E3447">
        <v>4.8738922972051809E-3</v>
      </c>
    </row>
    <row r="3448" spans="1:5">
      <c r="A3448" t="s">
        <v>238</v>
      </c>
      <c r="B3448" t="s">
        <v>244</v>
      </c>
      <c r="C3448" t="s">
        <v>107</v>
      </c>
      <c r="D3448">
        <v>329</v>
      </c>
      <c r="E3448">
        <v>5.1312901046943601E-3</v>
      </c>
    </row>
    <row r="3449" spans="1:5">
      <c r="A3449" t="s">
        <v>239</v>
      </c>
      <c r="B3449" t="s">
        <v>244</v>
      </c>
      <c r="C3449" t="s">
        <v>107</v>
      </c>
      <c r="D3449">
        <v>283</v>
      </c>
      <c r="E3449">
        <v>5.270906949352179E-3</v>
      </c>
    </row>
    <row r="3450" spans="1:5">
      <c r="A3450" t="s">
        <v>240</v>
      </c>
      <c r="B3450" t="s">
        <v>244</v>
      </c>
      <c r="C3450" t="s">
        <v>107</v>
      </c>
      <c r="D3450">
        <v>244</v>
      </c>
      <c r="E3450">
        <v>5.2453324225865206E-3</v>
      </c>
    </row>
    <row r="3451" spans="1:5">
      <c r="A3451" t="s">
        <v>241</v>
      </c>
      <c r="B3451" t="s">
        <v>244</v>
      </c>
      <c r="C3451" t="s">
        <v>107</v>
      </c>
      <c r="D3451">
        <v>220</v>
      </c>
      <c r="E3451">
        <v>5.2651515151515152E-3</v>
      </c>
    </row>
    <row r="3452" spans="1:5">
      <c r="A3452" t="s">
        <v>227</v>
      </c>
      <c r="B3452" t="s">
        <v>57</v>
      </c>
      <c r="C3452" t="s">
        <v>246</v>
      </c>
      <c r="D3452">
        <v>23544.48825621001</v>
      </c>
      <c r="E3452">
        <v>5.3740859612886457E-3</v>
      </c>
    </row>
    <row r="3453" spans="1:5">
      <c r="A3453" t="s">
        <v>228</v>
      </c>
      <c r="B3453" t="s">
        <v>57</v>
      </c>
      <c r="C3453" t="s">
        <v>246</v>
      </c>
      <c r="D3453">
        <v>24591.706852597676</v>
      </c>
      <c r="E3453">
        <v>5.5388358855704327E-3</v>
      </c>
    </row>
    <row r="3454" spans="1:5">
      <c r="A3454" t="s">
        <v>229</v>
      </c>
      <c r="B3454" t="s">
        <v>57</v>
      </c>
      <c r="C3454" t="s">
        <v>246</v>
      </c>
      <c r="D3454">
        <v>25316.798907384509</v>
      </c>
      <c r="E3454">
        <v>5.4291042436065574E-3</v>
      </c>
    </row>
    <row r="3455" spans="1:5">
      <c r="A3455" t="s">
        <v>230</v>
      </c>
      <c r="B3455" t="s">
        <v>57</v>
      </c>
      <c r="C3455" t="s">
        <v>246</v>
      </c>
      <c r="D3455">
        <v>24598.562529489791</v>
      </c>
      <c r="E3455">
        <v>5.4398131586817534E-3</v>
      </c>
    </row>
    <row r="3456" spans="1:5">
      <c r="A3456" t="s">
        <v>231</v>
      </c>
      <c r="B3456" t="s">
        <v>57</v>
      </c>
      <c r="C3456" t="s">
        <v>246</v>
      </c>
      <c r="D3456">
        <v>24818.076612219651</v>
      </c>
      <c r="E3456">
        <v>5.4277996994748301E-3</v>
      </c>
    </row>
    <row r="3457" spans="1:5">
      <c r="A3457" t="s">
        <v>232</v>
      </c>
      <c r="B3457" t="s">
        <v>57</v>
      </c>
      <c r="C3457" t="s">
        <v>246</v>
      </c>
      <c r="D3457">
        <v>27263.464821860343</v>
      </c>
      <c r="E3457">
        <v>5.5532862619898414E-3</v>
      </c>
    </row>
    <row r="3458" spans="1:5">
      <c r="A3458" t="s">
        <v>233</v>
      </c>
      <c r="B3458" t="s">
        <v>57</v>
      </c>
      <c r="C3458" t="s">
        <v>246</v>
      </c>
      <c r="D3458">
        <v>25898.368938658969</v>
      </c>
      <c r="E3458">
        <v>5.6268855518298187E-3</v>
      </c>
    </row>
    <row r="3459" spans="1:5">
      <c r="A3459" t="s">
        <v>234</v>
      </c>
      <c r="B3459" t="s">
        <v>57</v>
      </c>
      <c r="C3459" t="s">
        <v>246</v>
      </c>
      <c r="D3459">
        <v>26875.407876331283</v>
      </c>
      <c r="E3459">
        <v>5.7109706175386419E-3</v>
      </c>
    </row>
    <row r="3460" spans="1:5">
      <c r="A3460" t="s">
        <v>235</v>
      </c>
      <c r="B3460" t="s">
        <v>57</v>
      </c>
      <c r="C3460" t="s">
        <v>246</v>
      </c>
      <c r="D3460">
        <v>25366.196539426055</v>
      </c>
      <c r="E3460">
        <v>5.8595144535333269E-3</v>
      </c>
    </row>
    <row r="3461" spans="1:5">
      <c r="A3461" t="s">
        <v>236</v>
      </c>
      <c r="B3461" t="s">
        <v>57</v>
      </c>
      <c r="C3461" t="s">
        <v>246</v>
      </c>
      <c r="D3461">
        <v>25121.477919885259</v>
      </c>
      <c r="E3461">
        <v>5.9707980585585541E-3</v>
      </c>
    </row>
    <row r="3462" spans="1:5">
      <c r="A3462" t="s">
        <v>237</v>
      </c>
      <c r="B3462" t="s">
        <v>57</v>
      </c>
      <c r="C3462" t="s">
        <v>246</v>
      </c>
      <c r="D3462">
        <v>21914.710825165625</v>
      </c>
      <c r="E3462">
        <v>6.0817277009433774E-3</v>
      </c>
    </row>
    <row r="3463" spans="1:5">
      <c r="A3463" t="s">
        <v>238</v>
      </c>
      <c r="B3463" t="s">
        <v>57</v>
      </c>
      <c r="C3463" t="s">
        <v>246</v>
      </c>
      <c r="D3463">
        <v>21153</v>
      </c>
      <c r="E3463">
        <v>6.2078139691244217E-3</v>
      </c>
    </row>
    <row r="3464" spans="1:5">
      <c r="A3464" t="s">
        <v>239</v>
      </c>
      <c r="B3464" t="s">
        <v>57</v>
      </c>
      <c r="C3464" t="s">
        <v>246</v>
      </c>
      <c r="D3464">
        <v>20840.253145299677</v>
      </c>
      <c r="E3464">
        <v>6.2688210468947406E-3</v>
      </c>
    </row>
    <row r="3465" spans="1:5">
      <c r="A3465" t="s">
        <v>240</v>
      </c>
      <c r="B3465" t="s">
        <v>57</v>
      </c>
      <c r="C3465" t="s">
        <v>246</v>
      </c>
      <c r="D3465">
        <v>18942.441465926098</v>
      </c>
      <c r="E3465">
        <v>6.3291453426241456E-3</v>
      </c>
    </row>
    <row r="3466" spans="1:5">
      <c r="A3466" t="s">
        <v>241</v>
      </c>
      <c r="B3466" t="s">
        <v>57</v>
      </c>
      <c r="C3466" t="s">
        <v>246</v>
      </c>
      <c r="D3466">
        <v>16887.031202775888</v>
      </c>
      <c r="E3466">
        <v>6.3702500967156303E-3</v>
      </c>
    </row>
    <row r="3467" spans="1:5">
      <c r="A3467" t="s">
        <v>227</v>
      </c>
      <c r="B3467" t="s">
        <v>57</v>
      </c>
      <c r="C3467" t="s">
        <v>247</v>
      </c>
      <c r="D3467">
        <v>38358.713366870106</v>
      </c>
      <c r="E3467">
        <v>4.8637193232979117E-3</v>
      </c>
    </row>
    <row r="3468" spans="1:5">
      <c r="A3468" t="s">
        <v>228</v>
      </c>
      <c r="B3468" t="s">
        <v>57</v>
      </c>
      <c r="C3468" t="s">
        <v>247</v>
      </c>
      <c r="D3468">
        <v>40228.771183229364</v>
      </c>
      <c r="E3468">
        <v>4.9416781338333321E-3</v>
      </c>
    </row>
    <row r="3469" spans="1:5">
      <c r="A3469" t="s">
        <v>229</v>
      </c>
      <c r="B3469" t="s">
        <v>57</v>
      </c>
      <c r="C3469" t="s">
        <v>247</v>
      </c>
      <c r="D3469">
        <v>40353.481297646227</v>
      </c>
      <c r="E3469">
        <v>4.8972831404057952E-3</v>
      </c>
    </row>
    <row r="3470" spans="1:5">
      <c r="A3470" t="s">
        <v>230</v>
      </c>
      <c r="B3470" t="s">
        <v>57</v>
      </c>
      <c r="C3470" t="s">
        <v>247</v>
      </c>
      <c r="D3470">
        <v>40266.534513063758</v>
      </c>
      <c r="E3470">
        <v>4.8974532825096628E-3</v>
      </c>
    </row>
    <row r="3471" spans="1:5">
      <c r="A3471" t="s">
        <v>231</v>
      </c>
      <c r="B3471" t="s">
        <v>57</v>
      </c>
      <c r="C3471" t="s">
        <v>247</v>
      </c>
      <c r="D3471">
        <v>40590.613602117017</v>
      </c>
      <c r="E3471">
        <v>4.9520485853587542E-3</v>
      </c>
    </row>
    <row r="3472" spans="1:5">
      <c r="A3472" t="s">
        <v>232</v>
      </c>
      <c r="B3472" t="s">
        <v>57</v>
      </c>
      <c r="C3472" t="s">
        <v>247</v>
      </c>
      <c r="D3472">
        <v>44725.911568062373</v>
      </c>
      <c r="E3472">
        <v>5.0247610102883899E-3</v>
      </c>
    </row>
    <row r="3473" spans="1:7">
      <c r="A3473" t="s">
        <v>233</v>
      </c>
      <c r="B3473" t="s">
        <v>57</v>
      </c>
      <c r="C3473" t="s">
        <v>247</v>
      </c>
      <c r="D3473">
        <v>42924.165939191327</v>
      </c>
      <c r="E3473">
        <v>5.0818241671838479E-3</v>
      </c>
    </row>
    <row r="3474" spans="1:7">
      <c r="A3474" t="s">
        <v>234</v>
      </c>
      <c r="B3474" t="s">
        <v>57</v>
      </c>
      <c r="C3474" t="s">
        <v>247</v>
      </c>
      <c r="D3474">
        <v>45144.143892844761</v>
      </c>
      <c r="E3474">
        <v>4.9700206695207074E-3</v>
      </c>
    </row>
    <row r="3475" spans="1:7">
      <c r="A3475" t="s">
        <v>235</v>
      </c>
      <c r="B3475" t="s">
        <v>57</v>
      </c>
      <c r="C3475" t="s">
        <v>247</v>
      </c>
      <c r="D3475">
        <v>42096.831829404997</v>
      </c>
      <c r="E3475">
        <v>5.0535821277994325E-3</v>
      </c>
    </row>
    <row r="3476" spans="1:7">
      <c r="A3476" t="s">
        <v>236</v>
      </c>
      <c r="B3476" t="s">
        <v>57</v>
      </c>
      <c r="C3476" t="s">
        <v>247</v>
      </c>
      <c r="D3476">
        <v>42470.31666743911</v>
      </c>
      <c r="E3476">
        <v>5.1311497250027408E-3</v>
      </c>
    </row>
    <row r="3477" spans="1:7">
      <c r="A3477" t="s">
        <v>237</v>
      </c>
      <c r="B3477" t="s">
        <v>57</v>
      </c>
      <c r="C3477" t="s">
        <v>247</v>
      </c>
      <c r="D3477">
        <v>36013.897277797383</v>
      </c>
      <c r="E3477">
        <v>5.2471908247760327E-3</v>
      </c>
    </row>
    <row r="3478" spans="1:7">
      <c r="A3478" t="s">
        <v>238</v>
      </c>
      <c r="B3478" t="s">
        <v>57</v>
      </c>
      <c r="C3478" t="s">
        <v>247</v>
      </c>
      <c r="D3478">
        <v>34063</v>
      </c>
      <c r="E3478">
        <v>5.3815927676494858E-3</v>
      </c>
    </row>
    <row r="3479" spans="1:7">
      <c r="A3479" t="s">
        <v>239</v>
      </c>
      <c r="B3479" t="s">
        <v>57</v>
      </c>
      <c r="C3479" t="s">
        <v>247</v>
      </c>
      <c r="D3479">
        <v>32277.486637198039</v>
      </c>
      <c r="E3479">
        <v>5.5195624556939708E-3</v>
      </c>
    </row>
    <row r="3480" spans="1:7">
      <c r="A3480" t="s">
        <v>240</v>
      </c>
      <c r="B3480" t="s">
        <v>57</v>
      </c>
      <c r="C3480" t="s">
        <v>247</v>
      </c>
      <c r="D3480">
        <v>28802.019900575368</v>
      </c>
      <c r="E3480">
        <v>5.5392994481967741E-3</v>
      </c>
    </row>
    <row r="3481" spans="1:7">
      <c r="A3481" t="s">
        <v>241</v>
      </c>
      <c r="B3481" t="s">
        <v>57</v>
      </c>
      <c r="C3481" t="s">
        <v>247</v>
      </c>
      <c r="D3481">
        <v>25667.120385457692</v>
      </c>
      <c r="E3481">
        <v>5.6769622420155229E-3</v>
      </c>
      <c r="G3481" s="15"/>
    </row>
    <row r="3482" spans="1:7">
      <c r="A3482" t="s">
        <v>227</v>
      </c>
      <c r="B3482" t="s">
        <v>57</v>
      </c>
      <c r="C3482" t="s">
        <v>248</v>
      </c>
      <c r="D3482">
        <v>91517.067469609756</v>
      </c>
      <c r="E3482">
        <v>3.6928727114163154E-3</v>
      </c>
    </row>
    <row r="3483" spans="1:7">
      <c r="A3483" t="s">
        <v>228</v>
      </c>
      <c r="B3483" t="s">
        <v>57</v>
      </c>
      <c r="C3483" t="s">
        <v>248</v>
      </c>
      <c r="D3483">
        <v>99076.89666064117</v>
      </c>
      <c r="E3483">
        <v>3.7452493982861076E-3</v>
      </c>
    </row>
    <row r="3484" spans="1:7">
      <c r="A3484" t="s">
        <v>229</v>
      </c>
      <c r="B3484" t="s">
        <v>57</v>
      </c>
      <c r="C3484" t="s">
        <v>248</v>
      </c>
      <c r="D3484">
        <v>97713.386085331425</v>
      </c>
      <c r="E3484">
        <v>3.7375060240124121E-3</v>
      </c>
    </row>
    <row r="3485" spans="1:7">
      <c r="A3485" t="s">
        <v>230</v>
      </c>
      <c r="B3485" t="s">
        <v>57</v>
      </c>
      <c r="C3485" t="s">
        <v>248</v>
      </c>
      <c r="D3485">
        <v>94833.176449433216</v>
      </c>
      <c r="E3485">
        <v>3.7463818690479148E-3</v>
      </c>
    </row>
    <row r="3486" spans="1:7">
      <c r="A3486" t="s">
        <v>231</v>
      </c>
      <c r="B3486" t="s">
        <v>57</v>
      </c>
      <c r="C3486" t="s">
        <v>248</v>
      </c>
      <c r="D3486">
        <v>95379.749715170052</v>
      </c>
      <c r="E3486">
        <v>3.7991136174714882E-3</v>
      </c>
    </row>
    <row r="3487" spans="1:7">
      <c r="A3487" t="s">
        <v>232</v>
      </c>
      <c r="B3487" t="s">
        <v>57</v>
      </c>
      <c r="C3487" t="s">
        <v>248</v>
      </c>
      <c r="D3487">
        <v>106453.29181703171</v>
      </c>
      <c r="E3487">
        <v>3.9546352274970704E-3</v>
      </c>
    </row>
    <row r="3488" spans="1:7">
      <c r="A3488" t="s">
        <v>233</v>
      </c>
      <c r="B3488" t="s">
        <v>57</v>
      </c>
      <c r="C3488" t="s">
        <v>248</v>
      </c>
      <c r="D3488">
        <v>104659.90219900775</v>
      </c>
      <c r="E3488">
        <v>4.0498034850291378E-3</v>
      </c>
    </row>
    <row r="3489" spans="1:7">
      <c r="A3489" t="s">
        <v>234</v>
      </c>
      <c r="B3489" t="s">
        <v>57</v>
      </c>
      <c r="C3489" t="s">
        <v>248</v>
      </c>
      <c r="D3489">
        <v>113319.32151684418</v>
      </c>
      <c r="E3489">
        <v>4.0549193436267813E-3</v>
      </c>
    </row>
    <row r="3490" spans="1:7">
      <c r="A3490" t="s">
        <v>235</v>
      </c>
      <c r="B3490" t="s">
        <v>57</v>
      </c>
      <c r="C3490" t="s">
        <v>248</v>
      </c>
      <c r="D3490">
        <v>101990.15351274631</v>
      </c>
      <c r="E3490">
        <v>4.1184993329895104E-3</v>
      </c>
    </row>
    <row r="3491" spans="1:7">
      <c r="A3491" t="s">
        <v>236</v>
      </c>
      <c r="B3491" t="s">
        <v>57</v>
      </c>
      <c r="C3491" t="s">
        <v>248</v>
      </c>
      <c r="D3491">
        <v>100106.00963397921</v>
      </c>
      <c r="E3491">
        <v>4.2589265009640477E-3</v>
      </c>
    </row>
    <row r="3492" spans="1:7">
      <c r="A3492" t="s">
        <v>237</v>
      </c>
      <c r="B3492" t="s">
        <v>57</v>
      </c>
      <c r="C3492" t="s">
        <v>248</v>
      </c>
      <c r="D3492">
        <v>84819.861724321541</v>
      </c>
      <c r="E3492">
        <v>4.3341372690488328E-3</v>
      </c>
    </row>
    <row r="3493" spans="1:7">
      <c r="A3493" t="s">
        <v>238</v>
      </c>
      <c r="B3493" t="s">
        <v>57</v>
      </c>
      <c r="C3493" t="s">
        <v>248</v>
      </c>
      <c r="D3493">
        <v>78265</v>
      </c>
      <c r="E3493">
        <v>4.4649055559104747E-3</v>
      </c>
    </row>
    <row r="3494" spans="1:7">
      <c r="A3494" t="s">
        <v>239</v>
      </c>
      <c r="B3494" t="s">
        <v>57</v>
      </c>
      <c r="C3494" t="s">
        <v>248</v>
      </c>
      <c r="D3494">
        <v>71898.930097272794</v>
      </c>
      <c r="E3494">
        <v>4.5722760729351389E-3</v>
      </c>
    </row>
    <row r="3495" spans="1:7">
      <c r="A3495" t="s">
        <v>240</v>
      </c>
      <c r="B3495" t="s">
        <v>57</v>
      </c>
      <c r="C3495" t="s">
        <v>248</v>
      </c>
      <c r="D3495">
        <v>63350.946403085036</v>
      </c>
      <c r="E3495">
        <v>4.6160482665182044E-3</v>
      </c>
    </row>
    <row r="3496" spans="1:7">
      <c r="A3496" t="s">
        <v>241</v>
      </c>
      <c r="B3496" t="s">
        <v>57</v>
      </c>
      <c r="C3496" t="s">
        <v>248</v>
      </c>
      <c r="D3496">
        <v>53441.595951736395</v>
      </c>
      <c r="E3496">
        <v>4.7615045319950745E-3</v>
      </c>
    </row>
    <row r="3497" spans="1:7">
      <c r="D3497" s="16"/>
      <c r="E3497" s="16"/>
    </row>
    <row r="3498" spans="1:7">
      <c r="D3498" s="16"/>
      <c r="E3498" s="16"/>
      <c r="G3498" s="13"/>
    </row>
    <row r="3499" spans="1:7">
      <c r="D3499" s="16"/>
      <c r="E3499" s="16"/>
    </row>
    <row r="3500" spans="1:7">
      <c r="D3500" s="16"/>
      <c r="E3500" s="16"/>
    </row>
    <row r="3501" spans="1:7">
      <c r="D3501" s="16"/>
      <c r="E3501" s="16"/>
    </row>
    <row r="3502" spans="1:7">
      <c r="D3502" s="16"/>
      <c r="E3502" s="16"/>
    </row>
    <row r="3503" spans="1:7">
      <c r="D3503" s="16"/>
      <c r="E3503" s="16"/>
    </row>
    <row r="3504" spans="1:7">
      <c r="D3504" s="16"/>
      <c r="E3504" s="16"/>
    </row>
    <row r="3505" spans="4:5">
      <c r="D3505" s="16"/>
      <c r="E3505" s="16"/>
    </row>
    <row r="3506" spans="4:5">
      <c r="D3506" s="16"/>
      <c r="E3506" s="16"/>
    </row>
    <row r="3507" spans="4:5">
      <c r="D3507" s="16"/>
      <c r="E3507" s="16"/>
    </row>
    <row r="3508" spans="4:5">
      <c r="D3508" s="16"/>
      <c r="E3508" s="16"/>
    </row>
    <row r="3509" spans="4:5">
      <c r="D3509" s="16"/>
      <c r="E3509" s="16"/>
    </row>
    <row r="3510" spans="4:5">
      <c r="D3510" s="16"/>
      <c r="E3510" s="16"/>
    </row>
    <row r="3511" spans="4:5">
      <c r="D3511" s="16"/>
      <c r="E3511" s="16"/>
    </row>
    <row r="3512" spans="4:5">
      <c r="D3512" s="16"/>
      <c r="E3512" s="16"/>
    </row>
    <row r="3513" spans="4:5">
      <c r="D3513" s="16"/>
      <c r="E3513" s="16"/>
    </row>
    <row r="3514" spans="4:5">
      <c r="D3514" s="16"/>
      <c r="E3514" s="16"/>
    </row>
    <row r="3515" spans="4:5">
      <c r="D3515" s="16"/>
      <c r="E3515" s="16"/>
    </row>
    <row r="3516" spans="4:5">
      <c r="D3516" s="16"/>
      <c r="E3516" s="16"/>
    </row>
    <row r="3517" spans="4:5">
      <c r="D3517" s="16"/>
      <c r="E3517" s="16"/>
    </row>
    <row r="3518" spans="4:5">
      <c r="D3518" s="16"/>
      <c r="E3518" s="16"/>
    </row>
    <row r="3519" spans="4:5">
      <c r="D3519" s="16"/>
      <c r="E3519" s="16"/>
    </row>
    <row r="3520" spans="4:5">
      <c r="D3520" s="16"/>
      <c r="E3520" s="16"/>
    </row>
    <row r="3521" spans="4:5">
      <c r="D3521" s="16"/>
      <c r="E3521" s="16"/>
    </row>
    <row r="3522" spans="4:5">
      <c r="D3522" s="16"/>
      <c r="E3522" s="16"/>
    </row>
    <row r="3523" spans="4:5">
      <c r="D3523" s="16"/>
      <c r="E3523" s="16"/>
    </row>
    <row r="3524" spans="4:5">
      <c r="D3524" s="16"/>
      <c r="E3524" s="16"/>
    </row>
    <row r="3525" spans="4:5">
      <c r="D3525" s="16"/>
      <c r="E3525" s="16"/>
    </row>
    <row r="3526" spans="4:5">
      <c r="D3526" s="16"/>
      <c r="E3526" s="16"/>
    </row>
    <row r="3527" spans="4:5">
      <c r="D3527" s="16"/>
      <c r="E3527" s="16"/>
    </row>
    <row r="3528" spans="4:5">
      <c r="D3528" s="16"/>
      <c r="E3528" s="16"/>
    </row>
    <row r="3529" spans="4:5">
      <c r="D3529" s="16"/>
      <c r="E3529" s="16"/>
    </row>
    <row r="3530" spans="4:5">
      <c r="D3530" s="16"/>
      <c r="E3530" s="16"/>
    </row>
    <row r="3531" spans="4:5">
      <c r="D3531" s="16"/>
      <c r="E3531" s="16"/>
    </row>
    <row r="3532" spans="4:5">
      <c r="D3532" s="16"/>
      <c r="E3532" s="16"/>
    </row>
    <row r="3533" spans="4:5">
      <c r="D3533" s="16"/>
      <c r="E3533" s="16"/>
    </row>
    <row r="3534" spans="4:5">
      <c r="D3534" s="16"/>
      <c r="E3534" s="16"/>
    </row>
    <row r="3535" spans="4:5">
      <c r="D3535" s="16"/>
      <c r="E3535" s="16"/>
    </row>
    <row r="3536" spans="4:5">
      <c r="D3536" s="16"/>
      <c r="E3536" s="16"/>
    </row>
    <row r="3537" spans="4:5">
      <c r="D3537" s="16"/>
      <c r="E3537" s="16"/>
    </row>
    <row r="3538" spans="4:5">
      <c r="D3538" s="16"/>
      <c r="E3538" s="16"/>
    </row>
    <row r="3539" spans="4:5">
      <c r="D3539" s="16"/>
      <c r="E3539" s="16"/>
    </row>
    <row r="3540" spans="4:5">
      <c r="D3540" s="16"/>
      <c r="E3540" s="16"/>
    </row>
    <row r="3541" spans="4:5">
      <c r="D3541" s="16"/>
      <c r="E3541" s="16"/>
    </row>
    <row r="3542" spans="4:5">
      <c r="D3542" s="16"/>
      <c r="E3542" s="16"/>
    </row>
    <row r="3543" spans="4:5">
      <c r="D3543" s="16"/>
      <c r="E3543" s="16"/>
    </row>
    <row r="3544" spans="4:5">
      <c r="D3544" s="16"/>
      <c r="E3544" s="16"/>
    </row>
    <row r="3545" spans="4:5">
      <c r="D3545" s="16"/>
      <c r="E3545" s="16"/>
    </row>
    <row r="3546" spans="4:5">
      <c r="D3546" s="16"/>
      <c r="E3546" s="16"/>
    </row>
    <row r="3547" spans="4:5">
      <c r="D3547" s="16"/>
      <c r="E3547" s="16"/>
    </row>
    <row r="3548" spans="4:5">
      <c r="D3548" s="16"/>
      <c r="E3548" s="16"/>
    </row>
    <row r="3549" spans="4:5">
      <c r="D3549" s="16"/>
      <c r="E3549" s="16"/>
    </row>
    <row r="3550" spans="4:5">
      <c r="D3550" s="16"/>
      <c r="E3550" s="16"/>
    </row>
    <row r="3551" spans="4:5">
      <c r="D3551" s="16"/>
      <c r="E3551" s="16"/>
    </row>
    <row r="3552" spans="4:5">
      <c r="D3552" s="16"/>
      <c r="E3552" s="16"/>
    </row>
    <row r="3553" spans="4:5">
      <c r="D3553" s="16"/>
      <c r="E3553" s="16"/>
    </row>
    <row r="3554" spans="4:5">
      <c r="D3554" s="16"/>
      <c r="E3554" s="16"/>
    </row>
    <row r="3555" spans="4:5">
      <c r="D3555" s="16"/>
      <c r="E3555" s="16"/>
    </row>
    <row r="3556" spans="4:5">
      <c r="D3556" s="16"/>
      <c r="E3556" s="16"/>
    </row>
    <row r="3557" spans="4:5">
      <c r="D3557" s="16"/>
      <c r="E3557" s="16"/>
    </row>
    <row r="3558" spans="4:5">
      <c r="D3558" s="16"/>
      <c r="E3558" s="16"/>
    </row>
    <row r="3559" spans="4:5">
      <c r="D3559" s="16"/>
      <c r="E3559" s="16"/>
    </row>
    <row r="3560" spans="4:5">
      <c r="D3560" s="16"/>
      <c r="E3560" s="16"/>
    </row>
    <row r="3561" spans="4:5">
      <c r="D3561" s="16"/>
      <c r="E3561" s="16"/>
    </row>
    <row r="3562" spans="4:5">
      <c r="D3562" s="16"/>
      <c r="E3562" s="16"/>
    </row>
    <row r="3563" spans="4:5">
      <c r="D3563" s="16"/>
      <c r="E3563" s="16"/>
    </row>
    <row r="3564" spans="4:5">
      <c r="D3564" s="16"/>
      <c r="E3564" s="16"/>
    </row>
    <row r="3565" spans="4:5">
      <c r="D3565" s="16"/>
      <c r="E3565" s="16"/>
    </row>
    <row r="3566" spans="4:5">
      <c r="D3566" s="16"/>
      <c r="E3566" s="16"/>
    </row>
    <row r="3567" spans="4:5">
      <c r="D3567" s="16"/>
      <c r="E3567" s="16"/>
    </row>
    <row r="3568" spans="4:5">
      <c r="D3568" s="16"/>
      <c r="E3568" s="16"/>
    </row>
    <row r="3569" spans="4:5">
      <c r="D3569" s="16"/>
      <c r="E3569" s="16"/>
    </row>
    <row r="3570" spans="4:5">
      <c r="D3570" s="16"/>
      <c r="E3570" s="16"/>
    </row>
    <row r="3571" spans="4:5">
      <c r="D3571" s="16"/>
      <c r="E3571" s="16"/>
    </row>
    <row r="3572" spans="4:5">
      <c r="D3572" s="16"/>
      <c r="E3572" s="16"/>
    </row>
    <row r="3573" spans="4:5">
      <c r="D3573" s="16"/>
      <c r="E3573" s="16"/>
    </row>
    <row r="3574" spans="4:5">
      <c r="D3574" s="16"/>
      <c r="E3574" s="16"/>
    </row>
    <row r="3575" spans="4:5">
      <c r="D3575" s="16"/>
      <c r="E3575" s="16"/>
    </row>
    <row r="3576" spans="4:5">
      <c r="D3576" s="16"/>
      <c r="E3576" s="16"/>
    </row>
    <row r="3577" spans="4:5">
      <c r="D3577" s="16"/>
      <c r="E3577" s="16"/>
    </row>
    <row r="3578" spans="4:5">
      <c r="D3578" s="16"/>
      <c r="E3578" s="16"/>
    </row>
    <row r="3579" spans="4:5">
      <c r="D3579" s="16"/>
      <c r="E3579" s="16"/>
    </row>
    <row r="3580" spans="4:5">
      <c r="D3580" s="16"/>
      <c r="E3580" s="16"/>
    </row>
    <row r="3581" spans="4:5">
      <c r="D3581" s="16"/>
      <c r="E3581" s="16"/>
    </row>
    <row r="3582" spans="4:5">
      <c r="D3582" s="16"/>
      <c r="E3582" s="16"/>
    </row>
    <row r="3583" spans="4:5">
      <c r="D3583" s="16"/>
      <c r="E3583" s="16"/>
    </row>
    <row r="3584" spans="4:5">
      <c r="D3584" s="16"/>
      <c r="E3584" s="16"/>
    </row>
    <row r="3585" spans="4:5">
      <c r="D3585" s="16"/>
      <c r="E3585" s="16"/>
    </row>
    <row r="3586" spans="4:5">
      <c r="D3586" s="16"/>
      <c r="E3586" s="16"/>
    </row>
    <row r="3587" spans="4:5">
      <c r="D3587" s="16"/>
      <c r="E3587" s="16"/>
    </row>
    <row r="3588" spans="4:5">
      <c r="D3588" s="16"/>
      <c r="E3588" s="16"/>
    </row>
    <row r="3589" spans="4:5">
      <c r="D3589" s="16"/>
      <c r="E3589" s="16"/>
    </row>
    <row r="3590" spans="4:5">
      <c r="D3590" s="16"/>
      <c r="E3590" s="16"/>
    </row>
    <row r="3591" spans="4:5">
      <c r="D3591" s="16"/>
      <c r="E3591" s="16"/>
    </row>
    <row r="3592" spans="4:5">
      <c r="D3592" s="16"/>
      <c r="E3592" s="16"/>
    </row>
    <row r="3593" spans="4:5">
      <c r="D3593" s="16"/>
      <c r="E3593" s="16"/>
    </row>
    <row r="3594" spans="4:5">
      <c r="D3594" s="16"/>
      <c r="E3594" s="16"/>
    </row>
    <row r="3595" spans="4:5">
      <c r="D3595" s="16"/>
      <c r="E3595" s="16"/>
    </row>
    <row r="3596" spans="4:5">
      <c r="D3596" s="16"/>
      <c r="E3596" s="16"/>
    </row>
    <row r="3597" spans="4:5">
      <c r="D3597" s="16"/>
      <c r="E3597" s="16"/>
    </row>
    <row r="3598" spans="4:5">
      <c r="D3598" s="16"/>
      <c r="E3598" s="16"/>
    </row>
    <row r="3599" spans="4:5">
      <c r="D3599" s="16"/>
      <c r="E3599" s="16"/>
    </row>
    <row r="3600" spans="4:5">
      <c r="D3600" s="16"/>
      <c r="E3600" s="16"/>
    </row>
    <row r="3601" spans="4:5">
      <c r="D3601" s="16"/>
      <c r="E3601" s="16"/>
    </row>
    <row r="3602" spans="4:5">
      <c r="D3602" s="16"/>
      <c r="E3602" s="16"/>
    </row>
    <row r="3603" spans="4:5">
      <c r="D3603" s="16"/>
      <c r="E3603" s="16"/>
    </row>
    <row r="3604" spans="4:5">
      <c r="D3604" s="16"/>
      <c r="E3604" s="16"/>
    </row>
    <row r="3605" spans="4:5">
      <c r="D3605" s="16"/>
      <c r="E3605" s="16"/>
    </row>
    <row r="3606" spans="4:5">
      <c r="D3606" s="16"/>
      <c r="E3606" s="16"/>
    </row>
    <row r="3607" spans="4:5">
      <c r="D3607" s="16"/>
      <c r="E3607" s="16"/>
    </row>
    <row r="3608" spans="4:5">
      <c r="D3608" s="16"/>
      <c r="E3608" s="16"/>
    </row>
    <row r="3609" spans="4:5">
      <c r="D3609" s="16"/>
      <c r="E3609" s="16"/>
    </row>
    <row r="3610" spans="4:5">
      <c r="D3610" s="16"/>
      <c r="E3610" s="16"/>
    </row>
    <row r="3611" spans="4:5">
      <c r="D3611" s="16"/>
      <c r="E3611" s="16"/>
    </row>
    <row r="3612" spans="4:5">
      <c r="D3612" s="16"/>
      <c r="E3612" s="16"/>
    </row>
    <row r="3613" spans="4:5">
      <c r="D3613" s="16"/>
      <c r="E3613" s="16"/>
    </row>
    <row r="3614" spans="4:5">
      <c r="D3614" s="16"/>
      <c r="E3614" s="16"/>
    </row>
    <row r="3615" spans="4:5">
      <c r="D3615" s="16"/>
      <c r="E3615" s="16"/>
    </row>
    <row r="3616" spans="4:5">
      <c r="D3616" s="16"/>
      <c r="E3616" s="16"/>
    </row>
    <row r="3617" spans="4:5">
      <c r="D3617" s="16"/>
      <c r="E3617" s="16"/>
    </row>
    <row r="3618" spans="4:5">
      <c r="D3618" s="16"/>
      <c r="E3618" s="16"/>
    </row>
    <row r="3619" spans="4:5">
      <c r="D3619" s="16"/>
      <c r="E3619" s="16"/>
    </row>
    <row r="3620" spans="4:5">
      <c r="D3620" s="16"/>
      <c r="E3620" s="16"/>
    </row>
    <row r="3621" spans="4:5">
      <c r="D3621" s="16"/>
      <c r="E3621" s="16"/>
    </row>
    <row r="3622" spans="4:5">
      <c r="D3622" s="16"/>
      <c r="E3622" s="16"/>
    </row>
    <row r="3623" spans="4:5">
      <c r="D3623" s="16"/>
      <c r="E3623" s="16"/>
    </row>
    <row r="3624" spans="4:5">
      <c r="D3624" s="16"/>
      <c r="E3624" s="16"/>
    </row>
    <row r="3625" spans="4:5">
      <c r="D3625" s="16"/>
      <c r="E3625" s="16"/>
    </row>
    <row r="3626" spans="4:5">
      <c r="D3626" s="16"/>
      <c r="E3626" s="16"/>
    </row>
    <row r="3627" spans="4:5">
      <c r="D3627" s="16"/>
      <c r="E3627" s="16"/>
    </row>
    <row r="3628" spans="4:5">
      <c r="D3628" s="16"/>
      <c r="E3628" s="16"/>
    </row>
    <row r="3629" spans="4:5">
      <c r="D3629" s="16"/>
      <c r="E3629" s="16"/>
    </row>
    <row r="3630" spans="4:5">
      <c r="D3630" s="16"/>
      <c r="E3630" s="16"/>
    </row>
    <row r="3631" spans="4:5">
      <c r="D3631" s="16"/>
      <c r="E3631" s="16"/>
    </row>
    <row r="3632" spans="4:5">
      <c r="D3632" s="16"/>
      <c r="E3632" s="16"/>
    </row>
    <row r="3633" spans="4:5">
      <c r="D3633" s="16"/>
      <c r="E3633" s="16"/>
    </row>
    <row r="3634" spans="4:5">
      <c r="D3634" s="16"/>
      <c r="E3634" s="16"/>
    </row>
    <row r="3635" spans="4:5">
      <c r="D3635" s="16"/>
      <c r="E3635" s="16"/>
    </row>
    <row r="3636" spans="4:5">
      <c r="D3636" s="16"/>
      <c r="E3636" s="16"/>
    </row>
    <row r="3637" spans="4:5">
      <c r="D3637" s="16"/>
      <c r="E3637" s="16"/>
    </row>
    <row r="3638" spans="4:5">
      <c r="D3638" s="16"/>
      <c r="E3638" s="16"/>
    </row>
    <row r="3639" spans="4:5">
      <c r="D3639" s="16"/>
      <c r="E3639" s="16"/>
    </row>
    <row r="3640" spans="4:5">
      <c r="D3640" s="16"/>
      <c r="E3640" s="16"/>
    </row>
    <row r="3641" spans="4:5">
      <c r="D3641" s="16"/>
      <c r="E3641" s="16"/>
    </row>
    <row r="3642" spans="4:5">
      <c r="D3642" s="16"/>
      <c r="E3642" s="16"/>
    </row>
    <row r="3643" spans="4:5">
      <c r="D3643" s="16"/>
      <c r="E3643" s="16"/>
    </row>
    <row r="3644" spans="4:5">
      <c r="D3644" s="16"/>
      <c r="E3644" s="16"/>
    </row>
    <row r="3645" spans="4:5">
      <c r="D3645" s="16"/>
      <c r="E3645" s="16"/>
    </row>
    <row r="3646" spans="4:5">
      <c r="D3646" s="16"/>
      <c r="E3646" s="16"/>
    </row>
    <row r="3647" spans="4:5">
      <c r="D3647" s="16"/>
      <c r="E3647" s="16"/>
    </row>
    <row r="3648" spans="4:5">
      <c r="D3648" s="16"/>
      <c r="E3648" s="16"/>
    </row>
    <row r="3649" spans="4:5">
      <c r="D3649" s="16"/>
      <c r="E3649" s="16"/>
    </row>
    <row r="3650" spans="4:5">
      <c r="D3650" s="16"/>
      <c r="E3650" s="16"/>
    </row>
    <row r="3651" spans="4:5">
      <c r="D3651" s="16"/>
      <c r="E3651" s="16"/>
    </row>
    <row r="3652" spans="4:5">
      <c r="D3652" s="16"/>
      <c r="E3652" s="16"/>
    </row>
    <row r="3653" spans="4:5">
      <c r="D3653" s="16"/>
      <c r="E3653" s="16"/>
    </row>
    <row r="3654" spans="4:5">
      <c r="D3654" s="16"/>
      <c r="E3654" s="16"/>
    </row>
    <row r="3655" spans="4:5">
      <c r="D3655" s="16"/>
      <c r="E3655" s="16"/>
    </row>
    <row r="3656" spans="4:5">
      <c r="D3656" s="16"/>
      <c r="E3656" s="16"/>
    </row>
    <row r="3657" spans="4:5">
      <c r="D3657" s="16"/>
      <c r="E3657" s="16"/>
    </row>
    <row r="3658" spans="4:5">
      <c r="D3658" s="16"/>
      <c r="E3658" s="16"/>
    </row>
    <row r="3659" spans="4:5">
      <c r="D3659" s="16"/>
      <c r="E3659" s="16"/>
    </row>
    <row r="3660" spans="4:5">
      <c r="D3660" s="16"/>
      <c r="E3660" s="16"/>
    </row>
    <row r="3661" spans="4:5">
      <c r="D3661" s="16"/>
      <c r="E3661" s="16"/>
    </row>
    <row r="3662" spans="4:5">
      <c r="D3662" s="16"/>
      <c r="E3662" s="16"/>
    </row>
    <row r="3663" spans="4:5">
      <c r="D3663" s="16"/>
      <c r="E3663" s="16"/>
    </row>
    <row r="3664" spans="4:5">
      <c r="D3664" s="16"/>
      <c r="E3664" s="16"/>
    </row>
    <row r="3665" spans="4:5">
      <c r="D3665" s="16"/>
      <c r="E3665" s="16"/>
    </row>
    <row r="3666" spans="4:5">
      <c r="D3666" s="16"/>
      <c r="E3666" s="16"/>
    </row>
    <row r="3667" spans="4:5">
      <c r="D3667" s="16"/>
      <c r="E3667" s="16"/>
    </row>
    <row r="3668" spans="4:5">
      <c r="D3668" s="16"/>
      <c r="E3668" s="16"/>
    </row>
    <row r="3669" spans="4:5">
      <c r="D3669" s="16"/>
      <c r="E3669" s="16"/>
    </row>
    <row r="3670" spans="4:5">
      <c r="D3670" s="16"/>
      <c r="E3670" s="16"/>
    </row>
    <row r="3671" spans="4:5">
      <c r="D3671" s="16"/>
      <c r="E3671" s="16"/>
    </row>
    <row r="3672" spans="4:5">
      <c r="D3672" s="16"/>
      <c r="E3672" s="16"/>
    </row>
    <row r="3673" spans="4:5">
      <c r="D3673" s="16"/>
      <c r="E3673" s="16"/>
    </row>
    <row r="3674" spans="4:5">
      <c r="D3674" s="16"/>
      <c r="E3674" s="16"/>
    </row>
    <row r="3675" spans="4:5">
      <c r="D3675" s="16"/>
      <c r="E3675" s="16"/>
    </row>
    <row r="3676" spans="4:5">
      <c r="D3676" s="16"/>
      <c r="E3676" s="16"/>
    </row>
    <row r="3677" spans="4:5">
      <c r="D3677" s="16"/>
      <c r="E3677" s="16"/>
    </row>
    <row r="3678" spans="4:5">
      <c r="D3678" s="16"/>
      <c r="E3678" s="16"/>
    </row>
    <row r="3679" spans="4:5">
      <c r="D3679" s="16"/>
      <c r="E3679" s="16"/>
    </row>
    <row r="3680" spans="4:5">
      <c r="D3680" s="16"/>
      <c r="E3680" s="16"/>
    </row>
    <row r="3681" spans="4:5">
      <c r="D3681" s="16"/>
      <c r="E3681" s="16"/>
    </row>
    <row r="3682" spans="4:5">
      <c r="D3682" s="16"/>
      <c r="E3682" s="16"/>
    </row>
    <row r="3683" spans="4:5">
      <c r="D3683" s="16"/>
      <c r="E3683" s="16"/>
    </row>
    <row r="3684" spans="4:5">
      <c r="D3684" s="16"/>
      <c r="E3684" s="16"/>
    </row>
    <row r="3685" spans="4:5">
      <c r="D3685" s="16"/>
      <c r="E3685" s="16"/>
    </row>
    <row r="3686" spans="4:5">
      <c r="D3686" s="16"/>
      <c r="E3686" s="16"/>
    </row>
    <row r="3687" spans="4:5">
      <c r="D3687" s="16"/>
      <c r="E3687" s="16"/>
    </row>
    <row r="3688" spans="4:5">
      <c r="D3688" s="16"/>
      <c r="E3688" s="16"/>
    </row>
    <row r="3689" spans="4:5">
      <c r="D3689" s="16"/>
      <c r="E3689" s="16"/>
    </row>
    <row r="3690" spans="4:5">
      <c r="D3690" s="16"/>
      <c r="E3690" s="16"/>
    </row>
    <row r="3691" spans="4:5">
      <c r="D3691" s="16"/>
      <c r="E3691" s="16"/>
    </row>
    <row r="3692" spans="4:5">
      <c r="D3692" s="16"/>
      <c r="E3692" s="16"/>
    </row>
    <row r="3693" spans="4:5">
      <c r="D3693" s="16"/>
      <c r="E3693" s="16"/>
    </row>
    <row r="3694" spans="4:5">
      <c r="D3694" s="16"/>
      <c r="E3694" s="16"/>
    </row>
    <row r="3695" spans="4:5">
      <c r="D3695" s="16"/>
      <c r="E3695" s="16"/>
    </row>
    <row r="3696" spans="4:5">
      <c r="D3696" s="16"/>
      <c r="E3696" s="16"/>
    </row>
    <row r="3697" spans="4:5">
      <c r="D3697" s="16"/>
      <c r="E3697" s="16"/>
    </row>
    <row r="3698" spans="4:5">
      <c r="D3698" s="16"/>
      <c r="E3698" s="16"/>
    </row>
    <row r="3699" spans="4:5">
      <c r="D3699" s="16"/>
      <c r="E3699" s="16"/>
    </row>
    <row r="3700" spans="4:5">
      <c r="D3700" s="16"/>
      <c r="E3700" s="16"/>
    </row>
    <row r="3701" spans="4:5">
      <c r="D3701" s="16"/>
      <c r="E3701" s="16"/>
    </row>
    <row r="3702" spans="4:5">
      <c r="D3702" s="16"/>
      <c r="E3702" s="16"/>
    </row>
    <row r="3703" spans="4:5">
      <c r="D3703" s="16"/>
      <c r="E3703" s="16"/>
    </row>
    <row r="3704" spans="4:5">
      <c r="D3704" s="16"/>
      <c r="E3704" s="16"/>
    </row>
    <row r="3705" spans="4:5">
      <c r="D3705" s="16"/>
      <c r="E3705" s="16"/>
    </row>
    <row r="3706" spans="4:5">
      <c r="D3706" s="16"/>
      <c r="E3706" s="16"/>
    </row>
    <row r="3707" spans="4:5">
      <c r="D3707" s="16"/>
      <c r="E3707" s="16"/>
    </row>
    <row r="3708" spans="4:5">
      <c r="D3708" s="16"/>
      <c r="E3708" s="16"/>
    </row>
    <row r="3709" spans="4:5">
      <c r="D3709" s="16"/>
      <c r="E3709" s="16"/>
    </row>
    <row r="3710" spans="4:5">
      <c r="D3710" s="16"/>
      <c r="E3710" s="16"/>
    </row>
    <row r="3711" spans="4:5">
      <c r="D3711" s="16"/>
      <c r="E3711" s="16"/>
    </row>
    <row r="3712" spans="4:5">
      <c r="D3712" s="16"/>
      <c r="E3712" s="16"/>
    </row>
    <row r="3713" spans="4:5">
      <c r="D3713" s="16"/>
      <c r="E3713" s="16"/>
    </row>
    <row r="3714" spans="4:5">
      <c r="D3714" s="16"/>
      <c r="E3714" s="16"/>
    </row>
    <row r="3715" spans="4:5">
      <c r="D3715" s="16"/>
      <c r="E3715" s="16"/>
    </row>
    <row r="3716" spans="4:5">
      <c r="D3716" s="16"/>
      <c r="E3716" s="16"/>
    </row>
    <row r="3717" spans="4:5">
      <c r="D3717" s="16"/>
      <c r="E3717" s="16"/>
    </row>
    <row r="3718" spans="4:5">
      <c r="D3718" s="16"/>
      <c r="E3718" s="16"/>
    </row>
    <row r="3719" spans="4:5">
      <c r="D3719" s="16"/>
      <c r="E3719" s="16"/>
    </row>
    <row r="3720" spans="4:5">
      <c r="D3720" s="16"/>
      <c r="E3720" s="16"/>
    </row>
    <row r="3721" spans="4:5">
      <c r="D3721" s="16"/>
      <c r="E3721" s="16"/>
    </row>
    <row r="3722" spans="4:5">
      <c r="D3722" s="16"/>
      <c r="E3722" s="16"/>
    </row>
    <row r="3723" spans="4:5">
      <c r="D3723" s="16"/>
      <c r="E3723" s="16"/>
    </row>
    <row r="3724" spans="4:5">
      <c r="D3724" s="16"/>
      <c r="E3724" s="16"/>
    </row>
    <row r="3725" spans="4:5">
      <c r="D3725" s="16"/>
      <c r="E3725" s="16"/>
    </row>
    <row r="3726" spans="4:5">
      <c r="D3726" s="16"/>
      <c r="E3726" s="16"/>
    </row>
    <row r="3727" spans="4:5">
      <c r="D3727" s="16"/>
      <c r="E3727" s="16"/>
    </row>
    <row r="3728" spans="4:5">
      <c r="D3728" s="16"/>
      <c r="E3728" s="16"/>
    </row>
    <row r="3729" spans="4:5">
      <c r="D3729" s="16"/>
      <c r="E3729" s="16"/>
    </row>
    <row r="3730" spans="4:5">
      <c r="D3730" s="16"/>
      <c r="E3730" s="16"/>
    </row>
    <row r="3731" spans="4:5">
      <c r="D3731" s="16"/>
      <c r="E3731" s="16"/>
    </row>
    <row r="3732" spans="4:5">
      <c r="D3732" s="16"/>
      <c r="E3732" s="16"/>
    </row>
    <row r="3733" spans="4:5">
      <c r="D3733" s="16"/>
      <c r="E3733" s="16"/>
    </row>
    <row r="3734" spans="4:5">
      <c r="D3734" s="16"/>
      <c r="E3734" s="16"/>
    </row>
    <row r="3735" spans="4:5">
      <c r="D3735" s="16"/>
      <c r="E3735" s="16"/>
    </row>
    <row r="3736" spans="4:5">
      <c r="D3736" s="16"/>
      <c r="E3736" s="16"/>
    </row>
    <row r="3737" spans="4:5">
      <c r="D3737" s="16"/>
      <c r="E3737" s="16"/>
    </row>
    <row r="3738" spans="4:5">
      <c r="D3738" s="16"/>
      <c r="E3738" s="16"/>
    </row>
    <row r="3739" spans="4:5">
      <c r="D3739" s="16"/>
      <c r="E3739" s="16"/>
    </row>
    <row r="3740" spans="4:5">
      <c r="D3740" s="16"/>
      <c r="E3740" s="16"/>
    </row>
    <row r="3741" spans="4:5">
      <c r="D3741" s="16"/>
      <c r="E3741" s="16"/>
    </row>
    <row r="3742" spans="4:5">
      <c r="D3742" s="16"/>
      <c r="E3742" s="16"/>
    </row>
    <row r="3743" spans="4:5">
      <c r="D3743" s="16"/>
      <c r="E3743" s="16"/>
    </row>
    <row r="3744" spans="4:5">
      <c r="D3744" s="16"/>
      <c r="E3744" s="16"/>
    </row>
    <row r="3745" spans="4:5">
      <c r="D3745" s="16"/>
      <c r="E3745" s="16"/>
    </row>
    <row r="3746" spans="4:5">
      <c r="D3746" s="16"/>
      <c r="E3746" s="16"/>
    </row>
    <row r="3747" spans="4:5">
      <c r="D3747" s="16"/>
      <c r="E3747" s="16"/>
    </row>
    <row r="3748" spans="4:5">
      <c r="D3748" s="16"/>
      <c r="E3748" s="16"/>
    </row>
    <row r="3749" spans="4:5">
      <c r="D3749" s="16"/>
      <c r="E3749" s="16"/>
    </row>
    <row r="3750" spans="4:5">
      <c r="D3750" s="16"/>
      <c r="E3750" s="16"/>
    </row>
    <row r="3751" spans="4:5">
      <c r="D3751" s="16"/>
      <c r="E3751" s="16"/>
    </row>
    <row r="3752" spans="4:5">
      <c r="D3752" s="16"/>
      <c r="E3752" s="16"/>
    </row>
    <row r="3753" spans="4:5">
      <c r="D3753" s="16"/>
      <c r="E3753" s="16"/>
    </row>
    <row r="3754" spans="4:5">
      <c r="D3754" s="16"/>
      <c r="E3754" s="16"/>
    </row>
    <row r="3755" spans="4:5">
      <c r="D3755" s="16"/>
      <c r="E3755" s="16"/>
    </row>
    <row r="3756" spans="4:5">
      <c r="D3756" s="16"/>
      <c r="E3756" s="16"/>
    </row>
    <row r="3757" spans="4:5">
      <c r="D3757" s="16"/>
      <c r="E3757" s="16"/>
    </row>
    <row r="3758" spans="4:5">
      <c r="D3758" s="16"/>
      <c r="E3758" s="16"/>
    </row>
    <row r="3759" spans="4:5">
      <c r="D3759" s="16"/>
      <c r="E3759" s="16"/>
    </row>
    <row r="3760" spans="4:5">
      <c r="D3760" s="16"/>
      <c r="E3760" s="16"/>
    </row>
    <row r="3761" spans="4:5">
      <c r="D3761" s="16"/>
      <c r="E3761" s="16"/>
    </row>
    <row r="3762" spans="4:5">
      <c r="D3762" s="16"/>
      <c r="E3762" s="16"/>
    </row>
    <row r="3763" spans="4:5">
      <c r="D3763" s="16"/>
      <c r="E3763" s="16"/>
    </row>
    <row r="3764" spans="4:5">
      <c r="D3764" s="16"/>
      <c r="E3764" s="16"/>
    </row>
    <row r="3765" spans="4:5">
      <c r="D3765" s="16"/>
      <c r="E3765" s="16"/>
    </row>
    <row r="3766" spans="4:5">
      <c r="D3766" s="16"/>
      <c r="E3766" s="16"/>
    </row>
    <row r="3767" spans="4:5">
      <c r="D3767" s="16"/>
      <c r="E3767" s="16"/>
    </row>
    <row r="3768" spans="4:5">
      <c r="D3768" s="16"/>
      <c r="E3768" s="16"/>
    </row>
    <row r="3769" spans="4:5">
      <c r="D3769" s="16"/>
      <c r="E3769" s="16"/>
    </row>
    <row r="3770" spans="4:5">
      <c r="D3770" s="16"/>
      <c r="E3770" s="16"/>
    </row>
    <row r="3771" spans="4:5">
      <c r="D3771" s="16"/>
      <c r="E3771" s="16"/>
    </row>
    <row r="3772" spans="4:5">
      <c r="D3772" s="16"/>
      <c r="E3772" s="16"/>
    </row>
    <row r="3773" spans="4:5">
      <c r="D3773" s="16"/>
      <c r="E3773" s="16"/>
    </row>
    <row r="3774" spans="4:5">
      <c r="D3774" s="16"/>
      <c r="E3774" s="16"/>
    </row>
    <row r="3775" spans="4:5">
      <c r="D3775" s="16"/>
      <c r="E3775" s="16"/>
    </row>
    <row r="3776" spans="4:5">
      <c r="D3776" s="16"/>
      <c r="E3776" s="16"/>
    </row>
    <row r="3777" spans="4:5">
      <c r="D3777" s="16"/>
      <c r="E3777" s="16"/>
    </row>
    <row r="3778" spans="4:5">
      <c r="D3778" s="16"/>
      <c r="E3778" s="16"/>
    </row>
    <row r="3779" spans="4:5">
      <c r="D3779" s="16"/>
      <c r="E3779" s="16"/>
    </row>
    <row r="3780" spans="4:5">
      <c r="D3780" s="16"/>
      <c r="E3780" s="16"/>
    </row>
    <row r="3781" spans="4:5">
      <c r="D3781" s="16"/>
      <c r="E3781" s="16"/>
    </row>
    <row r="3782" spans="4:5">
      <c r="D3782" s="16"/>
      <c r="E3782" s="16"/>
    </row>
    <row r="3783" spans="4:5">
      <c r="D3783" s="16"/>
      <c r="E3783" s="16"/>
    </row>
    <row r="3784" spans="4:5">
      <c r="D3784" s="16"/>
      <c r="E3784" s="16"/>
    </row>
    <row r="3785" spans="4:5">
      <c r="D3785" s="16"/>
      <c r="E3785" s="16"/>
    </row>
    <row r="3786" spans="4:5">
      <c r="D3786" s="16"/>
      <c r="E3786" s="16"/>
    </row>
    <row r="3787" spans="4:5">
      <c r="D3787" s="16"/>
      <c r="E3787" s="16"/>
    </row>
    <row r="3788" spans="4:5">
      <c r="D3788" s="16"/>
      <c r="E3788" s="16"/>
    </row>
    <row r="3789" spans="4:5">
      <c r="D3789" s="16"/>
      <c r="E3789" s="16"/>
    </row>
    <row r="3790" spans="4:5">
      <c r="D3790" s="16"/>
      <c r="E3790" s="16"/>
    </row>
    <row r="3791" spans="4:5">
      <c r="D3791" s="16"/>
      <c r="E3791" s="16"/>
    </row>
    <row r="3792" spans="4:5">
      <c r="D3792" s="16"/>
      <c r="E3792" s="16"/>
    </row>
    <row r="3793" spans="4:5">
      <c r="D3793" s="16"/>
      <c r="E3793" s="16"/>
    </row>
    <row r="3794" spans="4:5">
      <c r="D3794" s="16"/>
      <c r="E3794" s="16"/>
    </row>
    <row r="3795" spans="4:5">
      <c r="D3795" s="16"/>
      <c r="E3795" s="16"/>
    </row>
    <row r="3796" spans="4:5">
      <c r="D3796" s="16"/>
      <c r="E3796" s="16"/>
    </row>
    <row r="3797" spans="4:5">
      <c r="D3797" s="16"/>
      <c r="E3797" s="16"/>
    </row>
    <row r="3798" spans="4:5">
      <c r="D3798" s="16"/>
      <c r="E3798" s="16"/>
    </row>
    <row r="3799" spans="4:5">
      <c r="D3799" s="16"/>
      <c r="E3799" s="16"/>
    </row>
    <row r="3800" spans="4:5">
      <c r="D3800" s="16"/>
      <c r="E3800" s="16"/>
    </row>
    <row r="3801" spans="4:5">
      <c r="D3801" s="16"/>
      <c r="E3801" s="16"/>
    </row>
    <row r="3802" spans="4:5">
      <c r="D3802" s="16"/>
      <c r="E3802" s="16"/>
    </row>
    <row r="3803" spans="4:5">
      <c r="D3803" s="16"/>
      <c r="E3803" s="16"/>
    </row>
    <row r="3804" spans="4:5">
      <c r="D3804" s="16"/>
      <c r="E3804" s="16"/>
    </row>
    <row r="3805" spans="4:5">
      <c r="D3805" s="16"/>
      <c r="E3805" s="16"/>
    </row>
    <row r="3806" spans="4:5">
      <c r="D3806" s="16"/>
      <c r="E3806" s="16"/>
    </row>
    <row r="3807" spans="4:5">
      <c r="D3807" s="16"/>
      <c r="E3807" s="16"/>
    </row>
    <row r="3808" spans="4:5">
      <c r="D3808" s="16"/>
      <c r="E3808" s="16"/>
    </row>
    <row r="3809" spans="4:5">
      <c r="D3809" s="16"/>
      <c r="E3809" s="16"/>
    </row>
    <row r="3810" spans="4:5">
      <c r="D3810" s="16"/>
      <c r="E3810" s="16"/>
    </row>
    <row r="3811" spans="4:5">
      <c r="D3811" s="16"/>
      <c r="E3811" s="16"/>
    </row>
    <row r="3812" spans="4:5">
      <c r="D3812" s="16"/>
      <c r="E3812" s="16"/>
    </row>
    <row r="3813" spans="4:5">
      <c r="D3813" s="16"/>
      <c r="E3813" s="16"/>
    </row>
    <row r="3814" spans="4:5">
      <c r="D3814" s="16"/>
      <c r="E3814" s="16"/>
    </row>
    <row r="3815" spans="4:5">
      <c r="D3815" s="16"/>
      <c r="E3815" s="16"/>
    </row>
    <row r="3816" spans="4:5">
      <c r="D3816" s="16"/>
      <c r="E3816" s="16"/>
    </row>
    <row r="3817" spans="4:5">
      <c r="D3817" s="16"/>
      <c r="E3817" s="16"/>
    </row>
    <row r="3818" spans="4:5">
      <c r="D3818" s="16"/>
      <c r="E3818" s="16"/>
    </row>
    <row r="3819" spans="4:5">
      <c r="D3819" s="16"/>
      <c r="E3819" s="16"/>
    </row>
    <row r="3820" spans="4:5">
      <c r="D3820" s="16"/>
      <c r="E3820" s="16"/>
    </row>
    <row r="3821" spans="4:5">
      <c r="D3821" s="16"/>
      <c r="E3821" s="16"/>
    </row>
    <row r="3822" spans="4:5">
      <c r="D3822" s="16"/>
      <c r="E3822" s="16"/>
    </row>
    <row r="3823" spans="4:5">
      <c r="D3823" s="16"/>
      <c r="E3823" s="16"/>
    </row>
    <row r="3824" spans="4:5">
      <c r="D3824" s="16"/>
      <c r="E3824" s="16"/>
    </row>
    <row r="3825" spans="4:5">
      <c r="D3825" s="16"/>
      <c r="E3825" s="16"/>
    </row>
    <row r="3826" spans="4:5">
      <c r="D3826" s="16"/>
      <c r="E3826" s="16"/>
    </row>
  </sheetData>
  <mergeCells count="1">
    <mergeCell ref="G1:I1"/>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8C7F-F28C-4650-B79C-38EEFDAF9FCC}">
  <sheetPr codeName="Sheet10">
    <tabColor rgb="FFFF0000"/>
    <pageSetUpPr fitToPage="1"/>
  </sheetPr>
  <dimension ref="A1:AI68"/>
  <sheetViews>
    <sheetView zoomScaleNormal="100" workbookViewId="0">
      <pane xSplit="2" ySplit="7" topLeftCell="C8" activePane="bottomRight" state="frozen"/>
      <selection pane="bottomRight" sqref="A1:Q1"/>
      <selection pane="bottomLeft"/>
      <selection pane="topRight"/>
    </sheetView>
  </sheetViews>
  <sheetFormatPr defaultRowHeight="14.45"/>
  <cols>
    <col min="1" max="1" width="20" style="11" customWidth="1"/>
    <col min="2" max="2" width="16.5703125" style="11" bestFit="1" customWidth="1"/>
    <col min="3" max="17" width="10.140625" style="11" customWidth="1"/>
    <col min="18" max="18" width="10.140625" style="6" customWidth="1"/>
    <col min="19" max="19" width="9.140625" style="11"/>
    <col min="20" max="20" width="17.42578125" style="11" customWidth="1"/>
    <col min="21" max="241" width="9.140625" style="11"/>
    <col min="242" max="242" width="25" style="11" customWidth="1"/>
    <col min="243" max="243" width="24.140625" style="11" customWidth="1"/>
    <col min="244" max="261" width="10.140625" style="11" customWidth="1"/>
    <col min="262" max="497" width="9.140625" style="11"/>
    <col min="498" max="498" width="25" style="11" customWidth="1"/>
    <col min="499" max="499" width="24.140625" style="11" customWidth="1"/>
    <col min="500" max="517" width="10.140625" style="11" customWidth="1"/>
    <col min="518" max="753" width="9.140625" style="11"/>
    <col min="754" max="754" width="25" style="11" customWidth="1"/>
    <col min="755" max="755" width="24.140625" style="11" customWidth="1"/>
    <col min="756" max="773" width="10.140625" style="11" customWidth="1"/>
    <col min="774" max="1009" width="9.140625" style="11"/>
    <col min="1010" max="1010" width="25" style="11" customWidth="1"/>
    <col min="1011" max="1011" width="24.140625" style="11" customWidth="1"/>
    <col min="1012" max="1029" width="10.140625" style="11" customWidth="1"/>
    <col min="1030" max="1265" width="9.140625" style="11"/>
    <col min="1266" max="1266" width="25" style="11" customWidth="1"/>
    <col min="1267" max="1267" width="24.140625" style="11" customWidth="1"/>
    <col min="1268" max="1285" width="10.140625" style="11" customWidth="1"/>
    <col min="1286" max="1521" width="9.140625" style="11"/>
    <col min="1522" max="1522" width="25" style="11" customWidth="1"/>
    <col min="1523" max="1523" width="24.140625" style="11" customWidth="1"/>
    <col min="1524" max="1541" width="10.140625" style="11" customWidth="1"/>
    <col min="1542" max="1777" width="9.140625" style="11"/>
    <col min="1778" max="1778" width="25" style="11" customWidth="1"/>
    <col min="1779" max="1779" width="24.140625" style="11" customWidth="1"/>
    <col min="1780" max="1797" width="10.140625" style="11" customWidth="1"/>
    <col min="1798" max="2033" width="9.140625" style="11"/>
    <col min="2034" max="2034" width="25" style="11" customWidth="1"/>
    <col min="2035" max="2035" width="24.140625" style="11" customWidth="1"/>
    <col min="2036" max="2053" width="10.140625" style="11" customWidth="1"/>
    <col min="2054" max="2289" width="9.140625" style="11"/>
    <col min="2290" max="2290" width="25" style="11" customWidth="1"/>
    <col min="2291" max="2291" width="24.140625" style="11" customWidth="1"/>
    <col min="2292" max="2309" width="10.140625" style="11" customWidth="1"/>
    <col min="2310" max="2545" width="9.140625" style="11"/>
    <col min="2546" max="2546" width="25" style="11" customWidth="1"/>
    <col min="2547" max="2547" width="24.140625" style="11" customWidth="1"/>
    <col min="2548" max="2565" width="10.140625" style="11" customWidth="1"/>
    <col min="2566" max="2801" width="9.140625" style="11"/>
    <col min="2802" max="2802" width="25" style="11" customWidth="1"/>
    <col min="2803" max="2803" width="24.140625" style="11" customWidth="1"/>
    <col min="2804" max="2821" width="10.140625" style="11" customWidth="1"/>
    <col min="2822" max="3057" width="9.140625" style="11"/>
    <col min="3058" max="3058" width="25" style="11" customWidth="1"/>
    <col min="3059" max="3059" width="24.140625" style="11" customWidth="1"/>
    <col min="3060" max="3077" width="10.140625" style="11" customWidth="1"/>
    <col min="3078" max="3313" width="9.140625" style="11"/>
    <col min="3314" max="3314" width="25" style="11" customWidth="1"/>
    <col min="3315" max="3315" width="24.140625" style="11" customWidth="1"/>
    <col min="3316" max="3333" width="10.140625" style="11" customWidth="1"/>
    <col min="3334" max="3569" width="9.140625" style="11"/>
    <col min="3570" max="3570" width="25" style="11" customWidth="1"/>
    <col min="3571" max="3571" width="24.140625" style="11" customWidth="1"/>
    <col min="3572" max="3589" width="10.140625" style="11" customWidth="1"/>
    <col min="3590" max="3825" width="9.140625" style="11"/>
    <col min="3826" max="3826" width="25" style="11" customWidth="1"/>
    <col min="3827" max="3827" width="24.140625" style="11" customWidth="1"/>
    <col min="3828" max="3845" width="10.140625" style="11" customWidth="1"/>
    <col min="3846" max="4081" width="9.140625" style="11"/>
    <col min="4082" max="4082" width="25" style="11" customWidth="1"/>
    <col min="4083" max="4083" width="24.140625" style="11" customWidth="1"/>
    <col min="4084" max="4101" width="10.140625" style="11" customWidth="1"/>
    <col min="4102" max="4337" width="9.140625" style="11"/>
    <col min="4338" max="4338" width="25" style="11" customWidth="1"/>
    <col min="4339" max="4339" width="24.140625" style="11" customWidth="1"/>
    <col min="4340" max="4357" width="10.140625" style="11" customWidth="1"/>
    <col min="4358" max="4593" width="9.140625" style="11"/>
    <col min="4594" max="4594" width="25" style="11" customWidth="1"/>
    <col min="4595" max="4595" width="24.140625" style="11" customWidth="1"/>
    <col min="4596" max="4613" width="10.140625" style="11" customWidth="1"/>
    <col min="4614" max="4849" width="9.140625" style="11"/>
    <col min="4850" max="4850" width="25" style="11" customWidth="1"/>
    <col min="4851" max="4851" width="24.140625" style="11" customWidth="1"/>
    <col min="4852" max="4869" width="10.140625" style="11" customWidth="1"/>
    <col min="4870" max="5105" width="9.140625" style="11"/>
    <col min="5106" max="5106" width="25" style="11" customWidth="1"/>
    <col min="5107" max="5107" width="24.140625" style="11" customWidth="1"/>
    <col min="5108" max="5125" width="10.140625" style="11" customWidth="1"/>
    <col min="5126" max="5361" width="9.140625" style="11"/>
    <col min="5362" max="5362" width="25" style="11" customWidth="1"/>
    <col min="5363" max="5363" width="24.140625" style="11" customWidth="1"/>
    <col min="5364" max="5381" width="10.140625" style="11" customWidth="1"/>
    <col min="5382" max="5617" width="9.140625" style="11"/>
    <col min="5618" max="5618" width="25" style="11" customWidth="1"/>
    <col min="5619" max="5619" width="24.140625" style="11" customWidth="1"/>
    <col min="5620" max="5637" width="10.140625" style="11" customWidth="1"/>
    <col min="5638" max="5873" width="9.140625" style="11"/>
    <col min="5874" max="5874" width="25" style="11" customWidth="1"/>
    <col min="5875" max="5875" width="24.140625" style="11" customWidth="1"/>
    <col min="5876" max="5893" width="10.140625" style="11" customWidth="1"/>
    <col min="5894" max="6129" width="9.140625" style="11"/>
    <col min="6130" max="6130" width="25" style="11" customWidth="1"/>
    <col min="6131" max="6131" width="24.140625" style="11" customWidth="1"/>
    <col min="6132" max="6149" width="10.140625" style="11" customWidth="1"/>
    <col min="6150" max="6385" width="9.140625" style="11"/>
    <col min="6386" max="6386" width="25" style="11" customWidth="1"/>
    <col min="6387" max="6387" width="24.140625" style="11" customWidth="1"/>
    <col min="6388" max="6405" width="10.140625" style="11" customWidth="1"/>
    <col min="6406" max="6641" width="9.140625" style="11"/>
    <col min="6642" max="6642" width="25" style="11" customWidth="1"/>
    <col min="6643" max="6643" width="24.140625" style="11" customWidth="1"/>
    <col min="6644" max="6661" width="10.140625" style="11" customWidth="1"/>
    <col min="6662" max="6897" width="9.140625" style="11"/>
    <col min="6898" max="6898" width="25" style="11" customWidth="1"/>
    <col min="6899" max="6899" width="24.140625" style="11" customWidth="1"/>
    <col min="6900" max="6917" width="10.140625" style="11" customWidth="1"/>
    <col min="6918" max="7153" width="9.140625" style="11"/>
    <col min="7154" max="7154" width="25" style="11" customWidth="1"/>
    <col min="7155" max="7155" width="24.140625" style="11" customWidth="1"/>
    <col min="7156" max="7173" width="10.140625" style="11" customWidth="1"/>
    <col min="7174" max="7409" width="9.140625" style="11"/>
    <col min="7410" max="7410" width="25" style="11" customWidth="1"/>
    <col min="7411" max="7411" width="24.140625" style="11" customWidth="1"/>
    <col min="7412" max="7429" width="10.140625" style="11" customWidth="1"/>
    <col min="7430" max="7665" width="9.140625" style="11"/>
    <col min="7666" max="7666" width="25" style="11" customWidth="1"/>
    <col min="7667" max="7667" width="24.140625" style="11" customWidth="1"/>
    <col min="7668" max="7685" width="10.140625" style="11" customWidth="1"/>
    <col min="7686" max="7921" width="9.140625" style="11"/>
    <col min="7922" max="7922" width="25" style="11" customWidth="1"/>
    <col min="7923" max="7923" width="24.140625" style="11" customWidth="1"/>
    <col min="7924" max="7941" width="10.140625" style="11" customWidth="1"/>
    <col min="7942" max="8177" width="9.140625" style="11"/>
    <col min="8178" max="8178" width="25" style="11" customWidth="1"/>
    <col min="8179" max="8179" width="24.140625" style="11" customWidth="1"/>
    <col min="8180" max="8197" width="10.140625" style="11" customWidth="1"/>
    <col min="8198" max="8433" width="9.140625" style="11"/>
    <col min="8434" max="8434" width="25" style="11" customWidth="1"/>
    <col min="8435" max="8435" width="24.140625" style="11" customWidth="1"/>
    <col min="8436" max="8453" width="10.140625" style="11" customWidth="1"/>
    <col min="8454" max="8689" width="9.140625" style="11"/>
    <col min="8690" max="8690" width="25" style="11" customWidth="1"/>
    <col min="8691" max="8691" width="24.140625" style="11" customWidth="1"/>
    <col min="8692" max="8709" width="10.140625" style="11" customWidth="1"/>
    <col min="8710" max="8945" width="9.140625" style="11"/>
    <col min="8946" max="8946" width="25" style="11" customWidth="1"/>
    <col min="8947" max="8947" width="24.140625" style="11" customWidth="1"/>
    <col min="8948" max="8965" width="10.140625" style="11" customWidth="1"/>
    <col min="8966" max="9201" width="9.140625" style="11"/>
    <col min="9202" max="9202" width="25" style="11" customWidth="1"/>
    <col min="9203" max="9203" width="24.140625" style="11" customWidth="1"/>
    <col min="9204" max="9221" width="10.140625" style="11" customWidth="1"/>
    <col min="9222" max="9457" width="9.140625" style="11"/>
    <col min="9458" max="9458" width="25" style="11" customWidth="1"/>
    <col min="9459" max="9459" width="24.140625" style="11" customWidth="1"/>
    <col min="9460" max="9477" width="10.140625" style="11" customWidth="1"/>
    <col min="9478" max="9713" width="9.140625" style="11"/>
    <col min="9714" max="9714" width="25" style="11" customWidth="1"/>
    <col min="9715" max="9715" width="24.140625" style="11" customWidth="1"/>
    <col min="9716" max="9733" width="10.140625" style="11" customWidth="1"/>
    <col min="9734" max="9969" width="9.140625" style="11"/>
    <col min="9970" max="9970" width="25" style="11" customWidth="1"/>
    <col min="9971" max="9971" width="24.140625" style="11" customWidth="1"/>
    <col min="9972" max="9989" width="10.140625" style="11" customWidth="1"/>
    <col min="9990" max="10225" width="9.140625" style="11"/>
    <col min="10226" max="10226" width="25" style="11" customWidth="1"/>
    <col min="10227" max="10227" width="24.140625" style="11" customWidth="1"/>
    <col min="10228" max="10245" width="10.140625" style="11" customWidth="1"/>
    <col min="10246" max="10481" width="9.140625" style="11"/>
    <col min="10482" max="10482" width="25" style="11" customWidth="1"/>
    <col min="10483" max="10483" width="24.140625" style="11" customWidth="1"/>
    <col min="10484" max="10501" width="10.140625" style="11" customWidth="1"/>
    <col min="10502" max="10737" width="9.140625" style="11"/>
    <col min="10738" max="10738" width="25" style="11" customWidth="1"/>
    <col min="10739" max="10739" width="24.140625" style="11" customWidth="1"/>
    <col min="10740" max="10757" width="10.140625" style="11" customWidth="1"/>
    <col min="10758" max="10993" width="9.140625" style="11"/>
    <col min="10994" max="10994" width="25" style="11" customWidth="1"/>
    <col min="10995" max="10995" width="24.140625" style="11" customWidth="1"/>
    <col min="10996" max="11013" width="10.140625" style="11" customWidth="1"/>
    <col min="11014" max="11249" width="9.140625" style="11"/>
    <col min="11250" max="11250" width="25" style="11" customWidth="1"/>
    <col min="11251" max="11251" width="24.140625" style="11" customWidth="1"/>
    <col min="11252" max="11269" width="10.140625" style="11" customWidth="1"/>
    <col min="11270" max="11505" width="9.140625" style="11"/>
    <col min="11506" max="11506" width="25" style="11" customWidth="1"/>
    <col min="11507" max="11507" width="24.140625" style="11" customWidth="1"/>
    <col min="11508" max="11525" width="10.140625" style="11" customWidth="1"/>
    <col min="11526" max="11761" width="9.140625" style="11"/>
    <col min="11762" max="11762" width="25" style="11" customWidth="1"/>
    <col min="11763" max="11763" width="24.140625" style="11" customWidth="1"/>
    <col min="11764" max="11781" width="10.140625" style="11" customWidth="1"/>
    <col min="11782" max="12017" width="9.140625" style="11"/>
    <col min="12018" max="12018" width="25" style="11" customWidth="1"/>
    <col min="12019" max="12019" width="24.140625" style="11" customWidth="1"/>
    <col min="12020" max="12037" width="10.140625" style="11" customWidth="1"/>
    <col min="12038" max="12273" width="9.140625" style="11"/>
    <col min="12274" max="12274" width="25" style="11" customWidth="1"/>
    <col min="12275" max="12275" width="24.140625" style="11" customWidth="1"/>
    <col min="12276" max="12293" width="10.140625" style="11" customWidth="1"/>
    <col min="12294" max="12529" width="9.140625" style="11"/>
    <col min="12530" max="12530" width="25" style="11" customWidth="1"/>
    <col min="12531" max="12531" width="24.140625" style="11" customWidth="1"/>
    <col min="12532" max="12549" width="10.140625" style="11" customWidth="1"/>
    <col min="12550" max="12785" width="9.140625" style="11"/>
    <col min="12786" max="12786" width="25" style="11" customWidth="1"/>
    <col min="12787" max="12787" width="24.140625" style="11" customWidth="1"/>
    <col min="12788" max="12805" width="10.140625" style="11" customWidth="1"/>
    <col min="12806" max="13041" width="9.140625" style="11"/>
    <col min="13042" max="13042" width="25" style="11" customWidth="1"/>
    <col min="13043" max="13043" width="24.140625" style="11" customWidth="1"/>
    <col min="13044" max="13061" width="10.140625" style="11" customWidth="1"/>
    <col min="13062" max="13297" width="9.140625" style="11"/>
    <col min="13298" max="13298" width="25" style="11" customWidth="1"/>
    <col min="13299" max="13299" width="24.140625" style="11" customWidth="1"/>
    <col min="13300" max="13317" width="10.140625" style="11" customWidth="1"/>
    <col min="13318" max="13553" width="9.140625" style="11"/>
    <col min="13554" max="13554" width="25" style="11" customWidth="1"/>
    <col min="13555" max="13555" width="24.140625" style="11" customWidth="1"/>
    <col min="13556" max="13573" width="10.140625" style="11" customWidth="1"/>
    <col min="13574" max="13809" width="9.140625" style="11"/>
    <col min="13810" max="13810" width="25" style="11" customWidth="1"/>
    <col min="13811" max="13811" width="24.140625" style="11" customWidth="1"/>
    <col min="13812" max="13829" width="10.140625" style="11" customWidth="1"/>
    <col min="13830" max="14065" width="9.140625" style="11"/>
    <col min="14066" max="14066" width="25" style="11" customWidth="1"/>
    <col min="14067" max="14067" width="24.140625" style="11" customWidth="1"/>
    <col min="14068" max="14085" width="10.140625" style="11" customWidth="1"/>
    <col min="14086" max="14321" width="9.140625" style="11"/>
    <col min="14322" max="14322" width="25" style="11" customWidth="1"/>
    <col min="14323" max="14323" width="24.140625" style="11" customWidth="1"/>
    <col min="14324" max="14341" width="10.140625" style="11" customWidth="1"/>
    <col min="14342" max="14577" width="9.140625" style="11"/>
    <col min="14578" max="14578" width="25" style="11" customWidth="1"/>
    <col min="14579" max="14579" width="24.140625" style="11" customWidth="1"/>
    <col min="14580" max="14597" width="10.140625" style="11" customWidth="1"/>
    <col min="14598" max="14833" width="9.140625" style="11"/>
    <col min="14834" max="14834" width="25" style="11" customWidth="1"/>
    <col min="14835" max="14835" width="24.140625" style="11" customWidth="1"/>
    <col min="14836" max="14853" width="10.140625" style="11" customWidth="1"/>
    <col min="14854" max="15089" width="9.140625" style="11"/>
    <col min="15090" max="15090" width="25" style="11" customWidth="1"/>
    <col min="15091" max="15091" width="24.140625" style="11" customWidth="1"/>
    <col min="15092" max="15109" width="10.140625" style="11" customWidth="1"/>
    <col min="15110" max="15345" width="9.140625" style="11"/>
    <col min="15346" max="15346" width="25" style="11" customWidth="1"/>
    <col min="15347" max="15347" width="24.140625" style="11" customWidth="1"/>
    <col min="15348" max="15365" width="10.140625" style="11" customWidth="1"/>
    <col min="15366" max="15601" width="9.140625" style="11"/>
    <col min="15602" max="15602" width="25" style="11" customWidth="1"/>
    <col min="15603" max="15603" width="24.140625" style="11" customWidth="1"/>
    <col min="15604" max="15621" width="10.140625" style="11" customWidth="1"/>
    <col min="15622" max="15857" width="9.140625" style="11"/>
    <col min="15858" max="15858" width="25" style="11" customWidth="1"/>
    <col min="15859" max="15859" width="24.140625" style="11" customWidth="1"/>
    <col min="15860" max="15877" width="10.140625" style="11" customWidth="1"/>
    <col min="15878" max="16113" width="9.140625" style="11"/>
    <col min="16114" max="16114" width="25" style="11" customWidth="1"/>
    <col min="16115" max="16115" width="24.140625" style="11" customWidth="1"/>
    <col min="16116" max="16133" width="10.140625" style="11" customWidth="1"/>
    <col min="16134" max="16384" width="9.140625" style="11"/>
  </cols>
  <sheetData>
    <row r="1" spans="1:35" s="6" customFormat="1" ht="20.25" customHeight="1">
      <c r="A1" s="241"/>
      <c r="B1" s="241"/>
      <c r="C1" s="241"/>
      <c r="D1" s="241"/>
      <c r="E1" s="241"/>
      <c r="F1" s="241"/>
      <c r="G1" s="241"/>
      <c r="H1" s="241"/>
      <c r="I1" s="241"/>
      <c r="J1" s="241"/>
      <c r="K1" s="241"/>
      <c r="L1" s="241"/>
      <c r="M1" s="241"/>
      <c r="N1" s="241"/>
      <c r="O1" s="241"/>
      <c r="P1" s="241"/>
      <c r="Q1" s="241"/>
      <c r="R1" s="71"/>
      <c r="S1" s="71"/>
      <c r="T1" s="71"/>
      <c r="U1" s="71"/>
      <c r="V1" s="71"/>
      <c r="W1" s="71"/>
      <c r="X1" s="71"/>
      <c r="Y1" s="71"/>
      <c r="Z1" s="71"/>
      <c r="AA1" s="71"/>
      <c r="AB1" s="71"/>
      <c r="AC1" s="71"/>
      <c r="AD1" s="71"/>
      <c r="AE1" s="71"/>
      <c r="AF1" s="71"/>
      <c r="AG1" s="71"/>
      <c r="AH1" s="71"/>
      <c r="AI1" s="71"/>
    </row>
    <row r="2" spans="1:35" ht="12" customHeight="1">
      <c r="A2" s="71"/>
      <c r="B2" s="71"/>
      <c r="C2" s="71"/>
      <c r="D2" s="71"/>
      <c r="E2" s="71"/>
      <c r="F2" s="71"/>
      <c r="G2" s="71"/>
      <c r="H2" s="71"/>
      <c r="I2" s="71"/>
      <c r="J2" s="71"/>
      <c r="K2" s="71"/>
      <c r="L2" s="71"/>
      <c r="M2" s="71"/>
      <c r="N2" s="71"/>
      <c r="O2" s="71"/>
      <c r="P2" s="71"/>
      <c r="Q2" s="71"/>
      <c r="R2" s="71"/>
      <c r="S2" s="71"/>
      <c r="T2" s="71"/>
      <c r="U2" s="71"/>
      <c r="V2" s="151"/>
      <c r="W2" s="151"/>
      <c r="X2" s="71"/>
      <c r="Y2" s="71"/>
      <c r="Z2" s="71"/>
      <c r="AA2" s="71"/>
      <c r="AB2" s="71"/>
      <c r="AC2" s="71"/>
      <c r="AD2" s="71"/>
      <c r="AE2" s="71"/>
      <c r="AF2" s="71"/>
      <c r="AG2" s="71"/>
      <c r="AH2" s="71"/>
      <c r="AI2" s="71"/>
    </row>
    <row r="3" spans="1:35">
      <c r="A3" s="73"/>
      <c r="B3" s="71"/>
      <c r="C3" s="71"/>
      <c r="D3" s="71"/>
      <c r="E3" s="71"/>
      <c r="F3" s="71"/>
      <c r="G3" s="71"/>
      <c r="H3" s="71"/>
      <c r="I3" s="71"/>
      <c r="J3" s="71"/>
      <c r="K3" s="71"/>
      <c r="L3" s="71"/>
      <c r="M3" s="71"/>
      <c r="N3" s="71"/>
      <c r="O3" s="71"/>
      <c r="P3" s="71"/>
      <c r="Q3" s="152"/>
      <c r="R3" s="74"/>
      <c r="S3" s="74"/>
      <c r="T3" s="74"/>
      <c r="U3" s="74"/>
      <c r="V3" s="75"/>
      <c r="W3" s="75"/>
      <c r="X3" s="76"/>
      <c r="Y3" s="71"/>
      <c r="Z3" s="71"/>
      <c r="AA3" s="71"/>
      <c r="AB3" s="71"/>
      <c r="AC3" s="71"/>
      <c r="AD3" s="71"/>
      <c r="AE3" s="71"/>
      <c r="AF3" s="71"/>
      <c r="AG3" s="71"/>
      <c r="AH3" s="71"/>
      <c r="AI3" s="71"/>
    </row>
    <row r="4" spans="1:35">
      <c r="A4" s="77" t="str">
        <f>FIRE1001_historical!A3</f>
        <v>England</v>
      </c>
      <c r="B4" s="73"/>
      <c r="C4" s="71"/>
      <c r="D4" s="71"/>
      <c r="E4" s="71"/>
      <c r="F4" s="71"/>
      <c r="G4" s="71"/>
      <c r="H4" s="71"/>
      <c r="I4" s="71"/>
      <c r="J4" s="71"/>
      <c r="K4" s="71"/>
      <c r="L4" s="71"/>
      <c r="M4" s="71"/>
      <c r="N4" s="71"/>
      <c r="O4" s="71"/>
      <c r="P4" s="71"/>
      <c r="Q4" s="152"/>
      <c r="R4" s="71"/>
      <c r="S4" s="71"/>
      <c r="T4" s="71"/>
      <c r="U4" s="71"/>
      <c r="V4" s="71"/>
      <c r="W4" s="71"/>
      <c r="X4" s="71"/>
      <c r="Y4" s="71"/>
      <c r="Z4" s="71"/>
      <c r="AA4" s="71"/>
      <c r="AB4" s="71"/>
      <c r="AC4" s="71"/>
      <c r="AD4" s="71"/>
      <c r="AE4" s="71"/>
      <c r="AF4" s="71"/>
      <c r="AG4" s="71"/>
      <c r="AH4" s="71"/>
      <c r="AI4" s="71"/>
    </row>
    <row r="5" spans="1:35">
      <c r="A5" s="77" t="s">
        <v>170</v>
      </c>
      <c r="B5" s="71"/>
      <c r="C5" s="71"/>
      <c r="D5" s="71"/>
      <c r="E5" s="71"/>
      <c r="F5" s="71"/>
      <c r="G5" s="71"/>
      <c r="H5" s="71"/>
      <c r="I5" s="71"/>
      <c r="J5" s="71"/>
      <c r="K5" s="71"/>
      <c r="L5" s="71"/>
      <c r="M5" s="71"/>
      <c r="N5" s="71"/>
      <c r="O5" s="71"/>
      <c r="P5" s="71"/>
      <c r="Q5" s="152"/>
      <c r="R5" s="71"/>
      <c r="S5" s="71"/>
      <c r="T5" s="71"/>
      <c r="U5" s="71"/>
      <c r="V5" s="71"/>
      <c r="W5" s="71"/>
      <c r="X5" s="71"/>
      <c r="Y5" s="71"/>
      <c r="Z5" s="71"/>
      <c r="AA5" s="71"/>
      <c r="AB5" s="71"/>
      <c r="AC5" s="71"/>
      <c r="AD5" s="71"/>
      <c r="AE5" s="71"/>
      <c r="AF5" s="71"/>
      <c r="AG5" s="71"/>
      <c r="AH5" s="71"/>
      <c r="AI5" s="71"/>
    </row>
    <row r="6" spans="1:35">
      <c r="A6" s="71"/>
      <c r="B6" s="71"/>
      <c r="C6" s="71"/>
      <c r="D6" s="71"/>
      <c r="E6" s="71"/>
      <c r="F6" s="71"/>
      <c r="G6" s="71"/>
      <c r="H6" s="71"/>
      <c r="I6" s="71"/>
      <c r="J6" s="71"/>
      <c r="K6" s="71"/>
      <c r="L6" s="71"/>
      <c r="M6" s="71"/>
      <c r="N6" s="71"/>
      <c r="O6" s="71"/>
      <c r="P6" s="71"/>
      <c r="Q6" s="152"/>
      <c r="R6" s="71"/>
      <c r="S6" s="71"/>
      <c r="T6" s="71"/>
      <c r="U6" s="71"/>
      <c r="V6" s="71"/>
      <c r="W6" s="71"/>
      <c r="X6" s="71"/>
      <c r="Y6" s="71"/>
      <c r="Z6" s="71"/>
      <c r="AA6" s="71"/>
      <c r="AB6" s="71"/>
      <c r="AC6" s="71"/>
      <c r="AD6" s="71"/>
      <c r="AE6" s="71"/>
      <c r="AF6" s="71"/>
      <c r="AG6" s="71"/>
      <c r="AH6" s="71"/>
      <c r="AI6" s="71"/>
    </row>
    <row r="7" spans="1:35" s="6" customFormat="1" ht="41.25" customHeight="1">
      <c r="A7" s="153" t="s">
        <v>154</v>
      </c>
      <c r="B7" s="71"/>
      <c r="C7" s="82" t="s">
        <v>227</v>
      </c>
      <c r="D7" s="82" t="s">
        <v>228</v>
      </c>
      <c r="E7" s="82" t="s">
        <v>229</v>
      </c>
      <c r="F7" s="82" t="s">
        <v>230</v>
      </c>
      <c r="G7" s="82" t="s">
        <v>231</v>
      </c>
      <c r="H7" s="82" t="s">
        <v>232</v>
      </c>
      <c r="I7" s="82" t="s">
        <v>233</v>
      </c>
      <c r="J7" s="82" t="s">
        <v>234</v>
      </c>
      <c r="K7" s="82" t="s">
        <v>235</v>
      </c>
      <c r="L7" s="82" t="s">
        <v>236</v>
      </c>
      <c r="M7" s="82" t="s">
        <v>237</v>
      </c>
      <c r="N7" s="82" t="s">
        <v>238</v>
      </c>
      <c r="O7" s="82" t="s">
        <v>239</v>
      </c>
      <c r="P7" s="82" t="s">
        <v>240</v>
      </c>
      <c r="Q7" s="82" t="s">
        <v>241</v>
      </c>
      <c r="R7" s="79" t="s">
        <v>56</v>
      </c>
      <c r="S7" s="71"/>
      <c r="T7" s="71"/>
      <c r="U7" s="71"/>
      <c r="V7" s="71"/>
      <c r="W7" s="71"/>
      <c r="X7" s="71"/>
      <c r="Y7" s="71"/>
      <c r="Z7" s="71"/>
      <c r="AA7" s="71"/>
      <c r="AB7" s="71"/>
      <c r="AC7" s="71"/>
      <c r="AD7" s="71"/>
      <c r="AE7" s="71"/>
      <c r="AF7" s="71"/>
      <c r="AG7" s="71"/>
      <c r="AH7" s="71"/>
      <c r="AI7" s="71"/>
    </row>
    <row r="8" spans="1:35" s="6" customFormat="1">
      <c r="A8" s="80" t="s">
        <v>155</v>
      </c>
      <c r="B8" s="81"/>
      <c r="C8" s="82"/>
      <c r="D8" s="82"/>
      <c r="E8" s="82"/>
      <c r="F8" s="82"/>
      <c r="G8" s="82"/>
      <c r="H8" s="82"/>
      <c r="I8" s="82"/>
      <c r="J8" s="82"/>
      <c r="K8" s="82"/>
      <c r="L8" s="82"/>
      <c r="M8" s="82"/>
      <c r="N8" s="82"/>
      <c r="O8" s="82"/>
      <c r="P8" s="82"/>
      <c r="Q8" s="82"/>
      <c r="R8" s="82"/>
      <c r="S8" s="71"/>
      <c r="T8" s="71"/>
      <c r="U8" s="71"/>
      <c r="V8" s="71"/>
      <c r="W8" s="71"/>
      <c r="X8" s="71"/>
      <c r="Y8" s="71"/>
      <c r="Z8" s="71"/>
      <c r="AA8" s="71"/>
      <c r="AB8" s="71"/>
      <c r="AC8" s="71"/>
      <c r="AD8" s="71"/>
      <c r="AE8" s="71"/>
      <c r="AF8" s="71"/>
      <c r="AG8" s="71"/>
      <c r="AH8" s="71"/>
      <c r="AI8" s="71"/>
    </row>
    <row r="9" spans="1:35" s="7" customFormat="1" ht="16.5" customHeight="1">
      <c r="A9" s="83" t="s">
        <v>249</v>
      </c>
      <c r="B9" s="84" t="s">
        <v>57</v>
      </c>
      <c r="C9" s="85">
        <f>IF($A$5&lt;&gt;"Total response time","..",IF((SUMPRODUCT((backdata!$A$2:$A$3496=C$7)*(backdata!$B$2:$B$3496=$B9)*(backdata!$C$2:$C$3496=$A$4)*(backdata!$E$2:$E$3496)))=0,"..",SUMPRODUCT((backdata!$A$2:$A$3496=C$7)*(backdata!$B$2:$B$3496=$B9)*(backdata!$C$2:$C$3496=$A$4)*(backdata!$E$2:$E$3496))))</f>
        <v>4.243617901078918E-3</v>
      </c>
      <c r="D9" s="85">
        <f>IF($A$5&lt;&gt;"Total response time","..",IF((SUMPRODUCT((backdata!$A$2:$A$3496=D$7)*(backdata!$B$2:$B$3496=$B9)*(backdata!$C$2:$C$3496=$A$4)*(backdata!$E$2:$E$3496)))=0,"..",SUMPRODUCT((backdata!$A$2:$A$3496=D$7)*(backdata!$B$2:$B$3496=$B9)*(backdata!$C$2:$C$3496=$A$4)*(backdata!$E$2:$E$3496))))</f>
        <v>4.3080296814984927E-3</v>
      </c>
      <c r="E9" s="85">
        <f>IF($A$5&lt;&gt;"Total response time","..",IF((SUMPRODUCT((backdata!$A$2:$A$3496=E$7)*(backdata!$B$2:$B$3496=$B9)*(backdata!$C$2:$C$3496=$A$4)*(backdata!$E$2:$E$3496)))=0,"..",SUMPRODUCT((backdata!$A$2:$A$3496=E$7)*(backdata!$B$2:$B$3496=$B9)*(backdata!$C$2:$C$3496=$A$4)*(backdata!$E$2:$E$3496))))</f>
        <v>4.286073075838088E-3</v>
      </c>
      <c r="F9" s="85">
        <f>IF($A$5&lt;&gt;"Total response time","..",IF((SUMPRODUCT((backdata!$A$2:$A$3496=F$7)*(backdata!$B$2:$B$3496=$B9)*(backdata!$C$2:$C$3496=$A$4)*(backdata!$E$2:$E$3496)))=0,"..",SUMPRODUCT((backdata!$A$2:$A$3496=F$7)*(backdata!$B$2:$B$3496=$B9)*(backdata!$C$2:$C$3496=$A$4)*(backdata!$E$2:$E$3496))))</f>
        <v>4.2974562816903801E-3</v>
      </c>
      <c r="G9" s="85">
        <f>IF($A$5&lt;&gt;"Total response time","..",IF((SUMPRODUCT((backdata!$A$2:$A$3496=G$7)*(backdata!$B$2:$B$3496=$B9)*(backdata!$C$2:$C$3496=$A$4)*(backdata!$E$2:$E$3496)))=0,"..",SUMPRODUCT((backdata!$A$2:$A$3496=G$7)*(backdata!$B$2:$B$3496=$B9)*(backdata!$C$2:$C$3496=$A$4)*(backdata!$E$2:$E$3496))))</f>
        <v>4.3415605358477971E-3</v>
      </c>
      <c r="H9" s="85">
        <f>IF($A$5&lt;&gt;"Total response time","..",IF((SUMPRODUCT((backdata!$A$2:$A$3496=H$7)*(backdata!$B$2:$B$3496=$B9)*(backdata!$C$2:$C$3496=$A$4)*(backdata!$E$2:$E$3496)))=0,"..",SUMPRODUCT((backdata!$A$2:$A$3496=H$7)*(backdata!$B$2:$B$3496=$B9)*(backdata!$C$2:$C$3496=$A$4)*(backdata!$E$2:$E$3496))))</f>
        <v>4.4671086078160145E-3</v>
      </c>
      <c r="I9" s="85">
        <f>IF($A$5&lt;&gt;"Total response time","..",IF((SUMPRODUCT((backdata!$A$2:$A$3496=I$7)*(backdata!$B$2:$B$3496=$B9)*(backdata!$C$2:$C$3496=$A$4)*(backdata!$E$2:$E$3496)))=0,"..",SUMPRODUCT((backdata!$A$2:$A$3496=I$7)*(backdata!$B$2:$B$3496=$B9)*(backdata!$C$2:$C$3496=$A$4)*(backdata!$E$2:$E$3496))))</f>
        <v>4.5405879221206581E-3</v>
      </c>
      <c r="J9" s="85">
        <f>IF($A$5&lt;&gt;"Total response time","..",IF((SUMPRODUCT((backdata!$A$2:$A$3496=J$7)*(backdata!$B$2:$B$3496=$B9)*(backdata!$C$2:$C$3496=$A$4)*(backdata!$E$2:$E$3496)))=0,"..",SUMPRODUCT((backdata!$A$2:$A$3496=J$7)*(backdata!$B$2:$B$3496=$B9)*(backdata!$C$2:$C$3496=$A$4)*(backdata!$E$2:$E$3496))))</f>
        <v>4.5179550676583569E-3</v>
      </c>
      <c r="K9" s="85">
        <f>IF($A$5&lt;&gt;"Total response time","..",IF((SUMPRODUCT((backdata!$A$2:$A$3496=K$7)*(backdata!$B$2:$B$3496=$B9)*(backdata!$C$2:$C$3496=$A$4)*(backdata!$E$2:$E$3496)))=0,"..",SUMPRODUCT((backdata!$A$2:$A$3496=K$7)*(backdata!$B$2:$B$3496=$B9)*(backdata!$C$2:$C$3496=$A$4)*(backdata!$E$2:$E$3496))))</f>
        <v>4.6114198787003792E-3</v>
      </c>
      <c r="L9" s="85">
        <f>IF($A$5&lt;&gt;"Total response time","..",IF((SUMPRODUCT((backdata!$A$2:$A$3496=L$7)*(backdata!$B$2:$B$3496=$B9)*(backdata!$C$2:$C$3496=$A$4)*(backdata!$E$2:$E$3496)))=0,"..",SUMPRODUCT((backdata!$A$2:$A$3496=L$7)*(backdata!$B$2:$B$3496=$B9)*(backdata!$C$2:$C$3496=$A$4)*(backdata!$E$2:$E$3496))))</f>
        <v>4.7362633417003417E-3</v>
      </c>
      <c r="M9" s="85">
        <f>IF($A$5&lt;&gt;"Total response time","..",IF((SUMPRODUCT((backdata!$A$2:$A$3496=M$7)*(backdata!$B$2:$B$3496=$B9)*(backdata!$C$2:$C$3496=$A$4)*(backdata!$E$2:$E$3496)))=0,"..",SUMPRODUCT((backdata!$A$2:$A$3496=M$7)*(backdata!$B$2:$B$3496=$B9)*(backdata!$C$2:$C$3496=$A$4)*(backdata!$E$2:$E$3496))))</f>
        <v>4.8327804839778943E-3</v>
      </c>
      <c r="N9" s="85">
        <f>IF($A$5&lt;&gt;"Total response time","..",IF((SUMPRODUCT((backdata!$A$2:$A$3496=N$7)*(backdata!$B$2:$B$3496=$B9)*(backdata!$C$2:$C$3496=$A$4)*(backdata!$E$2:$E$3496)))=0,"..",SUMPRODUCT((backdata!$A$2:$A$3496=N$7)*(backdata!$B$2:$B$3496=$B9)*(backdata!$C$2:$C$3496=$A$4)*(backdata!$E$2:$E$3496))))</f>
        <v>4.9750370214986898E-3</v>
      </c>
      <c r="O9" s="85">
        <f>IF($A$5&lt;&gt;"Total response time","..",IF((SUMPRODUCT((backdata!$A$2:$A$3496=O$7)*(backdata!$B$2:$B$3496=$B9)*(backdata!$C$2:$C$3496=$A$4)*(backdata!$E$2:$E$3496)))=0,"..",SUMPRODUCT((backdata!$A$2:$A$3496=O$7)*(backdata!$B$2:$B$3496=$B9)*(backdata!$C$2:$C$3496=$A$4)*(backdata!$E$2:$E$3496))))</f>
        <v>5.0996653431357357E-3</v>
      </c>
      <c r="P9" s="85">
        <f>IF($A$5&lt;&gt;"Total response time","..",IF((SUMPRODUCT((backdata!$A$2:$A$3496=P$7)*(backdata!$B$2:$B$3496=$B9)*(backdata!$C$2:$C$3496=$A$4)*(backdata!$E$2:$E$3496)))=0,"..",SUMPRODUCT((backdata!$A$2:$A$3496=P$7)*(backdata!$B$2:$B$3496=$B9)*(backdata!$C$2:$C$3496=$A$4)*(backdata!$E$2:$E$3496))))</f>
        <v>5.1474990364723935E-3</v>
      </c>
      <c r="Q9" s="85">
        <f>IF($A$5&lt;&gt;"Total response time","..",IF((SUMPRODUCT((backdata!$A$2:$A$3496=Q$7)*(backdata!$B$2:$B$3496=$B9)*(backdata!$C$2:$C$3496=$A$4)*(backdata!$E$2:$E$3496)))=0,"..",SUMPRODUCT((backdata!$A$2:$A$3496=Q$7)*(backdata!$B$2:$B$3496=$B9)*(backdata!$C$2:$C$3496=$A$4)*(backdata!$E$2:$E$3496))))</f>
        <v>5.2892789501124814E-3</v>
      </c>
      <c r="R9" s="85" cm="1">
        <f t="array" ref="R9">IF((IF($A$5="Total response time",SUMPRODUCT((data_0910!$A$2:$A$40000=R$7)*(data_0910!$B$2:$B$40000=$B9)*(data_0910!$C$2:$C$40000=$A$4)*(data_0910!$E$2:$E$40000)),IF($A$5="Call handling time",SUMPRODUCT((data_0910!$A$2:$A$40000=R$7)*(data_0910!$B$2:$B$40000=$B9)*(data_0910!$C$2:$C$40000=$A$4)*(data_0910!$F$2:$F$40000)),IF($A$5="Crew turnout time",SUMPRODUCT((data_0910!$A$2:$A$40000=R$7)*(data_0910!$B$2:$B$40000=$B9)*(data_0910!$C$2:$C$40000=$A$4)*(data_0910!$G$2:$G$40000)),SUMPRODUCT((data_0910!$A$2:$A$40000=R$7)*(data_0910!$B$2:$B$40000=$B9)*(data_0910!$C$2:$C$40000=$A$4)*(data_0910!$H$2:$H$40000))))))=0,"..",(IF($A$5="Total response time",SUMPRODUCT((data_0910!$A$2:$A$40000=R$7)*(data_0910!$B$2:$B$40000=$B9)*(data_0910!$C$2:$C$40000=$A$4)*(data_0910!$E$2:$E$40000)),IF($A$5="Call handling time",SUMPRODUCT((data_0910!$A$2:$A$40000=R$7)*(data_0910!$B$2:$B$40000=$B9)*(data_0910!$C$2:$C$40000=$A$4)*(data_0910!$F$2:$F$40000)),IF($A$5="Crew turnout time",SUMPRODUCT((data_0910!$A$2:$A$40000=R$7)*(data_0910!$B$2:$B$40000=$B9)*(data_0910!$C$2:$C$40000=$A$4)*(data_0910!$G$2:$G$40000)),SUMPRODUCT((data_0910!$A$2:$A$40000=R$7)*(data_0910!$B$2:$B$40000=$B9)*(data_0910!$C$2:$C$40000=$A$4)*(data_0910!$H$2:$H$40000)))))))</f>
        <v>5.5209282199999996E-3</v>
      </c>
      <c r="S9" s="154"/>
      <c r="T9" s="155"/>
      <c r="U9" s="154"/>
      <c r="V9" s="154"/>
      <c r="W9" s="154"/>
      <c r="X9" s="154"/>
      <c r="Y9" s="154"/>
      <c r="Z9" s="156"/>
      <c r="AA9" s="154"/>
      <c r="AB9" s="154"/>
      <c r="AC9" s="154"/>
      <c r="AD9" s="154"/>
      <c r="AE9" s="154"/>
      <c r="AF9" s="154"/>
      <c r="AG9" s="154"/>
      <c r="AH9" s="154"/>
      <c r="AI9" s="154"/>
    </row>
    <row r="10" spans="1:35" s="7" customFormat="1" ht="16.5" customHeight="1">
      <c r="A10" s="86" t="s">
        <v>59</v>
      </c>
      <c r="B10" s="84" t="s">
        <v>59</v>
      </c>
      <c r="C10" s="85">
        <f>IF($A$5&lt;&gt;"Total response time","..",IF((SUMPRODUCT((backdata!$A$2:$A$3496=C$7)*(backdata!$B$2:$B$3496=$B10)*(backdata!$C$2:$C$3496=$A$4)*(backdata!$E$2:$E$3496)))=0,"..",SUMPRODUCT((backdata!$A$2:$A$3496=C$7)*(backdata!$B$2:$B$3496=$B10)*(backdata!$C$2:$C$3496=$A$4)*(backdata!$E$2:$E$3496))))</f>
        <v>3.8548975563380524E-3</v>
      </c>
      <c r="D10" s="85">
        <f>IF($A$5&lt;&gt;"Total response time","..",IF((SUMPRODUCT((backdata!$A$2:$A$3496=D$7)*(backdata!$B$2:$B$3496=$B10)*(backdata!$C$2:$C$3496=$A$4)*(backdata!$E$2:$E$3496)))=0,"..",SUMPRODUCT((backdata!$A$2:$A$3496=D$7)*(backdata!$B$2:$B$3496=$B10)*(backdata!$C$2:$C$3496=$A$4)*(backdata!$E$2:$E$3496))))</f>
        <v>3.8578866941260709E-3</v>
      </c>
      <c r="E10" s="85">
        <f>IF($A$5&lt;&gt;"Total response time","..",IF((SUMPRODUCT((backdata!$A$2:$A$3496=E$7)*(backdata!$B$2:$B$3496=$B10)*(backdata!$C$2:$C$3496=$A$4)*(backdata!$E$2:$E$3496)))=0,"..",SUMPRODUCT((backdata!$A$2:$A$3496=E$7)*(backdata!$B$2:$B$3496=$B10)*(backdata!$C$2:$C$3496=$A$4)*(backdata!$E$2:$E$3496))))</f>
        <v>3.887082332859624E-3</v>
      </c>
      <c r="F10" s="85">
        <f>IF($A$5&lt;&gt;"Total response time","..",IF((SUMPRODUCT((backdata!$A$2:$A$3496=F$7)*(backdata!$B$2:$B$3496=$B10)*(backdata!$C$2:$C$3496=$A$4)*(backdata!$E$2:$E$3496)))=0,"..",SUMPRODUCT((backdata!$A$2:$A$3496=F$7)*(backdata!$B$2:$B$3496=$B10)*(backdata!$C$2:$C$3496=$A$4)*(backdata!$E$2:$E$3496))))</f>
        <v>3.8825983733445139E-3</v>
      </c>
      <c r="G10" s="85">
        <f>IF($A$5&lt;&gt;"Total response time","..",IF((SUMPRODUCT((backdata!$A$2:$A$3496=G$7)*(backdata!$B$2:$B$3496=$B10)*(backdata!$C$2:$C$3496=$A$4)*(backdata!$E$2:$E$3496)))=0,"..",SUMPRODUCT((backdata!$A$2:$A$3496=G$7)*(backdata!$B$2:$B$3496=$B10)*(backdata!$C$2:$C$3496=$A$4)*(backdata!$E$2:$E$3496))))</f>
        <v>3.8836538954141863E-3</v>
      </c>
      <c r="H10" s="85">
        <f>IF($A$5&lt;&gt;"Total response time","..",IF((SUMPRODUCT((backdata!$A$2:$A$3496=H$7)*(backdata!$B$2:$B$3496=$B10)*(backdata!$C$2:$C$3496=$A$4)*(backdata!$E$2:$E$3496)))=0,"..",SUMPRODUCT((backdata!$A$2:$A$3496=H$7)*(backdata!$B$2:$B$3496=$B10)*(backdata!$C$2:$C$3496=$A$4)*(backdata!$E$2:$E$3496))))</f>
        <v>3.9904222093467825E-3</v>
      </c>
      <c r="I10" s="85">
        <f>IF($A$5&lt;&gt;"Total response time","..",IF((SUMPRODUCT((backdata!$A$2:$A$3496=I$7)*(backdata!$B$2:$B$3496=$B10)*(backdata!$C$2:$C$3496=$A$4)*(backdata!$E$2:$E$3496)))=0,"..",SUMPRODUCT((backdata!$A$2:$A$3496=I$7)*(backdata!$B$2:$B$3496=$B10)*(backdata!$C$2:$C$3496=$A$4)*(backdata!$E$2:$E$3496))))</f>
        <v>4.0740937527631678E-3</v>
      </c>
      <c r="J10" s="85">
        <f>IF($A$5&lt;&gt;"Total response time","..",IF((SUMPRODUCT((backdata!$A$2:$A$3496=J$7)*(backdata!$B$2:$B$3496=$B10)*(backdata!$C$2:$C$3496=$A$4)*(backdata!$E$2:$E$3496)))=0,"..",SUMPRODUCT((backdata!$A$2:$A$3496=J$7)*(backdata!$B$2:$B$3496=$B10)*(backdata!$C$2:$C$3496=$A$4)*(backdata!$E$2:$E$3496))))</f>
        <v>4.1100785412816953E-3</v>
      </c>
      <c r="K10" s="85">
        <f>IF($A$5&lt;&gt;"Total response time","..",IF((SUMPRODUCT((backdata!$A$2:$A$3496=K$7)*(backdata!$B$2:$B$3496=$B10)*(backdata!$C$2:$C$3496=$A$4)*(backdata!$E$2:$E$3496)))=0,"..",SUMPRODUCT((backdata!$A$2:$A$3496=K$7)*(backdata!$B$2:$B$3496=$B10)*(backdata!$C$2:$C$3496=$A$4)*(backdata!$E$2:$E$3496))))</f>
        <v>4.1089826432215469E-3</v>
      </c>
      <c r="L10" s="85">
        <f>IF($A$5&lt;&gt;"Total response time","..",IF((SUMPRODUCT((backdata!$A$2:$A$3496=L$7)*(backdata!$B$2:$B$3496=$B10)*(backdata!$C$2:$C$3496=$A$4)*(backdata!$E$2:$E$3496)))=0,"..",SUMPRODUCT((backdata!$A$2:$A$3496=L$7)*(backdata!$B$2:$B$3496=$B10)*(backdata!$C$2:$C$3496=$A$4)*(backdata!$E$2:$E$3496))))</f>
        <v>4.2219192724280352E-3</v>
      </c>
      <c r="M10" s="85">
        <f>IF($A$5&lt;&gt;"Total response time","..",IF((SUMPRODUCT((backdata!$A$2:$A$3496=M$7)*(backdata!$B$2:$B$3496=$B10)*(backdata!$C$2:$C$3496=$A$4)*(backdata!$E$2:$E$3496)))=0,"..",SUMPRODUCT((backdata!$A$2:$A$3496=M$7)*(backdata!$B$2:$B$3496=$B10)*(backdata!$C$2:$C$3496=$A$4)*(backdata!$E$2:$E$3496))))</f>
        <v>4.3220442888658953E-3</v>
      </c>
      <c r="N10" s="85">
        <f>IF($A$5&lt;&gt;"Total response time","..",IF((SUMPRODUCT((backdata!$A$2:$A$3496=N$7)*(backdata!$B$2:$B$3496=$B10)*(backdata!$C$2:$C$3496=$A$4)*(backdata!$E$2:$E$3496)))=0,"..",SUMPRODUCT((backdata!$A$2:$A$3496=N$7)*(backdata!$B$2:$B$3496=$B10)*(backdata!$C$2:$C$3496=$A$4)*(backdata!$E$2:$E$3496))))</f>
        <v>4.4433242706846095E-3</v>
      </c>
      <c r="O10" s="85">
        <f>IF($A$5&lt;&gt;"Total response time","..",IF((SUMPRODUCT((backdata!$A$2:$A$3496=O$7)*(backdata!$B$2:$B$3496=$B10)*(backdata!$C$2:$C$3496=$A$4)*(backdata!$E$2:$E$3496)))=0,"..",SUMPRODUCT((backdata!$A$2:$A$3496=O$7)*(backdata!$B$2:$B$3496=$B10)*(backdata!$C$2:$C$3496=$A$4)*(backdata!$E$2:$E$3496))))</f>
        <v>4.5468371185236472E-3</v>
      </c>
      <c r="P10" s="85">
        <f>IF($A$5&lt;&gt;"Total response time","..",IF((SUMPRODUCT((backdata!$A$2:$A$3496=P$7)*(backdata!$B$2:$B$3496=$B10)*(backdata!$C$2:$C$3496=$A$4)*(backdata!$E$2:$E$3496)))=0,"..",SUMPRODUCT((backdata!$A$2:$A$3496=P$7)*(backdata!$B$2:$B$3496=$B10)*(backdata!$C$2:$C$3496=$A$4)*(backdata!$E$2:$E$3496))))</f>
        <v>4.6149827048609328E-3</v>
      </c>
      <c r="Q10" s="85">
        <f>IF($A$5&lt;&gt;"Total response time","..",IF((SUMPRODUCT((backdata!$A$2:$A$3496=Q$7)*(backdata!$B$2:$B$3496=$B10)*(backdata!$C$2:$C$3496=$A$4)*(backdata!$E$2:$E$3496)))=0,"..",SUMPRODUCT((backdata!$A$2:$A$3496=Q$7)*(backdata!$B$2:$B$3496=$B10)*(backdata!$C$2:$C$3496=$A$4)*(backdata!$E$2:$E$3496))))</f>
        <v>4.7240011774645312E-3</v>
      </c>
      <c r="R10" s="85" cm="1">
        <f t="array" ref="R10">IF((IF($A$5="Total response time",SUMPRODUCT((data_0910!$A$2:$A$40000=R$7)*(data_0910!$B$2:$B$40000=$B10)*(data_0910!$C$2:$C$40000=$A$4)*(data_0910!$E$2:$E$40000)),IF($A$5="Call handling time",SUMPRODUCT((data_0910!$A$2:$A$40000=R$7)*(data_0910!$B$2:$B$40000=$B10)*(data_0910!$C$2:$C$40000=$A$4)*(data_0910!$F$2:$F$40000)),IF($A$5="Crew turnout time",SUMPRODUCT((data_0910!$A$2:$A$40000=R$7)*(data_0910!$B$2:$B$40000=$B10)*(data_0910!$C$2:$C$40000=$A$4)*(data_0910!$G$2:$G$40000)),SUMPRODUCT((data_0910!$A$2:$A$40000=R$7)*(data_0910!$B$2:$B$40000=$B10)*(data_0910!$C$2:$C$40000=$A$4)*(data_0910!$H$2:$H$40000))))))=0,"..",(IF($A$5="Total response time",SUMPRODUCT((data_0910!$A$2:$A$40000=R$7)*(data_0910!$B$2:$B$40000=$B10)*(data_0910!$C$2:$C$40000=$A$4)*(data_0910!$E$2:$E$40000)),IF($A$5="Call handling time",SUMPRODUCT((data_0910!$A$2:$A$40000=R$7)*(data_0910!$B$2:$B$40000=$B10)*(data_0910!$C$2:$C$40000=$A$4)*(data_0910!$F$2:$F$40000)),IF($A$5="Crew turnout time",SUMPRODUCT((data_0910!$A$2:$A$40000=R$7)*(data_0910!$B$2:$B$40000=$B10)*(data_0910!$C$2:$C$40000=$A$4)*(data_0910!$G$2:$G$40000)),SUMPRODUCT((data_0910!$A$2:$A$40000=R$7)*(data_0910!$B$2:$B$40000=$B10)*(data_0910!$C$2:$C$40000=$A$4)*(data_0910!$H$2:$H$40000)))))))</f>
        <v>4.9965989000000004E-3</v>
      </c>
      <c r="S10" s="154"/>
      <c r="T10" s="155"/>
      <c r="U10" s="154"/>
      <c r="V10" s="154"/>
      <c r="W10" s="154"/>
      <c r="X10" s="154"/>
      <c r="Y10" s="154"/>
      <c r="Z10" s="73"/>
      <c r="AA10" s="154"/>
      <c r="AB10" s="154"/>
      <c r="AC10" s="154"/>
      <c r="AD10" s="154"/>
      <c r="AE10" s="154"/>
      <c r="AF10" s="154"/>
      <c r="AG10" s="154"/>
      <c r="AH10" s="154"/>
      <c r="AI10" s="154"/>
    </row>
    <row r="11" spans="1:35" s="9" customFormat="1" ht="16.5" customHeight="1">
      <c r="A11" s="87" t="s">
        <v>157</v>
      </c>
      <c r="B11" s="88" t="s">
        <v>158</v>
      </c>
      <c r="C11" s="90" t="s">
        <v>250</v>
      </c>
      <c r="D11" s="90" t="s">
        <v>250</v>
      </c>
      <c r="E11" s="90" t="s">
        <v>250</v>
      </c>
      <c r="F11" s="90" t="s">
        <v>250</v>
      </c>
      <c r="G11" s="90" t="s">
        <v>250</v>
      </c>
      <c r="H11" s="90" t="s">
        <v>250</v>
      </c>
      <c r="I11" s="90" t="s">
        <v>250</v>
      </c>
      <c r="J11" s="90" t="s">
        <v>250</v>
      </c>
      <c r="K11" s="90" t="s">
        <v>250</v>
      </c>
      <c r="L11" s="90" t="s">
        <v>250</v>
      </c>
      <c r="M11" s="90" t="s">
        <v>250</v>
      </c>
      <c r="N11" s="90" t="s">
        <v>250</v>
      </c>
      <c r="O11" s="90" t="s">
        <v>250</v>
      </c>
      <c r="P11" s="90" t="s">
        <v>250</v>
      </c>
      <c r="Q11" s="90" t="s">
        <v>250</v>
      </c>
      <c r="R11" s="85" cm="1">
        <f t="array" ref="R11">IF((IF($A$5="Total response time",SUMPRODUCT((data_0910!$A$2:$A$40000=R$7)*(data_0910!$B$2:$B$40000=$B11)*(data_0910!$C$2:$C$40000=$A$4)*(data_0910!$E$2:$E$40000)),IF($A$5="Call handling time",SUMPRODUCT((data_0910!$A$2:$A$40000=R$7)*(data_0910!$B$2:$B$40000=$B11)*(data_0910!$C$2:$C$40000=$A$4)*(data_0910!$F$2:$F$40000)),IF($A$5="Crew turnout time",SUMPRODUCT((data_0910!$A$2:$A$40000=R$7)*(data_0910!$B$2:$B$40000=$B11)*(data_0910!$C$2:$C$40000=$A$4)*(data_0910!$G$2:$G$40000)),SUMPRODUCT((data_0910!$A$2:$A$40000=R$7)*(data_0910!$B$2:$B$40000=$B11)*(data_0910!$C$2:$C$40000=$A$4)*(data_0910!$H$2:$H$40000))))))=0,"..",(IF($A$5="Total response time",SUMPRODUCT((data_0910!$A$2:$A$40000=R$7)*(data_0910!$B$2:$B$40000=$B11)*(data_0910!$C$2:$C$40000=$A$4)*(data_0910!$E$2:$E$40000)),IF($A$5="Call handling time",SUMPRODUCT((data_0910!$A$2:$A$40000=R$7)*(data_0910!$B$2:$B$40000=$B11)*(data_0910!$C$2:$C$40000=$A$4)*(data_0910!$F$2:$F$40000)),IF($A$5="Crew turnout time",SUMPRODUCT((data_0910!$A$2:$A$40000=R$7)*(data_0910!$B$2:$B$40000=$B11)*(data_0910!$C$2:$C$40000=$A$4)*(data_0910!$G$2:$G$40000)),SUMPRODUCT((data_0910!$A$2:$A$40000=R$7)*(data_0910!$B$2:$B$40000=$B11)*(data_0910!$C$2:$C$40000=$A$4)*(data_0910!$H$2:$H$40000)))))))</f>
        <v>5.3060367599999997E-3</v>
      </c>
      <c r="S11" s="76"/>
      <c r="T11" s="76"/>
      <c r="U11" s="76"/>
      <c r="V11" s="76"/>
      <c r="W11" s="76"/>
      <c r="X11" s="76"/>
      <c r="Y11" s="76"/>
      <c r="Z11" s="94"/>
      <c r="AA11" s="76"/>
      <c r="AB11" s="76"/>
      <c r="AC11" s="76"/>
      <c r="AD11" s="76"/>
      <c r="AE11" s="76"/>
      <c r="AF11" s="76"/>
      <c r="AG11" s="76"/>
      <c r="AH11" s="76"/>
      <c r="AI11" s="76"/>
    </row>
    <row r="12" spans="1:35" s="6" customFormat="1" ht="16.5" customHeight="1">
      <c r="A12" s="71"/>
      <c r="B12" s="88" t="s">
        <v>108</v>
      </c>
      <c r="C12" s="90" t="s">
        <v>250</v>
      </c>
      <c r="D12" s="90" t="s">
        <v>250</v>
      </c>
      <c r="E12" s="90" t="s">
        <v>250</v>
      </c>
      <c r="F12" s="90" t="s">
        <v>250</v>
      </c>
      <c r="G12" s="90" t="s">
        <v>250</v>
      </c>
      <c r="H12" s="90" t="s">
        <v>250</v>
      </c>
      <c r="I12" s="90" t="s">
        <v>250</v>
      </c>
      <c r="J12" s="90" t="s">
        <v>250</v>
      </c>
      <c r="K12" s="90" t="s">
        <v>250</v>
      </c>
      <c r="L12" s="90" t="s">
        <v>250</v>
      </c>
      <c r="M12" s="90" t="s">
        <v>250</v>
      </c>
      <c r="N12" s="90" t="s">
        <v>250</v>
      </c>
      <c r="O12" s="90" t="s">
        <v>250</v>
      </c>
      <c r="P12" s="90" t="s">
        <v>250</v>
      </c>
      <c r="Q12" s="90" t="s">
        <v>250</v>
      </c>
      <c r="R12" s="85" cm="1">
        <f t="array" ref="R12">IF((IF($A$5="Total response time",SUMPRODUCT((data_0910!$A$2:$A$40000=R$7)*(data_0910!$B$2:$B$40000=$B12)*(data_0910!$C$2:$C$40000=$A$4)*(data_0910!$E$2:$E$40000)),IF($A$5="Call handling time",SUMPRODUCT((data_0910!$A$2:$A$40000=R$7)*(data_0910!$B$2:$B$40000=$B12)*(data_0910!$C$2:$C$40000=$A$4)*(data_0910!$F$2:$F$40000)),IF($A$5="Crew turnout time",SUMPRODUCT((data_0910!$A$2:$A$40000=R$7)*(data_0910!$B$2:$B$40000=$B12)*(data_0910!$C$2:$C$40000=$A$4)*(data_0910!$G$2:$G$40000)),SUMPRODUCT((data_0910!$A$2:$A$40000=R$7)*(data_0910!$B$2:$B$40000=$B12)*(data_0910!$C$2:$C$40000=$A$4)*(data_0910!$H$2:$H$40000))))))=0,"..",(IF($A$5="Total response time",SUMPRODUCT((data_0910!$A$2:$A$40000=R$7)*(data_0910!$B$2:$B$40000=$B12)*(data_0910!$C$2:$C$40000=$A$4)*(data_0910!$E$2:$E$40000)),IF($A$5="Call handling time",SUMPRODUCT((data_0910!$A$2:$A$40000=R$7)*(data_0910!$B$2:$B$40000=$B12)*(data_0910!$C$2:$C$40000=$A$4)*(data_0910!$F$2:$F$40000)),IF($A$5="Crew turnout time",SUMPRODUCT((data_0910!$A$2:$A$40000=R$7)*(data_0910!$B$2:$B$40000=$B12)*(data_0910!$C$2:$C$40000=$A$4)*(data_0910!$G$2:$G$40000)),SUMPRODUCT((data_0910!$A$2:$A$40000=R$7)*(data_0910!$B$2:$B$40000=$B12)*(data_0910!$C$2:$C$40000=$A$4)*(data_0910!$H$2:$H$40000)))))))</f>
        <v>4.5291897499999999E-3</v>
      </c>
      <c r="S12" s="76"/>
      <c r="T12" s="76"/>
      <c r="U12" s="76"/>
      <c r="V12" s="76"/>
      <c r="W12" s="76"/>
      <c r="X12" s="76"/>
      <c r="Y12" s="76"/>
      <c r="Z12" s="71"/>
      <c r="AA12" s="76"/>
      <c r="AB12" s="76"/>
      <c r="AC12" s="76"/>
      <c r="AD12" s="76"/>
      <c r="AE12" s="76"/>
      <c r="AF12" s="76"/>
      <c r="AG12" s="76"/>
      <c r="AH12" s="76"/>
      <c r="AI12" s="76"/>
    </row>
    <row r="13" spans="1:35" s="6" customFormat="1" ht="16.5" customHeight="1">
      <c r="A13" s="71"/>
      <c r="B13" s="88" t="s">
        <v>159</v>
      </c>
      <c r="C13" s="90" t="s">
        <v>250</v>
      </c>
      <c r="D13" s="90" t="s">
        <v>250</v>
      </c>
      <c r="E13" s="90" t="s">
        <v>250</v>
      </c>
      <c r="F13" s="90" t="s">
        <v>250</v>
      </c>
      <c r="G13" s="90" t="s">
        <v>250</v>
      </c>
      <c r="H13" s="90" t="s">
        <v>250</v>
      </c>
      <c r="I13" s="90" t="s">
        <v>250</v>
      </c>
      <c r="J13" s="90" t="s">
        <v>250</v>
      </c>
      <c r="K13" s="90" t="s">
        <v>250</v>
      </c>
      <c r="L13" s="90" t="s">
        <v>250</v>
      </c>
      <c r="M13" s="90" t="s">
        <v>250</v>
      </c>
      <c r="N13" s="90" t="s">
        <v>250</v>
      </c>
      <c r="O13" s="90" t="s">
        <v>250</v>
      </c>
      <c r="P13" s="90" t="s">
        <v>250</v>
      </c>
      <c r="Q13" s="90" t="s">
        <v>250</v>
      </c>
      <c r="R13" s="85" cm="1">
        <f t="array" ref="R13">IF((IF($A$5="Total response time",SUMPRODUCT((data_0910!$A$2:$A$40000=R$7)*(data_0910!$B$2:$B$40000=$B13)*(data_0910!$C$2:$C$40000=$A$4)*(data_0910!$E$2:$E$40000)),IF($A$5="Call handling time",SUMPRODUCT((data_0910!$A$2:$A$40000=R$7)*(data_0910!$B$2:$B$40000=$B13)*(data_0910!$C$2:$C$40000=$A$4)*(data_0910!$F$2:$F$40000)),IF($A$5="Crew turnout time",SUMPRODUCT((data_0910!$A$2:$A$40000=R$7)*(data_0910!$B$2:$B$40000=$B13)*(data_0910!$C$2:$C$40000=$A$4)*(data_0910!$G$2:$G$40000)),SUMPRODUCT((data_0910!$A$2:$A$40000=R$7)*(data_0910!$B$2:$B$40000=$B13)*(data_0910!$C$2:$C$40000=$A$4)*(data_0910!$H$2:$H$40000))))))=0,"..",(IF($A$5="Total response time",SUMPRODUCT((data_0910!$A$2:$A$40000=R$7)*(data_0910!$B$2:$B$40000=$B13)*(data_0910!$C$2:$C$40000=$A$4)*(data_0910!$E$2:$E$40000)),IF($A$5="Call handling time",SUMPRODUCT((data_0910!$A$2:$A$40000=R$7)*(data_0910!$B$2:$B$40000=$B13)*(data_0910!$C$2:$C$40000=$A$4)*(data_0910!$F$2:$F$40000)),IF($A$5="Crew turnout time",SUMPRODUCT((data_0910!$A$2:$A$40000=R$7)*(data_0910!$B$2:$B$40000=$B13)*(data_0910!$C$2:$C$40000=$A$4)*(data_0910!$G$2:$G$40000)),SUMPRODUCT((data_0910!$A$2:$A$40000=R$7)*(data_0910!$B$2:$B$40000=$B13)*(data_0910!$C$2:$C$40000=$A$4)*(data_0910!$H$2:$H$40000)))))))</f>
        <v>4.78688247E-3</v>
      </c>
      <c r="S13" s="76"/>
      <c r="T13" s="76"/>
      <c r="U13" s="76"/>
      <c r="V13" s="76"/>
      <c r="W13" s="76"/>
      <c r="X13" s="76"/>
      <c r="Y13" s="76"/>
      <c r="Z13" s="71"/>
      <c r="AA13" s="76"/>
      <c r="AB13" s="76"/>
      <c r="AC13" s="76"/>
      <c r="AD13" s="76"/>
      <c r="AE13" s="76"/>
      <c r="AF13" s="76"/>
      <c r="AG13" s="76"/>
      <c r="AH13" s="76"/>
      <c r="AI13" s="76"/>
    </row>
    <row r="14" spans="1:35" s="7" customFormat="1" ht="16.5" customHeight="1">
      <c r="A14" s="86" t="s">
        <v>251</v>
      </c>
      <c r="B14" s="84" t="s">
        <v>60</v>
      </c>
      <c r="C14" s="85">
        <f>IF($A$5&lt;&gt;"Total response time","..",IF((SUMPRODUCT((backdata!$A$2:$A$3496=C$7)*(backdata!$B$2:$B$3496=$B14)*(backdata!$C$2:$C$3496=$A$4)*(backdata!$E$2:$E$3496)))=0,"..",SUMPRODUCT((backdata!$A$2:$A$3496=C$7)*(backdata!$B$2:$B$3496=$B14)*(backdata!$C$2:$C$3496=$A$4)*(backdata!$E$2:$E$3496))))</f>
        <v>3.9971450539603107E-3</v>
      </c>
      <c r="D14" s="85">
        <f>IF($A$5&lt;&gt;"Total response time","..",IF((SUMPRODUCT((backdata!$A$2:$A$3496=D$7)*(backdata!$B$2:$B$3496=$B14)*(backdata!$C$2:$C$3496=$A$4)*(backdata!$E$2:$E$3496)))=0,"..",SUMPRODUCT((backdata!$A$2:$A$3496=D$7)*(backdata!$B$2:$B$3496=$B14)*(backdata!$C$2:$C$3496=$A$4)*(backdata!$E$2:$E$3496))))</f>
        <v>4.0014899158709706E-3</v>
      </c>
      <c r="E14" s="85">
        <f>IF($A$5&lt;&gt;"Total response time","..",IF((SUMPRODUCT((backdata!$A$2:$A$3496=E$7)*(backdata!$B$2:$B$3496=$B14)*(backdata!$C$2:$C$3496=$A$4)*(backdata!$E$2:$E$3496)))=0,"..",SUMPRODUCT((backdata!$A$2:$A$3496=E$7)*(backdata!$B$2:$B$3496=$B14)*(backdata!$C$2:$C$3496=$A$4)*(backdata!$E$2:$E$3496))))</f>
        <v>3.9617567205853721E-3</v>
      </c>
      <c r="F14" s="85">
        <f>IF($A$5&lt;&gt;"Total response time","..",IF((SUMPRODUCT((backdata!$A$2:$A$3496=F$7)*(backdata!$B$2:$B$3496=$B14)*(backdata!$C$2:$C$3496=$A$4)*(backdata!$E$2:$E$3496)))=0,"..",SUMPRODUCT((backdata!$A$2:$A$3496=F$7)*(backdata!$B$2:$B$3496=$B14)*(backdata!$C$2:$C$3496=$A$4)*(backdata!$E$2:$E$3496))))</f>
        <v>3.9620933977906796E-3</v>
      </c>
      <c r="G14" s="85">
        <f>IF($A$5&lt;&gt;"Total response time","..",IF((SUMPRODUCT((backdata!$A$2:$A$3496=G$7)*(backdata!$B$2:$B$3496=$B14)*(backdata!$C$2:$C$3496=$A$4)*(backdata!$E$2:$E$3496)))=0,"..",SUMPRODUCT((backdata!$A$2:$A$3496=G$7)*(backdata!$B$2:$B$3496=$B14)*(backdata!$C$2:$C$3496=$A$4)*(backdata!$E$2:$E$3496))))</f>
        <v>3.9702396650199093E-3</v>
      </c>
      <c r="H14" s="85">
        <f>IF($A$5&lt;&gt;"Total response time","..",IF((SUMPRODUCT((backdata!$A$2:$A$3496=H$7)*(backdata!$B$2:$B$3496=$B14)*(backdata!$C$2:$C$3496=$A$4)*(backdata!$E$2:$E$3496)))=0,"..",SUMPRODUCT((backdata!$A$2:$A$3496=H$7)*(backdata!$B$2:$B$3496=$B14)*(backdata!$C$2:$C$3496=$A$4)*(backdata!$E$2:$E$3496))))</f>
        <v>4.1316540939870527E-3</v>
      </c>
      <c r="I14" s="85">
        <f>IF($A$5&lt;&gt;"Total response time","..",IF((SUMPRODUCT((backdata!$A$2:$A$3496=I$7)*(backdata!$B$2:$B$3496=$B14)*(backdata!$C$2:$C$3496=$A$4)*(backdata!$E$2:$E$3496)))=0,"..",SUMPRODUCT((backdata!$A$2:$A$3496=I$7)*(backdata!$B$2:$B$3496=$B14)*(backdata!$C$2:$C$3496=$A$4)*(backdata!$E$2:$E$3496))))</f>
        <v>4.243459364447779E-3</v>
      </c>
      <c r="J14" s="85">
        <f>IF($A$5&lt;&gt;"Total response time","..",IF((SUMPRODUCT((backdata!$A$2:$A$3496=J$7)*(backdata!$B$2:$B$3496=$B14)*(backdata!$C$2:$C$3496=$A$4)*(backdata!$E$2:$E$3496)))=0,"..",SUMPRODUCT((backdata!$A$2:$A$3496=J$7)*(backdata!$B$2:$B$3496=$B14)*(backdata!$C$2:$C$3496=$A$4)*(backdata!$E$2:$E$3496))))</f>
        <v>4.2412491852364554E-3</v>
      </c>
      <c r="K14" s="85">
        <f>IF($A$5&lt;&gt;"Total response time","..",IF((SUMPRODUCT((backdata!$A$2:$A$3496=K$7)*(backdata!$B$2:$B$3496=$B14)*(backdata!$C$2:$C$3496=$A$4)*(backdata!$E$2:$E$3496)))=0,"..",SUMPRODUCT((backdata!$A$2:$A$3496=K$7)*(backdata!$B$2:$B$3496=$B14)*(backdata!$C$2:$C$3496=$A$4)*(backdata!$E$2:$E$3496))))</f>
        <v>4.3531177468328786E-3</v>
      </c>
      <c r="L14" s="85">
        <f>IF($A$5&lt;&gt;"Total response time","..",IF((SUMPRODUCT((backdata!$A$2:$A$3496=L$7)*(backdata!$B$2:$B$3496=$B14)*(backdata!$C$2:$C$3496=$A$4)*(backdata!$E$2:$E$3496)))=0,"..",SUMPRODUCT((backdata!$A$2:$A$3496=L$7)*(backdata!$B$2:$B$3496=$B14)*(backdata!$C$2:$C$3496=$A$4)*(backdata!$E$2:$E$3496))))</f>
        <v>4.4603630027685096E-3</v>
      </c>
      <c r="M14" s="85">
        <f>IF($A$5&lt;&gt;"Total response time","..",IF((SUMPRODUCT((backdata!$A$2:$A$3496=M$7)*(backdata!$B$2:$B$3496=$B14)*(backdata!$C$2:$C$3496=$A$4)*(backdata!$E$2:$E$3496)))=0,"..",SUMPRODUCT((backdata!$A$2:$A$3496=M$7)*(backdata!$B$2:$B$3496=$B14)*(backdata!$C$2:$C$3496=$A$4)*(backdata!$E$2:$E$3496))))</f>
        <v>4.5408894928632747E-3</v>
      </c>
      <c r="N14" s="85">
        <f>IF($A$5&lt;&gt;"Total response time","..",IF((SUMPRODUCT((backdata!$A$2:$A$3496=N$7)*(backdata!$B$2:$B$3496=$B14)*(backdata!$C$2:$C$3496=$A$4)*(backdata!$E$2:$E$3496)))=0,"..",SUMPRODUCT((backdata!$A$2:$A$3496=N$7)*(backdata!$B$2:$B$3496=$B14)*(backdata!$C$2:$C$3496=$A$4)*(backdata!$E$2:$E$3496))))</f>
        <v>4.6852215395677054E-3</v>
      </c>
      <c r="O14" s="85">
        <f>IF($A$5&lt;&gt;"Total response time","..",IF((SUMPRODUCT((backdata!$A$2:$A$3496=O$7)*(backdata!$B$2:$B$3496=$B14)*(backdata!$C$2:$C$3496=$A$4)*(backdata!$E$2:$E$3496)))=0,"..",SUMPRODUCT((backdata!$A$2:$A$3496=O$7)*(backdata!$B$2:$B$3496=$B14)*(backdata!$C$2:$C$3496=$A$4)*(backdata!$E$2:$E$3496))))</f>
        <v>4.8363382876855246E-3</v>
      </c>
      <c r="P14" s="85">
        <f>IF($A$5&lt;&gt;"Total response time","..",IF((SUMPRODUCT((backdata!$A$2:$A$3496=P$7)*(backdata!$B$2:$B$3496=$B14)*(backdata!$C$2:$C$3496=$A$4)*(backdata!$E$2:$E$3496)))=0,"..",SUMPRODUCT((backdata!$A$2:$A$3496=P$7)*(backdata!$B$2:$B$3496=$B14)*(backdata!$C$2:$C$3496=$A$4)*(backdata!$E$2:$E$3496))))</f>
        <v>4.9100820532443244E-3</v>
      </c>
      <c r="Q14" s="85">
        <f>IF($A$5&lt;&gt;"Total response time","..",IF((SUMPRODUCT((backdata!$A$2:$A$3496=Q$7)*(backdata!$B$2:$B$3496=$B14)*(backdata!$C$2:$C$3496=$A$4)*(backdata!$E$2:$E$3496)))=0,"..",SUMPRODUCT((backdata!$A$2:$A$3496=Q$7)*(backdata!$B$2:$B$3496=$B14)*(backdata!$C$2:$C$3496=$A$4)*(backdata!$E$2:$E$3496))))</f>
        <v>4.999072950136272E-3</v>
      </c>
      <c r="R14" s="85" cm="1">
        <f t="array" ref="R14">IF((IF($A$5="Total response time",SUMPRODUCT((data_0910!$A$2:$A$40000=R$7)*(data_0910!$B$2:$B$40000=$B14)*(data_0910!$C$2:$C$40000=$A$4)*(data_0910!$E$2:$E$40000)),IF($A$5="Call handling time",SUMPRODUCT((data_0910!$A$2:$A$40000=R$7)*(data_0910!$B$2:$B$40000=$B14)*(data_0910!$C$2:$C$40000=$A$4)*(data_0910!$F$2:$F$40000)),IF($A$5="Crew turnout time",SUMPRODUCT((data_0910!$A$2:$A$40000=R$7)*(data_0910!$B$2:$B$40000=$B14)*(data_0910!$C$2:$C$40000=$A$4)*(data_0910!$G$2:$G$40000)),SUMPRODUCT((data_0910!$A$2:$A$40000=R$7)*(data_0910!$B$2:$B$40000=$B14)*(data_0910!$C$2:$C$40000=$A$4)*(data_0910!$H$2:$H$40000))))))=0,"..",(IF($A$5="Total response time",SUMPRODUCT((data_0910!$A$2:$A$40000=R$7)*(data_0910!$B$2:$B$40000=$B14)*(data_0910!$C$2:$C$40000=$A$4)*(data_0910!$E$2:$E$40000)),IF($A$5="Call handling time",SUMPRODUCT((data_0910!$A$2:$A$40000=R$7)*(data_0910!$B$2:$B$40000=$B14)*(data_0910!$C$2:$C$40000=$A$4)*(data_0910!$F$2:$F$40000)),IF($A$5="Crew turnout time",SUMPRODUCT((data_0910!$A$2:$A$40000=R$7)*(data_0910!$B$2:$B$40000=$B14)*(data_0910!$C$2:$C$40000=$A$4)*(data_0910!$G$2:$G$40000)),SUMPRODUCT((data_0910!$A$2:$A$40000=R$7)*(data_0910!$B$2:$B$40000=$B14)*(data_0910!$C$2:$C$40000=$A$4)*(data_0910!$H$2:$H$40000)))))))</f>
        <v>5.3252041500000003E-3</v>
      </c>
      <c r="S14" s="154"/>
      <c r="T14" s="154"/>
      <c r="U14" s="154"/>
      <c r="V14" s="154"/>
      <c r="W14" s="154"/>
      <c r="X14" s="154"/>
      <c r="Y14" s="154"/>
      <c r="Z14" s="73"/>
      <c r="AA14" s="154"/>
      <c r="AB14" s="154"/>
      <c r="AC14" s="154"/>
      <c r="AD14" s="154"/>
      <c r="AE14" s="154"/>
      <c r="AF14" s="154"/>
      <c r="AG14" s="154"/>
      <c r="AH14" s="154"/>
      <c r="AI14" s="154"/>
    </row>
    <row r="15" spans="1:35" s="9" customFormat="1" ht="16.5" customHeight="1">
      <c r="A15" s="87" t="s">
        <v>157</v>
      </c>
      <c r="B15" s="88" t="s">
        <v>112</v>
      </c>
      <c r="C15" s="90" t="s">
        <v>250</v>
      </c>
      <c r="D15" s="90" t="s">
        <v>250</v>
      </c>
      <c r="E15" s="90" t="s">
        <v>250</v>
      </c>
      <c r="F15" s="90" t="s">
        <v>250</v>
      </c>
      <c r="G15" s="90" t="s">
        <v>250</v>
      </c>
      <c r="H15" s="90" t="s">
        <v>250</v>
      </c>
      <c r="I15" s="90" t="s">
        <v>250</v>
      </c>
      <c r="J15" s="90" t="s">
        <v>250</v>
      </c>
      <c r="K15" s="90" t="s">
        <v>250</v>
      </c>
      <c r="L15" s="90" t="s">
        <v>250</v>
      </c>
      <c r="M15" s="90" t="s">
        <v>250</v>
      </c>
      <c r="N15" s="90" t="s">
        <v>250</v>
      </c>
      <c r="O15" s="90" t="s">
        <v>250</v>
      </c>
      <c r="P15" s="90" t="s">
        <v>250</v>
      </c>
      <c r="Q15" s="90" t="s">
        <v>250</v>
      </c>
      <c r="R15" s="85" cm="1">
        <f t="array" ref="R15">IF((IF($A$5="Total response time",SUMPRODUCT((data_0910!$A$2:$A$40000=R$7)*(data_0910!$B$2:$B$40000=$B15)*(data_0910!$C$2:$C$40000=$A$4)*(data_0910!$E$2:$E$40000)),IF($A$5="Call handling time",SUMPRODUCT((data_0910!$A$2:$A$40000=R$7)*(data_0910!$B$2:$B$40000=$B15)*(data_0910!$C$2:$C$40000=$A$4)*(data_0910!$F$2:$F$40000)),IF($A$5="Crew turnout time",SUMPRODUCT((data_0910!$A$2:$A$40000=R$7)*(data_0910!$B$2:$B$40000=$B15)*(data_0910!$C$2:$C$40000=$A$4)*(data_0910!$G$2:$G$40000)),SUMPRODUCT((data_0910!$A$2:$A$40000=R$7)*(data_0910!$B$2:$B$40000=$B15)*(data_0910!$C$2:$C$40000=$A$4)*(data_0910!$H$2:$H$40000))))))=0,"..",(IF($A$5="Total response time",SUMPRODUCT((data_0910!$A$2:$A$40000=R$7)*(data_0910!$B$2:$B$40000=$B15)*(data_0910!$C$2:$C$40000=$A$4)*(data_0910!$E$2:$E$40000)),IF($A$5="Call handling time",SUMPRODUCT((data_0910!$A$2:$A$40000=R$7)*(data_0910!$B$2:$B$40000=$B15)*(data_0910!$C$2:$C$40000=$A$4)*(data_0910!$F$2:$F$40000)),IF($A$5="Crew turnout time",SUMPRODUCT((data_0910!$A$2:$A$40000=R$7)*(data_0910!$B$2:$B$40000=$B15)*(data_0910!$C$2:$C$40000=$A$4)*(data_0910!$G$2:$G$40000)),SUMPRODUCT((data_0910!$A$2:$A$40000=R$7)*(data_0910!$B$2:$B$40000=$B15)*(data_0910!$C$2:$C$40000=$A$4)*(data_0910!$H$2:$H$40000)))))))</f>
        <v>5.0661084499999997E-3</v>
      </c>
      <c r="S15" s="76"/>
      <c r="T15" s="76"/>
      <c r="U15" s="76"/>
      <c r="V15" s="76"/>
      <c r="W15" s="76"/>
      <c r="X15" s="76"/>
      <c r="Y15" s="76"/>
      <c r="Z15" s="94"/>
      <c r="AA15" s="76"/>
      <c r="AB15" s="76"/>
      <c r="AC15" s="76"/>
      <c r="AD15" s="76"/>
      <c r="AE15" s="76"/>
      <c r="AF15" s="76"/>
      <c r="AG15" s="76"/>
      <c r="AH15" s="76"/>
      <c r="AI15" s="76"/>
    </row>
    <row r="16" spans="1:35" s="6" customFormat="1" ht="16.5" customHeight="1">
      <c r="A16" s="71"/>
      <c r="B16" s="88" t="s">
        <v>111</v>
      </c>
      <c r="C16" s="90" t="s">
        <v>250</v>
      </c>
      <c r="D16" s="90" t="s">
        <v>250</v>
      </c>
      <c r="E16" s="90" t="s">
        <v>250</v>
      </c>
      <c r="F16" s="90" t="s">
        <v>250</v>
      </c>
      <c r="G16" s="90" t="s">
        <v>250</v>
      </c>
      <c r="H16" s="90" t="s">
        <v>250</v>
      </c>
      <c r="I16" s="90" t="s">
        <v>250</v>
      </c>
      <c r="J16" s="90" t="s">
        <v>250</v>
      </c>
      <c r="K16" s="90" t="s">
        <v>250</v>
      </c>
      <c r="L16" s="90" t="s">
        <v>250</v>
      </c>
      <c r="M16" s="90" t="s">
        <v>250</v>
      </c>
      <c r="N16" s="90" t="s">
        <v>250</v>
      </c>
      <c r="O16" s="90" t="s">
        <v>250</v>
      </c>
      <c r="P16" s="90" t="s">
        <v>250</v>
      </c>
      <c r="Q16" s="90" t="s">
        <v>250</v>
      </c>
      <c r="R16" s="85" cm="1">
        <f t="array" ref="R16">IF((IF($A$5="Total response time",SUMPRODUCT((data_0910!$A$2:$A$40000=R$7)*(data_0910!$B$2:$B$40000=$B16)*(data_0910!$C$2:$C$40000=$A$4)*(data_0910!$E$2:$E$40000)),IF($A$5="Call handling time",SUMPRODUCT((data_0910!$A$2:$A$40000=R$7)*(data_0910!$B$2:$B$40000=$B16)*(data_0910!$C$2:$C$40000=$A$4)*(data_0910!$F$2:$F$40000)),IF($A$5="Crew turnout time",SUMPRODUCT((data_0910!$A$2:$A$40000=R$7)*(data_0910!$B$2:$B$40000=$B16)*(data_0910!$C$2:$C$40000=$A$4)*(data_0910!$G$2:$G$40000)),SUMPRODUCT((data_0910!$A$2:$A$40000=R$7)*(data_0910!$B$2:$B$40000=$B16)*(data_0910!$C$2:$C$40000=$A$4)*(data_0910!$H$2:$H$40000))))))=0,"..",(IF($A$5="Total response time",SUMPRODUCT((data_0910!$A$2:$A$40000=R$7)*(data_0910!$B$2:$B$40000=$B16)*(data_0910!$C$2:$C$40000=$A$4)*(data_0910!$E$2:$E$40000)),IF($A$5="Call handling time",SUMPRODUCT((data_0910!$A$2:$A$40000=R$7)*(data_0910!$B$2:$B$40000=$B16)*(data_0910!$C$2:$C$40000=$A$4)*(data_0910!$F$2:$F$40000)),IF($A$5="Crew turnout time",SUMPRODUCT((data_0910!$A$2:$A$40000=R$7)*(data_0910!$B$2:$B$40000=$B16)*(data_0910!$C$2:$C$40000=$A$4)*(data_0910!$G$2:$G$40000)),SUMPRODUCT((data_0910!$A$2:$A$40000=R$7)*(data_0910!$B$2:$B$40000=$B16)*(data_0910!$C$2:$C$40000=$A$4)*(data_0910!$H$2:$H$40000)))))))</f>
        <v>5.37239811E-3</v>
      </c>
      <c r="S16" s="76"/>
      <c r="T16" s="76"/>
      <c r="U16" s="76"/>
      <c r="V16" s="76"/>
      <c r="W16" s="76"/>
      <c r="X16" s="76"/>
      <c r="Y16" s="76"/>
      <c r="Z16" s="71"/>
      <c r="AA16" s="76"/>
      <c r="AB16" s="76"/>
      <c r="AC16" s="76"/>
      <c r="AD16" s="76"/>
      <c r="AE16" s="76"/>
      <c r="AF16" s="76"/>
      <c r="AG16" s="76"/>
      <c r="AH16" s="76"/>
      <c r="AI16" s="76"/>
    </row>
    <row r="17" spans="1:35" s="7" customFormat="1" ht="16.5" customHeight="1">
      <c r="A17" s="86" t="s">
        <v>62</v>
      </c>
      <c r="B17" s="84" t="s">
        <v>62</v>
      </c>
      <c r="C17" s="85">
        <f>IF($A$5&lt;&gt;"Total response time","..",IF((SUMPRODUCT((backdata!$A$2:$A$3496=C$7)*(backdata!$B$2:$B$3496=$B17)*(backdata!$C$2:$C$3496=$A$4)*(backdata!$E$2:$E$3496)))=0,"..",SUMPRODUCT((backdata!$A$2:$A$3496=C$7)*(backdata!$B$2:$B$3496=$B17)*(backdata!$C$2:$C$3496=$A$4)*(backdata!$E$2:$E$3496))))</f>
        <v>4.6633680595310079E-3</v>
      </c>
      <c r="D17" s="85">
        <f>IF($A$5&lt;&gt;"Total response time","..",IF((SUMPRODUCT((backdata!$A$2:$A$3496=D$7)*(backdata!$B$2:$B$3496=$B17)*(backdata!$C$2:$C$3496=$A$4)*(backdata!$E$2:$E$3496)))=0,"..",SUMPRODUCT((backdata!$A$2:$A$3496=D$7)*(backdata!$B$2:$B$3496=$B17)*(backdata!$C$2:$C$3496=$A$4)*(backdata!$E$2:$E$3496))))</f>
        <v>4.654870079825334E-3</v>
      </c>
      <c r="E17" s="85">
        <f>IF($A$5&lt;&gt;"Total response time","..",IF((SUMPRODUCT((backdata!$A$2:$A$3496=E$7)*(backdata!$B$2:$B$3496=$B17)*(backdata!$C$2:$C$3496=$A$4)*(backdata!$E$2:$E$3496)))=0,"..",SUMPRODUCT((backdata!$A$2:$A$3496=E$7)*(backdata!$B$2:$B$3496=$B17)*(backdata!$C$2:$C$3496=$A$4)*(backdata!$E$2:$E$3496))))</f>
        <v>4.6772299176232332E-3</v>
      </c>
      <c r="F17" s="85">
        <f>IF($A$5&lt;&gt;"Total response time","..",IF((SUMPRODUCT((backdata!$A$2:$A$3496=F$7)*(backdata!$B$2:$B$3496=$B17)*(backdata!$C$2:$C$3496=$A$4)*(backdata!$E$2:$E$3496)))=0,"..",SUMPRODUCT((backdata!$A$2:$A$3496=F$7)*(backdata!$B$2:$B$3496=$B17)*(backdata!$C$2:$C$3496=$A$4)*(backdata!$E$2:$E$3496))))</f>
        <v>4.7465820950312477E-3</v>
      </c>
      <c r="G17" s="85">
        <f>IF($A$5&lt;&gt;"Total response time","..",IF((SUMPRODUCT((backdata!$A$2:$A$3496=G$7)*(backdata!$B$2:$B$3496=$B17)*(backdata!$C$2:$C$3496=$A$4)*(backdata!$E$2:$E$3496)))=0,"..",SUMPRODUCT((backdata!$A$2:$A$3496=G$7)*(backdata!$B$2:$B$3496=$B17)*(backdata!$C$2:$C$3496=$A$4)*(backdata!$E$2:$E$3496))))</f>
        <v>4.8168824246691139E-3</v>
      </c>
      <c r="H17" s="85">
        <f>IF($A$5&lt;&gt;"Total response time","..",IF((SUMPRODUCT((backdata!$A$2:$A$3496=H$7)*(backdata!$B$2:$B$3496=$B17)*(backdata!$C$2:$C$3496=$A$4)*(backdata!$E$2:$E$3496)))=0,"..",SUMPRODUCT((backdata!$A$2:$A$3496=H$7)*(backdata!$B$2:$B$3496=$B17)*(backdata!$C$2:$C$3496=$A$4)*(backdata!$E$2:$E$3496))))</f>
        <v>4.8890221891395398E-3</v>
      </c>
      <c r="I17" s="85">
        <f>IF($A$5&lt;&gt;"Total response time","..",IF((SUMPRODUCT((backdata!$A$2:$A$3496=I$7)*(backdata!$B$2:$B$3496=$B17)*(backdata!$C$2:$C$3496=$A$4)*(backdata!$E$2:$E$3496)))=0,"..",SUMPRODUCT((backdata!$A$2:$A$3496=I$7)*(backdata!$B$2:$B$3496=$B17)*(backdata!$C$2:$C$3496=$A$4)*(backdata!$E$2:$E$3496))))</f>
        <v>4.9033400417002404E-3</v>
      </c>
      <c r="J17" s="85">
        <f>IF($A$5&lt;&gt;"Total response time","..",IF((SUMPRODUCT((backdata!$A$2:$A$3496=J$7)*(backdata!$B$2:$B$3496=$B17)*(backdata!$C$2:$C$3496=$A$4)*(backdata!$E$2:$E$3496)))=0,"..",SUMPRODUCT((backdata!$A$2:$A$3496=J$7)*(backdata!$B$2:$B$3496=$B17)*(backdata!$C$2:$C$3496=$A$4)*(backdata!$E$2:$E$3496))))</f>
        <v>4.8113410235786696E-3</v>
      </c>
      <c r="K17" s="85">
        <f>IF($A$5&lt;&gt;"Total response time","..",IF((SUMPRODUCT((backdata!$A$2:$A$3496=K$7)*(backdata!$B$2:$B$3496=$B17)*(backdata!$C$2:$C$3496=$A$4)*(backdata!$E$2:$E$3496)))=0,"..",SUMPRODUCT((backdata!$A$2:$A$3496=K$7)*(backdata!$B$2:$B$3496=$B17)*(backdata!$C$2:$C$3496=$A$4)*(backdata!$E$2:$E$3496))))</f>
        <v>4.9137523126424635E-3</v>
      </c>
      <c r="L17" s="85">
        <f>IF($A$5&lt;&gt;"Total response time","..",IF((SUMPRODUCT((backdata!$A$2:$A$3496=L$7)*(backdata!$B$2:$B$3496=$B17)*(backdata!$C$2:$C$3496=$A$4)*(backdata!$E$2:$E$3496)))=0,"..",SUMPRODUCT((backdata!$A$2:$A$3496=L$7)*(backdata!$B$2:$B$3496=$B17)*(backdata!$C$2:$C$3496=$A$4)*(backdata!$E$2:$E$3496))))</f>
        <v>5.0743728503233419E-3</v>
      </c>
      <c r="M17" s="85">
        <f>IF($A$5&lt;&gt;"Total response time","..",IF((SUMPRODUCT((backdata!$A$2:$A$3496=M$7)*(backdata!$B$2:$B$3496=$B17)*(backdata!$C$2:$C$3496=$A$4)*(backdata!$E$2:$E$3496)))=0,"..",SUMPRODUCT((backdata!$A$2:$A$3496=M$7)*(backdata!$B$2:$B$3496=$B17)*(backdata!$C$2:$C$3496=$A$4)*(backdata!$E$2:$E$3496))))</f>
        <v>5.2376692690281508E-3</v>
      </c>
      <c r="N17" s="85">
        <f>IF($A$5&lt;&gt;"Total response time","..",IF((SUMPRODUCT((backdata!$A$2:$A$3496=N$7)*(backdata!$B$2:$B$3496=$B17)*(backdata!$C$2:$C$3496=$A$4)*(backdata!$E$2:$E$3496)))=0,"..",SUMPRODUCT((backdata!$A$2:$A$3496=N$7)*(backdata!$B$2:$B$3496=$B17)*(backdata!$C$2:$C$3496=$A$4)*(backdata!$E$2:$E$3496))))</f>
        <v>5.4323118502075576E-3</v>
      </c>
      <c r="O17" s="85">
        <f>IF($A$5&lt;&gt;"Total response time","..",IF((SUMPRODUCT((backdata!$A$2:$A$3496=O$7)*(backdata!$B$2:$B$3496=$B17)*(backdata!$C$2:$C$3496=$A$4)*(backdata!$E$2:$E$3496)))=0,"..",SUMPRODUCT((backdata!$A$2:$A$3496=O$7)*(backdata!$B$2:$B$3496=$B17)*(backdata!$C$2:$C$3496=$A$4)*(backdata!$E$2:$E$3496))))</f>
        <v>5.5521544358927179E-3</v>
      </c>
      <c r="P17" s="85">
        <f>IF($A$5&lt;&gt;"Total response time","..",IF((SUMPRODUCT((backdata!$A$2:$A$3496=P$7)*(backdata!$B$2:$B$3496=$B17)*(backdata!$C$2:$C$3496=$A$4)*(backdata!$E$2:$E$3496)))=0,"..",SUMPRODUCT((backdata!$A$2:$A$3496=P$7)*(backdata!$B$2:$B$3496=$B17)*(backdata!$C$2:$C$3496=$A$4)*(backdata!$E$2:$E$3496))))</f>
        <v>5.6089058947353075E-3</v>
      </c>
      <c r="Q17" s="85">
        <f>IF($A$5&lt;&gt;"Total response time","..",IF((SUMPRODUCT((backdata!$A$2:$A$3496=Q$7)*(backdata!$B$2:$B$3496=$B17)*(backdata!$C$2:$C$3496=$A$4)*(backdata!$E$2:$E$3496)))=0,"..",SUMPRODUCT((backdata!$A$2:$A$3496=Q$7)*(backdata!$B$2:$B$3496=$B17)*(backdata!$C$2:$C$3496=$A$4)*(backdata!$E$2:$E$3496))))</f>
        <v>5.7756629745008056E-3</v>
      </c>
      <c r="R17" s="85" cm="1">
        <f t="array" ref="R17">IF((IF($A$5="Total response time",SUMPRODUCT((data_0910!$A$2:$A$40000=R$7)*(data_0910!$B$2:$B$40000=$B17)*(data_0910!$C$2:$C$40000=$A$4)*(data_0910!$E$2:$E$40000)),IF($A$5="Call handling time",SUMPRODUCT((data_0910!$A$2:$A$40000=R$7)*(data_0910!$B$2:$B$40000=$B17)*(data_0910!$C$2:$C$40000=$A$4)*(data_0910!$F$2:$F$40000)),IF($A$5="Crew turnout time",SUMPRODUCT((data_0910!$A$2:$A$40000=R$7)*(data_0910!$B$2:$B$40000=$B17)*(data_0910!$C$2:$C$40000=$A$4)*(data_0910!$G$2:$G$40000)),SUMPRODUCT((data_0910!$A$2:$A$40000=R$7)*(data_0910!$B$2:$B$40000=$B17)*(data_0910!$C$2:$C$40000=$A$4)*(data_0910!$H$2:$H$40000))))))=0,"..",(IF($A$5="Total response time",SUMPRODUCT((data_0910!$A$2:$A$40000=R$7)*(data_0910!$B$2:$B$40000=$B17)*(data_0910!$C$2:$C$40000=$A$4)*(data_0910!$E$2:$E$40000)),IF($A$5="Call handling time",SUMPRODUCT((data_0910!$A$2:$A$40000=R$7)*(data_0910!$B$2:$B$40000=$B17)*(data_0910!$C$2:$C$40000=$A$4)*(data_0910!$F$2:$F$40000)),IF($A$5="Crew turnout time",SUMPRODUCT((data_0910!$A$2:$A$40000=R$7)*(data_0910!$B$2:$B$40000=$B17)*(data_0910!$C$2:$C$40000=$A$4)*(data_0910!$G$2:$G$40000)),SUMPRODUCT((data_0910!$A$2:$A$40000=R$7)*(data_0910!$B$2:$B$40000=$B17)*(data_0910!$C$2:$C$40000=$A$4)*(data_0910!$H$2:$H$40000)))))))</f>
        <v>6.18490372E-3</v>
      </c>
      <c r="S17" s="154"/>
      <c r="T17" s="154"/>
      <c r="U17" s="154"/>
      <c r="V17" s="154"/>
      <c r="W17" s="154"/>
      <c r="X17" s="154"/>
      <c r="Y17" s="154"/>
      <c r="Z17" s="73"/>
      <c r="AA17" s="154"/>
      <c r="AB17" s="154"/>
      <c r="AC17" s="154"/>
      <c r="AD17" s="154"/>
      <c r="AE17" s="154"/>
      <c r="AF17" s="154"/>
      <c r="AG17" s="154"/>
      <c r="AH17" s="154"/>
      <c r="AI17" s="154"/>
    </row>
    <row r="18" spans="1:35" s="7" customFormat="1" ht="16.5" customHeight="1">
      <c r="A18" s="86" t="s">
        <v>252</v>
      </c>
      <c r="B18" s="84" t="s">
        <v>61</v>
      </c>
      <c r="C18" s="85">
        <f>IF($A$5&lt;&gt;"Total response time","..",IF((SUMPRODUCT((backdata!$A$2:$A$3496=C$7)*(backdata!$B$2:$B$3496=$B18)*(backdata!$C$2:$C$3496=$A$4)*(backdata!$E$2:$E$3496)))=0,"..",SUMPRODUCT((backdata!$A$2:$A$3496=C$7)*(backdata!$B$2:$B$3496=$B18)*(backdata!$C$2:$C$3496=$A$4)*(backdata!$E$2:$E$3496))))</f>
        <v>4.7842026385198659E-3</v>
      </c>
      <c r="D18" s="85">
        <f>IF($A$5&lt;&gt;"Total response time","..",IF((SUMPRODUCT((backdata!$A$2:$A$3496=D$7)*(backdata!$B$2:$B$3496=$B18)*(backdata!$C$2:$C$3496=$A$4)*(backdata!$E$2:$E$3496)))=0,"..",SUMPRODUCT((backdata!$A$2:$A$3496=D$7)*(backdata!$B$2:$B$3496=$B18)*(backdata!$C$2:$C$3496=$A$4)*(backdata!$E$2:$E$3496))))</f>
        <v>5.5289622222390814E-3</v>
      </c>
      <c r="E18" s="85">
        <f>IF($A$5&lt;&gt;"Total response time","..",IF((SUMPRODUCT((backdata!$A$2:$A$3496=E$7)*(backdata!$B$2:$B$3496=$B18)*(backdata!$C$2:$C$3496=$A$4)*(backdata!$E$2:$E$3496)))=0,"..",SUMPRODUCT((backdata!$A$2:$A$3496=E$7)*(backdata!$B$2:$B$3496=$B18)*(backdata!$C$2:$C$3496=$A$4)*(backdata!$E$2:$E$3496))))</f>
        <v>5.2072736656439064E-3</v>
      </c>
      <c r="F18" s="85">
        <f>IF($A$5&lt;&gt;"Total response time","..",IF((SUMPRODUCT((backdata!$A$2:$A$3496=F$7)*(backdata!$B$2:$B$3496=$B18)*(backdata!$C$2:$C$3496=$A$4)*(backdata!$E$2:$E$3496)))=0,"..",SUMPRODUCT((backdata!$A$2:$A$3496=F$7)*(backdata!$B$2:$B$3496=$B18)*(backdata!$C$2:$C$3496=$A$4)*(backdata!$E$2:$E$3496))))</f>
        <v>5.0687106338536394E-3</v>
      </c>
      <c r="G18" s="85">
        <f>IF($A$5&lt;&gt;"Total response time","..",IF((SUMPRODUCT((backdata!$A$2:$A$3496=G$7)*(backdata!$B$2:$B$3496=$B18)*(backdata!$C$2:$C$3496=$A$4)*(backdata!$E$2:$E$3496)))=0,"..",SUMPRODUCT((backdata!$A$2:$A$3496=G$7)*(backdata!$B$2:$B$3496=$B18)*(backdata!$C$2:$C$3496=$A$4)*(backdata!$E$2:$E$3496))))</f>
        <v>4.9806707308780633E-3</v>
      </c>
      <c r="H18" s="85">
        <f>IF($A$5&lt;&gt;"Total response time","..",IF((SUMPRODUCT((backdata!$A$2:$A$3496=H$7)*(backdata!$B$2:$B$3496=$B18)*(backdata!$C$2:$C$3496=$A$4)*(backdata!$E$2:$E$3496)))=0,"..",SUMPRODUCT((backdata!$A$2:$A$3496=H$7)*(backdata!$B$2:$B$3496=$B18)*(backdata!$C$2:$C$3496=$A$4)*(backdata!$E$2:$E$3496))))</f>
        <v>5.0707207092252375E-3</v>
      </c>
      <c r="I18" s="85">
        <f>IF($A$5&lt;&gt;"Total response time","..",IF((SUMPRODUCT((backdata!$A$2:$A$3496=I$7)*(backdata!$B$2:$B$3496=$B18)*(backdata!$C$2:$C$3496=$A$4)*(backdata!$E$2:$E$3496)))=0,"..",SUMPRODUCT((backdata!$A$2:$A$3496=I$7)*(backdata!$B$2:$B$3496=$B18)*(backdata!$C$2:$C$3496=$A$4)*(backdata!$E$2:$E$3496))))</f>
        <v>5.1325267441991399E-3</v>
      </c>
      <c r="J18" s="85">
        <f>IF($A$5&lt;&gt;"Total response time","..",IF((SUMPRODUCT((backdata!$A$2:$A$3496=J$7)*(backdata!$B$2:$B$3496=$B18)*(backdata!$C$2:$C$3496=$A$4)*(backdata!$E$2:$E$3496)))=0,"..",SUMPRODUCT((backdata!$A$2:$A$3496=J$7)*(backdata!$B$2:$B$3496=$B18)*(backdata!$C$2:$C$3496=$A$4)*(backdata!$E$2:$E$3496))))</f>
        <v>5.0107623065629566E-3</v>
      </c>
      <c r="K18" s="85">
        <f>IF($A$5&lt;&gt;"Total response time","..",IF((SUMPRODUCT((backdata!$A$2:$A$3496=K$7)*(backdata!$B$2:$B$3496=$B18)*(backdata!$C$2:$C$3496=$A$4)*(backdata!$E$2:$E$3496)))=0,"..",SUMPRODUCT((backdata!$A$2:$A$3496=K$7)*(backdata!$B$2:$B$3496=$B18)*(backdata!$C$2:$C$3496=$A$4)*(backdata!$E$2:$E$3496))))</f>
        <v>5.2676508219979493E-3</v>
      </c>
      <c r="L18" s="85">
        <f>IF($A$5&lt;&gt;"Total response time","..",IF((SUMPRODUCT((backdata!$A$2:$A$3496=L$7)*(backdata!$B$2:$B$3496=$B18)*(backdata!$C$2:$C$3496=$A$4)*(backdata!$E$2:$E$3496)))=0,"..",SUMPRODUCT((backdata!$A$2:$A$3496=L$7)*(backdata!$B$2:$B$3496=$B18)*(backdata!$C$2:$C$3496=$A$4)*(backdata!$E$2:$E$3496))))</f>
        <v>5.5097442053706558E-3</v>
      </c>
      <c r="M18" s="85">
        <f>IF($A$5&lt;&gt;"Total response time","..",IF((SUMPRODUCT((backdata!$A$2:$A$3496=M$7)*(backdata!$B$2:$B$3496=$B18)*(backdata!$C$2:$C$3496=$A$4)*(backdata!$E$2:$E$3496)))=0,"..",SUMPRODUCT((backdata!$A$2:$A$3496=M$7)*(backdata!$B$2:$B$3496=$B18)*(backdata!$C$2:$C$3496=$A$4)*(backdata!$E$2:$E$3496))))</f>
        <v>5.6456606162500764E-3</v>
      </c>
      <c r="N18" s="85">
        <f>IF($A$5&lt;&gt;"Total response time","..",IF((SUMPRODUCT((backdata!$A$2:$A$3496=N$7)*(backdata!$B$2:$B$3496=$B18)*(backdata!$C$2:$C$3496=$A$4)*(backdata!$E$2:$E$3496)))=0,"..",SUMPRODUCT((backdata!$A$2:$A$3496=N$7)*(backdata!$B$2:$B$3496=$B18)*(backdata!$C$2:$C$3496=$A$4)*(backdata!$E$2:$E$3496))))</f>
        <v>5.7596711738632407E-3</v>
      </c>
      <c r="O18" s="85">
        <f>IF($A$5&lt;&gt;"Total response time","..",IF((SUMPRODUCT((backdata!$A$2:$A$3496=O$7)*(backdata!$B$2:$B$3496=$B18)*(backdata!$C$2:$C$3496=$A$4)*(backdata!$E$2:$E$3496)))=0,"..",SUMPRODUCT((backdata!$A$2:$A$3496=O$7)*(backdata!$B$2:$B$3496=$B18)*(backdata!$C$2:$C$3496=$A$4)*(backdata!$E$2:$E$3496))))</f>
        <v>6.0208235914196353E-3</v>
      </c>
      <c r="P18" s="85">
        <f>IF($A$5&lt;&gt;"Total response time","..",IF((SUMPRODUCT((backdata!$A$2:$A$3496=P$7)*(backdata!$B$2:$B$3496=$B18)*(backdata!$C$2:$C$3496=$A$4)*(backdata!$E$2:$E$3496)))=0,"..",SUMPRODUCT((backdata!$A$2:$A$3496=P$7)*(backdata!$B$2:$B$3496=$B18)*(backdata!$C$2:$C$3496=$A$4)*(backdata!$E$2:$E$3496))))</f>
        <v>6.1271624877695602E-3</v>
      </c>
      <c r="Q18" s="85">
        <f>IF($A$5&lt;&gt;"Total response time","..",IF((SUMPRODUCT((backdata!$A$2:$A$3496=Q$7)*(backdata!$B$2:$B$3496=$B18)*(backdata!$C$2:$C$3496=$A$4)*(backdata!$E$2:$E$3496)))=0,"..",SUMPRODUCT((backdata!$A$2:$A$3496=Q$7)*(backdata!$B$2:$B$3496=$B18)*(backdata!$C$2:$C$3496=$A$4)*(backdata!$E$2:$E$3496))))</f>
        <v>6.2540656192589996E-3</v>
      </c>
      <c r="R18" s="85" cm="1">
        <f t="array" ref="R18">IF((IF($A$5="Total response time",SUMPRODUCT((data_0910!$A$2:$A$40000=R$7)*(data_0910!$B$2:$B$40000=$B18)*(data_0910!$C$2:$C$40000=$A$4)*(data_0910!$E$2:$E$40000)),IF($A$5="Call handling time",SUMPRODUCT((data_0910!$A$2:$A$40000=R$7)*(data_0910!$B$2:$B$40000=$B18)*(data_0910!$C$2:$C$40000=$A$4)*(data_0910!$F$2:$F$40000)),IF($A$5="Crew turnout time",SUMPRODUCT((data_0910!$A$2:$A$40000=R$7)*(data_0910!$B$2:$B$40000=$B18)*(data_0910!$C$2:$C$40000=$A$4)*(data_0910!$G$2:$G$40000)),SUMPRODUCT((data_0910!$A$2:$A$40000=R$7)*(data_0910!$B$2:$B$40000=$B18)*(data_0910!$C$2:$C$40000=$A$4)*(data_0910!$H$2:$H$40000))))))=0,"..",(IF($A$5="Total response time",SUMPRODUCT((data_0910!$A$2:$A$40000=R$7)*(data_0910!$B$2:$B$40000=$B18)*(data_0910!$C$2:$C$40000=$A$4)*(data_0910!$E$2:$E$40000)),IF($A$5="Call handling time",SUMPRODUCT((data_0910!$A$2:$A$40000=R$7)*(data_0910!$B$2:$B$40000=$B18)*(data_0910!$C$2:$C$40000=$A$4)*(data_0910!$F$2:$F$40000)),IF($A$5="Crew turnout time",SUMPRODUCT((data_0910!$A$2:$A$40000=R$7)*(data_0910!$B$2:$B$40000=$B18)*(data_0910!$C$2:$C$40000=$A$4)*(data_0910!$G$2:$G$40000)),SUMPRODUCT((data_0910!$A$2:$A$40000=R$7)*(data_0910!$B$2:$B$40000=$B18)*(data_0910!$C$2:$C$40000=$A$4)*(data_0910!$H$2:$H$40000)))))))</f>
        <v>6.4425516299999996E-3</v>
      </c>
      <c r="S18" s="154"/>
      <c r="T18" s="154"/>
      <c r="U18" s="154"/>
      <c r="V18" s="154"/>
      <c r="W18" s="154"/>
      <c r="X18" s="154"/>
      <c r="Y18" s="154"/>
      <c r="Z18" s="73"/>
      <c r="AA18" s="154"/>
      <c r="AB18" s="154"/>
      <c r="AC18" s="154"/>
      <c r="AD18" s="154"/>
      <c r="AE18" s="154"/>
      <c r="AF18" s="154"/>
      <c r="AG18" s="154"/>
      <c r="AH18" s="154"/>
      <c r="AI18" s="154"/>
    </row>
    <row r="19" spans="1:35" s="7" customFormat="1" ht="16.5" customHeight="1">
      <c r="A19" s="83" t="s">
        <v>253</v>
      </c>
      <c r="B19" s="84" t="s">
        <v>113</v>
      </c>
      <c r="C19" s="85" t="s">
        <v>250</v>
      </c>
      <c r="D19" s="85" t="s">
        <v>250</v>
      </c>
      <c r="E19" s="85" t="s">
        <v>250</v>
      </c>
      <c r="F19" s="85" t="s">
        <v>250</v>
      </c>
      <c r="G19" s="85" t="s">
        <v>250</v>
      </c>
      <c r="H19" s="85" t="s">
        <v>250</v>
      </c>
      <c r="I19" s="85" t="s">
        <v>250</v>
      </c>
      <c r="J19" s="85" t="s">
        <v>250</v>
      </c>
      <c r="K19" s="85" t="s">
        <v>250</v>
      </c>
      <c r="L19" s="85" t="s">
        <v>250</v>
      </c>
      <c r="M19" s="85" t="s">
        <v>250</v>
      </c>
      <c r="N19" s="85" t="s">
        <v>250</v>
      </c>
      <c r="O19" s="85" t="s">
        <v>250</v>
      </c>
      <c r="P19" s="85" t="s">
        <v>250</v>
      </c>
      <c r="Q19" s="85" t="s">
        <v>250</v>
      </c>
      <c r="R19" s="85" cm="1">
        <f t="array" ref="R19">IF((IF($A$5="Total response time",SUMPRODUCT((data_0910!$A$2:$A$40000=R$7)*(data_0910!$B$2:$B$40000=$B19)*(data_0910!$C$2:$C$40000=$A$4)*(data_0910!$E$2:$E$40000)),IF($A$5="Call handling time",SUMPRODUCT((data_0910!$A$2:$A$40000=R$7)*(data_0910!$B$2:$B$40000=$B19)*(data_0910!$C$2:$C$40000=$A$4)*(data_0910!$F$2:$F$40000)),IF($A$5="Crew turnout time",SUMPRODUCT((data_0910!$A$2:$A$40000=R$7)*(data_0910!$B$2:$B$40000=$B19)*(data_0910!$C$2:$C$40000=$A$4)*(data_0910!$G$2:$G$40000)),SUMPRODUCT((data_0910!$A$2:$A$40000=R$7)*(data_0910!$B$2:$B$40000=$B19)*(data_0910!$C$2:$C$40000=$A$4)*(data_0910!$H$2:$H$40000))))))=0,"..",(IF($A$5="Total response time",SUMPRODUCT((data_0910!$A$2:$A$40000=R$7)*(data_0910!$B$2:$B$40000=$B19)*(data_0910!$C$2:$C$40000=$A$4)*(data_0910!$E$2:$E$40000)),IF($A$5="Call handling time",SUMPRODUCT((data_0910!$A$2:$A$40000=R$7)*(data_0910!$B$2:$B$40000=$B19)*(data_0910!$C$2:$C$40000=$A$4)*(data_0910!$F$2:$F$40000)),IF($A$5="Crew turnout time",SUMPRODUCT((data_0910!$A$2:$A$40000=R$7)*(data_0910!$B$2:$B$40000=$B19)*(data_0910!$C$2:$C$40000=$A$4)*(data_0910!$G$2:$G$40000)),SUMPRODUCT((data_0910!$A$2:$A$40000=R$7)*(data_0910!$B$2:$B$40000=$B19)*(data_0910!$C$2:$C$40000=$A$4)*(data_0910!$H$2:$H$40000)))))))</f>
        <v>5.7526649399999999E-3</v>
      </c>
      <c r="S19" s="154"/>
      <c r="T19" s="154"/>
      <c r="U19" s="154"/>
      <c r="V19" s="154"/>
      <c r="W19" s="154"/>
      <c r="X19" s="154"/>
      <c r="Y19" s="154"/>
      <c r="Z19" s="73"/>
      <c r="AA19" s="154"/>
      <c r="AB19" s="154"/>
      <c r="AC19" s="154"/>
      <c r="AD19" s="154"/>
      <c r="AE19" s="154"/>
      <c r="AF19" s="154"/>
      <c r="AG19" s="154"/>
      <c r="AH19" s="154"/>
      <c r="AI19" s="154"/>
    </row>
    <row r="20" spans="1:35" s="6" customFormat="1" ht="16.5" customHeight="1">
      <c r="A20" s="83"/>
      <c r="B20" s="89"/>
      <c r="C20" s="157"/>
      <c r="D20" s="157"/>
      <c r="E20" s="157"/>
      <c r="F20" s="157"/>
      <c r="G20" s="157"/>
      <c r="H20" s="157"/>
      <c r="I20" s="157"/>
      <c r="J20" s="157"/>
      <c r="K20" s="157"/>
      <c r="L20" s="157"/>
      <c r="M20" s="157"/>
      <c r="N20" s="157"/>
      <c r="O20" s="157"/>
      <c r="P20" s="157"/>
      <c r="Q20" s="158"/>
      <c r="R20" s="90"/>
      <c r="S20" s="71"/>
      <c r="T20" s="71"/>
      <c r="U20" s="71"/>
      <c r="V20" s="71"/>
      <c r="W20" s="71"/>
      <c r="X20" s="71"/>
      <c r="Y20" s="71"/>
      <c r="Z20" s="71"/>
      <c r="AA20" s="71"/>
      <c r="AB20" s="71"/>
      <c r="AC20" s="71"/>
      <c r="AD20" s="71"/>
      <c r="AE20" s="71"/>
      <c r="AF20" s="71"/>
      <c r="AG20" s="71"/>
      <c r="AH20" s="71"/>
      <c r="AI20" s="71"/>
    </row>
    <row r="21" spans="1:35" s="6" customFormat="1" ht="16.5" customHeight="1">
      <c r="A21" s="80" t="s">
        <v>163</v>
      </c>
      <c r="B21" s="91"/>
      <c r="C21" s="157"/>
      <c r="D21" s="157"/>
      <c r="E21" s="157"/>
      <c r="F21" s="157"/>
      <c r="G21" s="157"/>
      <c r="H21" s="157"/>
      <c r="I21" s="157"/>
      <c r="J21" s="157"/>
      <c r="K21" s="157"/>
      <c r="L21" s="157"/>
      <c r="M21" s="157"/>
      <c r="N21" s="157"/>
      <c r="O21" s="157"/>
      <c r="P21" s="157"/>
      <c r="Q21" s="158"/>
      <c r="R21" s="90"/>
      <c r="S21" s="71"/>
      <c r="T21" s="71"/>
      <c r="U21" s="71"/>
      <c r="V21" s="71"/>
      <c r="W21" s="71"/>
      <c r="X21" s="71"/>
      <c r="Y21" s="71"/>
      <c r="Z21" s="71"/>
      <c r="AA21" s="71"/>
      <c r="AB21" s="71"/>
      <c r="AC21" s="71"/>
      <c r="AD21" s="71"/>
      <c r="AE21" s="71"/>
      <c r="AF21" s="71"/>
      <c r="AG21" s="71"/>
      <c r="AH21" s="71"/>
      <c r="AI21" s="71"/>
    </row>
    <row r="22" spans="1:35" s="10" customFormat="1" ht="16.5" customHeight="1">
      <c r="A22" s="83" t="s">
        <v>249</v>
      </c>
      <c r="B22" s="84" t="s">
        <v>57</v>
      </c>
      <c r="C22" s="92">
        <f>IF($A$5&lt;&gt;"Total response time","..",IF((SUMPRODUCT((backdata!$A$2:$A$3496=C$7)*(backdata!$B$2:$B$3496=$B22)*(backdata!$C$2:$C$3496=$A$4)*(backdata!$D$2:$D$3496)))=0,"..",SUMPRODUCT((backdata!$A$2:$A$3496=C$7)*(backdata!$B$2:$B$3496=$B22)*(backdata!$C$2:$C$3496=$A$4)*(backdata!$D$2:$D$3496))))</f>
        <v>153420.26909268979</v>
      </c>
      <c r="D22" s="92">
        <f>IF($A$5&lt;&gt;"Total response time","..",IF((SUMPRODUCT((backdata!$A$2:$A$3496=D$7)*(backdata!$B$2:$B$3496=$B22)*(backdata!$C$2:$C$3496=$A$4)*(backdata!$D$2:$D$3496)))=0,"..",SUMPRODUCT((backdata!$A$2:$A$3496=D$7)*(backdata!$B$2:$B$3496=$B22)*(backdata!$C$2:$C$3496=$A$4)*(backdata!$D$2:$D$3496))))</f>
        <v>163897.3746964687</v>
      </c>
      <c r="E22" s="92">
        <f>IF($A$5&lt;&gt;"Total response time","..",IF((SUMPRODUCT((backdata!$A$2:$A$3496=E$7)*(backdata!$B$2:$B$3496=$B22)*(backdata!$C$2:$C$3496=$A$4)*(backdata!$D$2:$D$3496)))=0,"..",SUMPRODUCT((backdata!$A$2:$A$3496=E$7)*(backdata!$B$2:$B$3496=$B22)*(backdata!$C$2:$C$3496=$A$4)*(backdata!$D$2:$D$3496))))</f>
        <v>163383.66629036199</v>
      </c>
      <c r="F22" s="92">
        <f>IF($A$5&lt;&gt;"Total response time","..",IF((SUMPRODUCT((backdata!$A$2:$A$3496=F$7)*(backdata!$B$2:$B$3496=$B22)*(backdata!$C$2:$C$3496=$A$4)*(backdata!$D$2:$D$3496)))=0,"..",SUMPRODUCT((backdata!$A$2:$A$3496=F$7)*(backdata!$B$2:$B$3496=$B22)*(backdata!$C$2:$C$3496=$A$4)*(backdata!$D$2:$D$3496))))</f>
        <v>159698.2734919865</v>
      </c>
      <c r="G22" s="92">
        <f>IF($A$5&lt;&gt;"Total response time","..",IF((SUMPRODUCT((backdata!$A$2:$A$3496=G$7)*(backdata!$B$2:$B$3496=$B22)*(backdata!$C$2:$C$3496=$A$4)*(backdata!$D$2:$D$3496)))=0,"..",SUMPRODUCT((backdata!$A$2:$A$3496=G$7)*(backdata!$B$2:$B$3496=$B22)*(backdata!$C$2:$C$3496=$A$4)*(backdata!$D$2:$D$3496))))</f>
        <v>160788.43992950692</v>
      </c>
      <c r="H22" s="92">
        <f>IF($A$5&lt;&gt;"Total response time","..",IF((SUMPRODUCT((backdata!$A$2:$A$3496=H$7)*(backdata!$B$2:$B$3496=$B22)*(backdata!$C$2:$C$3496=$A$4)*(backdata!$D$2:$D$3496)))=0,"..",SUMPRODUCT((backdata!$A$2:$A$3496=H$7)*(backdata!$B$2:$B$3496=$B22)*(backdata!$C$2:$C$3496=$A$4)*(backdata!$D$2:$D$3496))))</f>
        <v>178442.66820695478</v>
      </c>
      <c r="I22" s="92">
        <f>IF($A$5&lt;&gt;"Total response time","..",IF((SUMPRODUCT((backdata!$A$2:$A$3496=I$7)*(backdata!$B$2:$B$3496=$B22)*(backdata!$C$2:$C$3496=$A$4)*(backdata!$D$2:$D$3496)))=0,"..",SUMPRODUCT((backdata!$A$2:$A$3496=I$7)*(backdata!$B$2:$B$3496=$B22)*(backdata!$C$2:$C$3496=$A$4)*(backdata!$D$2:$D$3496))))</f>
        <v>173482.43707685854</v>
      </c>
      <c r="J22" s="92">
        <f>IF($A$5&lt;&gt;"Total response time","..",IF((SUMPRODUCT((backdata!$A$2:$A$3496=J$7)*(backdata!$B$2:$B$3496=$B22)*(backdata!$C$2:$C$3496=$A$4)*(backdata!$D$2:$D$3496)))=0,"..",SUMPRODUCT((backdata!$A$2:$A$3496=J$7)*(backdata!$B$2:$B$3496=$B22)*(backdata!$C$2:$C$3496=$A$4)*(backdata!$D$2:$D$3496))))</f>
        <v>185338.87328601992</v>
      </c>
      <c r="K22" s="92">
        <f>IF($A$5&lt;&gt;"Total response time","..",IF((SUMPRODUCT((backdata!$A$2:$A$3496=K$7)*(backdata!$B$2:$B$3496=$B22)*(backdata!$C$2:$C$3496=$A$4)*(backdata!$D$2:$D$3496)))=0,"..",SUMPRODUCT((backdata!$A$2:$A$3496=K$7)*(backdata!$B$2:$B$3496=$B22)*(backdata!$C$2:$C$3496=$A$4)*(backdata!$D$2:$D$3496))))</f>
        <v>169453.1818815773</v>
      </c>
      <c r="L22" s="92">
        <f>IF($A$5&lt;&gt;"Total response time","..",IF((SUMPRODUCT((backdata!$A$2:$A$3496=L$7)*(backdata!$B$2:$B$3496=$B22)*(backdata!$C$2:$C$3496=$A$4)*(backdata!$D$2:$D$3496)))=0,"..",SUMPRODUCT((backdata!$A$2:$A$3496=L$7)*(backdata!$B$2:$B$3496=$B22)*(backdata!$C$2:$C$3496=$A$4)*(backdata!$D$2:$D$3496))))</f>
        <v>167697.80422130303</v>
      </c>
      <c r="M22" s="92">
        <f>IF($A$5&lt;&gt;"Total response time","..",IF((SUMPRODUCT((backdata!$A$2:$A$3496=M$7)*(backdata!$B$2:$B$3496=$B22)*(backdata!$C$2:$C$3496=$A$4)*(backdata!$D$2:$D$3496)))=0,"..",SUMPRODUCT((backdata!$A$2:$A$3496=M$7)*(backdata!$B$2:$B$3496=$B22)*(backdata!$C$2:$C$3496=$A$4)*(backdata!$D$2:$D$3496))))</f>
        <v>142748.46982728477</v>
      </c>
      <c r="N22" s="92">
        <f>IF($A$5&lt;&gt;"Total response time","..",IF((SUMPRODUCT((backdata!$A$2:$A$3496=N$7)*(backdata!$B$2:$B$3496=$B22)*(backdata!$C$2:$C$3496=$A$4)*(backdata!$D$2:$D$3496)))=0,"..",SUMPRODUCT((backdata!$A$2:$A$3496=N$7)*(backdata!$B$2:$B$3496=$B22)*(backdata!$C$2:$C$3496=$A$4)*(backdata!$D$2:$D$3496))))</f>
        <v>133481</v>
      </c>
      <c r="O22" s="92">
        <f>IF($A$5&lt;&gt;"Total response time","..",IF((SUMPRODUCT((backdata!$A$2:$A$3496=O$7)*(backdata!$B$2:$B$3496=$B22)*(backdata!$C$2:$C$3496=$A$4)*(backdata!$D$2:$D$3496)))=0,"..",SUMPRODUCT((backdata!$A$2:$A$3496=O$7)*(backdata!$B$2:$B$3496=$B22)*(backdata!$C$2:$C$3496=$A$4)*(backdata!$D$2:$D$3496))))</f>
        <v>125016.66987977059</v>
      </c>
      <c r="P22" s="92">
        <f>IF($A$5&lt;&gt;"Total response time","..",IF((SUMPRODUCT((backdata!$A$2:$A$3496=P$7)*(backdata!$B$2:$B$3496=$B22)*(backdata!$C$2:$C$3496=$A$4)*(backdata!$D$2:$D$3496)))=0,"..",SUMPRODUCT((backdata!$A$2:$A$3496=P$7)*(backdata!$B$2:$B$3496=$B22)*(backdata!$C$2:$C$3496=$A$4)*(backdata!$D$2:$D$3496))))</f>
        <v>111095.40776958657</v>
      </c>
      <c r="Q22" s="92">
        <f>IF($A$5&lt;&gt;"Total response time","..",IF((SUMPRODUCT((backdata!$A$2:$A$3496=Q$7)*(backdata!$B$2:$B$3496=$B22)*(backdata!$C$2:$C$3496=$A$4)*(backdata!$D$2:$D$3496)))=0,"..",SUMPRODUCT((backdata!$A$2:$A$3496=Q$7)*(backdata!$B$2:$B$3496=$B22)*(backdata!$C$2:$C$3496=$A$4)*(backdata!$D$2:$D$3496))))</f>
        <v>95995.747539969991</v>
      </c>
      <c r="R22" s="92" cm="1">
        <f t="array" ref="R22">IF(R9="..","..", SUMPRODUCT((data_0910!$A$2:$A$40000=R$7)*(data_0910!$B$2:$B$40000=$B9)*(data_0910!$C$2:$C$40000=$A$4)*(data_0910!$D$2:$D$40000)))</f>
        <v>88695</v>
      </c>
      <c r="S22" s="159"/>
      <c r="T22" s="159"/>
      <c r="U22" s="159"/>
      <c r="V22" s="159"/>
      <c r="W22" s="159"/>
      <c r="X22" s="159"/>
      <c r="Y22" s="159"/>
      <c r="Z22" s="93"/>
      <c r="AA22" s="93"/>
      <c r="AB22" s="93"/>
      <c r="AC22" s="93"/>
      <c r="AD22" s="93"/>
      <c r="AE22" s="93"/>
      <c r="AF22" s="93"/>
      <c r="AG22" s="93"/>
      <c r="AH22" s="93"/>
      <c r="AI22" s="93"/>
    </row>
    <row r="23" spans="1:35" s="10" customFormat="1" ht="16.5" customHeight="1">
      <c r="A23" s="86" t="s">
        <v>59</v>
      </c>
      <c r="B23" s="84" t="s">
        <v>59</v>
      </c>
      <c r="C23" s="92">
        <f>IF($A$5&lt;&gt;"Total response time","..",IF((SUMPRODUCT((backdata!$A$2:$A$3496=C$7)*(backdata!$B$2:$B$3496=$B23)*(backdata!$C$2:$C$3496=$A$4)*(backdata!$D$2:$D$3496)))=0,"..",SUMPRODUCT((backdata!$A$2:$A$3496=C$7)*(backdata!$B$2:$B$3496=$B23)*(backdata!$C$2:$C$3496=$A$4)*(backdata!$D$2:$D$3496))))</f>
        <v>50466.795728320023</v>
      </c>
      <c r="D23" s="92">
        <f>IF($A$5&lt;&gt;"Total response time","..",IF((SUMPRODUCT((backdata!$A$2:$A$3496=D$7)*(backdata!$B$2:$B$3496=$B23)*(backdata!$C$2:$C$3496=$A$4)*(backdata!$D$2:$D$3496)))=0,"..",SUMPRODUCT((backdata!$A$2:$A$3496=D$7)*(backdata!$B$2:$B$3496=$B23)*(backdata!$C$2:$C$3496=$A$4)*(backdata!$D$2:$D$3496))))</f>
        <v>52534.577541997285</v>
      </c>
      <c r="E23" s="92">
        <f>IF($A$5&lt;&gt;"Total response time","..",IF((SUMPRODUCT((backdata!$A$2:$A$3496=E$7)*(backdata!$B$2:$B$3496=$B23)*(backdata!$C$2:$C$3496=$A$4)*(backdata!$D$2:$D$3496)))=0,"..",SUMPRODUCT((backdata!$A$2:$A$3496=E$7)*(backdata!$B$2:$B$3496=$B23)*(backdata!$C$2:$C$3496=$A$4)*(backdata!$D$2:$D$3496))))</f>
        <v>54360.242446010503</v>
      </c>
      <c r="F23" s="92">
        <f>IF($A$5&lt;&gt;"Total response time","..",IF((SUMPRODUCT((backdata!$A$2:$A$3496=F$7)*(backdata!$B$2:$B$3496=$B23)*(backdata!$C$2:$C$3496=$A$4)*(backdata!$D$2:$D$3496)))=0,"..",SUMPRODUCT((backdata!$A$2:$A$3496=F$7)*(backdata!$B$2:$B$3496=$B23)*(backdata!$C$2:$C$3496=$A$4)*(backdata!$D$2:$D$3496))))</f>
        <v>55054.592937918416</v>
      </c>
      <c r="G23" s="92">
        <f>IF($A$5&lt;&gt;"Total response time","..",IF((SUMPRODUCT((backdata!$A$2:$A$3496=G$7)*(backdata!$B$2:$B$3496=$B23)*(backdata!$C$2:$C$3496=$A$4)*(backdata!$D$2:$D$3496)))=0,"..",SUMPRODUCT((backdata!$A$2:$A$3496=G$7)*(backdata!$B$2:$B$3496=$B23)*(backdata!$C$2:$C$3496=$A$4)*(backdata!$D$2:$D$3496))))</f>
        <v>53781.660514840798</v>
      </c>
      <c r="H23" s="92">
        <f>IF($A$5&lt;&gt;"Total response time","..",IF((SUMPRODUCT((backdata!$A$2:$A$3496=H$7)*(backdata!$B$2:$B$3496=$B23)*(backdata!$C$2:$C$3496=$A$4)*(backdata!$D$2:$D$3496)))=0,"..",SUMPRODUCT((backdata!$A$2:$A$3496=H$7)*(backdata!$B$2:$B$3496=$B23)*(backdata!$C$2:$C$3496=$A$4)*(backdata!$D$2:$D$3496))))</f>
        <v>56313.722793389286</v>
      </c>
      <c r="I23" s="92">
        <f>IF($A$5&lt;&gt;"Total response time","..",IF((SUMPRODUCT((backdata!$A$2:$A$3496=I$7)*(backdata!$B$2:$B$3496=$B23)*(backdata!$C$2:$C$3496=$A$4)*(backdata!$D$2:$D$3496)))=0,"..",SUMPRODUCT((backdata!$A$2:$A$3496=I$7)*(backdata!$B$2:$B$3496=$B23)*(backdata!$C$2:$C$3496=$A$4)*(backdata!$D$2:$D$3496))))</f>
        <v>52781.876150074313</v>
      </c>
      <c r="J23" s="92">
        <f>IF($A$5&lt;&gt;"Total response time","..",IF((SUMPRODUCT((backdata!$A$2:$A$3496=J$7)*(backdata!$B$2:$B$3496=$B23)*(backdata!$C$2:$C$3496=$A$4)*(backdata!$D$2:$D$3496)))=0,"..",SUMPRODUCT((backdata!$A$2:$A$3496=J$7)*(backdata!$B$2:$B$3496=$B23)*(backdata!$C$2:$C$3496=$A$4)*(backdata!$D$2:$D$3496))))</f>
        <v>52374.587342481289</v>
      </c>
      <c r="K23" s="92">
        <f>IF($A$5&lt;&gt;"Total response time","..",IF((SUMPRODUCT((backdata!$A$2:$A$3496=K$7)*(backdata!$B$2:$B$3496=$B23)*(backdata!$C$2:$C$3496=$A$4)*(backdata!$D$2:$D$3496)))=0,"..",SUMPRODUCT((backdata!$A$2:$A$3496=K$7)*(backdata!$B$2:$B$3496=$B23)*(backdata!$C$2:$C$3496=$A$4)*(backdata!$D$2:$D$3496))))</f>
        <v>46741.605134720638</v>
      </c>
      <c r="L23" s="92">
        <f>IF($A$5&lt;&gt;"Total response time","..",IF((SUMPRODUCT((backdata!$A$2:$A$3496=L$7)*(backdata!$B$2:$B$3496=$B23)*(backdata!$C$2:$C$3496=$A$4)*(backdata!$D$2:$D$3496)))=0,"..",SUMPRODUCT((backdata!$A$2:$A$3496=L$7)*(backdata!$B$2:$B$3496=$B23)*(backdata!$C$2:$C$3496=$A$4)*(backdata!$D$2:$D$3496))))</f>
        <v>48382.4931156729</v>
      </c>
      <c r="M23" s="92">
        <f>IF($A$5&lt;&gt;"Total response time","..",IF((SUMPRODUCT((backdata!$A$2:$A$3496=M$7)*(backdata!$B$2:$B$3496=$B23)*(backdata!$C$2:$C$3496=$A$4)*(backdata!$D$2:$D$3496)))=0,"..",SUMPRODUCT((backdata!$A$2:$A$3496=M$7)*(backdata!$B$2:$B$3496=$B23)*(backdata!$C$2:$C$3496=$A$4)*(backdata!$D$2:$D$3496))))</f>
        <v>44996.754836058506</v>
      </c>
      <c r="N23" s="92">
        <f>IF($A$5&lt;&gt;"Total response time","..",IF((SUMPRODUCT((backdata!$A$2:$A$3496=N$7)*(backdata!$B$2:$B$3496=$B23)*(backdata!$C$2:$C$3496=$A$4)*(backdata!$D$2:$D$3496)))=0,"..",SUMPRODUCT((backdata!$A$2:$A$3496=N$7)*(backdata!$B$2:$B$3496=$B23)*(backdata!$C$2:$C$3496=$A$4)*(backdata!$D$2:$D$3496))))</f>
        <v>43892</v>
      </c>
      <c r="O23" s="92">
        <f>IF($A$5&lt;&gt;"Total response time","..",IF((SUMPRODUCT((backdata!$A$2:$A$3496=O$7)*(backdata!$B$2:$B$3496=$B23)*(backdata!$C$2:$C$3496=$A$4)*(backdata!$D$2:$D$3496)))=0,"..",SUMPRODUCT((backdata!$A$2:$A$3496=O$7)*(backdata!$B$2:$B$3496=$B23)*(backdata!$C$2:$C$3496=$A$4)*(backdata!$D$2:$D$3496))))</f>
        <v>42111.802058343404</v>
      </c>
      <c r="P23" s="92">
        <f>IF($A$5&lt;&gt;"Total response time","..",IF((SUMPRODUCT((backdata!$A$2:$A$3496=P$7)*(backdata!$B$2:$B$3496=$B23)*(backdata!$C$2:$C$3496=$A$4)*(backdata!$D$2:$D$3496)))=0,"..",SUMPRODUCT((backdata!$A$2:$A$3496=P$7)*(backdata!$B$2:$B$3496=$B23)*(backdata!$C$2:$C$3496=$A$4)*(backdata!$D$2:$D$3496))))</f>
        <v>38993.366162392478</v>
      </c>
      <c r="Q23" s="92">
        <f>IF($A$5&lt;&gt;"Total response time","..",IF((SUMPRODUCT((backdata!$A$2:$A$3496=Q$7)*(backdata!$B$2:$B$3496=$B23)*(backdata!$C$2:$C$3496=$A$4)*(backdata!$D$2:$D$3496)))=0,"..",SUMPRODUCT((backdata!$A$2:$A$3496=Q$7)*(backdata!$B$2:$B$3496=$B23)*(backdata!$C$2:$C$3496=$A$4)*(backdata!$D$2:$D$3496))))</f>
        <v>33293.819790005735</v>
      </c>
      <c r="R23" s="92" cm="1">
        <f t="array" ref="R23">IF(R10="..","..", SUMPRODUCT((data_0910!$A$2:$A$40000=R$7)*(data_0910!$B$2:$B$40000=$B10)*(data_0910!$C$2:$C$40000=$A$4)*(data_0910!$D$2:$D$40000)))</f>
        <v>36170</v>
      </c>
      <c r="S23" s="159"/>
      <c r="T23" s="159"/>
      <c r="U23" s="159"/>
      <c r="V23" s="159"/>
      <c r="W23" s="159"/>
      <c r="X23" s="159"/>
      <c r="Y23" s="159"/>
      <c r="Z23" s="93"/>
      <c r="AA23" s="93"/>
      <c r="AB23" s="93"/>
      <c r="AC23" s="93"/>
      <c r="AD23" s="93"/>
      <c r="AE23" s="93"/>
      <c r="AF23" s="93"/>
      <c r="AG23" s="93"/>
      <c r="AH23" s="93"/>
      <c r="AI23" s="93"/>
    </row>
    <row r="24" spans="1:35" s="9" customFormat="1" ht="16.5" customHeight="1">
      <c r="A24" s="87" t="s">
        <v>157</v>
      </c>
      <c r="B24" s="88" t="s">
        <v>158</v>
      </c>
      <c r="C24" s="160" t="s">
        <v>250</v>
      </c>
      <c r="D24" s="160" t="s">
        <v>250</v>
      </c>
      <c r="E24" s="160" t="s">
        <v>250</v>
      </c>
      <c r="F24" s="160" t="s">
        <v>250</v>
      </c>
      <c r="G24" s="160" t="s">
        <v>250</v>
      </c>
      <c r="H24" s="160" t="s">
        <v>250</v>
      </c>
      <c r="I24" s="160" t="s">
        <v>250</v>
      </c>
      <c r="J24" s="160" t="s">
        <v>250</v>
      </c>
      <c r="K24" s="160" t="s">
        <v>250</v>
      </c>
      <c r="L24" s="160" t="s">
        <v>250</v>
      </c>
      <c r="M24" s="160" t="s">
        <v>250</v>
      </c>
      <c r="N24" s="160" t="s">
        <v>250</v>
      </c>
      <c r="O24" s="160" t="s">
        <v>250</v>
      </c>
      <c r="P24" s="160" t="s">
        <v>250</v>
      </c>
      <c r="Q24" s="160" t="s">
        <v>250</v>
      </c>
      <c r="R24" s="92" cm="1">
        <f t="array" ref="R24">IF(R11="..","..", SUMPRODUCT((data_0910!$A$2:$A$40000=R$7)*(data_0910!$B$2:$B$40000=$B11)*(data_0910!$C$2:$C$40000=$A$4)*(data_0910!$D$2:$D$40000)))</f>
        <v>20444</v>
      </c>
      <c r="S24" s="161"/>
      <c r="T24" s="161"/>
      <c r="U24" s="161"/>
      <c r="V24" s="161"/>
      <c r="W24" s="161"/>
      <c r="X24" s="161"/>
      <c r="Y24" s="161"/>
      <c r="Z24" s="94"/>
      <c r="AA24" s="94"/>
      <c r="AB24" s="94"/>
      <c r="AC24" s="94"/>
      <c r="AD24" s="94"/>
      <c r="AE24" s="94"/>
      <c r="AF24" s="94"/>
      <c r="AG24" s="94"/>
      <c r="AH24" s="94"/>
      <c r="AI24" s="94"/>
    </row>
    <row r="25" spans="1:35" s="9" customFormat="1" ht="16.5" customHeight="1">
      <c r="A25" s="71"/>
      <c r="B25" s="88" t="s">
        <v>108</v>
      </c>
      <c r="C25" s="160" t="s">
        <v>250</v>
      </c>
      <c r="D25" s="160" t="s">
        <v>250</v>
      </c>
      <c r="E25" s="160" t="s">
        <v>250</v>
      </c>
      <c r="F25" s="160" t="s">
        <v>250</v>
      </c>
      <c r="G25" s="160" t="s">
        <v>250</v>
      </c>
      <c r="H25" s="160" t="s">
        <v>250</v>
      </c>
      <c r="I25" s="160" t="s">
        <v>250</v>
      </c>
      <c r="J25" s="160" t="s">
        <v>250</v>
      </c>
      <c r="K25" s="160" t="s">
        <v>250</v>
      </c>
      <c r="L25" s="160" t="s">
        <v>250</v>
      </c>
      <c r="M25" s="160" t="s">
        <v>250</v>
      </c>
      <c r="N25" s="160" t="s">
        <v>250</v>
      </c>
      <c r="O25" s="160" t="s">
        <v>250</v>
      </c>
      <c r="P25" s="160" t="s">
        <v>250</v>
      </c>
      <c r="Q25" s="160" t="s">
        <v>250</v>
      </c>
      <c r="R25" s="92" cm="1">
        <f t="array" ref="R25">IF(R12="..","..", SUMPRODUCT((data_0910!$A$2:$A$40000=R$7)*(data_0910!$B$2:$B$40000=$B12)*(data_0910!$C$2:$C$40000=$A$4)*(data_0910!$D$2:$D$40000)))</f>
        <v>11751</v>
      </c>
      <c r="S25" s="161"/>
      <c r="T25" s="161"/>
      <c r="U25" s="161"/>
      <c r="V25" s="161"/>
      <c r="W25" s="161"/>
      <c r="X25" s="161"/>
      <c r="Y25" s="161"/>
      <c r="Z25" s="94"/>
      <c r="AA25" s="94"/>
      <c r="AB25" s="94"/>
      <c r="AC25" s="94"/>
      <c r="AD25" s="94"/>
      <c r="AE25" s="94"/>
      <c r="AF25" s="94"/>
      <c r="AG25" s="94"/>
      <c r="AH25" s="94"/>
      <c r="AI25" s="94"/>
    </row>
    <row r="26" spans="1:35" s="9" customFormat="1" ht="16.5" customHeight="1">
      <c r="A26" s="71"/>
      <c r="B26" s="88" t="s">
        <v>159</v>
      </c>
      <c r="C26" s="160" t="s">
        <v>250</v>
      </c>
      <c r="D26" s="160" t="s">
        <v>250</v>
      </c>
      <c r="E26" s="160" t="s">
        <v>250</v>
      </c>
      <c r="F26" s="160" t="s">
        <v>250</v>
      </c>
      <c r="G26" s="160" t="s">
        <v>250</v>
      </c>
      <c r="H26" s="160" t="s">
        <v>250</v>
      </c>
      <c r="I26" s="160" t="s">
        <v>250</v>
      </c>
      <c r="J26" s="160" t="s">
        <v>250</v>
      </c>
      <c r="K26" s="160" t="s">
        <v>250</v>
      </c>
      <c r="L26" s="160" t="s">
        <v>250</v>
      </c>
      <c r="M26" s="160" t="s">
        <v>250</v>
      </c>
      <c r="N26" s="160" t="s">
        <v>250</v>
      </c>
      <c r="O26" s="160" t="s">
        <v>250</v>
      </c>
      <c r="P26" s="160" t="s">
        <v>250</v>
      </c>
      <c r="Q26" s="160" t="s">
        <v>250</v>
      </c>
      <c r="R26" s="92" cm="1">
        <f t="array" ref="R26">IF(R13="..","..", SUMPRODUCT((data_0910!$A$2:$A$40000=R$7)*(data_0910!$B$2:$B$40000=$B13)*(data_0910!$C$2:$C$40000=$A$4)*(data_0910!$D$2:$D$40000)))</f>
        <v>3975</v>
      </c>
      <c r="S26" s="161"/>
      <c r="T26" s="161"/>
      <c r="U26" s="161"/>
      <c r="V26" s="161"/>
      <c r="W26" s="161"/>
      <c r="X26" s="161"/>
      <c r="Y26" s="161"/>
      <c r="Z26" s="94"/>
      <c r="AA26" s="94"/>
      <c r="AB26" s="94"/>
      <c r="AC26" s="94"/>
      <c r="AD26" s="94"/>
      <c r="AE26" s="94"/>
      <c r="AF26" s="94"/>
      <c r="AG26" s="94"/>
      <c r="AH26" s="94"/>
      <c r="AI26" s="94"/>
    </row>
    <row r="27" spans="1:35" s="10" customFormat="1" ht="16.5" customHeight="1">
      <c r="A27" s="86" t="s">
        <v>251</v>
      </c>
      <c r="B27" s="84" t="s">
        <v>60</v>
      </c>
      <c r="C27" s="92">
        <f>IF($A$5&lt;&gt;"Total response time","..",IF((SUMPRODUCT((backdata!$A$2:$A$3496=C$7)*(backdata!$B$2:$B$3496=$B27)*(backdata!$C$2:$C$3496=$A$4)*(backdata!$D$2:$D$3496)))=0,"..",SUMPRODUCT((backdata!$A$2:$A$3496=C$7)*(backdata!$B$2:$B$3496=$B27)*(backdata!$C$2:$C$3496=$A$4)*(backdata!$D$2:$D$3496))))</f>
        <v>37383.872780859958</v>
      </c>
      <c r="D27" s="92">
        <f>IF($A$5&lt;&gt;"Total response time","..",IF((SUMPRODUCT((backdata!$A$2:$A$3496=D$7)*(backdata!$B$2:$B$3496=$B27)*(backdata!$C$2:$C$3496=$A$4)*(backdata!$D$2:$D$3496)))=0,"..",SUMPRODUCT((backdata!$A$2:$A$3496=D$7)*(backdata!$B$2:$B$3496=$B27)*(backdata!$C$2:$C$3496=$A$4)*(backdata!$D$2:$D$3496))))</f>
        <v>38501.125660556667</v>
      </c>
      <c r="E27" s="92">
        <f>IF($A$5&lt;&gt;"Total response time","..",IF((SUMPRODUCT((backdata!$A$2:$A$3496=E$7)*(backdata!$B$2:$B$3496=$B27)*(backdata!$C$2:$C$3496=$A$4)*(backdata!$D$2:$D$3496)))=0,"..",SUMPRODUCT((backdata!$A$2:$A$3496=E$7)*(backdata!$B$2:$B$3496=$B27)*(backdata!$C$2:$C$3496=$A$4)*(backdata!$D$2:$D$3496))))</f>
        <v>37524.069260803066</v>
      </c>
      <c r="F27" s="92">
        <f>IF($A$5&lt;&gt;"Total response time","..",IF((SUMPRODUCT((backdata!$A$2:$A$3496=F$7)*(backdata!$B$2:$B$3496=$B27)*(backdata!$C$2:$C$3496=$A$4)*(backdata!$D$2:$D$3496)))=0,"..",SUMPRODUCT((backdata!$A$2:$A$3496=F$7)*(backdata!$B$2:$B$3496=$B27)*(backdata!$C$2:$C$3496=$A$4)*(backdata!$D$2:$D$3496))))</f>
        <v>34822.881208100378</v>
      </c>
      <c r="G27" s="92">
        <f>IF($A$5&lt;&gt;"Total response time","..",IF((SUMPRODUCT((backdata!$A$2:$A$3496=G$7)*(backdata!$B$2:$B$3496=$B27)*(backdata!$C$2:$C$3496=$A$4)*(backdata!$D$2:$D$3496)))=0,"..",SUMPRODUCT((backdata!$A$2:$A$3496=G$7)*(backdata!$B$2:$B$3496=$B27)*(backdata!$C$2:$C$3496=$A$4)*(backdata!$D$2:$D$3496))))</f>
        <v>32766.668422697796</v>
      </c>
      <c r="H27" s="92">
        <f>IF($A$5&lt;&gt;"Total response time","..",IF((SUMPRODUCT((backdata!$A$2:$A$3496=H$7)*(backdata!$B$2:$B$3496=$B27)*(backdata!$C$2:$C$3496=$A$4)*(backdata!$D$2:$D$3496)))=0,"..",SUMPRODUCT((backdata!$A$2:$A$3496=H$7)*(backdata!$B$2:$B$3496=$B27)*(backdata!$C$2:$C$3496=$A$4)*(backdata!$D$2:$D$3496))))</f>
        <v>35050.393222204919</v>
      </c>
      <c r="I27" s="92">
        <f>IF($A$5&lt;&gt;"Total response time","..",IF((SUMPRODUCT((backdata!$A$2:$A$3496=I$7)*(backdata!$B$2:$B$3496=$B27)*(backdata!$C$2:$C$3496=$A$4)*(backdata!$D$2:$D$3496)))=0,"..",SUMPRODUCT((backdata!$A$2:$A$3496=I$7)*(backdata!$B$2:$B$3496=$B27)*(backdata!$C$2:$C$3496=$A$4)*(backdata!$D$2:$D$3496))))</f>
        <v>32357.975724565025</v>
      </c>
      <c r="J27" s="92">
        <f>IF($A$5&lt;&gt;"Total response time","..",IF((SUMPRODUCT((backdata!$A$2:$A$3496=J$7)*(backdata!$B$2:$B$3496=$B27)*(backdata!$C$2:$C$3496=$A$4)*(backdata!$D$2:$D$3496)))=0,"..",SUMPRODUCT((backdata!$A$2:$A$3496=J$7)*(backdata!$B$2:$B$3496=$B27)*(backdata!$C$2:$C$3496=$A$4)*(backdata!$D$2:$D$3496))))</f>
        <v>34699.212776078995</v>
      </c>
      <c r="K27" s="92">
        <f>IF($A$5&lt;&gt;"Total response time","..",IF((SUMPRODUCT((backdata!$A$2:$A$3496=K$7)*(backdata!$B$2:$B$3496=$B27)*(backdata!$C$2:$C$3496=$A$4)*(backdata!$D$2:$D$3496)))=0,"..",SUMPRODUCT((backdata!$A$2:$A$3496=K$7)*(backdata!$B$2:$B$3496=$B27)*(backdata!$C$2:$C$3496=$A$4)*(backdata!$D$2:$D$3496))))</f>
        <v>31034.688870578168</v>
      </c>
      <c r="L27" s="92">
        <f>IF($A$5&lt;&gt;"Total response time","..",IF((SUMPRODUCT((backdata!$A$2:$A$3496=L$7)*(backdata!$B$2:$B$3496=$B27)*(backdata!$C$2:$C$3496=$A$4)*(backdata!$D$2:$D$3496)))=0,"..",SUMPRODUCT((backdata!$A$2:$A$3496=L$7)*(backdata!$B$2:$B$3496=$B27)*(backdata!$C$2:$C$3496=$A$4)*(backdata!$D$2:$D$3496))))</f>
        <v>33183.298174142808</v>
      </c>
      <c r="M27" s="92">
        <f>IF($A$5&lt;&gt;"Total response time","..",IF((SUMPRODUCT((backdata!$A$2:$A$3496=M$7)*(backdata!$B$2:$B$3496=$B27)*(backdata!$C$2:$C$3496=$A$4)*(backdata!$D$2:$D$3496)))=0,"..",SUMPRODUCT((backdata!$A$2:$A$3496=M$7)*(backdata!$B$2:$B$3496=$B27)*(backdata!$C$2:$C$3496=$A$4)*(backdata!$D$2:$D$3496))))</f>
        <v>29379.025628113573</v>
      </c>
      <c r="N27" s="92">
        <f>IF($A$5&lt;&gt;"Total response time","..",IF((SUMPRODUCT((backdata!$A$2:$A$3496=N$7)*(backdata!$B$2:$B$3496=$B27)*(backdata!$C$2:$C$3496=$A$4)*(backdata!$D$2:$D$3496)))=0,"..",SUMPRODUCT((backdata!$A$2:$A$3496=N$7)*(backdata!$B$2:$B$3496=$B27)*(backdata!$C$2:$C$3496=$A$4)*(backdata!$D$2:$D$3496))))</f>
        <v>27507</v>
      </c>
      <c r="O27" s="92">
        <f>IF($A$5&lt;&gt;"Total response time","..",IF((SUMPRODUCT((backdata!$A$2:$A$3496=O$7)*(backdata!$B$2:$B$3496=$B27)*(backdata!$C$2:$C$3496=$A$4)*(backdata!$D$2:$D$3496)))=0,"..",SUMPRODUCT((backdata!$A$2:$A$3496=O$7)*(backdata!$B$2:$B$3496=$B27)*(backdata!$C$2:$C$3496=$A$4)*(backdata!$D$2:$D$3496))))</f>
        <v>26083.687627723797</v>
      </c>
      <c r="P27" s="92">
        <f>IF($A$5&lt;&gt;"Total response time","..",IF((SUMPRODUCT((backdata!$A$2:$A$3496=P$7)*(backdata!$B$2:$B$3496=$B27)*(backdata!$C$2:$C$3496=$A$4)*(backdata!$D$2:$D$3496)))=0,"..",SUMPRODUCT((backdata!$A$2:$A$3496=P$7)*(backdata!$B$2:$B$3496=$B27)*(backdata!$C$2:$C$3496=$A$4)*(backdata!$D$2:$D$3496))))</f>
        <v>23544.357107085227</v>
      </c>
      <c r="Q27" s="92">
        <f>IF($A$5&lt;&gt;"Total response time","..",IF((SUMPRODUCT((backdata!$A$2:$A$3496=Q$7)*(backdata!$B$2:$B$3496=$B27)*(backdata!$C$2:$C$3496=$A$4)*(backdata!$D$2:$D$3496)))=0,"..",SUMPRODUCT((backdata!$A$2:$A$3496=Q$7)*(backdata!$B$2:$B$3496=$B27)*(backdata!$C$2:$C$3496=$A$4)*(backdata!$D$2:$D$3496))))</f>
        <v>19416.351246263916</v>
      </c>
      <c r="R27" s="92" cm="1">
        <f t="array" ref="R27">IF(R14="..","..", SUMPRODUCT((data_0910!$A$2:$A$40000=R$7)*(data_0910!$B$2:$B$40000=$B14)*(data_0910!$C$2:$C$40000=$A$4)*(data_0910!$D$2:$D$40000)))</f>
        <v>20807</v>
      </c>
      <c r="S27" s="159"/>
      <c r="T27" s="159"/>
      <c r="U27" s="159"/>
      <c r="V27" s="159"/>
      <c r="W27" s="159"/>
      <c r="X27" s="159"/>
      <c r="Y27" s="159"/>
      <c r="Z27" s="93"/>
      <c r="AA27" s="93"/>
      <c r="AB27" s="93"/>
      <c r="AC27" s="93"/>
      <c r="AD27" s="93"/>
      <c r="AE27" s="93"/>
      <c r="AF27" s="93"/>
      <c r="AG27" s="93"/>
      <c r="AH27" s="93"/>
      <c r="AI27" s="93"/>
    </row>
    <row r="28" spans="1:35" s="9" customFormat="1" ht="16.5" customHeight="1">
      <c r="A28" s="87" t="s">
        <v>157</v>
      </c>
      <c r="B28" s="88" t="s">
        <v>112</v>
      </c>
      <c r="C28" s="160" t="s">
        <v>250</v>
      </c>
      <c r="D28" s="160" t="s">
        <v>250</v>
      </c>
      <c r="E28" s="160" t="s">
        <v>250</v>
      </c>
      <c r="F28" s="160" t="s">
        <v>250</v>
      </c>
      <c r="G28" s="160" t="s">
        <v>250</v>
      </c>
      <c r="H28" s="160" t="s">
        <v>250</v>
      </c>
      <c r="I28" s="160" t="s">
        <v>250</v>
      </c>
      <c r="J28" s="160" t="s">
        <v>250</v>
      </c>
      <c r="K28" s="160" t="s">
        <v>250</v>
      </c>
      <c r="L28" s="160" t="s">
        <v>250</v>
      </c>
      <c r="M28" s="160" t="s">
        <v>250</v>
      </c>
      <c r="N28" s="160" t="s">
        <v>250</v>
      </c>
      <c r="O28" s="160" t="s">
        <v>250</v>
      </c>
      <c r="P28" s="160" t="s">
        <v>250</v>
      </c>
      <c r="Q28" s="160" t="s">
        <v>250</v>
      </c>
      <c r="R28" s="92" cm="1">
        <f t="array" ref="R28">IF(R15="..","..", SUMPRODUCT((data_0910!$A$2:$A$40000=R$7)*(data_0910!$B$2:$B$40000=$B15)*(data_0910!$C$2:$C$40000=$A$4)*(data_0910!$D$2:$D$40000)))</f>
        <v>3206</v>
      </c>
      <c r="S28" s="161"/>
      <c r="T28" s="161"/>
      <c r="U28" s="161"/>
      <c r="V28" s="161"/>
      <c r="W28" s="161"/>
      <c r="X28" s="161"/>
      <c r="Y28" s="161"/>
      <c r="Z28" s="94"/>
      <c r="AA28" s="94"/>
      <c r="AB28" s="94"/>
      <c r="AC28" s="94"/>
      <c r="AD28" s="94"/>
      <c r="AE28" s="94"/>
      <c r="AF28" s="94"/>
      <c r="AG28" s="94"/>
      <c r="AH28" s="94"/>
      <c r="AI28" s="94"/>
    </row>
    <row r="29" spans="1:35" s="9" customFormat="1" ht="16.5" customHeight="1">
      <c r="A29" s="71"/>
      <c r="B29" s="88" t="s">
        <v>111</v>
      </c>
      <c r="C29" s="160" t="s">
        <v>250</v>
      </c>
      <c r="D29" s="160" t="s">
        <v>250</v>
      </c>
      <c r="E29" s="160" t="s">
        <v>250</v>
      </c>
      <c r="F29" s="160" t="s">
        <v>250</v>
      </c>
      <c r="G29" s="160" t="s">
        <v>250</v>
      </c>
      <c r="H29" s="160" t="s">
        <v>250</v>
      </c>
      <c r="I29" s="160" t="s">
        <v>250</v>
      </c>
      <c r="J29" s="160" t="s">
        <v>250</v>
      </c>
      <c r="K29" s="160" t="s">
        <v>250</v>
      </c>
      <c r="L29" s="160" t="s">
        <v>250</v>
      </c>
      <c r="M29" s="160" t="s">
        <v>250</v>
      </c>
      <c r="N29" s="160" t="s">
        <v>250</v>
      </c>
      <c r="O29" s="160" t="s">
        <v>250</v>
      </c>
      <c r="P29" s="160" t="s">
        <v>250</v>
      </c>
      <c r="Q29" s="160" t="s">
        <v>250</v>
      </c>
      <c r="R29" s="92" cm="1">
        <f t="array" ref="R29">IF(R16="..","..", SUMPRODUCT((data_0910!$A$2:$A$40000=R$7)*(data_0910!$B$2:$B$40000=$B16)*(data_0910!$C$2:$C$40000=$A$4)*(data_0910!$D$2:$D$40000)))</f>
        <v>17601</v>
      </c>
      <c r="S29" s="161"/>
      <c r="T29" s="161"/>
      <c r="U29" s="161"/>
      <c r="V29" s="161"/>
      <c r="W29" s="161"/>
      <c r="X29" s="161"/>
      <c r="Y29" s="161"/>
      <c r="Z29" s="94"/>
      <c r="AA29" s="94"/>
      <c r="AB29" s="94"/>
      <c r="AC29" s="94"/>
      <c r="AD29" s="94"/>
      <c r="AE29" s="94"/>
      <c r="AF29" s="94"/>
      <c r="AG29" s="94"/>
      <c r="AH29" s="94"/>
      <c r="AI29" s="94"/>
    </row>
    <row r="30" spans="1:35" s="10" customFormat="1" ht="16.5" customHeight="1">
      <c r="A30" s="86" t="s">
        <v>62</v>
      </c>
      <c r="B30" s="84" t="s">
        <v>62</v>
      </c>
      <c r="C30" s="92">
        <f>IF($A$5&lt;&gt;"Total response time","..",IF((SUMPRODUCT((backdata!$A$2:$A$3496=C$7)*(backdata!$B$2:$B$3496=$B30)*(backdata!$C$2:$C$3496=$A$4)*(backdata!$D$2:$D$3496)))=0,"..",SUMPRODUCT((backdata!$A$2:$A$3496=C$7)*(backdata!$B$2:$B$3496=$B30)*(backdata!$C$2:$C$3496=$A$4)*(backdata!$D$2:$D$3496))))</f>
        <v>54738.846916140006</v>
      </c>
      <c r="D30" s="92">
        <f>IF($A$5&lt;&gt;"Total response time","..",IF((SUMPRODUCT((backdata!$A$2:$A$3496=D$7)*(backdata!$B$2:$B$3496=$B30)*(backdata!$C$2:$C$3496=$A$4)*(backdata!$D$2:$D$3496)))=0,"..",SUMPRODUCT((backdata!$A$2:$A$3496=D$7)*(backdata!$B$2:$B$3496=$B30)*(backdata!$C$2:$C$3496=$A$4)*(backdata!$D$2:$D$3496))))</f>
        <v>61216.64455239354</v>
      </c>
      <c r="E30" s="92">
        <f>IF($A$5&lt;&gt;"Total response time","..",IF((SUMPRODUCT((backdata!$A$2:$A$3496=E$7)*(backdata!$B$2:$B$3496=$B30)*(backdata!$C$2:$C$3496=$A$4)*(backdata!$D$2:$D$3496)))=0,"..",SUMPRODUCT((backdata!$A$2:$A$3496=E$7)*(backdata!$B$2:$B$3496=$B30)*(backdata!$C$2:$C$3496=$A$4)*(backdata!$D$2:$D$3496))))</f>
        <v>60384.345318068357</v>
      </c>
      <c r="F30" s="92">
        <f>IF($A$5&lt;&gt;"Total response time","..",IF((SUMPRODUCT((backdata!$A$2:$A$3496=F$7)*(backdata!$B$2:$B$3496=$B30)*(backdata!$C$2:$C$3496=$A$4)*(backdata!$D$2:$D$3496)))=0,"..",SUMPRODUCT((backdata!$A$2:$A$3496=F$7)*(backdata!$B$2:$B$3496=$B30)*(backdata!$C$2:$C$3496=$A$4)*(backdata!$D$2:$D$3496))))</f>
        <v>60011.634793558565</v>
      </c>
      <c r="G30" s="92">
        <f>IF($A$5&lt;&gt;"Total response time","..",IF((SUMPRODUCT((backdata!$A$2:$A$3496=G$7)*(backdata!$B$2:$B$3496=$B30)*(backdata!$C$2:$C$3496=$A$4)*(backdata!$D$2:$D$3496)))=0,"..",SUMPRODUCT((backdata!$A$2:$A$3496=G$7)*(backdata!$B$2:$B$3496=$B30)*(backdata!$C$2:$C$3496=$A$4)*(backdata!$D$2:$D$3496))))</f>
        <v>65045.452423316674</v>
      </c>
      <c r="H30" s="92">
        <f>IF($A$5&lt;&gt;"Total response time","..",IF((SUMPRODUCT((backdata!$A$2:$A$3496=H$7)*(backdata!$B$2:$B$3496=$B30)*(backdata!$C$2:$C$3496=$A$4)*(backdata!$D$2:$D$3496)))=0,"..",SUMPRODUCT((backdata!$A$2:$A$3496=H$7)*(backdata!$B$2:$B$3496=$B30)*(backdata!$C$2:$C$3496=$A$4)*(backdata!$D$2:$D$3496))))</f>
        <v>76829.847313388891</v>
      </c>
      <c r="I30" s="92">
        <f>IF($A$5&lt;&gt;"Total response time","..",IF((SUMPRODUCT((backdata!$A$2:$A$3496=I$7)*(backdata!$B$2:$B$3496=$B30)*(backdata!$C$2:$C$3496=$A$4)*(backdata!$D$2:$D$3496)))=0,"..",SUMPRODUCT((backdata!$A$2:$A$3496=I$7)*(backdata!$B$2:$B$3496=$B30)*(backdata!$C$2:$C$3496=$A$4)*(backdata!$D$2:$D$3496))))</f>
        <v>78785.066930511806</v>
      </c>
      <c r="J30" s="92">
        <f>IF($A$5&lt;&gt;"Total response time","..",IF((SUMPRODUCT((backdata!$A$2:$A$3496=J$7)*(backdata!$B$2:$B$3496=$B30)*(backdata!$C$2:$C$3496=$A$4)*(backdata!$D$2:$D$3496)))=0,"..",SUMPRODUCT((backdata!$A$2:$A$3496=J$7)*(backdata!$B$2:$B$3496=$B30)*(backdata!$C$2:$C$3496=$A$4)*(backdata!$D$2:$D$3496))))</f>
        <v>87562.862302813635</v>
      </c>
      <c r="K30" s="92">
        <f>IF($A$5&lt;&gt;"Total response time","..",IF((SUMPRODUCT((backdata!$A$2:$A$3496=K$7)*(backdata!$B$2:$B$3496=$B30)*(backdata!$C$2:$C$3496=$A$4)*(backdata!$D$2:$D$3496)))=0,"..",SUMPRODUCT((backdata!$A$2:$A$3496=K$7)*(backdata!$B$2:$B$3496=$B30)*(backdata!$C$2:$C$3496=$A$4)*(backdata!$D$2:$D$3496))))</f>
        <v>80984.125926333872</v>
      </c>
      <c r="L30" s="92">
        <f>IF($A$5&lt;&gt;"Total response time","..",IF((SUMPRODUCT((backdata!$A$2:$A$3496=L$7)*(backdata!$B$2:$B$3496=$B30)*(backdata!$C$2:$C$3496=$A$4)*(backdata!$D$2:$D$3496)))=0,"..",SUMPRODUCT((backdata!$A$2:$A$3496=L$7)*(backdata!$B$2:$B$3496=$B30)*(backdata!$C$2:$C$3496=$A$4)*(backdata!$D$2:$D$3496))))</f>
        <v>74834.80888308624</v>
      </c>
      <c r="M30" s="92">
        <f>IF($A$5&lt;&gt;"Total response time","..",IF((SUMPRODUCT((backdata!$A$2:$A$3496=M$7)*(backdata!$B$2:$B$3496=$B30)*(backdata!$C$2:$C$3496=$A$4)*(backdata!$D$2:$D$3496)))=0,"..",SUMPRODUCT((backdata!$A$2:$A$3496=M$7)*(backdata!$B$2:$B$3496=$B30)*(backdata!$C$2:$C$3496=$A$4)*(backdata!$D$2:$D$3496))))</f>
        <v>58878.347962349253</v>
      </c>
      <c r="N30" s="92">
        <f>IF($A$5&lt;&gt;"Total response time","..",IF((SUMPRODUCT((backdata!$A$2:$A$3496=N$7)*(backdata!$B$2:$B$3496=$B30)*(backdata!$C$2:$C$3496=$A$4)*(backdata!$D$2:$D$3496)))=0,"..",SUMPRODUCT((backdata!$A$2:$A$3496=N$7)*(backdata!$B$2:$B$3496=$B30)*(backdata!$C$2:$C$3496=$A$4)*(backdata!$D$2:$D$3496))))</f>
        <v>53158</v>
      </c>
      <c r="O30" s="92">
        <f>IF($A$5&lt;&gt;"Total response time","..",IF((SUMPRODUCT((backdata!$A$2:$A$3496=O$7)*(backdata!$B$2:$B$3496=$B30)*(backdata!$C$2:$C$3496=$A$4)*(backdata!$D$2:$D$3496)))=0,"..",SUMPRODUCT((backdata!$A$2:$A$3496=O$7)*(backdata!$B$2:$B$3496=$B30)*(backdata!$C$2:$C$3496=$A$4)*(backdata!$D$2:$D$3496))))</f>
        <v>47351.452779703446</v>
      </c>
      <c r="P30" s="92">
        <f>IF($A$5&lt;&gt;"Total response time","..",IF((SUMPRODUCT((backdata!$A$2:$A$3496=P$7)*(backdata!$B$2:$B$3496=$B30)*(backdata!$C$2:$C$3496=$A$4)*(backdata!$D$2:$D$3496)))=0,"..",SUMPRODUCT((backdata!$A$2:$A$3496=P$7)*(backdata!$B$2:$B$3496=$B30)*(backdata!$C$2:$C$3496=$A$4)*(backdata!$D$2:$D$3496))))</f>
        <v>40936.776351988818</v>
      </c>
      <c r="Q30" s="92">
        <f>IF($A$5&lt;&gt;"Total response time","..",IF((SUMPRODUCT((backdata!$A$2:$A$3496=Q$7)*(backdata!$B$2:$B$3496=$B30)*(backdata!$C$2:$C$3496=$A$4)*(backdata!$D$2:$D$3496)))=0,"..",SUMPRODUCT((backdata!$A$2:$A$3496=Q$7)*(backdata!$B$2:$B$3496=$B30)*(backdata!$C$2:$C$3496=$A$4)*(backdata!$D$2:$D$3496))))</f>
        <v>36175.279220479584</v>
      </c>
      <c r="R30" s="92" cm="1">
        <f t="array" ref="R30">IF(R17="..","..", SUMPRODUCT((data_0910!$A$2:$A$40000=R$7)*(data_0910!$B$2:$B$40000=$B17)*(data_0910!$C$2:$C$40000=$A$4)*(data_0910!$D$2:$D$40000)))</f>
        <v>24043</v>
      </c>
      <c r="S30" s="159"/>
      <c r="T30" s="159"/>
      <c r="U30" s="159"/>
      <c r="V30" s="159"/>
      <c r="W30" s="159"/>
      <c r="X30" s="159"/>
      <c r="Y30" s="159"/>
      <c r="Z30" s="93"/>
      <c r="AA30" s="93"/>
      <c r="AB30" s="93"/>
      <c r="AC30" s="93"/>
      <c r="AD30" s="93"/>
      <c r="AE30" s="93"/>
      <c r="AF30" s="93"/>
      <c r="AG30" s="93"/>
      <c r="AH30" s="93"/>
      <c r="AI30" s="93"/>
    </row>
    <row r="31" spans="1:35" s="10" customFormat="1" ht="16.5" customHeight="1">
      <c r="A31" s="86" t="s">
        <v>252</v>
      </c>
      <c r="B31" s="84" t="s">
        <v>61</v>
      </c>
      <c r="C31" s="92">
        <f>IF($A$5&lt;&gt;"Total response time","..",IF((SUMPRODUCT((backdata!$A$2:$A$3496=C$7)*(backdata!$B$2:$B$3496=$B31)*(backdata!$C$2:$C$3496=$A$4)*(backdata!$D$2:$D$3496)))=0,"..",SUMPRODUCT((backdata!$A$2:$A$3496=C$7)*(backdata!$B$2:$B$3496=$B31)*(backdata!$C$2:$C$3496=$A$4)*(backdata!$D$2:$D$3496))))</f>
        <v>10830.753667370001</v>
      </c>
      <c r="D31" s="92">
        <f>IF($A$5&lt;&gt;"Total response time","..",IF((SUMPRODUCT((backdata!$A$2:$A$3496=D$7)*(backdata!$B$2:$B$3496=$B31)*(backdata!$C$2:$C$3496=$A$4)*(backdata!$D$2:$D$3496)))=0,"..",SUMPRODUCT((backdata!$A$2:$A$3496=D$7)*(backdata!$B$2:$B$3496=$B31)*(backdata!$C$2:$C$3496=$A$4)*(backdata!$D$2:$D$3496))))</f>
        <v>11645.026941520202</v>
      </c>
      <c r="E31" s="92">
        <f>IF($A$5&lt;&gt;"Total response time","..",IF((SUMPRODUCT((backdata!$A$2:$A$3496=E$7)*(backdata!$B$2:$B$3496=$B31)*(backdata!$C$2:$C$3496=$A$4)*(backdata!$D$2:$D$3496)))=0,"..",SUMPRODUCT((backdata!$A$2:$A$3496=E$7)*(backdata!$B$2:$B$3496=$B31)*(backdata!$C$2:$C$3496=$A$4)*(backdata!$D$2:$D$3496))))</f>
        <v>11115.009265480199</v>
      </c>
      <c r="F31" s="92">
        <f>IF($A$5&lt;&gt;"Total response time","..",IF((SUMPRODUCT((backdata!$A$2:$A$3496=F$7)*(backdata!$B$2:$B$3496=$B31)*(backdata!$C$2:$C$3496=$A$4)*(backdata!$D$2:$D$3496)))=0,"..",SUMPRODUCT((backdata!$A$2:$A$3496=F$7)*(backdata!$B$2:$B$3496=$B31)*(backdata!$C$2:$C$3496=$A$4)*(backdata!$D$2:$D$3496))))</f>
        <v>9809.1645524090054</v>
      </c>
      <c r="G31" s="92">
        <f>IF($A$5&lt;&gt;"Total response time","..",IF((SUMPRODUCT((backdata!$A$2:$A$3496=G$7)*(backdata!$B$2:$B$3496=$B31)*(backdata!$C$2:$C$3496=$A$4)*(backdata!$D$2:$D$3496)))=0,"..",SUMPRODUCT((backdata!$A$2:$A$3496=G$7)*(backdata!$B$2:$B$3496=$B31)*(backdata!$C$2:$C$3496=$A$4)*(backdata!$D$2:$D$3496))))</f>
        <v>9194.6585686519029</v>
      </c>
      <c r="H31" s="92">
        <f>IF($A$5&lt;&gt;"Total response time","..",IF((SUMPRODUCT((backdata!$A$2:$A$3496=H$7)*(backdata!$B$2:$B$3496=$B31)*(backdata!$C$2:$C$3496=$A$4)*(backdata!$D$2:$D$3496)))=0,"..",SUMPRODUCT((backdata!$A$2:$A$3496=H$7)*(backdata!$B$2:$B$3496=$B31)*(backdata!$C$2:$C$3496=$A$4)*(backdata!$D$2:$D$3496))))</f>
        <v>10248.704877971195</v>
      </c>
      <c r="I31" s="92">
        <f>IF($A$5&lt;&gt;"Total response time","..",IF((SUMPRODUCT((backdata!$A$2:$A$3496=I$7)*(backdata!$B$2:$B$3496=$B31)*(backdata!$C$2:$C$3496=$A$4)*(backdata!$D$2:$D$3496)))=0,"..",SUMPRODUCT((backdata!$A$2:$A$3496=I$7)*(backdata!$B$2:$B$3496=$B31)*(backdata!$C$2:$C$3496=$A$4)*(backdata!$D$2:$D$3496))))</f>
        <v>9557.5182717081007</v>
      </c>
      <c r="J31" s="92">
        <f>IF($A$5&lt;&gt;"Total response time","..",IF((SUMPRODUCT((backdata!$A$2:$A$3496=J$7)*(backdata!$B$2:$B$3496=$B31)*(backdata!$C$2:$C$3496=$A$4)*(backdata!$D$2:$D$3496)))=0,"..",SUMPRODUCT((backdata!$A$2:$A$3496=J$7)*(backdata!$B$2:$B$3496=$B31)*(backdata!$C$2:$C$3496=$A$4)*(backdata!$D$2:$D$3496))))</f>
        <v>10702.210864646402</v>
      </c>
      <c r="K31" s="92">
        <f>IF($A$5&lt;&gt;"Total response time","..",IF((SUMPRODUCT((backdata!$A$2:$A$3496=K$7)*(backdata!$B$2:$B$3496=$B31)*(backdata!$C$2:$C$3496=$A$4)*(backdata!$D$2:$D$3496)))=0,"..",SUMPRODUCT((backdata!$A$2:$A$3496=K$7)*(backdata!$B$2:$B$3496=$B31)*(backdata!$C$2:$C$3496=$A$4)*(backdata!$D$2:$D$3496))))</f>
        <v>10692.761949944303</v>
      </c>
      <c r="L31" s="92">
        <f>IF($A$5&lt;&gt;"Total response time","..",IF((SUMPRODUCT((backdata!$A$2:$A$3496=L$7)*(backdata!$B$2:$B$3496=$B31)*(backdata!$C$2:$C$3496=$A$4)*(backdata!$D$2:$D$3496)))=0,"..",SUMPRODUCT((backdata!$A$2:$A$3496=L$7)*(backdata!$B$2:$B$3496=$B31)*(backdata!$C$2:$C$3496=$A$4)*(backdata!$D$2:$D$3496))))</f>
        <v>11297.204048401498</v>
      </c>
      <c r="M31" s="92">
        <f>IF($A$5&lt;&gt;"Total response time","..",IF((SUMPRODUCT((backdata!$A$2:$A$3496=M$7)*(backdata!$B$2:$B$3496=$B31)*(backdata!$C$2:$C$3496=$A$4)*(backdata!$D$2:$D$3496)))=0,"..",SUMPRODUCT((backdata!$A$2:$A$3496=M$7)*(backdata!$B$2:$B$3496=$B31)*(backdata!$C$2:$C$3496=$A$4)*(backdata!$D$2:$D$3496))))</f>
        <v>9494.3414007627998</v>
      </c>
      <c r="N31" s="92">
        <f>IF($A$5&lt;&gt;"Total response time","..",IF((SUMPRODUCT((backdata!$A$2:$A$3496=N$7)*(backdata!$B$2:$B$3496=$B31)*(backdata!$C$2:$C$3496=$A$4)*(backdata!$D$2:$D$3496)))=0,"..",SUMPRODUCT((backdata!$A$2:$A$3496=N$7)*(backdata!$B$2:$B$3496=$B31)*(backdata!$C$2:$C$3496=$A$4)*(backdata!$D$2:$D$3496))))</f>
        <v>8924</v>
      </c>
      <c r="O31" s="92">
        <f>IF($A$5&lt;&gt;"Total response time","..",IF((SUMPRODUCT((backdata!$A$2:$A$3496=O$7)*(backdata!$B$2:$B$3496=$B31)*(backdata!$C$2:$C$3496=$A$4)*(backdata!$D$2:$D$3496)))=0,"..",SUMPRODUCT((backdata!$A$2:$A$3496=O$7)*(backdata!$B$2:$B$3496=$B31)*(backdata!$C$2:$C$3496=$A$4)*(backdata!$D$2:$D$3496))))</f>
        <v>9469.7274140004029</v>
      </c>
      <c r="P31" s="92">
        <f>IF($A$5&lt;&gt;"Total response time","..",IF((SUMPRODUCT((backdata!$A$2:$A$3496=P$7)*(backdata!$B$2:$B$3496=$B31)*(backdata!$C$2:$C$3496=$A$4)*(backdata!$D$2:$D$3496)))=0,"..",SUMPRODUCT((backdata!$A$2:$A$3496=P$7)*(backdata!$B$2:$B$3496=$B31)*(backdata!$C$2:$C$3496=$A$4)*(backdata!$D$2:$D$3496))))</f>
        <v>7620.9081481198991</v>
      </c>
      <c r="Q31" s="92">
        <f>IF($A$5&lt;&gt;"Total response time","..",IF((SUMPRODUCT((backdata!$A$2:$A$3496=Q$7)*(backdata!$B$2:$B$3496=$B31)*(backdata!$C$2:$C$3496=$A$4)*(backdata!$D$2:$D$3496)))=0,"..",SUMPRODUCT((backdata!$A$2:$A$3496=Q$7)*(backdata!$B$2:$B$3496=$B31)*(backdata!$C$2:$C$3496=$A$4)*(backdata!$D$2:$D$3496))))</f>
        <v>7110.2972832206997</v>
      </c>
      <c r="R31" s="92" cm="1">
        <f t="array" ref="R31">IF(R18="..","..", SUMPRODUCT((data_0910!$A$2:$A$40000=R$7)*(data_0910!$B$2:$B$40000=$B18)*(data_0910!$C$2:$C$40000=$A$4)*(data_0910!$D$2:$D$40000)))</f>
        <v>7675</v>
      </c>
      <c r="S31" s="159"/>
      <c r="T31" s="159"/>
      <c r="U31" s="159"/>
      <c r="V31" s="159"/>
      <c r="W31" s="159"/>
      <c r="X31" s="159"/>
      <c r="Y31" s="159"/>
      <c r="Z31" s="93"/>
      <c r="AA31" s="93"/>
      <c r="AB31" s="93"/>
      <c r="AC31" s="93"/>
      <c r="AD31" s="93"/>
      <c r="AE31" s="93"/>
      <c r="AF31" s="93"/>
      <c r="AG31" s="93"/>
      <c r="AH31" s="93"/>
      <c r="AI31" s="93"/>
    </row>
    <row r="32" spans="1:35" s="10" customFormat="1" ht="16.5" customHeight="1">
      <c r="A32" s="83" t="s">
        <v>253</v>
      </c>
      <c r="B32" s="84" t="s">
        <v>164</v>
      </c>
      <c r="C32" s="162" t="s">
        <v>250</v>
      </c>
      <c r="D32" s="162" t="s">
        <v>250</v>
      </c>
      <c r="E32" s="162" t="s">
        <v>250</v>
      </c>
      <c r="F32" s="162" t="s">
        <v>250</v>
      </c>
      <c r="G32" s="162" t="s">
        <v>250</v>
      </c>
      <c r="H32" s="162" t="s">
        <v>250</v>
      </c>
      <c r="I32" s="162" t="s">
        <v>250</v>
      </c>
      <c r="J32" s="162" t="s">
        <v>250</v>
      </c>
      <c r="K32" s="162" t="s">
        <v>250</v>
      </c>
      <c r="L32" s="162" t="s">
        <v>250</v>
      </c>
      <c r="M32" s="162" t="s">
        <v>250</v>
      </c>
      <c r="N32" s="162" t="s">
        <v>250</v>
      </c>
      <c r="O32" s="162" t="s">
        <v>250</v>
      </c>
      <c r="P32" s="162" t="s">
        <v>250</v>
      </c>
      <c r="Q32" s="162" t="s">
        <v>250</v>
      </c>
      <c r="R32" s="92" cm="1">
        <f t="array" ref="R32">IF(R19="..","..", SUMPRODUCT((data_0910!$A$2:$A$40000=R$7)*(data_0910!$B$2:$B$40000=$B19)*(data_0910!$C$2:$C$40000=$A$4)*(data_0910!$D$2:$D$40000)))</f>
        <v>111887</v>
      </c>
      <c r="S32" s="159"/>
      <c r="T32" s="159"/>
      <c r="U32" s="159"/>
      <c r="V32" s="159"/>
      <c r="W32" s="159"/>
      <c r="X32" s="159"/>
      <c r="Y32" s="159"/>
      <c r="Z32" s="93"/>
      <c r="AA32" s="93"/>
      <c r="AB32" s="93"/>
      <c r="AC32" s="93"/>
      <c r="AD32" s="93"/>
      <c r="AE32" s="93"/>
      <c r="AF32" s="93"/>
      <c r="AG32" s="93"/>
      <c r="AH32" s="93"/>
      <c r="AI32" s="93"/>
    </row>
    <row r="33" spans="1:35" s="6" customFormat="1">
      <c r="A33" s="71"/>
      <c r="B33" s="71"/>
      <c r="C33" s="163"/>
      <c r="D33" s="163"/>
      <c r="E33" s="163"/>
      <c r="F33" s="163"/>
      <c r="G33" s="163"/>
      <c r="H33" s="163"/>
      <c r="I33" s="163"/>
      <c r="J33" s="163"/>
      <c r="K33" s="163"/>
      <c r="L33" s="163"/>
      <c r="M33" s="163"/>
      <c r="N33" s="163"/>
      <c r="O33" s="163"/>
      <c r="P33" s="163"/>
      <c r="Q33" s="163"/>
      <c r="R33" s="71"/>
      <c r="S33" s="71"/>
      <c r="T33" s="71"/>
      <c r="U33" s="71"/>
      <c r="V33" s="71"/>
      <c r="W33" s="71"/>
      <c r="X33" s="71"/>
      <c r="Y33" s="71"/>
      <c r="Z33" s="71"/>
      <c r="AA33" s="71"/>
      <c r="AB33" s="71"/>
      <c r="AC33" s="71"/>
      <c r="AD33" s="71"/>
      <c r="AE33" s="71"/>
      <c r="AF33" s="71"/>
      <c r="AG33" s="71"/>
      <c r="AH33" s="71"/>
      <c r="AI33" s="71"/>
    </row>
    <row r="34" spans="1:35" s="6" customFormat="1">
      <c r="A34" s="71"/>
      <c r="B34" s="71"/>
      <c r="C34" s="163"/>
      <c r="D34" s="163"/>
      <c r="E34" s="163"/>
      <c r="F34" s="163"/>
      <c r="G34" s="163"/>
      <c r="H34" s="163"/>
      <c r="I34" s="163"/>
      <c r="J34" s="163"/>
      <c r="K34" s="163"/>
      <c r="L34" s="163"/>
      <c r="M34" s="163"/>
      <c r="N34" s="163"/>
      <c r="O34" s="163"/>
      <c r="P34" s="163"/>
      <c r="Q34" s="163"/>
      <c r="R34" s="71"/>
      <c r="S34" s="71"/>
      <c r="T34" s="71"/>
      <c r="U34" s="71"/>
      <c r="V34" s="71"/>
      <c r="W34" s="71"/>
      <c r="X34" s="71"/>
      <c r="Y34" s="71"/>
      <c r="Z34" s="71"/>
      <c r="AA34" s="71"/>
      <c r="AB34" s="71"/>
      <c r="AC34" s="71"/>
      <c r="AD34" s="71"/>
      <c r="AE34" s="71"/>
      <c r="AF34" s="71"/>
      <c r="AG34" s="71"/>
      <c r="AH34" s="71"/>
      <c r="AI34" s="71"/>
    </row>
    <row r="35" spans="1:35">
      <c r="A35" s="132"/>
      <c r="B35" s="88"/>
      <c r="C35" s="164"/>
      <c r="D35" s="164"/>
      <c r="E35" s="164"/>
      <c r="F35" s="164"/>
      <c r="G35" s="164"/>
      <c r="H35" s="164"/>
      <c r="I35" s="164"/>
      <c r="J35" s="164"/>
      <c r="K35" s="164"/>
      <c r="L35" s="164"/>
      <c r="M35" s="164"/>
      <c r="N35" s="164"/>
      <c r="O35" s="164"/>
      <c r="P35" s="164"/>
      <c r="Q35" s="164"/>
      <c r="R35" s="71"/>
      <c r="S35" s="71"/>
      <c r="T35" s="71"/>
      <c r="U35" s="71"/>
      <c r="V35" s="71"/>
      <c r="W35" s="71"/>
      <c r="X35" s="71"/>
      <c r="Y35" s="71"/>
      <c r="Z35" s="71"/>
      <c r="AA35" s="71"/>
      <c r="AB35" s="71"/>
      <c r="AC35" s="71"/>
      <c r="AD35" s="71"/>
      <c r="AE35" s="71"/>
      <c r="AF35" s="71"/>
      <c r="AG35" s="71"/>
      <c r="AH35" s="71"/>
      <c r="AI35" s="71"/>
    </row>
    <row r="36" spans="1:35" ht="27.6" customHeight="1">
      <c r="A36" s="165"/>
      <c r="B36" s="165"/>
      <c r="C36" s="85"/>
      <c r="D36" s="85"/>
      <c r="E36" s="85"/>
      <c r="F36" s="85"/>
      <c r="G36" s="165"/>
      <c r="H36" s="165"/>
      <c r="I36" s="165"/>
      <c r="J36" s="165"/>
      <c r="K36" s="165"/>
      <c r="L36" s="165"/>
      <c r="M36" s="165"/>
      <c r="N36" s="165"/>
      <c r="O36" s="165"/>
      <c r="P36" s="165"/>
      <c r="Q36" s="165"/>
      <c r="R36" s="71"/>
      <c r="S36" s="71"/>
      <c r="T36" s="71"/>
      <c r="U36" s="71"/>
      <c r="V36" s="71"/>
      <c r="W36" s="71"/>
      <c r="X36" s="71"/>
      <c r="Y36" s="71"/>
      <c r="Z36" s="71"/>
      <c r="AA36" s="71"/>
      <c r="AB36" s="71"/>
      <c r="AC36" s="71"/>
      <c r="AD36" s="71"/>
      <c r="AE36" s="71"/>
      <c r="AF36" s="71"/>
      <c r="AG36" s="71"/>
      <c r="AH36" s="71"/>
      <c r="AI36" s="71"/>
    </row>
    <row r="37" spans="1:35">
      <c r="A37" s="165"/>
      <c r="B37" s="165"/>
      <c r="C37" s="85"/>
      <c r="D37" s="85"/>
      <c r="E37" s="85"/>
      <c r="F37" s="85"/>
      <c r="G37" s="164"/>
      <c r="H37" s="164"/>
      <c r="I37" s="164"/>
      <c r="J37" s="164"/>
      <c r="K37" s="164"/>
      <c r="L37" s="164"/>
      <c r="M37" s="164"/>
      <c r="N37" s="164"/>
      <c r="O37" s="164"/>
      <c r="P37" s="164"/>
      <c r="Q37" s="164"/>
      <c r="R37" s="71"/>
      <c r="S37" s="71"/>
      <c r="T37" s="71"/>
      <c r="U37" s="71"/>
      <c r="V37" s="71"/>
      <c r="W37" s="71"/>
      <c r="X37" s="71"/>
      <c r="Y37" s="71"/>
      <c r="Z37" s="71"/>
      <c r="AA37" s="71"/>
      <c r="AB37" s="71"/>
      <c r="AC37" s="71"/>
      <c r="AD37" s="71"/>
      <c r="AE37" s="71"/>
      <c r="AF37" s="71"/>
      <c r="AG37" s="71"/>
      <c r="AH37" s="71"/>
      <c r="AI37" s="71"/>
    </row>
    <row r="38" spans="1:35">
      <c r="A38" s="165"/>
      <c r="B38" s="165"/>
      <c r="C38" s="85"/>
      <c r="D38" s="85"/>
      <c r="E38" s="85"/>
      <c r="F38" s="85"/>
      <c r="G38" s="165"/>
      <c r="H38" s="165"/>
      <c r="I38" s="165"/>
      <c r="J38" s="165"/>
      <c r="K38" s="165"/>
      <c r="L38" s="165"/>
      <c r="M38" s="165"/>
      <c r="N38" s="165"/>
      <c r="O38" s="165"/>
      <c r="P38" s="165"/>
      <c r="Q38" s="165"/>
      <c r="R38" s="71"/>
      <c r="S38" s="71"/>
      <c r="T38" s="71"/>
      <c r="U38" s="71"/>
      <c r="V38" s="71"/>
      <c r="W38" s="71"/>
      <c r="X38" s="71"/>
      <c r="Y38" s="71"/>
      <c r="Z38" s="71"/>
      <c r="AA38" s="71"/>
      <c r="AB38" s="71"/>
      <c r="AC38" s="71"/>
      <c r="AD38" s="71"/>
      <c r="AE38" s="71"/>
      <c r="AF38" s="71"/>
      <c r="AG38" s="71"/>
      <c r="AH38" s="71"/>
      <c r="AI38" s="71"/>
    </row>
    <row r="39" spans="1:35">
      <c r="A39" s="165"/>
      <c r="B39" s="165"/>
      <c r="C39" s="85"/>
      <c r="D39" s="85"/>
      <c r="E39" s="85"/>
      <c r="F39" s="85"/>
      <c r="G39" s="165"/>
      <c r="H39" s="165"/>
      <c r="I39" s="165"/>
      <c r="J39" s="165"/>
      <c r="K39" s="165"/>
      <c r="L39" s="165"/>
      <c r="M39" s="165"/>
      <c r="N39" s="165"/>
      <c r="O39" s="165"/>
      <c r="P39" s="165"/>
      <c r="Q39" s="165"/>
      <c r="R39" s="71"/>
      <c r="S39" s="71"/>
      <c r="T39" s="71"/>
      <c r="U39" s="71"/>
      <c r="V39" s="71"/>
      <c r="W39" s="71"/>
      <c r="X39" s="71"/>
      <c r="Y39" s="71"/>
      <c r="Z39" s="71"/>
      <c r="AA39" s="71"/>
      <c r="AB39" s="71"/>
      <c r="AC39" s="71"/>
      <c r="AD39" s="71"/>
      <c r="AE39" s="71"/>
      <c r="AF39" s="71"/>
      <c r="AG39" s="71"/>
      <c r="AH39" s="71"/>
      <c r="AI39" s="71"/>
    </row>
    <row r="40" spans="1:35">
      <c r="A40" s="165"/>
      <c r="B40" s="165"/>
      <c r="C40" s="85"/>
      <c r="D40" s="85"/>
      <c r="E40" s="85"/>
      <c r="F40" s="85"/>
      <c r="G40" s="164"/>
      <c r="H40" s="164"/>
      <c r="I40" s="164"/>
      <c r="J40" s="164"/>
      <c r="K40" s="164"/>
      <c r="L40" s="164"/>
      <c r="M40" s="164"/>
      <c r="N40" s="164"/>
      <c r="O40" s="164"/>
      <c r="P40" s="164"/>
      <c r="Q40" s="164"/>
      <c r="R40" s="71"/>
      <c r="S40" s="71"/>
      <c r="T40" s="71"/>
      <c r="U40" s="71"/>
      <c r="V40" s="71"/>
      <c r="W40" s="71"/>
      <c r="X40" s="71"/>
      <c r="Y40" s="71"/>
      <c r="Z40" s="71"/>
      <c r="AA40" s="71"/>
      <c r="AB40" s="71"/>
      <c r="AC40" s="71"/>
      <c r="AD40" s="71"/>
      <c r="AE40" s="71"/>
      <c r="AF40" s="71"/>
      <c r="AG40" s="71"/>
      <c r="AH40" s="71"/>
      <c r="AI40" s="71"/>
    </row>
    <row r="41" spans="1:35">
      <c r="A41" s="165"/>
      <c r="B41" s="165"/>
      <c r="C41" s="85"/>
      <c r="D41" s="85"/>
      <c r="E41" s="85"/>
      <c r="F41" s="85"/>
      <c r="G41" s="164"/>
      <c r="H41" s="164"/>
      <c r="I41" s="164"/>
      <c r="J41" s="164"/>
      <c r="K41" s="164"/>
      <c r="L41" s="164"/>
      <c r="M41" s="164"/>
      <c r="N41" s="164"/>
      <c r="O41" s="164"/>
      <c r="P41" s="164"/>
      <c r="Q41" s="164"/>
      <c r="R41" s="101"/>
      <c r="S41" s="71"/>
      <c r="T41" s="71"/>
      <c r="U41" s="71"/>
      <c r="V41" s="71"/>
      <c r="W41" s="71"/>
      <c r="X41" s="71"/>
      <c r="Y41" s="71"/>
      <c r="Z41" s="71"/>
      <c r="AA41" s="71"/>
      <c r="AB41" s="71"/>
      <c r="AC41" s="71"/>
      <c r="AD41" s="71"/>
      <c r="AE41" s="71"/>
      <c r="AF41" s="71"/>
      <c r="AG41" s="71"/>
      <c r="AH41" s="71"/>
      <c r="AI41" s="71"/>
    </row>
    <row r="42" spans="1:35">
      <c r="A42" s="165"/>
      <c r="B42" s="165"/>
      <c r="C42" s="85"/>
      <c r="D42" s="85"/>
      <c r="E42" s="85"/>
      <c r="F42" s="85"/>
      <c r="G42" s="88"/>
      <c r="H42" s="88"/>
      <c r="I42" s="88"/>
      <c r="J42" s="71"/>
      <c r="K42" s="71"/>
      <c r="L42" s="71"/>
      <c r="M42" s="71"/>
      <c r="N42" s="71"/>
      <c r="O42" s="71"/>
      <c r="P42" s="71"/>
      <c r="Q42" s="71"/>
      <c r="R42" s="101"/>
      <c r="S42" s="71"/>
      <c r="T42" s="71"/>
      <c r="U42" s="71"/>
      <c r="V42" s="71"/>
      <c r="W42" s="71"/>
      <c r="X42" s="71"/>
      <c r="Y42" s="71"/>
      <c r="Z42" s="71"/>
      <c r="AA42" s="71"/>
      <c r="AB42" s="71"/>
      <c r="AC42" s="71"/>
      <c r="AD42" s="71"/>
      <c r="AE42" s="71"/>
      <c r="AF42" s="71"/>
      <c r="AG42" s="71"/>
      <c r="AH42" s="71"/>
      <c r="AI42" s="71"/>
    </row>
    <row r="43" spans="1:35">
      <c r="A43" s="165"/>
      <c r="B43" s="165"/>
      <c r="C43" s="85"/>
      <c r="D43" s="85"/>
      <c r="E43" s="85"/>
      <c r="F43" s="85"/>
      <c r="G43" s="88"/>
      <c r="H43" s="88"/>
      <c r="I43" s="88"/>
      <c r="J43" s="71"/>
      <c r="K43" s="71"/>
      <c r="L43" s="71"/>
      <c r="M43" s="71"/>
      <c r="N43" s="71"/>
      <c r="O43" s="71"/>
      <c r="P43" s="71"/>
      <c r="Q43" s="71"/>
      <c r="R43" s="101"/>
      <c r="S43" s="71"/>
      <c r="T43" s="71"/>
      <c r="U43" s="71"/>
      <c r="V43" s="71"/>
      <c r="W43" s="71"/>
      <c r="X43" s="71"/>
      <c r="Y43" s="71"/>
      <c r="Z43" s="71"/>
      <c r="AA43" s="71"/>
      <c r="AB43" s="71"/>
      <c r="AC43" s="71"/>
      <c r="AD43" s="71"/>
      <c r="AE43" s="71"/>
      <c r="AF43" s="71"/>
      <c r="AG43" s="71"/>
      <c r="AH43" s="71"/>
      <c r="AI43" s="71"/>
    </row>
    <row r="44" spans="1:35">
      <c r="A44" s="165"/>
      <c r="B44" s="165"/>
      <c r="C44" s="85"/>
      <c r="D44" s="85"/>
      <c r="E44" s="85"/>
      <c r="F44" s="85"/>
      <c r="G44" s="88"/>
      <c r="H44" s="88"/>
      <c r="I44" s="88"/>
      <c r="J44" s="88"/>
      <c r="K44" s="88"/>
      <c r="L44" s="88"/>
      <c r="M44" s="88"/>
      <c r="N44" s="88"/>
      <c r="O44" s="88"/>
      <c r="P44" s="88"/>
      <c r="Q44" s="88"/>
      <c r="R44" s="101"/>
      <c r="S44" s="71"/>
      <c r="T44" s="71"/>
      <c r="U44" s="71"/>
      <c r="V44" s="71"/>
      <c r="W44" s="71"/>
      <c r="X44" s="71"/>
      <c r="Y44" s="71"/>
      <c r="Z44" s="71"/>
      <c r="AA44" s="71"/>
      <c r="AB44" s="71"/>
      <c r="AC44" s="71"/>
      <c r="AD44" s="71"/>
      <c r="AE44" s="71"/>
      <c r="AF44" s="71"/>
      <c r="AG44" s="71"/>
      <c r="AH44" s="71"/>
      <c r="AI44" s="71"/>
    </row>
    <row r="45" spans="1:35">
      <c r="A45" s="165"/>
      <c r="B45" s="165"/>
      <c r="C45" s="85"/>
      <c r="D45" s="85"/>
      <c r="E45" s="85"/>
      <c r="F45" s="85"/>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row>
    <row r="46" spans="1:35">
      <c r="A46" s="165"/>
      <c r="B46" s="165"/>
      <c r="C46" s="85"/>
      <c r="D46" s="85"/>
      <c r="E46" s="85"/>
      <c r="F46" s="85"/>
      <c r="G46" s="88"/>
      <c r="H46" s="88"/>
      <c r="I46" s="88"/>
      <c r="J46" s="71"/>
      <c r="K46" s="71"/>
      <c r="L46" s="71"/>
      <c r="M46" s="71"/>
      <c r="N46" s="71"/>
      <c r="O46" s="71"/>
      <c r="P46" s="71"/>
      <c r="Q46" s="71"/>
      <c r="R46" s="101"/>
      <c r="S46" s="71"/>
      <c r="T46" s="71"/>
      <c r="U46" s="71"/>
      <c r="V46" s="71"/>
      <c r="W46" s="71"/>
      <c r="X46" s="71"/>
      <c r="Y46" s="71"/>
      <c r="Z46" s="71"/>
      <c r="AA46" s="71"/>
      <c r="AB46" s="71"/>
      <c r="AC46" s="71"/>
      <c r="AD46" s="71"/>
      <c r="AE46" s="71"/>
      <c r="AF46" s="71"/>
      <c r="AG46" s="71"/>
      <c r="AH46" s="71"/>
      <c r="AI46" s="71"/>
    </row>
    <row r="47" spans="1:35">
      <c r="A47" s="165"/>
      <c r="B47" s="165"/>
      <c r="C47" s="88"/>
      <c r="D47" s="88"/>
      <c r="E47" s="88"/>
      <c r="F47" s="88"/>
      <c r="G47" s="88"/>
      <c r="H47" s="88"/>
      <c r="I47" s="88"/>
      <c r="J47" s="71"/>
      <c r="K47" s="71"/>
      <c r="L47" s="71"/>
      <c r="M47" s="71"/>
      <c r="N47" s="71"/>
      <c r="O47" s="71"/>
      <c r="P47" s="71"/>
      <c r="Q47" s="71"/>
      <c r="R47" s="101"/>
      <c r="S47" s="71"/>
      <c r="T47" s="71"/>
      <c r="U47" s="71"/>
      <c r="V47" s="71"/>
      <c r="W47" s="71"/>
      <c r="X47" s="71"/>
      <c r="Y47" s="71"/>
      <c r="Z47" s="71"/>
      <c r="AA47" s="71"/>
      <c r="AB47" s="71"/>
      <c r="AC47" s="71"/>
      <c r="AD47" s="71"/>
      <c r="AE47" s="71"/>
      <c r="AF47" s="71"/>
      <c r="AG47" s="71"/>
      <c r="AH47" s="71"/>
      <c r="AI47" s="71"/>
    </row>
    <row r="48" spans="1:35">
      <c r="A48" s="166" t="str">
        <f t="shared" ref="A48" si="0">A21</f>
        <v>Number of incidents10</v>
      </c>
      <c r="B48" s="165"/>
      <c r="C48" s="71"/>
      <c r="D48" s="71"/>
      <c r="E48" s="71"/>
      <c r="F48" s="71"/>
      <c r="G48" s="71"/>
      <c r="H48" s="71"/>
      <c r="I48" s="71"/>
      <c r="J48" s="71"/>
      <c r="K48" s="71"/>
      <c r="L48" s="71"/>
      <c r="M48" s="71"/>
      <c r="N48" s="71"/>
      <c r="O48" s="71"/>
      <c r="P48" s="71"/>
      <c r="Q48" s="71"/>
      <c r="R48" s="101"/>
      <c r="S48" s="71"/>
      <c r="T48" s="71"/>
      <c r="U48" s="71"/>
      <c r="V48" s="71"/>
      <c r="W48" s="71"/>
      <c r="X48" s="71"/>
      <c r="Y48" s="71"/>
      <c r="Z48" s="71"/>
      <c r="AA48" s="71"/>
      <c r="AB48" s="71"/>
      <c r="AC48" s="71"/>
      <c r="AD48" s="71"/>
      <c r="AE48" s="71"/>
      <c r="AF48" s="71"/>
      <c r="AG48" s="71"/>
      <c r="AH48" s="71"/>
      <c r="AI48" s="71"/>
    </row>
    <row r="49" spans="1:35">
      <c r="A49" s="165"/>
      <c r="B49" s="165"/>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row>
    <row r="50" spans="1:35">
      <c r="A50" s="165"/>
      <c r="B50" s="165"/>
      <c r="C50" s="71"/>
      <c r="D50" s="71"/>
      <c r="E50" s="71"/>
      <c r="F50" s="71"/>
      <c r="G50" s="71"/>
      <c r="H50" s="71"/>
      <c r="I50" s="71"/>
      <c r="J50" s="71"/>
      <c r="K50" s="71"/>
      <c r="L50" s="71"/>
      <c r="M50" s="71"/>
      <c r="N50" s="71"/>
      <c r="O50" s="71"/>
      <c r="P50" s="71"/>
      <c r="Q50" s="71"/>
      <c r="R50" s="101"/>
      <c r="S50" s="71"/>
      <c r="T50" s="71"/>
      <c r="U50" s="71"/>
      <c r="V50" s="71"/>
      <c r="W50" s="71"/>
      <c r="X50" s="71"/>
      <c r="Y50" s="71"/>
      <c r="Z50" s="71"/>
      <c r="AA50" s="71"/>
      <c r="AB50" s="71"/>
      <c r="AC50" s="71"/>
      <c r="AD50" s="71"/>
      <c r="AE50" s="71"/>
      <c r="AF50" s="71"/>
      <c r="AG50" s="71"/>
      <c r="AH50" s="71"/>
      <c r="AI50" s="71"/>
    </row>
    <row r="51" spans="1:35">
      <c r="A51" s="165"/>
      <c r="B51" s="165"/>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row>
    <row r="52" spans="1:35">
      <c r="A52" s="165"/>
      <c r="B52" s="165"/>
      <c r="C52" s="167"/>
      <c r="D52" s="167"/>
      <c r="E52" s="167"/>
      <c r="F52" s="167"/>
      <c r="G52" s="167"/>
      <c r="H52" s="167"/>
      <c r="I52" s="167"/>
      <c r="J52" s="167"/>
      <c r="K52" s="71"/>
      <c r="L52" s="71"/>
      <c r="M52" s="71"/>
      <c r="N52" s="71"/>
      <c r="O52" s="71"/>
      <c r="P52" s="71"/>
      <c r="Q52" s="71"/>
      <c r="R52" s="101"/>
      <c r="S52" s="71"/>
      <c r="T52" s="71"/>
      <c r="U52" s="71"/>
      <c r="V52" s="71"/>
      <c r="W52" s="71"/>
      <c r="X52" s="71"/>
      <c r="Y52" s="71"/>
      <c r="Z52" s="71"/>
      <c r="AA52" s="71"/>
      <c r="AB52" s="71"/>
      <c r="AC52" s="71"/>
      <c r="AD52" s="71"/>
      <c r="AE52" s="71"/>
      <c r="AF52" s="71"/>
      <c r="AG52" s="71"/>
      <c r="AH52" s="71"/>
      <c r="AI52" s="71"/>
    </row>
    <row r="53" spans="1:35">
      <c r="A53" s="165"/>
      <c r="B53" s="165"/>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row>
    <row r="54" spans="1:35">
      <c r="A54" s="165"/>
      <c r="B54" s="165"/>
      <c r="C54" s="168"/>
      <c r="D54" s="168"/>
      <c r="E54" s="168"/>
      <c r="F54" s="168"/>
      <c r="G54" s="168"/>
      <c r="H54" s="168"/>
      <c r="I54" s="168"/>
      <c r="J54" s="168"/>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row>
    <row r="55" spans="1:35">
      <c r="A55" s="165"/>
      <c r="B55" s="165"/>
      <c r="C55" s="169"/>
      <c r="D55" s="169"/>
      <c r="E55" s="169"/>
      <c r="F55" s="169"/>
      <c r="G55" s="169"/>
      <c r="H55" s="169"/>
      <c r="I55" s="169"/>
      <c r="J55" s="169"/>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row>
    <row r="56" spans="1:35">
      <c r="A56" s="165"/>
      <c r="B56" s="165"/>
      <c r="C56" s="169"/>
      <c r="D56" s="169"/>
      <c r="E56" s="169"/>
      <c r="F56" s="169"/>
      <c r="G56" s="169"/>
      <c r="H56" s="169"/>
      <c r="I56" s="169"/>
      <c r="J56" s="169"/>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row>
    <row r="57" spans="1:35">
      <c r="A57" s="165"/>
      <c r="B57" s="165"/>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row>
    <row r="58" spans="1:35">
      <c r="A58" s="165"/>
      <c r="B58" s="165"/>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row>
    <row r="59" spans="1:35">
      <c r="A59" s="165"/>
      <c r="B59" s="165"/>
      <c r="C59" s="170"/>
      <c r="D59" s="170"/>
      <c r="E59" s="170"/>
      <c r="F59" s="170"/>
      <c r="G59" s="170"/>
      <c r="H59" s="170"/>
      <c r="I59" s="170"/>
      <c r="J59" s="170"/>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row>
    <row r="60" spans="1:35">
      <c r="A60" s="165"/>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row>
    <row r="61" spans="1:35">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row>
    <row r="62" spans="1:35">
      <c r="A62" s="71"/>
      <c r="B62" s="71"/>
      <c r="C62" s="71"/>
      <c r="D62" s="71"/>
      <c r="E62" s="71"/>
      <c r="F62" s="71"/>
      <c r="G62" s="71"/>
      <c r="H62" s="71"/>
      <c r="I62" s="71"/>
      <c r="J62" s="98"/>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row>
    <row r="63" spans="1:35">
      <c r="A63" s="171"/>
      <c r="B63" s="71"/>
      <c r="C63" s="71"/>
      <c r="D63" s="71"/>
      <c r="E63" s="71"/>
      <c r="F63" s="71"/>
      <c r="G63" s="71"/>
      <c r="H63" s="71"/>
      <c r="I63" s="71"/>
      <c r="J63" s="98"/>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row>
    <row r="64" spans="1:35">
      <c r="A64" s="1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row>
    <row r="65" spans="1:35">
      <c r="A65" s="1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row>
    <row r="66" spans="1:35">
      <c r="A66" s="88"/>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row>
    <row r="67" spans="1:35">
      <c r="A67" s="88"/>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row>
    <row r="68" spans="1:35">
      <c r="A68" s="88"/>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row>
  </sheetData>
  <mergeCells count="1">
    <mergeCell ref="A1:Q1"/>
  </mergeCells>
  <pageMargins left="0.70866141732283472" right="0.70866141732283472" top="0.74803149606299213" bottom="0.74803149606299213" header="0.31496062992125984" footer="0.31496062992125984"/>
  <pageSetup paperSize="9" scale="48" orientation="landscape"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79B3-E54D-4BCC-B93D-FF7EBC66B2D4}">
  <sheetPr codeName="Sheet11">
    <pageSetUpPr fitToPage="1"/>
  </sheetPr>
  <dimension ref="A1:AL103"/>
  <sheetViews>
    <sheetView zoomScale="115" zoomScaleNormal="115" workbookViewId="0"/>
  </sheetViews>
  <sheetFormatPr defaultRowHeight="14.45"/>
  <cols>
    <col min="1" max="1" width="20" style="11" customWidth="1"/>
    <col min="2" max="2" width="21.28515625" style="11" customWidth="1"/>
    <col min="3" max="17" width="10.140625" style="11" customWidth="1"/>
    <col min="18" max="18" width="11" style="11" customWidth="1"/>
    <col min="19" max="19" width="11.140625" style="6" customWidth="1"/>
    <col min="20" max="20" width="12.5703125" style="6" hidden="1" customWidth="1"/>
    <col min="21" max="21" width="9.140625" style="6" hidden="1" customWidth="1"/>
    <col min="22" max="22" width="9.140625" style="11"/>
    <col min="23" max="24" width="9.140625" style="11" customWidth="1"/>
    <col min="25" max="244" width="9.140625" style="11"/>
    <col min="245" max="245" width="25" style="11" customWidth="1"/>
    <col min="246" max="246" width="24.140625" style="11" customWidth="1"/>
    <col min="247" max="264" width="10.140625" style="11" customWidth="1"/>
    <col min="265" max="500" width="9.140625" style="11"/>
    <col min="501" max="501" width="25" style="11" customWidth="1"/>
    <col min="502" max="502" width="24.140625" style="11" customWidth="1"/>
    <col min="503" max="520" width="10.140625" style="11" customWidth="1"/>
    <col min="521" max="756" width="9.140625" style="11"/>
    <col min="757" max="757" width="25" style="11" customWidth="1"/>
    <col min="758" max="758" width="24.140625" style="11" customWidth="1"/>
    <col min="759" max="776" width="10.140625" style="11" customWidth="1"/>
    <col min="777" max="1012" width="9.140625" style="11"/>
    <col min="1013" max="1013" width="25" style="11" customWidth="1"/>
    <col min="1014" max="1014" width="24.140625" style="11" customWidth="1"/>
    <col min="1015" max="1032" width="10.140625" style="11" customWidth="1"/>
    <col min="1033" max="1268" width="9.140625" style="11"/>
    <col min="1269" max="1269" width="25" style="11" customWidth="1"/>
    <col min="1270" max="1270" width="24.140625" style="11" customWidth="1"/>
    <col min="1271" max="1288" width="10.140625" style="11" customWidth="1"/>
    <col min="1289" max="1524" width="9.140625" style="11"/>
    <col min="1525" max="1525" width="25" style="11" customWidth="1"/>
    <col min="1526" max="1526" width="24.140625" style="11" customWidth="1"/>
    <col min="1527" max="1544" width="10.140625" style="11" customWidth="1"/>
    <col min="1545" max="1780" width="9.140625" style="11"/>
    <col min="1781" max="1781" width="25" style="11" customWidth="1"/>
    <col min="1782" max="1782" width="24.140625" style="11" customWidth="1"/>
    <col min="1783" max="1800" width="10.140625" style="11" customWidth="1"/>
    <col min="1801" max="2036" width="9.140625" style="11"/>
    <col min="2037" max="2037" width="25" style="11" customWidth="1"/>
    <col min="2038" max="2038" width="24.140625" style="11" customWidth="1"/>
    <col min="2039" max="2056" width="10.140625" style="11" customWidth="1"/>
    <col min="2057" max="2292" width="9.140625" style="11"/>
    <col min="2293" max="2293" width="25" style="11" customWidth="1"/>
    <col min="2294" max="2294" width="24.140625" style="11" customWidth="1"/>
    <col min="2295" max="2312" width="10.140625" style="11" customWidth="1"/>
    <col min="2313" max="2548" width="9.140625" style="11"/>
    <col min="2549" max="2549" width="25" style="11" customWidth="1"/>
    <col min="2550" max="2550" width="24.140625" style="11" customWidth="1"/>
    <col min="2551" max="2568" width="10.140625" style="11" customWidth="1"/>
    <col min="2569" max="2804" width="9.140625" style="11"/>
    <col min="2805" max="2805" width="25" style="11" customWidth="1"/>
    <col min="2806" max="2806" width="24.140625" style="11" customWidth="1"/>
    <col min="2807" max="2824" width="10.140625" style="11" customWidth="1"/>
    <col min="2825" max="3060" width="9.140625" style="11"/>
    <col min="3061" max="3061" width="25" style="11" customWidth="1"/>
    <col min="3062" max="3062" width="24.140625" style="11" customWidth="1"/>
    <col min="3063" max="3080" width="10.140625" style="11" customWidth="1"/>
    <col min="3081" max="3316" width="9.140625" style="11"/>
    <col min="3317" max="3317" width="25" style="11" customWidth="1"/>
    <col min="3318" max="3318" width="24.140625" style="11" customWidth="1"/>
    <col min="3319" max="3336" width="10.140625" style="11" customWidth="1"/>
    <col min="3337" max="3572" width="9.140625" style="11"/>
    <col min="3573" max="3573" width="25" style="11" customWidth="1"/>
    <col min="3574" max="3574" width="24.140625" style="11" customWidth="1"/>
    <col min="3575" max="3592" width="10.140625" style="11" customWidth="1"/>
    <col min="3593" max="3828" width="9.140625" style="11"/>
    <col min="3829" max="3829" width="25" style="11" customWidth="1"/>
    <col min="3830" max="3830" width="24.140625" style="11" customWidth="1"/>
    <col min="3831" max="3848" width="10.140625" style="11" customWidth="1"/>
    <col min="3849" max="4084" width="9.140625" style="11"/>
    <col min="4085" max="4085" width="25" style="11" customWidth="1"/>
    <col min="4086" max="4086" width="24.140625" style="11" customWidth="1"/>
    <col min="4087" max="4104" width="10.140625" style="11" customWidth="1"/>
    <col min="4105" max="4340" width="9.140625" style="11"/>
    <col min="4341" max="4341" width="25" style="11" customWidth="1"/>
    <col min="4342" max="4342" width="24.140625" style="11" customWidth="1"/>
    <col min="4343" max="4360" width="10.140625" style="11" customWidth="1"/>
    <col min="4361" max="4596" width="9.140625" style="11"/>
    <col min="4597" max="4597" width="25" style="11" customWidth="1"/>
    <col min="4598" max="4598" width="24.140625" style="11" customWidth="1"/>
    <col min="4599" max="4616" width="10.140625" style="11" customWidth="1"/>
    <col min="4617" max="4852" width="9.140625" style="11"/>
    <col min="4853" max="4853" width="25" style="11" customWidth="1"/>
    <col min="4854" max="4854" width="24.140625" style="11" customWidth="1"/>
    <col min="4855" max="4872" width="10.140625" style="11" customWidth="1"/>
    <col min="4873" max="5108" width="9.140625" style="11"/>
    <col min="5109" max="5109" width="25" style="11" customWidth="1"/>
    <col min="5110" max="5110" width="24.140625" style="11" customWidth="1"/>
    <col min="5111" max="5128" width="10.140625" style="11" customWidth="1"/>
    <col min="5129" max="5364" width="9.140625" style="11"/>
    <col min="5365" max="5365" width="25" style="11" customWidth="1"/>
    <col min="5366" max="5366" width="24.140625" style="11" customWidth="1"/>
    <col min="5367" max="5384" width="10.140625" style="11" customWidth="1"/>
    <col min="5385" max="5620" width="9.140625" style="11"/>
    <col min="5621" max="5621" width="25" style="11" customWidth="1"/>
    <col min="5622" max="5622" width="24.140625" style="11" customWidth="1"/>
    <col min="5623" max="5640" width="10.140625" style="11" customWidth="1"/>
    <col min="5641" max="5876" width="9.140625" style="11"/>
    <col min="5877" max="5877" width="25" style="11" customWidth="1"/>
    <col min="5878" max="5878" width="24.140625" style="11" customWidth="1"/>
    <col min="5879" max="5896" width="10.140625" style="11" customWidth="1"/>
    <col min="5897" max="6132" width="9.140625" style="11"/>
    <col min="6133" max="6133" width="25" style="11" customWidth="1"/>
    <col min="6134" max="6134" width="24.140625" style="11" customWidth="1"/>
    <col min="6135" max="6152" width="10.140625" style="11" customWidth="1"/>
    <col min="6153" max="6388" width="9.140625" style="11"/>
    <col min="6389" max="6389" width="25" style="11" customWidth="1"/>
    <col min="6390" max="6390" width="24.140625" style="11" customWidth="1"/>
    <col min="6391" max="6408" width="10.140625" style="11" customWidth="1"/>
    <col min="6409" max="6644" width="9.140625" style="11"/>
    <col min="6645" max="6645" width="25" style="11" customWidth="1"/>
    <col min="6646" max="6646" width="24.140625" style="11" customWidth="1"/>
    <col min="6647" max="6664" width="10.140625" style="11" customWidth="1"/>
    <col min="6665" max="6900" width="9.140625" style="11"/>
    <col min="6901" max="6901" width="25" style="11" customWidth="1"/>
    <col min="6902" max="6902" width="24.140625" style="11" customWidth="1"/>
    <col min="6903" max="6920" width="10.140625" style="11" customWidth="1"/>
    <col min="6921" max="7156" width="9.140625" style="11"/>
    <col min="7157" max="7157" width="25" style="11" customWidth="1"/>
    <col min="7158" max="7158" width="24.140625" style="11" customWidth="1"/>
    <col min="7159" max="7176" width="10.140625" style="11" customWidth="1"/>
    <col min="7177" max="7412" width="9.140625" style="11"/>
    <col min="7413" max="7413" width="25" style="11" customWidth="1"/>
    <col min="7414" max="7414" width="24.140625" style="11" customWidth="1"/>
    <col min="7415" max="7432" width="10.140625" style="11" customWidth="1"/>
    <col min="7433" max="7668" width="9.140625" style="11"/>
    <col min="7669" max="7669" width="25" style="11" customWidth="1"/>
    <col min="7670" max="7670" width="24.140625" style="11" customWidth="1"/>
    <col min="7671" max="7688" width="10.140625" style="11" customWidth="1"/>
    <col min="7689" max="7924" width="9.140625" style="11"/>
    <col min="7925" max="7925" width="25" style="11" customWidth="1"/>
    <col min="7926" max="7926" width="24.140625" style="11" customWidth="1"/>
    <col min="7927" max="7944" width="10.140625" style="11" customWidth="1"/>
    <col min="7945" max="8180" width="9.140625" style="11"/>
    <col min="8181" max="8181" width="25" style="11" customWidth="1"/>
    <col min="8182" max="8182" width="24.140625" style="11" customWidth="1"/>
    <col min="8183" max="8200" width="10.140625" style="11" customWidth="1"/>
    <col min="8201" max="8436" width="9.140625" style="11"/>
    <col min="8437" max="8437" width="25" style="11" customWidth="1"/>
    <col min="8438" max="8438" width="24.140625" style="11" customWidth="1"/>
    <col min="8439" max="8456" width="10.140625" style="11" customWidth="1"/>
    <col min="8457" max="8692" width="9.140625" style="11"/>
    <col min="8693" max="8693" width="25" style="11" customWidth="1"/>
    <col min="8694" max="8694" width="24.140625" style="11" customWidth="1"/>
    <col min="8695" max="8712" width="10.140625" style="11" customWidth="1"/>
    <col min="8713" max="8948" width="9.140625" style="11"/>
    <col min="8949" max="8949" width="25" style="11" customWidth="1"/>
    <col min="8950" max="8950" width="24.140625" style="11" customWidth="1"/>
    <col min="8951" max="8968" width="10.140625" style="11" customWidth="1"/>
    <col min="8969" max="9204" width="9.140625" style="11"/>
    <col min="9205" max="9205" width="25" style="11" customWidth="1"/>
    <col min="9206" max="9206" width="24.140625" style="11" customWidth="1"/>
    <col min="9207" max="9224" width="10.140625" style="11" customWidth="1"/>
    <col min="9225" max="9460" width="9.140625" style="11"/>
    <col min="9461" max="9461" width="25" style="11" customWidth="1"/>
    <col min="9462" max="9462" width="24.140625" style="11" customWidth="1"/>
    <col min="9463" max="9480" width="10.140625" style="11" customWidth="1"/>
    <col min="9481" max="9716" width="9.140625" style="11"/>
    <col min="9717" max="9717" width="25" style="11" customWidth="1"/>
    <col min="9718" max="9718" width="24.140625" style="11" customWidth="1"/>
    <col min="9719" max="9736" width="10.140625" style="11" customWidth="1"/>
    <col min="9737" max="9972" width="9.140625" style="11"/>
    <col min="9973" max="9973" width="25" style="11" customWidth="1"/>
    <col min="9974" max="9974" width="24.140625" style="11" customWidth="1"/>
    <col min="9975" max="9992" width="10.140625" style="11" customWidth="1"/>
    <col min="9993" max="10228" width="9.140625" style="11"/>
    <col min="10229" max="10229" width="25" style="11" customWidth="1"/>
    <col min="10230" max="10230" width="24.140625" style="11" customWidth="1"/>
    <col min="10231" max="10248" width="10.140625" style="11" customWidth="1"/>
    <col min="10249" max="10484" width="9.140625" style="11"/>
    <col min="10485" max="10485" width="25" style="11" customWidth="1"/>
    <col min="10486" max="10486" width="24.140625" style="11" customWidth="1"/>
    <col min="10487" max="10504" width="10.140625" style="11" customWidth="1"/>
    <col min="10505" max="10740" width="9.140625" style="11"/>
    <col min="10741" max="10741" width="25" style="11" customWidth="1"/>
    <col min="10742" max="10742" width="24.140625" style="11" customWidth="1"/>
    <col min="10743" max="10760" width="10.140625" style="11" customWidth="1"/>
    <col min="10761" max="10996" width="9.140625" style="11"/>
    <col min="10997" max="10997" width="25" style="11" customWidth="1"/>
    <col min="10998" max="10998" width="24.140625" style="11" customWidth="1"/>
    <col min="10999" max="11016" width="10.140625" style="11" customWidth="1"/>
    <col min="11017" max="11252" width="9.140625" style="11"/>
    <col min="11253" max="11253" width="25" style="11" customWidth="1"/>
    <col min="11254" max="11254" width="24.140625" style="11" customWidth="1"/>
    <col min="11255" max="11272" width="10.140625" style="11" customWidth="1"/>
    <col min="11273" max="11508" width="9.140625" style="11"/>
    <col min="11509" max="11509" width="25" style="11" customWidth="1"/>
    <col min="11510" max="11510" width="24.140625" style="11" customWidth="1"/>
    <col min="11511" max="11528" width="10.140625" style="11" customWidth="1"/>
    <col min="11529" max="11764" width="9.140625" style="11"/>
    <col min="11765" max="11765" width="25" style="11" customWidth="1"/>
    <col min="11766" max="11766" width="24.140625" style="11" customWidth="1"/>
    <col min="11767" max="11784" width="10.140625" style="11" customWidth="1"/>
    <col min="11785" max="12020" width="9.140625" style="11"/>
    <col min="12021" max="12021" width="25" style="11" customWidth="1"/>
    <col min="12022" max="12022" width="24.140625" style="11" customWidth="1"/>
    <col min="12023" max="12040" width="10.140625" style="11" customWidth="1"/>
    <col min="12041" max="12276" width="9.140625" style="11"/>
    <col min="12277" max="12277" width="25" style="11" customWidth="1"/>
    <col min="12278" max="12278" width="24.140625" style="11" customWidth="1"/>
    <col min="12279" max="12296" width="10.140625" style="11" customWidth="1"/>
    <col min="12297" max="12532" width="9.140625" style="11"/>
    <col min="12533" max="12533" width="25" style="11" customWidth="1"/>
    <col min="12534" max="12534" width="24.140625" style="11" customWidth="1"/>
    <col min="12535" max="12552" width="10.140625" style="11" customWidth="1"/>
    <col min="12553" max="12788" width="9.140625" style="11"/>
    <col min="12789" max="12789" width="25" style="11" customWidth="1"/>
    <col min="12790" max="12790" width="24.140625" style="11" customWidth="1"/>
    <col min="12791" max="12808" width="10.140625" style="11" customWidth="1"/>
    <col min="12809" max="13044" width="9.140625" style="11"/>
    <col min="13045" max="13045" width="25" style="11" customWidth="1"/>
    <col min="13046" max="13046" width="24.140625" style="11" customWidth="1"/>
    <col min="13047" max="13064" width="10.140625" style="11" customWidth="1"/>
    <col min="13065" max="13300" width="9.140625" style="11"/>
    <col min="13301" max="13301" width="25" style="11" customWidth="1"/>
    <col min="13302" max="13302" width="24.140625" style="11" customWidth="1"/>
    <col min="13303" max="13320" width="10.140625" style="11" customWidth="1"/>
    <col min="13321" max="13556" width="9.140625" style="11"/>
    <col min="13557" max="13557" width="25" style="11" customWidth="1"/>
    <col min="13558" max="13558" width="24.140625" style="11" customWidth="1"/>
    <col min="13559" max="13576" width="10.140625" style="11" customWidth="1"/>
    <col min="13577" max="13812" width="9.140625" style="11"/>
    <col min="13813" max="13813" width="25" style="11" customWidth="1"/>
    <col min="13814" max="13814" width="24.140625" style="11" customWidth="1"/>
    <col min="13815" max="13832" width="10.140625" style="11" customWidth="1"/>
    <col min="13833" max="14068" width="9.140625" style="11"/>
    <col min="14069" max="14069" width="25" style="11" customWidth="1"/>
    <col min="14070" max="14070" width="24.140625" style="11" customWidth="1"/>
    <col min="14071" max="14088" width="10.140625" style="11" customWidth="1"/>
    <col min="14089" max="14324" width="9.140625" style="11"/>
    <col min="14325" max="14325" width="25" style="11" customWidth="1"/>
    <col min="14326" max="14326" width="24.140625" style="11" customWidth="1"/>
    <col min="14327" max="14344" width="10.140625" style="11" customWidth="1"/>
    <col min="14345" max="14580" width="9.140625" style="11"/>
    <col min="14581" max="14581" width="25" style="11" customWidth="1"/>
    <col min="14582" max="14582" width="24.140625" style="11" customWidth="1"/>
    <col min="14583" max="14600" width="10.140625" style="11" customWidth="1"/>
    <col min="14601" max="14836" width="9.140625" style="11"/>
    <col min="14837" max="14837" width="25" style="11" customWidth="1"/>
    <col min="14838" max="14838" width="24.140625" style="11" customWidth="1"/>
    <col min="14839" max="14856" width="10.140625" style="11" customWidth="1"/>
    <col min="14857" max="15092" width="9.140625" style="11"/>
    <col min="15093" max="15093" width="25" style="11" customWidth="1"/>
    <col min="15094" max="15094" width="24.140625" style="11" customWidth="1"/>
    <col min="15095" max="15112" width="10.140625" style="11" customWidth="1"/>
    <col min="15113" max="15348" width="9.140625" style="11"/>
    <col min="15349" max="15349" width="25" style="11" customWidth="1"/>
    <col min="15350" max="15350" width="24.140625" style="11" customWidth="1"/>
    <col min="15351" max="15368" width="10.140625" style="11" customWidth="1"/>
    <col min="15369" max="15604" width="9.140625" style="11"/>
    <col min="15605" max="15605" width="25" style="11" customWidth="1"/>
    <col min="15606" max="15606" width="24.140625" style="11" customWidth="1"/>
    <col min="15607" max="15624" width="10.140625" style="11" customWidth="1"/>
    <col min="15625" max="15860" width="9.140625" style="11"/>
    <col min="15861" max="15861" width="25" style="11" customWidth="1"/>
    <col min="15862" max="15862" width="24.140625" style="11" customWidth="1"/>
    <col min="15863" max="15880" width="10.140625" style="11" customWidth="1"/>
    <col min="15881" max="16116" width="9.140625" style="11"/>
    <col min="16117" max="16117" width="25" style="11" customWidth="1"/>
    <col min="16118" max="16118" width="24.140625" style="11" customWidth="1"/>
    <col min="16119" max="16136" width="10.140625" style="11" customWidth="1"/>
    <col min="16137" max="16384" width="9.140625" style="11"/>
  </cols>
  <sheetData>
    <row r="1" spans="1:38" ht="20.25" customHeight="1">
      <c r="A1" s="104" t="s">
        <v>254</v>
      </c>
      <c r="B1" s="105"/>
      <c r="C1" s="105"/>
      <c r="D1" s="105"/>
      <c r="E1" s="105"/>
      <c r="F1" s="105"/>
      <c r="G1" s="105"/>
      <c r="H1" s="105"/>
      <c r="I1" s="105"/>
      <c r="J1" s="105"/>
      <c r="K1" s="105"/>
      <c r="L1" s="105"/>
      <c r="M1" s="105"/>
      <c r="N1" s="105"/>
      <c r="O1" s="105"/>
      <c r="P1" s="105"/>
      <c r="Q1" s="105"/>
      <c r="R1" s="105"/>
      <c r="S1" s="172"/>
      <c r="T1" s="71"/>
      <c r="U1" s="71"/>
      <c r="V1" s="71"/>
      <c r="W1" s="71"/>
      <c r="X1" s="71"/>
      <c r="Y1" s="71"/>
      <c r="Z1" s="71"/>
      <c r="AA1" s="71"/>
      <c r="AB1" s="71"/>
      <c r="AC1" s="71"/>
      <c r="AD1" s="71"/>
      <c r="AE1" s="71"/>
      <c r="AF1" s="71"/>
      <c r="AG1" s="71"/>
      <c r="AH1" s="71"/>
      <c r="AI1" s="71"/>
      <c r="AJ1" s="71"/>
      <c r="AK1" s="71"/>
      <c r="AL1" s="71"/>
    </row>
    <row r="2" spans="1:38" s="39" customFormat="1" ht="27.75" customHeight="1">
      <c r="A2" s="107" t="s">
        <v>255</v>
      </c>
      <c r="B2" s="108"/>
      <c r="C2" s="108"/>
      <c r="D2" s="108"/>
      <c r="E2" s="108"/>
      <c r="F2" s="108"/>
      <c r="G2" s="108"/>
      <c r="H2" s="108"/>
      <c r="I2" s="108"/>
      <c r="J2" s="108"/>
      <c r="K2" s="108"/>
      <c r="L2" s="108"/>
      <c r="M2" s="108"/>
      <c r="N2" s="108"/>
      <c r="O2" s="108"/>
      <c r="P2" s="108"/>
      <c r="Q2" s="108"/>
      <c r="R2" s="173"/>
      <c r="S2" s="110"/>
      <c r="T2" s="109"/>
      <c r="U2" s="109"/>
      <c r="V2" s="109"/>
      <c r="W2" s="109"/>
      <c r="X2" s="109"/>
      <c r="Y2" s="174"/>
      <c r="Z2" s="174"/>
      <c r="AA2" s="175"/>
      <c r="AB2" s="110"/>
      <c r="AC2" s="110"/>
      <c r="AD2" s="110"/>
      <c r="AE2" s="110"/>
      <c r="AF2" s="110"/>
      <c r="AG2" s="110"/>
      <c r="AH2" s="110"/>
      <c r="AI2" s="110"/>
      <c r="AJ2" s="110"/>
      <c r="AK2" s="110"/>
      <c r="AL2" s="110"/>
    </row>
    <row r="3" spans="1:38" s="39" customFormat="1" ht="15.95" thickBot="1">
      <c r="A3" s="111" t="s">
        <v>58</v>
      </c>
      <c r="B3" s="107"/>
      <c r="C3" s="108"/>
      <c r="D3" s="108"/>
      <c r="E3" s="108"/>
      <c r="F3" s="108"/>
      <c r="G3" s="108"/>
      <c r="H3" s="108"/>
      <c r="I3" s="108"/>
      <c r="J3" s="108"/>
      <c r="K3" s="108"/>
      <c r="L3" s="108"/>
      <c r="M3" s="108"/>
      <c r="N3" s="108"/>
      <c r="O3" s="108"/>
      <c r="P3" s="108"/>
      <c r="Q3" s="108"/>
      <c r="R3" s="173"/>
      <c r="S3" s="110"/>
      <c r="T3" s="110"/>
      <c r="U3" s="110"/>
      <c r="V3" s="110"/>
      <c r="W3" s="110"/>
      <c r="X3" s="110"/>
      <c r="Y3" s="110"/>
      <c r="Z3" s="110"/>
      <c r="AA3" s="110"/>
      <c r="AB3" s="110"/>
      <c r="AC3" s="110"/>
      <c r="AD3" s="110"/>
      <c r="AE3" s="110"/>
      <c r="AF3" s="110"/>
      <c r="AG3" s="110"/>
      <c r="AH3" s="110"/>
      <c r="AI3" s="110"/>
      <c r="AJ3" s="110"/>
      <c r="AK3" s="110"/>
      <c r="AL3" s="110"/>
    </row>
    <row r="4" spans="1:38" s="39" customFormat="1" ht="43.5" customHeight="1" thickBot="1">
      <c r="A4" s="133"/>
      <c r="B4" s="200"/>
      <c r="C4" s="201" t="s">
        <v>227</v>
      </c>
      <c r="D4" s="201" t="s">
        <v>228</v>
      </c>
      <c r="E4" s="201" t="s">
        <v>229</v>
      </c>
      <c r="F4" s="201" t="s">
        <v>230</v>
      </c>
      <c r="G4" s="201" t="s">
        <v>231</v>
      </c>
      <c r="H4" s="201" t="s">
        <v>232</v>
      </c>
      <c r="I4" s="201" t="s">
        <v>233</v>
      </c>
      <c r="J4" s="201" t="s">
        <v>234</v>
      </c>
      <c r="K4" s="201" t="s">
        <v>235</v>
      </c>
      <c r="L4" s="201" t="s">
        <v>236</v>
      </c>
      <c r="M4" s="201" t="s">
        <v>237</v>
      </c>
      <c r="N4" s="201" t="s">
        <v>238</v>
      </c>
      <c r="O4" s="201" t="s">
        <v>239</v>
      </c>
      <c r="P4" s="201" t="s">
        <v>240</v>
      </c>
      <c r="Q4" s="201" t="s">
        <v>241</v>
      </c>
      <c r="R4" s="202" t="s">
        <v>56</v>
      </c>
      <c r="S4" s="112"/>
      <c r="T4" s="110"/>
      <c r="U4" s="110"/>
      <c r="V4" s="110"/>
      <c r="W4" s="110"/>
      <c r="X4" s="110"/>
      <c r="Y4" s="110"/>
      <c r="Z4" s="110"/>
      <c r="AA4" s="110"/>
      <c r="AB4" s="110"/>
      <c r="AC4" s="110"/>
      <c r="AD4" s="110"/>
      <c r="AE4" s="110"/>
      <c r="AF4" s="110"/>
      <c r="AG4" s="110"/>
      <c r="AH4" s="110"/>
      <c r="AI4" s="110"/>
      <c r="AJ4" s="110"/>
      <c r="AK4" s="110"/>
      <c r="AL4" s="110"/>
    </row>
    <row r="5" spans="1:38" s="39" customFormat="1" ht="15.95" thickBot="1">
      <c r="A5" s="203" t="s">
        <v>256</v>
      </c>
      <c r="B5" s="204"/>
      <c r="C5" s="112"/>
      <c r="D5" s="112"/>
      <c r="E5" s="112"/>
      <c r="F5" s="112"/>
      <c r="G5" s="112"/>
      <c r="H5" s="112"/>
      <c r="I5" s="112"/>
      <c r="J5" s="112"/>
      <c r="K5" s="112"/>
      <c r="L5" s="112"/>
      <c r="M5" s="112"/>
      <c r="N5" s="112"/>
      <c r="O5" s="112"/>
      <c r="P5" s="112"/>
      <c r="Q5" s="112"/>
      <c r="R5" s="205"/>
      <c r="S5" s="112"/>
      <c r="T5" s="110"/>
      <c r="U5" s="110"/>
      <c r="V5" s="110"/>
      <c r="W5" s="110"/>
      <c r="X5" s="110"/>
      <c r="Y5" s="110"/>
      <c r="Z5" s="110"/>
      <c r="AA5" s="110"/>
      <c r="AB5" s="110"/>
      <c r="AC5" s="110"/>
      <c r="AD5" s="110"/>
      <c r="AE5" s="110"/>
      <c r="AF5" s="110"/>
      <c r="AG5" s="110"/>
      <c r="AH5" s="110"/>
      <c r="AI5" s="110"/>
      <c r="AJ5" s="110"/>
      <c r="AK5" s="110"/>
      <c r="AL5" s="110"/>
    </row>
    <row r="6" spans="1:38" s="39" customFormat="1" ht="15.6">
      <c r="A6" s="206" t="s">
        <v>155</v>
      </c>
      <c r="B6" s="207"/>
      <c r="C6" s="176"/>
      <c r="D6" s="112"/>
      <c r="E6" s="112"/>
      <c r="F6" s="112"/>
      <c r="G6" s="112"/>
      <c r="H6" s="112"/>
      <c r="I6" s="112"/>
      <c r="J6" s="112"/>
      <c r="K6" s="112"/>
      <c r="L6" s="112"/>
      <c r="M6" s="112"/>
      <c r="N6" s="112"/>
      <c r="O6" s="112"/>
      <c r="P6" s="112"/>
      <c r="Q6" s="112"/>
      <c r="R6" s="208"/>
      <c r="S6" s="112"/>
      <c r="T6" s="110"/>
      <c r="U6" s="110"/>
      <c r="V6" s="110"/>
      <c r="W6" s="110"/>
      <c r="X6" s="110"/>
      <c r="Y6" s="110"/>
      <c r="Z6" s="110"/>
      <c r="AA6" s="110"/>
      <c r="AB6" s="110"/>
      <c r="AC6" s="110"/>
      <c r="AD6" s="110"/>
      <c r="AE6" s="110"/>
      <c r="AF6" s="110"/>
      <c r="AG6" s="110"/>
      <c r="AH6" s="110"/>
      <c r="AI6" s="110"/>
      <c r="AJ6" s="110"/>
      <c r="AK6" s="110"/>
      <c r="AL6" s="110"/>
    </row>
    <row r="7" spans="1:38" s="40" customFormat="1" ht="16.5" customHeight="1">
      <c r="A7" s="139" t="s">
        <v>257</v>
      </c>
      <c r="B7" s="113"/>
      <c r="C7" s="177">
        <f>FIRE1001_historical_working!C9</f>
        <v>4.243617901078918E-3</v>
      </c>
      <c r="D7" s="114">
        <f>FIRE1001_historical_working!D9</f>
        <v>4.3080296814984927E-3</v>
      </c>
      <c r="E7" s="114">
        <f>FIRE1001_historical_working!E9</f>
        <v>4.286073075838088E-3</v>
      </c>
      <c r="F7" s="114">
        <f>FIRE1001_historical_working!F9</f>
        <v>4.2974562816903801E-3</v>
      </c>
      <c r="G7" s="114">
        <f>FIRE1001_historical_working!G9</f>
        <v>4.3415605358477971E-3</v>
      </c>
      <c r="H7" s="114">
        <f>FIRE1001_historical_working!H9</f>
        <v>4.4671086078160145E-3</v>
      </c>
      <c r="I7" s="114">
        <f>FIRE1001_historical_working!I9</f>
        <v>4.5405879221206581E-3</v>
      </c>
      <c r="J7" s="114">
        <f>FIRE1001_historical_working!J9</f>
        <v>4.5179550676583569E-3</v>
      </c>
      <c r="K7" s="114">
        <f>FIRE1001_historical_working!K9</f>
        <v>4.6114198787003792E-3</v>
      </c>
      <c r="L7" s="114">
        <f>FIRE1001_historical_working!L9</f>
        <v>4.7362633417003417E-3</v>
      </c>
      <c r="M7" s="114">
        <f>FIRE1001_historical_working!M9</f>
        <v>4.8327804839778943E-3</v>
      </c>
      <c r="N7" s="114">
        <f>FIRE1001_historical_working!N9</f>
        <v>4.9750370214986898E-3</v>
      </c>
      <c r="O7" s="114">
        <f>FIRE1001_historical_working!O9</f>
        <v>5.0996653431357357E-3</v>
      </c>
      <c r="P7" s="114">
        <f>FIRE1001_historical_working!P9</f>
        <v>5.1474990364723935E-3</v>
      </c>
      <c r="Q7" s="114">
        <f>FIRE1001_historical_working!Q9</f>
        <v>5.2892789501124814E-3</v>
      </c>
      <c r="R7" s="209">
        <f>FIRE1001_historical_working!R9</f>
        <v>5.5209282199999996E-3</v>
      </c>
      <c r="S7" s="178"/>
      <c r="T7" s="179"/>
      <c r="U7" s="180"/>
      <c r="V7" s="180"/>
      <c r="W7" s="181"/>
      <c r="X7" s="180"/>
      <c r="Y7" s="180"/>
      <c r="Z7" s="180"/>
      <c r="AA7" s="180"/>
      <c r="AB7" s="180"/>
      <c r="AC7" s="182"/>
      <c r="AD7" s="180"/>
      <c r="AE7" s="180"/>
      <c r="AF7" s="180"/>
      <c r="AG7" s="180"/>
      <c r="AH7" s="180"/>
      <c r="AI7" s="180"/>
      <c r="AJ7" s="180"/>
      <c r="AK7" s="180"/>
      <c r="AL7" s="180"/>
    </row>
    <row r="8" spans="1:38" s="40" customFormat="1" ht="16.5" customHeight="1">
      <c r="A8" s="141" t="s">
        <v>59</v>
      </c>
      <c r="B8" s="113"/>
      <c r="C8" s="177">
        <f>FIRE1001_historical_working!C10</f>
        <v>3.8548975563380524E-3</v>
      </c>
      <c r="D8" s="114">
        <f>FIRE1001_historical_working!D10</f>
        <v>3.8578866941260709E-3</v>
      </c>
      <c r="E8" s="114">
        <f>FIRE1001_historical_working!E10</f>
        <v>3.887082332859624E-3</v>
      </c>
      <c r="F8" s="114">
        <f>FIRE1001_historical_working!F10</f>
        <v>3.8825983733445139E-3</v>
      </c>
      <c r="G8" s="114">
        <f>FIRE1001_historical_working!G10</f>
        <v>3.8836538954141863E-3</v>
      </c>
      <c r="H8" s="114">
        <f>FIRE1001_historical_working!H10</f>
        <v>3.9904222093467825E-3</v>
      </c>
      <c r="I8" s="114">
        <f>FIRE1001_historical_working!I10</f>
        <v>4.0740937527631678E-3</v>
      </c>
      <c r="J8" s="114">
        <f>FIRE1001_historical_working!J10</f>
        <v>4.1100785412816953E-3</v>
      </c>
      <c r="K8" s="114">
        <f>FIRE1001_historical_working!K10</f>
        <v>4.1089826432215469E-3</v>
      </c>
      <c r="L8" s="114">
        <f>FIRE1001_historical_working!L10</f>
        <v>4.2219192724280352E-3</v>
      </c>
      <c r="M8" s="114">
        <f>FIRE1001_historical_working!M10</f>
        <v>4.3220442888658953E-3</v>
      </c>
      <c r="N8" s="114">
        <f>FIRE1001_historical_working!N10</f>
        <v>4.4433242706846095E-3</v>
      </c>
      <c r="O8" s="114">
        <f>FIRE1001_historical_working!O10</f>
        <v>4.5468371185236472E-3</v>
      </c>
      <c r="P8" s="114">
        <f>FIRE1001_historical_working!P10</f>
        <v>4.6149827048609328E-3</v>
      </c>
      <c r="Q8" s="114">
        <f>FIRE1001_historical_working!Q10</f>
        <v>4.7240011774645312E-3</v>
      </c>
      <c r="R8" s="209">
        <f>FIRE1001_historical_working!R10</f>
        <v>4.9965989000000004E-3</v>
      </c>
      <c r="S8" s="178"/>
      <c r="T8" s="179"/>
      <c r="U8" s="180"/>
      <c r="V8" s="180"/>
      <c r="W8" s="181"/>
      <c r="X8" s="180"/>
      <c r="Y8" s="180"/>
      <c r="Z8" s="180"/>
      <c r="AA8" s="180"/>
      <c r="AB8" s="180"/>
      <c r="AC8" s="115"/>
      <c r="AD8" s="180"/>
      <c r="AE8" s="180"/>
      <c r="AF8" s="180"/>
      <c r="AG8" s="180"/>
      <c r="AH8" s="180"/>
      <c r="AI8" s="180"/>
      <c r="AJ8" s="180"/>
      <c r="AK8" s="180"/>
      <c r="AL8" s="180"/>
    </row>
    <row r="9" spans="1:38" s="41" customFormat="1" ht="16.5" hidden="1" customHeight="1">
      <c r="A9" s="142"/>
      <c r="B9" s="108" t="s">
        <v>158</v>
      </c>
      <c r="C9" s="183" t="str">
        <f>FIRE1001_historical_working!C11</f>
        <v>..</v>
      </c>
      <c r="D9" s="116" t="str">
        <f>FIRE1001_historical_working!D11</f>
        <v>..</v>
      </c>
      <c r="E9" s="116" t="str">
        <f>FIRE1001_historical_working!E11</f>
        <v>..</v>
      </c>
      <c r="F9" s="116" t="str">
        <f>FIRE1001_historical_working!F11</f>
        <v>..</v>
      </c>
      <c r="G9" s="116" t="str">
        <f>FIRE1001_historical_working!G11</f>
        <v>..</v>
      </c>
      <c r="H9" s="116" t="str">
        <f>FIRE1001_historical_working!H11</f>
        <v>..</v>
      </c>
      <c r="I9" s="116" t="str">
        <f>FIRE1001_historical_working!I11</f>
        <v>..</v>
      </c>
      <c r="J9" s="116" t="str">
        <f>FIRE1001_historical_working!J11</f>
        <v>..</v>
      </c>
      <c r="K9" s="116" t="str">
        <f>FIRE1001_historical_working!K11</f>
        <v>..</v>
      </c>
      <c r="L9" s="116" t="str">
        <f>FIRE1001_historical_working!L11</f>
        <v>..</v>
      </c>
      <c r="M9" s="116" t="str">
        <f>FIRE1001_historical_working!M11</f>
        <v>..</v>
      </c>
      <c r="N9" s="116" t="str">
        <f>FIRE1001_historical_working!N11</f>
        <v>..</v>
      </c>
      <c r="O9" s="116" t="str">
        <f>FIRE1001_historical_working!O11</f>
        <v>..</v>
      </c>
      <c r="P9" s="116" t="str">
        <f>FIRE1001_historical_working!P11</f>
        <v>..</v>
      </c>
      <c r="Q9" s="116" t="str">
        <f>FIRE1001_historical_working!Q11</f>
        <v>..</v>
      </c>
      <c r="R9" s="210">
        <f>FIRE1001_historical_working!R11</f>
        <v>5.3060367599999997E-3</v>
      </c>
      <c r="S9" s="184"/>
      <c r="T9" s="185"/>
      <c r="U9" s="175"/>
      <c r="V9" s="175"/>
      <c r="W9" s="175"/>
      <c r="X9" s="175"/>
      <c r="Y9" s="175"/>
      <c r="Z9" s="175"/>
      <c r="AA9" s="175"/>
      <c r="AB9" s="175"/>
      <c r="AC9" s="117"/>
      <c r="AD9" s="175"/>
      <c r="AE9" s="175"/>
      <c r="AF9" s="175"/>
      <c r="AG9" s="175"/>
      <c r="AH9" s="175"/>
      <c r="AI9" s="175"/>
      <c r="AJ9" s="175"/>
      <c r="AK9" s="175"/>
      <c r="AL9" s="175"/>
    </row>
    <row r="10" spans="1:38" s="42" customFormat="1" ht="16.5" hidden="1" customHeight="1">
      <c r="A10" s="144"/>
      <c r="B10" s="108" t="s">
        <v>108</v>
      </c>
      <c r="C10" s="183" t="str">
        <f>FIRE1001_historical_working!C12</f>
        <v>..</v>
      </c>
      <c r="D10" s="116" t="str">
        <f>FIRE1001_historical_working!D12</f>
        <v>..</v>
      </c>
      <c r="E10" s="116" t="str">
        <f>FIRE1001_historical_working!E12</f>
        <v>..</v>
      </c>
      <c r="F10" s="116" t="str">
        <f>FIRE1001_historical_working!F12</f>
        <v>..</v>
      </c>
      <c r="G10" s="116" t="str">
        <f>FIRE1001_historical_working!G12</f>
        <v>..</v>
      </c>
      <c r="H10" s="116" t="str">
        <f>FIRE1001_historical_working!H12</f>
        <v>..</v>
      </c>
      <c r="I10" s="116" t="str">
        <f>FIRE1001_historical_working!I12</f>
        <v>..</v>
      </c>
      <c r="J10" s="116" t="str">
        <f>FIRE1001_historical_working!J12</f>
        <v>..</v>
      </c>
      <c r="K10" s="116" t="str">
        <f>FIRE1001_historical_working!K12</f>
        <v>..</v>
      </c>
      <c r="L10" s="116" t="str">
        <f>FIRE1001_historical_working!L12</f>
        <v>..</v>
      </c>
      <c r="M10" s="116" t="str">
        <f>FIRE1001_historical_working!M12</f>
        <v>..</v>
      </c>
      <c r="N10" s="116" t="str">
        <f>FIRE1001_historical_working!N12</f>
        <v>..</v>
      </c>
      <c r="O10" s="116" t="str">
        <f>FIRE1001_historical_working!O12</f>
        <v>..</v>
      </c>
      <c r="P10" s="116" t="str">
        <f>FIRE1001_historical_working!P12</f>
        <v>..</v>
      </c>
      <c r="Q10" s="116" t="str">
        <f>FIRE1001_historical_working!Q12</f>
        <v>..</v>
      </c>
      <c r="R10" s="210">
        <f>FIRE1001_historical_working!R12</f>
        <v>4.5291897499999999E-3</v>
      </c>
      <c r="S10" s="184"/>
      <c r="T10" s="185"/>
      <c r="U10" s="175"/>
      <c r="V10" s="175"/>
      <c r="W10" s="175"/>
      <c r="X10" s="175"/>
      <c r="Y10" s="175"/>
      <c r="Z10" s="175"/>
      <c r="AA10" s="175"/>
      <c r="AB10" s="175"/>
      <c r="AC10" s="110"/>
      <c r="AD10" s="175"/>
      <c r="AE10" s="175"/>
      <c r="AF10" s="175"/>
      <c r="AG10" s="175"/>
      <c r="AH10" s="175"/>
      <c r="AI10" s="175"/>
      <c r="AJ10" s="175"/>
      <c r="AK10" s="175"/>
      <c r="AL10" s="175"/>
    </row>
    <row r="11" spans="1:38" s="42" customFormat="1" ht="16.5" hidden="1" customHeight="1">
      <c r="A11" s="144"/>
      <c r="B11" s="108" t="s">
        <v>159</v>
      </c>
      <c r="C11" s="183" t="str">
        <f>FIRE1001_historical_working!C13</f>
        <v>..</v>
      </c>
      <c r="D11" s="116" t="str">
        <f>FIRE1001_historical_working!D13</f>
        <v>..</v>
      </c>
      <c r="E11" s="116" t="str">
        <f>FIRE1001_historical_working!E13</f>
        <v>..</v>
      </c>
      <c r="F11" s="116" t="str">
        <f>FIRE1001_historical_working!F13</f>
        <v>..</v>
      </c>
      <c r="G11" s="116" t="str">
        <f>FIRE1001_historical_working!G13</f>
        <v>..</v>
      </c>
      <c r="H11" s="116" t="str">
        <f>FIRE1001_historical_working!H13</f>
        <v>..</v>
      </c>
      <c r="I11" s="116" t="str">
        <f>FIRE1001_historical_working!I13</f>
        <v>..</v>
      </c>
      <c r="J11" s="116" t="str">
        <f>FIRE1001_historical_working!J13</f>
        <v>..</v>
      </c>
      <c r="K11" s="116" t="str">
        <f>FIRE1001_historical_working!K13</f>
        <v>..</v>
      </c>
      <c r="L11" s="116" t="str">
        <f>FIRE1001_historical_working!L13</f>
        <v>..</v>
      </c>
      <c r="M11" s="116" t="str">
        <f>FIRE1001_historical_working!M13</f>
        <v>..</v>
      </c>
      <c r="N11" s="116" t="str">
        <f>FIRE1001_historical_working!N13</f>
        <v>..</v>
      </c>
      <c r="O11" s="116" t="str">
        <f>FIRE1001_historical_working!O13</f>
        <v>..</v>
      </c>
      <c r="P11" s="116" t="str">
        <f>FIRE1001_historical_working!P13</f>
        <v>..</v>
      </c>
      <c r="Q11" s="116" t="str">
        <f>FIRE1001_historical_working!Q13</f>
        <v>..</v>
      </c>
      <c r="R11" s="210">
        <f>FIRE1001_historical_working!R13</f>
        <v>4.78688247E-3</v>
      </c>
      <c r="S11" s="184"/>
      <c r="T11" s="185"/>
      <c r="U11" s="175"/>
      <c r="V11" s="175"/>
      <c r="W11" s="175"/>
      <c r="X11" s="175"/>
      <c r="Y11" s="175"/>
      <c r="Z11" s="175"/>
      <c r="AA11" s="175"/>
      <c r="AB11" s="175"/>
      <c r="AC11" s="110"/>
      <c r="AD11" s="175"/>
      <c r="AE11" s="175"/>
      <c r="AF11" s="175"/>
      <c r="AG11" s="175"/>
      <c r="AH11" s="175"/>
      <c r="AI11" s="175"/>
      <c r="AJ11" s="175"/>
      <c r="AK11" s="175"/>
      <c r="AL11" s="175"/>
    </row>
    <row r="12" spans="1:38" s="43" customFormat="1" ht="16.5" customHeight="1">
      <c r="A12" s="141" t="s">
        <v>258</v>
      </c>
      <c r="B12" s="113"/>
      <c r="C12" s="177">
        <f>FIRE1001_historical_working!C14</f>
        <v>3.9971450539603107E-3</v>
      </c>
      <c r="D12" s="114">
        <f>FIRE1001_historical_working!D14</f>
        <v>4.0014899158709706E-3</v>
      </c>
      <c r="E12" s="114">
        <f>FIRE1001_historical_working!E14</f>
        <v>3.9617567205853721E-3</v>
      </c>
      <c r="F12" s="114">
        <f>FIRE1001_historical_working!F14</f>
        <v>3.9620933977906796E-3</v>
      </c>
      <c r="G12" s="114">
        <f>FIRE1001_historical_working!G14</f>
        <v>3.9702396650199093E-3</v>
      </c>
      <c r="H12" s="114">
        <f>FIRE1001_historical_working!H14</f>
        <v>4.1316540939870527E-3</v>
      </c>
      <c r="I12" s="114">
        <f>FIRE1001_historical_working!I14</f>
        <v>4.243459364447779E-3</v>
      </c>
      <c r="J12" s="114">
        <f>FIRE1001_historical_working!J14</f>
        <v>4.2412491852364554E-3</v>
      </c>
      <c r="K12" s="114">
        <f>FIRE1001_historical_working!K14</f>
        <v>4.3531177468328786E-3</v>
      </c>
      <c r="L12" s="114">
        <f>FIRE1001_historical_working!L14</f>
        <v>4.4603630027685096E-3</v>
      </c>
      <c r="M12" s="114">
        <f>FIRE1001_historical_working!M14</f>
        <v>4.5408894928632747E-3</v>
      </c>
      <c r="N12" s="114">
        <f>FIRE1001_historical_working!N14</f>
        <v>4.6852215395677054E-3</v>
      </c>
      <c r="O12" s="114">
        <f>FIRE1001_historical_working!O14</f>
        <v>4.8363382876855246E-3</v>
      </c>
      <c r="P12" s="114">
        <f>FIRE1001_historical_working!P14</f>
        <v>4.9100820532443244E-3</v>
      </c>
      <c r="Q12" s="114">
        <f>FIRE1001_historical_working!Q14</f>
        <v>4.999072950136272E-3</v>
      </c>
      <c r="R12" s="209">
        <f>FIRE1001_historical_working!R14</f>
        <v>5.3252041500000003E-3</v>
      </c>
      <c r="S12" s="178"/>
      <c r="T12" s="179"/>
      <c r="U12" s="180"/>
      <c r="V12" s="180"/>
      <c r="W12" s="180"/>
      <c r="X12" s="180"/>
      <c r="Y12" s="180"/>
      <c r="Z12" s="180"/>
      <c r="AA12" s="180"/>
      <c r="AB12" s="180"/>
      <c r="AC12" s="115"/>
      <c r="AD12" s="180"/>
      <c r="AE12" s="180"/>
      <c r="AF12" s="180"/>
      <c r="AG12" s="180"/>
      <c r="AH12" s="180"/>
      <c r="AI12" s="180"/>
      <c r="AJ12" s="180"/>
      <c r="AK12" s="180"/>
      <c r="AL12" s="180"/>
    </row>
    <row r="13" spans="1:38" s="41" customFormat="1" ht="16.5" hidden="1" customHeight="1">
      <c r="A13" s="142"/>
      <c r="B13" s="108" t="s">
        <v>112</v>
      </c>
      <c r="C13" s="183" t="str">
        <f>FIRE1001_historical_working!C15</f>
        <v>..</v>
      </c>
      <c r="D13" s="116" t="str">
        <f>FIRE1001_historical_working!D15</f>
        <v>..</v>
      </c>
      <c r="E13" s="116" t="str">
        <f>FIRE1001_historical_working!E15</f>
        <v>..</v>
      </c>
      <c r="F13" s="116" t="str">
        <f>FIRE1001_historical_working!F15</f>
        <v>..</v>
      </c>
      <c r="G13" s="116" t="str">
        <f>FIRE1001_historical_working!G15</f>
        <v>..</v>
      </c>
      <c r="H13" s="116" t="str">
        <f>FIRE1001_historical_working!H15</f>
        <v>..</v>
      </c>
      <c r="I13" s="116" t="str">
        <f>FIRE1001_historical_working!I15</f>
        <v>..</v>
      </c>
      <c r="J13" s="116" t="str">
        <f>FIRE1001_historical_working!J15</f>
        <v>..</v>
      </c>
      <c r="K13" s="116" t="str">
        <f>FIRE1001_historical_working!K15</f>
        <v>..</v>
      </c>
      <c r="L13" s="116" t="str">
        <f>FIRE1001_historical_working!L15</f>
        <v>..</v>
      </c>
      <c r="M13" s="116" t="str">
        <f>FIRE1001_historical_working!M15</f>
        <v>..</v>
      </c>
      <c r="N13" s="116" t="str">
        <f>FIRE1001_historical_working!N15</f>
        <v>..</v>
      </c>
      <c r="O13" s="116" t="str">
        <f>FIRE1001_historical_working!O15</f>
        <v>..</v>
      </c>
      <c r="P13" s="116" t="str">
        <f>FIRE1001_historical_working!P15</f>
        <v>..</v>
      </c>
      <c r="Q13" s="116" t="str">
        <f>FIRE1001_historical_working!Q15</f>
        <v>..</v>
      </c>
      <c r="R13" s="210">
        <f>FIRE1001_historical_working!R15</f>
        <v>5.0661084499999997E-3</v>
      </c>
      <c r="S13" s="184"/>
      <c r="T13" s="185"/>
      <c r="U13" s="175"/>
      <c r="V13" s="175"/>
      <c r="W13" s="175"/>
      <c r="X13" s="175"/>
      <c r="Y13" s="175"/>
      <c r="Z13" s="175"/>
      <c r="AA13" s="175"/>
      <c r="AB13" s="175"/>
      <c r="AC13" s="117"/>
      <c r="AD13" s="175"/>
      <c r="AE13" s="175"/>
      <c r="AF13" s="175"/>
      <c r="AG13" s="175"/>
      <c r="AH13" s="175"/>
      <c r="AI13" s="175"/>
      <c r="AJ13" s="175"/>
      <c r="AK13" s="175"/>
      <c r="AL13" s="175"/>
    </row>
    <row r="14" spans="1:38" s="42" customFormat="1" ht="16.5" hidden="1" customHeight="1">
      <c r="A14" s="144"/>
      <c r="B14" s="108" t="s">
        <v>111</v>
      </c>
      <c r="C14" s="183" t="str">
        <f>FIRE1001_historical_working!C16</f>
        <v>..</v>
      </c>
      <c r="D14" s="116" t="str">
        <f>FIRE1001_historical_working!D16</f>
        <v>..</v>
      </c>
      <c r="E14" s="116" t="str">
        <f>FIRE1001_historical_working!E16</f>
        <v>..</v>
      </c>
      <c r="F14" s="116" t="str">
        <f>FIRE1001_historical_working!F16</f>
        <v>..</v>
      </c>
      <c r="G14" s="116" t="str">
        <f>FIRE1001_historical_working!G16</f>
        <v>..</v>
      </c>
      <c r="H14" s="116" t="str">
        <f>FIRE1001_historical_working!H16</f>
        <v>..</v>
      </c>
      <c r="I14" s="116" t="str">
        <f>FIRE1001_historical_working!I16</f>
        <v>..</v>
      </c>
      <c r="J14" s="116" t="str">
        <f>FIRE1001_historical_working!J16</f>
        <v>..</v>
      </c>
      <c r="K14" s="116" t="str">
        <f>FIRE1001_historical_working!K16</f>
        <v>..</v>
      </c>
      <c r="L14" s="116" t="str">
        <f>FIRE1001_historical_working!L16</f>
        <v>..</v>
      </c>
      <c r="M14" s="116" t="str">
        <f>FIRE1001_historical_working!M16</f>
        <v>..</v>
      </c>
      <c r="N14" s="116" t="str">
        <f>FIRE1001_historical_working!N16</f>
        <v>..</v>
      </c>
      <c r="O14" s="116" t="str">
        <f>FIRE1001_historical_working!O16</f>
        <v>..</v>
      </c>
      <c r="P14" s="116" t="str">
        <f>FIRE1001_historical_working!P16</f>
        <v>..</v>
      </c>
      <c r="Q14" s="116" t="str">
        <f>FIRE1001_historical_working!Q16</f>
        <v>..</v>
      </c>
      <c r="R14" s="210">
        <f>FIRE1001_historical_working!R16</f>
        <v>5.37239811E-3</v>
      </c>
      <c r="S14" s="184"/>
      <c r="T14" s="185"/>
      <c r="U14" s="175"/>
      <c r="V14" s="175"/>
      <c r="W14" s="175"/>
      <c r="X14" s="175"/>
      <c r="Y14" s="175"/>
      <c r="Z14" s="175"/>
      <c r="AA14" s="175"/>
      <c r="AB14" s="175"/>
      <c r="AC14" s="110"/>
      <c r="AD14" s="175"/>
      <c r="AE14" s="175"/>
      <c r="AF14" s="175"/>
      <c r="AG14" s="175"/>
      <c r="AH14" s="175"/>
      <c r="AI14" s="175"/>
      <c r="AJ14" s="175"/>
      <c r="AK14" s="175"/>
      <c r="AL14" s="175"/>
    </row>
    <row r="15" spans="1:38" s="43" customFormat="1" ht="16.5" customHeight="1">
      <c r="A15" s="141" t="s">
        <v>62</v>
      </c>
      <c r="B15" s="113"/>
      <c r="C15" s="177">
        <f>FIRE1001_historical_working!C17</f>
        <v>4.6633680595310079E-3</v>
      </c>
      <c r="D15" s="114">
        <f>FIRE1001_historical_working!D17</f>
        <v>4.654870079825334E-3</v>
      </c>
      <c r="E15" s="114">
        <f>FIRE1001_historical_working!E17</f>
        <v>4.6772299176232332E-3</v>
      </c>
      <c r="F15" s="114">
        <f>FIRE1001_historical_working!F17</f>
        <v>4.7465820950312477E-3</v>
      </c>
      <c r="G15" s="114">
        <f>FIRE1001_historical_working!G17</f>
        <v>4.8168824246691139E-3</v>
      </c>
      <c r="H15" s="114">
        <f>FIRE1001_historical_working!H17</f>
        <v>4.8890221891395398E-3</v>
      </c>
      <c r="I15" s="114">
        <f>FIRE1001_historical_working!I17</f>
        <v>4.9033400417002404E-3</v>
      </c>
      <c r="J15" s="114">
        <f>FIRE1001_historical_working!J17</f>
        <v>4.8113410235786696E-3</v>
      </c>
      <c r="K15" s="114">
        <f>FIRE1001_historical_working!K17</f>
        <v>4.9137523126424635E-3</v>
      </c>
      <c r="L15" s="114">
        <f>FIRE1001_historical_working!L17</f>
        <v>5.0743728503233419E-3</v>
      </c>
      <c r="M15" s="114">
        <f>FIRE1001_historical_working!M17</f>
        <v>5.2376692690281508E-3</v>
      </c>
      <c r="N15" s="114">
        <f>FIRE1001_historical_working!N17</f>
        <v>5.4323118502075576E-3</v>
      </c>
      <c r="O15" s="114">
        <f>FIRE1001_historical_working!O17</f>
        <v>5.5521544358927179E-3</v>
      </c>
      <c r="P15" s="114">
        <f>FIRE1001_historical_working!P17</f>
        <v>5.6089058947353075E-3</v>
      </c>
      <c r="Q15" s="114">
        <f>FIRE1001_historical_working!Q17</f>
        <v>5.7756629745008056E-3</v>
      </c>
      <c r="R15" s="209">
        <f>FIRE1001_historical_working!R17</f>
        <v>6.18490372E-3</v>
      </c>
      <c r="S15" s="178"/>
      <c r="T15" s="179"/>
      <c r="U15" s="180"/>
      <c r="V15" s="180"/>
      <c r="W15" s="180"/>
      <c r="X15" s="180"/>
      <c r="Y15" s="180"/>
      <c r="Z15" s="180"/>
      <c r="AA15" s="180"/>
      <c r="AB15" s="180"/>
      <c r="AC15" s="115"/>
      <c r="AD15" s="180"/>
      <c r="AE15" s="180"/>
      <c r="AF15" s="180"/>
      <c r="AG15" s="180"/>
      <c r="AH15" s="180"/>
      <c r="AI15" s="180"/>
      <c r="AJ15" s="180"/>
      <c r="AK15" s="180"/>
      <c r="AL15" s="180"/>
    </row>
    <row r="16" spans="1:38" s="43" customFormat="1" ht="16.5" customHeight="1">
      <c r="A16" s="141" t="s">
        <v>259</v>
      </c>
      <c r="B16" s="113"/>
      <c r="C16" s="177">
        <f>FIRE1001_historical_working!C18</f>
        <v>4.7842026385198659E-3</v>
      </c>
      <c r="D16" s="114">
        <f>FIRE1001_historical_working!D18</f>
        <v>5.5289622222390814E-3</v>
      </c>
      <c r="E16" s="114">
        <f>FIRE1001_historical_working!E18</f>
        <v>5.2072736656439064E-3</v>
      </c>
      <c r="F16" s="114">
        <f>FIRE1001_historical_working!F18</f>
        <v>5.0687106338536394E-3</v>
      </c>
      <c r="G16" s="114">
        <f>FIRE1001_historical_working!G18</f>
        <v>4.9806707308780633E-3</v>
      </c>
      <c r="H16" s="114">
        <f>FIRE1001_historical_working!H18</f>
        <v>5.0707207092252375E-3</v>
      </c>
      <c r="I16" s="114">
        <f>FIRE1001_historical_working!I18</f>
        <v>5.1325267441991399E-3</v>
      </c>
      <c r="J16" s="114">
        <f>FIRE1001_historical_working!J18</f>
        <v>5.0107623065629566E-3</v>
      </c>
      <c r="K16" s="114">
        <f>FIRE1001_historical_working!K18</f>
        <v>5.2676508219979493E-3</v>
      </c>
      <c r="L16" s="114">
        <f>FIRE1001_historical_working!L18</f>
        <v>5.5097442053706558E-3</v>
      </c>
      <c r="M16" s="114">
        <f>FIRE1001_historical_working!M18</f>
        <v>5.6456606162500764E-3</v>
      </c>
      <c r="N16" s="114">
        <f>FIRE1001_historical_working!N18</f>
        <v>5.7596711738632407E-3</v>
      </c>
      <c r="O16" s="114">
        <f>FIRE1001_historical_working!O18</f>
        <v>6.0208235914196353E-3</v>
      </c>
      <c r="P16" s="114">
        <f>FIRE1001_historical_working!P18</f>
        <v>6.1271624877695602E-3</v>
      </c>
      <c r="Q16" s="114">
        <f>FIRE1001_historical_working!Q18</f>
        <v>6.2540656192589996E-3</v>
      </c>
      <c r="R16" s="209">
        <f>FIRE1001_historical_working!R18</f>
        <v>6.4425516299999996E-3</v>
      </c>
      <c r="S16" s="178"/>
      <c r="T16" s="179"/>
      <c r="U16" s="180"/>
      <c r="V16" s="180"/>
      <c r="W16" s="180"/>
      <c r="X16" s="180"/>
      <c r="Y16" s="180"/>
      <c r="Z16" s="180"/>
      <c r="AA16" s="180"/>
      <c r="AB16" s="180"/>
      <c r="AC16" s="115"/>
      <c r="AD16" s="180"/>
      <c r="AE16" s="180"/>
      <c r="AF16" s="180"/>
      <c r="AG16" s="180"/>
      <c r="AH16" s="180"/>
      <c r="AI16" s="180"/>
      <c r="AJ16" s="180"/>
      <c r="AK16" s="180"/>
      <c r="AL16" s="180"/>
    </row>
    <row r="17" spans="1:38" s="43" customFormat="1" ht="16.5" hidden="1" customHeight="1" thickBot="1">
      <c r="A17" s="147" t="s">
        <v>260</v>
      </c>
      <c r="B17" s="113"/>
      <c r="C17" s="177" t="str">
        <f>FIRE1001_historical_working!C19</f>
        <v>..</v>
      </c>
      <c r="D17" s="114" t="str">
        <f>FIRE1001_historical_working!D19</f>
        <v>..</v>
      </c>
      <c r="E17" s="114" t="str">
        <f>FIRE1001_historical_working!E19</f>
        <v>..</v>
      </c>
      <c r="F17" s="114" t="str">
        <f>FIRE1001_historical_working!F19</f>
        <v>..</v>
      </c>
      <c r="G17" s="114" t="str">
        <f>FIRE1001_historical_working!G19</f>
        <v>..</v>
      </c>
      <c r="H17" s="114" t="str">
        <f>FIRE1001_historical_working!H19</f>
        <v>..</v>
      </c>
      <c r="I17" s="114" t="str">
        <f>FIRE1001_historical_working!I19</f>
        <v>..</v>
      </c>
      <c r="J17" s="114" t="str">
        <f>FIRE1001_historical_working!J19</f>
        <v>..</v>
      </c>
      <c r="K17" s="114" t="str">
        <f>FIRE1001_historical_working!K19</f>
        <v>..</v>
      </c>
      <c r="L17" s="114" t="str">
        <f>FIRE1001_historical_working!L19</f>
        <v>..</v>
      </c>
      <c r="M17" s="114" t="str">
        <f>FIRE1001_historical_working!M19</f>
        <v>..</v>
      </c>
      <c r="N17" s="114" t="str">
        <f>FIRE1001_historical_working!N19</f>
        <v>..</v>
      </c>
      <c r="O17" s="114" t="str">
        <f>FIRE1001_historical_working!O19</f>
        <v>..</v>
      </c>
      <c r="P17" s="114" t="str">
        <f>FIRE1001_historical_working!P19</f>
        <v>..</v>
      </c>
      <c r="Q17" s="114" t="str">
        <f>FIRE1001_historical_working!Q19</f>
        <v>..</v>
      </c>
      <c r="R17" s="209">
        <f>FIRE1001_historical_working!R19</f>
        <v>5.7526649399999999E-3</v>
      </c>
      <c r="S17" s="178"/>
      <c r="T17" s="179"/>
      <c r="U17" s="180"/>
      <c r="V17" s="180"/>
      <c r="W17" s="180"/>
      <c r="X17" s="180"/>
      <c r="Y17" s="180"/>
      <c r="Z17" s="180"/>
      <c r="AA17" s="180"/>
      <c r="AB17" s="180"/>
      <c r="AC17" s="115"/>
      <c r="AD17" s="180"/>
      <c r="AE17" s="180"/>
      <c r="AF17" s="180"/>
      <c r="AG17" s="180"/>
      <c r="AH17" s="180"/>
      <c r="AI17" s="180"/>
      <c r="AJ17" s="180"/>
      <c r="AK17" s="180"/>
      <c r="AL17" s="180"/>
    </row>
    <row r="18" spans="1:38" s="42" customFormat="1" ht="16.5" customHeight="1">
      <c r="A18" s="139"/>
      <c r="B18" s="118"/>
      <c r="C18" s="186"/>
      <c r="D18" s="187"/>
      <c r="E18" s="187"/>
      <c r="F18" s="187"/>
      <c r="G18" s="187"/>
      <c r="H18" s="187"/>
      <c r="I18" s="187"/>
      <c r="J18" s="187"/>
      <c r="K18" s="187"/>
      <c r="L18" s="187"/>
      <c r="M18" s="187"/>
      <c r="N18" s="187"/>
      <c r="O18" s="187"/>
      <c r="P18" s="187"/>
      <c r="Q18" s="187"/>
      <c r="R18" s="211"/>
      <c r="S18" s="184"/>
      <c r="T18" s="188"/>
      <c r="U18" s="110"/>
      <c r="V18" s="110"/>
      <c r="W18" s="110"/>
      <c r="X18" s="110"/>
      <c r="Y18" s="110"/>
      <c r="Z18" s="110"/>
      <c r="AA18" s="110"/>
      <c r="AB18" s="110"/>
      <c r="AC18" s="110"/>
      <c r="AD18" s="110"/>
      <c r="AE18" s="110"/>
      <c r="AF18" s="110"/>
      <c r="AG18" s="110"/>
      <c r="AH18" s="110"/>
      <c r="AI18" s="110"/>
      <c r="AJ18" s="110"/>
      <c r="AK18" s="110"/>
      <c r="AL18" s="110"/>
    </row>
    <row r="19" spans="1:38" s="42" customFormat="1" ht="16.5" customHeight="1">
      <c r="A19" s="137" t="s">
        <v>175</v>
      </c>
      <c r="B19" s="118"/>
      <c r="C19" s="186"/>
      <c r="D19" s="187"/>
      <c r="E19" s="187"/>
      <c r="F19" s="187"/>
      <c r="G19" s="187"/>
      <c r="H19" s="187"/>
      <c r="I19" s="187"/>
      <c r="J19" s="187"/>
      <c r="K19" s="187"/>
      <c r="L19" s="187"/>
      <c r="M19" s="187"/>
      <c r="N19" s="187"/>
      <c r="O19" s="187"/>
      <c r="P19" s="187"/>
      <c r="Q19" s="187"/>
      <c r="R19" s="211"/>
      <c r="S19" s="184"/>
      <c r="T19" s="188"/>
      <c r="U19" s="110"/>
      <c r="V19" s="110"/>
      <c r="W19" s="110"/>
      <c r="X19" s="110"/>
      <c r="Y19" s="110"/>
      <c r="Z19" s="110"/>
      <c r="AA19" s="110"/>
      <c r="AB19" s="110"/>
      <c r="AC19" s="110"/>
      <c r="AD19" s="110"/>
      <c r="AE19" s="110"/>
      <c r="AF19" s="110"/>
      <c r="AG19" s="110"/>
      <c r="AH19" s="110"/>
      <c r="AI19" s="110"/>
      <c r="AJ19" s="110"/>
      <c r="AK19" s="110"/>
      <c r="AL19" s="110"/>
    </row>
    <row r="20" spans="1:38" s="44" customFormat="1" ht="16.5" customHeight="1">
      <c r="A20" s="139" t="s">
        <v>257</v>
      </c>
      <c r="B20" s="113"/>
      <c r="C20" s="189">
        <f>FIRE1001_historical_working!C22</f>
        <v>153420.26909268979</v>
      </c>
      <c r="D20" s="119">
        <f>FIRE1001_historical_working!D22</f>
        <v>163897.3746964687</v>
      </c>
      <c r="E20" s="119">
        <f>FIRE1001_historical_working!E22</f>
        <v>163383.66629036199</v>
      </c>
      <c r="F20" s="119">
        <f>FIRE1001_historical_working!F22</f>
        <v>159698.2734919865</v>
      </c>
      <c r="G20" s="119">
        <f>FIRE1001_historical_working!G22</f>
        <v>160788.43992950692</v>
      </c>
      <c r="H20" s="119">
        <f>FIRE1001_historical_working!H22</f>
        <v>178442.66820695478</v>
      </c>
      <c r="I20" s="119">
        <f>FIRE1001_historical_working!I22</f>
        <v>173482.43707685854</v>
      </c>
      <c r="J20" s="119">
        <f>FIRE1001_historical_working!J22</f>
        <v>185338.87328601992</v>
      </c>
      <c r="K20" s="119">
        <f>FIRE1001_historical_working!K22</f>
        <v>169453.1818815773</v>
      </c>
      <c r="L20" s="119">
        <f>FIRE1001_historical_working!L22</f>
        <v>167697.80422130303</v>
      </c>
      <c r="M20" s="119">
        <f>FIRE1001_historical_working!M22</f>
        <v>142748.46982728477</v>
      </c>
      <c r="N20" s="119">
        <f>FIRE1001_historical_working!N22</f>
        <v>133481</v>
      </c>
      <c r="O20" s="119">
        <f>FIRE1001_historical_working!O22</f>
        <v>125016.66987977059</v>
      </c>
      <c r="P20" s="119">
        <f>FIRE1001_historical_working!P22</f>
        <v>111095.40776958657</v>
      </c>
      <c r="Q20" s="119">
        <f>FIRE1001_historical_working!Q22</f>
        <v>95995.747539969991</v>
      </c>
      <c r="R20" s="212">
        <f>FIRE1001_historical_working!R22</f>
        <v>88695</v>
      </c>
      <c r="S20" s="119"/>
      <c r="T20" s="190"/>
      <c r="U20" s="190"/>
      <c r="V20" s="191"/>
      <c r="W20" s="191"/>
      <c r="X20" s="191"/>
      <c r="Y20" s="191"/>
      <c r="Z20" s="191"/>
      <c r="AA20" s="191"/>
      <c r="AB20" s="191"/>
      <c r="AC20" s="191"/>
      <c r="AD20" s="191"/>
      <c r="AE20" s="191"/>
      <c r="AF20" s="120"/>
      <c r="AG20" s="120"/>
      <c r="AH20" s="120"/>
      <c r="AI20" s="120"/>
      <c r="AJ20" s="120"/>
      <c r="AK20" s="120"/>
      <c r="AL20" s="120"/>
    </row>
    <row r="21" spans="1:38" s="44" customFormat="1" ht="16.5" customHeight="1">
      <c r="A21" s="141" t="s">
        <v>59</v>
      </c>
      <c r="B21" s="113"/>
      <c r="C21" s="189">
        <f>FIRE1001_historical_working!C23</f>
        <v>50466.795728320023</v>
      </c>
      <c r="D21" s="119">
        <f>FIRE1001_historical_working!D23</f>
        <v>52534.577541997285</v>
      </c>
      <c r="E21" s="119">
        <f>FIRE1001_historical_working!E23</f>
        <v>54360.242446010503</v>
      </c>
      <c r="F21" s="119">
        <f>FIRE1001_historical_working!F23</f>
        <v>55054.592937918416</v>
      </c>
      <c r="G21" s="119">
        <f>FIRE1001_historical_working!G23</f>
        <v>53781.660514840798</v>
      </c>
      <c r="H21" s="119">
        <f>FIRE1001_historical_working!H23</f>
        <v>56313.722793389286</v>
      </c>
      <c r="I21" s="119">
        <f>FIRE1001_historical_working!I23</f>
        <v>52781.876150074313</v>
      </c>
      <c r="J21" s="119">
        <f>FIRE1001_historical_working!J23</f>
        <v>52374.587342481289</v>
      </c>
      <c r="K21" s="119">
        <f>FIRE1001_historical_working!K23</f>
        <v>46741.605134720638</v>
      </c>
      <c r="L21" s="119">
        <f>FIRE1001_historical_working!L23</f>
        <v>48382.4931156729</v>
      </c>
      <c r="M21" s="119">
        <f>FIRE1001_historical_working!M23</f>
        <v>44996.754836058506</v>
      </c>
      <c r="N21" s="119">
        <f>FIRE1001_historical_working!N23</f>
        <v>43892</v>
      </c>
      <c r="O21" s="119">
        <f>FIRE1001_historical_working!O23</f>
        <v>42111.802058343404</v>
      </c>
      <c r="P21" s="119">
        <f>FIRE1001_historical_working!P23</f>
        <v>38993.366162392478</v>
      </c>
      <c r="Q21" s="119">
        <f>FIRE1001_historical_working!Q23</f>
        <v>33293.819790005735</v>
      </c>
      <c r="R21" s="212">
        <f>FIRE1001_historical_working!R23</f>
        <v>36170</v>
      </c>
      <c r="S21" s="119"/>
      <c r="T21" s="190"/>
      <c r="U21" s="190"/>
      <c r="V21" s="191"/>
      <c r="W21" s="191"/>
      <c r="X21" s="191"/>
      <c r="Y21" s="191"/>
      <c r="Z21" s="191"/>
      <c r="AA21" s="191"/>
      <c r="AB21" s="191"/>
      <c r="AC21" s="191"/>
      <c r="AD21" s="191"/>
      <c r="AE21" s="191"/>
      <c r="AF21" s="120"/>
      <c r="AG21" s="120"/>
      <c r="AH21" s="120"/>
      <c r="AI21" s="120"/>
      <c r="AJ21" s="120"/>
      <c r="AK21" s="120"/>
      <c r="AL21" s="120"/>
    </row>
    <row r="22" spans="1:38" s="41" customFormat="1" ht="16.5" hidden="1" customHeight="1">
      <c r="A22" s="142"/>
      <c r="B22" s="108" t="s">
        <v>158</v>
      </c>
      <c r="C22" s="192" t="str">
        <f>FIRE1001_historical_working!C24</f>
        <v>..</v>
      </c>
      <c r="D22" s="121" t="str">
        <f>FIRE1001_historical_working!D24</f>
        <v>..</v>
      </c>
      <c r="E22" s="121" t="str">
        <f>FIRE1001_historical_working!E24</f>
        <v>..</v>
      </c>
      <c r="F22" s="121" t="str">
        <f>FIRE1001_historical_working!F24</f>
        <v>..</v>
      </c>
      <c r="G22" s="121" t="str">
        <f>FIRE1001_historical_working!G24</f>
        <v>..</v>
      </c>
      <c r="H22" s="121" t="str">
        <f>FIRE1001_historical_working!H24</f>
        <v>..</v>
      </c>
      <c r="I22" s="121" t="str">
        <f>FIRE1001_historical_working!I24</f>
        <v>..</v>
      </c>
      <c r="J22" s="121" t="str">
        <f>FIRE1001_historical_working!J24</f>
        <v>..</v>
      </c>
      <c r="K22" s="121" t="str">
        <f>FIRE1001_historical_working!K24</f>
        <v>..</v>
      </c>
      <c r="L22" s="121" t="str">
        <f>FIRE1001_historical_working!L24</f>
        <v>..</v>
      </c>
      <c r="M22" s="121" t="str">
        <f>FIRE1001_historical_working!M24</f>
        <v>..</v>
      </c>
      <c r="N22" s="121" t="str">
        <f>FIRE1001_historical_working!N24</f>
        <v>..</v>
      </c>
      <c r="O22" s="121" t="str">
        <f>FIRE1001_historical_working!O24</f>
        <v>..</v>
      </c>
      <c r="P22" s="121" t="str">
        <f>FIRE1001_historical_working!P24</f>
        <v>..</v>
      </c>
      <c r="Q22" s="121" t="str">
        <f>FIRE1001_historical_working!Q24</f>
        <v>..</v>
      </c>
      <c r="R22" s="213">
        <f>FIRE1001_historical_working!R24</f>
        <v>20444</v>
      </c>
      <c r="S22" s="121"/>
      <c r="T22" s="193"/>
      <c r="U22" s="193"/>
      <c r="V22" s="191"/>
      <c r="W22" s="191"/>
      <c r="X22" s="191"/>
      <c r="Y22" s="191"/>
      <c r="Z22" s="191"/>
      <c r="AA22" s="191"/>
      <c r="AB22" s="191"/>
      <c r="AC22" s="191"/>
      <c r="AD22" s="191"/>
      <c r="AE22" s="191"/>
      <c r="AF22" s="117"/>
      <c r="AG22" s="117"/>
      <c r="AH22" s="117"/>
      <c r="AI22" s="117"/>
      <c r="AJ22" s="117"/>
      <c r="AK22" s="117"/>
      <c r="AL22" s="117"/>
    </row>
    <row r="23" spans="1:38" s="45" customFormat="1" ht="16.5" hidden="1" customHeight="1">
      <c r="A23" s="144"/>
      <c r="B23" s="108" t="s">
        <v>108</v>
      </c>
      <c r="C23" s="192" t="str">
        <f>FIRE1001_historical_working!C25</f>
        <v>..</v>
      </c>
      <c r="D23" s="121" t="str">
        <f>FIRE1001_historical_working!D25</f>
        <v>..</v>
      </c>
      <c r="E23" s="121" t="str">
        <f>FIRE1001_historical_working!E25</f>
        <v>..</v>
      </c>
      <c r="F23" s="121" t="str">
        <f>FIRE1001_historical_working!F25</f>
        <v>..</v>
      </c>
      <c r="G23" s="121" t="str">
        <f>FIRE1001_historical_working!G25</f>
        <v>..</v>
      </c>
      <c r="H23" s="121" t="str">
        <f>FIRE1001_historical_working!H25</f>
        <v>..</v>
      </c>
      <c r="I23" s="121" t="str">
        <f>FIRE1001_historical_working!I25</f>
        <v>..</v>
      </c>
      <c r="J23" s="121" t="str">
        <f>FIRE1001_historical_working!J25</f>
        <v>..</v>
      </c>
      <c r="K23" s="121" t="str">
        <f>FIRE1001_historical_working!K25</f>
        <v>..</v>
      </c>
      <c r="L23" s="121" t="str">
        <f>FIRE1001_historical_working!L25</f>
        <v>..</v>
      </c>
      <c r="M23" s="121" t="str">
        <f>FIRE1001_historical_working!M25</f>
        <v>..</v>
      </c>
      <c r="N23" s="121" t="str">
        <f>FIRE1001_historical_working!N25</f>
        <v>..</v>
      </c>
      <c r="O23" s="121" t="str">
        <f>FIRE1001_historical_working!O25</f>
        <v>..</v>
      </c>
      <c r="P23" s="121" t="str">
        <f>FIRE1001_historical_working!P25</f>
        <v>..</v>
      </c>
      <c r="Q23" s="121" t="str">
        <f>FIRE1001_historical_working!Q25</f>
        <v>..</v>
      </c>
      <c r="R23" s="213">
        <f>FIRE1001_historical_working!R25</f>
        <v>11751</v>
      </c>
      <c r="S23" s="121"/>
      <c r="T23" s="193"/>
      <c r="U23" s="193"/>
      <c r="V23" s="191"/>
      <c r="W23" s="191"/>
      <c r="X23" s="191"/>
      <c r="Y23" s="191"/>
      <c r="Z23" s="191"/>
      <c r="AA23" s="191"/>
      <c r="AB23" s="191"/>
      <c r="AC23" s="191"/>
      <c r="AD23" s="191"/>
      <c r="AE23" s="191"/>
      <c r="AF23" s="117"/>
      <c r="AG23" s="117"/>
      <c r="AH23" s="117"/>
      <c r="AI23" s="117"/>
      <c r="AJ23" s="117"/>
      <c r="AK23" s="117"/>
      <c r="AL23" s="117"/>
    </row>
    <row r="24" spans="1:38" s="45" customFormat="1" ht="16.5" hidden="1" customHeight="1">
      <c r="A24" s="144"/>
      <c r="B24" s="108" t="s">
        <v>159</v>
      </c>
      <c r="C24" s="192" t="str">
        <f>FIRE1001_historical_working!C26</f>
        <v>..</v>
      </c>
      <c r="D24" s="121" t="str">
        <f>FIRE1001_historical_working!D26</f>
        <v>..</v>
      </c>
      <c r="E24" s="121" t="str">
        <f>FIRE1001_historical_working!E26</f>
        <v>..</v>
      </c>
      <c r="F24" s="121" t="str">
        <f>FIRE1001_historical_working!F26</f>
        <v>..</v>
      </c>
      <c r="G24" s="121" t="str">
        <f>FIRE1001_historical_working!G26</f>
        <v>..</v>
      </c>
      <c r="H24" s="121" t="str">
        <f>FIRE1001_historical_working!H26</f>
        <v>..</v>
      </c>
      <c r="I24" s="121" t="str">
        <f>FIRE1001_historical_working!I26</f>
        <v>..</v>
      </c>
      <c r="J24" s="121" t="str">
        <f>FIRE1001_historical_working!J26</f>
        <v>..</v>
      </c>
      <c r="K24" s="121" t="str">
        <f>FIRE1001_historical_working!K26</f>
        <v>..</v>
      </c>
      <c r="L24" s="121" t="str">
        <f>FIRE1001_historical_working!L26</f>
        <v>..</v>
      </c>
      <c r="M24" s="121" t="str">
        <f>FIRE1001_historical_working!M26</f>
        <v>..</v>
      </c>
      <c r="N24" s="121" t="str">
        <f>FIRE1001_historical_working!N26</f>
        <v>..</v>
      </c>
      <c r="O24" s="121" t="str">
        <f>FIRE1001_historical_working!O26</f>
        <v>..</v>
      </c>
      <c r="P24" s="121" t="str">
        <f>FIRE1001_historical_working!P26</f>
        <v>..</v>
      </c>
      <c r="Q24" s="121" t="str">
        <f>FIRE1001_historical_working!Q26</f>
        <v>..</v>
      </c>
      <c r="R24" s="213">
        <f>FIRE1001_historical_working!R26</f>
        <v>3975</v>
      </c>
      <c r="S24" s="121"/>
      <c r="T24" s="193"/>
      <c r="U24" s="193"/>
      <c r="V24" s="191"/>
      <c r="W24" s="191"/>
      <c r="X24" s="191"/>
      <c r="Y24" s="191"/>
      <c r="Z24" s="191"/>
      <c r="AA24" s="191"/>
      <c r="AB24" s="191"/>
      <c r="AC24" s="191"/>
      <c r="AD24" s="191"/>
      <c r="AE24" s="191"/>
      <c r="AF24" s="117"/>
      <c r="AG24" s="117"/>
      <c r="AH24" s="117"/>
      <c r="AI24" s="117"/>
      <c r="AJ24" s="117"/>
      <c r="AK24" s="117"/>
      <c r="AL24" s="117"/>
    </row>
    <row r="25" spans="1:38" s="46" customFormat="1" ht="16.5" customHeight="1">
      <c r="A25" s="141" t="s">
        <v>258</v>
      </c>
      <c r="B25" s="113"/>
      <c r="C25" s="189">
        <f>FIRE1001_historical_working!C27</f>
        <v>37383.872780859958</v>
      </c>
      <c r="D25" s="119">
        <f>FIRE1001_historical_working!D27</f>
        <v>38501.125660556667</v>
      </c>
      <c r="E25" s="119">
        <f>FIRE1001_historical_working!E27</f>
        <v>37524.069260803066</v>
      </c>
      <c r="F25" s="119">
        <f>FIRE1001_historical_working!F27</f>
        <v>34822.881208100378</v>
      </c>
      <c r="G25" s="119">
        <f>FIRE1001_historical_working!G27</f>
        <v>32766.668422697796</v>
      </c>
      <c r="H25" s="119">
        <f>FIRE1001_historical_working!H27</f>
        <v>35050.393222204919</v>
      </c>
      <c r="I25" s="119">
        <f>FIRE1001_historical_working!I27</f>
        <v>32357.975724565025</v>
      </c>
      <c r="J25" s="119">
        <f>FIRE1001_historical_working!J27</f>
        <v>34699.212776078995</v>
      </c>
      <c r="K25" s="119">
        <f>FIRE1001_historical_working!K27</f>
        <v>31034.688870578168</v>
      </c>
      <c r="L25" s="119">
        <f>FIRE1001_historical_working!L27</f>
        <v>33183.298174142808</v>
      </c>
      <c r="M25" s="119">
        <f>FIRE1001_historical_working!M27</f>
        <v>29379.025628113573</v>
      </c>
      <c r="N25" s="119">
        <f>FIRE1001_historical_working!N27</f>
        <v>27507</v>
      </c>
      <c r="O25" s="119">
        <f>FIRE1001_historical_working!O27</f>
        <v>26083.687627723797</v>
      </c>
      <c r="P25" s="119">
        <f>FIRE1001_historical_working!P27</f>
        <v>23544.357107085227</v>
      </c>
      <c r="Q25" s="119">
        <f>FIRE1001_historical_working!Q27</f>
        <v>19416.351246263916</v>
      </c>
      <c r="R25" s="212">
        <f>FIRE1001_historical_working!R27</f>
        <v>20807</v>
      </c>
      <c r="S25" s="119"/>
      <c r="T25" s="190"/>
      <c r="U25" s="190"/>
      <c r="V25" s="191"/>
      <c r="W25" s="191"/>
      <c r="X25" s="191"/>
      <c r="Y25" s="191"/>
      <c r="Z25" s="191"/>
      <c r="AA25" s="191"/>
      <c r="AB25" s="191"/>
      <c r="AC25" s="191"/>
      <c r="AD25" s="191"/>
      <c r="AE25" s="191"/>
      <c r="AF25" s="120"/>
      <c r="AG25" s="120"/>
      <c r="AH25" s="120"/>
      <c r="AI25" s="120"/>
      <c r="AJ25" s="120"/>
      <c r="AK25" s="120"/>
      <c r="AL25" s="120"/>
    </row>
    <row r="26" spans="1:38" s="41" customFormat="1" ht="16.5" hidden="1" customHeight="1">
      <c r="A26" s="142"/>
      <c r="B26" s="108" t="s">
        <v>112</v>
      </c>
      <c r="C26" s="192" t="str">
        <f>FIRE1001_historical_working!C28</f>
        <v>..</v>
      </c>
      <c r="D26" s="121" t="str">
        <f>FIRE1001_historical_working!D28</f>
        <v>..</v>
      </c>
      <c r="E26" s="121" t="str">
        <f>FIRE1001_historical_working!E28</f>
        <v>..</v>
      </c>
      <c r="F26" s="121" t="str">
        <f>FIRE1001_historical_working!F28</f>
        <v>..</v>
      </c>
      <c r="G26" s="121" t="str">
        <f>FIRE1001_historical_working!G28</f>
        <v>..</v>
      </c>
      <c r="H26" s="121" t="str">
        <f>FIRE1001_historical_working!H28</f>
        <v>..</v>
      </c>
      <c r="I26" s="121" t="str">
        <f>FIRE1001_historical_working!I28</f>
        <v>..</v>
      </c>
      <c r="J26" s="121" t="str">
        <f>FIRE1001_historical_working!J28</f>
        <v>..</v>
      </c>
      <c r="K26" s="121" t="str">
        <f>FIRE1001_historical_working!K28</f>
        <v>..</v>
      </c>
      <c r="L26" s="121" t="str">
        <f>FIRE1001_historical_working!L28</f>
        <v>..</v>
      </c>
      <c r="M26" s="121" t="str">
        <f>FIRE1001_historical_working!M28</f>
        <v>..</v>
      </c>
      <c r="N26" s="121" t="str">
        <f>FIRE1001_historical_working!N28</f>
        <v>..</v>
      </c>
      <c r="O26" s="121" t="str">
        <f>FIRE1001_historical_working!O28</f>
        <v>..</v>
      </c>
      <c r="P26" s="121" t="str">
        <f>FIRE1001_historical_working!P28</f>
        <v>..</v>
      </c>
      <c r="Q26" s="121" t="str">
        <f>FIRE1001_historical_working!Q28</f>
        <v>..</v>
      </c>
      <c r="R26" s="213">
        <f>FIRE1001_historical_working!R28</f>
        <v>3206</v>
      </c>
      <c r="S26" s="121"/>
      <c r="T26" s="193"/>
      <c r="U26" s="193"/>
      <c r="V26" s="191"/>
      <c r="W26" s="191"/>
      <c r="X26" s="191"/>
      <c r="Y26" s="191"/>
      <c r="Z26" s="191"/>
      <c r="AA26" s="191"/>
      <c r="AB26" s="191"/>
      <c r="AC26" s="191"/>
      <c r="AD26" s="191"/>
      <c r="AE26" s="191"/>
      <c r="AF26" s="117"/>
      <c r="AG26" s="117"/>
      <c r="AH26" s="117"/>
      <c r="AI26" s="117"/>
      <c r="AJ26" s="117"/>
      <c r="AK26" s="117"/>
      <c r="AL26" s="117"/>
    </row>
    <row r="27" spans="1:38" s="45" customFormat="1" ht="16.5" hidden="1" customHeight="1">
      <c r="A27" s="144"/>
      <c r="B27" s="108" t="s">
        <v>111</v>
      </c>
      <c r="C27" s="192" t="str">
        <f>FIRE1001_historical_working!C29</f>
        <v>..</v>
      </c>
      <c r="D27" s="121" t="str">
        <f>FIRE1001_historical_working!D29</f>
        <v>..</v>
      </c>
      <c r="E27" s="121" t="str">
        <f>FIRE1001_historical_working!E29</f>
        <v>..</v>
      </c>
      <c r="F27" s="121" t="str">
        <f>FIRE1001_historical_working!F29</f>
        <v>..</v>
      </c>
      <c r="G27" s="121" t="str">
        <f>FIRE1001_historical_working!G29</f>
        <v>..</v>
      </c>
      <c r="H27" s="121" t="str">
        <f>FIRE1001_historical_working!H29</f>
        <v>..</v>
      </c>
      <c r="I27" s="121" t="str">
        <f>FIRE1001_historical_working!I29</f>
        <v>..</v>
      </c>
      <c r="J27" s="121" t="str">
        <f>FIRE1001_historical_working!J29</f>
        <v>..</v>
      </c>
      <c r="K27" s="121" t="str">
        <f>FIRE1001_historical_working!K29</f>
        <v>..</v>
      </c>
      <c r="L27" s="121" t="str">
        <f>FIRE1001_historical_working!L29</f>
        <v>..</v>
      </c>
      <c r="M27" s="121" t="str">
        <f>FIRE1001_historical_working!M29</f>
        <v>..</v>
      </c>
      <c r="N27" s="121" t="str">
        <f>FIRE1001_historical_working!N29</f>
        <v>..</v>
      </c>
      <c r="O27" s="121" t="str">
        <f>FIRE1001_historical_working!O29</f>
        <v>..</v>
      </c>
      <c r="P27" s="121" t="str">
        <f>FIRE1001_historical_working!P29</f>
        <v>..</v>
      </c>
      <c r="Q27" s="121" t="str">
        <f>FIRE1001_historical_working!Q29</f>
        <v>..</v>
      </c>
      <c r="R27" s="213">
        <f>FIRE1001_historical_working!R29</f>
        <v>17601</v>
      </c>
      <c r="S27" s="121"/>
      <c r="T27" s="193"/>
      <c r="U27" s="193"/>
      <c r="V27" s="191"/>
      <c r="W27" s="191"/>
      <c r="X27" s="191"/>
      <c r="Y27" s="191"/>
      <c r="Z27" s="191"/>
      <c r="AA27" s="191"/>
      <c r="AB27" s="191"/>
      <c r="AC27" s="191"/>
      <c r="AD27" s="191"/>
      <c r="AE27" s="191"/>
      <c r="AF27" s="117"/>
      <c r="AG27" s="117"/>
      <c r="AH27" s="117"/>
      <c r="AI27" s="117"/>
      <c r="AJ27" s="117"/>
      <c r="AK27" s="117"/>
      <c r="AL27" s="117"/>
    </row>
    <row r="28" spans="1:38" s="46" customFormat="1" ht="16.5" customHeight="1">
      <c r="A28" s="141" t="s">
        <v>62</v>
      </c>
      <c r="B28" s="113"/>
      <c r="C28" s="189">
        <f>FIRE1001_historical_working!C30</f>
        <v>54738.846916140006</v>
      </c>
      <c r="D28" s="119">
        <f>FIRE1001_historical_working!D30</f>
        <v>61216.64455239354</v>
      </c>
      <c r="E28" s="119">
        <f>FIRE1001_historical_working!E30</f>
        <v>60384.345318068357</v>
      </c>
      <c r="F28" s="119">
        <f>FIRE1001_historical_working!F30</f>
        <v>60011.634793558565</v>
      </c>
      <c r="G28" s="119">
        <f>FIRE1001_historical_working!G30</f>
        <v>65045.452423316674</v>
      </c>
      <c r="H28" s="119">
        <f>FIRE1001_historical_working!H30</f>
        <v>76829.847313388891</v>
      </c>
      <c r="I28" s="119">
        <f>FIRE1001_historical_working!I30</f>
        <v>78785.066930511806</v>
      </c>
      <c r="J28" s="119">
        <f>FIRE1001_historical_working!J30</f>
        <v>87562.862302813635</v>
      </c>
      <c r="K28" s="119">
        <f>FIRE1001_historical_working!K30</f>
        <v>80984.125926333872</v>
      </c>
      <c r="L28" s="119">
        <f>FIRE1001_historical_working!L30</f>
        <v>74834.80888308624</v>
      </c>
      <c r="M28" s="119">
        <f>FIRE1001_historical_working!M30</f>
        <v>58878.347962349253</v>
      </c>
      <c r="N28" s="119">
        <f>FIRE1001_historical_working!N30</f>
        <v>53158</v>
      </c>
      <c r="O28" s="119">
        <f>FIRE1001_historical_working!O30</f>
        <v>47351.452779703446</v>
      </c>
      <c r="P28" s="119">
        <f>FIRE1001_historical_working!P30</f>
        <v>40936.776351988818</v>
      </c>
      <c r="Q28" s="119">
        <f>FIRE1001_historical_working!Q30</f>
        <v>36175.279220479584</v>
      </c>
      <c r="R28" s="212">
        <f>FIRE1001_historical_working!R30</f>
        <v>24043</v>
      </c>
      <c r="S28" s="119"/>
      <c r="T28" s="190"/>
      <c r="U28" s="190"/>
      <c r="V28" s="191"/>
      <c r="W28" s="191"/>
      <c r="X28" s="191"/>
      <c r="Y28" s="191"/>
      <c r="Z28" s="191"/>
      <c r="AA28" s="191"/>
      <c r="AB28" s="191"/>
      <c r="AC28" s="191"/>
      <c r="AD28" s="191"/>
      <c r="AE28" s="191"/>
      <c r="AF28" s="120"/>
      <c r="AG28" s="120"/>
      <c r="AH28" s="120"/>
      <c r="AI28" s="120"/>
      <c r="AJ28" s="120"/>
      <c r="AK28" s="120"/>
      <c r="AL28" s="120"/>
    </row>
    <row r="29" spans="1:38" s="46" customFormat="1" ht="16.5" customHeight="1" thickBot="1">
      <c r="A29" s="214" t="s">
        <v>259</v>
      </c>
      <c r="B29" s="148"/>
      <c r="C29" s="215">
        <f>FIRE1001_historical_working!C31</f>
        <v>10830.753667370001</v>
      </c>
      <c r="D29" s="149">
        <f>FIRE1001_historical_working!D31</f>
        <v>11645.026941520202</v>
      </c>
      <c r="E29" s="149">
        <f>FIRE1001_historical_working!E31</f>
        <v>11115.009265480199</v>
      </c>
      <c r="F29" s="149">
        <f>FIRE1001_historical_working!F31</f>
        <v>9809.1645524090054</v>
      </c>
      <c r="G29" s="149">
        <f>FIRE1001_historical_working!G31</f>
        <v>9194.6585686519029</v>
      </c>
      <c r="H29" s="149">
        <f>FIRE1001_historical_working!H31</f>
        <v>10248.704877971195</v>
      </c>
      <c r="I29" s="149">
        <f>FIRE1001_historical_working!I31</f>
        <v>9557.5182717081007</v>
      </c>
      <c r="J29" s="149">
        <f>FIRE1001_historical_working!J31</f>
        <v>10702.210864646402</v>
      </c>
      <c r="K29" s="149">
        <f>FIRE1001_historical_working!K31</f>
        <v>10692.761949944303</v>
      </c>
      <c r="L29" s="149">
        <f>FIRE1001_historical_working!L31</f>
        <v>11297.204048401498</v>
      </c>
      <c r="M29" s="149">
        <f>FIRE1001_historical_working!M31</f>
        <v>9494.3414007627998</v>
      </c>
      <c r="N29" s="149">
        <f>FIRE1001_historical_working!N31</f>
        <v>8924</v>
      </c>
      <c r="O29" s="149">
        <f>FIRE1001_historical_working!O31</f>
        <v>9469.7274140004029</v>
      </c>
      <c r="P29" s="149">
        <f>FIRE1001_historical_working!P31</f>
        <v>7620.9081481198991</v>
      </c>
      <c r="Q29" s="149">
        <f>FIRE1001_historical_working!Q31</f>
        <v>7110.2972832206997</v>
      </c>
      <c r="R29" s="216">
        <f>FIRE1001_historical_working!R31</f>
        <v>7675</v>
      </c>
      <c r="S29" s="119"/>
      <c r="T29" s="190"/>
      <c r="U29" s="190"/>
      <c r="V29" s="191"/>
      <c r="W29" s="191"/>
      <c r="X29" s="191"/>
      <c r="Y29" s="191"/>
      <c r="Z29" s="191"/>
      <c r="AA29" s="191"/>
      <c r="AB29" s="191"/>
      <c r="AC29" s="191"/>
      <c r="AD29" s="191"/>
      <c r="AE29" s="191"/>
      <c r="AF29" s="120"/>
      <c r="AG29" s="120"/>
      <c r="AH29" s="120"/>
      <c r="AI29" s="120"/>
      <c r="AJ29" s="120"/>
      <c r="AK29" s="120"/>
      <c r="AL29" s="120"/>
    </row>
    <row r="30" spans="1:38" s="46" customFormat="1" ht="16.5" hidden="1" customHeight="1" thickBot="1">
      <c r="A30" s="217" t="s">
        <v>260</v>
      </c>
      <c r="B30" s="218"/>
      <c r="C30" s="215" t="str">
        <f>FIRE1001_historical_working!C32</f>
        <v>..</v>
      </c>
      <c r="D30" s="149" t="str">
        <f>FIRE1001_historical_working!D32</f>
        <v>..</v>
      </c>
      <c r="E30" s="149" t="str">
        <f>FIRE1001_historical_working!E32</f>
        <v>..</v>
      </c>
      <c r="F30" s="149" t="str">
        <f>FIRE1001_historical_working!F32</f>
        <v>..</v>
      </c>
      <c r="G30" s="149" t="str">
        <f>FIRE1001_historical_working!G32</f>
        <v>..</v>
      </c>
      <c r="H30" s="149" t="str">
        <f>FIRE1001_historical_working!H32</f>
        <v>..</v>
      </c>
      <c r="I30" s="149" t="str">
        <f>FIRE1001_historical_working!I32</f>
        <v>..</v>
      </c>
      <c r="J30" s="149" t="str">
        <f>FIRE1001_historical_working!J32</f>
        <v>..</v>
      </c>
      <c r="K30" s="149" t="str">
        <f>FIRE1001_historical_working!K32</f>
        <v>..</v>
      </c>
      <c r="L30" s="149" t="str">
        <f>FIRE1001_historical_working!L32</f>
        <v>..</v>
      </c>
      <c r="M30" s="149" t="str">
        <f>FIRE1001_historical_working!M32</f>
        <v>..</v>
      </c>
      <c r="N30" s="149" t="str">
        <f>FIRE1001_historical_working!N32</f>
        <v>..</v>
      </c>
      <c r="O30" s="149" t="str">
        <f>FIRE1001_historical_working!O32</f>
        <v>..</v>
      </c>
      <c r="P30" s="149" t="str">
        <f>FIRE1001_historical_working!P32</f>
        <v>..</v>
      </c>
      <c r="Q30" s="149"/>
      <c r="R30" s="216" t="str">
        <f>FIRE1001_historical_working!Q32</f>
        <v>..</v>
      </c>
      <c r="S30" s="119"/>
      <c r="T30" s="190"/>
      <c r="U30" s="190"/>
      <c r="V30" s="191"/>
      <c r="W30" s="191"/>
      <c r="X30" s="191"/>
      <c r="Y30" s="191"/>
      <c r="Z30" s="191"/>
      <c r="AA30" s="191"/>
      <c r="AB30" s="191"/>
      <c r="AC30" s="191"/>
      <c r="AD30" s="191"/>
      <c r="AE30" s="191"/>
      <c r="AF30" s="120"/>
      <c r="AG30" s="120"/>
      <c r="AH30" s="120"/>
      <c r="AI30" s="120"/>
      <c r="AJ30" s="120"/>
      <c r="AK30" s="120"/>
      <c r="AL30" s="120"/>
    </row>
    <row r="31" spans="1:38" s="39" customFormat="1" ht="15.6">
      <c r="A31" s="123" t="s">
        <v>261</v>
      </c>
      <c r="B31" s="123"/>
      <c r="C31" s="123"/>
      <c r="D31" s="123"/>
      <c r="E31" s="123"/>
      <c r="F31" s="123"/>
      <c r="G31" s="123"/>
      <c r="H31" s="123"/>
      <c r="I31" s="123"/>
      <c r="J31" s="123"/>
      <c r="K31" s="194"/>
      <c r="L31" s="194"/>
      <c r="M31" s="194"/>
      <c r="N31" s="194"/>
      <c r="O31" s="194"/>
      <c r="P31" s="194"/>
      <c r="Q31" s="194"/>
      <c r="R31" s="194"/>
      <c r="S31" s="110"/>
      <c r="T31" s="110"/>
      <c r="U31" s="110"/>
      <c r="V31" s="110"/>
      <c r="W31" s="110"/>
      <c r="X31" s="110"/>
      <c r="Y31" s="110"/>
      <c r="Z31" s="110"/>
      <c r="AA31" s="110"/>
      <c r="AB31" s="110"/>
      <c r="AC31" s="110"/>
      <c r="AD31" s="110"/>
      <c r="AE31" s="110"/>
      <c r="AF31" s="110"/>
      <c r="AG31" s="110"/>
      <c r="AH31" s="110"/>
      <c r="AI31" s="110"/>
      <c r="AJ31" s="110"/>
      <c r="AK31" s="110"/>
      <c r="AL31" s="110"/>
    </row>
    <row r="32" spans="1:38" s="39" customFormat="1" ht="15.6">
      <c r="A32" s="123" t="s">
        <v>262</v>
      </c>
      <c r="B32" s="123"/>
      <c r="C32" s="123"/>
      <c r="D32" s="123"/>
      <c r="E32" s="123"/>
      <c r="F32" s="123"/>
      <c r="G32" s="123"/>
      <c r="H32" s="123"/>
      <c r="I32" s="194"/>
      <c r="J32" s="194"/>
      <c r="K32" s="194"/>
      <c r="L32" s="194"/>
      <c r="M32" s="194"/>
      <c r="N32" s="194"/>
      <c r="O32" s="194"/>
      <c r="P32" s="194"/>
      <c r="Q32" s="194"/>
      <c r="R32" s="194"/>
      <c r="S32" s="110"/>
      <c r="T32" s="110"/>
      <c r="U32" s="110"/>
      <c r="V32" s="110"/>
      <c r="W32" s="110"/>
      <c r="X32" s="110"/>
      <c r="Y32" s="110"/>
      <c r="Z32" s="110"/>
      <c r="AA32" s="110"/>
      <c r="AB32" s="110"/>
      <c r="AC32" s="110"/>
      <c r="AD32" s="110"/>
      <c r="AE32" s="110"/>
      <c r="AF32" s="110"/>
      <c r="AG32" s="110"/>
      <c r="AH32" s="110"/>
      <c r="AI32" s="110"/>
      <c r="AJ32" s="110"/>
      <c r="AK32" s="110"/>
      <c r="AL32" s="110"/>
    </row>
    <row r="33" spans="1:38" s="39" customFormat="1" ht="15.6">
      <c r="A33" s="108" t="s">
        <v>263</v>
      </c>
      <c r="B33" s="108"/>
      <c r="C33" s="194"/>
      <c r="D33" s="194"/>
      <c r="E33" s="194"/>
      <c r="F33" s="194"/>
      <c r="G33" s="194"/>
      <c r="H33" s="194"/>
      <c r="I33" s="194"/>
      <c r="J33" s="194"/>
      <c r="K33" s="194"/>
      <c r="L33" s="194"/>
      <c r="M33" s="194"/>
      <c r="N33" s="194"/>
      <c r="O33" s="194"/>
      <c r="P33" s="194"/>
      <c r="Q33" s="194"/>
      <c r="R33" s="194"/>
      <c r="S33" s="110"/>
      <c r="T33" s="110"/>
      <c r="U33" s="110"/>
      <c r="V33" s="110"/>
      <c r="W33" s="110"/>
      <c r="X33" s="110"/>
      <c r="Y33" s="110"/>
      <c r="Z33" s="110"/>
      <c r="AA33" s="110"/>
      <c r="AB33" s="110"/>
      <c r="AC33" s="110"/>
      <c r="AD33" s="110"/>
      <c r="AE33" s="110"/>
      <c r="AF33" s="110"/>
      <c r="AG33" s="110"/>
      <c r="AH33" s="110"/>
      <c r="AI33" s="110"/>
      <c r="AJ33" s="110"/>
      <c r="AK33" s="110"/>
      <c r="AL33" s="110"/>
    </row>
    <row r="34" spans="1:38" s="39" customFormat="1" ht="15.6">
      <c r="A34" s="108" t="s">
        <v>264</v>
      </c>
      <c r="B34" s="108"/>
      <c r="C34" s="194"/>
      <c r="D34" s="194"/>
      <c r="E34" s="194"/>
      <c r="F34" s="194"/>
      <c r="G34" s="194"/>
      <c r="H34" s="194"/>
      <c r="I34" s="194"/>
      <c r="J34" s="194"/>
      <c r="K34" s="194"/>
      <c r="L34" s="194"/>
      <c r="M34" s="194"/>
      <c r="N34" s="194"/>
      <c r="O34" s="194"/>
      <c r="P34" s="194"/>
      <c r="Q34" s="194"/>
      <c r="R34" s="194"/>
      <c r="S34" s="110"/>
      <c r="T34" s="110"/>
      <c r="U34" s="110"/>
      <c r="V34" s="110"/>
      <c r="W34" s="110"/>
      <c r="X34" s="110"/>
      <c r="Y34" s="110"/>
      <c r="Z34" s="110"/>
      <c r="AA34" s="110"/>
      <c r="AB34" s="110"/>
      <c r="AC34" s="110"/>
      <c r="AD34" s="110"/>
      <c r="AE34" s="110"/>
      <c r="AF34" s="110"/>
      <c r="AG34" s="110"/>
      <c r="AH34" s="110"/>
      <c r="AI34" s="110"/>
      <c r="AJ34" s="110"/>
      <c r="AK34" s="110"/>
      <c r="AL34" s="110"/>
    </row>
    <row r="35" spans="1:38" s="39" customFormat="1" ht="15.6">
      <c r="A35" s="108" t="s">
        <v>265</v>
      </c>
      <c r="B35" s="108"/>
      <c r="C35" s="108"/>
      <c r="D35" s="108"/>
      <c r="E35" s="108"/>
      <c r="F35" s="108"/>
      <c r="G35" s="108"/>
      <c r="H35" s="108"/>
      <c r="I35" s="108"/>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row>
    <row r="36" spans="1:38" s="39" customFormat="1" ht="15.6">
      <c r="A36" s="108" t="s">
        <v>266</v>
      </c>
      <c r="B36" s="108"/>
      <c r="C36" s="108"/>
      <c r="D36" s="108"/>
      <c r="E36" s="108"/>
      <c r="F36" s="108"/>
      <c r="G36" s="108"/>
      <c r="H36" s="108"/>
      <c r="I36" s="108"/>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row>
    <row r="37" spans="1:38" s="39" customFormat="1" ht="15.6">
      <c r="A37" s="108" t="s">
        <v>183</v>
      </c>
      <c r="B37" s="108"/>
      <c r="C37" s="108"/>
      <c r="D37" s="108"/>
      <c r="E37" s="108"/>
      <c r="F37" s="108"/>
      <c r="G37" s="108"/>
      <c r="H37" s="108"/>
      <c r="I37" s="108"/>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row>
    <row r="38" spans="1:38" s="39" customFormat="1" ht="27.75" customHeight="1">
      <c r="A38" s="107" t="s">
        <v>267</v>
      </c>
      <c r="B38" s="110"/>
      <c r="C38" s="126"/>
      <c r="D38" s="126"/>
      <c r="E38" s="126"/>
      <c r="F38" s="126"/>
      <c r="G38" s="126"/>
      <c r="H38" s="126"/>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row>
    <row r="39" spans="1:38" s="39" customFormat="1" ht="15" customHeight="1">
      <c r="A39" s="108" t="s">
        <v>268</v>
      </c>
      <c r="B39" s="110"/>
      <c r="C39" s="110"/>
      <c r="D39" s="110"/>
      <c r="E39" s="110"/>
      <c r="F39" s="110"/>
      <c r="G39" s="110"/>
      <c r="H39" s="126"/>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row>
    <row r="40" spans="1:38" s="39" customFormat="1" ht="26.25" customHeight="1">
      <c r="A40" s="107" t="s">
        <v>187</v>
      </c>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row>
    <row r="41" spans="1:38" s="39" customFormat="1" ht="15.6">
      <c r="A41" s="127" t="s">
        <v>188</v>
      </c>
      <c r="B41" s="195"/>
      <c r="C41" s="195"/>
      <c r="D41" s="195"/>
      <c r="E41" s="195"/>
      <c r="F41" s="195"/>
      <c r="G41" s="195"/>
      <c r="H41" s="195"/>
      <c r="I41" s="195"/>
      <c r="J41" s="195"/>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row>
    <row r="42" spans="1:38" s="39" customFormat="1" ht="24" customHeight="1">
      <c r="A42" s="108" t="s">
        <v>269</v>
      </c>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row>
    <row r="43" spans="1:38" s="39" customFormat="1" ht="24" customHeight="1">
      <c r="A43" s="108" t="str">
        <f>_xlfn.CONCAT("The data in this table are consistent with records that reached the IRS by ",config!B3,".")</f>
        <v>The data in this table are consistent with records that reached the IRS by 25 November 2025.</v>
      </c>
      <c r="B43" s="196"/>
      <c r="C43" s="196"/>
      <c r="D43" s="196"/>
      <c r="E43" s="196"/>
      <c r="F43" s="196"/>
      <c r="G43" s="196"/>
      <c r="H43" s="196"/>
      <c r="I43" s="196"/>
      <c r="J43" s="196"/>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row>
    <row r="44" spans="1:38" s="39" customFormat="1" ht="27" customHeight="1">
      <c r="A44" s="128" t="s">
        <v>190</v>
      </c>
      <c r="B44" s="197"/>
      <c r="C44" s="197"/>
      <c r="D44" s="197"/>
      <c r="E44" s="197"/>
      <c r="F44" s="197"/>
      <c r="G44" s="197"/>
      <c r="H44" s="197"/>
      <c r="I44" s="197"/>
      <c r="J44" s="197"/>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row>
    <row r="45" spans="1:38" s="39" customFormat="1" ht="15.6">
      <c r="A45" s="123" t="s">
        <v>191</v>
      </c>
      <c r="B45" s="123"/>
      <c r="C45" s="123"/>
      <c r="D45" s="123"/>
      <c r="E45" s="198"/>
      <c r="F45" s="198"/>
      <c r="G45" s="198"/>
      <c r="H45" s="198"/>
      <c r="I45" s="198"/>
      <c r="J45" s="198"/>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row>
    <row r="46" spans="1:38" s="39" customFormat="1" ht="28.5" customHeight="1">
      <c r="A46" s="108" t="s">
        <v>192</v>
      </c>
      <c r="B46" s="110"/>
      <c r="C46" s="110"/>
      <c r="D46" s="110"/>
      <c r="E46" s="110"/>
      <c r="F46" s="110"/>
      <c r="G46" s="110"/>
      <c r="H46" s="110"/>
      <c r="I46" s="110"/>
      <c r="J46" s="130"/>
      <c r="K46" s="110"/>
      <c r="L46" s="110"/>
      <c r="M46" s="110"/>
      <c r="N46" s="110"/>
      <c r="O46" s="110"/>
      <c r="P46" s="110"/>
      <c r="Q46" s="110"/>
      <c r="R46" s="129"/>
      <c r="S46" s="129"/>
      <c r="T46" s="129"/>
      <c r="U46" s="110"/>
      <c r="V46" s="110"/>
      <c r="W46" s="110"/>
      <c r="X46" s="110"/>
      <c r="Y46" s="110"/>
      <c r="Z46" s="110"/>
      <c r="AA46" s="110"/>
      <c r="AB46" s="110"/>
      <c r="AC46" s="110"/>
      <c r="AD46" s="110"/>
      <c r="AE46" s="110"/>
      <c r="AF46" s="110"/>
      <c r="AG46" s="110"/>
      <c r="AH46" s="110"/>
      <c r="AI46" s="110"/>
      <c r="AJ46" s="110"/>
      <c r="AK46" s="110"/>
      <c r="AL46" s="110"/>
    </row>
    <row r="47" spans="1:38" s="39" customFormat="1" ht="15.6">
      <c r="A47" s="123" t="s">
        <v>193</v>
      </c>
      <c r="B47" s="123"/>
      <c r="C47" s="123"/>
      <c r="D47" s="110"/>
      <c r="E47" s="110"/>
      <c r="F47" s="110"/>
      <c r="G47" s="110"/>
      <c r="H47" s="110"/>
      <c r="I47" s="110"/>
      <c r="J47" s="130"/>
      <c r="K47" s="110"/>
      <c r="L47" s="110"/>
      <c r="M47" s="110"/>
      <c r="N47" s="110"/>
      <c r="O47" s="110"/>
      <c r="P47" s="199"/>
      <c r="Q47" s="199"/>
      <c r="R47" s="199"/>
      <c r="S47" s="130"/>
      <c r="T47" s="130"/>
      <c r="U47" s="110"/>
      <c r="V47" s="110"/>
      <c r="W47" s="110"/>
      <c r="X47" s="110"/>
      <c r="Y47" s="110"/>
      <c r="Z47" s="110"/>
      <c r="AA47" s="110"/>
      <c r="AB47" s="110"/>
      <c r="AC47" s="110"/>
      <c r="AD47" s="110"/>
      <c r="AE47" s="110"/>
      <c r="AF47" s="110"/>
      <c r="AG47" s="110"/>
      <c r="AH47" s="110"/>
      <c r="AI47" s="110"/>
      <c r="AJ47" s="110"/>
      <c r="AK47" s="110"/>
      <c r="AL47" s="110"/>
    </row>
    <row r="48" spans="1:38" s="39" customFormat="1" ht="15.6">
      <c r="A48" s="131" t="s">
        <v>194</v>
      </c>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row>
    <row r="49" spans="1:38">
      <c r="A49" s="88"/>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row>
    <row r="50" spans="1:38">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row>
    <row r="51" spans="1:38">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row>
    <row r="52" spans="1:38">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row>
    <row r="53" spans="1:38">
      <c r="A53" s="71"/>
      <c r="B53" s="71"/>
      <c r="C53" s="71"/>
      <c r="D53" s="71"/>
      <c r="E53" s="71"/>
      <c r="F53" s="71"/>
      <c r="G53" s="71"/>
      <c r="H53" s="71"/>
      <c r="I53" s="71"/>
      <c r="J53" s="71"/>
      <c r="K53" s="71"/>
      <c r="L53" s="71"/>
      <c r="M53" s="71"/>
      <c r="N53" s="71"/>
      <c r="O53" s="71"/>
      <c r="P53" s="71"/>
      <c r="Q53" s="71"/>
      <c r="R53" s="71"/>
      <c r="S53" s="71"/>
      <c r="T53" s="71" t="s">
        <v>170</v>
      </c>
      <c r="U53" s="71" t="s">
        <v>58</v>
      </c>
      <c r="V53" s="71"/>
      <c r="W53" s="71"/>
      <c r="X53" s="71"/>
      <c r="Y53" s="71"/>
      <c r="Z53" s="71"/>
      <c r="AA53" s="71"/>
      <c r="AB53" s="71"/>
      <c r="AC53" s="71"/>
      <c r="AD53" s="71"/>
      <c r="AE53" s="71"/>
      <c r="AF53" s="71"/>
      <c r="AG53" s="71"/>
      <c r="AH53" s="71"/>
      <c r="AI53" s="71"/>
      <c r="AJ53" s="71"/>
      <c r="AK53" s="71"/>
      <c r="AL53" s="71"/>
    </row>
    <row r="54" spans="1:38">
      <c r="A54" s="71"/>
      <c r="B54" s="71"/>
      <c r="C54" s="71"/>
      <c r="D54" s="71"/>
      <c r="E54" s="71"/>
      <c r="F54" s="71"/>
      <c r="G54" s="71"/>
      <c r="H54" s="71"/>
      <c r="I54" s="71"/>
      <c r="J54" s="71"/>
      <c r="K54" s="71"/>
      <c r="L54" s="71"/>
      <c r="M54" s="71"/>
      <c r="N54" s="71"/>
      <c r="O54" s="71"/>
      <c r="P54" s="71"/>
      <c r="Q54" s="71"/>
      <c r="R54" s="71"/>
      <c r="S54" s="71"/>
      <c r="T54" s="71" t="s">
        <v>195</v>
      </c>
      <c r="U54" s="71" t="s">
        <v>114</v>
      </c>
      <c r="V54" s="71"/>
      <c r="W54" s="71"/>
      <c r="X54" s="71"/>
      <c r="Y54" s="71"/>
      <c r="Z54" s="71"/>
      <c r="AA54" s="71"/>
      <c r="AB54" s="71"/>
      <c r="AC54" s="71"/>
      <c r="AD54" s="71"/>
      <c r="AE54" s="71"/>
      <c r="AF54" s="71"/>
      <c r="AG54" s="71"/>
      <c r="AH54" s="71"/>
      <c r="AI54" s="71"/>
      <c r="AJ54" s="71"/>
      <c r="AK54" s="71"/>
      <c r="AL54" s="71"/>
    </row>
    <row r="55" spans="1:38">
      <c r="A55" s="71"/>
      <c r="B55" s="71"/>
      <c r="C55" s="71"/>
      <c r="D55" s="71"/>
      <c r="E55" s="71"/>
      <c r="F55" s="71"/>
      <c r="G55" s="71"/>
      <c r="H55" s="71"/>
      <c r="I55" s="71"/>
      <c r="J55" s="71"/>
      <c r="K55" s="71"/>
      <c r="L55" s="71"/>
      <c r="M55" s="71"/>
      <c r="N55" s="71"/>
      <c r="O55" s="71"/>
      <c r="P55" s="71"/>
      <c r="Q55" s="71"/>
      <c r="R55" s="71"/>
      <c r="S55" s="71"/>
      <c r="T55" s="71" t="s">
        <v>196</v>
      </c>
      <c r="U55" s="71" t="s">
        <v>115</v>
      </c>
      <c r="V55" s="71"/>
      <c r="W55" s="71"/>
      <c r="X55" s="71"/>
      <c r="Y55" s="71"/>
      <c r="Z55" s="71"/>
      <c r="AA55" s="71"/>
      <c r="AB55" s="71"/>
      <c r="AC55" s="71"/>
      <c r="AD55" s="71"/>
      <c r="AE55" s="71"/>
      <c r="AF55" s="71"/>
      <c r="AG55" s="71"/>
      <c r="AH55" s="71"/>
      <c r="AI55" s="71"/>
      <c r="AJ55" s="71"/>
      <c r="AK55" s="71"/>
      <c r="AL55" s="71"/>
    </row>
    <row r="56" spans="1:38">
      <c r="A56" s="71"/>
      <c r="B56" s="71"/>
      <c r="C56" s="71"/>
      <c r="D56" s="71"/>
      <c r="E56" s="71"/>
      <c r="F56" s="71"/>
      <c r="G56" s="71"/>
      <c r="H56" s="71"/>
      <c r="I56" s="71"/>
      <c r="J56" s="71"/>
      <c r="K56" s="71"/>
      <c r="L56" s="71"/>
      <c r="M56" s="71"/>
      <c r="N56" s="71"/>
      <c r="O56" s="71"/>
      <c r="P56" s="71"/>
      <c r="Q56" s="71"/>
      <c r="R56" s="71"/>
      <c r="S56" s="71"/>
      <c r="T56" s="71" t="s">
        <v>197</v>
      </c>
      <c r="U56" s="71" t="s">
        <v>198</v>
      </c>
      <c r="V56" s="71"/>
      <c r="W56" s="71"/>
      <c r="X56" s="71"/>
      <c r="Y56" s="71"/>
      <c r="Z56" s="71"/>
      <c r="AA56" s="71"/>
      <c r="AB56" s="71"/>
      <c r="AC56" s="71"/>
      <c r="AD56" s="71"/>
      <c r="AE56" s="71"/>
      <c r="AF56" s="71"/>
      <c r="AG56" s="71"/>
      <c r="AH56" s="71"/>
      <c r="AI56" s="71"/>
      <c r="AJ56" s="71"/>
      <c r="AK56" s="71"/>
      <c r="AL56" s="71"/>
    </row>
    <row r="57" spans="1:38">
      <c r="A57" s="71"/>
      <c r="B57" s="71"/>
      <c r="C57" s="71"/>
      <c r="D57" s="71"/>
      <c r="E57" s="71"/>
      <c r="F57" s="71"/>
      <c r="G57" s="71"/>
      <c r="H57" s="71"/>
      <c r="I57" s="71"/>
      <c r="J57" s="71"/>
      <c r="K57" s="71"/>
      <c r="L57" s="71"/>
      <c r="M57" s="71"/>
      <c r="N57" s="71"/>
      <c r="O57" s="71"/>
      <c r="P57" s="71"/>
      <c r="Q57" s="71"/>
      <c r="R57" s="71"/>
      <c r="S57" s="71"/>
      <c r="T57" s="71"/>
      <c r="U57" s="71" t="s">
        <v>199</v>
      </c>
      <c r="V57" s="71"/>
      <c r="W57" s="71"/>
      <c r="X57" s="71"/>
      <c r="Y57" s="71"/>
      <c r="Z57" s="71"/>
      <c r="AA57" s="71"/>
      <c r="AB57" s="71"/>
      <c r="AC57" s="71"/>
      <c r="AD57" s="71"/>
      <c r="AE57" s="71"/>
      <c r="AF57" s="71"/>
      <c r="AG57" s="71"/>
      <c r="AH57" s="71"/>
      <c r="AI57" s="71"/>
      <c r="AJ57" s="71"/>
      <c r="AK57" s="71"/>
      <c r="AL57" s="71"/>
    </row>
    <row r="58" spans="1:38">
      <c r="A58" s="71"/>
      <c r="B58" s="71"/>
      <c r="C58" s="71"/>
      <c r="D58" s="71"/>
      <c r="E58" s="71"/>
      <c r="F58" s="71"/>
      <c r="G58" s="71"/>
      <c r="H58" s="71"/>
      <c r="I58" s="71"/>
      <c r="J58" s="71"/>
      <c r="K58" s="71"/>
      <c r="L58" s="71"/>
      <c r="M58" s="71"/>
      <c r="N58" s="71"/>
      <c r="O58" s="71"/>
      <c r="P58" s="71"/>
      <c r="Q58" s="71"/>
      <c r="R58" s="71"/>
      <c r="S58" s="71"/>
      <c r="T58" s="71"/>
      <c r="U58" s="71" t="s">
        <v>200</v>
      </c>
      <c r="V58" s="71"/>
      <c r="W58" s="71"/>
      <c r="X58" s="71"/>
      <c r="Y58" s="71"/>
      <c r="Z58" s="71"/>
      <c r="AA58" s="71"/>
      <c r="AB58" s="71"/>
      <c r="AC58" s="71"/>
      <c r="AD58" s="71"/>
      <c r="AE58" s="71"/>
      <c r="AF58" s="71"/>
      <c r="AG58" s="71"/>
      <c r="AH58" s="71"/>
      <c r="AI58" s="71"/>
      <c r="AJ58" s="71"/>
      <c r="AK58" s="71"/>
      <c r="AL58" s="71"/>
    </row>
    <row r="59" spans="1:38">
      <c r="A59" s="71"/>
      <c r="B59" s="71"/>
      <c r="C59" s="71"/>
      <c r="D59" s="71"/>
      <c r="E59" s="71"/>
      <c r="F59" s="71"/>
      <c r="G59" s="71"/>
      <c r="H59" s="71"/>
      <c r="I59" s="71"/>
      <c r="J59" s="71"/>
      <c r="K59" s="71"/>
      <c r="L59" s="71"/>
      <c r="M59" s="71"/>
      <c r="N59" s="71"/>
      <c r="O59" s="71"/>
      <c r="P59" s="71"/>
      <c r="Q59" s="71"/>
      <c r="R59" s="71"/>
      <c r="S59" s="71"/>
      <c r="T59" s="71"/>
      <c r="U59" s="71" t="s">
        <v>63</v>
      </c>
      <c r="V59" s="71"/>
      <c r="W59" s="71"/>
      <c r="X59" s="71"/>
      <c r="Y59" s="71"/>
      <c r="Z59" s="71"/>
      <c r="AA59" s="71"/>
      <c r="AB59" s="71"/>
      <c r="AC59" s="71"/>
      <c r="AD59" s="71"/>
      <c r="AE59" s="71"/>
      <c r="AF59" s="71"/>
      <c r="AG59" s="71"/>
      <c r="AH59" s="71"/>
      <c r="AI59" s="71"/>
      <c r="AJ59" s="71"/>
      <c r="AK59" s="71"/>
      <c r="AL59" s="71"/>
    </row>
    <row r="60" spans="1:38">
      <c r="A60" s="71"/>
      <c r="B60" s="71"/>
      <c r="C60" s="71"/>
      <c r="D60" s="71"/>
      <c r="E60" s="71"/>
      <c r="F60" s="71"/>
      <c r="G60" s="71"/>
      <c r="H60" s="71"/>
      <c r="I60" s="71"/>
      <c r="J60" s="71"/>
      <c r="K60" s="71"/>
      <c r="L60" s="71"/>
      <c r="M60" s="71"/>
      <c r="N60" s="71"/>
      <c r="O60" s="71"/>
      <c r="P60" s="71"/>
      <c r="Q60" s="71"/>
      <c r="R60" s="71"/>
      <c r="S60" s="71"/>
      <c r="T60" s="71"/>
      <c r="U60" s="71" t="s">
        <v>64</v>
      </c>
      <c r="V60" s="71"/>
      <c r="W60" s="71"/>
      <c r="X60" s="71"/>
      <c r="Y60" s="71"/>
      <c r="Z60" s="71"/>
      <c r="AA60" s="71"/>
      <c r="AB60" s="71"/>
      <c r="AC60" s="71"/>
      <c r="AD60" s="71"/>
      <c r="AE60" s="71"/>
      <c r="AF60" s="71"/>
      <c r="AG60" s="71"/>
      <c r="AH60" s="71"/>
      <c r="AI60" s="71"/>
      <c r="AJ60" s="71"/>
      <c r="AK60" s="71"/>
      <c r="AL60" s="71"/>
    </row>
    <row r="61" spans="1:38">
      <c r="A61" s="71"/>
      <c r="B61" s="71"/>
      <c r="C61" s="71"/>
      <c r="D61" s="71"/>
      <c r="E61" s="71"/>
      <c r="F61" s="71"/>
      <c r="G61" s="71"/>
      <c r="H61" s="71"/>
      <c r="I61" s="71"/>
      <c r="J61" s="71"/>
      <c r="K61" s="71"/>
      <c r="L61" s="71"/>
      <c r="M61" s="71"/>
      <c r="N61" s="71"/>
      <c r="O61" s="71"/>
      <c r="P61" s="71"/>
      <c r="Q61" s="71"/>
      <c r="R61" s="71"/>
      <c r="S61" s="71"/>
      <c r="T61" s="71"/>
      <c r="U61" s="71" t="s">
        <v>65</v>
      </c>
      <c r="V61" s="71"/>
      <c r="W61" s="71"/>
      <c r="X61" s="71"/>
      <c r="Y61" s="71"/>
      <c r="Z61" s="71"/>
      <c r="AA61" s="71"/>
      <c r="AB61" s="71"/>
      <c r="AC61" s="71"/>
      <c r="AD61" s="71"/>
      <c r="AE61" s="71"/>
      <c r="AF61" s="71"/>
      <c r="AG61" s="71"/>
      <c r="AH61" s="71"/>
      <c r="AI61" s="71"/>
      <c r="AJ61" s="71"/>
      <c r="AK61" s="71"/>
      <c r="AL61" s="71"/>
    </row>
    <row r="62" spans="1:38">
      <c r="A62" s="71"/>
      <c r="B62" s="71"/>
      <c r="C62" s="71"/>
      <c r="D62" s="71"/>
      <c r="E62" s="71"/>
      <c r="F62" s="71"/>
      <c r="G62" s="71"/>
      <c r="H62" s="71"/>
      <c r="I62" s="71"/>
      <c r="J62" s="71"/>
      <c r="K62" s="71"/>
      <c r="L62" s="71"/>
      <c r="M62" s="71"/>
      <c r="N62" s="71"/>
      <c r="O62" s="71"/>
      <c r="P62" s="71"/>
      <c r="Q62" s="71"/>
      <c r="R62" s="71"/>
      <c r="S62" s="71"/>
      <c r="T62" s="71"/>
      <c r="U62" s="71" t="s">
        <v>66</v>
      </c>
      <c r="V62" s="71"/>
      <c r="W62" s="71"/>
      <c r="X62" s="71"/>
      <c r="Y62" s="71"/>
      <c r="Z62" s="71"/>
      <c r="AA62" s="71"/>
      <c r="AB62" s="71"/>
      <c r="AC62" s="71"/>
      <c r="AD62" s="71"/>
      <c r="AE62" s="71"/>
      <c r="AF62" s="71"/>
      <c r="AG62" s="71"/>
      <c r="AH62" s="71"/>
      <c r="AI62" s="71"/>
      <c r="AJ62" s="71"/>
      <c r="AK62" s="71"/>
      <c r="AL62" s="71"/>
    </row>
    <row r="63" spans="1:38">
      <c r="A63" s="71"/>
      <c r="B63" s="71"/>
      <c r="C63" s="71"/>
      <c r="D63" s="71"/>
      <c r="E63" s="71"/>
      <c r="F63" s="71"/>
      <c r="G63" s="71"/>
      <c r="H63" s="71"/>
      <c r="I63" s="71"/>
      <c r="J63" s="71"/>
      <c r="K63" s="71"/>
      <c r="L63" s="71"/>
      <c r="M63" s="71"/>
      <c r="N63" s="71"/>
      <c r="O63" s="71"/>
      <c r="P63" s="71"/>
      <c r="Q63" s="71"/>
      <c r="R63" s="71"/>
      <c r="S63" s="71"/>
      <c r="T63" s="71"/>
      <c r="U63" s="71" t="s">
        <v>67</v>
      </c>
      <c r="V63" s="71"/>
      <c r="W63" s="71"/>
      <c r="X63" s="71"/>
      <c r="Y63" s="71"/>
      <c r="Z63" s="71"/>
      <c r="AA63" s="71"/>
      <c r="AB63" s="71"/>
      <c r="AC63" s="71"/>
      <c r="AD63" s="71"/>
      <c r="AE63" s="71"/>
      <c r="AF63" s="71"/>
      <c r="AG63" s="71"/>
      <c r="AH63" s="71"/>
      <c r="AI63" s="71"/>
      <c r="AJ63" s="71"/>
      <c r="AK63" s="71"/>
      <c r="AL63" s="71"/>
    </row>
    <row r="64" spans="1:38">
      <c r="A64" s="71"/>
      <c r="B64" s="71"/>
      <c r="C64" s="71"/>
      <c r="D64" s="71"/>
      <c r="E64" s="71"/>
      <c r="F64" s="71"/>
      <c r="G64" s="71"/>
      <c r="H64" s="71"/>
      <c r="I64" s="71"/>
      <c r="J64" s="71"/>
      <c r="K64" s="71"/>
      <c r="L64" s="71"/>
      <c r="M64" s="71"/>
      <c r="N64" s="71"/>
      <c r="O64" s="71"/>
      <c r="P64" s="71"/>
      <c r="Q64" s="71"/>
      <c r="R64" s="71"/>
      <c r="S64" s="71"/>
      <c r="T64" s="71"/>
      <c r="U64" s="71" t="s">
        <v>68</v>
      </c>
      <c r="V64" s="71"/>
      <c r="W64" s="71"/>
      <c r="X64" s="71"/>
      <c r="Y64" s="71"/>
      <c r="Z64" s="71"/>
      <c r="AA64" s="71"/>
      <c r="AB64" s="71"/>
      <c r="AC64" s="71"/>
      <c r="AD64" s="71"/>
      <c r="AE64" s="71"/>
      <c r="AF64" s="71"/>
      <c r="AG64" s="71"/>
      <c r="AH64" s="71"/>
      <c r="AI64" s="71"/>
      <c r="AJ64" s="71"/>
      <c r="AK64" s="71"/>
      <c r="AL64" s="71"/>
    </row>
    <row r="65" spans="1:38">
      <c r="A65" s="71"/>
      <c r="B65" s="71"/>
      <c r="C65" s="71"/>
      <c r="D65" s="71"/>
      <c r="E65" s="71"/>
      <c r="F65" s="71"/>
      <c r="G65" s="71"/>
      <c r="H65" s="71"/>
      <c r="I65" s="71"/>
      <c r="J65" s="71"/>
      <c r="K65" s="71"/>
      <c r="L65" s="71"/>
      <c r="M65" s="71"/>
      <c r="N65" s="71"/>
      <c r="O65" s="71"/>
      <c r="P65" s="71"/>
      <c r="Q65" s="71"/>
      <c r="R65" s="71"/>
      <c r="S65" s="71"/>
      <c r="T65" s="71"/>
      <c r="U65" s="71" t="s">
        <v>69</v>
      </c>
      <c r="V65" s="71"/>
      <c r="W65" s="71"/>
      <c r="X65" s="71"/>
      <c r="Y65" s="71"/>
      <c r="Z65" s="71"/>
      <c r="AA65" s="71"/>
      <c r="AB65" s="71"/>
      <c r="AC65" s="71"/>
      <c r="AD65" s="71"/>
      <c r="AE65" s="71"/>
      <c r="AF65" s="71"/>
      <c r="AG65" s="71"/>
      <c r="AH65" s="71"/>
      <c r="AI65" s="71"/>
      <c r="AJ65" s="71"/>
      <c r="AK65" s="71"/>
      <c r="AL65" s="71"/>
    </row>
    <row r="66" spans="1:38">
      <c r="A66" s="71"/>
      <c r="B66" s="71"/>
      <c r="C66" s="71"/>
      <c r="D66" s="71"/>
      <c r="E66" s="71"/>
      <c r="F66" s="71"/>
      <c r="G66" s="71"/>
      <c r="H66" s="71"/>
      <c r="I66" s="71"/>
      <c r="J66" s="71"/>
      <c r="K66" s="71"/>
      <c r="L66" s="71"/>
      <c r="M66" s="71"/>
      <c r="N66" s="71"/>
      <c r="O66" s="71"/>
      <c r="P66" s="71"/>
      <c r="Q66" s="71"/>
      <c r="R66" s="71"/>
      <c r="S66" s="71"/>
      <c r="T66" s="71"/>
      <c r="U66" s="71" t="s">
        <v>70</v>
      </c>
      <c r="V66" s="71"/>
      <c r="W66" s="71"/>
      <c r="X66" s="71"/>
      <c r="Y66" s="71"/>
      <c r="Z66" s="71"/>
      <c r="AA66" s="71"/>
      <c r="AB66" s="71"/>
      <c r="AC66" s="71"/>
      <c r="AD66" s="71"/>
      <c r="AE66" s="71"/>
      <c r="AF66" s="71"/>
      <c r="AG66" s="71"/>
      <c r="AH66" s="71"/>
      <c r="AI66" s="71"/>
      <c r="AJ66" s="71"/>
      <c r="AK66" s="71"/>
      <c r="AL66" s="71"/>
    </row>
    <row r="67" spans="1:38">
      <c r="A67" s="71"/>
      <c r="B67" s="71"/>
      <c r="C67" s="71"/>
      <c r="D67" s="71"/>
      <c r="E67" s="71"/>
      <c r="F67" s="71"/>
      <c r="G67" s="71"/>
      <c r="H67" s="71"/>
      <c r="I67" s="71"/>
      <c r="J67" s="71"/>
      <c r="K67" s="71"/>
      <c r="L67" s="71"/>
      <c r="M67" s="71"/>
      <c r="N67" s="71"/>
      <c r="O67" s="71"/>
      <c r="P67" s="71"/>
      <c r="Q67" s="71"/>
      <c r="R67" s="71"/>
      <c r="S67" s="71"/>
      <c r="T67" s="71"/>
      <c r="U67" s="71" t="s">
        <v>71</v>
      </c>
      <c r="V67" s="71"/>
      <c r="W67" s="71"/>
      <c r="X67" s="71"/>
      <c r="Y67" s="71"/>
      <c r="Z67" s="71"/>
      <c r="AA67" s="71"/>
      <c r="AB67" s="71"/>
      <c r="AC67" s="71"/>
      <c r="AD67" s="71"/>
      <c r="AE67" s="71"/>
      <c r="AF67" s="71"/>
      <c r="AG67" s="71"/>
      <c r="AH67" s="71"/>
      <c r="AI67" s="71"/>
      <c r="AJ67" s="71"/>
      <c r="AK67" s="71"/>
      <c r="AL67" s="71"/>
    </row>
    <row r="68" spans="1:38">
      <c r="A68" s="71"/>
      <c r="B68" s="71"/>
      <c r="C68" s="71"/>
      <c r="D68" s="71"/>
      <c r="E68" s="71"/>
      <c r="F68" s="71"/>
      <c r="G68" s="71"/>
      <c r="H68" s="71"/>
      <c r="I68" s="71"/>
      <c r="J68" s="71"/>
      <c r="K68" s="71"/>
      <c r="L68" s="71"/>
      <c r="M68" s="71"/>
      <c r="N68" s="71"/>
      <c r="O68" s="71"/>
      <c r="P68" s="71"/>
      <c r="Q68" s="71"/>
      <c r="R68" s="71"/>
      <c r="S68" s="71"/>
      <c r="T68" s="71"/>
      <c r="U68" s="71" t="s">
        <v>72</v>
      </c>
      <c r="V68" s="71"/>
      <c r="W68" s="71"/>
      <c r="X68" s="71"/>
      <c r="Y68" s="71"/>
      <c r="Z68" s="71"/>
      <c r="AA68" s="71"/>
      <c r="AB68" s="71"/>
      <c r="AC68" s="71"/>
      <c r="AD68" s="71"/>
      <c r="AE68" s="71"/>
      <c r="AF68" s="71"/>
      <c r="AG68" s="71"/>
      <c r="AH68" s="71"/>
      <c r="AI68" s="71"/>
      <c r="AJ68" s="71"/>
      <c r="AK68" s="71"/>
      <c r="AL68" s="71"/>
    </row>
    <row r="69" spans="1:38">
      <c r="A69" s="71"/>
      <c r="B69" s="71"/>
      <c r="C69" s="71"/>
      <c r="D69" s="71"/>
      <c r="E69" s="71"/>
      <c r="F69" s="71"/>
      <c r="G69" s="71"/>
      <c r="H69" s="71"/>
      <c r="I69" s="71"/>
      <c r="J69" s="71"/>
      <c r="K69" s="71"/>
      <c r="L69" s="71"/>
      <c r="M69" s="71"/>
      <c r="N69" s="71"/>
      <c r="O69" s="71"/>
      <c r="P69" s="71"/>
      <c r="Q69" s="71"/>
      <c r="R69" s="71"/>
      <c r="S69" s="71"/>
      <c r="T69" s="71"/>
      <c r="U69" s="71" t="s">
        <v>73</v>
      </c>
      <c r="V69" s="71"/>
      <c r="W69" s="71"/>
      <c r="X69" s="71"/>
      <c r="Y69" s="71"/>
      <c r="Z69" s="71"/>
      <c r="AA69" s="71"/>
      <c r="AB69" s="71"/>
      <c r="AC69" s="71"/>
      <c r="AD69" s="71"/>
      <c r="AE69" s="71"/>
      <c r="AF69" s="71"/>
      <c r="AG69" s="71"/>
      <c r="AH69" s="71"/>
      <c r="AI69" s="71"/>
      <c r="AJ69" s="71"/>
      <c r="AK69" s="71"/>
      <c r="AL69" s="71"/>
    </row>
    <row r="70" spans="1:38">
      <c r="A70" s="71"/>
      <c r="B70" s="71"/>
      <c r="C70" s="71"/>
      <c r="D70" s="71"/>
      <c r="E70" s="71"/>
      <c r="F70" s="71"/>
      <c r="G70" s="71"/>
      <c r="H70" s="71"/>
      <c r="I70" s="71"/>
      <c r="J70" s="71"/>
      <c r="K70" s="71"/>
      <c r="L70" s="71"/>
      <c r="M70" s="71"/>
      <c r="N70" s="71"/>
      <c r="O70" s="71"/>
      <c r="P70" s="71"/>
      <c r="Q70" s="71"/>
      <c r="R70" s="71"/>
      <c r="S70" s="71"/>
      <c r="T70" s="71"/>
      <c r="U70" s="71" t="s">
        <v>74</v>
      </c>
      <c r="V70" s="71"/>
      <c r="W70" s="71"/>
      <c r="X70" s="71"/>
      <c r="Y70" s="71"/>
      <c r="Z70" s="71"/>
      <c r="AA70" s="71"/>
      <c r="AB70" s="71"/>
      <c r="AC70" s="71"/>
      <c r="AD70" s="71"/>
      <c r="AE70" s="71"/>
      <c r="AF70" s="71"/>
      <c r="AG70" s="71"/>
      <c r="AH70" s="71"/>
      <c r="AI70" s="71"/>
      <c r="AJ70" s="71"/>
      <c r="AK70" s="71"/>
      <c r="AL70" s="71"/>
    </row>
    <row r="71" spans="1:38">
      <c r="A71" s="71"/>
      <c r="B71" s="71"/>
      <c r="C71" s="71"/>
      <c r="D71" s="71"/>
      <c r="E71" s="71"/>
      <c r="F71" s="71"/>
      <c r="G71" s="71"/>
      <c r="H71" s="71"/>
      <c r="I71" s="71"/>
      <c r="J71" s="71"/>
      <c r="K71" s="71"/>
      <c r="L71" s="71"/>
      <c r="M71" s="71"/>
      <c r="N71" s="71"/>
      <c r="O71" s="71"/>
      <c r="P71" s="71"/>
      <c r="Q71" s="71"/>
      <c r="R71" s="71"/>
      <c r="S71" s="71"/>
      <c r="T71" s="71"/>
      <c r="U71" s="71" t="s">
        <v>75</v>
      </c>
      <c r="V71" s="71"/>
      <c r="W71" s="71"/>
      <c r="X71" s="71"/>
      <c r="Y71" s="71"/>
      <c r="Z71" s="71"/>
      <c r="AA71" s="71"/>
      <c r="AB71" s="71"/>
      <c r="AC71" s="71"/>
      <c r="AD71" s="71"/>
      <c r="AE71" s="71"/>
      <c r="AF71" s="71"/>
      <c r="AG71" s="71"/>
      <c r="AH71" s="71"/>
      <c r="AI71" s="71"/>
      <c r="AJ71" s="71"/>
      <c r="AK71" s="71"/>
      <c r="AL71" s="71"/>
    </row>
    <row r="72" spans="1:38">
      <c r="A72" s="71"/>
      <c r="B72" s="71"/>
      <c r="C72" s="71"/>
      <c r="D72" s="71"/>
      <c r="E72" s="71"/>
      <c r="F72" s="71"/>
      <c r="G72" s="71"/>
      <c r="H72" s="71"/>
      <c r="I72" s="71"/>
      <c r="J72" s="71"/>
      <c r="K72" s="71"/>
      <c r="L72" s="71"/>
      <c r="M72" s="71"/>
      <c r="N72" s="71"/>
      <c r="O72" s="71"/>
      <c r="P72" s="71"/>
      <c r="Q72" s="71"/>
      <c r="R72" s="71"/>
      <c r="S72" s="71"/>
      <c r="T72" s="71"/>
      <c r="U72" s="71" t="s">
        <v>76</v>
      </c>
      <c r="V72" s="71"/>
      <c r="W72" s="71"/>
      <c r="X72" s="71"/>
      <c r="Y72" s="71"/>
      <c r="Z72" s="71"/>
      <c r="AA72" s="71"/>
      <c r="AB72" s="71"/>
      <c r="AC72" s="71"/>
      <c r="AD72" s="71"/>
      <c r="AE72" s="71"/>
      <c r="AF72" s="71"/>
      <c r="AG72" s="71"/>
      <c r="AH72" s="71"/>
      <c r="AI72" s="71"/>
      <c r="AJ72" s="71"/>
      <c r="AK72" s="71"/>
      <c r="AL72" s="71"/>
    </row>
    <row r="73" spans="1:38">
      <c r="A73" s="71"/>
      <c r="B73" s="71"/>
      <c r="C73" s="71"/>
      <c r="D73" s="71"/>
      <c r="E73" s="71"/>
      <c r="F73" s="71"/>
      <c r="G73" s="71"/>
      <c r="H73" s="71"/>
      <c r="I73" s="71"/>
      <c r="J73" s="71"/>
      <c r="K73" s="71"/>
      <c r="L73" s="71"/>
      <c r="M73" s="71"/>
      <c r="N73" s="71"/>
      <c r="O73" s="71"/>
      <c r="P73" s="71"/>
      <c r="Q73" s="71"/>
      <c r="R73" s="71"/>
      <c r="S73" s="71"/>
      <c r="T73" s="71"/>
      <c r="U73" s="71" t="s">
        <v>77</v>
      </c>
      <c r="V73" s="71"/>
      <c r="W73" s="71"/>
      <c r="X73" s="71"/>
      <c r="Y73" s="71"/>
      <c r="Z73" s="71"/>
      <c r="AA73" s="71"/>
      <c r="AB73" s="71"/>
      <c r="AC73" s="71"/>
      <c r="AD73" s="71"/>
      <c r="AE73" s="71"/>
      <c r="AF73" s="71"/>
      <c r="AG73" s="71"/>
      <c r="AH73" s="71"/>
      <c r="AI73" s="71"/>
      <c r="AJ73" s="71"/>
      <c r="AK73" s="71"/>
      <c r="AL73" s="71"/>
    </row>
    <row r="74" spans="1:38">
      <c r="A74" s="71"/>
      <c r="B74" s="71"/>
      <c r="C74" s="71"/>
      <c r="D74" s="71"/>
      <c r="E74" s="71"/>
      <c r="F74" s="71"/>
      <c r="G74" s="71"/>
      <c r="H74" s="71"/>
      <c r="I74" s="71"/>
      <c r="J74" s="71"/>
      <c r="K74" s="71"/>
      <c r="L74" s="71"/>
      <c r="M74" s="71"/>
      <c r="N74" s="71"/>
      <c r="O74" s="71"/>
      <c r="P74" s="71"/>
      <c r="Q74" s="71"/>
      <c r="R74" s="71"/>
      <c r="S74" s="71"/>
      <c r="T74" s="71"/>
      <c r="U74" s="71" t="s">
        <v>78</v>
      </c>
      <c r="V74" s="71"/>
      <c r="W74" s="71"/>
      <c r="X74" s="71"/>
      <c r="Y74" s="71"/>
      <c r="Z74" s="71"/>
      <c r="AA74" s="71"/>
      <c r="AB74" s="71"/>
      <c r="AC74" s="71"/>
      <c r="AD74" s="71"/>
      <c r="AE74" s="71"/>
      <c r="AF74" s="71"/>
      <c r="AG74" s="71"/>
      <c r="AH74" s="71"/>
      <c r="AI74" s="71"/>
      <c r="AJ74" s="71"/>
      <c r="AK74" s="71"/>
      <c r="AL74" s="71"/>
    </row>
    <row r="75" spans="1:38">
      <c r="A75" s="71"/>
      <c r="B75" s="71"/>
      <c r="C75" s="71"/>
      <c r="D75" s="71"/>
      <c r="E75" s="71"/>
      <c r="F75" s="71"/>
      <c r="G75" s="71"/>
      <c r="H75" s="71"/>
      <c r="I75" s="71"/>
      <c r="J75" s="71"/>
      <c r="K75" s="71"/>
      <c r="L75" s="71"/>
      <c r="M75" s="71"/>
      <c r="N75" s="71"/>
      <c r="O75" s="71"/>
      <c r="P75" s="71"/>
      <c r="Q75" s="71"/>
      <c r="R75" s="71"/>
      <c r="S75" s="71"/>
      <c r="T75" s="71"/>
      <c r="U75" s="71" t="s">
        <v>79</v>
      </c>
      <c r="V75" s="71"/>
      <c r="W75" s="71"/>
      <c r="X75" s="71"/>
      <c r="Y75" s="71"/>
      <c r="Z75" s="71"/>
      <c r="AA75" s="71"/>
      <c r="AB75" s="71"/>
      <c r="AC75" s="71"/>
      <c r="AD75" s="71"/>
      <c r="AE75" s="71"/>
      <c r="AF75" s="71"/>
      <c r="AG75" s="71"/>
      <c r="AH75" s="71"/>
      <c r="AI75" s="71"/>
      <c r="AJ75" s="71"/>
      <c r="AK75" s="71"/>
      <c r="AL75" s="71"/>
    </row>
    <row r="76" spans="1:38">
      <c r="A76" s="71"/>
      <c r="B76" s="71"/>
      <c r="C76" s="71"/>
      <c r="D76" s="71"/>
      <c r="E76" s="71"/>
      <c r="F76" s="71"/>
      <c r="G76" s="71"/>
      <c r="H76" s="71"/>
      <c r="I76" s="71"/>
      <c r="J76" s="71"/>
      <c r="K76" s="71"/>
      <c r="L76" s="71"/>
      <c r="M76" s="71"/>
      <c r="N76" s="71"/>
      <c r="O76" s="71"/>
      <c r="P76" s="71"/>
      <c r="Q76" s="71"/>
      <c r="R76" s="71"/>
      <c r="S76" s="71"/>
      <c r="T76" s="71"/>
      <c r="U76" s="71" t="s">
        <v>80</v>
      </c>
      <c r="V76" s="71"/>
      <c r="W76" s="71"/>
      <c r="X76" s="71"/>
      <c r="Y76" s="71"/>
      <c r="Z76" s="71"/>
      <c r="AA76" s="71"/>
      <c r="AB76" s="71"/>
      <c r="AC76" s="71"/>
      <c r="AD76" s="71"/>
      <c r="AE76" s="71"/>
      <c r="AF76" s="71"/>
      <c r="AG76" s="71"/>
      <c r="AH76" s="71"/>
      <c r="AI76" s="71"/>
      <c r="AJ76" s="71"/>
      <c r="AK76" s="71"/>
      <c r="AL76" s="71"/>
    </row>
    <row r="77" spans="1:38">
      <c r="A77" s="71"/>
      <c r="B77" s="71"/>
      <c r="C77" s="71"/>
      <c r="D77" s="71"/>
      <c r="E77" s="71"/>
      <c r="F77" s="71"/>
      <c r="G77" s="71"/>
      <c r="H77" s="71"/>
      <c r="I77" s="71"/>
      <c r="J77" s="71"/>
      <c r="K77" s="71"/>
      <c r="L77" s="71"/>
      <c r="M77" s="71"/>
      <c r="N77" s="71"/>
      <c r="O77" s="71"/>
      <c r="P77" s="71"/>
      <c r="Q77" s="71"/>
      <c r="R77" s="71"/>
      <c r="S77" s="71"/>
      <c r="T77" s="71"/>
      <c r="U77" s="71" t="s">
        <v>81</v>
      </c>
      <c r="V77" s="71"/>
      <c r="W77" s="71"/>
      <c r="X77" s="71"/>
      <c r="Y77" s="71"/>
      <c r="Z77" s="71"/>
      <c r="AA77" s="71"/>
      <c r="AB77" s="71"/>
      <c r="AC77" s="71"/>
      <c r="AD77" s="71"/>
      <c r="AE77" s="71"/>
      <c r="AF77" s="71"/>
      <c r="AG77" s="71"/>
      <c r="AH77" s="71"/>
      <c r="AI77" s="71"/>
      <c r="AJ77" s="71"/>
      <c r="AK77" s="71"/>
      <c r="AL77" s="71"/>
    </row>
    <row r="78" spans="1:38">
      <c r="A78" s="71"/>
      <c r="B78" s="71"/>
      <c r="C78" s="71"/>
      <c r="D78" s="71"/>
      <c r="E78" s="71"/>
      <c r="F78" s="71"/>
      <c r="G78" s="71"/>
      <c r="H78" s="71"/>
      <c r="I78" s="71"/>
      <c r="J78" s="71"/>
      <c r="K78" s="71"/>
      <c r="L78" s="71"/>
      <c r="M78" s="71"/>
      <c r="N78" s="71"/>
      <c r="O78" s="71"/>
      <c r="P78" s="71"/>
      <c r="Q78" s="71"/>
      <c r="R78" s="71"/>
      <c r="S78" s="71"/>
      <c r="T78" s="71"/>
      <c r="U78" s="71" t="s">
        <v>82</v>
      </c>
      <c r="V78" s="71"/>
      <c r="W78" s="71"/>
      <c r="X78" s="71"/>
      <c r="Y78" s="71"/>
      <c r="Z78" s="71"/>
      <c r="AA78" s="71"/>
      <c r="AB78" s="71"/>
      <c r="AC78" s="71"/>
      <c r="AD78" s="71"/>
      <c r="AE78" s="71"/>
      <c r="AF78" s="71"/>
      <c r="AG78" s="71"/>
      <c r="AH78" s="71"/>
      <c r="AI78" s="71"/>
      <c r="AJ78" s="71"/>
      <c r="AK78" s="71"/>
      <c r="AL78" s="71"/>
    </row>
    <row r="79" spans="1:38">
      <c r="A79" s="71"/>
      <c r="B79" s="71"/>
      <c r="C79" s="71"/>
      <c r="D79" s="71"/>
      <c r="E79" s="71"/>
      <c r="F79" s="71"/>
      <c r="G79" s="71"/>
      <c r="H79" s="71"/>
      <c r="I79" s="71"/>
      <c r="J79" s="71"/>
      <c r="K79" s="71"/>
      <c r="L79" s="71"/>
      <c r="M79" s="71"/>
      <c r="N79" s="71"/>
      <c r="O79" s="71"/>
      <c r="P79" s="71"/>
      <c r="Q79" s="71"/>
      <c r="R79" s="71"/>
      <c r="S79" s="71"/>
      <c r="T79" s="71"/>
      <c r="U79" s="71" t="s">
        <v>83</v>
      </c>
      <c r="V79" s="71"/>
      <c r="W79" s="71"/>
      <c r="X79" s="71"/>
      <c r="Y79" s="71"/>
      <c r="Z79" s="71"/>
      <c r="AA79" s="71"/>
      <c r="AB79" s="71"/>
      <c r="AC79" s="71"/>
      <c r="AD79" s="71"/>
      <c r="AE79" s="71"/>
      <c r="AF79" s="71"/>
      <c r="AG79" s="71"/>
      <c r="AH79" s="71"/>
      <c r="AI79" s="71"/>
      <c r="AJ79" s="71"/>
      <c r="AK79" s="71"/>
      <c r="AL79" s="71"/>
    </row>
    <row r="80" spans="1:38">
      <c r="A80" s="71"/>
      <c r="B80" s="71"/>
      <c r="C80" s="71"/>
      <c r="D80" s="71"/>
      <c r="E80" s="71"/>
      <c r="F80" s="71"/>
      <c r="G80" s="71"/>
      <c r="H80" s="71"/>
      <c r="I80" s="71"/>
      <c r="J80" s="71"/>
      <c r="K80" s="71"/>
      <c r="L80" s="71"/>
      <c r="M80" s="71"/>
      <c r="N80" s="71"/>
      <c r="O80" s="71"/>
      <c r="P80" s="71"/>
      <c r="Q80" s="71"/>
      <c r="R80" s="71"/>
      <c r="S80" s="71"/>
      <c r="T80" s="71"/>
      <c r="U80" s="71" t="s">
        <v>84</v>
      </c>
      <c r="V80" s="71"/>
      <c r="W80" s="71"/>
      <c r="X80" s="71"/>
      <c r="Y80" s="71"/>
      <c r="Z80" s="71"/>
      <c r="AA80" s="71"/>
      <c r="AB80" s="71"/>
      <c r="AC80" s="71"/>
      <c r="AD80" s="71"/>
      <c r="AE80" s="71"/>
      <c r="AF80" s="71"/>
      <c r="AG80" s="71"/>
      <c r="AH80" s="71"/>
      <c r="AI80" s="71"/>
      <c r="AJ80" s="71"/>
      <c r="AK80" s="71"/>
      <c r="AL80" s="71"/>
    </row>
    <row r="81" spans="1:38">
      <c r="A81" s="71"/>
      <c r="B81" s="71"/>
      <c r="C81" s="71"/>
      <c r="D81" s="71"/>
      <c r="E81" s="71"/>
      <c r="F81" s="71"/>
      <c r="G81" s="71"/>
      <c r="H81" s="71"/>
      <c r="I81" s="71"/>
      <c r="J81" s="71"/>
      <c r="K81" s="71"/>
      <c r="L81" s="71"/>
      <c r="M81" s="71"/>
      <c r="N81" s="71"/>
      <c r="O81" s="71"/>
      <c r="P81" s="71"/>
      <c r="Q81" s="71"/>
      <c r="R81" s="71"/>
      <c r="S81" s="71"/>
      <c r="T81" s="71"/>
      <c r="U81" s="71" t="s">
        <v>245</v>
      </c>
      <c r="V81" s="71"/>
      <c r="W81" s="71"/>
      <c r="X81" s="71"/>
      <c r="Y81" s="71"/>
      <c r="Z81" s="71"/>
      <c r="AA81" s="71"/>
      <c r="AB81" s="71"/>
      <c r="AC81" s="71"/>
      <c r="AD81" s="71"/>
      <c r="AE81" s="71"/>
      <c r="AF81" s="71"/>
      <c r="AG81" s="71"/>
      <c r="AH81" s="71"/>
      <c r="AI81" s="71"/>
      <c r="AJ81" s="71"/>
      <c r="AK81" s="71"/>
      <c r="AL81" s="71"/>
    </row>
    <row r="82" spans="1:38">
      <c r="A82" s="71"/>
      <c r="B82" s="71"/>
      <c r="C82" s="71"/>
      <c r="D82" s="71"/>
      <c r="E82" s="71"/>
      <c r="F82" s="71"/>
      <c r="G82" s="71"/>
      <c r="H82" s="71"/>
      <c r="I82" s="71"/>
      <c r="J82" s="71"/>
      <c r="K82" s="71"/>
      <c r="L82" s="71"/>
      <c r="M82" s="71"/>
      <c r="N82" s="71"/>
      <c r="O82" s="71"/>
      <c r="P82" s="71"/>
      <c r="Q82" s="71"/>
      <c r="R82" s="71"/>
      <c r="S82" s="71"/>
      <c r="T82" s="71"/>
      <c r="U82" s="71" t="s">
        <v>201</v>
      </c>
      <c r="V82" s="71"/>
      <c r="W82" s="71"/>
      <c r="X82" s="71"/>
      <c r="Y82" s="71"/>
      <c r="Z82" s="71"/>
      <c r="AA82" s="71"/>
      <c r="AB82" s="71"/>
      <c r="AC82" s="71"/>
      <c r="AD82" s="71"/>
      <c r="AE82" s="71"/>
      <c r="AF82" s="71"/>
      <c r="AG82" s="71"/>
      <c r="AH82" s="71"/>
      <c r="AI82" s="71"/>
      <c r="AJ82" s="71"/>
      <c r="AK82" s="71"/>
      <c r="AL82" s="71"/>
    </row>
    <row r="83" spans="1:38">
      <c r="A83" s="71"/>
      <c r="B83" s="71"/>
      <c r="C83" s="71"/>
      <c r="D83" s="71"/>
      <c r="E83" s="71"/>
      <c r="F83" s="71"/>
      <c r="G83" s="71"/>
      <c r="H83" s="71"/>
      <c r="I83" s="71"/>
      <c r="J83" s="71"/>
      <c r="K83" s="71"/>
      <c r="L83" s="71"/>
      <c r="M83" s="71"/>
      <c r="N83" s="71"/>
      <c r="O83" s="71"/>
      <c r="P83" s="71"/>
      <c r="Q83" s="71"/>
      <c r="R83" s="71"/>
      <c r="S83" s="71"/>
      <c r="T83" s="71"/>
      <c r="U83" s="71" t="s">
        <v>87</v>
      </c>
      <c r="V83" s="71"/>
      <c r="W83" s="71"/>
      <c r="X83" s="71"/>
      <c r="Y83" s="71"/>
      <c r="Z83" s="71"/>
      <c r="AA83" s="71"/>
      <c r="AB83" s="71"/>
      <c r="AC83" s="71"/>
      <c r="AD83" s="71"/>
      <c r="AE83" s="71"/>
      <c r="AF83" s="71"/>
      <c r="AG83" s="71"/>
      <c r="AH83" s="71"/>
      <c r="AI83" s="71"/>
      <c r="AJ83" s="71"/>
      <c r="AK83" s="71"/>
      <c r="AL83" s="71"/>
    </row>
    <row r="84" spans="1:38">
      <c r="A84" s="71"/>
      <c r="B84" s="71"/>
      <c r="C84" s="71"/>
      <c r="D84" s="71"/>
      <c r="E84" s="71"/>
      <c r="F84" s="71"/>
      <c r="G84" s="71"/>
      <c r="H84" s="71"/>
      <c r="I84" s="71"/>
      <c r="J84" s="71"/>
      <c r="K84" s="71"/>
      <c r="L84" s="71"/>
      <c r="M84" s="71"/>
      <c r="N84" s="71"/>
      <c r="O84" s="71"/>
      <c r="P84" s="71"/>
      <c r="Q84" s="71"/>
      <c r="R84" s="71"/>
      <c r="S84" s="71"/>
      <c r="T84" s="71"/>
      <c r="U84" s="71" t="s">
        <v>88</v>
      </c>
      <c r="V84" s="71"/>
      <c r="W84" s="71"/>
      <c r="X84" s="71"/>
      <c r="Y84" s="71"/>
      <c r="Z84" s="71"/>
      <c r="AA84" s="71"/>
      <c r="AB84" s="71"/>
      <c r="AC84" s="71"/>
      <c r="AD84" s="71"/>
      <c r="AE84" s="71"/>
      <c r="AF84" s="71"/>
      <c r="AG84" s="71"/>
      <c r="AH84" s="71"/>
      <c r="AI84" s="71"/>
      <c r="AJ84" s="71"/>
      <c r="AK84" s="71"/>
      <c r="AL84" s="71"/>
    </row>
    <row r="85" spans="1:38">
      <c r="A85" s="71"/>
      <c r="B85" s="71"/>
      <c r="C85" s="71"/>
      <c r="D85" s="71"/>
      <c r="E85" s="71"/>
      <c r="F85" s="71"/>
      <c r="G85" s="71"/>
      <c r="H85" s="71"/>
      <c r="I85" s="71"/>
      <c r="J85" s="71"/>
      <c r="K85" s="71"/>
      <c r="L85" s="71"/>
      <c r="M85" s="71"/>
      <c r="N85" s="71"/>
      <c r="O85" s="71"/>
      <c r="P85" s="71"/>
      <c r="Q85" s="71"/>
      <c r="R85" s="71"/>
      <c r="S85" s="71"/>
      <c r="T85" s="71"/>
      <c r="U85" s="71" t="s">
        <v>89</v>
      </c>
      <c r="V85" s="71"/>
      <c r="W85" s="71"/>
      <c r="X85" s="71"/>
      <c r="Y85" s="71"/>
      <c r="Z85" s="71"/>
      <c r="AA85" s="71"/>
      <c r="AB85" s="71"/>
      <c r="AC85" s="71"/>
      <c r="AD85" s="71"/>
      <c r="AE85" s="71"/>
      <c r="AF85" s="71"/>
      <c r="AG85" s="71"/>
      <c r="AH85" s="71"/>
      <c r="AI85" s="71"/>
      <c r="AJ85" s="71"/>
      <c r="AK85" s="71"/>
      <c r="AL85" s="71"/>
    </row>
    <row r="86" spans="1:38">
      <c r="A86" s="71"/>
      <c r="B86" s="71"/>
      <c r="C86" s="71"/>
      <c r="D86" s="71"/>
      <c r="E86" s="71"/>
      <c r="F86" s="71"/>
      <c r="G86" s="71"/>
      <c r="H86" s="71"/>
      <c r="I86" s="71"/>
      <c r="J86" s="71"/>
      <c r="K86" s="71"/>
      <c r="L86" s="71"/>
      <c r="M86" s="71"/>
      <c r="N86" s="71"/>
      <c r="O86" s="71"/>
      <c r="P86" s="71"/>
      <c r="Q86" s="71"/>
      <c r="R86" s="71"/>
      <c r="S86" s="71"/>
      <c r="T86" s="71"/>
      <c r="U86" s="71" t="s">
        <v>90</v>
      </c>
      <c r="V86" s="71"/>
      <c r="W86" s="71"/>
      <c r="X86" s="71"/>
      <c r="Y86" s="71"/>
      <c r="Z86" s="71"/>
      <c r="AA86" s="71"/>
      <c r="AB86" s="71"/>
      <c r="AC86" s="71"/>
      <c r="AD86" s="71"/>
      <c r="AE86" s="71"/>
      <c r="AF86" s="71"/>
      <c r="AG86" s="71"/>
      <c r="AH86" s="71"/>
      <c r="AI86" s="71"/>
      <c r="AJ86" s="71"/>
      <c r="AK86" s="71"/>
      <c r="AL86" s="71"/>
    </row>
    <row r="87" spans="1:38">
      <c r="A87" s="71"/>
      <c r="B87" s="71"/>
      <c r="C87" s="71"/>
      <c r="D87" s="71"/>
      <c r="E87" s="71"/>
      <c r="F87" s="71"/>
      <c r="G87" s="71"/>
      <c r="H87" s="71"/>
      <c r="I87" s="71"/>
      <c r="J87" s="71"/>
      <c r="K87" s="71"/>
      <c r="L87" s="71"/>
      <c r="M87" s="71"/>
      <c r="N87" s="71"/>
      <c r="O87" s="71"/>
      <c r="P87" s="71"/>
      <c r="Q87" s="71"/>
      <c r="R87" s="71"/>
      <c r="S87" s="71"/>
      <c r="T87" s="71"/>
      <c r="U87" s="71" t="s">
        <v>91</v>
      </c>
      <c r="V87" s="71"/>
      <c r="W87" s="71"/>
      <c r="X87" s="71"/>
      <c r="Y87" s="71"/>
      <c r="Z87" s="71"/>
      <c r="AA87" s="71"/>
      <c r="AB87" s="71"/>
      <c r="AC87" s="71"/>
      <c r="AD87" s="71"/>
      <c r="AE87" s="71"/>
      <c r="AF87" s="71"/>
      <c r="AG87" s="71"/>
      <c r="AH87" s="71"/>
      <c r="AI87" s="71"/>
      <c r="AJ87" s="71"/>
      <c r="AK87" s="71"/>
      <c r="AL87" s="71"/>
    </row>
    <row r="88" spans="1:38">
      <c r="A88" s="71"/>
      <c r="B88" s="71"/>
      <c r="C88" s="71"/>
      <c r="D88" s="71"/>
      <c r="E88" s="71"/>
      <c r="F88" s="71"/>
      <c r="G88" s="71"/>
      <c r="H88" s="71"/>
      <c r="I88" s="71"/>
      <c r="J88" s="71"/>
      <c r="K88" s="71"/>
      <c r="L88" s="71"/>
      <c r="M88" s="71"/>
      <c r="N88" s="71"/>
      <c r="O88" s="71"/>
      <c r="P88" s="71"/>
      <c r="Q88" s="71"/>
      <c r="R88" s="71"/>
      <c r="S88" s="71"/>
      <c r="T88" s="71"/>
      <c r="U88" s="71" t="s">
        <v>92</v>
      </c>
      <c r="V88" s="71"/>
      <c r="W88" s="71"/>
      <c r="X88" s="71"/>
      <c r="Y88" s="71"/>
      <c r="Z88" s="71"/>
      <c r="AA88" s="71"/>
      <c r="AB88" s="71"/>
      <c r="AC88" s="71"/>
      <c r="AD88" s="71"/>
      <c r="AE88" s="71"/>
      <c r="AF88" s="71"/>
      <c r="AG88" s="71"/>
      <c r="AH88" s="71"/>
      <c r="AI88" s="71"/>
      <c r="AJ88" s="71"/>
      <c r="AK88" s="71"/>
      <c r="AL88" s="71"/>
    </row>
    <row r="89" spans="1:38">
      <c r="A89" s="71"/>
      <c r="B89" s="71"/>
      <c r="C89" s="71"/>
      <c r="D89" s="71"/>
      <c r="E89" s="71"/>
      <c r="F89" s="71"/>
      <c r="G89" s="71"/>
      <c r="H89" s="71"/>
      <c r="I89" s="71"/>
      <c r="J89" s="71"/>
      <c r="K89" s="71"/>
      <c r="L89" s="71"/>
      <c r="M89" s="71"/>
      <c r="N89" s="71"/>
      <c r="O89" s="71"/>
      <c r="P89" s="71"/>
      <c r="Q89" s="71"/>
      <c r="R89" s="71"/>
      <c r="S89" s="71"/>
      <c r="T89" s="71"/>
      <c r="U89" s="71" t="s">
        <v>93</v>
      </c>
      <c r="V89" s="71"/>
      <c r="W89" s="71"/>
      <c r="X89" s="71"/>
      <c r="Y89" s="71"/>
      <c r="Z89" s="71"/>
      <c r="AA89" s="71"/>
      <c r="AB89" s="71"/>
      <c r="AC89" s="71"/>
      <c r="AD89" s="71"/>
      <c r="AE89" s="71"/>
      <c r="AF89" s="71"/>
      <c r="AG89" s="71"/>
      <c r="AH89" s="71"/>
      <c r="AI89" s="71"/>
      <c r="AJ89" s="71"/>
      <c r="AK89" s="71"/>
      <c r="AL89" s="71"/>
    </row>
    <row r="90" spans="1:38">
      <c r="A90" s="71"/>
      <c r="B90" s="71"/>
      <c r="C90" s="71"/>
      <c r="D90" s="71"/>
      <c r="E90" s="71"/>
      <c r="F90" s="71"/>
      <c r="G90" s="71"/>
      <c r="H90" s="71"/>
      <c r="I90" s="71"/>
      <c r="J90" s="71"/>
      <c r="K90" s="71"/>
      <c r="L90" s="71"/>
      <c r="M90" s="71"/>
      <c r="N90" s="71"/>
      <c r="O90" s="71"/>
      <c r="P90" s="71"/>
      <c r="Q90" s="71"/>
      <c r="R90" s="71"/>
      <c r="S90" s="71"/>
      <c r="T90" s="71"/>
      <c r="U90" s="71" t="s">
        <v>94</v>
      </c>
      <c r="V90" s="71"/>
      <c r="W90" s="71"/>
      <c r="X90" s="71"/>
      <c r="Y90" s="71"/>
      <c r="Z90" s="71"/>
      <c r="AA90" s="71"/>
      <c r="AB90" s="71"/>
      <c r="AC90" s="71"/>
      <c r="AD90" s="71"/>
      <c r="AE90" s="71"/>
      <c r="AF90" s="71"/>
      <c r="AG90" s="71"/>
      <c r="AH90" s="71"/>
      <c r="AI90" s="71"/>
      <c r="AJ90" s="71"/>
      <c r="AK90" s="71"/>
      <c r="AL90" s="71"/>
    </row>
    <row r="91" spans="1:38">
      <c r="A91" s="71"/>
      <c r="B91" s="71"/>
      <c r="C91" s="71"/>
      <c r="D91" s="71"/>
      <c r="E91" s="71"/>
      <c r="F91" s="71"/>
      <c r="G91" s="71"/>
      <c r="H91" s="71"/>
      <c r="I91" s="71"/>
      <c r="J91" s="71"/>
      <c r="K91" s="71"/>
      <c r="L91" s="71"/>
      <c r="M91" s="71"/>
      <c r="N91" s="71"/>
      <c r="O91" s="71"/>
      <c r="P91" s="71"/>
      <c r="Q91" s="71"/>
      <c r="R91" s="71"/>
      <c r="S91" s="71"/>
      <c r="T91" s="71"/>
      <c r="U91" s="71" t="s">
        <v>95</v>
      </c>
      <c r="V91" s="71"/>
      <c r="W91" s="71"/>
      <c r="X91" s="71"/>
      <c r="Y91" s="71"/>
      <c r="Z91" s="71"/>
      <c r="AA91" s="71"/>
      <c r="AB91" s="71"/>
      <c r="AC91" s="71"/>
      <c r="AD91" s="71"/>
      <c r="AE91" s="71"/>
      <c r="AF91" s="71"/>
      <c r="AG91" s="71"/>
      <c r="AH91" s="71"/>
      <c r="AI91" s="71"/>
      <c r="AJ91" s="71"/>
      <c r="AK91" s="71"/>
      <c r="AL91" s="71"/>
    </row>
    <row r="92" spans="1:38">
      <c r="A92" s="71"/>
      <c r="B92" s="71"/>
      <c r="C92" s="71"/>
      <c r="D92" s="71"/>
      <c r="E92" s="71"/>
      <c r="F92" s="71"/>
      <c r="G92" s="71"/>
      <c r="H92" s="71"/>
      <c r="I92" s="71"/>
      <c r="J92" s="71"/>
      <c r="K92" s="71"/>
      <c r="L92" s="71"/>
      <c r="M92" s="71"/>
      <c r="N92" s="71"/>
      <c r="O92" s="71"/>
      <c r="P92" s="71"/>
      <c r="Q92" s="71"/>
      <c r="R92" s="71"/>
      <c r="S92" s="71"/>
      <c r="T92" s="71"/>
      <c r="U92" s="71" t="s">
        <v>96</v>
      </c>
      <c r="V92" s="71"/>
      <c r="W92" s="71"/>
      <c r="X92" s="71"/>
      <c r="Y92" s="71"/>
      <c r="Z92" s="71"/>
      <c r="AA92" s="71"/>
      <c r="AB92" s="71"/>
      <c r="AC92" s="71"/>
      <c r="AD92" s="71"/>
      <c r="AE92" s="71"/>
      <c r="AF92" s="71"/>
      <c r="AG92" s="71"/>
      <c r="AH92" s="71"/>
      <c r="AI92" s="71"/>
      <c r="AJ92" s="71"/>
      <c r="AK92" s="71"/>
      <c r="AL92" s="71"/>
    </row>
    <row r="93" spans="1:38">
      <c r="A93" s="71"/>
      <c r="B93" s="71"/>
      <c r="C93" s="71"/>
      <c r="D93" s="71"/>
      <c r="E93" s="71"/>
      <c r="F93" s="71"/>
      <c r="G93" s="71"/>
      <c r="H93" s="71"/>
      <c r="I93" s="71"/>
      <c r="J93" s="71"/>
      <c r="K93" s="71"/>
      <c r="L93" s="71"/>
      <c r="M93" s="71"/>
      <c r="N93" s="71"/>
      <c r="O93" s="71"/>
      <c r="P93" s="71"/>
      <c r="Q93" s="71"/>
      <c r="R93" s="71"/>
      <c r="S93" s="71"/>
      <c r="T93" s="71"/>
      <c r="U93" s="71" t="s">
        <v>97</v>
      </c>
      <c r="V93" s="71"/>
      <c r="W93" s="71"/>
      <c r="X93" s="71"/>
      <c r="Y93" s="71"/>
      <c r="Z93" s="71"/>
      <c r="AA93" s="71"/>
      <c r="AB93" s="71"/>
      <c r="AC93" s="71"/>
      <c r="AD93" s="71"/>
      <c r="AE93" s="71"/>
      <c r="AF93" s="71"/>
      <c r="AG93" s="71"/>
      <c r="AH93" s="71"/>
      <c r="AI93" s="71"/>
      <c r="AJ93" s="71"/>
      <c r="AK93" s="71"/>
      <c r="AL93" s="71"/>
    </row>
    <row r="94" spans="1:38">
      <c r="A94" s="71"/>
      <c r="B94" s="71"/>
      <c r="C94" s="71"/>
      <c r="D94" s="71"/>
      <c r="E94" s="71"/>
      <c r="F94" s="71"/>
      <c r="G94" s="71"/>
      <c r="H94" s="71"/>
      <c r="I94" s="71"/>
      <c r="J94" s="71"/>
      <c r="K94" s="71"/>
      <c r="L94" s="71"/>
      <c r="M94" s="71"/>
      <c r="N94" s="71"/>
      <c r="O94" s="71"/>
      <c r="P94" s="71"/>
      <c r="Q94" s="71"/>
      <c r="R94" s="71"/>
      <c r="S94" s="71"/>
      <c r="T94" s="71"/>
      <c r="U94" s="71" t="s">
        <v>98</v>
      </c>
      <c r="V94" s="71"/>
      <c r="W94" s="71"/>
      <c r="X94" s="71"/>
      <c r="Y94" s="71"/>
      <c r="Z94" s="71"/>
      <c r="AA94" s="71"/>
      <c r="AB94" s="71"/>
      <c r="AC94" s="71"/>
      <c r="AD94" s="71"/>
      <c r="AE94" s="71"/>
      <c r="AF94" s="71"/>
      <c r="AG94" s="71"/>
      <c r="AH94" s="71"/>
      <c r="AI94" s="71"/>
      <c r="AJ94" s="71"/>
      <c r="AK94" s="71"/>
      <c r="AL94" s="71"/>
    </row>
    <row r="95" spans="1:38">
      <c r="A95" s="71"/>
      <c r="B95" s="71"/>
      <c r="C95" s="71"/>
      <c r="D95" s="71"/>
      <c r="E95" s="71"/>
      <c r="F95" s="71"/>
      <c r="G95" s="71"/>
      <c r="H95" s="71"/>
      <c r="I95" s="71"/>
      <c r="J95" s="71"/>
      <c r="K95" s="71"/>
      <c r="L95" s="71"/>
      <c r="M95" s="71"/>
      <c r="N95" s="71"/>
      <c r="O95" s="71"/>
      <c r="P95" s="71"/>
      <c r="Q95" s="71"/>
      <c r="R95" s="71"/>
      <c r="S95" s="71"/>
      <c r="T95" s="71"/>
      <c r="U95" s="71" t="s">
        <v>99</v>
      </c>
      <c r="V95" s="71"/>
      <c r="W95" s="71"/>
      <c r="X95" s="71"/>
      <c r="Y95" s="71"/>
      <c r="Z95" s="71"/>
      <c r="AA95" s="71"/>
      <c r="AB95" s="71"/>
      <c r="AC95" s="71"/>
      <c r="AD95" s="71"/>
      <c r="AE95" s="71"/>
      <c r="AF95" s="71"/>
      <c r="AG95" s="71"/>
      <c r="AH95" s="71"/>
      <c r="AI95" s="71"/>
      <c r="AJ95" s="71"/>
      <c r="AK95" s="71"/>
      <c r="AL95" s="71"/>
    </row>
    <row r="96" spans="1:38">
      <c r="A96" s="71"/>
      <c r="B96" s="71"/>
      <c r="C96" s="71"/>
      <c r="D96" s="71"/>
      <c r="E96" s="71"/>
      <c r="F96" s="71"/>
      <c r="G96" s="71"/>
      <c r="H96" s="71"/>
      <c r="I96" s="71"/>
      <c r="J96" s="71"/>
      <c r="K96" s="71"/>
      <c r="L96" s="71"/>
      <c r="M96" s="71"/>
      <c r="N96" s="71"/>
      <c r="O96" s="71"/>
      <c r="P96" s="71"/>
      <c r="Q96" s="71"/>
      <c r="R96" s="71"/>
      <c r="S96" s="71"/>
      <c r="T96" s="71"/>
      <c r="U96" s="71" t="s">
        <v>100</v>
      </c>
      <c r="V96" s="71"/>
      <c r="W96" s="71"/>
      <c r="X96" s="71"/>
      <c r="Y96" s="71"/>
      <c r="Z96" s="71"/>
      <c r="AA96" s="71"/>
      <c r="AB96" s="71"/>
      <c r="AC96" s="71"/>
      <c r="AD96" s="71"/>
      <c r="AE96" s="71"/>
      <c r="AF96" s="71"/>
      <c r="AG96" s="71"/>
      <c r="AH96" s="71"/>
      <c r="AI96" s="71"/>
      <c r="AJ96" s="71"/>
      <c r="AK96" s="71"/>
      <c r="AL96" s="71"/>
    </row>
    <row r="97" spans="1:38">
      <c r="A97" s="71"/>
      <c r="B97" s="71"/>
      <c r="C97" s="71"/>
      <c r="D97" s="71"/>
      <c r="E97" s="71"/>
      <c r="F97" s="71"/>
      <c r="G97" s="71"/>
      <c r="H97" s="71"/>
      <c r="I97" s="71"/>
      <c r="J97" s="71"/>
      <c r="K97" s="71"/>
      <c r="L97" s="71"/>
      <c r="M97" s="71"/>
      <c r="N97" s="71"/>
      <c r="O97" s="71"/>
      <c r="P97" s="71"/>
      <c r="Q97" s="71"/>
      <c r="R97" s="71"/>
      <c r="S97" s="71"/>
      <c r="T97" s="71"/>
      <c r="U97" s="71" t="s">
        <v>101</v>
      </c>
      <c r="V97" s="71"/>
      <c r="W97" s="71"/>
      <c r="X97" s="71"/>
      <c r="Y97" s="71"/>
      <c r="Z97" s="71"/>
      <c r="AA97" s="71"/>
      <c r="AB97" s="71"/>
      <c r="AC97" s="71"/>
      <c r="AD97" s="71"/>
      <c r="AE97" s="71"/>
      <c r="AF97" s="71"/>
      <c r="AG97" s="71"/>
      <c r="AH97" s="71"/>
      <c r="AI97" s="71"/>
      <c r="AJ97" s="71"/>
      <c r="AK97" s="71"/>
      <c r="AL97" s="71"/>
    </row>
    <row r="98" spans="1:38">
      <c r="A98" s="71"/>
      <c r="B98" s="71"/>
      <c r="C98" s="71"/>
      <c r="D98" s="71"/>
      <c r="E98" s="71"/>
      <c r="F98" s="71"/>
      <c r="G98" s="71"/>
      <c r="H98" s="71"/>
      <c r="I98" s="71"/>
      <c r="J98" s="71"/>
      <c r="K98" s="71"/>
      <c r="L98" s="71"/>
      <c r="M98" s="71"/>
      <c r="N98" s="71"/>
      <c r="O98" s="71"/>
      <c r="P98" s="71"/>
      <c r="Q98" s="71"/>
      <c r="R98" s="71"/>
      <c r="S98" s="71"/>
      <c r="T98" s="71"/>
      <c r="U98" s="71" t="s">
        <v>102</v>
      </c>
      <c r="V98" s="71"/>
      <c r="W98" s="71"/>
      <c r="X98" s="71"/>
      <c r="Y98" s="71"/>
      <c r="Z98" s="71"/>
      <c r="AA98" s="71"/>
      <c r="AB98" s="71"/>
      <c r="AC98" s="71"/>
      <c r="AD98" s="71"/>
      <c r="AE98" s="71"/>
      <c r="AF98" s="71"/>
      <c r="AG98" s="71"/>
      <c r="AH98" s="71"/>
      <c r="AI98" s="71"/>
      <c r="AJ98" s="71"/>
      <c r="AK98" s="71"/>
      <c r="AL98" s="71"/>
    </row>
    <row r="99" spans="1:38">
      <c r="A99" s="71"/>
      <c r="B99" s="71"/>
      <c r="C99" s="71"/>
      <c r="D99" s="71"/>
      <c r="E99" s="71"/>
      <c r="F99" s="71"/>
      <c r="G99" s="71"/>
      <c r="H99" s="71"/>
      <c r="I99" s="71"/>
      <c r="J99" s="71"/>
      <c r="K99" s="71"/>
      <c r="L99" s="71"/>
      <c r="M99" s="71"/>
      <c r="N99" s="71"/>
      <c r="O99" s="71"/>
      <c r="P99" s="71"/>
      <c r="Q99" s="71"/>
      <c r="R99" s="71"/>
      <c r="S99" s="71"/>
      <c r="T99" s="71"/>
      <c r="U99" s="71" t="s">
        <v>103</v>
      </c>
      <c r="V99" s="71"/>
      <c r="W99" s="71"/>
      <c r="X99" s="71"/>
      <c r="Y99" s="71"/>
      <c r="Z99" s="71"/>
      <c r="AA99" s="71"/>
      <c r="AB99" s="71"/>
      <c r="AC99" s="71"/>
      <c r="AD99" s="71"/>
      <c r="AE99" s="71"/>
      <c r="AF99" s="71"/>
      <c r="AG99" s="71"/>
      <c r="AH99" s="71"/>
      <c r="AI99" s="71"/>
      <c r="AJ99" s="71"/>
      <c r="AK99" s="71"/>
      <c r="AL99" s="71"/>
    </row>
    <row r="100" spans="1:38">
      <c r="A100" s="71"/>
      <c r="B100" s="71"/>
      <c r="C100" s="71"/>
      <c r="D100" s="71"/>
      <c r="E100" s="71"/>
      <c r="F100" s="71"/>
      <c r="G100" s="71"/>
      <c r="H100" s="71"/>
      <c r="I100" s="71"/>
      <c r="J100" s="71"/>
      <c r="K100" s="71"/>
      <c r="L100" s="71"/>
      <c r="M100" s="71"/>
      <c r="N100" s="71"/>
      <c r="O100" s="71"/>
      <c r="P100" s="71"/>
      <c r="Q100" s="71"/>
      <c r="R100" s="71"/>
      <c r="S100" s="71"/>
      <c r="T100" s="71"/>
      <c r="U100" s="71" t="s">
        <v>104</v>
      </c>
      <c r="V100" s="71"/>
      <c r="W100" s="71"/>
      <c r="X100" s="71"/>
      <c r="Y100" s="71"/>
      <c r="Z100" s="71"/>
      <c r="AA100" s="71"/>
      <c r="AB100" s="71"/>
      <c r="AC100" s="71"/>
      <c r="AD100" s="71"/>
      <c r="AE100" s="71"/>
      <c r="AF100" s="71"/>
      <c r="AG100" s="71"/>
      <c r="AH100" s="71"/>
      <c r="AI100" s="71"/>
      <c r="AJ100" s="71"/>
      <c r="AK100" s="71"/>
      <c r="AL100" s="71"/>
    </row>
    <row r="101" spans="1:38">
      <c r="A101" s="71"/>
      <c r="B101" s="71"/>
      <c r="C101" s="71"/>
      <c r="D101" s="71"/>
      <c r="E101" s="71"/>
      <c r="F101" s="71"/>
      <c r="G101" s="71"/>
      <c r="H101" s="71"/>
      <c r="I101" s="71"/>
      <c r="J101" s="71"/>
      <c r="K101" s="71"/>
      <c r="L101" s="71"/>
      <c r="M101" s="71"/>
      <c r="N101" s="71"/>
      <c r="O101" s="71"/>
      <c r="P101" s="71"/>
      <c r="Q101" s="71"/>
      <c r="R101" s="71"/>
      <c r="S101" s="71"/>
      <c r="T101" s="71"/>
      <c r="U101" s="71" t="s">
        <v>105</v>
      </c>
      <c r="V101" s="71"/>
      <c r="W101" s="71"/>
      <c r="X101" s="71"/>
      <c r="Y101" s="71"/>
      <c r="Z101" s="71"/>
      <c r="AA101" s="71"/>
      <c r="AB101" s="71"/>
      <c r="AC101" s="71"/>
      <c r="AD101" s="71"/>
      <c r="AE101" s="71"/>
      <c r="AF101" s="71"/>
      <c r="AG101" s="71"/>
      <c r="AH101" s="71"/>
      <c r="AI101" s="71"/>
      <c r="AJ101" s="71"/>
      <c r="AK101" s="71"/>
      <c r="AL101" s="71"/>
    </row>
    <row r="102" spans="1:38">
      <c r="A102" s="71"/>
      <c r="B102" s="71"/>
      <c r="C102" s="71"/>
      <c r="D102" s="71"/>
      <c r="E102" s="71"/>
      <c r="F102" s="71"/>
      <c r="G102" s="71"/>
      <c r="H102" s="71"/>
      <c r="I102" s="71"/>
      <c r="J102" s="71"/>
      <c r="K102" s="71"/>
      <c r="L102" s="71"/>
      <c r="M102" s="71"/>
      <c r="N102" s="71"/>
      <c r="O102" s="71"/>
      <c r="P102" s="71"/>
      <c r="Q102" s="71"/>
      <c r="R102" s="71"/>
      <c r="S102" s="71"/>
      <c r="T102" s="71"/>
      <c r="U102" s="71" t="s">
        <v>106</v>
      </c>
      <c r="V102" s="71"/>
      <c r="W102" s="71"/>
      <c r="X102" s="71"/>
      <c r="Y102" s="71"/>
      <c r="Z102" s="71"/>
      <c r="AA102" s="71"/>
      <c r="AB102" s="71"/>
      <c r="AC102" s="71"/>
      <c r="AD102" s="71"/>
      <c r="AE102" s="71"/>
      <c r="AF102" s="71"/>
      <c r="AG102" s="71"/>
      <c r="AH102" s="71"/>
      <c r="AI102" s="71"/>
      <c r="AJ102" s="71"/>
      <c r="AK102" s="71"/>
      <c r="AL102" s="71"/>
    </row>
    <row r="103" spans="1:38">
      <c r="A103" s="71"/>
      <c r="B103" s="71"/>
      <c r="C103" s="71"/>
      <c r="D103" s="71"/>
      <c r="E103" s="71"/>
      <c r="F103" s="71"/>
      <c r="G103" s="71"/>
      <c r="H103" s="71"/>
      <c r="I103" s="71"/>
      <c r="J103" s="71"/>
      <c r="K103" s="71"/>
      <c r="L103" s="71"/>
      <c r="M103" s="71"/>
      <c r="N103" s="71"/>
      <c r="O103" s="71"/>
      <c r="P103" s="71"/>
      <c r="Q103" s="71"/>
      <c r="R103" s="71"/>
      <c r="S103" s="71"/>
      <c r="T103" s="71"/>
      <c r="U103" s="71" t="s">
        <v>107</v>
      </c>
      <c r="V103" s="71"/>
      <c r="W103" s="71"/>
      <c r="X103" s="71"/>
      <c r="Y103" s="71"/>
      <c r="Z103" s="71"/>
      <c r="AA103" s="71"/>
      <c r="AB103" s="71"/>
      <c r="AC103" s="71"/>
      <c r="AD103" s="71"/>
      <c r="AE103" s="71"/>
      <c r="AF103" s="71"/>
      <c r="AG103" s="71"/>
      <c r="AH103" s="71"/>
      <c r="AI103" s="71"/>
      <c r="AJ103" s="71"/>
      <c r="AK103" s="71"/>
      <c r="AL103" s="71"/>
    </row>
  </sheetData>
  <dataValidations count="1">
    <dataValidation type="list" allowBlank="1" showInputMessage="1" showErrorMessage="1" sqref="A3" xr:uid="{91695E95-4753-4090-9B2C-7952B180E118}">
      <formula1>$U$53:$U$103</formula1>
    </dataValidation>
  </dataValidations>
  <hyperlinks>
    <hyperlink ref="A45" r:id="rId1" xr:uid="{374CDBD0-BF2C-40E0-9D87-3E9524B0E103}"/>
    <hyperlink ref="A31" r:id="rId2" xr:uid="{581C5FE0-88AD-4780-A8D2-8FBC9D84E6E3}"/>
    <hyperlink ref="A32:H32" location="'FRS geographical categories'!A1" display="2 For a list of FRSs by urban/rural and met/non-met categories, see worksheet 'FRS geographical categories'" xr:uid="{47BDC845-0214-4BF3-8784-614FA47CA9F4}"/>
    <hyperlink ref="A47" r:id="rId3" xr:uid="{21CCA9A6-0319-40DE-BD62-D6564254B87D}"/>
  </hyperlinks>
  <pageMargins left="0.70866141732283472" right="0.70866141732283472" top="0.74803149606299213" bottom="0.74803149606299213" header="0.31496062992125984" footer="0.31496062992125984"/>
  <pageSetup paperSize="9" scale="63" orientation="landscape" r:id="rId4"/>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CF101-D7B5-4349-9783-37BCB99161A4}">
  <sheetPr codeName="Sheet12"/>
  <dimension ref="A1:J53"/>
  <sheetViews>
    <sheetView workbookViewId="0"/>
  </sheetViews>
  <sheetFormatPr defaultColWidth="8.85546875" defaultRowHeight="14.45"/>
  <cols>
    <col min="1" max="1" width="28" style="6" customWidth="1"/>
    <col min="2" max="2" width="24.85546875" style="6" bestFit="1" customWidth="1"/>
    <col min="3" max="3" width="24.42578125" style="6" bestFit="1" customWidth="1"/>
    <col min="4" max="16384" width="8.85546875" style="6"/>
  </cols>
  <sheetData>
    <row r="1" spans="1:3" ht="18" thickBot="1">
      <c r="A1" s="49" t="s">
        <v>270</v>
      </c>
      <c r="B1" s="49" t="s">
        <v>271</v>
      </c>
      <c r="C1" s="49" t="s">
        <v>272</v>
      </c>
    </row>
    <row r="2" spans="1:3" ht="15.6">
      <c r="A2" s="42" t="s">
        <v>63</v>
      </c>
      <c r="B2" s="42" t="s">
        <v>117</v>
      </c>
      <c r="C2" s="42" t="s">
        <v>115</v>
      </c>
    </row>
    <row r="3" spans="1:3" ht="15.6">
      <c r="A3" s="42" t="s">
        <v>64</v>
      </c>
      <c r="B3" s="42" t="s">
        <v>118</v>
      </c>
      <c r="C3" s="42" t="s">
        <v>115</v>
      </c>
    </row>
    <row r="4" spans="1:3" ht="15.6">
      <c r="A4" s="42" t="s">
        <v>65</v>
      </c>
      <c r="B4" s="42" t="s">
        <v>117</v>
      </c>
      <c r="C4" s="42" t="s">
        <v>115</v>
      </c>
    </row>
    <row r="5" spans="1:3" ht="15.6">
      <c r="A5" s="42" t="s">
        <v>66</v>
      </c>
      <c r="B5" s="42" t="s">
        <v>118</v>
      </c>
      <c r="C5" s="42" t="s">
        <v>115</v>
      </c>
    </row>
    <row r="6" spans="1:3" ht="15.6">
      <c r="A6" s="42" t="s">
        <v>67</v>
      </c>
      <c r="B6" s="42" t="s">
        <v>116</v>
      </c>
      <c r="C6" s="42" t="s">
        <v>115</v>
      </c>
    </row>
    <row r="7" spans="1:3" ht="15.6">
      <c r="A7" s="42" t="s">
        <v>68</v>
      </c>
      <c r="B7" s="42" t="s">
        <v>118</v>
      </c>
      <c r="C7" s="42" t="s">
        <v>115</v>
      </c>
    </row>
    <row r="8" spans="1:3" ht="15.6">
      <c r="A8" s="42" t="s">
        <v>69</v>
      </c>
      <c r="B8" s="42" t="s">
        <v>117</v>
      </c>
      <c r="C8" s="42" t="s">
        <v>115</v>
      </c>
    </row>
    <row r="9" spans="1:3" ht="15.6">
      <c r="A9" s="42" t="s">
        <v>70</v>
      </c>
      <c r="B9" s="42" t="s">
        <v>116</v>
      </c>
      <c r="C9" s="42" t="s">
        <v>115</v>
      </c>
    </row>
    <row r="10" spans="1:3" ht="15.6">
      <c r="A10" s="42" t="s">
        <v>71</v>
      </c>
      <c r="B10" s="42" t="s">
        <v>116</v>
      </c>
      <c r="C10" s="42" t="s">
        <v>115</v>
      </c>
    </row>
    <row r="11" spans="1:3" ht="15.6">
      <c r="A11" s="42" t="s">
        <v>72</v>
      </c>
      <c r="B11" s="42" t="s">
        <v>118</v>
      </c>
      <c r="C11" s="42" t="s">
        <v>115</v>
      </c>
    </row>
    <row r="12" spans="1:3" ht="15.6">
      <c r="A12" s="42" t="s">
        <v>73</v>
      </c>
      <c r="B12" s="42" t="s">
        <v>116</v>
      </c>
      <c r="C12" s="42" t="s">
        <v>115</v>
      </c>
    </row>
    <row r="13" spans="1:3" ht="15.6">
      <c r="A13" s="42" t="s">
        <v>74</v>
      </c>
      <c r="B13" s="42" t="s">
        <v>118</v>
      </c>
      <c r="C13" s="42" t="s">
        <v>115</v>
      </c>
    </row>
    <row r="14" spans="1:3" ht="15.6">
      <c r="A14" s="42" t="s">
        <v>75</v>
      </c>
      <c r="B14" s="42" t="s">
        <v>116</v>
      </c>
      <c r="C14" s="42" t="s">
        <v>115</v>
      </c>
    </row>
    <row r="15" spans="1:3" ht="15.6">
      <c r="A15" s="42" t="s">
        <v>76</v>
      </c>
      <c r="B15" s="42" t="s">
        <v>118</v>
      </c>
      <c r="C15" s="42" t="s">
        <v>115</v>
      </c>
    </row>
    <row r="16" spans="1:3" ht="15.6">
      <c r="A16" s="42" t="s">
        <v>77</v>
      </c>
      <c r="B16" s="42" t="s">
        <v>118</v>
      </c>
      <c r="C16" s="42" t="s">
        <v>115</v>
      </c>
    </row>
    <row r="17" spans="1:3" ht="15.6">
      <c r="A17" s="42" t="s">
        <v>78</v>
      </c>
      <c r="B17" s="42" t="s">
        <v>118</v>
      </c>
      <c r="C17" s="42" t="s">
        <v>115</v>
      </c>
    </row>
    <row r="18" spans="1:3" ht="15.6">
      <c r="A18" s="42" t="s">
        <v>79</v>
      </c>
      <c r="B18" s="42" t="s">
        <v>117</v>
      </c>
      <c r="C18" s="42" t="s">
        <v>114</v>
      </c>
    </row>
    <row r="19" spans="1:3" ht="15.6">
      <c r="A19" s="42" t="s">
        <v>80</v>
      </c>
      <c r="B19" s="42" t="s">
        <v>117</v>
      </c>
      <c r="C19" s="42" t="s">
        <v>114</v>
      </c>
    </row>
    <row r="20" spans="1:3" ht="15.6">
      <c r="A20" s="42" t="s">
        <v>273</v>
      </c>
      <c r="B20" s="42" t="s">
        <v>118</v>
      </c>
      <c r="C20" s="42" t="s">
        <v>115</v>
      </c>
    </row>
    <row r="21" spans="1:3" s="8" customFormat="1" ht="15.6">
      <c r="A21" s="38" t="s">
        <v>81</v>
      </c>
      <c r="B21" s="38" t="s">
        <v>117</v>
      </c>
      <c r="C21" s="38" t="s">
        <v>115</v>
      </c>
    </row>
    <row r="22" spans="1:3" s="8" customFormat="1" ht="15.6">
      <c r="A22" s="38" t="s">
        <v>85</v>
      </c>
      <c r="B22" s="38" t="s">
        <v>116</v>
      </c>
      <c r="C22" s="38" t="s">
        <v>115</v>
      </c>
    </row>
    <row r="23" spans="1:3" ht="15.6">
      <c r="A23" s="42" t="s">
        <v>82</v>
      </c>
      <c r="B23" s="42" t="s">
        <v>118</v>
      </c>
      <c r="C23" s="42" t="s">
        <v>115</v>
      </c>
    </row>
    <row r="24" spans="1:3" ht="15.6">
      <c r="A24" s="42" t="s">
        <v>83</v>
      </c>
      <c r="B24" s="42" t="s">
        <v>117</v>
      </c>
      <c r="C24" s="42" t="s">
        <v>115</v>
      </c>
    </row>
    <row r="25" spans="1:3" ht="15.6">
      <c r="A25" s="42" t="s">
        <v>84</v>
      </c>
      <c r="B25" s="42" t="s">
        <v>118</v>
      </c>
      <c r="C25" s="42" t="s">
        <v>115</v>
      </c>
    </row>
    <row r="26" spans="1:3" ht="15.6">
      <c r="A26" s="42" t="s">
        <v>86</v>
      </c>
      <c r="B26" s="42" t="s">
        <v>116</v>
      </c>
      <c r="C26" s="42" t="s">
        <v>115</v>
      </c>
    </row>
    <row r="27" spans="1:3" ht="15.6">
      <c r="A27" s="42" t="s">
        <v>87</v>
      </c>
      <c r="B27" s="42" t="s">
        <v>118</v>
      </c>
      <c r="C27" s="42" t="s">
        <v>115</v>
      </c>
    </row>
    <row r="28" spans="1:3" ht="15.6">
      <c r="A28" s="42" t="s">
        <v>88</v>
      </c>
      <c r="B28" s="42" t="s">
        <v>117</v>
      </c>
      <c r="C28" s="42" t="s">
        <v>115</v>
      </c>
    </row>
    <row r="29" spans="1:3" ht="15.6">
      <c r="A29" s="42" t="s">
        <v>89</v>
      </c>
      <c r="B29" s="42" t="s">
        <v>118</v>
      </c>
      <c r="C29" s="42" t="s">
        <v>115</v>
      </c>
    </row>
    <row r="30" spans="1:3" ht="15.6">
      <c r="A30" s="42" t="s">
        <v>90</v>
      </c>
      <c r="B30" s="42" t="s">
        <v>116</v>
      </c>
      <c r="C30" s="42" t="s">
        <v>115</v>
      </c>
    </row>
    <row r="31" spans="1:3" ht="15.6">
      <c r="A31" s="42" t="s">
        <v>91</v>
      </c>
      <c r="B31" s="42" t="s">
        <v>117</v>
      </c>
      <c r="C31" s="42" t="s">
        <v>114</v>
      </c>
    </row>
    <row r="32" spans="1:3" ht="15.6">
      <c r="A32" s="42" t="s">
        <v>92</v>
      </c>
      <c r="B32" s="42" t="s">
        <v>116</v>
      </c>
      <c r="C32" s="42" t="s">
        <v>115</v>
      </c>
    </row>
    <row r="33" spans="1:3" ht="15.6">
      <c r="A33" s="42" t="s">
        <v>93</v>
      </c>
      <c r="B33" s="42" t="s">
        <v>116</v>
      </c>
      <c r="C33" s="42" t="s">
        <v>115</v>
      </c>
    </row>
    <row r="34" spans="1:3" ht="15.6">
      <c r="A34" s="42" t="s">
        <v>94</v>
      </c>
      <c r="B34" s="42" t="s">
        <v>118</v>
      </c>
      <c r="C34" s="42" t="s">
        <v>115</v>
      </c>
    </row>
    <row r="35" spans="1:3" ht="15.6">
      <c r="A35" s="42" t="s">
        <v>95</v>
      </c>
      <c r="B35" s="42" t="s">
        <v>116</v>
      </c>
      <c r="C35" s="42" t="s">
        <v>115</v>
      </c>
    </row>
    <row r="36" spans="1:3" ht="15.6">
      <c r="A36" s="42" t="s">
        <v>96</v>
      </c>
      <c r="B36" s="42" t="s">
        <v>117</v>
      </c>
      <c r="C36" s="42" t="s">
        <v>115</v>
      </c>
    </row>
    <row r="37" spans="1:3" ht="15.6">
      <c r="A37" s="42" t="s">
        <v>97</v>
      </c>
      <c r="B37" s="42" t="s">
        <v>116</v>
      </c>
      <c r="C37" s="42" t="s">
        <v>115</v>
      </c>
    </row>
    <row r="38" spans="1:3" ht="15.6">
      <c r="A38" s="42" t="s">
        <v>98</v>
      </c>
      <c r="B38" s="42" t="s">
        <v>116</v>
      </c>
      <c r="C38" s="42" t="s">
        <v>115</v>
      </c>
    </row>
    <row r="39" spans="1:3" ht="15.6">
      <c r="A39" s="42" t="s">
        <v>99</v>
      </c>
      <c r="B39" s="42" t="s">
        <v>117</v>
      </c>
      <c r="C39" s="42" t="s">
        <v>114</v>
      </c>
    </row>
    <row r="40" spans="1:3" ht="15.6">
      <c r="A40" s="42" t="s">
        <v>100</v>
      </c>
      <c r="B40" s="42" t="s">
        <v>118</v>
      </c>
      <c r="C40" s="42" t="s">
        <v>115</v>
      </c>
    </row>
    <row r="41" spans="1:3" ht="15.6">
      <c r="A41" s="42" t="s">
        <v>101</v>
      </c>
      <c r="B41" s="42" t="s">
        <v>116</v>
      </c>
      <c r="C41" s="42" t="s">
        <v>115</v>
      </c>
    </row>
    <row r="42" spans="1:3" ht="15.6">
      <c r="A42" s="42" t="s">
        <v>102</v>
      </c>
      <c r="B42" s="42" t="s">
        <v>117</v>
      </c>
      <c r="C42" s="42" t="s">
        <v>115</v>
      </c>
    </row>
    <row r="43" spans="1:3" ht="15.6">
      <c r="A43" s="42" t="s">
        <v>103</v>
      </c>
      <c r="B43" s="42" t="s">
        <v>117</v>
      </c>
      <c r="C43" s="42" t="s">
        <v>114</v>
      </c>
    </row>
    <row r="44" spans="1:3" ht="15.6">
      <c r="A44" s="42" t="s">
        <v>104</v>
      </c>
      <c r="B44" s="42" t="s">
        <v>118</v>
      </c>
      <c r="C44" s="42" t="s">
        <v>115</v>
      </c>
    </row>
    <row r="45" spans="1:3" ht="15.6">
      <c r="A45" s="42" t="s">
        <v>105</v>
      </c>
      <c r="B45" s="42" t="s">
        <v>117</v>
      </c>
      <c r="C45" s="42" t="s">
        <v>114</v>
      </c>
    </row>
    <row r="46" spans="1:3" ht="15.6">
      <c r="A46" s="42" t="s">
        <v>106</v>
      </c>
      <c r="B46" s="42" t="s">
        <v>118</v>
      </c>
      <c r="C46" s="42" t="s">
        <v>115</v>
      </c>
    </row>
    <row r="47" spans="1:3" ht="15.95" thickBot="1">
      <c r="A47" s="50" t="s">
        <v>107</v>
      </c>
      <c r="B47" s="50" t="s">
        <v>117</v>
      </c>
      <c r="C47" s="50" t="s">
        <v>114</v>
      </c>
    </row>
    <row r="48" spans="1:3" ht="15.6">
      <c r="A48" s="51" t="s">
        <v>274</v>
      </c>
      <c r="B48" s="42"/>
      <c r="C48" s="42"/>
    </row>
    <row r="49" spans="1:10" s="18" customFormat="1" ht="15.6">
      <c r="A49" s="47" t="s">
        <v>275</v>
      </c>
      <c r="B49" s="47"/>
      <c r="C49" s="47"/>
      <c r="D49" s="17"/>
      <c r="E49" s="17"/>
      <c r="F49" s="17"/>
      <c r="G49" s="17"/>
      <c r="H49" s="17"/>
      <c r="I49" s="17"/>
      <c r="J49" s="17"/>
    </row>
    <row r="50" spans="1:10" ht="15.6">
      <c r="A50" s="48" t="s">
        <v>276</v>
      </c>
      <c r="B50" s="42"/>
      <c r="C50" s="42"/>
    </row>
    <row r="51" spans="1:10" ht="15.6">
      <c r="A51" s="48" t="s">
        <v>277</v>
      </c>
      <c r="B51" s="42"/>
      <c r="C51" s="42"/>
    </row>
    <row r="52" spans="1:10" ht="15.6">
      <c r="A52" s="48" t="s">
        <v>278</v>
      </c>
      <c r="B52" s="42"/>
      <c r="C52" s="42"/>
    </row>
    <row r="53" spans="1:10" ht="15.6">
      <c r="A53" s="51" t="s">
        <v>194</v>
      </c>
      <c r="B53" s="42"/>
      <c r="C53" s="42"/>
    </row>
  </sheetData>
  <hyperlinks>
    <hyperlink ref="A49" r:id="rId1" display="1  Rural Urban classifications of Fire and Rescue Service as defined by Department for Environment, Food and Rural Affairs (DEFRA).. LINK" xr:uid="{54CEDAD2-2B15-4A2C-9CE6-EF0BA21A92A4}"/>
  </hyperlinks>
  <pageMargins left="0.7" right="0.7" top="0.75" bottom="0.75" header="0.3" footer="0.3"/>
  <pageSetup paperSize="9" orientation="portrait" r:id="rId2"/>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BE22E-8FD5-4F96-B598-BB279ACEDEEF}">
  <sheetPr codeName="Sheet2">
    <tabColor rgb="FFFF0000"/>
  </sheetPr>
  <dimension ref="A1:B8"/>
  <sheetViews>
    <sheetView workbookViewId="0">
      <selection sqref="A1:Q1"/>
    </sheetView>
  </sheetViews>
  <sheetFormatPr defaultRowHeight="14.45"/>
  <cols>
    <col min="1" max="1" width="21.28515625" bestFit="1" customWidth="1"/>
    <col min="2" max="2" width="14.5703125" bestFit="1" customWidth="1"/>
  </cols>
  <sheetData>
    <row r="1" spans="1:2">
      <c r="A1" t="s">
        <v>9</v>
      </c>
      <c r="B1" s="52" t="s">
        <v>10</v>
      </c>
    </row>
    <row r="2" spans="1:2">
      <c r="A2" t="s">
        <v>11</v>
      </c>
      <c r="B2" s="52" t="s">
        <v>12</v>
      </c>
    </row>
    <row r="3" spans="1:2">
      <c r="A3" t="s">
        <v>13</v>
      </c>
      <c r="B3" s="52" t="s">
        <v>14</v>
      </c>
    </row>
    <row r="4" spans="1:2">
      <c r="A4" t="s">
        <v>15</v>
      </c>
      <c r="B4" s="52" t="s">
        <v>16</v>
      </c>
    </row>
    <row r="5" spans="1:2">
      <c r="A5" t="s">
        <v>17</v>
      </c>
      <c r="B5" s="52" t="s">
        <v>18</v>
      </c>
    </row>
    <row r="6" spans="1:2">
      <c r="A6" t="s">
        <v>19</v>
      </c>
      <c r="B6">
        <v>2025</v>
      </c>
    </row>
    <row r="7" spans="1:2">
      <c r="A7" t="s">
        <v>20</v>
      </c>
      <c r="B7" s="224" t="s">
        <v>21</v>
      </c>
    </row>
    <row r="8" spans="1:2">
      <c r="B8" s="52"/>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7749D-E3F3-422A-9E8C-49621824C869}">
  <sheetPr codeName="Sheet3"/>
  <dimension ref="A1:F27"/>
  <sheetViews>
    <sheetView workbookViewId="0"/>
  </sheetViews>
  <sheetFormatPr defaultColWidth="9.42578125" defaultRowHeight="15.6"/>
  <cols>
    <col min="1" max="1" width="33.85546875" style="237" customWidth="1"/>
    <col min="2" max="2" width="50.5703125" style="238" customWidth="1"/>
    <col min="3" max="3" width="63.42578125" style="238" customWidth="1"/>
    <col min="4" max="4" width="31.7109375" style="237" customWidth="1"/>
    <col min="5" max="5" width="32.28515625" style="237" bestFit="1" customWidth="1"/>
    <col min="6" max="6" width="9.42578125" style="237" customWidth="1"/>
    <col min="7" max="16384" width="9.42578125" style="237"/>
  </cols>
  <sheetData>
    <row r="1" spans="1:6" s="235" customFormat="1" ht="15.6" customHeight="1">
      <c r="A1" s="22" t="s">
        <v>22</v>
      </c>
      <c r="B1" s="23"/>
      <c r="C1" s="23"/>
      <c r="D1" s="24"/>
      <c r="E1" s="240" t="e" vm="2">
        <v>#VALUE!</v>
      </c>
      <c r="F1" s="23"/>
    </row>
    <row r="2" spans="1:6" s="235" customFormat="1" ht="21.6" customHeight="1">
      <c r="A2" s="56" t="str">
        <f>_xlfn.CONCAT("Publication Date: ",config!B1)</f>
        <v>Publication Date: 29 January 2026</v>
      </c>
      <c r="B2" s="23"/>
      <c r="C2" s="23"/>
      <c r="D2" s="24"/>
      <c r="E2" s="240"/>
      <c r="F2" s="23"/>
    </row>
    <row r="3" spans="1:6" s="236" customFormat="1" ht="18" customHeight="1">
      <c r="A3" s="25" t="s">
        <v>23</v>
      </c>
      <c r="B3" s="25"/>
      <c r="C3" s="25"/>
      <c r="D3" s="26"/>
      <c r="E3" s="240"/>
      <c r="F3" s="25"/>
    </row>
    <row r="4" spans="1:6" s="236" customFormat="1" ht="15.75" customHeight="1">
      <c r="A4" s="27" t="s">
        <v>24</v>
      </c>
      <c r="B4" s="25"/>
      <c r="C4" s="25"/>
      <c r="D4" s="26"/>
      <c r="E4" s="240"/>
      <c r="F4" s="25"/>
    </row>
    <row r="5" spans="1:6" ht="31.5" customHeight="1">
      <c r="A5" s="28" t="s">
        <v>25</v>
      </c>
      <c r="B5" s="28" t="s">
        <v>26</v>
      </c>
      <c r="C5" s="28" t="s">
        <v>27</v>
      </c>
      <c r="D5" s="28" t="s">
        <v>28</v>
      </c>
      <c r="E5" s="29" t="s">
        <v>29</v>
      </c>
      <c r="F5" s="34"/>
    </row>
    <row r="6" spans="1:6" ht="61.5" customHeight="1">
      <c r="A6" s="30" t="s">
        <v>30</v>
      </c>
      <c r="B6" s="31" t="s">
        <v>31</v>
      </c>
      <c r="C6" s="31" t="s">
        <v>32</v>
      </c>
      <c r="D6" s="57" t="str">
        <f>_xlfn.CONCAT("2010/11 to to Year ending ", config!B5, " ", config!B6)</f>
        <v>2010/11 to to Year ending September 2025</v>
      </c>
      <c r="E6" s="32" t="s">
        <v>33</v>
      </c>
      <c r="F6" s="34"/>
    </row>
    <row r="7" spans="1:6" ht="87.95" customHeight="1">
      <c r="A7" s="30" t="s">
        <v>34</v>
      </c>
      <c r="B7" s="31" t="s">
        <v>35</v>
      </c>
      <c r="C7" s="31" t="s">
        <v>32</v>
      </c>
      <c r="D7" s="57" t="str">
        <f>_xlfn.CONCAT("Year ending September 2010 to Year ending ", config!B5, " ", config!B6)</f>
        <v>Year ending September 2010 to Year ending September 2025</v>
      </c>
      <c r="E7" s="32" t="s">
        <v>33</v>
      </c>
      <c r="F7" s="34"/>
    </row>
    <row r="8" spans="1:6" ht="66" customHeight="1">
      <c r="A8" s="30" t="s">
        <v>36</v>
      </c>
      <c r="B8" s="31" t="s">
        <v>37</v>
      </c>
      <c r="C8" s="31" t="s">
        <v>38</v>
      </c>
      <c r="D8" s="57" t="str">
        <f>_xlfn.CONCAT("2010/11 to Year ending ", config!B5, " ", config!B6)</f>
        <v>2010/11 to Year ending September 2025</v>
      </c>
      <c r="E8" s="32" t="s">
        <v>33</v>
      </c>
      <c r="F8" s="34"/>
    </row>
    <row r="9" spans="1:6" ht="66.599999999999994" customHeight="1">
      <c r="A9" s="30" t="s">
        <v>39</v>
      </c>
      <c r="B9" s="31" t="s">
        <v>37</v>
      </c>
      <c r="C9" s="31" t="s">
        <v>40</v>
      </c>
      <c r="D9" s="32" t="s">
        <v>41</v>
      </c>
      <c r="E9" s="32" t="s">
        <v>33</v>
      </c>
      <c r="F9" s="34"/>
    </row>
    <row r="10" spans="1:6" ht="39" customHeight="1">
      <c r="A10" s="30" t="s">
        <v>42</v>
      </c>
      <c r="B10" s="31" t="s">
        <v>43</v>
      </c>
      <c r="C10" s="31" t="s">
        <v>44</v>
      </c>
      <c r="D10" s="33"/>
      <c r="E10" s="34"/>
      <c r="F10" s="34"/>
    </row>
    <row r="11" spans="1:6">
      <c r="D11" s="239"/>
    </row>
    <row r="12" spans="1:6">
      <c r="D12" s="239"/>
    </row>
    <row r="13" spans="1:6">
      <c r="D13" s="239"/>
    </row>
    <row r="14" spans="1:6">
      <c r="C14" s="237"/>
      <c r="D14" s="239"/>
    </row>
    <row r="15" spans="1:6">
      <c r="D15" s="239"/>
    </row>
    <row r="16" spans="1:6">
      <c r="D16" s="239"/>
    </row>
    <row r="17" spans="4:4">
      <c r="D17" s="239"/>
    </row>
    <row r="18" spans="4:4">
      <c r="D18" s="239"/>
    </row>
    <row r="19" spans="4:4">
      <c r="D19" s="239"/>
    </row>
    <row r="20" spans="4:4">
      <c r="D20" s="239"/>
    </row>
    <row r="21" spans="4:4">
      <c r="D21" s="239"/>
    </row>
    <row r="22" spans="4:4">
      <c r="D22" s="239"/>
    </row>
    <row r="23" spans="4:4">
      <c r="D23" s="239"/>
    </row>
    <row r="24" spans="4:4">
      <c r="D24" s="239"/>
    </row>
    <row r="25" spans="4:4">
      <c r="D25" s="239"/>
    </row>
    <row r="26" spans="4:4">
      <c r="D26" s="239"/>
    </row>
    <row r="27" spans="4:4">
      <c r="D27" s="239"/>
    </row>
  </sheetData>
  <mergeCells count="1">
    <mergeCell ref="E1:E4"/>
  </mergeCells>
  <hyperlinks>
    <hyperlink ref="A4" location="Cover_sheet!A1" display="Cover sheet" xr:uid="{E8801249-1A5A-4AC6-BA4B-1726981233E8}"/>
    <hyperlink ref="A8" location="FIRE1001!A1" display="Fire1001" xr:uid="{39340CCA-9EAE-4035-BEE6-65AE4C7537DF}"/>
    <hyperlink ref="A6" location="'Data - annual'!A1" display="Data - annual" xr:uid="{C279DEF4-0355-4CB8-B5B2-131A469AC0B2}"/>
    <hyperlink ref="A10" location="'FRS geographical categories'!A1" display="FRS geographical categories" xr:uid="{0F22126B-7952-4FC8-8FF0-0E62D72CEF0F}"/>
    <hyperlink ref="A9" location="FIRE1001_historical!A1" display="Fire1001_historical" xr:uid="{0C2DA759-97ED-4FE2-8189-F65F3A2B2E78}"/>
    <hyperlink ref="A7" location="'Data - quarterly'!A1" display="Data - quarterly" xr:uid="{07EC219D-11B5-4CD9-B617-95CADBF4EDA9}"/>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2A814-A334-408B-BE82-70722F3F093C}">
  <sheetPr codeName="Sheet4">
    <tabColor rgb="FFFF0000"/>
  </sheetPr>
  <dimension ref="A1:K568"/>
  <sheetViews>
    <sheetView zoomScaleNormal="100" workbookViewId="0">
      <selection sqref="A1:Q1"/>
    </sheetView>
  </sheetViews>
  <sheetFormatPr defaultColWidth="8.7109375" defaultRowHeight="15.6"/>
  <cols>
    <col min="1" max="1" width="16.140625" style="58" bestFit="1" customWidth="1"/>
    <col min="2" max="2" width="16.5703125" style="58" bestFit="1" customWidth="1"/>
    <col min="3" max="3" width="30" style="58" bestFit="1" customWidth="1"/>
    <col min="4" max="4" width="8.7109375" style="58"/>
    <col min="5" max="5" width="22.42578125" style="58" bestFit="1" customWidth="1"/>
    <col min="6" max="6" width="21.140625" style="58" bestFit="1" customWidth="1"/>
    <col min="7" max="7" width="21.42578125" style="58" bestFit="1" customWidth="1"/>
    <col min="8" max="8" width="12" style="58" bestFit="1" customWidth="1"/>
    <col min="9" max="9" width="10.85546875" style="58" bestFit="1" customWidth="1"/>
    <col min="10" max="16384" width="8.7109375" style="58"/>
  </cols>
  <sheetData>
    <row r="1" spans="1:11">
      <c r="A1" s="59" t="s">
        <v>45</v>
      </c>
      <c r="B1" s="59" t="s">
        <v>46</v>
      </c>
      <c r="C1" s="59" t="s">
        <v>47</v>
      </c>
      <c r="D1" s="59" t="s">
        <v>48</v>
      </c>
      <c r="E1" s="59" t="s">
        <v>49</v>
      </c>
      <c r="F1" s="59" t="s">
        <v>50</v>
      </c>
      <c r="G1" s="59" t="s">
        <v>51</v>
      </c>
      <c r="H1" s="59" t="s">
        <v>52</v>
      </c>
      <c r="I1" s="59" t="s">
        <v>53</v>
      </c>
      <c r="J1" s="59" t="s">
        <v>54</v>
      </c>
      <c r="K1" s="59" t="s">
        <v>55</v>
      </c>
    </row>
    <row r="2" spans="1:11">
      <c r="A2" s="58" t="s">
        <v>56</v>
      </c>
      <c r="B2" s="58" t="s">
        <v>57</v>
      </c>
      <c r="C2" s="58" t="s">
        <v>58</v>
      </c>
      <c r="D2" s="58">
        <v>88695</v>
      </c>
      <c r="E2" s="58">
        <v>5.5209282199999996E-3</v>
      </c>
      <c r="F2" s="58">
        <v>7.2176485999999999E-4</v>
      </c>
      <c r="G2" s="58">
        <v>1.40777424E-3</v>
      </c>
      <c r="H2" s="58">
        <v>3.39138863E-3</v>
      </c>
      <c r="I2" s="58">
        <f t="shared" ref="I2:I65" si="0">E2</f>
        <v>5.5209282199999996E-3</v>
      </c>
      <c r="J2" s="58">
        <f t="shared" ref="J2:J65" si="1">SUM(F2:H2)</f>
        <v>5.5209277299999998E-3</v>
      </c>
      <c r="K2" s="58" t="b">
        <f t="shared" ref="K2:K65" si="2">ROUND(I2,5)=ROUND(J2,5)</f>
        <v>1</v>
      </c>
    </row>
    <row r="3" spans="1:11">
      <c r="A3" s="58" t="s">
        <v>56</v>
      </c>
      <c r="B3" s="58" t="s">
        <v>59</v>
      </c>
      <c r="C3" s="58" t="s">
        <v>58</v>
      </c>
      <c r="D3" s="58">
        <v>36170</v>
      </c>
      <c r="E3" s="58">
        <v>4.9965989000000004E-3</v>
      </c>
      <c r="F3" s="58">
        <v>6.4718953E-4</v>
      </c>
      <c r="G3" s="58">
        <v>1.2476484699999999E-3</v>
      </c>
      <c r="H3" s="58">
        <v>3.1017604099999999E-3</v>
      </c>
      <c r="I3" s="58">
        <f t="shared" si="0"/>
        <v>4.9965989000000004E-3</v>
      </c>
      <c r="J3" s="58">
        <f t="shared" si="1"/>
        <v>4.9965984099999998E-3</v>
      </c>
      <c r="K3" s="58" t="b">
        <f t="shared" si="2"/>
        <v>1</v>
      </c>
    </row>
    <row r="4" spans="1:11">
      <c r="A4" s="58" t="s">
        <v>56</v>
      </c>
      <c r="B4" s="58" t="s">
        <v>60</v>
      </c>
      <c r="C4" s="58" t="s">
        <v>58</v>
      </c>
      <c r="D4" s="58">
        <v>20807</v>
      </c>
      <c r="E4" s="58">
        <v>5.3252041500000003E-3</v>
      </c>
      <c r="F4" s="58">
        <v>7.4072158000000003E-4</v>
      </c>
      <c r="G4" s="58">
        <v>1.3664775400000001E-3</v>
      </c>
      <c r="H4" s="58">
        <v>3.21800454E-3</v>
      </c>
      <c r="I4" s="58">
        <f t="shared" si="0"/>
        <v>5.3252041500000003E-3</v>
      </c>
      <c r="J4" s="58">
        <f t="shared" si="1"/>
        <v>5.3252036599999997E-3</v>
      </c>
      <c r="K4" s="58" t="b">
        <f t="shared" si="2"/>
        <v>1</v>
      </c>
    </row>
    <row r="5" spans="1:11">
      <c r="A5" s="58" t="s">
        <v>56</v>
      </c>
      <c r="B5" s="58" t="s">
        <v>61</v>
      </c>
      <c r="C5" s="58" t="s">
        <v>58</v>
      </c>
      <c r="D5" s="58">
        <v>7675</v>
      </c>
      <c r="E5" s="58">
        <v>6.4425516299999996E-3</v>
      </c>
      <c r="F5" s="58">
        <v>8.8021298999999996E-4</v>
      </c>
      <c r="G5" s="58">
        <v>1.66388412E-3</v>
      </c>
      <c r="H5" s="58">
        <v>3.8984540299999999E-3</v>
      </c>
      <c r="I5" s="58">
        <f t="shared" si="0"/>
        <v>6.4425516299999996E-3</v>
      </c>
      <c r="J5" s="58">
        <f t="shared" si="1"/>
        <v>6.4425511399999998E-3</v>
      </c>
      <c r="K5" s="58" t="b">
        <f t="shared" si="2"/>
        <v>1</v>
      </c>
    </row>
    <row r="6" spans="1:11">
      <c r="A6" s="58" t="s">
        <v>56</v>
      </c>
      <c r="B6" s="58" t="s">
        <v>62</v>
      </c>
      <c r="C6" s="58" t="s">
        <v>58</v>
      </c>
      <c r="D6" s="58">
        <v>24043</v>
      </c>
      <c r="E6" s="58">
        <v>6.18490372E-3</v>
      </c>
      <c r="F6" s="58">
        <v>7.6697003000000005E-4</v>
      </c>
      <c r="G6" s="58">
        <v>1.6026486999999999E-3</v>
      </c>
      <c r="H6" s="58">
        <v>3.8152845100000001E-3</v>
      </c>
      <c r="I6" s="58">
        <f t="shared" si="0"/>
        <v>6.18490372E-3</v>
      </c>
      <c r="J6" s="58">
        <f t="shared" si="1"/>
        <v>6.1849032400000002E-3</v>
      </c>
      <c r="K6" s="58" t="b">
        <f t="shared" si="2"/>
        <v>1</v>
      </c>
    </row>
    <row r="7" spans="1:11">
      <c r="A7" s="58" t="s">
        <v>56</v>
      </c>
      <c r="B7" s="58" t="s">
        <v>57</v>
      </c>
      <c r="C7" s="58" t="s">
        <v>63</v>
      </c>
      <c r="D7" s="58">
        <v>1956</v>
      </c>
      <c r="E7" s="58">
        <v>5.6880950299999997E-3</v>
      </c>
      <c r="F7" s="58">
        <v>1.0316189899999999E-3</v>
      </c>
      <c r="G7" s="58">
        <v>1.3499947900000001E-3</v>
      </c>
      <c r="H7" s="58">
        <v>3.3064807600000001E-3</v>
      </c>
      <c r="I7" s="58">
        <f t="shared" si="0"/>
        <v>5.6880950299999997E-3</v>
      </c>
      <c r="J7" s="58">
        <f t="shared" si="1"/>
        <v>5.6880945399999999E-3</v>
      </c>
      <c r="K7" s="58" t="b">
        <f t="shared" si="2"/>
        <v>1</v>
      </c>
    </row>
    <row r="8" spans="1:11">
      <c r="A8" s="58" t="s">
        <v>56</v>
      </c>
      <c r="B8" s="58" t="s">
        <v>59</v>
      </c>
      <c r="C8" s="58" t="s">
        <v>63</v>
      </c>
      <c r="D8" s="58">
        <v>740</v>
      </c>
      <c r="E8" s="58">
        <v>5.1093591100000004E-3</v>
      </c>
      <c r="F8" s="58">
        <v>9.0226138999999997E-4</v>
      </c>
      <c r="G8" s="58">
        <v>1.20712877E-3</v>
      </c>
      <c r="H8" s="58">
        <v>2.9999684699999998E-3</v>
      </c>
      <c r="I8" s="58">
        <f t="shared" si="0"/>
        <v>5.1093591100000004E-3</v>
      </c>
      <c r="J8" s="58">
        <f t="shared" si="1"/>
        <v>5.1093586299999997E-3</v>
      </c>
      <c r="K8" s="58" t="b">
        <f t="shared" si="2"/>
        <v>1</v>
      </c>
    </row>
    <row r="9" spans="1:11">
      <c r="A9" s="58" t="s">
        <v>56</v>
      </c>
      <c r="B9" s="58" t="s">
        <v>60</v>
      </c>
      <c r="C9" s="58" t="s">
        <v>63</v>
      </c>
      <c r="D9" s="58">
        <v>424</v>
      </c>
      <c r="E9" s="58">
        <v>5.6736709400000002E-3</v>
      </c>
      <c r="F9" s="58">
        <v>1.0342961499999999E-3</v>
      </c>
      <c r="G9" s="58">
        <v>1.35389346E-3</v>
      </c>
      <c r="H9" s="58">
        <v>3.28548085E-3</v>
      </c>
      <c r="I9" s="58">
        <f t="shared" si="0"/>
        <v>5.6736709400000002E-3</v>
      </c>
      <c r="J9" s="58">
        <f t="shared" si="1"/>
        <v>5.6736704600000003E-3</v>
      </c>
      <c r="K9" s="58" t="b">
        <f t="shared" si="2"/>
        <v>1</v>
      </c>
    </row>
    <row r="10" spans="1:11">
      <c r="A10" s="58" t="s">
        <v>56</v>
      </c>
      <c r="B10" s="58" t="s">
        <v>61</v>
      </c>
      <c r="C10" s="58" t="s">
        <v>63</v>
      </c>
      <c r="D10" s="58">
        <v>174</v>
      </c>
      <c r="E10" s="58">
        <v>6.4447634999999998E-3</v>
      </c>
      <c r="F10" s="58">
        <v>1.2893117E-3</v>
      </c>
      <c r="G10" s="58">
        <v>1.55445113E-3</v>
      </c>
      <c r="H10" s="58">
        <v>3.6010001699999998E-3</v>
      </c>
      <c r="I10" s="58">
        <f t="shared" si="0"/>
        <v>6.4447634999999998E-3</v>
      </c>
      <c r="J10" s="58">
        <f t="shared" si="1"/>
        <v>6.4447629999999992E-3</v>
      </c>
      <c r="K10" s="58" t="b">
        <f t="shared" si="2"/>
        <v>1</v>
      </c>
    </row>
    <row r="11" spans="1:11">
      <c r="A11" s="58" t="s">
        <v>56</v>
      </c>
      <c r="B11" s="58" t="s">
        <v>62</v>
      </c>
      <c r="C11" s="58" t="s">
        <v>63</v>
      </c>
      <c r="D11" s="58">
        <v>618</v>
      </c>
      <c r="E11" s="58">
        <v>6.1779333600000003E-3</v>
      </c>
      <c r="F11" s="58">
        <v>1.1121222099999999E-3</v>
      </c>
      <c r="G11" s="58">
        <v>1.4608239500000001E-3</v>
      </c>
      <c r="H11" s="58">
        <v>3.6049867199999999E-3</v>
      </c>
      <c r="I11" s="58">
        <f t="shared" si="0"/>
        <v>6.1779333600000003E-3</v>
      </c>
      <c r="J11" s="58">
        <f t="shared" si="1"/>
        <v>6.1779328799999996E-3</v>
      </c>
      <c r="K11" s="58" t="b">
        <f t="shared" si="2"/>
        <v>1</v>
      </c>
    </row>
    <row r="12" spans="1:11">
      <c r="A12" s="58" t="s">
        <v>56</v>
      </c>
      <c r="B12" s="58" t="s">
        <v>57</v>
      </c>
      <c r="C12" s="58" t="s">
        <v>64</v>
      </c>
      <c r="D12" s="58">
        <v>1305</v>
      </c>
      <c r="E12" s="58">
        <v>5.7209271100000002E-3</v>
      </c>
      <c r="F12" s="58">
        <v>7.3164089E-4</v>
      </c>
      <c r="G12" s="58">
        <v>1.6876860000000001E-3</v>
      </c>
      <c r="H12" s="58">
        <v>3.3015997400000002E-3</v>
      </c>
      <c r="I12" s="58">
        <f t="shared" si="0"/>
        <v>5.7209271100000002E-3</v>
      </c>
      <c r="J12" s="58">
        <f t="shared" si="1"/>
        <v>5.7209266300000004E-3</v>
      </c>
      <c r="K12" s="58" t="b">
        <f t="shared" si="2"/>
        <v>1</v>
      </c>
    </row>
    <row r="13" spans="1:11">
      <c r="A13" s="58" t="s">
        <v>56</v>
      </c>
      <c r="B13" s="58" t="s">
        <v>59</v>
      </c>
      <c r="C13" s="58" t="s">
        <v>64</v>
      </c>
      <c r="D13" s="58">
        <v>525</v>
      </c>
      <c r="E13" s="58">
        <v>5.3120147599999999E-3</v>
      </c>
      <c r="F13" s="58">
        <v>6.6834190000000001E-4</v>
      </c>
      <c r="G13" s="58">
        <v>1.5281523099999999E-3</v>
      </c>
      <c r="H13" s="58">
        <v>3.1155200499999999E-3</v>
      </c>
      <c r="I13" s="58">
        <f t="shared" si="0"/>
        <v>5.3120147599999999E-3</v>
      </c>
      <c r="J13" s="58">
        <f t="shared" si="1"/>
        <v>5.3120142599999993E-3</v>
      </c>
      <c r="K13" s="58" t="b">
        <f t="shared" si="2"/>
        <v>1</v>
      </c>
    </row>
    <row r="14" spans="1:11">
      <c r="A14" s="58" t="s">
        <v>56</v>
      </c>
      <c r="B14" s="58" t="s">
        <v>60</v>
      </c>
      <c r="C14" s="58" t="s">
        <v>64</v>
      </c>
      <c r="D14" s="58">
        <v>269</v>
      </c>
      <c r="E14" s="58">
        <v>5.4614568200000001E-3</v>
      </c>
      <c r="F14" s="58">
        <v>7.2723023999999995E-4</v>
      </c>
      <c r="G14" s="58">
        <v>1.56495223E-3</v>
      </c>
      <c r="H14" s="58">
        <v>3.1692738399999999E-3</v>
      </c>
      <c r="I14" s="58">
        <f t="shared" si="0"/>
        <v>5.4614568200000001E-3</v>
      </c>
      <c r="J14" s="58">
        <f t="shared" si="1"/>
        <v>5.4614563099999996E-3</v>
      </c>
      <c r="K14" s="58" t="b">
        <f t="shared" si="2"/>
        <v>1</v>
      </c>
    </row>
    <row r="15" spans="1:11">
      <c r="A15" s="58" t="s">
        <v>56</v>
      </c>
      <c r="B15" s="58" t="s">
        <v>61</v>
      </c>
      <c r="C15" s="58" t="s">
        <v>64</v>
      </c>
      <c r="D15" s="58">
        <v>199</v>
      </c>
      <c r="E15" s="58">
        <v>6.3029264300000004E-3</v>
      </c>
      <c r="F15" s="58">
        <v>8.6619414999999998E-4</v>
      </c>
      <c r="G15" s="58">
        <v>1.9002998499999999E-3</v>
      </c>
      <c r="H15" s="58">
        <v>3.5364319400000002E-3</v>
      </c>
      <c r="I15" s="58">
        <f t="shared" si="0"/>
        <v>6.3029264300000004E-3</v>
      </c>
      <c r="J15" s="58">
        <f t="shared" si="1"/>
        <v>6.3029259400000006E-3</v>
      </c>
      <c r="K15" s="58" t="b">
        <f t="shared" si="2"/>
        <v>1</v>
      </c>
    </row>
    <row r="16" spans="1:11">
      <c r="A16" s="58" t="s">
        <v>56</v>
      </c>
      <c r="B16" s="58" t="s">
        <v>62</v>
      </c>
      <c r="C16" s="58" t="s">
        <v>64</v>
      </c>
      <c r="D16" s="58">
        <v>312</v>
      </c>
      <c r="E16" s="58">
        <v>6.2614996300000003E-3</v>
      </c>
      <c r="F16" s="58">
        <v>7.5613554000000002E-4</v>
      </c>
      <c r="G16" s="58">
        <v>1.92634116E-3</v>
      </c>
      <c r="H16" s="58">
        <v>3.5790224900000001E-3</v>
      </c>
      <c r="I16" s="58">
        <f t="shared" si="0"/>
        <v>6.2614996300000003E-3</v>
      </c>
      <c r="J16" s="58">
        <f t="shared" si="1"/>
        <v>6.2614991900000003E-3</v>
      </c>
      <c r="K16" s="58" t="b">
        <f t="shared" si="2"/>
        <v>1</v>
      </c>
    </row>
    <row r="17" spans="1:11">
      <c r="A17" s="58" t="s">
        <v>56</v>
      </c>
      <c r="B17" s="58" t="s">
        <v>57</v>
      </c>
      <c r="C17" s="58" t="s">
        <v>65</v>
      </c>
      <c r="D17" s="58">
        <v>1309</v>
      </c>
      <c r="E17" s="58">
        <v>5.87305985E-3</v>
      </c>
      <c r="F17" s="58">
        <v>8.8718922999999998E-4</v>
      </c>
      <c r="G17" s="58">
        <v>1.21854021E-3</v>
      </c>
      <c r="H17" s="58">
        <v>3.76732992E-3</v>
      </c>
      <c r="I17" s="58">
        <f t="shared" si="0"/>
        <v>5.87305985E-3</v>
      </c>
      <c r="J17" s="58">
        <f t="shared" si="1"/>
        <v>5.8730593600000002E-3</v>
      </c>
      <c r="K17" s="58" t="b">
        <f t="shared" si="2"/>
        <v>1</v>
      </c>
    </row>
    <row r="18" spans="1:11">
      <c r="A18" s="58" t="s">
        <v>56</v>
      </c>
      <c r="B18" s="58" t="s">
        <v>59</v>
      </c>
      <c r="C18" s="58" t="s">
        <v>65</v>
      </c>
      <c r="D18" s="58">
        <v>497</v>
      </c>
      <c r="E18" s="58">
        <v>5.2719555800000003E-3</v>
      </c>
      <c r="F18" s="58">
        <v>7.9013407999999996E-4</v>
      </c>
      <c r="G18" s="58">
        <v>1.1038683499999999E-3</v>
      </c>
      <c r="H18" s="58">
        <v>3.3779526400000001E-3</v>
      </c>
      <c r="I18" s="58">
        <f t="shared" si="0"/>
        <v>5.2719555800000003E-3</v>
      </c>
      <c r="J18" s="58">
        <f t="shared" si="1"/>
        <v>5.2719550699999998E-3</v>
      </c>
      <c r="K18" s="58" t="b">
        <f t="shared" si="2"/>
        <v>1</v>
      </c>
    </row>
    <row r="19" spans="1:11">
      <c r="A19" s="58" t="s">
        <v>56</v>
      </c>
      <c r="B19" s="58" t="s">
        <v>60</v>
      </c>
      <c r="C19" s="58" t="s">
        <v>65</v>
      </c>
      <c r="D19" s="58">
        <v>285</v>
      </c>
      <c r="E19" s="58">
        <v>5.6190705999999997E-3</v>
      </c>
      <c r="F19" s="58">
        <v>8.7386264999999999E-4</v>
      </c>
      <c r="G19" s="58">
        <v>1.1275582200000001E-3</v>
      </c>
      <c r="H19" s="58">
        <v>3.6176492100000002E-3</v>
      </c>
      <c r="I19" s="58">
        <f t="shared" si="0"/>
        <v>5.6190705999999997E-3</v>
      </c>
      <c r="J19" s="58">
        <f t="shared" si="1"/>
        <v>5.61907008E-3</v>
      </c>
      <c r="K19" s="58" t="b">
        <f t="shared" si="2"/>
        <v>1</v>
      </c>
    </row>
    <row r="20" spans="1:11">
      <c r="A20" s="58" t="s">
        <v>56</v>
      </c>
      <c r="B20" s="58" t="s">
        <v>61</v>
      </c>
      <c r="C20" s="58" t="s">
        <v>65</v>
      </c>
      <c r="D20" s="58">
        <v>73</v>
      </c>
      <c r="E20" s="58">
        <v>7.6179601900000001E-3</v>
      </c>
      <c r="F20" s="58">
        <v>1.2599883599999999E-3</v>
      </c>
      <c r="G20" s="58">
        <v>1.3024794599999999E-3</v>
      </c>
      <c r="H20" s="58">
        <v>5.0554919000000004E-3</v>
      </c>
      <c r="I20" s="58">
        <f t="shared" si="0"/>
        <v>7.6179601900000001E-3</v>
      </c>
      <c r="J20" s="58">
        <f t="shared" si="1"/>
        <v>7.6179597200000003E-3</v>
      </c>
      <c r="K20" s="58" t="b">
        <f t="shared" si="2"/>
        <v>1</v>
      </c>
    </row>
    <row r="21" spans="1:11">
      <c r="A21" s="58" t="s">
        <v>56</v>
      </c>
      <c r="B21" s="58" t="s">
        <v>62</v>
      </c>
      <c r="C21" s="58" t="s">
        <v>65</v>
      </c>
      <c r="D21" s="58">
        <v>454</v>
      </c>
      <c r="E21" s="58">
        <v>6.4099718199999997E-3</v>
      </c>
      <c r="F21" s="58">
        <v>9.4185915999999998E-4</v>
      </c>
      <c r="G21" s="58">
        <v>1.3876904700000001E-3</v>
      </c>
      <c r="H21" s="58">
        <v>4.0804217199999996E-3</v>
      </c>
      <c r="I21" s="58">
        <f t="shared" si="0"/>
        <v>6.4099718199999997E-3</v>
      </c>
      <c r="J21" s="58">
        <f t="shared" si="1"/>
        <v>6.4099713499999999E-3</v>
      </c>
      <c r="K21" s="58" t="b">
        <f t="shared" si="2"/>
        <v>1</v>
      </c>
    </row>
    <row r="22" spans="1:11">
      <c r="A22" s="58" t="s">
        <v>56</v>
      </c>
      <c r="B22" s="58" t="s">
        <v>57</v>
      </c>
      <c r="C22" s="58" t="s">
        <v>66</v>
      </c>
      <c r="D22" s="58">
        <v>1227</v>
      </c>
      <c r="E22" s="58">
        <v>7.2046580699999998E-3</v>
      </c>
      <c r="F22" s="58">
        <v>1.3224438400000001E-3</v>
      </c>
      <c r="G22" s="58">
        <v>1.7376295500000001E-3</v>
      </c>
      <c r="H22" s="58">
        <v>4.1445841899999999E-3</v>
      </c>
      <c r="I22" s="58">
        <f t="shared" si="0"/>
        <v>7.2046580699999998E-3</v>
      </c>
      <c r="J22" s="58">
        <f t="shared" si="1"/>
        <v>7.20465758E-3</v>
      </c>
      <c r="K22" s="58" t="b">
        <f t="shared" si="2"/>
        <v>1</v>
      </c>
    </row>
    <row r="23" spans="1:11">
      <c r="A23" s="58" t="s">
        <v>56</v>
      </c>
      <c r="B23" s="58" t="s">
        <v>59</v>
      </c>
      <c r="C23" s="58" t="s">
        <v>66</v>
      </c>
      <c r="D23" s="58">
        <v>398</v>
      </c>
      <c r="E23" s="58">
        <v>6.7381174300000001E-3</v>
      </c>
      <c r="F23" s="58">
        <v>1.16752721E-3</v>
      </c>
      <c r="G23" s="58">
        <v>1.5339135300000001E-3</v>
      </c>
      <c r="H23" s="58">
        <v>4.0366761899999996E-3</v>
      </c>
      <c r="I23" s="58">
        <f t="shared" si="0"/>
        <v>6.7381174300000001E-3</v>
      </c>
      <c r="J23" s="58">
        <f t="shared" si="1"/>
        <v>6.7381169299999995E-3</v>
      </c>
      <c r="K23" s="58" t="b">
        <f t="shared" si="2"/>
        <v>1</v>
      </c>
    </row>
    <row r="24" spans="1:11">
      <c r="A24" s="58" t="s">
        <v>56</v>
      </c>
      <c r="B24" s="58" t="s">
        <v>60</v>
      </c>
      <c r="C24" s="58" t="s">
        <v>66</v>
      </c>
      <c r="D24" s="58">
        <v>287</v>
      </c>
      <c r="E24" s="58">
        <v>7.1249110400000001E-3</v>
      </c>
      <c r="F24" s="58">
        <v>1.41574695E-3</v>
      </c>
      <c r="G24" s="58">
        <v>1.71626957E-3</v>
      </c>
      <c r="H24" s="58">
        <v>3.9928940000000003E-3</v>
      </c>
      <c r="I24" s="58">
        <f t="shared" si="0"/>
        <v>7.1249110400000001E-3</v>
      </c>
      <c r="J24" s="58">
        <f t="shared" si="1"/>
        <v>7.1249105200000004E-3</v>
      </c>
      <c r="K24" s="58" t="b">
        <f t="shared" si="2"/>
        <v>1</v>
      </c>
    </row>
    <row r="25" spans="1:11">
      <c r="A25" s="58" t="s">
        <v>56</v>
      </c>
      <c r="B25" s="58" t="s">
        <v>61</v>
      </c>
      <c r="C25" s="58" t="s">
        <v>66</v>
      </c>
      <c r="D25" s="58">
        <v>171</v>
      </c>
      <c r="E25" s="58">
        <v>7.6538469500000003E-3</v>
      </c>
      <c r="F25" s="58">
        <v>1.4688919E-3</v>
      </c>
      <c r="G25" s="58">
        <v>1.8669452999999999E-3</v>
      </c>
      <c r="H25" s="58">
        <v>4.31800928E-3</v>
      </c>
      <c r="I25" s="58">
        <f t="shared" si="0"/>
        <v>7.6538469500000003E-3</v>
      </c>
      <c r="J25" s="58">
        <f t="shared" si="1"/>
        <v>7.6538464800000004E-3</v>
      </c>
      <c r="K25" s="58" t="b">
        <f t="shared" si="2"/>
        <v>1</v>
      </c>
    </row>
    <row r="26" spans="1:11">
      <c r="A26" s="58" t="s">
        <v>56</v>
      </c>
      <c r="B26" s="58" t="s">
        <v>62</v>
      </c>
      <c r="C26" s="58" t="s">
        <v>66</v>
      </c>
      <c r="D26" s="58">
        <v>371</v>
      </c>
      <c r="E26" s="58">
        <v>7.5598043500000002E-3</v>
      </c>
      <c r="F26" s="58">
        <v>1.3489565299999999E-3</v>
      </c>
      <c r="G26" s="58">
        <v>1.9130912500000001E-3</v>
      </c>
      <c r="H26" s="58">
        <v>4.2977560800000003E-3</v>
      </c>
      <c r="I26" s="58">
        <f t="shared" si="0"/>
        <v>7.5598043500000002E-3</v>
      </c>
      <c r="J26" s="58">
        <f t="shared" si="1"/>
        <v>7.5598038600000004E-3</v>
      </c>
      <c r="K26" s="58" t="b">
        <f t="shared" si="2"/>
        <v>1</v>
      </c>
    </row>
    <row r="27" spans="1:11">
      <c r="A27" s="58" t="s">
        <v>56</v>
      </c>
      <c r="B27" s="58" t="s">
        <v>57</v>
      </c>
      <c r="C27" s="58" t="s">
        <v>67</v>
      </c>
      <c r="D27" s="58">
        <v>1280</v>
      </c>
      <c r="E27" s="58">
        <v>6.80118791E-3</v>
      </c>
      <c r="F27" s="58">
        <v>6.3708019000000005E-4</v>
      </c>
      <c r="G27" s="58">
        <v>2.0827543799999998E-3</v>
      </c>
      <c r="H27" s="58">
        <v>4.08135284E-3</v>
      </c>
      <c r="I27" s="58">
        <f t="shared" si="0"/>
        <v>6.80118791E-3</v>
      </c>
      <c r="J27" s="58">
        <f t="shared" si="1"/>
        <v>6.8011874099999994E-3</v>
      </c>
      <c r="K27" s="58" t="b">
        <f t="shared" si="2"/>
        <v>1</v>
      </c>
    </row>
    <row r="28" spans="1:11">
      <c r="A28" s="58" t="s">
        <v>56</v>
      </c>
      <c r="B28" s="58" t="s">
        <v>59</v>
      </c>
      <c r="C28" s="58" t="s">
        <v>67</v>
      </c>
      <c r="D28" s="58">
        <v>398</v>
      </c>
      <c r="E28" s="58">
        <v>6.1771819699999999E-3</v>
      </c>
      <c r="F28" s="58">
        <v>5.2414827999999996E-4</v>
      </c>
      <c r="G28" s="58">
        <v>1.95837381E-3</v>
      </c>
      <c r="H28" s="58">
        <v>3.6946594E-3</v>
      </c>
      <c r="I28" s="58">
        <f t="shared" si="0"/>
        <v>6.1771819699999999E-3</v>
      </c>
      <c r="J28" s="58">
        <f t="shared" si="1"/>
        <v>6.1771814900000001E-3</v>
      </c>
      <c r="K28" s="58" t="b">
        <f t="shared" si="2"/>
        <v>1</v>
      </c>
    </row>
    <row r="29" spans="1:11">
      <c r="A29" s="58" t="s">
        <v>56</v>
      </c>
      <c r="B29" s="58" t="s">
        <v>60</v>
      </c>
      <c r="C29" s="58" t="s">
        <v>67</v>
      </c>
      <c r="D29" s="58">
        <v>349</v>
      </c>
      <c r="E29" s="58">
        <v>6.5642905899999998E-3</v>
      </c>
      <c r="F29" s="58">
        <v>6.8860741999999999E-4</v>
      </c>
      <c r="G29" s="58">
        <v>1.91204342E-3</v>
      </c>
      <c r="H29" s="58">
        <v>3.9636392499999996E-3</v>
      </c>
      <c r="I29" s="58">
        <f t="shared" si="0"/>
        <v>6.5642905899999998E-3</v>
      </c>
      <c r="J29" s="58">
        <f t="shared" si="1"/>
        <v>6.5642900899999992E-3</v>
      </c>
      <c r="K29" s="58" t="b">
        <f t="shared" si="2"/>
        <v>1</v>
      </c>
    </row>
    <row r="30" spans="1:11">
      <c r="A30" s="58" t="s">
        <v>56</v>
      </c>
      <c r="B30" s="58" t="s">
        <v>61</v>
      </c>
      <c r="C30" s="58" t="s">
        <v>67</v>
      </c>
      <c r="D30" s="58">
        <v>115</v>
      </c>
      <c r="E30" s="58">
        <v>8.6032606000000008E-3</v>
      </c>
      <c r="F30" s="58">
        <v>8.5929924999999998E-4</v>
      </c>
      <c r="G30" s="58">
        <v>2.5895730199999999E-3</v>
      </c>
      <c r="H30" s="58">
        <v>5.1543878499999999E-3</v>
      </c>
      <c r="I30" s="58">
        <f t="shared" si="0"/>
        <v>8.6032606000000008E-3</v>
      </c>
      <c r="J30" s="58">
        <f t="shared" si="1"/>
        <v>8.6032601199999992E-3</v>
      </c>
      <c r="K30" s="58" t="b">
        <f t="shared" si="2"/>
        <v>1</v>
      </c>
    </row>
    <row r="31" spans="1:11">
      <c r="A31" s="58" t="s">
        <v>56</v>
      </c>
      <c r="B31" s="58" t="s">
        <v>62</v>
      </c>
      <c r="C31" s="58" t="s">
        <v>67</v>
      </c>
      <c r="D31" s="58">
        <v>418</v>
      </c>
      <c r="E31" s="58">
        <v>7.0973438100000001E-3</v>
      </c>
      <c r="F31" s="58">
        <v>6.4045032E-4</v>
      </c>
      <c r="G31" s="58">
        <v>2.2042793800000002E-3</v>
      </c>
      <c r="H31" s="58">
        <v>4.2526136199999998E-3</v>
      </c>
      <c r="I31" s="58">
        <f t="shared" si="0"/>
        <v>7.0973438100000001E-3</v>
      </c>
      <c r="J31" s="58">
        <f t="shared" si="1"/>
        <v>7.0973433199999995E-3</v>
      </c>
      <c r="K31" s="58" t="b">
        <f t="shared" si="2"/>
        <v>1</v>
      </c>
    </row>
    <row r="32" spans="1:11">
      <c r="A32" s="58" t="s">
        <v>56</v>
      </c>
      <c r="B32" s="58" t="s">
        <v>57</v>
      </c>
      <c r="C32" s="58" t="s">
        <v>68</v>
      </c>
      <c r="D32" s="58">
        <v>1488</v>
      </c>
      <c r="E32" s="58">
        <v>6.2971438799999998E-3</v>
      </c>
      <c r="F32" s="58">
        <v>8.2725048E-4</v>
      </c>
      <c r="G32" s="58">
        <v>1.4036596E-3</v>
      </c>
      <c r="H32" s="58">
        <v>4.0662333300000002E-3</v>
      </c>
      <c r="I32" s="58">
        <f t="shared" si="0"/>
        <v>6.2971438799999998E-3</v>
      </c>
      <c r="J32" s="58">
        <f t="shared" si="1"/>
        <v>6.2971434100000008E-3</v>
      </c>
      <c r="K32" s="58" t="b">
        <f t="shared" si="2"/>
        <v>1</v>
      </c>
    </row>
    <row r="33" spans="1:11">
      <c r="A33" s="58" t="s">
        <v>56</v>
      </c>
      <c r="B33" s="58" t="s">
        <v>59</v>
      </c>
      <c r="C33" s="58" t="s">
        <v>68</v>
      </c>
      <c r="D33" s="58">
        <v>517</v>
      </c>
      <c r="E33" s="58">
        <v>5.80163312E-3</v>
      </c>
      <c r="F33" s="58">
        <v>7.9090975000000005E-4</v>
      </c>
      <c r="G33" s="58">
        <v>1.2327169999999999E-3</v>
      </c>
      <c r="H33" s="58">
        <v>3.77800589E-3</v>
      </c>
      <c r="I33" s="58">
        <f t="shared" si="0"/>
        <v>5.80163312E-3</v>
      </c>
      <c r="J33" s="58">
        <f t="shared" si="1"/>
        <v>5.8016326400000002E-3</v>
      </c>
      <c r="K33" s="58" t="b">
        <f t="shared" si="2"/>
        <v>1</v>
      </c>
    </row>
    <row r="34" spans="1:11">
      <c r="A34" s="58" t="s">
        <v>56</v>
      </c>
      <c r="B34" s="58" t="s">
        <v>60</v>
      </c>
      <c r="C34" s="58" t="s">
        <v>68</v>
      </c>
      <c r="D34" s="58">
        <v>317</v>
      </c>
      <c r="E34" s="58">
        <v>5.9471752499999997E-3</v>
      </c>
      <c r="F34" s="58">
        <v>7.7922338999999996E-4</v>
      </c>
      <c r="G34" s="58">
        <v>1.42642225E-3</v>
      </c>
      <c r="H34" s="58">
        <v>3.7415291299999999E-3</v>
      </c>
      <c r="I34" s="58">
        <f t="shared" si="0"/>
        <v>5.9471752499999997E-3</v>
      </c>
      <c r="J34" s="58">
        <f t="shared" si="1"/>
        <v>5.9471747699999999E-3</v>
      </c>
      <c r="K34" s="58" t="b">
        <f t="shared" si="2"/>
        <v>1</v>
      </c>
    </row>
    <row r="35" spans="1:11">
      <c r="A35" s="58" t="s">
        <v>56</v>
      </c>
      <c r="B35" s="58" t="s">
        <v>61</v>
      </c>
      <c r="C35" s="58" t="s">
        <v>68</v>
      </c>
      <c r="D35" s="58">
        <v>94</v>
      </c>
      <c r="E35" s="58">
        <v>7.1114064099999999E-3</v>
      </c>
      <c r="F35" s="58">
        <v>1.05742687E-3</v>
      </c>
      <c r="G35" s="58">
        <v>1.66124874E-3</v>
      </c>
      <c r="H35" s="58">
        <v>4.3927302599999999E-3</v>
      </c>
      <c r="I35" s="58">
        <f t="shared" si="0"/>
        <v>7.1114064099999999E-3</v>
      </c>
      <c r="J35" s="58">
        <f t="shared" si="1"/>
        <v>7.1114058700000003E-3</v>
      </c>
      <c r="K35" s="58" t="b">
        <f t="shared" si="2"/>
        <v>1</v>
      </c>
    </row>
    <row r="36" spans="1:11">
      <c r="A36" s="58" t="s">
        <v>56</v>
      </c>
      <c r="B36" s="58" t="s">
        <v>62</v>
      </c>
      <c r="C36" s="58" t="s">
        <v>68</v>
      </c>
      <c r="D36" s="58">
        <v>560</v>
      </c>
      <c r="E36" s="58">
        <v>6.8160339599999996E-3</v>
      </c>
      <c r="F36" s="58">
        <v>8.4935076999999998E-4</v>
      </c>
      <c r="G36" s="58">
        <v>1.50535279E-3</v>
      </c>
      <c r="H36" s="58">
        <v>4.4613299399999997E-3</v>
      </c>
      <c r="I36" s="58">
        <f t="shared" si="0"/>
        <v>6.8160339599999996E-3</v>
      </c>
      <c r="J36" s="58">
        <f t="shared" si="1"/>
        <v>6.8160334999999997E-3</v>
      </c>
      <c r="K36" s="58" t="b">
        <f t="shared" si="2"/>
        <v>1</v>
      </c>
    </row>
    <row r="37" spans="1:11">
      <c r="A37" s="58" t="s">
        <v>56</v>
      </c>
      <c r="B37" s="58" t="s">
        <v>57</v>
      </c>
      <c r="C37" s="58" t="s">
        <v>69</v>
      </c>
      <c r="D37" s="58">
        <v>788</v>
      </c>
      <c r="E37" s="58">
        <v>4.3135749200000004E-3</v>
      </c>
      <c r="F37" s="58">
        <v>6.0417228999999997E-4</v>
      </c>
      <c r="G37" s="58">
        <v>9.0537729999999996E-4</v>
      </c>
      <c r="H37" s="58">
        <v>2.8040248300000002E-3</v>
      </c>
      <c r="I37" s="58">
        <f t="shared" si="0"/>
        <v>4.3135749200000004E-3</v>
      </c>
      <c r="J37" s="58">
        <f t="shared" si="1"/>
        <v>4.3135744200000006E-3</v>
      </c>
      <c r="K37" s="58" t="b">
        <f t="shared" si="2"/>
        <v>1</v>
      </c>
    </row>
    <row r="38" spans="1:11">
      <c r="A38" s="58" t="s">
        <v>56</v>
      </c>
      <c r="B38" s="58" t="s">
        <v>59</v>
      </c>
      <c r="C38" s="58" t="s">
        <v>69</v>
      </c>
      <c r="D38" s="58">
        <v>269</v>
      </c>
      <c r="E38" s="58">
        <v>3.7576154199999998E-3</v>
      </c>
      <c r="F38" s="58">
        <v>5.6200925000000001E-4</v>
      </c>
      <c r="G38" s="58">
        <v>7.5330421000000002E-4</v>
      </c>
      <c r="H38" s="58">
        <v>2.4423015000000002E-3</v>
      </c>
      <c r="I38" s="58">
        <f t="shared" si="0"/>
        <v>3.7576154199999998E-3</v>
      </c>
      <c r="J38" s="58">
        <f t="shared" si="1"/>
        <v>3.7576149600000003E-3</v>
      </c>
      <c r="K38" s="58" t="b">
        <f t="shared" si="2"/>
        <v>1</v>
      </c>
    </row>
    <row r="39" spans="1:11">
      <c r="A39" s="58" t="s">
        <v>56</v>
      </c>
      <c r="B39" s="58" t="s">
        <v>60</v>
      </c>
      <c r="C39" s="58" t="s">
        <v>69</v>
      </c>
      <c r="D39" s="58">
        <v>179</v>
      </c>
      <c r="E39" s="58">
        <v>4.1184950099999998E-3</v>
      </c>
      <c r="F39" s="58">
        <v>6.2803876999999999E-4</v>
      </c>
      <c r="G39" s="58">
        <v>7.6181953E-4</v>
      </c>
      <c r="H39" s="58">
        <v>2.72863622E-3</v>
      </c>
      <c r="I39" s="58">
        <f t="shared" si="0"/>
        <v>4.1184950099999998E-3</v>
      </c>
      <c r="J39" s="58">
        <f t="shared" si="1"/>
        <v>4.11849452E-3</v>
      </c>
      <c r="K39" s="58" t="b">
        <f t="shared" si="2"/>
        <v>1</v>
      </c>
    </row>
    <row r="40" spans="1:11">
      <c r="A40" s="58" t="s">
        <v>56</v>
      </c>
      <c r="B40" s="58" t="s">
        <v>61</v>
      </c>
      <c r="C40" s="58" t="s">
        <v>69</v>
      </c>
      <c r="D40" s="58">
        <v>79</v>
      </c>
      <c r="E40" s="58">
        <v>4.8741500399999997E-3</v>
      </c>
      <c r="F40" s="58">
        <v>6.3979697999999997E-4</v>
      </c>
      <c r="G40" s="58">
        <v>1.10686214E-3</v>
      </c>
      <c r="H40" s="58">
        <v>3.12749035E-3</v>
      </c>
      <c r="I40" s="58">
        <f t="shared" si="0"/>
        <v>4.8741500399999997E-3</v>
      </c>
      <c r="J40" s="58">
        <f t="shared" si="1"/>
        <v>4.8741494700000002E-3</v>
      </c>
      <c r="K40" s="58" t="b">
        <f t="shared" si="2"/>
        <v>1</v>
      </c>
    </row>
    <row r="41" spans="1:11">
      <c r="A41" s="58" t="s">
        <v>56</v>
      </c>
      <c r="B41" s="58" t="s">
        <v>62</v>
      </c>
      <c r="C41" s="58" t="s">
        <v>69</v>
      </c>
      <c r="D41" s="58">
        <v>261</v>
      </c>
      <c r="E41" s="58">
        <v>4.8506897699999996E-3</v>
      </c>
      <c r="F41" s="58">
        <v>6.2047654000000002E-4</v>
      </c>
      <c r="G41" s="58">
        <v>1.09958113E-3</v>
      </c>
      <c r="H41" s="58">
        <v>3.1306315699999999E-3</v>
      </c>
      <c r="I41" s="58">
        <f t="shared" si="0"/>
        <v>4.8506897699999996E-3</v>
      </c>
      <c r="J41" s="58">
        <f t="shared" si="1"/>
        <v>4.85068924E-3</v>
      </c>
      <c r="K41" s="58" t="b">
        <f t="shared" si="2"/>
        <v>1</v>
      </c>
    </row>
    <row r="42" spans="1:11">
      <c r="A42" s="58" t="s">
        <v>56</v>
      </c>
      <c r="B42" s="58" t="s">
        <v>57</v>
      </c>
      <c r="C42" s="58" t="s">
        <v>70</v>
      </c>
      <c r="D42" s="58">
        <v>881</v>
      </c>
      <c r="E42" s="58">
        <v>7.6363399800000002E-3</v>
      </c>
      <c r="F42" s="58">
        <v>1.2158818600000001E-3</v>
      </c>
      <c r="G42" s="58">
        <v>2.1630378600000001E-3</v>
      </c>
      <c r="H42" s="58">
        <v>4.2574197699999997E-3</v>
      </c>
      <c r="I42" s="58">
        <f t="shared" si="0"/>
        <v>7.6363399800000002E-3</v>
      </c>
      <c r="J42" s="58">
        <f t="shared" si="1"/>
        <v>7.6363394899999996E-3</v>
      </c>
      <c r="K42" s="58" t="b">
        <f t="shared" si="2"/>
        <v>1</v>
      </c>
    </row>
    <row r="43" spans="1:11">
      <c r="A43" s="58" t="s">
        <v>56</v>
      </c>
      <c r="B43" s="58" t="s">
        <v>59</v>
      </c>
      <c r="C43" s="58" t="s">
        <v>70</v>
      </c>
      <c r="D43" s="58">
        <v>336</v>
      </c>
      <c r="E43" s="58">
        <v>7.4188434600000004E-3</v>
      </c>
      <c r="F43" s="58">
        <v>1.18341439E-3</v>
      </c>
      <c r="G43" s="58">
        <v>1.9515401999999999E-3</v>
      </c>
      <c r="H43" s="58">
        <v>4.2838883799999998E-3</v>
      </c>
      <c r="I43" s="58">
        <f t="shared" si="0"/>
        <v>7.4188434600000004E-3</v>
      </c>
      <c r="J43" s="58">
        <f t="shared" si="1"/>
        <v>7.4188429699999997E-3</v>
      </c>
      <c r="K43" s="58" t="b">
        <f t="shared" si="2"/>
        <v>1</v>
      </c>
    </row>
    <row r="44" spans="1:11">
      <c r="A44" s="58" t="s">
        <v>56</v>
      </c>
      <c r="B44" s="58" t="s">
        <v>60</v>
      </c>
      <c r="C44" s="58" t="s">
        <v>70</v>
      </c>
      <c r="D44" s="58">
        <v>204</v>
      </c>
      <c r="E44" s="58">
        <v>7.1416006199999998E-3</v>
      </c>
      <c r="F44" s="58">
        <v>1.13885462E-3</v>
      </c>
      <c r="G44" s="58">
        <v>2.00469747E-3</v>
      </c>
      <c r="H44" s="58">
        <v>3.9980480400000004E-3</v>
      </c>
      <c r="I44" s="58">
        <f t="shared" si="0"/>
        <v>7.1416006199999998E-3</v>
      </c>
      <c r="J44" s="58">
        <f t="shared" si="1"/>
        <v>7.14160013E-3</v>
      </c>
      <c r="K44" s="58" t="b">
        <f t="shared" si="2"/>
        <v>1</v>
      </c>
    </row>
    <row r="45" spans="1:11">
      <c r="A45" s="58" t="s">
        <v>56</v>
      </c>
      <c r="B45" s="58" t="s">
        <v>61</v>
      </c>
      <c r="C45" s="58" t="s">
        <v>70</v>
      </c>
      <c r="D45" s="58">
        <v>67</v>
      </c>
      <c r="E45" s="58">
        <v>8.0211785900000006E-3</v>
      </c>
      <c r="F45" s="58">
        <v>1.33412772E-3</v>
      </c>
      <c r="G45" s="58">
        <v>2.3832224599999998E-3</v>
      </c>
      <c r="H45" s="58">
        <v>4.30382779E-3</v>
      </c>
      <c r="I45" s="58">
        <f t="shared" si="0"/>
        <v>8.0211785900000006E-3</v>
      </c>
      <c r="J45" s="58">
        <f t="shared" si="1"/>
        <v>8.0211779699999996E-3</v>
      </c>
      <c r="K45" s="58" t="b">
        <f t="shared" si="2"/>
        <v>1</v>
      </c>
    </row>
    <row r="46" spans="1:11">
      <c r="A46" s="58" t="s">
        <v>56</v>
      </c>
      <c r="B46" s="58" t="s">
        <v>62</v>
      </c>
      <c r="C46" s="58" t="s">
        <v>70</v>
      </c>
      <c r="D46" s="58">
        <v>274</v>
      </c>
      <c r="E46" s="58">
        <v>8.1772942899999996E-3</v>
      </c>
      <c r="F46" s="58">
        <v>1.2841306000000001E-3</v>
      </c>
      <c r="G46" s="58">
        <v>2.4864403499999998E-3</v>
      </c>
      <c r="H46" s="58">
        <v>4.4067228600000001E-3</v>
      </c>
      <c r="I46" s="58">
        <f t="shared" si="0"/>
        <v>8.1772942899999996E-3</v>
      </c>
      <c r="J46" s="58">
        <f t="shared" si="1"/>
        <v>8.1772938099999998E-3</v>
      </c>
      <c r="K46" s="58" t="b">
        <f t="shared" si="2"/>
        <v>1</v>
      </c>
    </row>
    <row r="47" spans="1:11">
      <c r="A47" s="58" t="s">
        <v>56</v>
      </c>
      <c r="B47" s="58" t="s">
        <v>57</v>
      </c>
      <c r="C47" s="58" t="s">
        <v>71</v>
      </c>
      <c r="D47" s="58">
        <v>787</v>
      </c>
      <c r="E47" s="58">
        <v>6.5944865599999996E-3</v>
      </c>
      <c r="F47" s="58">
        <v>8.2589155999999997E-4</v>
      </c>
      <c r="G47" s="58">
        <v>1.6969619599999999E-3</v>
      </c>
      <c r="H47" s="58">
        <v>4.0716325499999999E-3</v>
      </c>
      <c r="I47" s="58">
        <f t="shared" si="0"/>
        <v>6.5944865599999996E-3</v>
      </c>
      <c r="J47" s="58">
        <f t="shared" si="1"/>
        <v>6.5944860699999998E-3</v>
      </c>
      <c r="K47" s="58" t="b">
        <f t="shared" si="2"/>
        <v>1</v>
      </c>
    </row>
    <row r="48" spans="1:11">
      <c r="A48" s="58" t="s">
        <v>56</v>
      </c>
      <c r="B48" s="58" t="s">
        <v>59</v>
      </c>
      <c r="C48" s="58" t="s">
        <v>71</v>
      </c>
      <c r="D48" s="58">
        <v>283</v>
      </c>
      <c r="E48" s="58">
        <v>5.8835146900000001E-3</v>
      </c>
      <c r="F48" s="58">
        <v>7.4438038999999996E-4</v>
      </c>
      <c r="G48" s="58">
        <v>1.4471679800000001E-3</v>
      </c>
      <c r="H48" s="58">
        <v>3.69196581E-3</v>
      </c>
      <c r="I48" s="58">
        <f t="shared" si="0"/>
        <v>5.8835146900000001E-3</v>
      </c>
      <c r="J48" s="58">
        <f t="shared" si="1"/>
        <v>5.8835141800000004E-3</v>
      </c>
      <c r="K48" s="58" t="b">
        <f t="shared" si="2"/>
        <v>1</v>
      </c>
    </row>
    <row r="49" spans="1:11">
      <c r="A49" s="58" t="s">
        <v>56</v>
      </c>
      <c r="B49" s="58" t="s">
        <v>60</v>
      </c>
      <c r="C49" s="58" t="s">
        <v>71</v>
      </c>
      <c r="D49" s="58">
        <v>181</v>
      </c>
      <c r="E49" s="58">
        <v>6.1594533999999998E-3</v>
      </c>
      <c r="F49" s="58">
        <v>8.3007188999999996E-4</v>
      </c>
      <c r="G49" s="58">
        <v>1.6639807299999999E-3</v>
      </c>
      <c r="H49" s="58">
        <v>3.6654003200000001E-3</v>
      </c>
      <c r="I49" s="58">
        <f t="shared" si="0"/>
        <v>6.1594533999999998E-3</v>
      </c>
      <c r="J49" s="58">
        <f t="shared" si="1"/>
        <v>6.1594529399999999E-3</v>
      </c>
      <c r="K49" s="58" t="b">
        <f t="shared" si="2"/>
        <v>1</v>
      </c>
    </row>
    <row r="50" spans="1:11">
      <c r="A50" s="58" t="s">
        <v>56</v>
      </c>
      <c r="B50" s="58" t="s">
        <v>61</v>
      </c>
      <c r="C50" s="58" t="s">
        <v>71</v>
      </c>
      <c r="D50" s="58">
        <v>81</v>
      </c>
      <c r="E50" s="58">
        <v>6.5604993199999996E-3</v>
      </c>
      <c r="F50" s="58">
        <v>9.2835480999999996E-4</v>
      </c>
      <c r="G50" s="58">
        <v>2.05632692E-3</v>
      </c>
      <c r="H50" s="58">
        <v>3.5758170899999999E-3</v>
      </c>
      <c r="I50" s="58">
        <f t="shared" si="0"/>
        <v>6.5604993199999996E-3</v>
      </c>
      <c r="J50" s="58">
        <f t="shared" si="1"/>
        <v>6.5604988199999999E-3</v>
      </c>
      <c r="K50" s="58" t="b">
        <f t="shared" si="2"/>
        <v>1</v>
      </c>
    </row>
    <row r="51" spans="1:11">
      <c r="A51" s="58" t="s">
        <v>56</v>
      </c>
      <c r="B51" s="58" t="s">
        <v>62</v>
      </c>
      <c r="C51" s="58" t="s">
        <v>71</v>
      </c>
      <c r="D51" s="58">
        <v>242</v>
      </c>
      <c r="E51" s="58">
        <v>7.7626642799999996E-3</v>
      </c>
      <c r="F51" s="58">
        <v>8.8379032999999995E-4</v>
      </c>
      <c r="G51" s="58">
        <v>1.89346088E-3</v>
      </c>
      <c r="H51" s="58">
        <v>4.9854126E-3</v>
      </c>
      <c r="I51" s="58">
        <f t="shared" si="0"/>
        <v>7.7626642799999996E-3</v>
      </c>
      <c r="J51" s="58">
        <f t="shared" si="1"/>
        <v>7.7626638099999997E-3</v>
      </c>
      <c r="K51" s="58" t="b">
        <f t="shared" si="2"/>
        <v>1</v>
      </c>
    </row>
    <row r="52" spans="1:11">
      <c r="A52" s="58" t="s">
        <v>56</v>
      </c>
      <c r="B52" s="58" t="s">
        <v>57</v>
      </c>
      <c r="C52" s="58" t="s">
        <v>72</v>
      </c>
      <c r="D52" s="58">
        <v>1544</v>
      </c>
      <c r="E52" s="58">
        <v>5.6031784300000003E-3</v>
      </c>
      <c r="F52" s="58">
        <v>3.7980780000000002E-4</v>
      </c>
      <c r="G52" s="58">
        <v>1.35173017E-3</v>
      </c>
      <c r="H52" s="58">
        <v>3.8716399800000001E-3</v>
      </c>
      <c r="I52" s="58">
        <f t="shared" si="0"/>
        <v>5.6031784300000003E-3</v>
      </c>
      <c r="J52" s="58">
        <f t="shared" si="1"/>
        <v>5.6031779499999997E-3</v>
      </c>
      <c r="K52" s="58" t="b">
        <f t="shared" si="2"/>
        <v>1</v>
      </c>
    </row>
    <row r="53" spans="1:11">
      <c r="A53" s="58" t="s">
        <v>56</v>
      </c>
      <c r="B53" s="58" t="s">
        <v>59</v>
      </c>
      <c r="C53" s="58" t="s">
        <v>72</v>
      </c>
      <c r="D53" s="58">
        <v>590</v>
      </c>
      <c r="E53" s="58">
        <v>5.1414977199999998E-3</v>
      </c>
      <c r="F53" s="58">
        <v>3.3421587E-4</v>
      </c>
      <c r="G53" s="58">
        <v>1.15632823E-3</v>
      </c>
      <c r="H53" s="58">
        <v>3.65095315E-3</v>
      </c>
      <c r="I53" s="58">
        <f t="shared" si="0"/>
        <v>5.1414977199999998E-3</v>
      </c>
      <c r="J53" s="58">
        <f t="shared" si="1"/>
        <v>5.1414972499999999E-3</v>
      </c>
      <c r="K53" s="58" t="b">
        <f t="shared" si="2"/>
        <v>1</v>
      </c>
    </row>
    <row r="54" spans="1:11">
      <c r="A54" s="58" t="s">
        <v>56</v>
      </c>
      <c r="B54" s="58" t="s">
        <v>60</v>
      </c>
      <c r="C54" s="58" t="s">
        <v>72</v>
      </c>
      <c r="D54" s="58">
        <v>376</v>
      </c>
      <c r="E54" s="58">
        <v>5.4621623799999998E-3</v>
      </c>
      <c r="F54" s="58">
        <v>3.7292503999999997E-4</v>
      </c>
      <c r="G54" s="58">
        <v>1.3215066000000001E-3</v>
      </c>
      <c r="H54" s="58">
        <v>3.7677302600000002E-3</v>
      </c>
      <c r="I54" s="58">
        <f t="shared" si="0"/>
        <v>5.4621623799999998E-3</v>
      </c>
      <c r="J54" s="58">
        <f t="shared" si="1"/>
        <v>5.4621619E-3</v>
      </c>
      <c r="K54" s="58" t="b">
        <f t="shared" si="2"/>
        <v>1</v>
      </c>
    </row>
    <row r="55" spans="1:11">
      <c r="A55" s="58" t="s">
        <v>56</v>
      </c>
      <c r="B55" s="58" t="s">
        <v>61</v>
      </c>
      <c r="C55" s="58" t="s">
        <v>72</v>
      </c>
      <c r="D55" s="58">
        <v>172</v>
      </c>
      <c r="E55" s="58">
        <v>5.9321164600000002E-3</v>
      </c>
      <c r="F55" s="58">
        <v>3.6727476000000001E-4</v>
      </c>
      <c r="G55" s="58">
        <v>1.6122952E-3</v>
      </c>
      <c r="H55" s="58">
        <v>3.9525460600000001E-3</v>
      </c>
      <c r="I55" s="58">
        <f t="shared" si="0"/>
        <v>5.9321164600000002E-3</v>
      </c>
      <c r="J55" s="58">
        <f t="shared" si="1"/>
        <v>5.9321160200000002E-3</v>
      </c>
      <c r="K55" s="58" t="b">
        <f t="shared" si="2"/>
        <v>1</v>
      </c>
    </row>
    <row r="56" spans="1:11">
      <c r="A56" s="58" t="s">
        <v>56</v>
      </c>
      <c r="B56" s="58" t="s">
        <v>62</v>
      </c>
      <c r="C56" s="58" t="s">
        <v>72</v>
      </c>
      <c r="D56" s="58">
        <v>406</v>
      </c>
      <c r="E56" s="58">
        <v>6.26533683E-3</v>
      </c>
      <c r="F56" s="58">
        <v>4.5774583000000001E-4</v>
      </c>
      <c r="G56" s="58">
        <v>1.55329182E-3</v>
      </c>
      <c r="H56" s="58">
        <v>4.2542987099999999E-3</v>
      </c>
      <c r="I56" s="58">
        <f t="shared" si="0"/>
        <v>6.26533683E-3</v>
      </c>
      <c r="J56" s="58">
        <f t="shared" si="1"/>
        <v>6.2653363600000001E-3</v>
      </c>
      <c r="K56" s="58" t="b">
        <f t="shared" si="2"/>
        <v>1</v>
      </c>
    </row>
    <row r="57" spans="1:11">
      <c r="A57" s="58" t="s">
        <v>56</v>
      </c>
      <c r="B57" s="58" t="s">
        <v>57</v>
      </c>
      <c r="C57" s="58" t="s">
        <v>73</v>
      </c>
      <c r="D57" s="58">
        <v>2797</v>
      </c>
      <c r="E57" s="58">
        <v>6.6327469799999997E-3</v>
      </c>
      <c r="F57" s="58">
        <v>1.07831697E-3</v>
      </c>
      <c r="G57" s="58">
        <v>2.0053436199999998E-3</v>
      </c>
      <c r="H57" s="58">
        <v>3.5490858999999999E-3</v>
      </c>
      <c r="I57" s="58">
        <f t="shared" si="0"/>
        <v>6.6327469799999997E-3</v>
      </c>
      <c r="J57" s="58">
        <f t="shared" si="1"/>
        <v>6.632746489999999E-3</v>
      </c>
      <c r="K57" s="58" t="b">
        <f t="shared" si="2"/>
        <v>1</v>
      </c>
    </row>
    <row r="58" spans="1:11">
      <c r="A58" s="58" t="s">
        <v>56</v>
      </c>
      <c r="B58" s="58" t="s">
        <v>59</v>
      </c>
      <c r="C58" s="58" t="s">
        <v>73</v>
      </c>
      <c r="D58" s="58">
        <v>1170</v>
      </c>
      <c r="E58" s="58">
        <v>6.18783609E-3</v>
      </c>
      <c r="F58" s="58">
        <v>1.0286579599999999E-3</v>
      </c>
      <c r="G58" s="58">
        <v>1.8707856199999999E-3</v>
      </c>
      <c r="H58" s="58">
        <v>3.2883920400000001E-3</v>
      </c>
      <c r="I58" s="58">
        <f t="shared" si="0"/>
        <v>6.18783609E-3</v>
      </c>
      <c r="J58" s="58">
        <f t="shared" si="1"/>
        <v>6.1878356200000002E-3</v>
      </c>
      <c r="K58" s="58" t="b">
        <f t="shared" si="2"/>
        <v>1</v>
      </c>
    </row>
    <row r="59" spans="1:11">
      <c r="A59" s="58" t="s">
        <v>56</v>
      </c>
      <c r="B59" s="58" t="s">
        <v>60</v>
      </c>
      <c r="C59" s="58" t="s">
        <v>73</v>
      </c>
      <c r="D59" s="58">
        <v>682</v>
      </c>
      <c r="E59" s="58">
        <v>6.3165252299999999E-3</v>
      </c>
      <c r="F59" s="58">
        <v>1.0616410399999999E-3</v>
      </c>
      <c r="G59" s="58">
        <v>1.85757077E-3</v>
      </c>
      <c r="H59" s="58">
        <v>3.3973129400000001E-3</v>
      </c>
      <c r="I59" s="58">
        <f t="shared" si="0"/>
        <v>6.3165252299999999E-3</v>
      </c>
      <c r="J59" s="58">
        <f t="shared" si="1"/>
        <v>6.31652475E-3</v>
      </c>
      <c r="K59" s="58" t="b">
        <f t="shared" si="2"/>
        <v>1</v>
      </c>
    </row>
    <row r="60" spans="1:11">
      <c r="A60" s="58" t="s">
        <v>56</v>
      </c>
      <c r="B60" s="58" t="s">
        <v>61</v>
      </c>
      <c r="C60" s="58" t="s">
        <v>73</v>
      </c>
      <c r="D60" s="58">
        <v>200</v>
      </c>
      <c r="E60" s="58">
        <v>7.2004048599999997E-3</v>
      </c>
      <c r="F60" s="58">
        <v>1.1097798299999999E-3</v>
      </c>
      <c r="G60" s="58">
        <v>2.14629606E-3</v>
      </c>
      <c r="H60" s="58">
        <v>3.9443284299999996E-3</v>
      </c>
      <c r="I60" s="58">
        <f t="shared" si="0"/>
        <v>7.2004048599999997E-3</v>
      </c>
      <c r="J60" s="58">
        <f t="shared" si="1"/>
        <v>7.2004043199999992E-3</v>
      </c>
      <c r="K60" s="58" t="b">
        <f t="shared" si="2"/>
        <v>1</v>
      </c>
    </row>
    <row r="61" spans="1:11">
      <c r="A61" s="58" t="s">
        <v>56</v>
      </c>
      <c r="B61" s="58" t="s">
        <v>62</v>
      </c>
      <c r="C61" s="58" t="s">
        <v>73</v>
      </c>
      <c r="D61" s="58">
        <v>745</v>
      </c>
      <c r="E61" s="58">
        <v>7.4685555600000003E-3</v>
      </c>
      <c r="F61" s="58">
        <v>1.1631243000000001E-3</v>
      </c>
      <c r="G61" s="58">
        <v>2.3140999300000002E-3</v>
      </c>
      <c r="H61" s="58">
        <v>3.9913308399999996E-3</v>
      </c>
      <c r="I61" s="58">
        <f t="shared" si="0"/>
        <v>7.4685555600000003E-3</v>
      </c>
      <c r="J61" s="58">
        <f t="shared" si="1"/>
        <v>7.4685550699999997E-3</v>
      </c>
      <c r="K61" s="58" t="b">
        <f t="shared" si="2"/>
        <v>1</v>
      </c>
    </row>
    <row r="62" spans="1:11">
      <c r="A62" s="58" t="s">
        <v>56</v>
      </c>
      <c r="B62" s="58" t="s">
        <v>57</v>
      </c>
      <c r="C62" s="58" t="s">
        <v>74</v>
      </c>
      <c r="D62" s="58">
        <v>2218</v>
      </c>
      <c r="E62" s="58">
        <v>6.56274501E-3</v>
      </c>
      <c r="F62" s="58">
        <v>8.9926565999999997E-4</v>
      </c>
      <c r="G62" s="58">
        <v>1.9512905400000001E-3</v>
      </c>
      <c r="H62" s="58">
        <v>3.7121883399999999E-3</v>
      </c>
      <c r="I62" s="58">
        <f t="shared" si="0"/>
        <v>6.56274501E-3</v>
      </c>
      <c r="J62" s="58">
        <f t="shared" si="1"/>
        <v>6.5627445400000001E-3</v>
      </c>
      <c r="K62" s="58" t="b">
        <f t="shared" si="2"/>
        <v>1</v>
      </c>
    </row>
    <row r="63" spans="1:11">
      <c r="A63" s="58" t="s">
        <v>56</v>
      </c>
      <c r="B63" s="58" t="s">
        <v>59</v>
      </c>
      <c r="C63" s="58" t="s">
        <v>74</v>
      </c>
      <c r="D63" s="58">
        <v>904</v>
      </c>
      <c r="E63" s="58">
        <v>6.1326074000000001E-3</v>
      </c>
      <c r="F63" s="58">
        <v>8.6669817999999999E-4</v>
      </c>
      <c r="G63" s="58">
        <v>1.7670177399999999E-3</v>
      </c>
      <c r="H63" s="58">
        <v>3.49889101E-3</v>
      </c>
      <c r="I63" s="58">
        <f t="shared" si="0"/>
        <v>6.1326074000000001E-3</v>
      </c>
      <c r="J63" s="58">
        <f t="shared" si="1"/>
        <v>6.1326069299999994E-3</v>
      </c>
      <c r="K63" s="58" t="b">
        <f t="shared" si="2"/>
        <v>1</v>
      </c>
    </row>
    <row r="64" spans="1:11">
      <c r="A64" s="58" t="s">
        <v>56</v>
      </c>
      <c r="B64" s="58" t="s">
        <v>60</v>
      </c>
      <c r="C64" s="58" t="s">
        <v>74</v>
      </c>
      <c r="D64" s="58">
        <v>573</v>
      </c>
      <c r="E64" s="58">
        <v>6.6968236500000002E-3</v>
      </c>
      <c r="F64" s="58">
        <v>9.0104040999999997E-4</v>
      </c>
      <c r="G64" s="58">
        <v>1.97789389E-3</v>
      </c>
      <c r="H64" s="58">
        <v>3.8178888700000002E-3</v>
      </c>
      <c r="I64" s="58">
        <f t="shared" si="0"/>
        <v>6.6968236500000002E-3</v>
      </c>
      <c r="J64" s="58">
        <f t="shared" si="1"/>
        <v>6.6968231700000004E-3</v>
      </c>
      <c r="K64" s="58" t="b">
        <f t="shared" si="2"/>
        <v>1</v>
      </c>
    </row>
    <row r="65" spans="1:11">
      <c r="A65" s="58" t="s">
        <v>56</v>
      </c>
      <c r="B65" s="58" t="s">
        <v>61</v>
      </c>
      <c r="C65" s="58" t="s">
        <v>74</v>
      </c>
      <c r="D65" s="58">
        <v>189</v>
      </c>
      <c r="E65" s="58">
        <v>7.1515527799999997E-3</v>
      </c>
      <c r="F65" s="58">
        <v>9.9230820999999993E-4</v>
      </c>
      <c r="G65" s="58">
        <v>2.3564567299999999E-3</v>
      </c>
      <c r="H65" s="58">
        <v>3.8027873500000001E-3</v>
      </c>
      <c r="I65" s="58">
        <f t="shared" si="0"/>
        <v>7.1515527799999997E-3</v>
      </c>
      <c r="J65" s="58">
        <f t="shared" si="1"/>
        <v>7.15155229E-3</v>
      </c>
      <c r="K65" s="58" t="b">
        <f t="shared" si="2"/>
        <v>1</v>
      </c>
    </row>
    <row r="66" spans="1:11">
      <c r="A66" s="58" t="s">
        <v>56</v>
      </c>
      <c r="B66" s="58" t="s">
        <v>62</v>
      </c>
      <c r="C66" s="58" t="s">
        <v>74</v>
      </c>
      <c r="D66" s="58">
        <v>552</v>
      </c>
      <c r="E66" s="58">
        <v>6.9263911599999999E-3</v>
      </c>
      <c r="F66" s="58">
        <v>9.1890156999999996E-4</v>
      </c>
      <c r="G66" s="58">
        <v>2.08672983E-3</v>
      </c>
      <c r="H66" s="58">
        <v>3.9207592899999999E-3</v>
      </c>
      <c r="I66" s="58">
        <f t="shared" ref="I66:I129" si="3">E66</f>
        <v>6.9263911599999999E-3</v>
      </c>
      <c r="J66" s="58">
        <f t="shared" ref="J66:J129" si="4">SUM(F66:H66)</f>
        <v>6.92639069E-3</v>
      </c>
      <c r="K66" s="58" t="b">
        <f t="shared" ref="K66:K129" si="5">ROUND(I66,5)=ROUND(J66,5)</f>
        <v>1</v>
      </c>
    </row>
    <row r="67" spans="1:11">
      <c r="A67" s="58" t="s">
        <v>56</v>
      </c>
      <c r="B67" s="58" t="s">
        <v>57</v>
      </c>
      <c r="C67" s="58" t="s">
        <v>75</v>
      </c>
      <c r="D67" s="58">
        <v>1108</v>
      </c>
      <c r="E67" s="58">
        <v>5.8621533900000003E-3</v>
      </c>
      <c r="F67" s="58">
        <v>6.6767132000000002E-4</v>
      </c>
      <c r="G67" s="58">
        <v>1.2873230099999999E-3</v>
      </c>
      <c r="H67" s="58">
        <v>3.9071585600000003E-3</v>
      </c>
      <c r="I67" s="58">
        <f t="shared" si="3"/>
        <v>5.8621533900000003E-3</v>
      </c>
      <c r="J67" s="58">
        <f t="shared" si="4"/>
        <v>5.8621528899999997E-3</v>
      </c>
      <c r="K67" s="58" t="b">
        <f t="shared" si="5"/>
        <v>1</v>
      </c>
    </row>
    <row r="68" spans="1:11">
      <c r="A68" s="58" t="s">
        <v>56</v>
      </c>
      <c r="B68" s="58" t="s">
        <v>59</v>
      </c>
      <c r="C68" s="58" t="s">
        <v>75</v>
      </c>
      <c r="D68" s="58">
        <v>352</v>
      </c>
      <c r="E68" s="58">
        <v>5.4774961099999997E-3</v>
      </c>
      <c r="F68" s="58">
        <v>5.6541956999999995E-4</v>
      </c>
      <c r="G68" s="58">
        <v>1.2219523400000001E-3</v>
      </c>
      <c r="H68" s="58">
        <v>3.6901236699999999E-3</v>
      </c>
      <c r="I68" s="58">
        <f t="shared" si="3"/>
        <v>5.4774961099999997E-3</v>
      </c>
      <c r="J68" s="58">
        <f t="shared" si="4"/>
        <v>5.47749558E-3</v>
      </c>
      <c r="K68" s="58" t="b">
        <f t="shared" si="5"/>
        <v>1</v>
      </c>
    </row>
    <row r="69" spans="1:11">
      <c r="A69" s="58" t="s">
        <v>56</v>
      </c>
      <c r="B69" s="58" t="s">
        <v>60</v>
      </c>
      <c r="C69" s="58" t="s">
        <v>75</v>
      </c>
      <c r="D69" s="58">
        <v>250</v>
      </c>
      <c r="E69" s="58">
        <v>5.5357404999999997E-3</v>
      </c>
      <c r="F69" s="58">
        <v>6.3476828000000004E-4</v>
      </c>
      <c r="G69" s="58">
        <v>1.3132405199999999E-3</v>
      </c>
      <c r="H69" s="58">
        <v>3.5877312199999998E-3</v>
      </c>
      <c r="I69" s="58">
        <f t="shared" si="3"/>
        <v>5.5357404999999997E-3</v>
      </c>
      <c r="J69" s="58">
        <f t="shared" si="4"/>
        <v>5.5357400199999999E-3</v>
      </c>
      <c r="K69" s="58" t="b">
        <f t="shared" si="5"/>
        <v>1</v>
      </c>
    </row>
    <row r="70" spans="1:11">
      <c r="A70" s="58" t="s">
        <v>56</v>
      </c>
      <c r="B70" s="58" t="s">
        <v>61</v>
      </c>
      <c r="C70" s="58" t="s">
        <v>75</v>
      </c>
      <c r="D70" s="58">
        <v>152</v>
      </c>
      <c r="E70" s="58">
        <v>6.6624784600000002E-3</v>
      </c>
      <c r="F70" s="58">
        <v>7.7515812999999999E-4</v>
      </c>
      <c r="G70" s="58">
        <v>1.27870652E-3</v>
      </c>
      <c r="H70" s="58">
        <v>4.6086133199999997E-3</v>
      </c>
      <c r="I70" s="58">
        <f t="shared" si="3"/>
        <v>6.6624784600000002E-3</v>
      </c>
      <c r="J70" s="58">
        <f t="shared" si="4"/>
        <v>6.6624779699999996E-3</v>
      </c>
      <c r="K70" s="58" t="b">
        <f t="shared" si="5"/>
        <v>1</v>
      </c>
    </row>
    <row r="71" spans="1:11">
      <c r="A71" s="58" t="s">
        <v>56</v>
      </c>
      <c r="B71" s="58" t="s">
        <v>62</v>
      </c>
      <c r="C71" s="58" t="s">
        <v>75</v>
      </c>
      <c r="D71" s="58">
        <v>354</v>
      </c>
      <c r="E71" s="58">
        <v>6.1315126199999997E-3</v>
      </c>
      <c r="F71" s="58">
        <v>7.4642945E-4</v>
      </c>
      <c r="G71" s="58">
        <v>1.3377207800000001E-3</v>
      </c>
      <c r="H71" s="58">
        <v>4.04736192E-3</v>
      </c>
      <c r="I71" s="58">
        <f t="shared" si="3"/>
        <v>6.1315126199999997E-3</v>
      </c>
      <c r="J71" s="58">
        <f t="shared" si="4"/>
        <v>6.1315121499999998E-3</v>
      </c>
      <c r="K71" s="58" t="b">
        <f t="shared" si="5"/>
        <v>1</v>
      </c>
    </row>
    <row r="72" spans="1:11">
      <c r="A72" s="58" t="s">
        <v>56</v>
      </c>
      <c r="B72" s="58" t="s">
        <v>57</v>
      </c>
      <c r="C72" s="58" t="s">
        <v>76</v>
      </c>
      <c r="D72" s="58">
        <v>1455</v>
      </c>
      <c r="E72" s="58">
        <v>5.0957821800000002E-3</v>
      </c>
      <c r="F72" s="58">
        <v>3.3402513999999998E-4</v>
      </c>
      <c r="G72" s="58">
        <v>1.5427005499999999E-3</v>
      </c>
      <c r="H72" s="58">
        <v>3.21905601E-3</v>
      </c>
      <c r="I72" s="58">
        <f t="shared" si="3"/>
        <v>5.0957821800000002E-3</v>
      </c>
      <c r="J72" s="58">
        <f t="shared" si="4"/>
        <v>5.0957816999999996E-3</v>
      </c>
      <c r="K72" s="58" t="b">
        <f t="shared" si="5"/>
        <v>1</v>
      </c>
    </row>
    <row r="73" spans="1:11">
      <c r="A73" s="58" t="s">
        <v>56</v>
      </c>
      <c r="B73" s="58" t="s">
        <v>59</v>
      </c>
      <c r="C73" s="58" t="s">
        <v>76</v>
      </c>
      <c r="D73" s="58">
        <v>645</v>
      </c>
      <c r="E73" s="58">
        <v>4.76114317E-3</v>
      </c>
      <c r="F73" s="58">
        <v>3.2104124000000001E-4</v>
      </c>
      <c r="G73" s="58">
        <v>1.43959926E-3</v>
      </c>
      <c r="H73" s="58">
        <v>3.0005021900000001E-3</v>
      </c>
      <c r="I73" s="58">
        <f t="shared" si="3"/>
        <v>4.76114317E-3</v>
      </c>
      <c r="J73" s="58">
        <f t="shared" si="4"/>
        <v>4.7611426900000002E-3</v>
      </c>
      <c r="K73" s="58" t="b">
        <f t="shared" si="5"/>
        <v>1</v>
      </c>
    </row>
    <row r="74" spans="1:11">
      <c r="A74" s="58" t="s">
        <v>56</v>
      </c>
      <c r="B74" s="58" t="s">
        <v>60</v>
      </c>
      <c r="C74" s="58" t="s">
        <v>76</v>
      </c>
      <c r="D74" s="58">
        <v>351</v>
      </c>
      <c r="E74" s="58">
        <v>4.8111214199999999E-3</v>
      </c>
      <c r="F74" s="58">
        <v>3.3746151999999998E-4</v>
      </c>
      <c r="G74" s="58">
        <v>1.4262488299999999E-3</v>
      </c>
      <c r="H74" s="58">
        <v>3.0474106200000001E-3</v>
      </c>
      <c r="I74" s="58">
        <f t="shared" si="3"/>
        <v>4.8111214199999999E-3</v>
      </c>
      <c r="J74" s="58">
        <f t="shared" si="4"/>
        <v>4.8111209699999999E-3</v>
      </c>
      <c r="K74" s="58" t="b">
        <f t="shared" si="5"/>
        <v>1</v>
      </c>
    </row>
    <row r="75" spans="1:11">
      <c r="A75" s="58" t="s">
        <v>56</v>
      </c>
      <c r="B75" s="58" t="s">
        <v>61</v>
      </c>
      <c r="C75" s="58" t="s">
        <v>76</v>
      </c>
      <c r="D75" s="58">
        <v>152</v>
      </c>
      <c r="E75" s="58">
        <v>5.4934208E-3</v>
      </c>
      <c r="F75" s="58">
        <v>3.636693E-4</v>
      </c>
      <c r="G75" s="58">
        <v>1.68014416E-3</v>
      </c>
      <c r="H75" s="58">
        <v>3.4496068400000001E-3</v>
      </c>
      <c r="I75" s="58">
        <f t="shared" si="3"/>
        <v>5.4934208E-3</v>
      </c>
      <c r="J75" s="58">
        <f t="shared" si="4"/>
        <v>5.4934203000000003E-3</v>
      </c>
      <c r="K75" s="58" t="b">
        <f t="shared" si="5"/>
        <v>1</v>
      </c>
    </row>
    <row r="76" spans="1:11">
      <c r="A76" s="58" t="s">
        <v>56</v>
      </c>
      <c r="B76" s="58" t="s">
        <v>62</v>
      </c>
      <c r="C76" s="58" t="s">
        <v>76</v>
      </c>
      <c r="D76" s="58">
        <v>307</v>
      </c>
      <c r="E76" s="58">
        <v>5.9274337099999999E-3</v>
      </c>
      <c r="F76" s="58">
        <v>3.4269792E-4</v>
      </c>
      <c r="G76" s="58">
        <v>1.82440561E-3</v>
      </c>
      <c r="H76" s="58">
        <v>3.7603297E-3</v>
      </c>
      <c r="I76" s="58">
        <f t="shared" si="3"/>
        <v>5.9274337099999999E-3</v>
      </c>
      <c r="J76" s="58">
        <f t="shared" si="4"/>
        <v>5.9274332300000001E-3</v>
      </c>
      <c r="K76" s="58" t="b">
        <f t="shared" si="5"/>
        <v>1</v>
      </c>
    </row>
    <row r="77" spans="1:11">
      <c r="A77" s="58" t="s">
        <v>56</v>
      </c>
      <c r="B77" s="58" t="s">
        <v>57</v>
      </c>
      <c r="C77" s="58" t="s">
        <v>77</v>
      </c>
      <c r="D77" s="58">
        <v>2835</v>
      </c>
      <c r="E77" s="58">
        <v>6.2616146500000004E-3</v>
      </c>
      <c r="F77" s="58">
        <v>8.2393093999999999E-4</v>
      </c>
      <c r="G77" s="58">
        <v>2.0891752399999999E-3</v>
      </c>
      <c r="H77" s="58">
        <v>3.3485079900000001E-3</v>
      </c>
      <c r="I77" s="58">
        <f t="shared" si="3"/>
        <v>6.2616146500000004E-3</v>
      </c>
      <c r="J77" s="58">
        <f t="shared" si="4"/>
        <v>6.2616141699999997E-3</v>
      </c>
      <c r="K77" s="58" t="b">
        <f t="shared" si="5"/>
        <v>1</v>
      </c>
    </row>
    <row r="78" spans="1:11">
      <c r="A78" s="58" t="s">
        <v>56</v>
      </c>
      <c r="B78" s="58" t="s">
        <v>59</v>
      </c>
      <c r="C78" s="58" t="s">
        <v>77</v>
      </c>
      <c r="D78" s="58">
        <v>956</v>
      </c>
      <c r="E78" s="58">
        <v>5.5429884800000002E-3</v>
      </c>
      <c r="F78" s="58">
        <v>6.9073954000000001E-4</v>
      </c>
      <c r="G78" s="58">
        <v>1.79271003E-3</v>
      </c>
      <c r="H78" s="58">
        <v>3.05953845E-3</v>
      </c>
      <c r="I78" s="58">
        <f t="shared" si="3"/>
        <v>5.5429884800000002E-3</v>
      </c>
      <c r="J78" s="58">
        <f t="shared" si="4"/>
        <v>5.5429880200000003E-3</v>
      </c>
      <c r="K78" s="58" t="b">
        <f t="shared" si="5"/>
        <v>1</v>
      </c>
    </row>
    <row r="79" spans="1:11">
      <c r="A79" s="58" t="s">
        <v>56</v>
      </c>
      <c r="B79" s="58" t="s">
        <v>60</v>
      </c>
      <c r="C79" s="58" t="s">
        <v>77</v>
      </c>
      <c r="D79" s="58">
        <v>581</v>
      </c>
      <c r="E79" s="58">
        <v>5.9726004699999996E-3</v>
      </c>
      <c r="F79" s="58">
        <v>8.1638037000000005E-4</v>
      </c>
      <c r="G79" s="58">
        <v>2.0276938700000001E-3</v>
      </c>
      <c r="H79" s="58">
        <v>3.12852577E-3</v>
      </c>
      <c r="I79" s="58">
        <f t="shared" si="3"/>
        <v>5.9726004699999996E-3</v>
      </c>
      <c r="J79" s="58">
        <f t="shared" si="4"/>
        <v>5.9726000100000006E-3</v>
      </c>
      <c r="K79" s="58" t="b">
        <f t="shared" si="5"/>
        <v>1</v>
      </c>
    </row>
    <row r="80" spans="1:11">
      <c r="A80" s="58" t="s">
        <v>56</v>
      </c>
      <c r="B80" s="58" t="s">
        <v>61</v>
      </c>
      <c r="C80" s="58" t="s">
        <v>77</v>
      </c>
      <c r="D80" s="58">
        <v>601</v>
      </c>
      <c r="E80" s="58">
        <v>6.9347766600000001E-3</v>
      </c>
      <c r="F80" s="58">
        <v>9.6126415999999999E-4</v>
      </c>
      <c r="G80" s="58">
        <v>2.3448378399999999E-3</v>
      </c>
      <c r="H80" s="58">
        <v>3.6286741899999998E-3</v>
      </c>
      <c r="I80" s="58">
        <f t="shared" si="3"/>
        <v>6.9347766600000001E-3</v>
      </c>
      <c r="J80" s="58">
        <f t="shared" si="4"/>
        <v>6.9347761900000002E-3</v>
      </c>
      <c r="K80" s="58" t="b">
        <f t="shared" si="5"/>
        <v>1</v>
      </c>
    </row>
    <row r="81" spans="1:11">
      <c r="A81" s="58" t="s">
        <v>56</v>
      </c>
      <c r="B81" s="58" t="s">
        <v>62</v>
      </c>
      <c r="C81" s="58" t="s">
        <v>77</v>
      </c>
      <c r="D81" s="58">
        <v>697</v>
      </c>
      <c r="E81" s="58">
        <v>6.9077459199999997E-3</v>
      </c>
      <c r="F81" s="58">
        <v>8.9449134999999998E-4</v>
      </c>
      <c r="G81" s="58">
        <v>2.32660452E-3</v>
      </c>
      <c r="H81" s="58">
        <v>3.6866495500000001E-3</v>
      </c>
      <c r="I81" s="58">
        <f t="shared" si="3"/>
        <v>6.9077459199999997E-3</v>
      </c>
      <c r="J81" s="58">
        <f t="shared" si="4"/>
        <v>6.9077454199999999E-3</v>
      </c>
      <c r="K81" s="58" t="b">
        <f t="shared" si="5"/>
        <v>1</v>
      </c>
    </row>
    <row r="82" spans="1:11">
      <c r="A82" s="58" t="s">
        <v>56</v>
      </c>
      <c r="B82" s="58" t="s">
        <v>57</v>
      </c>
      <c r="C82" s="58" t="s">
        <v>78</v>
      </c>
      <c r="D82" s="58">
        <v>935</v>
      </c>
      <c r="E82" s="58">
        <v>6.5978409099999996E-3</v>
      </c>
      <c r="F82" s="58">
        <v>8.0430506000000004E-4</v>
      </c>
      <c r="G82" s="58">
        <v>1.8114352E-3</v>
      </c>
      <c r="H82" s="58">
        <v>3.9821001799999999E-3</v>
      </c>
      <c r="I82" s="58">
        <f t="shared" si="3"/>
        <v>6.5978409099999996E-3</v>
      </c>
      <c r="J82" s="58">
        <f t="shared" si="4"/>
        <v>6.5978404399999998E-3</v>
      </c>
      <c r="K82" s="58" t="b">
        <f t="shared" si="5"/>
        <v>1</v>
      </c>
    </row>
    <row r="83" spans="1:11">
      <c r="A83" s="58" t="s">
        <v>56</v>
      </c>
      <c r="B83" s="58" t="s">
        <v>59</v>
      </c>
      <c r="C83" s="58" t="s">
        <v>78</v>
      </c>
      <c r="D83" s="58">
        <v>308</v>
      </c>
      <c r="E83" s="58">
        <v>6.2000583799999998E-3</v>
      </c>
      <c r="F83" s="58">
        <v>7.0165921000000001E-4</v>
      </c>
      <c r="G83" s="58">
        <v>1.70905459E-3</v>
      </c>
      <c r="H83" s="58">
        <v>3.7893441000000001E-3</v>
      </c>
      <c r="I83" s="58">
        <f t="shared" si="3"/>
        <v>6.2000583799999998E-3</v>
      </c>
      <c r="J83" s="58">
        <f t="shared" si="4"/>
        <v>6.2000579E-3</v>
      </c>
      <c r="K83" s="58" t="b">
        <f t="shared" si="5"/>
        <v>1</v>
      </c>
    </row>
    <row r="84" spans="1:11">
      <c r="A84" s="58" t="s">
        <v>56</v>
      </c>
      <c r="B84" s="58" t="s">
        <v>60</v>
      </c>
      <c r="C84" s="58" t="s">
        <v>78</v>
      </c>
      <c r="D84" s="58">
        <v>219</v>
      </c>
      <c r="E84" s="58">
        <v>6.15677298E-3</v>
      </c>
      <c r="F84" s="58">
        <v>7.8751242000000003E-4</v>
      </c>
      <c r="G84" s="58">
        <v>1.72342696E-3</v>
      </c>
      <c r="H84" s="58">
        <v>3.6458330799999999E-3</v>
      </c>
      <c r="I84" s="58">
        <f t="shared" si="3"/>
        <v>6.15677298E-3</v>
      </c>
      <c r="J84" s="58">
        <f t="shared" si="4"/>
        <v>6.1567724599999995E-3</v>
      </c>
      <c r="K84" s="58" t="b">
        <f t="shared" si="5"/>
        <v>1</v>
      </c>
    </row>
    <row r="85" spans="1:11">
      <c r="A85" s="58" t="s">
        <v>56</v>
      </c>
      <c r="B85" s="58" t="s">
        <v>61</v>
      </c>
      <c r="C85" s="58" t="s">
        <v>78</v>
      </c>
      <c r="D85" s="58">
        <v>57</v>
      </c>
      <c r="E85" s="58">
        <v>7.2327807499999999E-3</v>
      </c>
      <c r="F85" s="58">
        <v>1.0877596800000001E-3</v>
      </c>
      <c r="G85" s="58">
        <v>1.9359159599999999E-3</v>
      </c>
      <c r="H85" s="58">
        <v>4.2091047099999997E-3</v>
      </c>
      <c r="I85" s="58">
        <f t="shared" si="3"/>
        <v>7.2327807499999999E-3</v>
      </c>
      <c r="J85" s="58">
        <f t="shared" si="4"/>
        <v>7.2327803499999998E-3</v>
      </c>
      <c r="K85" s="58" t="b">
        <f t="shared" si="5"/>
        <v>1</v>
      </c>
    </row>
    <row r="86" spans="1:11">
      <c r="A86" s="58" t="s">
        <v>56</v>
      </c>
      <c r="B86" s="58" t="s">
        <v>62</v>
      </c>
      <c r="C86" s="58" t="s">
        <v>78</v>
      </c>
      <c r="D86" s="58">
        <v>351</v>
      </c>
      <c r="E86" s="58">
        <v>7.11897858E-3</v>
      </c>
      <c r="F86" s="58">
        <v>8.5882243999999995E-4</v>
      </c>
      <c r="G86" s="58">
        <v>1.9359697500000001E-3</v>
      </c>
      <c r="H86" s="58">
        <v>4.32418595E-3</v>
      </c>
      <c r="I86" s="58">
        <f t="shared" si="3"/>
        <v>7.11897858E-3</v>
      </c>
      <c r="J86" s="58">
        <f t="shared" si="4"/>
        <v>7.1189781400000001E-3</v>
      </c>
      <c r="K86" s="58" t="b">
        <f t="shared" si="5"/>
        <v>1</v>
      </c>
    </row>
    <row r="87" spans="1:11">
      <c r="A87" s="58" t="s">
        <v>56</v>
      </c>
      <c r="B87" s="58" t="s">
        <v>57</v>
      </c>
      <c r="C87" s="58" t="s">
        <v>79</v>
      </c>
      <c r="D87" s="58">
        <v>12944</v>
      </c>
      <c r="E87" s="58">
        <v>4.4930429699999996E-3</v>
      </c>
      <c r="F87" s="58">
        <v>4.2925180000000002E-4</v>
      </c>
      <c r="G87" s="58">
        <v>1.1833003999999999E-3</v>
      </c>
      <c r="H87" s="58">
        <v>2.88049029E-3</v>
      </c>
      <c r="I87" s="58">
        <f t="shared" si="3"/>
        <v>4.4930429699999996E-3</v>
      </c>
      <c r="J87" s="58">
        <f t="shared" si="4"/>
        <v>4.4930424899999998E-3</v>
      </c>
      <c r="K87" s="58" t="b">
        <f t="shared" si="5"/>
        <v>1</v>
      </c>
    </row>
    <row r="88" spans="1:11">
      <c r="A88" s="58" t="s">
        <v>56</v>
      </c>
      <c r="B88" s="58" t="s">
        <v>59</v>
      </c>
      <c r="C88" s="58" t="s">
        <v>79</v>
      </c>
      <c r="D88" s="58">
        <v>6801</v>
      </c>
      <c r="E88" s="58">
        <v>4.2125134400000002E-3</v>
      </c>
      <c r="F88" s="58">
        <v>3.9712443000000002E-4</v>
      </c>
      <c r="G88" s="58">
        <v>1.1279571799999999E-3</v>
      </c>
      <c r="H88" s="58">
        <v>2.68743135E-3</v>
      </c>
      <c r="I88" s="58">
        <f t="shared" si="3"/>
        <v>4.2125134400000002E-3</v>
      </c>
      <c r="J88" s="58">
        <f t="shared" si="4"/>
        <v>4.2125129599999995E-3</v>
      </c>
      <c r="K88" s="58" t="b">
        <f t="shared" si="5"/>
        <v>1</v>
      </c>
    </row>
    <row r="89" spans="1:11">
      <c r="A89" s="58" t="s">
        <v>56</v>
      </c>
      <c r="B89" s="58" t="s">
        <v>60</v>
      </c>
      <c r="C89" s="58" t="s">
        <v>79</v>
      </c>
      <c r="D89" s="58">
        <v>3114</v>
      </c>
      <c r="E89" s="58">
        <v>4.2426486999999997E-3</v>
      </c>
      <c r="F89" s="58">
        <v>4.7128460999999998E-4</v>
      </c>
      <c r="G89" s="58">
        <v>1.13318487E-3</v>
      </c>
      <c r="H89" s="58">
        <v>2.6381787400000002E-3</v>
      </c>
      <c r="I89" s="58">
        <f t="shared" si="3"/>
        <v>4.2426486999999997E-3</v>
      </c>
      <c r="J89" s="58">
        <f t="shared" si="4"/>
        <v>4.2426482199999999E-3</v>
      </c>
      <c r="K89" s="58" t="b">
        <f t="shared" si="5"/>
        <v>1</v>
      </c>
    </row>
    <row r="90" spans="1:11">
      <c r="A90" s="58" t="s">
        <v>56</v>
      </c>
      <c r="B90" s="58" t="s">
        <v>61</v>
      </c>
      <c r="C90" s="58" t="s">
        <v>79</v>
      </c>
      <c r="D90" s="58">
        <v>694</v>
      </c>
      <c r="E90" s="58">
        <v>5.0257996000000003E-3</v>
      </c>
      <c r="F90" s="58">
        <v>5.7853668000000004E-4</v>
      </c>
      <c r="G90" s="58">
        <v>1.26474253E-3</v>
      </c>
      <c r="H90" s="58">
        <v>3.1825199099999998E-3</v>
      </c>
      <c r="I90" s="58">
        <f t="shared" si="3"/>
        <v>5.0257996000000003E-3</v>
      </c>
      <c r="J90" s="58">
        <f t="shared" si="4"/>
        <v>5.0257991199999996E-3</v>
      </c>
      <c r="K90" s="58" t="b">
        <f t="shared" si="5"/>
        <v>1</v>
      </c>
    </row>
    <row r="91" spans="1:11">
      <c r="A91" s="58" t="s">
        <v>56</v>
      </c>
      <c r="B91" s="58" t="s">
        <v>62</v>
      </c>
      <c r="C91" s="58" t="s">
        <v>79</v>
      </c>
      <c r="D91" s="58">
        <v>2335</v>
      </c>
      <c r="E91" s="58">
        <v>5.4857093700000003E-3</v>
      </c>
      <c r="F91" s="58">
        <v>4.2240141000000003E-4</v>
      </c>
      <c r="G91" s="58">
        <v>1.3871240400000001E-3</v>
      </c>
      <c r="H91" s="58">
        <v>3.6761834399999999E-3</v>
      </c>
      <c r="I91" s="58">
        <f t="shared" si="3"/>
        <v>5.4857093700000003E-3</v>
      </c>
      <c r="J91" s="58">
        <f t="shared" si="4"/>
        <v>5.4857088899999996E-3</v>
      </c>
      <c r="K91" s="58" t="b">
        <f t="shared" si="5"/>
        <v>1</v>
      </c>
    </row>
    <row r="92" spans="1:11">
      <c r="A92" s="58" t="s">
        <v>56</v>
      </c>
      <c r="B92" s="58" t="s">
        <v>57</v>
      </c>
      <c r="C92" s="58" t="s">
        <v>80</v>
      </c>
      <c r="D92" s="58">
        <v>4321</v>
      </c>
      <c r="E92" s="58">
        <v>4.9127964399999996E-3</v>
      </c>
      <c r="F92" s="58">
        <v>1.04498517E-3</v>
      </c>
      <c r="G92" s="58">
        <v>8.9823737000000001E-4</v>
      </c>
      <c r="H92" s="58">
        <v>2.9695734100000002E-3</v>
      </c>
      <c r="I92" s="58">
        <f t="shared" si="3"/>
        <v>4.9127964399999996E-3</v>
      </c>
      <c r="J92" s="58">
        <f t="shared" si="4"/>
        <v>4.9127959499999999E-3</v>
      </c>
      <c r="K92" s="58" t="b">
        <f t="shared" si="5"/>
        <v>1</v>
      </c>
    </row>
    <row r="93" spans="1:11">
      <c r="A93" s="58" t="s">
        <v>56</v>
      </c>
      <c r="B93" s="58" t="s">
        <v>59</v>
      </c>
      <c r="C93" s="58" t="s">
        <v>80</v>
      </c>
      <c r="D93" s="58">
        <v>1953</v>
      </c>
      <c r="E93" s="58">
        <v>4.5905276299999997E-3</v>
      </c>
      <c r="F93" s="58">
        <v>1.01724413E-3</v>
      </c>
      <c r="G93" s="58">
        <v>8.2432510999999999E-4</v>
      </c>
      <c r="H93" s="58">
        <v>2.7489579100000001E-3</v>
      </c>
      <c r="I93" s="58">
        <f t="shared" si="3"/>
        <v>4.5905276299999997E-3</v>
      </c>
      <c r="J93" s="58">
        <f t="shared" si="4"/>
        <v>4.5905271499999999E-3</v>
      </c>
      <c r="K93" s="58" t="b">
        <f t="shared" si="5"/>
        <v>1</v>
      </c>
    </row>
    <row r="94" spans="1:11">
      <c r="A94" s="58" t="s">
        <v>56</v>
      </c>
      <c r="B94" s="58" t="s">
        <v>60</v>
      </c>
      <c r="C94" s="58" t="s">
        <v>80</v>
      </c>
      <c r="D94" s="58">
        <v>1005</v>
      </c>
      <c r="E94" s="58">
        <v>4.6896418299999998E-3</v>
      </c>
      <c r="F94" s="58">
        <v>1.04145912E-3</v>
      </c>
      <c r="G94" s="58">
        <v>8.6326445999999999E-4</v>
      </c>
      <c r="H94" s="58">
        <v>2.7849177400000001E-3</v>
      </c>
      <c r="I94" s="58">
        <f t="shared" si="3"/>
        <v>4.6896418299999998E-3</v>
      </c>
      <c r="J94" s="58">
        <f t="shared" si="4"/>
        <v>4.6896413200000001E-3</v>
      </c>
      <c r="K94" s="58" t="b">
        <f t="shared" si="5"/>
        <v>1</v>
      </c>
    </row>
    <row r="95" spans="1:11">
      <c r="A95" s="58" t="s">
        <v>56</v>
      </c>
      <c r="B95" s="58" t="s">
        <v>61</v>
      </c>
      <c r="C95" s="58" t="s">
        <v>80</v>
      </c>
      <c r="D95" s="58">
        <v>313</v>
      </c>
      <c r="E95" s="58">
        <v>5.7546072100000002E-3</v>
      </c>
      <c r="F95" s="58">
        <v>1.19571623E-3</v>
      </c>
      <c r="G95" s="58">
        <v>9.2581474000000003E-4</v>
      </c>
      <c r="H95" s="58">
        <v>3.6330757200000001E-3</v>
      </c>
      <c r="I95" s="58">
        <f t="shared" si="3"/>
        <v>5.7546072100000002E-3</v>
      </c>
      <c r="J95" s="58">
        <f t="shared" si="4"/>
        <v>5.7546066900000005E-3</v>
      </c>
      <c r="K95" s="58" t="b">
        <f t="shared" si="5"/>
        <v>1</v>
      </c>
    </row>
    <row r="96" spans="1:11">
      <c r="A96" s="58" t="s">
        <v>56</v>
      </c>
      <c r="B96" s="58" t="s">
        <v>62</v>
      </c>
      <c r="C96" s="58" t="s">
        <v>80</v>
      </c>
      <c r="D96" s="58">
        <v>1050</v>
      </c>
      <c r="E96" s="58">
        <v>5.4748674900000002E-3</v>
      </c>
      <c r="F96" s="58">
        <v>1.0550262199999999E-3</v>
      </c>
      <c r="G96" s="58">
        <v>1.06096757E-3</v>
      </c>
      <c r="H96" s="58">
        <v>3.3588732100000001E-3</v>
      </c>
      <c r="I96" s="58">
        <f t="shared" si="3"/>
        <v>5.4748674900000002E-3</v>
      </c>
      <c r="J96" s="58">
        <f t="shared" si="4"/>
        <v>5.4748669999999996E-3</v>
      </c>
      <c r="K96" s="58" t="b">
        <f t="shared" si="5"/>
        <v>1</v>
      </c>
    </row>
    <row r="97" spans="1:11">
      <c r="A97" s="58" t="s">
        <v>56</v>
      </c>
      <c r="B97" s="58" t="s">
        <v>57</v>
      </c>
      <c r="C97" s="58" t="s">
        <v>81</v>
      </c>
      <c r="D97" s="58">
        <v>2458</v>
      </c>
      <c r="E97" s="58">
        <v>5.3174156899999997E-3</v>
      </c>
      <c r="F97" s="58">
        <v>6.3868333999999997E-4</v>
      </c>
      <c r="G97" s="58">
        <v>1.3480073999999999E-3</v>
      </c>
      <c r="H97" s="58">
        <v>3.33072447E-3</v>
      </c>
      <c r="I97" s="58">
        <f t="shared" si="3"/>
        <v>5.3174156899999997E-3</v>
      </c>
      <c r="J97" s="58">
        <f t="shared" si="4"/>
        <v>5.3174152099999998E-3</v>
      </c>
      <c r="K97" s="58" t="b">
        <f t="shared" si="5"/>
        <v>1</v>
      </c>
    </row>
    <row r="98" spans="1:11">
      <c r="A98" s="58" t="s">
        <v>56</v>
      </c>
      <c r="B98" s="58" t="s">
        <v>59</v>
      </c>
      <c r="C98" s="58" t="s">
        <v>81</v>
      </c>
      <c r="D98" s="58">
        <v>1032</v>
      </c>
      <c r="E98" s="58">
        <v>4.9421967000000001E-3</v>
      </c>
      <c r="F98" s="58">
        <v>5.6995562000000004E-4</v>
      </c>
      <c r="G98" s="58">
        <v>1.2244852000000001E-3</v>
      </c>
      <c r="H98" s="58">
        <v>3.1477554E-3</v>
      </c>
      <c r="I98" s="58">
        <f t="shared" si="3"/>
        <v>4.9421967000000001E-3</v>
      </c>
      <c r="J98" s="58">
        <f t="shared" si="4"/>
        <v>4.9421962200000003E-3</v>
      </c>
      <c r="K98" s="58" t="b">
        <f t="shared" si="5"/>
        <v>1</v>
      </c>
    </row>
    <row r="99" spans="1:11">
      <c r="A99" s="58" t="s">
        <v>56</v>
      </c>
      <c r="B99" s="58" t="s">
        <v>60</v>
      </c>
      <c r="C99" s="58" t="s">
        <v>81</v>
      </c>
      <c r="D99" s="58">
        <v>492</v>
      </c>
      <c r="E99" s="58">
        <v>5.0699382100000004E-3</v>
      </c>
      <c r="F99" s="58">
        <v>6.4189037999999999E-4</v>
      </c>
      <c r="G99" s="58">
        <v>1.29970711E-3</v>
      </c>
      <c r="H99" s="58">
        <v>3.1283402700000001E-3</v>
      </c>
      <c r="I99" s="58">
        <f t="shared" si="3"/>
        <v>5.0699382100000004E-3</v>
      </c>
      <c r="J99" s="58">
        <f t="shared" si="4"/>
        <v>5.0699377600000005E-3</v>
      </c>
      <c r="K99" s="58" t="b">
        <f t="shared" si="5"/>
        <v>1</v>
      </c>
    </row>
    <row r="100" spans="1:11">
      <c r="A100" s="58" t="s">
        <v>56</v>
      </c>
      <c r="B100" s="58" t="s">
        <v>61</v>
      </c>
      <c r="C100" s="58" t="s">
        <v>81</v>
      </c>
      <c r="D100" s="58">
        <v>194</v>
      </c>
      <c r="E100" s="58">
        <v>6.1793621100000003E-3</v>
      </c>
      <c r="F100" s="58">
        <v>8.4442988999999997E-4</v>
      </c>
      <c r="G100" s="58">
        <v>1.6846241500000001E-3</v>
      </c>
      <c r="H100" s="58">
        <v>3.6503076399999998E-3</v>
      </c>
      <c r="I100" s="58">
        <f t="shared" si="3"/>
        <v>6.1793621100000003E-3</v>
      </c>
      <c r="J100" s="58">
        <f t="shared" si="4"/>
        <v>6.1793616800000003E-3</v>
      </c>
      <c r="K100" s="58" t="b">
        <f t="shared" si="5"/>
        <v>1</v>
      </c>
    </row>
    <row r="101" spans="1:11">
      <c r="A101" s="58" t="s">
        <v>56</v>
      </c>
      <c r="B101" s="58" t="s">
        <v>62</v>
      </c>
      <c r="C101" s="58" t="s">
        <v>81</v>
      </c>
      <c r="D101" s="58">
        <v>740</v>
      </c>
      <c r="E101" s="58">
        <v>5.7792634099999999E-3</v>
      </c>
      <c r="F101" s="58">
        <v>6.7845945999999997E-4</v>
      </c>
      <c r="G101" s="58">
        <v>1.46413578E-3</v>
      </c>
      <c r="H101" s="58">
        <v>3.63666769E-3</v>
      </c>
      <c r="I101" s="58">
        <f t="shared" si="3"/>
        <v>5.7792634099999999E-3</v>
      </c>
      <c r="J101" s="58">
        <f t="shared" si="4"/>
        <v>5.77926293E-3</v>
      </c>
      <c r="K101" s="58" t="b">
        <f t="shared" si="5"/>
        <v>1</v>
      </c>
    </row>
    <row r="102" spans="1:11">
      <c r="A102" s="58" t="s">
        <v>56</v>
      </c>
      <c r="B102" s="58" t="s">
        <v>57</v>
      </c>
      <c r="C102" s="58" t="s">
        <v>82</v>
      </c>
      <c r="D102" s="58">
        <v>1144</v>
      </c>
      <c r="E102" s="58">
        <v>6.5275549600000001E-3</v>
      </c>
      <c r="F102" s="58">
        <v>5.8169815000000001E-4</v>
      </c>
      <c r="G102" s="58">
        <v>2.0287710500000002E-3</v>
      </c>
      <c r="H102" s="58">
        <v>3.9170852699999996E-3</v>
      </c>
      <c r="I102" s="58">
        <f t="shared" si="3"/>
        <v>6.5275549600000001E-3</v>
      </c>
      <c r="J102" s="58">
        <f t="shared" si="4"/>
        <v>6.5275544700000004E-3</v>
      </c>
      <c r="K102" s="58" t="b">
        <f t="shared" si="5"/>
        <v>1</v>
      </c>
    </row>
    <row r="103" spans="1:11">
      <c r="A103" s="58" t="s">
        <v>56</v>
      </c>
      <c r="B103" s="58" t="s">
        <v>59</v>
      </c>
      <c r="C103" s="58" t="s">
        <v>82</v>
      </c>
      <c r="D103" s="58">
        <v>413</v>
      </c>
      <c r="E103" s="58">
        <v>5.9287841799999996E-3</v>
      </c>
      <c r="F103" s="58">
        <v>5.1253786000000001E-4</v>
      </c>
      <c r="G103" s="58">
        <v>1.9379145200000001E-3</v>
      </c>
      <c r="H103" s="58">
        <v>3.4783312800000001E-3</v>
      </c>
      <c r="I103" s="58">
        <f t="shared" si="3"/>
        <v>5.9287841799999996E-3</v>
      </c>
      <c r="J103" s="58">
        <f t="shared" si="4"/>
        <v>5.9287836599999999E-3</v>
      </c>
      <c r="K103" s="58" t="b">
        <f t="shared" si="5"/>
        <v>1</v>
      </c>
    </row>
    <row r="104" spans="1:11">
      <c r="A104" s="58" t="s">
        <v>56</v>
      </c>
      <c r="B104" s="58" t="s">
        <v>60</v>
      </c>
      <c r="C104" s="58" t="s">
        <v>82</v>
      </c>
      <c r="D104" s="58">
        <v>291</v>
      </c>
      <c r="E104" s="58">
        <v>6.0714965099999997E-3</v>
      </c>
      <c r="F104" s="58">
        <v>5.4879381999999998E-4</v>
      </c>
      <c r="G104" s="58">
        <v>1.92579046E-3</v>
      </c>
      <c r="H104" s="58">
        <v>3.5969117599999999E-3</v>
      </c>
      <c r="I104" s="58">
        <f t="shared" si="3"/>
        <v>6.0714965099999997E-3</v>
      </c>
      <c r="J104" s="58">
        <f t="shared" si="4"/>
        <v>6.0714960399999999E-3</v>
      </c>
      <c r="K104" s="58" t="b">
        <f t="shared" si="5"/>
        <v>1</v>
      </c>
    </row>
    <row r="105" spans="1:11">
      <c r="A105" s="58" t="s">
        <v>56</v>
      </c>
      <c r="B105" s="58" t="s">
        <v>61</v>
      </c>
      <c r="C105" s="58" t="s">
        <v>82</v>
      </c>
      <c r="D105" s="58">
        <v>101</v>
      </c>
      <c r="E105" s="58">
        <v>6.82870348E-3</v>
      </c>
      <c r="F105" s="58">
        <v>7.7362918E-4</v>
      </c>
      <c r="G105" s="58">
        <v>2.03497404E-3</v>
      </c>
      <c r="H105" s="58">
        <v>4.02009968E-3</v>
      </c>
      <c r="I105" s="58">
        <f t="shared" si="3"/>
        <v>6.82870348E-3</v>
      </c>
      <c r="J105" s="58">
        <f t="shared" si="4"/>
        <v>6.8287028999999997E-3</v>
      </c>
      <c r="K105" s="58" t="b">
        <f t="shared" si="5"/>
        <v>1</v>
      </c>
    </row>
    <row r="106" spans="1:11">
      <c r="A106" s="58" t="s">
        <v>56</v>
      </c>
      <c r="B106" s="58" t="s">
        <v>62</v>
      </c>
      <c r="C106" s="58" t="s">
        <v>82</v>
      </c>
      <c r="D106" s="58">
        <v>339</v>
      </c>
      <c r="E106" s="58">
        <v>7.5587919500000001E-3</v>
      </c>
      <c r="F106" s="58">
        <v>6.3701768000000002E-4</v>
      </c>
      <c r="G106" s="58">
        <v>2.2260117300000001E-3</v>
      </c>
      <c r="H106" s="58">
        <v>4.6957620799999997E-3</v>
      </c>
      <c r="I106" s="58">
        <f t="shared" si="3"/>
        <v>7.5587919500000001E-3</v>
      </c>
      <c r="J106" s="58">
        <f t="shared" si="4"/>
        <v>7.5587914899999994E-3</v>
      </c>
      <c r="K106" s="58" t="b">
        <f t="shared" si="5"/>
        <v>1</v>
      </c>
    </row>
    <row r="107" spans="1:11">
      <c r="A107" s="58" t="s">
        <v>56</v>
      </c>
      <c r="B107" s="58" t="s">
        <v>57</v>
      </c>
      <c r="C107" s="58" t="s">
        <v>83</v>
      </c>
      <c r="D107" s="58">
        <v>1809</v>
      </c>
      <c r="E107" s="58">
        <v>5.5906806199999999E-3</v>
      </c>
      <c r="F107" s="58">
        <v>8.7426783000000001E-4</v>
      </c>
      <c r="G107" s="58">
        <v>1.50935115E-3</v>
      </c>
      <c r="H107" s="58">
        <v>3.20706116E-3</v>
      </c>
      <c r="I107" s="58">
        <f t="shared" si="3"/>
        <v>5.5906806199999999E-3</v>
      </c>
      <c r="J107" s="58">
        <f t="shared" si="4"/>
        <v>5.5906801400000001E-3</v>
      </c>
      <c r="K107" s="58" t="b">
        <f t="shared" si="5"/>
        <v>1</v>
      </c>
    </row>
    <row r="108" spans="1:11">
      <c r="A108" s="58" t="s">
        <v>56</v>
      </c>
      <c r="B108" s="58" t="s">
        <v>59</v>
      </c>
      <c r="C108" s="58" t="s">
        <v>83</v>
      </c>
      <c r="D108" s="58">
        <v>654</v>
      </c>
      <c r="E108" s="58">
        <v>5.1494185899999996E-3</v>
      </c>
      <c r="F108" s="58">
        <v>7.2633484999999999E-4</v>
      </c>
      <c r="G108" s="58">
        <v>1.5112659E-3</v>
      </c>
      <c r="H108" s="58">
        <v>2.9118173400000001E-3</v>
      </c>
      <c r="I108" s="58">
        <f t="shared" si="3"/>
        <v>5.1494185899999996E-3</v>
      </c>
      <c r="J108" s="58">
        <f t="shared" si="4"/>
        <v>5.1494180899999999E-3</v>
      </c>
      <c r="K108" s="58" t="b">
        <f t="shared" si="5"/>
        <v>1</v>
      </c>
    </row>
    <row r="109" spans="1:11">
      <c r="A109" s="58" t="s">
        <v>56</v>
      </c>
      <c r="B109" s="58" t="s">
        <v>60</v>
      </c>
      <c r="C109" s="58" t="s">
        <v>83</v>
      </c>
      <c r="D109" s="58">
        <v>393</v>
      </c>
      <c r="E109" s="58">
        <v>5.2030614400000001E-3</v>
      </c>
      <c r="F109" s="58">
        <v>8.8534281000000002E-4</v>
      </c>
      <c r="G109" s="58">
        <v>1.43845395E-3</v>
      </c>
      <c r="H109" s="58">
        <v>2.87926419E-3</v>
      </c>
      <c r="I109" s="58">
        <f t="shared" si="3"/>
        <v>5.2030614400000001E-3</v>
      </c>
      <c r="J109" s="58">
        <f t="shared" si="4"/>
        <v>5.2030609499999995E-3</v>
      </c>
      <c r="K109" s="58" t="b">
        <f t="shared" si="5"/>
        <v>1</v>
      </c>
    </row>
    <row r="110" spans="1:11">
      <c r="A110" s="58" t="s">
        <v>56</v>
      </c>
      <c r="B110" s="58" t="s">
        <v>61</v>
      </c>
      <c r="C110" s="58" t="s">
        <v>83</v>
      </c>
      <c r="D110" s="58">
        <v>298</v>
      </c>
      <c r="E110" s="58">
        <v>6.0539395899999997E-3</v>
      </c>
      <c r="F110" s="58">
        <v>9.8449515999999996E-4</v>
      </c>
      <c r="G110" s="58">
        <v>1.54230341E-3</v>
      </c>
      <c r="H110" s="58">
        <v>3.5271405700000001E-3</v>
      </c>
      <c r="I110" s="58">
        <f t="shared" si="3"/>
        <v>6.0539395899999997E-3</v>
      </c>
      <c r="J110" s="58">
        <f t="shared" si="4"/>
        <v>6.0539391399999998E-3</v>
      </c>
      <c r="K110" s="58" t="b">
        <f t="shared" si="5"/>
        <v>1</v>
      </c>
    </row>
    <row r="111" spans="1:11">
      <c r="A111" s="58" t="s">
        <v>56</v>
      </c>
      <c r="B111" s="58" t="s">
        <v>62</v>
      </c>
      <c r="C111" s="58" t="s">
        <v>83</v>
      </c>
      <c r="D111" s="58">
        <v>464</v>
      </c>
      <c r="E111" s="58">
        <v>6.2434145199999997E-3</v>
      </c>
      <c r="F111" s="58">
        <v>1.0026039300000001E-3</v>
      </c>
      <c r="G111" s="58">
        <v>1.54553776E-3</v>
      </c>
      <c r="H111" s="58">
        <v>3.6952723500000002E-3</v>
      </c>
      <c r="I111" s="58">
        <f t="shared" si="3"/>
        <v>6.2434145199999997E-3</v>
      </c>
      <c r="J111" s="58">
        <f t="shared" si="4"/>
        <v>6.2434140400000008E-3</v>
      </c>
      <c r="K111" s="58" t="b">
        <f t="shared" si="5"/>
        <v>1</v>
      </c>
    </row>
    <row r="112" spans="1:11">
      <c r="A112" s="58" t="s">
        <v>56</v>
      </c>
      <c r="B112" s="58" t="s">
        <v>57</v>
      </c>
      <c r="C112" s="58" t="s">
        <v>84</v>
      </c>
      <c r="D112" s="58">
        <v>1854</v>
      </c>
      <c r="E112" s="58">
        <v>5.4434540999999999E-3</v>
      </c>
      <c r="F112" s="58">
        <v>5.9284956000000004E-4</v>
      </c>
      <c r="G112" s="58">
        <v>1.65774553E-3</v>
      </c>
      <c r="H112" s="58">
        <v>3.1928585500000002E-3</v>
      </c>
      <c r="I112" s="58">
        <f t="shared" si="3"/>
        <v>5.4434540999999999E-3</v>
      </c>
      <c r="J112" s="58">
        <f t="shared" si="4"/>
        <v>5.4434536400000001E-3</v>
      </c>
      <c r="K112" s="58" t="b">
        <f t="shared" si="5"/>
        <v>1</v>
      </c>
    </row>
    <row r="113" spans="1:11">
      <c r="A113" s="58" t="s">
        <v>56</v>
      </c>
      <c r="B113" s="58" t="s">
        <v>59</v>
      </c>
      <c r="C113" s="58" t="s">
        <v>84</v>
      </c>
      <c r="D113" s="58">
        <v>685</v>
      </c>
      <c r="E113" s="58">
        <v>4.7122868599999996E-3</v>
      </c>
      <c r="F113" s="58">
        <v>5.3615818000000005E-4</v>
      </c>
      <c r="G113" s="58">
        <v>1.3933493199999999E-3</v>
      </c>
      <c r="H113" s="58">
        <v>2.7827788999999999E-3</v>
      </c>
      <c r="I113" s="58">
        <f t="shared" si="3"/>
        <v>4.7122868599999996E-3</v>
      </c>
      <c r="J113" s="58">
        <f t="shared" si="4"/>
        <v>4.7122863999999997E-3</v>
      </c>
      <c r="K113" s="58" t="b">
        <f t="shared" si="5"/>
        <v>1</v>
      </c>
    </row>
    <row r="114" spans="1:11">
      <c r="A114" s="58" t="s">
        <v>56</v>
      </c>
      <c r="B114" s="58" t="s">
        <v>60</v>
      </c>
      <c r="C114" s="58" t="s">
        <v>84</v>
      </c>
      <c r="D114" s="58">
        <v>510</v>
      </c>
      <c r="E114" s="58">
        <v>5.5194487400000002E-3</v>
      </c>
      <c r="F114" s="58">
        <v>6.0064882000000004E-4</v>
      </c>
      <c r="G114" s="58">
        <v>1.6896784099999999E-3</v>
      </c>
      <c r="H114" s="58">
        <v>3.22912104E-3</v>
      </c>
      <c r="I114" s="58">
        <f t="shared" si="3"/>
        <v>5.5194487400000002E-3</v>
      </c>
      <c r="J114" s="58">
        <f t="shared" si="4"/>
        <v>5.5194482699999995E-3</v>
      </c>
      <c r="K114" s="58" t="b">
        <f t="shared" si="5"/>
        <v>1</v>
      </c>
    </row>
    <row r="115" spans="1:11">
      <c r="A115" s="58" t="s">
        <v>56</v>
      </c>
      <c r="B115" s="58" t="s">
        <v>61</v>
      </c>
      <c r="C115" s="58" t="s">
        <v>84</v>
      </c>
      <c r="D115" s="58">
        <v>207</v>
      </c>
      <c r="E115" s="58">
        <v>6.0740402799999999E-3</v>
      </c>
      <c r="F115" s="58">
        <v>6.6738213000000002E-4</v>
      </c>
      <c r="G115" s="58">
        <v>1.9115112100000001E-3</v>
      </c>
      <c r="H115" s="58">
        <v>3.4951464600000001E-3</v>
      </c>
      <c r="I115" s="58">
        <f t="shared" si="3"/>
        <v>6.0740402799999999E-3</v>
      </c>
      <c r="J115" s="58">
        <f t="shared" si="4"/>
        <v>6.0740398000000001E-3</v>
      </c>
      <c r="K115" s="58" t="b">
        <f t="shared" si="5"/>
        <v>1</v>
      </c>
    </row>
    <row r="116" spans="1:11">
      <c r="A116" s="58" t="s">
        <v>56</v>
      </c>
      <c r="B116" s="58" t="s">
        <v>62</v>
      </c>
      <c r="C116" s="58" t="s">
        <v>84</v>
      </c>
      <c r="D116" s="58">
        <v>452</v>
      </c>
      <c r="E116" s="58">
        <v>6.1769960199999996E-3</v>
      </c>
      <c r="F116" s="58">
        <v>6.3583124999999998E-4</v>
      </c>
      <c r="G116" s="58">
        <v>1.9061883200000001E-3</v>
      </c>
      <c r="H116" s="58">
        <v>3.6349759999999998E-3</v>
      </c>
      <c r="I116" s="58">
        <f t="shared" si="3"/>
        <v>6.1769960199999996E-3</v>
      </c>
      <c r="J116" s="58">
        <f t="shared" si="4"/>
        <v>6.1769955699999997E-3</v>
      </c>
      <c r="K116" s="58" t="b">
        <f t="shared" si="5"/>
        <v>1</v>
      </c>
    </row>
    <row r="117" spans="1:11">
      <c r="A117" s="58" t="s">
        <v>56</v>
      </c>
      <c r="B117" s="58" t="s">
        <v>57</v>
      </c>
      <c r="C117" s="58" t="s">
        <v>85</v>
      </c>
      <c r="D117" s="58">
        <v>203</v>
      </c>
      <c r="E117" s="58">
        <v>5.7129741100000004E-3</v>
      </c>
      <c r="F117" s="58">
        <v>7.0573320999999997E-4</v>
      </c>
      <c r="G117" s="58">
        <v>2.0764342600000001E-3</v>
      </c>
      <c r="H117" s="58">
        <v>2.9308061899999999E-3</v>
      </c>
      <c r="I117" s="58">
        <f t="shared" si="3"/>
        <v>5.7129741100000004E-3</v>
      </c>
      <c r="J117" s="58">
        <f t="shared" si="4"/>
        <v>5.7129736600000005E-3</v>
      </c>
      <c r="K117" s="58" t="b">
        <f t="shared" si="5"/>
        <v>1</v>
      </c>
    </row>
    <row r="118" spans="1:11">
      <c r="A118" s="58" t="s">
        <v>56</v>
      </c>
      <c r="B118" s="58" t="s">
        <v>59</v>
      </c>
      <c r="C118" s="58" t="s">
        <v>85</v>
      </c>
      <c r="D118" s="58">
        <v>87</v>
      </c>
      <c r="E118" s="58">
        <v>5.88042758E-3</v>
      </c>
      <c r="F118" s="58">
        <v>6.8300315999999996E-4</v>
      </c>
      <c r="G118" s="58">
        <v>2.0198752399999999E-3</v>
      </c>
      <c r="H118" s="58">
        <v>3.1775487199999998E-3</v>
      </c>
      <c r="I118" s="58">
        <f t="shared" si="3"/>
        <v>5.88042758E-3</v>
      </c>
      <c r="J118" s="58">
        <f t="shared" si="4"/>
        <v>5.8804271200000001E-3</v>
      </c>
      <c r="K118" s="58" t="b">
        <f t="shared" si="5"/>
        <v>1</v>
      </c>
    </row>
    <row r="119" spans="1:11">
      <c r="A119" s="58" t="s">
        <v>56</v>
      </c>
      <c r="B119" s="58" t="s">
        <v>60</v>
      </c>
      <c r="C119" s="58" t="s">
        <v>85</v>
      </c>
      <c r="D119" s="58">
        <v>71</v>
      </c>
      <c r="E119" s="58">
        <v>5.0647167699999999E-3</v>
      </c>
      <c r="F119" s="58">
        <v>6.7390432000000004E-4</v>
      </c>
      <c r="G119" s="58">
        <v>1.8132170400000001E-3</v>
      </c>
      <c r="H119" s="58">
        <v>2.57759496E-3</v>
      </c>
      <c r="I119" s="58">
        <f t="shared" si="3"/>
        <v>5.0647167699999999E-3</v>
      </c>
      <c r="J119" s="58">
        <f t="shared" si="4"/>
        <v>5.0647163199999999E-3</v>
      </c>
      <c r="K119" s="58" t="b">
        <f t="shared" si="5"/>
        <v>1</v>
      </c>
    </row>
    <row r="120" spans="1:11">
      <c r="A120" s="58" t="s">
        <v>56</v>
      </c>
      <c r="B120" s="58" t="s">
        <v>61</v>
      </c>
      <c r="C120" s="58" t="s">
        <v>85</v>
      </c>
      <c r="D120" s="58">
        <v>11</v>
      </c>
      <c r="E120" s="58">
        <v>6.39099305E-3</v>
      </c>
      <c r="F120" s="58">
        <v>7.5757555999999995E-4</v>
      </c>
      <c r="G120" s="58">
        <v>2.5136782100000001E-3</v>
      </c>
      <c r="H120" s="58">
        <v>3.1197388200000001E-3</v>
      </c>
      <c r="I120" s="58">
        <f t="shared" si="3"/>
        <v>6.39099305E-3</v>
      </c>
      <c r="J120" s="58">
        <f t="shared" si="4"/>
        <v>6.3909925900000001E-3</v>
      </c>
      <c r="K120" s="58" t="b">
        <f t="shared" si="5"/>
        <v>1</v>
      </c>
    </row>
    <row r="121" spans="1:11">
      <c r="A121" s="58" t="s">
        <v>56</v>
      </c>
      <c r="B121" s="58" t="s">
        <v>62</v>
      </c>
      <c r="C121" s="58" t="s">
        <v>85</v>
      </c>
      <c r="D121" s="58">
        <v>34</v>
      </c>
      <c r="E121" s="58">
        <v>6.4188450500000001E-3</v>
      </c>
      <c r="F121" s="58">
        <v>8.1358910999999997E-4</v>
      </c>
      <c r="G121" s="58">
        <v>2.6293570200000001E-3</v>
      </c>
      <c r="H121" s="58">
        <v>2.9758984600000002E-3</v>
      </c>
      <c r="I121" s="58">
        <f t="shared" si="3"/>
        <v>6.4188450500000001E-3</v>
      </c>
      <c r="J121" s="58">
        <f t="shared" si="4"/>
        <v>6.4188445900000002E-3</v>
      </c>
      <c r="K121" s="58" t="b">
        <f t="shared" si="5"/>
        <v>1</v>
      </c>
    </row>
    <row r="122" spans="1:11">
      <c r="A122" s="58" t="s">
        <v>56</v>
      </c>
      <c r="B122" s="58" t="s">
        <v>57</v>
      </c>
      <c r="C122" s="58" t="s">
        <v>86</v>
      </c>
      <c r="D122" s="58">
        <v>2</v>
      </c>
      <c r="E122" s="58">
        <v>5.8912034700000001E-3</v>
      </c>
      <c r="F122" s="58">
        <v>5.4398124000000004E-4</v>
      </c>
      <c r="G122" s="58">
        <v>3.9409718699999997E-3</v>
      </c>
      <c r="H122" s="58">
        <v>1.4062496400000001E-3</v>
      </c>
      <c r="I122" s="58">
        <f t="shared" si="3"/>
        <v>5.8912034700000001E-3</v>
      </c>
      <c r="J122" s="58">
        <f t="shared" si="4"/>
        <v>5.8912027499999995E-3</v>
      </c>
      <c r="K122" s="58" t="b">
        <f t="shared" si="5"/>
        <v>1</v>
      </c>
    </row>
    <row r="123" spans="1:11">
      <c r="A123" s="58" t="s">
        <v>56</v>
      </c>
      <c r="B123" s="58" t="s">
        <v>59</v>
      </c>
      <c r="C123" s="58" t="s">
        <v>86</v>
      </c>
      <c r="D123" s="58">
        <v>1</v>
      </c>
      <c r="E123" s="58">
        <v>5.6134256899999999E-3</v>
      </c>
      <c r="F123" s="58">
        <v>1.0416666E-4</v>
      </c>
      <c r="G123" s="58">
        <v>4.3171291599999996E-3</v>
      </c>
      <c r="H123" s="58">
        <v>1.1921291599999999E-3</v>
      </c>
      <c r="I123" s="58">
        <f t="shared" si="3"/>
        <v>5.6134256899999999E-3</v>
      </c>
      <c r="J123" s="58">
        <f t="shared" si="4"/>
        <v>5.6134249800000001E-3</v>
      </c>
      <c r="K123" s="58" t="b">
        <f t="shared" si="5"/>
        <v>1</v>
      </c>
    </row>
    <row r="124" spans="1:11">
      <c r="A124" s="58" t="s">
        <v>56</v>
      </c>
      <c r="B124" s="58" t="s">
        <v>60</v>
      </c>
      <c r="C124" s="58" t="s">
        <v>86</v>
      </c>
      <c r="D124" s="58">
        <v>1</v>
      </c>
      <c r="E124" s="58">
        <v>6.1689812500000003E-3</v>
      </c>
      <c r="F124" s="58">
        <v>9.8379582999999992E-4</v>
      </c>
      <c r="G124" s="58">
        <v>3.5648145800000002E-3</v>
      </c>
      <c r="H124" s="58">
        <v>1.62037013E-3</v>
      </c>
      <c r="I124" s="58">
        <f t="shared" si="3"/>
        <v>6.1689812500000003E-3</v>
      </c>
      <c r="J124" s="58">
        <f t="shared" si="4"/>
        <v>6.1689805399999997E-3</v>
      </c>
      <c r="K124" s="58" t="b">
        <f t="shared" si="5"/>
        <v>1</v>
      </c>
    </row>
    <row r="125" spans="1:11">
      <c r="A125" s="58" t="s">
        <v>56</v>
      </c>
      <c r="B125" s="58" t="s">
        <v>57</v>
      </c>
      <c r="C125" s="58" t="s">
        <v>87</v>
      </c>
      <c r="D125" s="58">
        <v>2490</v>
      </c>
      <c r="E125" s="58">
        <v>5.4182654200000003E-3</v>
      </c>
      <c r="F125" s="58">
        <v>2.8250478000000002E-4</v>
      </c>
      <c r="G125" s="58">
        <v>1.5183788300000001E-3</v>
      </c>
      <c r="H125" s="58">
        <v>3.6173813199999998E-3</v>
      </c>
      <c r="I125" s="58">
        <f t="shared" si="3"/>
        <v>5.4182654200000003E-3</v>
      </c>
      <c r="J125" s="58">
        <f t="shared" si="4"/>
        <v>5.4182649299999996E-3</v>
      </c>
      <c r="K125" s="58" t="b">
        <f t="shared" si="5"/>
        <v>1</v>
      </c>
    </row>
    <row r="126" spans="1:11">
      <c r="A126" s="58" t="s">
        <v>56</v>
      </c>
      <c r="B126" s="58" t="s">
        <v>59</v>
      </c>
      <c r="C126" s="58" t="s">
        <v>87</v>
      </c>
      <c r="D126" s="58">
        <v>860</v>
      </c>
      <c r="E126" s="58">
        <v>4.75644625E-3</v>
      </c>
      <c r="F126" s="58">
        <v>2.5123791999999998E-4</v>
      </c>
      <c r="G126" s="58">
        <v>1.3019754299999999E-3</v>
      </c>
      <c r="H126" s="58">
        <v>3.2032324299999999E-3</v>
      </c>
      <c r="I126" s="58">
        <f t="shared" si="3"/>
        <v>4.75644625E-3</v>
      </c>
      <c r="J126" s="58">
        <f t="shared" si="4"/>
        <v>4.7564457800000001E-3</v>
      </c>
      <c r="K126" s="58" t="b">
        <f t="shared" si="5"/>
        <v>1</v>
      </c>
    </row>
    <row r="127" spans="1:11">
      <c r="A127" s="58" t="s">
        <v>56</v>
      </c>
      <c r="B127" s="58" t="s">
        <v>60</v>
      </c>
      <c r="C127" s="58" t="s">
        <v>87</v>
      </c>
      <c r="D127" s="58">
        <v>533</v>
      </c>
      <c r="E127" s="58">
        <v>5.2836188700000003E-3</v>
      </c>
      <c r="F127" s="58">
        <v>2.8661552999999999E-4</v>
      </c>
      <c r="G127" s="58">
        <v>1.4037199699999999E-3</v>
      </c>
      <c r="H127" s="58">
        <v>3.5932828900000001E-3</v>
      </c>
      <c r="I127" s="58">
        <f t="shared" si="3"/>
        <v>5.2836188700000003E-3</v>
      </c>
      <c r="J127" s="58">
        <f t="shared" si="4"/>
        <v>5.2836183899999997E-3</v>
      </c>
      <c r="K127" s="58" t="b">
        <f t="shared" si="5"/>
        <v>1</v>
      </c>
    </row>
    <row r="128" spans="1:11">
      <c r="A128" s="58" t="s">
        <v>56</v>
      </c>
      <c r="B128" s="58" t="s">
        <v>61</v>
      </c>
      <c r="C128" s="58" t="s">
        <v>87</v>
      </c>
      <c r="D128" s="58">
        <v>226</v>
      </c>
      <c r="E128" s="58">
        <v>5.9244405100000001E-3</v>
      </c>
      <c r="F128" s="58">
        <v>3.5387964000000002E-4</v>
      </c>
      <c r="G128" s="58">
        <v>1.82634768E-3</v>
      </c>
      <c r="H128" s="58">
        <v>3.74421271E-3</v>
      </c>
      <c r="I128" s="58">
        <f t="shared" si="3"/>
        <v>5.9244405100000001E-3</v>
      </c>
      <c r="J128" s="58">
        <f t="shared" si="4"/>
        <v>5.9244400300000003E-3</v>
      </c>
      <c r="K128" s="58" t="b">
        <f t="shared" si="5"/>
        <v>1</v>
      </c>
    </row>
    <row r="129" spans="1:11">
      <c r="A129" s="58" t="s">
        <v>56</v>
      </c>
      <c r="B129" s="58" t="s">
        <v>62</v>
      </c>
      <c r="C129" s="58" t="s">
        <v>87</v>
      </c>
      <c r="D129" s="58">
        <v>871</v>
      </c>
      <c r="E129" s="58">
        <v>6.0227838199999996E-3</v>
      </c>
      <c r="F129" s="58">
        <v>2.9234147999999998E-4</v>
      </c>
      <c r="G129" s="58">
        <v>1.7223043700000001E-3</v>
      </c>
      <c r="H129" s="58">
        <v>4.0081374899999999E-3</v>
      </c>
      <c r="I129" s="58">
        <f t="shared" si="3"/>
        <v>6.0227838199999996E-3</v>
      </c>
      <c r="J129" s="58">
        <f t="shared" si="4"/>
        <v>6.0227833399999998E-3</v>
      </c>
      <c r="K129" s="58" t="b">
        <f t="shared" si="5"/>
        <v>1</v>
      </c>
    </row>
    <row r="130" spans="1:11">
      <c r="A130" s="58" t="s">
        <v>56</v>
      </c>
      <c r="B130" s="58" t="s">
        <v>57</v>
      </c>
      <c r="C130" s="58" t="s">
        <v>88</v>
      </c>
      <c r="D130" s="58">
        <v>2867</v>
      </c>
      <c r="E130" s="58">
        <v>5.0692988699999999E-3</v>
      </c>
      <c r="F130" s="58">
        <v>8.5846744E-4</v>
      </c>
      <c r="G130" s="58">
        <v>1.0055756600000001E-3</v>
      </c>
      <c r="H130" s="58">
        <v>3.2052552799999999E-3</v>
      </c>
      <c r="I130" s="58">
        <f t="shared" ref="I130:I193" si="6">E130</f>
        <v>5.0692988699999999E-3</v>
      </c>
      <c r="J130" s="58">
        <f t="shared" ref="J130:J193" si="7">SUM(F130:H130)</f>
        <v>5.0692983800000001E-3</v>
      </c>
      <c r="K130" s="58" t="b">
        <f t="shared" ref="K130:K193" si="8">ROUND(I130,5)=ROUND(J130,5)</f>
        <v>1</v>
      </c>
    </row>
    <row r="131" spans="1:11">
      <c r="A131" s="58" t="s">
        <v>56</v>
      </c>
      <c r="B131" s="58" t="s">
        <v>59</v>
      </c>
      <c r="C131" s="58" t="s">
        <v>88</v>
      </c>
      <c r="D131" s="58">
        <v>1402</v>
      </c>
      <c r="E131" s="58">
        <v>4.69116516E-3</v>
      </c>
      <c r="F131" s="58">
        <v>8.0328341999999996E-4</v>
      </c>
      <c r="G131" s="58">
        <v>8.9536418999999995E-4</v>
      </c>
      <c r="H131" s="58">
        <v>2.9925170599999999E-3</v>
      </c>
      <c r="I131" s="58">
        <f t="shared" si="6"/>
        <v>4.69116516E-3</v>
      </c>
      <c r="J131" s="58">
        <f t="shared" si="7"/>
        <v>4.6911646699999993E-3</v>
      </c>
      <c r="K131" s="58" t="b">
        <f t="shared" si="8"/>
        <v>1</v>
      </c>
    </row>
    <row r="132" spans="1:11">
      <c r="A132" s="58" t="s">
        <v>56</v>
      </c>
      <c r="B132" s="58" t="s">
        <v>60</v>
      </c>
      <c r="C132" s="58" t="s">
        <v>88</v>
      </c>
      <c r="D132" s="58">
        <v>734</v>
      </c>
      <c r="E132" s="58">
        <v>5.0243147799999997E-3</v>
      </c>
      <c r="F132" s="58">
        <v>8.8264116999999995E-4</v>
      </c>
      <c r="G132" s="58">
        <v>9.7597487E-4</v>
      </c>
      <c r="H132" s="58">
        <v>3.1656982400000001E-3</v>
      </c>
      <c r="I132" s="58">
        <f t="shared" si="6"/>
        <v>5.0243147799999997E-3</v>
      </c>
      <c r="J132" s="58">
        <f t="shared" si="7"/>
        <v>5.02431428E-3</v>
      </c>
      <c r="K132" s="58" t="b">
        <f t="shared" si="8"/>
        <v>1</v>
      </c>
    </row>
    <row r="133" spans="1:11">
      <c r="A133" s="58" t="s">
        <v>56</v>
      </c>
      <c r="B133" s="58" t="s">
        <v>61</v>
      </c>
      <c r="C133" s="58" t="s">
        <v>88</v>
      </c>
      <c r="D133" s="58">
        <v>128</v>
      </c>
      <c r="E133" s="58">
        <v>6.0371453100000003E-3</v>
      </c>
      <c r="F133" s="58">
        <v>1.07177709E-3</v>
      </c>
      <c r="G133" s="58">
        <v>1.3035298800000001E-3</v>
      </c>
      <c r="H133" s="58">
        <v>3.6618378399999999E-3</v>
      </c>
      <c r="I133" s="58">
        <f t="shared" si="6"/>
        <v>6.0371453100000003E-3</v>
      </c>
      <c r="J133" s="58">
        <f t="shared" si="7"/>
        <v>6.0371448100000006E-3</v>
      </c>
      <c r="K133" s="58" t="b">
        <f t="shared" si="8"/>
        <v>1</v>
      </c>
    </row>
    <row r="134" spans="1:11">
      <c r="A134" s="58" t="s">
        <v>56</v>
      </c>
      <c r="B134" s="58" t="s">
        <v>62</v>
      </c>
      <c r="C134" s="58" t="s">
        <v>88</v>
      </c>
      <c r="D134" s="58">
        <v>603</v>
      </c>
      <c r="E134" s="58">
        <v>5.7977855200000003E-3</v>
      </c>
      <c r="F134" s="58">
        <v>9.1206749999999997E-4</v>
      </c>
      <c r="G134" s="58">
        <v>1.2346060500000001E-3</v>
      </c>
      <c r="H134" s="58">
        <v>3.6511114800000001E-3</v>
      </c>
      <c r="I134" s="58">
        <f t="shared" si="6"/>
        <v>5.7977855200000003E-3</v>
      </c>
      <c r="J134" s="58">
        <f t="shared" si="7"/>
        <v>5.7977850300000005E-3</v>
      </c>
      <c r="K134" s="58" t="b">
        <f t="shared" si="8"/>
        <v>1</v>
      </c>
    </row>
    <row r="135" spans="1:11">
      <c r="A135" s="58" t="s">
        <v>56</v>
      </c>
      <c r="B135" s="58" t="s">
        <v>57</v>
      </c>
      <c r="C135" s="58" t="s">
        <v>89</v>
      </c>
      <c r="D135" s="58">
        <v>1403</v>
      </c>
      <c r="E135" s="58">
        <v>6.0513266200000002E-3</v>
      </c>
      <c r="F135" s="58">
        <v>9.6533364000000001E-4</v>
      </c>
      <c r="G135" s="58">
        <v>1.6144469800000001E-3</v>
      </c>
      <c r="H135" s="58">
        <v>3.47154552E-3</v>
      </c>
      <c r="I135" s="58">
        <f t="shared" si="6"/>
        <v>6.0513266200000002E-3</v>
      </c>
      <c r="J135" s="58">
        <f t="shared" si="7"/>
        <v>6.0513261400000004E-3</v>
      </c>
      <c r="K135" s="58" t="b">
        <f t="shared" si="8"/>
        <v>1</v>
      </c>
    </row>
    <row r="136" spans="1:11">
      <c r="A136" s="58" t="s">
        <v>56</v>
      </c>
      <c r="B136" s="58" t="s">
        <v>59</v>
      </c>
      <c r="C136" s="58" t="s">
        <v>89</v>
      </c>
      <c r="D136" s="58">
        <v>533</v>
      </c>
      <c r="E136" s="58">
        <v>5.3917593699999997E-3</v>
      </c>
      <c r="F136" s="58">
        <v>8.9691452000000005E-4</v>
      </c>
      <c r="G136" s="58">
        <v>1.4123190900000001E-3</v>
      </c>
      <c r="H136" s="58">
        <v>3.0825252900000002E-3</v>
      </c>
      <c r="I136" s="58">
        <f t="shared" si="6"/>
        <v>5.3917593699999997E-3</v>
      </c>
      <c r="J136" s="58">
        <f t="shared" si="7"/>
        <v>5.3917588999999998E-3</v>
      </c>
      <c r="K136" s="58" t="b">
        <f t="shared" si="8"/>
        <v>1</v>
      </c>
    </row>
    <row r="137" spans="1:11">
      <c r="A137" s="58" t="s">
        <v>56</v>
      </c>
      <c r="B137" s="58" t="s">
        <v>60</v>
      </c>
      <c r="C137" s="58" t="s">
        <v>89</v>
      </c>
      <c r="D137" s="58">
        <v>383</v>
      </c>
      <c r="E137" s="58">
        <v>5.97071101E-3</v>
      </c>
      <c r="F137" s="58">
        <v>9.7337031000000005E-4</v>
      </c>
      <c r="G137" s="58">
        <v>1.54947517E-3</v>
      </c>
      <c r="H137" s="58">
        <v>3.4478650499999998E-3</v>
      </c>
      <c r="I137" s="58">
        <f t="shared" si="6"/>
        <v>5.97071101E-3</v>
      </c>
      <c r="J137" s="58">
        <f t="shared" si="7"/>
        <v>5.9707105299999993E-3</v>
      </c>
      <c r="K137" s="58" t="b">
        <f t="shared" si="8"/>
        <v>1</v>
      </c>
    </row>
    <row r="138" spans="1:11">
      <c r="A138" s="58" t="s">
        <v>56</v>
      </c>
      <c r="B138" s="58" t="s">
        <v>61</v>
      </c>
      <c r="C138" s="58" t="s">
        <v>89</v>
      </c>
      <c r="D138" s="58">
        <v>108</v>
      </c>
      <c r="E138" s="58">
        <v>6.9936340400000001E-3</v>
      </c>
      <c r="F138" s="58">
        <v>1.0386657500000001E-3</v>
      </c>
      <c r="G138" s="58">
        <v>1.94658755E-3</v>
      </c>
      <c r="H138" s="58">
        <v>4.0083802499999996E-3</v>
      </c>
      <c r="I138" s="58">
        <f t="shared" si="6"/>
        <v>6.9936340400000001E-3</v>
      </c>
      <c r="J138" s="58">
        <f t="shared" si="7"/>
        <v>6.9936335499999995E-3</v>
      </c>
      <c r="K138" s="58" t="b">
        <f t="shared" si="8"/>
        <v>1</v>
      </c>
    </row>
    <row r="139" spans="1:11">
      <c r="A139" s="58" t="s">
        <v>56</v>
      </c>
      <c r="B139" s="58" t="s">
        <v>62</v>
      </c>
      <c r="C139" s="58" t="s">
        <v>89</v>
      </c>
      <c r="D139" s="58">
        <v>379</v>
      </c>
      <c r="E139" s="58">
        <v>6.7918435500000001E-3</v>
      </c>
      <c r="F139" s="58">
        <v>1.03253543E-3</v>
      </c>
      <c r="G139" s="58">
        <v>1.8697166199999999E-3</v>
      </c>
      <c r="H139" s="58">
        <v>3.8895910500000002E-3</v>
      </c>
      <c r="I139" s="58">
        <f t="shared" si="6"/>
        <v>6.7918435500000001E-3</v>
      </c>
      <c r="J139" s="58">
        <f t="shared" si="7"/>
        <v>6.7918431000000001E-3</v>
      </c>
      <c r="K139" s="58" t="b">
        <f t="shared" si="8"/>
        <v>1</v>
      </c>
    </row>
    <row r="140" spans="1:11">
      <c r="A140" s="58" t="s">
        <v>56</v>
      </c>
      <c r="B140" s="58" t="s">
        <v>57</v>
      </c>
      <c r="C140" s="58" t="s">
        <v>90</v>
      </c>
      <c r="D140" s="58">
        <v>1299</v>
      </c>
      <c r="E140" s="58">
        <v>7.0688721799999996E-3</v>
      </c>
      <c r="F140" s="58">
        <v>5.3761061000000005E-4</v>
      </c>
      <c r="G140" s="58">
        <v>2.2589756699999998E-3</v>
      </c>
      <c r="H140" s="58">
        <v>4.2722854199999999E-3</v>
      </c>
      <c r="I140" s="58">
        <f t="shared" si="6"/>
        <v>7.0688721799999996E-3</v>
      </c>
      <c r="J140" s="58">
        <f t="shared" si="7"/>
        <v>7.0688716999999998E-3</v>
      </c>
      <c r="K140" s="58" t="b">
        <f t="shared" si="8"/>
        <v>1</v>
      </c>
    </row>
    <row r="141" spans="1:11">
      <c r="A141" s="58" t="s">
        <v>56</v>
      </c>
      <c r="B141" s="58" t="s">
        <v>59</v>
      </c>
      <c r="C141" s="58" t="s">
        <v>90</v>
      </c>
      <c r="D141" s="58">
        <v>418</v>
      </c>
      <c r="E141" s="58">
        <v>6.2411945899999996E-3</v>
      </c>
      <c r="F141" s="58">
        <v>5.1305242999999997E-4</v>
      </c>
      <c r="G141" s="58">
        <v>2.0031729299999999E-3</v>
      </c>
      <c r="H141" s="58">
        <v>3.7249687599999999E-3</v>
      </c>
      <c r="I141" s="58">
        <f t="shared" si="6"/>
        <v>6.2411945899999996E-3</v>
      </c>
      <c r="J141" s="58">
        <f t="shared" si="7"/>
        <v>6.2411941199999998E-3</v>
      </c>
      <c r="K141" s="58" t="b">
        <f t="shared" si="8"/>
        <v>1</v>
      </c>
    </row>
    <row r="142" spans="1:11">
      <c r="A142" s="58" t="s">
        <v>56</v>
      </c>
      <c r="B142" s="58" t="s">
        <v>60</v>
      </c>
      <c r="C142" s="58" t="s">
        <v>90</v>
      </c>
      <c r="D142" s="58">
        <v>350</v>
      </c>
      <c r="E142" s="58">
        <v>6.5794309700000003E-3</v>
      </c>
      <c r="F142" s="58">
        <v>5.3042306E-4</v>
      </c>
      <c r="G142" s="58">
        <v>2.0670301799999998E-3</v>
      </c>
      <c r="H142" s="58">
        <v>3.98197728E-3</v>
      </c>
      <c r="I142" s="58">
        <f t="shared" si="6"/>
        <v>6.5794309700000003E-3</v>
      </c>
      <c r="J142" s="58">
        <f t="shared" si="7"/>
        <v>6.5794305200000004E-3</v>
      </c>
      <c r="K142" s="58" t="b">
        <f t="shared" si="8"/>
        <v>1</v>
      </c>
    </row>
    <row r="143" spans="1:11">
      <c r="A143" s="58" t="s">
        <v>56</v>
      </c>
      <c r="B143" s="58" t="s">
        <v>61</v>
      </c>
      <c r="C143" s="58" t="s">
        <v>90</v>
      </c>
      <c r="D143" s="58">
        <v>156</v>
      </c>
      <c r="E143" s="58">
        <v>8.9251689200000005E-3</v>
      </c>
      <c r="F143" s="58">
        <v>6.0036775000000002E-4</v>
      </c>
      <c r="G143" s="58">
        <v>2.4137877600000001E-3</v>
      </c>
      <c r="H143" s="58">
        <v>5.91101292E-3</v>
      </c>
      <c r="I143" s="58">
        <f t="shared" si="6"/>
        <v>8.9251689200000005E-3</v>
      </c>
      <c r="J143" s="58">
        <f t="shared" si="7"/>
        <v>8.9251684299999998E-3</v>
      </c>
      <c r="K143" s="58" t="b">
        <f t="shared" si="8"/>
        <v>1</v>
      </c>
    </row>
    <row r="144" spans="1:11">
      <c r="A144" s="58" t="s">
        <v>56</v>
      </c>
      <c r="B144" s="58" t="s">
        <v>62</v>
      </c>
      <c r="C144" s="58" t="s">
        <v>90</v>
      </c>
      <c r="D144" s="58">
        <v>375</v>
      </c>
      <c r="E144" s="58">
        <v>7.6760491400000002E-3</v>
      </c>
      <c r="F144" s="58">
        <v>5.4558619999999999E-4</v>
      </c>
      <c r="G144" s="58">
        <v>2.6588577700000001E-3</v>
      </c>
      <c r="H144" s="58">
        <v>4.4716047000000004E-3</v>
      </c>
      <c r="I144" s="58">
        <f t="shared" si="6"/>
        <v>7.6760491400000002E-3</v>
      </c>
      <c r="J144" s="58">
        <f t="shared" si="7"/>
        <v>7.6760486700000003E-3</v>
      </c>
      <c r="K144" s="58" t="b">
        <f t="shared" si="8"/>
        <v>1</v>
      </c>
    </row>
    <row r="145" spans="1:11">
      <c r="A145" s="58" t="s">
        <v>56</v>
      </c>
      <c r="B145" s="58" t="s">
        <v>57</v>
      </c>
      <c r="C145" s="58" t="s">
        <v>91</v>
      </c>
      <c r="D145" s="58">
        <v>3490</v>
      </c>
      <c r="E145" s="58">
        <v>4.1551354599999998E-3</v>
      </c>
      <c r="F145" s="58">
        <v>4.4097198E-4</v>
      </c>
      <c r="G145" s="58">
        <v>1.1033273800000001E-3</v>
      </c>
      <c r="H145" s="58">
        <v>2.6108356099999999E-3</v>
      </c>
      <c r="I145" s="58">
        <f t="shared" si="6"/>
        <v>4.1551354599999998E-3</v>
      </c>
      <c r="J145" s="58">
        <f t="shared" si="7"/>
        <v>4.15513497E-3</v>
      </c>
      <c r="K145" s="58" t="b">
        <f t="shared" si="8"/>
        <v>1</v>
      </c>
    </row>
    <row r="146" spans="1:11">
      <c r="A146" s="58" t="s">
        <v>56</v>
      </c>
      <c r="B146" s="58" t="s">
        <v>59</v>
      </c>
      <c r="C146" s="58" t="s">
        <v>91</v>
      </c>
      <c r="D146" s="58">
        <v>1622</v>
      </c>
      <c r="E146" s="58">
        <v>3.9149338799999997E-3</v>
      </c>
      <c r="F146" s="58">
        <v>4.0543485E-4</v>
      </c>
      <c r="G146" s="58">
        <v>1.0216080299999999E-3</v>
      </c>
      <c r="H146" s="58">
        <v>2.4878905000000002E-3</v>
      </c>
      <c r="I146" s="58">
        <f t="shared" si="6"/>
        <v>3.9149338799999997E-3</v>
      </c>
      <c r="J146" s="58">
        <f t="shared" si="7"/>
        <v>3.91493338E-3</v>
      </c>
      <c r="K146" s="58" t="b">
        <f t="shared" si="8"/>
        <v>1</v>
      </c>
    </row>
    <row r="147" spans="1:11">
      <c r="A147" s="58" t="s">
        <v>56</v>
      </c>
      <c r="B147" s="58" t="s">
        <v>60</v>
      </c>
      <c r="C147" s="58" t="s">
        <v>91</v>
      </c>
      <c r="D147" s="58">
        <v>701</v>
      </c>
      <c r="E147" s="58">
        <v>3.9577882300000002E-3</v>
      </c>
      <c r="F147" s="58">
        <v>4.5414594999999998E-4</v>
      </c>
      <c r="G147" s="58">
        <v>1.0842642900000001E-3</v>
      </c>
      <c r="H147" s="58">
        <v>2.41937751E-3</v>
      </c>
      <c r="I147" s="58">
        <f t="shared" si="6"/>
        <v>3.9577882300000002E-3</v>
      </c>
      <c r="J147" s="58">
        <f t="shared" si="7"/>
        <v>3.9577877500000004E-3</v>
      </c>
      <c r="K147" s="58" t="b">
        <f t="shared" si="8"/>
        <v>1</v>
      </c>
    </row>
    <row r="148" spans="1:11">
      <c r="A148" s="58" t="s">
        <v>56</v>
      </c>
      <c r="B148" s="58" t="s">
        <v>61</v>
      </c>
      <c r="C148" s="58" t="s">
        <v>91</v>
      </c>
      <c r="D148" s="58">
        <v>297</v>
      </c>
      <c r="E148" s="58">
        <v>5.1315622999999998E-3</v>
      </c>
      <c r="F148" s="58">
        <v>5.8840699000000003E-4</v>
      </c>
      <c r="G148" s="58">
        <v>1.10086177E-3</v>
      </c>
      <c r="H148" s="58">
        <v>3.4422930600000001E-3</v>
      </c>
      <c r="I148" s="58">
        <f t="shared" si="6"/>
        <v>5.1315622999999998E-3</v>
      </c>
      <c r="J148" s="58">
        <f t="shared" si="7"/>
        <v>5.13156182E-3</v>
      </c>
      <c r="K148" s="58" t="b">
        <f t="shared" si="8"/>
        <v>1</v>
      </c>
    </row>
    <row r="149" spans="1:11">
      <c r="A149" s="58" t="s">
        <v>56</v>
      </c>
      <c r="B149" s="58" t="s">
        <v>62</v>
      </c>
      <c r="C149" s="58" t="s">
        <v>91</v>
      </c>
      <c r="D149" s="58">
        <v>870</v>
      </c>
      <c r="E149" s="58">
        <v>4.4286396E-3</v>
      </c>
      <c r="F149" s="58">
        <v>4.462801E-4</v>
      </c>
      <c r="G149" s="58">
        <v>1.27188406E-3</v>
      </c>
      <c r="H149" s="58">
        <v>2.7104749600000001E-3</v>
      </c>
      <c r="I149" s="58">
        <f t="shared" si="6"/>
        <v>4.4286396E-3</v>
      </c>
      <c r="J149" s="58">
        <f t="shared" si="7"/>
        <v>4.4286391200000002E-3</v>
      </c>
      <c r="K149" s="58" t="b">
        <f t="shared" si="8"/>
        <v>1</v>
      </c>
    </row>
    <row r="150" spans="1:11">
      <c r="A150" s="58" t="s">
        <v>56</v>
      </c>
      <c r="B150" s="58" t="s">
        <v>57</v>
      </c>
      <c r="C150" s="58" t="s">
        <v>92</v>
      </c>
      <c r="D150" s="58">
        <v>1480</v>
      </c>
      <c r="E150" s="58">
        <v>6.5093215899999996E-3</v>
      </c>
      <c r="F150" s="58">
        <v>8.5015459999999998E-4</v>
      </c>
      <c r="G150" s="58">
        <v>1.5868366000000001E-3</v>
      </c>
      <c r="H150" s="58">
        <v>4.0723299000000003E-3</v>
      </c>
      <c r="I150" s="58">
        <f t="shared" si="6"/>
        <v>6.5093215899999996E-3</v>
      </c>
      <c r="J150" s="58">
        <f t="shared" si="7"/>
        <v>6.5093210999999998E-3</v>
      </c>
      <c r="K150" s="58" t="b">
        <f t="shared" si="8"/>
        <v>1</v>
      </c>
    </row>
    <row r="151" spans="1:11">
      <c r="A151" s="58" t="s">
        <v>56</v>
      </c>
      <c r="B151" s="58" t="s">
        <v>59</v>
      </c>
      <c r="C151" s="58" t="s">
        <v>92</v>
      </c>
      <c r="D151" s="58">
        <v>493</v>
      </c>
      <c r="E151" s="58">
        <v>5.9740062300000004E-3</v>
      </c>
      <c r="F151" s="58">
        <v>7.0444533000000003E-4</v>
      </c>
      <c r="G151" s="58">
        <v>1.38614187E-3</v>
      </c>
      <c r="H151" s="58">
        <v>3.88341855E-3</v>
      </c>
      <c r="I151" s="58">
        <f t="shared" si="6"/>
        <v>5.9740062300000004E-3</v>
      </c>
      <c r="J151" s="58">
        <f t="shared" si="7"/>
        <v>5.9740057500000006E-3</v>
      </c>
      <c r="K151" s="58" t="b">
        <f t="shared" si="8"/>
        <v>1</v>
      </c>
    </row>
    <row r="152" spans="1:11">
      <c r="A152" s="58" t="s">
        <v>56</v>
      </c>
      <c r="B152" s="58" t="s">
        <v>60</v>
      </c>
      <c r="C152" s="58" t="s">
        <v>92</v>
      </c>
      <c r="D152" s="58">
        <v>370</v>
      </c>
      <c r="E152" s="58">
        <v>6.1555302899999999E-3</v>
      </c>
      <c r="F152" s="58">
        <v>7.8791267000000002E-4</v>
      </c>
      <c r="G152" s="58">
        <v>1.51285637E-3</v>
      </c>
      <c r="H152" s="58">
        <v>3.85476077E-3</v>
      </c>
      <c r="I152" s="58">
        <f t="shared" si="6"/>
        <v>6.1555302899999999E-3</v>
      </c>
      <c r="J152" s="58">
        <f t="shared" si="7"/>
        <v>6.1555298100000001E-3</v>
      </c>
      <c r="K152" s="58" t="b">
        <f t="shared" si="8"/>
        <v>1</v>
      </c>
    </row>
    <row r="153" spans="1:11">
      <c r="A153" s="58" t="s">
        <v>56</v>
      </c>
      <c r="B153" s="58" t="s">
        <v>61</v>
      </c>
      <c r="C153" s="58" t="s">
        <v>92</v>
      </c>
      <c r="D153" s="58">
        <v>258</v>
      </c>
      <c r="E153" s="58">
        <v>7.3355851099999999E-3</v>
      </c>
      <c r="F153" s="58">
        <v>1.02228657E-3</v>
      </c>
      <c r="G153" s="58">
        <v>1.84005324E-3</v>
      </c>
      <c r="H153" s="58">
        <v>4.4732448099999997E-3</v>
      </c>
      <c r="I153" s="58">
        <f t="shared" si="6"/>
        <v>7.3355851099999999E-3</v>
      </c>
      <c r="J153" s="58">
        <f t="shared" si="7"/>
        <v>7.3355846200000002E-3</v>
      </c>
      <c r="K153" s="58" t="b">
        <f t="shared" si="8"/>
        <v>1</v>
      </c>
    </row>
    <row r="154" spans="1:11">
      <c r="A154" s="58" t="s">
        <v>56</v>
      </c>
      <c r="B154" s="58" t="s">
        <v>62</v>
      </c>
      <c r="C154" s="58" t="s">
        <v>92</v>
      </c>
      <c r="D154" s="58">
        <v>359</v>
      </c>
      <c r="E154" s="58">
        <v>7.0152749799999997E-3</v>
      </c>
      <c r="F154" s="58">
        <v>9.9069537000000003E-4</v>
      </c>
      <c r="G154" s="58">
        <v>1.7567120700000001E-3</v>
      </c>
      <c r="H154" s="58">
        <v>4.2678670299999997E-3</v>
      </c>
      <c r="I154" s="58">
        <f t="shared" si="6"/>
        <v>7.0152749799999997E-3</v>
      </c>
      <c r="J154" s="58">
        <f t="shared" si="7"/>
        <v>7.01527447E-3</v>
      </c>
      <c r="K154" s="58" t="b">
        <f t="shared" si="8"/>
        <v>1</v>
      </c>
    </row>
    <row r="155" spans="1:11">
      <c r="A155" s="58" t="s">
        <v>56</v>
      </c>
      <c r="B155" s="58" t="s">
        <v>57</v>
      </c>
      <c r="C155" s="58" t="s">
        <v>93</v>
      </c>
      <c r="D155" s="58">
        <v>1185</v>
      </c>
      <c r="E155" s="58">
        <v>7.0203740300000001E-3</v>
      </c>
      <c r="F155" s="58">
        <v>9.9684497000000001E-4</v>
      </c>
      <c r="G155" s="58">
        <v>2.0015820399999999E-3</v>
      </c>
      <c r="H155" s="58">
        <v>4.0219465399999998E-3</v>
      </c>
      <c r="I155" s="58">
        <f t="shared" si="6"/>
        <v>7.0203740300000001E-3</v>
      </c>
      <c r="J155" s="58">
        <f t="shared" si="7"/>
        <v>7.0203735499999994E-3</v>
      </c>
      <c r="K155" s="58" t="b">
        <f t="shared" si="8"/>
        <v>1</v>
      </c>
    </row>
    <row r="156" spans="1:11">
      <c r="A156" s="58" t="s">
        <v>56</v>
      </c>
      <c r="B156" s="58" t="s">
        <v>59</v>
      </c>
      <c r="C156" s="58" t="s">
        <v>93</v>
      </c>
      <c r="D156" s="58">
        <v>417</v>
      </c>
      <c r="E156" s="58">
        <v>6.12859688E-3</v>
      </c>
      <c r="F156" s="58">
        <v>9.0136199999999995E-4</v>
      </c>
      <c r="G156" s="58">
        <v>1.79364818E-3</v>
      </c>
      <c r="H156" s="58">
        <v>3.4335862200000002E-3</v>
      </c>
      <c r="I156" s="58">
        <f t="shared" si="6"/>
        <v>6.12859688E-3</v>
      </c>
      <c r="J156" s="58">
        <f t="shared" si="7"/>
        <v>6.1285964000000002E-3</v>
      </c>
      <c r="K156" s="58" t="b">
        <f t="shared" si="8"/>
        <v>1</v>
      </c>
    </row>
    <row r="157" spans="1:11">
      <c r="A157" s="58" t="s">
        <v>56</v>
      </c>
      <c r="B157" s="58" t="s">
        <v>60</v>
      </c>
      <c r="C157" s="58" t="s">
        <v>93</v>
      </c>
      <c r="D157" s="58">
        <v>340</v>
      </c>
      <c r="E157" s="58">
        <v>6.7718543300000003E-3</v>
      </c>
      <c r="F157" s="58">
        <v>1.0116759599999999E-3</v>
      </c>
      <c r="G157" s="58">
        <v>1.9343339099999999E-3</v>
      </c>
      <c r="H157" s="58">
        <v>3.8258439900000002E-3</v>
      </c>
      <c r="I157" s="58">
        <f t="shared" si="6"/>
        <v>6.7718543300000003E-3</v>
      </c>
      <c r="J157" s="58">
        <f t="shared" si="7"/>
        <v>6.7718538599999996E-3</v>
      </c>
      <c r="K157" s="58" t="b">
        <f t="shared" si="8"/>
        <v>1</v>
      </c>
    </row>
    <row r="158" spans="1:11">
      <c r="A158" s="58" t="s">
        <v>56</v>
      </c>
      <c r="B158" s="58" t="s">
        <v>61</v>
      </c>
      <c r="C158" s="58" t="s">
        <v>93</v>
      </c>
      <c r="D158" s="58">
        <v>124</v>
      </c>
      <c r="E158" s="58">
        <v>8.3471473100000006E-3</v>
      </c>
      <c r="F158" s="58">
        <v>1.2435593399999999E-3</v>
      </c>
      <c r="G158" s="58">
        <v>2.3200415899999999E-3</v>
      </c>
      <c r="H158" s="58">
        <v>4.78354592E-3</v>
      </c>
      <c r="I158" s="58">
        <f t="shared" si="6"/>
        <v>8.3471473100000006E-3</v>
      </c>
      <c r="J158" s="58">
        <f t="shared" si="7"/>
        <v>8.3471468500000007E-3</v>
      </c>
      <c r="K158" s="58" t="b">
        <f t="shared" si="8"/>
        <v>1</v>
      </c>
    </row>
    <row r="159" spans="1:11">
      <c r="A159" s="58" t="s">
        <v>56</v>
      </c>
      <c r="B159" s="58" t="s">
        <v>62</v>
      </c>
      <c r="C159" s="58" t="s">
        <v>93</v>
      </c>
      <c r="D159" s="58">
        <v>304</v>
      </c>
      <c r="E159" s="58">
        <v>7.9803999699999996E-3</v>
      </c>
      <c r="F159" s="58">
        <v>1.01059918E-3</v>
      </c>
      <c r="G159" s="58">
        <v>2.2321208599999998E-3</v>
      </c>
      <c r="H159" s="58">
        <v>4.7376794399999998E-3</v>
      </c>
      <c r="I159" s="58">
        <f t="shared" si="6"/>
        <v>7.9803999699999996E-3</v>
      </c>
      <c r="J159" s="58">
        <f t="shared" si="7"/>
        <v>7.9803994800000007E-3</v>
      </c>
      <c r="K159" s="58" t="b">
        <f t="shared" si="8"/>
        <v>1</v>
      </c>
    </row>
    <row r="160" spans="1:11">
      <c r="A160" s="58" t="s">
        <v>56</v>
      </c>
      <c r="B160" s="58" t="s">
        <v>57</v>
      </c>
      <c r="C160" s="58" t="s">
        <v>94</v>
      </c>
      <c r="D160" s="58">
        <v>1335</v>
      </c>
      <c r="E160" s="58">
        <v>6.27596557E-3</v>
      </c>
      <c r="F160" s="58">
        <v>8.3852625000000001E-4</v>
      </c>
      <c r="G160" s="58">
        <v>1.7630129999999999E-3</v>
      </c>
      <c r="H160" s="58">
        <v>3.67442582E-3</v>
      </c>
      <c r="I160" s="58">
        <f t="shared" si="6"/>
        <v>6.27596557E-3</v>
      </c>
      <c r="J160" s="58">
        <f t="shared" si="7"/>
        <v>6.2759650700000003E-3</v>
      </c>
      <c r="K160" s="58" t="b">
        <f t="shared" si="8"/>
        <v>1</v>
      </c>
    </row>
    <row r="161" spans="1:11">
      <c r="A161" s="58" t="s">
        <v>56</v>
      </c>
      <c r="B161" s="58" t="s">
        <v>59</v>
      </c>
      <c r="C161" s="58" t="s">
        <v>94</v>
      </c>
      <c r="D161" s="58">
        <v>459</v>
      </c>
      <c r="E161" s="58">
        <v>5.67507844E-3</v>
      </c>
      <c r="F161" s="58">
        <v>8.0776421999999997E-4</v>
      </c>
      <c r="G161" s="58">
        <v>1.4550046099999999E-3</v>
      </c>
      <c r="H161" s="58">
        <v>3.41230912E-3</v>
      </c>
      <c r="I161" s="58">
        <f t="shared" si="6"/>
        <v>5.67507844E-3</v>
      </c>
      <c r="J161" s="58">
        <f t="shared" si="7"/>
        <v>5.6750779499999994E-3</v>
      </c>
      <c r="K161" s="58" t="b">
        <f t="shared" si="8"/>
        <v>1</v>
      </c>
    </row>
    <row r="162" spans="1:11">
      <c r="A162" s="58" t="s">
        <v>56</v>
      </c>
      <c r="B162" s="58" t="s">
        <v>60</v>
      </c>
      <c r="C162" s="58" t="s">
        <v>94</v>
      </c>
      <c r="D162" s="58">
        <v>350</v>
      </c>
      <c r="E162" s="58">
        <v>6.0644177500000004E-3</v>
      </c>
      <c r="F162" s="58">
        <v>8.6392168999999998E-4</v>
      </c>
      <c r="G162" s="58">
        <v>1.67962937E-3</v>
      </c>
      <c r="H162" s="58">
        <v>3.5208661599999999E-3</v>
      </c>
      <c r="I162" s="58">
        <f t="shared" si="6"/>
        <v>6.0644177500000004E-3</v>
      </c>
      <c r="J162" s="58">
        <f t="shared" si="7"/>
        <v>6.0644172199999999E-3</v>
      </c>
      <c r="K162" s="58" t="b">
        <f t="shared" si="8"/>
        <v>1</v>
      </c>
    </row>
    <row r="163" spans="1:11">
      <c r="A163" s="58" t="s">
        <v>56</v>
      </c>
      <c r="B163" s="58" t="s">
        <v>61</v>
      </c>
      <c r="C163" s="58" t="s">
        <v>94</v>
      </c>
      <c r="D163" s="58">
        <v>112</v>
      </c>
      <c r="E163" s="58">
        <v>6.9666623099999998E-3</v>
      </c>
      <c r="F163" s="58">
        <v>9.2199877999999996E-4</v>
      </c>
      <c r="G163" s="58">
        <v>2.0979040200000002E-3</v>
      </c>
      <c r="H163" s="58">
        <v>3.9467590200000001E-3</v>
      </c>
      <c r="I163" s="58">
        <f t="shared" si="6"/>
        <v>6.9666623099999998E-3</v>
      </c>
      <c r="J163" s="58">
        <f t="shared" si="7"/>
        <v>6.9666618200000001E-3</v>
      </c>
      <c r="K163" s="58" t="b">
        <f t="shared" si="8"/>
        <v>1</v>
      </c>
    </row>
    <row r="164" spans="1:11">
      <c r="A164" s="58" t="s">
        <v>56</v>
      </c>
      <c r="B164" s="58" t="s">
        <v>62</v>
      </c>
      <c r="C164" s="58" t="s">
        <v>94</v>
      </c>
      <c r="D164" s="58">
        <v>414</v>
      </c>
      <c r="E164" s="58">
        <v>6.9341561399999998E-3</v>
      </c>
      <c r="F164" s="58">
        <v>8.2858046999999995E-4</v>
      </c>
      <c r="G164" s="58">
        <v>2.0843954400000001E-3</v>
      </c>
      <c r="H164" s="58">
        <v>4.0211797600000002E-3</v>
      </c>
      <c r="I164" s="58">
        <f t="shared" si="6"/>
        <v>6.9341561399999998E-3</v>
      </c>
      <c r="J164" s="58">
        <f t="shared" si="7"/>
        <v>6.9341556700000008E-3</v>
      </c>
      <c r="K164" s="58" t="b">
        <f t="shared" si="8"/>
        <v>1</v>
      </c>
    </row>
    <row r="165" spans="1:11">
      <c r="A165" s="58" t="s">
        <v>56</v>
      </c>
      <c r="B165" s="58" t="s">
        <v>57</v>
      </c>
      <c r="C165" s="58" t="s">
        <v>95</v>
      </c>
      <c r="D165" s="58">
        <v>586</v>
      </c>
      <c r="E165" s="58">
        <v>6.7767781500000001E-3</v>
      </c>
      <c r="F165" s="58">
        <v>6.6284263000000005E-4</v>
      </c>
      <c r="G165" s="58">
        <v>1.8092092399999999E-3</v>
      </c>
      <c r="H165" s="58">
        <v>4.3047257700000001E-3</v>
      </c>
      <c r="I165" s="58">
        <f t="shared" si="6"/>
        <v>6.7767781500000001E-3</v>
      </c>
      <c r="J165" s="58">
        <f t="shared" si="7"/>
        <v>6.7767776400000004E-3</v>
      </c>
      <c r="K165" s="58" t="b">
        <f t="shared" si="8"/>
        <v>1</v>
      </c>
    </row>
    <row r="166" spans="1:11">
      <c r="A166" s="58" t="s">
        <v>56</v>
      </c>
      <c r="B166" s="58" t="s">
        <v>59</v>
      </c>
      <c r="C166" s="58" t="s">
        <v>95</v>
      </c>
      <c r="D166" s="58">
        <v>176</v>
      </c>
      <c r="E166" s="58">
        <v>6.2453964400000003E-3</v>
      </c>
      <c r="F166" s="58">
        <v>6.1914695E-4</v>
      </c>
      <c r="G166" s="58">
        <v>1.78562948E-3</v>
      </c>
      <c r="H166" s="58">
        <v>3.8406195000000001E-3</v>
      </c>
      <c r="I166" s="58">
        <f t="shared" si="6"/>
        <v>6.2453964400000003E-3</v>
      </c>
      <c r="J166" s="58">
        <f t="shared" si="7"/>
        <v>6.2453959299999997E-3</v>
      </c>
      <c r="K166" s="58" t="b">
        <f t="shared" si="8"/>
        <v>1</v>
      </c>
    </row>
    <row r="167" spans="1:11">
      <c r="A167" s="58" t="s">
        <v>56</v>
      </c>
      <c r="B167" s="58" t="s">
        <v>60</v>
      </c>
      <c r="C167" s="58" t="s">
        <v>95</v>
      </c>
      <c r="D167" s="58">
        <v>164</v>
      </c>
      <c r="E167" s="58">
        <v>6.6493758799999999E-3</v>
      </c>
      <c r="F167" s="58">
        <v>5.9853463000000004E-4</v>
      </c>
      <c r="G167" s="58">
        <v>1.6748529699999999E-3</v>
      </c>
      <c r="H167" s="58">
        <v>4.3759877899999999E-3</v>
      </c>
      <c r="I167" s="58">
        <f t="shared" si="6"/>
        <v>6.6493758799999999E-3</v>
      </c>
      <c r="J167" s="58">
        <f t="shared" si="7"/>
        <v>6.6493753900000001E-3</v>
      </c>
      <c r="K167" s="58" t="b">
        <f t="shared" si="8"/>
        <v>1</v>
      </c>
    </row>
    <row r="168" spans="1:11">
      <c r="A168" s="58" t="s">
        <v>56</v>
      </c>
      <c r="B168" s="58" t="s">
        <v>61</v>
      </c>
      <c r="C168" s="58" t="s">
        <v>95</v>
      </c>
      <c r="D168" s="58">
        <v>62</v>
      </c>
      <c r="E168" s="58">
        <v>7.6499026999999999E-3</v>
      </c>
      <c r="F168" s="58">
        <v>9.0669777E-4</v>
      </c>
      <c r="G168" s="58">
        <v>2.1751789900000002E-3</v>
      </c>
      <c r="H168" s="58">
        <v>4.5680254399999998E-3</v>
      </c>
      <c r="I168" s="58">
        <f t="shared" si="6"/>
        <v>7.6499026999999999E-3</v>
      </c>
      <c r="J168" s="58">
        <f t="shared" si="7"/>
        <v>7.6499022000000002E-3</v>
      </c>
      <c r="K168" s="58" t="b">
        <f t="shared" si="8"/>
        <v>1</v>
      </c>
    </row>
    <row r="169" spans="1:11">
      <c r="A169" s="58" t="s">
        <v>56</v>
      </c>
      <c r="B169" s="58" t="s">
        <v>62</v>
      </c>
      <c r="C169" s="58" t="s">
        <v>95</v>
      </c>
      <c r="D169" s="58">
        <v>184</v>
      </c>
      <c r="E169" s="58">
        <v>7.1044055E-3</v>
      </c>
      <c r="F169" s="58">
        <v>6.7978791E-4</v>
      </c>
      <c r="G169" s="58">
        <v>1.82820024E-3</v>
      </c>
      <c r="H169" s="58">
        <v>4.59641683E-3</v>
      </c>
      <c r="I169" s="58">
        <f t="shared" si="6"/>
        <v>7.1044055E-3</v>
      </c>
      <c r="J169" s="58">
        <f t="shared" si="7"/>
        <v>7.1044049799999995E-3</v>
      </c>
      <c r="K169" s="58" t="b">
        <f t="shared" si="8"/>
        <v>1</v>
      </c>
    </row>
    <row r="170" spans="1:11">
      <c r="A170" s="58" t="s">
        <v>56</v>
      </c>
      <c r="B170" s="58" t="s">
        <v>57</v>
      </c>
      <c r="C170" s="58" t="s">
        <v>96</v>
      </c>
      <c r="D170" s="58">
        <v>2087</v>
      </c>
      <c r="E170" s="58">
        <v>5.1171657700000003E-3</v>
      </c>
      <c r="F170" s="58">
        <v>6.4626232999999997E-4</v>
      </c>
      <c r="G170" s="58">
        <v>9.4480357999999999E-4</v>
      </c>
      <c r="H170" s="58">
        <v>3.5260993800000002E-3</v>
      </c>
      <c r="I170" s="58">
        <f t="shared" si="6"/>
        <v>5.1171657700000003E-3</v>
      </c>
      <c r="J170" s="58">
        <f t="shared" si="7"/>
        <v>5.1171652899999996E-3</v>
      </c>
      <c r="K170" s="58" t="b">
        <f t="shared" si="8"/>
        <v>1</v>
      </c>
    </row>
    <row r="171" spans="1:11">
      <c r="A171" s="58" t="s">
        <v>56</v>
      </c>
      <c r="B171" s="58" t="s">
        <v>59</v>
      </c>
      <c r="C171" s="58" t="s">
        <v>96</v>
      </c>
      <c r="D171" s="58">
        <v>794</v>
      </c>
      <c r="E171" s="58">
        <v>4.5538148399999999E-3</v>
      </c>
      <c r="F171" s="58">
        <v>5.3570155000000005E-4</v>
      </c>
      <c r="G171" s="58">
        <v>7.4489493000000004E-4</v>
      </c>
      <c r="H171" s="58">
        <v>3.2732178700000001E-3</v>
      </c>
      <c r="I171" s="58">
        <f t="shared" si="6"/>
        <v>4.5538148399999999E-3</v>
      </c>
      <c r="J171" s="58">
        <f t="shared" si="7"/>
        <v>4.5538143500000001E-3</v>
      </c>
      <c r="K171" s="58" t="b">
        <f t="shared" si="8"/>
        <v>1</v>
      </c>
    </row>
    <row r="172" spans="1:11">
      <c r="A172" s="58" t="s">
        <v>56</v>
      </c>
      <c r="B172" s="58" t="s">
        <v>60</v>
      </c>
      <c r="C172" s="58" t="s">
        <v>96</v>
      </c>
      <c r="D172" s="58">
        <v>482</v>
      </c>
      <c r="E172" s="58">
        <v>4.8911266200000001E-3</v>
      </c>
      <c r="F172" s="58">
        <v>7.2666912000000005E-4</v>
      </c>
      <c r="G172" s="58">
        <v>8.5297541000000005E-4</v>
      </c>
      <c r="H172" s="58">
        <v>3.3114816299999999E-3</v>
      </c>
      <c r="I172" s="58">
        <f t="shared" si="6"/>
        <v>4.8911266200000001E-3</v>
      </c>
      <c r="J172" s="58">
        <f t="shared" si="7"/>
        <v>4.8911261600000002E-3</v>
      </c>
      <c r="K172" s="58" t="b">
        <f t="shared" si="8"/>
        <v>1</v>
      </c>
    </row>
    <row r="173" spans="1:11">
      <c r="A173" s="58" t="s">
        <v>56</v>
      </c>
      <c r="B173" s="58" t="s">
        <v>61</v>
      </c>
      <c r="C173" s="58" t="s">
        <v>96</v>
      </c>
      <c r="D173" s="58">
        <v>193</v>
      </c>
      <c r="E173" s="58">
        <v>6.5821696699999996E-3</v>
      </c>
      <c r="F173" s="58">
        <v>9.2970373000000005E-4</v>
      </c>
      <c r="G173" s="58">
        <v>1.1735989E-3</v>
      </c>
      <c r="H173" s="58">
        <v>4.47886658E-3</v>
      </c>
      <c r="I173" s="58">
        <f t="shared" si="6"/>
        <v>6.5821696699999996E-3</v>
      </c>
      <c r="J173" s="58">
        <f t="shared" si="7"/>
        <v>6.5821692100000006E-3</v>
      </c>
      <c r="K173" s="58" t="b">
        <f t="shared" si="8"/>
        <v>1</v>
      </c>
    </row>
    <row r="174" spans="1:11">
      <c r="A174" s="58" t="s">
        <v>56</v>
      </c>
      <c r="B174" s="58" t="s">
        <v>62</v>
      </c>
      <c r="C174" s="58" t="s">
        <v>96</v>
      </c>
      <c r="D174" s="58">
        <v>618</v>
      </c>
      <c r="E174" s="58">
        <v>5.5597317199999998E-3</v>
      </c>
      <c r="F174" s="58">
        <v>6.3707947E-4</v>
      </c>
      <c r="G174" s="58">
        <v>1.2018119099999999E-3</v>
      </c>
      <c r="H174" s="58">
        <v>3.7208398400000002E-3</v>
      </c>
      <c r="I174" s="58">
        <f t="shared" si="6"/>
        <v>5.5597317199999998E-3</v>
      </c>
      <c r="J174" s="58">
        <f t="shared" si="7"/>
        <v>5.55973122E-3</v>
      </c>
      <c r="K174" s="58" t="b">
        <f t="shared" si="8"/>
        <v>1</v>
      </c>
    </row>
    <row r="175" spans="1:11">
      <c r="A175" s="58" t="s">
        <v>56</v>
      </c>
      <c r="B175" s="58" t="s">
        <v>57</v>
      </c>
      <c r="C175" s="58" t="s">
        <v>97</v>
      </c>
      <c r="D175" s="58">
        <v>943</v>
      </c>
      <c r="E175" s="58">
        <v>6.7834504299999999E-3</v>
      </c>
      <c r="F175" s="58">
        <v>7.7169469999999998E-4</v>
      </c>
      <c r="G175" s="58">
        <v>2.2557168300000002E-3</v>
      </c>
      <c r="H175" s="58">
        <v>3.7560384099999998E-3</v>
      </c>
      <c r="I175" s="58">
        <f t="shared" si="6"/>
        <v>6.7834504299999999E-3</v>
      </c>
      <c r="J175" s="58">
        <f t="shared" si="7"/>
        <v>6.7834499400000001E-3</v>
      </c>
      <c r="K175" s="58" t="b">
        <f t="shared" si="8"/>
        <v>1</v>
      </c>
    </row>
    <row r="176" spans="1:11">
      <c r="A176" s="58" t="s">
        <v>56</v>
      </c>
      <c r="B176" s="58" t="s">
        <v>59</v>
      </c>
      <c r="C176" s="58" t="s">
        <v>97</v>
      </c>
      <c r="D176" s="58">
        <v>317</v>
      </c>
      <c r="E176" s="58">
        <v>6.3443448999999999E-3</v>
      </c>
      <c r="F176" s="58">
        <v>6.6103636999999998E-4</v>
      </c>
      <c r="G176" s="58">
        <v>2.0904162800000001E-3</v>
      </c>
      <c r="H176" s="58">
        <v>3.59289174E-3</v>
      </c>
      <c r="I176" s="58">
        <f t="shared" si="6"/>
        <v>6.3443448999999999E-3</v>
      </c>
      <c r="J176" s="58">
        <f t="shared" si="7"/>
        <v>6.3443443900000002E-3</v>
      </c>
      <c r="K176" s="58" t="b">
        <f t="shared" si="8"/>
        <v>1</v>
      </c>
    </row>
    <row r="177" spans="1:11">
      <c r="A177" s="58" t="s">
        <v>56</v>
      </c>
      <c r="B177" s="58" t="s">
        <v>60</v>
      </c>
      <c r="C177" s="58" t="s">
        <v>97</v>
      </c>
      <c r="D177" s="58">
        <v>248</v>
      </c>
      <c r="E177" s="58">
        <v>6.2961093799999996E-3</v>
      </c>
      <c r="F177" s="58">
        <v>8.9629046E-4</v>
      </c>
      <c r="G177" s="58">
        <v>2.0908469200000002E-3</v>
      </c>
      <c r="H177" s="58">
        <v>3.3089715599999999E-3</v>
      </c>
      <c r="I177" s="58">
        <f t="shared" si="6"/>
        <v>6.2961093799999996E-3</v>
      </c>
      <c r="J177" s="58">
        <f t="shared" si="7"/>
        <v>6.2961089399999996E-3</v>
      </c>
      <c r="K177" s="58" t="b">
        <f t="shared" si="8"/>
        <v>1</v>
      </c>
    </row>
    <row r="178" spans="1:11">
      <c r="A178" s="58" t="s">
        <v>56</v>
      </c>
      <c r="B178" s="58" t="s">
        <v>61</v>
      </c>
      <c r="C178" s="58" t="s">
        <v>97</v>
      </c>
      <c r="D178" s="58">
        <v>61</v>
      </c>
      <c r="E178" s="58">
        <v>7.42049914E-3</v>
      </c>
      <c r="F178" s="58">
        <v>7.8248306000000003E-4</v>
      </c>
      <c r="G178" s="58">
        <v>2.5597674999999999E-3</v>
      </c>
      <c r="H178" s="58">
        <v>4.0782481000000001E-3</v>
      </c>
      <c r="I178" s="58">
        <f t="shared" si="6"/>
        <v>7.42049914E-3</v>
      </c>
      <c r="J178" s="58">
        <f t="shared" si="7"/>
        <v>7.4204986600000002E-3</v>
      </c>
      <c r="K178" s="58" t="b">
        <f t="shared" si="8"/>
        <v>1</v>
      </c>
    </row>
    <row r="179" spans="1:11">
      <c r="A179" s="58" t="s">
        <v>56</v>
      </c>
      <c r="B179" s="58" t="s">
        <v>62</v>
      </c>
      <c r="C179" s="58" t="s">
        <v>97</v>
      </c>
      <c r="D179" s="58">
        <v>317</v>
      </c>
      <c r="E179" s="58">
        <v>7.4812329699999996E-3</v>
      </c>
      <c r="F179" s="58">
        <v>7.8280147999999999E-4</v>
      </c>
      <c r="G179" s="58">
        <v>2.4914926199999998E-3</v>
      </c>
      <c r="H179" s="58">
        <v>4.2069383499999998E-3</v>
      </c>
      <c r="I179" s="58">
        <f t="shared" si="6"/>
        <v>7.4812329699999996E-3</v>
      </c>
      <c r="J179" s="58">
        <f t="shared" si="7"/>
        <v>7.4812324499999999E-3</v>
      </c>
      <c r="K179" s="58" t="b">
        <f t="shared" si="8"/>
        <v>1</v>
      </c>
    </row>
    <row r="180" spans="1:11">
      <c r="A180" s="58" t="s">
        <v>56</v>
      </c>
      <c r="B180" s="58" t="s">
        <v>57</v>
      </c>
      <c r="C180" s="58" t="s">
        <v>98</v>
      </c>
      <c r="D180" s="58">
        <v>825</v>
      </c>
      <c r="E180" s="58">
        <v>6.5227410400000001E-3</v>
      </c>
      <c r="F180" s="58">
        <v>7.4583310000000003E-4</v>
      </c>
      <c r="G180" s="58">
        <v>1.7088100899999999E-3</v>
      </c>
      <c r="H180" s="58">
        <v>4.0680973999999998E-3</v>
      </c>
      <c r="I180" s="58">
        <f t="shared" si="6"/>
        <v>6.5227410400000001E-3</v>
      </c>
      <c r="J180" s="58">
        <f t="shared" si="7"/>
        <v>6.5227405899999993E-3</v>
      </c>
      <c r="K180" s="58" t="b">
        <f t="shared" si="8"/>
        <v>1</v>
      </c>
    </row>
    <row r="181" spans="1:11">
      <c r="A181" s="58" t="s">
        <v>56</v>
      </c>
      <c r="B181" s="58" t="s">
        <v>59</v>
      </c>
      <c r="C181" s="58" t="s">
        <v>98</v>
      </c>
      <c r="D181" s="58">
        <v>273</v>
      </c>
      <c r="E181" s="58">
        <v>5.9412305699999999E-3</v>
      </c>
      <c r="F181" s="58">
        <v>6.9982848999999999E-4</v>
      </c>
      <c r="G181" s="58">
        <v>1.5241314999999999E-3</v>
      </c>
      <c r="H181" s="58">
        <v>3.7172701499999998E-3</v>
      </c>
      <c r="I181" s="58">
        <f t="shared" si="6"/>
        <v>5.9412305699999999E-3</v>
      </c>
      <c r="J181" s="58">
        <f t="shared" si="7"/>
        <v>5.9412301399999999E-3</v>
      </c>
      <c r="K181" s="58" t="b">
        <f t="shared" si="8"/>
        <v>1</v>
      </c>
    </row>
    <row r="182" spans="1:11">
      <c r="A182" s="58" t="s">
        <v>56</v>
      </c>
      <c r="B182" s="58" t="s">
        <v>60</v>
      </c>
      <c r="C182" s="58" t="s">
        <v>98</v>
      </c>
      <c r="D182" s="58">
        <v>233</v>
      </c>
      <c r="E182" s="58">
        <v>6.4732352999999996E-3</v>
      </c>
      <c r="F182" s="58">
        <v>7.1098568999999998E-4</v>
      </c>
      <c r="G182" s="58">
        <v>1.7479333E-3</v>
      </c>
      <c r="H182" s="58">
        <v>4.0143158300000002E-3</v>
      </c>
      <c r="I182" s="58">
        <f t="shared" si="6"/>
        <v>6.4732352999999996E-3</v>
      </c>
      <c r="J182" s="58">
        <f t="shared" si="7"/>
        <v>6.4732348199999998E-3</v>
      </c>
      <c r="K182" s="58" t="b">
        <f t="shared" si="8"/>
        <v>1</v>
      </c>
    </row>
    <row r="183" spans="1:11">
      <c r="A183" s="58" t="s">
        <v>56</v>
      </c>
      <c r="B183" s="58" t="s">
        <v>61</v>
      </c>
      <c r="C183" s="58" t="s">
        <v>98</v>
      </c>
      <c r="D183" s="58">
        <v>70</v>
      </c>
      <c r="E183" s="58">
        <v>7.7542986899999996E-3</v>
      </c>
      <c r="F183" s="58">
        <v>9.4460951999999999E-4</v>
      </c>
      <c r="G183" s="58">
        <v>1.9335315300000001E-3</v>
      </c>
      <c r="H183" s="58">
        <v>4.8761571700000001E-3</v>
      </c>
      <c r="I183" s="58">
        <f t="shared" si="6"/>
        <v>7.7542986899999996E-3</v>
      </c>
      <c r="J183" s="58">
        <f t="shared" si="7"/>
        <v>7.7542982200000006E-3</v>
      </c>
      <c r="K183" s="58" t="b">
        <f t="shared" si="8"/>
        <v>1</v>
      </c>
    </row>
    <row r="184" spans="1:11">
      <c r="A184" s="58" t="s">
        <v>56</v>
      </c>
      <c r="B184" s="58" t="s">
        <v>62</v>
      </c>
      <c r="C184" s="58" t="s">
        <v>98</v>
      </c>
      <c r="D184" s="58">
        <v>249</v>
      </c>
      <c r="E184" s="58">
        <v>6.86040435E-3</v>
      </c>
      <c r="F184" s="58">
        <v>7.7299916999999999E-4</v>
      </c>
      <c r="G184" s="58">
        <v>1.8115050599999999E-3</v>
      </c>
      <c r="H184" s="58">
        <v>4.2758996399999997E-3</v>
      </c>
      <c r="I184" s="58">
        <f t="shared" si="6"/>
        <v>6.86040435E-3</v>
      </c>
      <c r="J184" s="58">
        <f t="shared" si="7"/>
        <v>6.8604038700000002E-3</v>
      </c>
      <c r="K184" s="58" t="b">
        <f t="shared" si="8"/>
        <v>1</v>
      </c>
    </row>
    <row r="185" spans="1:11">
      <c r="A185" s="58" t="s">
        <v>56</v>
      </c>
      <c r="B185" s="58" t="s">
        <v>57</v>
      </c>
      <c r="C185" s="58" t="s">
        <v>99</v>
      </c>
      <c r="D185" s="58">
        <v>2582</v>
      </c>
      <c r="E185" s="58">
        <v>5.5573528299999999E-3</v>
      </c>
      <c r="F185" s="58">
        <v>9.2991071999999999E-4</v>
      </c>
      <c r="G185" s="58">
        <v>1.00268573E-3</v>
      </c>
      <c r="H185" s="58">
        <v>3.6247559100000002E-3</v>
      </c>
      <c r="I185" s="58">
        <f t="shared" si="6"/>
        <v>5.5573528299999999E-3</v>
      </c>
      <c r="J185" s="58">
        <f t="shared" si="7"/>
        <v>5.5573523600000001E-3</v>
      </c>
      <c r="K185" s="58" t="b">
        <f t="shared" si="8"/>
        <v>1</v>
      </c>
    </row>
    <row r="186" spans="1:11">
      <c r="A186" s="58" t="s">
        <v>56</v>
      </c>
      <c r="B186" s="58" t="s">
        <v>59</v>
      </c>
      <c r="C186" s="58" t="s">
        <v>99</v>
      </c>
      <c r="D186" s="58">
        <v>877</v>
      </c>
      <c r="E186" s="58">
        <v>5.0103596799999997E-3</v>
      </c>
      <c r="F186" s="58">
        <v>8.1388019999999997E-4</v>
      </c>
      <c r="G186" s="58">
        <v>8.8733664000000001E-4</v>
      </c>
      <c r="H186" s="58">
        <v>3.30914236E-3</v>
      </c>
      <c r="I186" s="58">
        <f t="shared" si="6"/>
        <v>5.0103596799999997E-3</v>
      </c>
      <c r="J186" s="58">
        <f t="shared" si="7"/>
        <v>5.0103591999999999E-3</v>
      </c>
      <c r="K186" s="58" t="b">
        <f t="shared" si="8"/>
        <v>1</v>
      </c>
    </row>
    <row r="187" spans="1:11">
      <c r="A187" s="58" t="s">
        <v>56</v>
      </c>
      <c r="B187" s="58" t="s">
        <v>60</v>
      </c>
      <c r="C187" s="58" t="s">
        <v>99</v>
      </c>
      <c r="D187" s="58">
        <v>513</v>
      </c>
      <c r="E187" s="58">
        <v>5.3365729200000002E-3</v>
      </c>
      <c r="F187" s="58">
        <v>9.6482181000000005E-4</v>
      </c>
      <c r="G187" s="58">
        <v>9.8569123000000008E-4</v>
      </c>
      <c r="H187" s="58">
        <v>3.3860594399999998E-3</v>
      </c>
      <c r="I187" s="58">
        <f t="shared" si="6"/>
        <v>5.3365729200000002E-3</v>
      </c>
      <c r="J187" s="58">
        <f t="shared" si="7"/>
        <v>5.3365724800000002E-3</v>
      </c>
      <c r="K187" s="58" t="b">
        <f t="shared" si="8"/>
        <v>1</v>
      </c>
    </row>
    <row r="188" spans="1:11">
      <c r="A188" s="58" t="s">
        <v>56</v>
      </c>
      <c r="B188" s="58" t="s">
        <v>61</v>
      </c>
      <c r="C188" s="58" t="s">
        <v>99</v>
      </c>
      <c r="D188" s="58">
        <v>314</v>
      </c>
      <c r="E188" s="58">
        <v>6.6110813699999998E-3</v>
      </c>
      <c r="F188" s="58">
        <v>1.20141813E-3</v>
      </c>
      <c r="G188" s="58">
        <v>9.8324315000000002E-4</v>
      </c>
      <c r="H188" s="58">
        <v>4.4264195900000003E-3</v>
      </c>
      <c r="I188" s="58">
        <f t="shared" si="6"/>
        <v>6.6110813699999998E-3</v>
      </c>
      <c r="J188" s="58">
        <f t="shared" si="7"/>
        <v>6.6110808700000001E-3</v>
      </c>
      <c r="K188" s="58" t="b">
        <f t="shared" si="8"/>
        <v>1</v>
      </c>
    </row>
    <row r="189" spans="1:11">
      <c r="A189" s="58" t="s">
        <v>56</v>
      </c>
      <c r="B189" s="58" t="s">
        <v>62</v>
      </c>
      <c r="C189" s="58" t="s">
        <v>99</v>
      </c>
      <c r="D189" s="58">
        <v>878</v>
      </c>
      <c r="E189" s="58">
        <v>5.8558748499999997E-3</v>
      </c>
      <c r="F189" s="58">
        <v>9.2831168999999998E-4</v>
      </c>
      <c r="G189" s="58">
        <v>1.1347863100000001E-3</v>
      </c>
      <c r="H189" s="58">
        <v>3.7927763800000001E-3</v>
      </c>
      <c r="I189" s="58">
        <f t="shared" si="6"/>
        <v>5.8558748499999997E-3</v>
      </c>
      <c r="J189" s="58">
        <f t="shared" si="7"/>
        <v>5.8558743800000007E-3</v>
      </c>
      <c r="K189" s="58" t="b">
        <f t="shared" si="8"/>
        <v>1</v>
      </c>
    </row>
    <row r="190" spans="1:11">
      <c r="A190" s="58" t="s">
        <v>56</v>
      </c>
      <c r="B190" s="58" t="s">
        <v>57</v>
      </c>
      <c r="C190" s="58" t="s">
        <v>100</v>
      </c>
      <c r="D190" s="58">
        <v>1727</v>
      </c>
      <c r="E190" s="58">
        <v>6.1968474799999999E-3</v>
      </c>
      <c r="F190" s="58">
        <v>6.5413264999999998E-4</v>
      </c>
      <c r="G190" s="58">
        <v>1.6788972799999999E-3</v>
      </c>
      <c r="H190" s="58">
        <v>3.86381707E-3</v>
      </c>
      <c r="I190" s="58">
        <f t="shared" si="6"/>
        <v>6.1968474799999999E-3</v>
      </c>
      <c r="J190" s="58">
        <f t="shared" si="7"/>
        <v>6.1968470000000001E-3</v>
      </c>
      <c r="K190" s="58" t="b">
        <f t="shared" si="8"/>
        <v>1</v>
      </c>
    </row>
    <row r="191" spans="1:11">
      <c r="A191" s="58" t="s">
        <v>56</v>
      </c>
      <c r="B191" s="58" t="s">
        <v>59</v>
      </c>
      <c r="C191" s="58" t="s">
        <v>100</v>
      </c>
      <c r="D191" s="58">
        <v>704</v>
      </c>
      <c r="E191" s="58">
        <v>5.6294386700000004E-3</v>
      </c>
      <c r="F191" s="58">
        <v>5.3219344999999997E-4</v>
      </c>
      <c r="G191" s="58">
        <v>1.5081805300000001E-3</v>
      </c>
      <c r="H191" s="58">
        <v>3.5890642299999998E-3</v>
      </c>
      <c r="I191" s="58">
        <f t="shared" si="6"/>
        <v>5.6294386700000004E-3</v>
      </c>
      <c r="J191" s="58">
        <f t="shared" si="7"/>
        <v>5.6294382100000005E-3</v>
      </c>
      <c r="K191" s="58" t="b">
        <f t="shared" si="8"/>
        <v>1</v>
      </c>
    </row>
    <row r="192" spans="1:11">
      <c r="A192" s="58" t="s">
        <v>56</v>
      </c>
      <c r="B192" s="58" t="s">
        <v>60</v>
      </c>
      <c r="C192" s="58" t="s">
        <v>100</v>
      </c>
      <c r="D192" s="58">
        <v>407</v>
      </c>
      <c r="E192" s="58">
        <v>6.0068304500000003E-3</v>
      </c>
      <c r="F192" s="58">
        <v>7.2785828999999999E-4</v>
      </c>
      <c r="G192" s="58">
        <v>1.69115114E-3</v>
      </c>
      <c r="H192" s="58">
        <v>3.5878205500000002E-3</v>
      </c>
      <c r="I192" s="58">
        <f t="shared" si="6"/>
        <v>6.0068304500000003E-3</v>
      </c>
      <c r="J192" s="58">
        <f t="shared" si="7"/>
        <v>6.0068299799999995E-3</v>
      </c>
      <c r="K192" s="58" t="b">
        <f t="shared" si="8"/>
        <v>1</v>
      </c>
    </row>
    <row r="193" spans="1:11">
      <c r="A193" s="58" t="s">
        <v>56</v>
      </c>
      <c r="B193" s="58" t="s">
        <v>61</v>
      </c>
      <c r="C193" s="58" t="s">
        <v>100</v>
      </c>
      <c r="D193" s="58">
        <v>118</v>
      </c>
      <c r="E193" s="58">
        <v>7.3588549200000004E-3</v>
      </c>
      <c r="F193" s="58">
        <v>8.4726121000000001E-4</v>
      </c>
      <c r="G193" s="58">
        <v>1.8968728E-3</v>
      </c>
      <c r="H193" s="58">
        <v>4.6147204100000002E-3</v>
      </c>
      <c r="I193" s="58">
        <f t="shared" si="6"/>
        <v>7.3588549200000004E-3</v>
      </c>
      <c r="J193" s="58">
        <f t="shared" si="7"/>
        <v>7.3588544199999998E-3</v>
      </c>
      <c r="K193" s="58" t="b">
        <f t="shared" si="8"/>
        <v>1</v>
      </c>
    </row>
    <row r="194" spans="1:11">
      <c r="A194" s="58" t="s">
        <v>56</v>
      </c>
      <c r="B194" s="58" t="s">
        <v>62</v>
      </c>
      <c r="C194" s="58" t="s">
        <v>100</v>
      </c>
      <c r="D194" s="58">
        <v>498</v>
      </c>
      <c r="E194" s="58">
        <v>6.8789275099999997E-3</v>
      </c>
      <c r="F194" s="58">
        <v>7.2049750000000002E-4</v>
      </c>
      <c r="G194" s="58">
        <v>1.85856829E-3</v>
      </c>
      <c r="H194" s="58">
        <v>4.2998612300000003E-3</v>
      </c>
      <c r="I194" s="58">
        <f t="shared" ref="I194:I257" si="9">E194</f>
        <v>6.8789275099999997E-3</v>
      </c>
      <c r="J194" s="58">
        <f t="shared" ref="J194:J257" si="10">SUM(F194:H194)</f>
        <v>6.8789270199999999E-3</v>
      </c>
      <c r="K194" s="58" t="b">
        <f t="shared" ref="K194:K257" si="11">ROUND(I194,5)=ROUND(J194,5)</f>
        <v>1</v>
      </c>
    </row>
    <row r="195" spans="1:11">
      <c r="A195" s="58" t="s">
        <v>56</v>
      </c>
      <c r="B195" s="58" t="s">
        <v>57</v>
      </c>
      <c r="C195" s="58" t="s">
        <v>101</v>
      </c>
      <c r="D195" s="58">
        <v>1127</v>
      </c>
      <c r="E195" s="58">
        <v>6.8933929900000003E-3</v>
      </c>
      <c r="F195" s="58">
        <v>7.5051735000000004E-4</v>
      </c>
      <c r="G195" s="58">
        <v>2.3910473600000002E-3</v>
      </c>
      <c r="H195" s="58">
        <v>3.75182779E-3</v>
      </c>
      <c r="I195" s="58">
        <f t="shared" si="9"/>
        <v>6.8933929900000003E-3</v>
      </c>
      <c r="J195" s="58">
        <f t="shared" si="10"/>
        <v>6.8933924999999997E-3</v>
      </c>
      <c r="K195" s="58" t="b">
        <f t="shared" si="11"/>
        <v>1</v>
      </c>
    </row>
    <row r="196" spans="1:11">
      <c r="A196" s="58" t="s">
        <v>56</v>
      </c>
      <c r="B196" s="58" t="s">
        <v>59</v>
      </c>
      <c r="C196" s="58" t="s">
        <v>101</v>
      </c>
      <c r="D196" s="58">
        <v>378</v>
      </c>
      <c r="E196" s="58">
        <v>6.1614182999999998E-3</v>
      </c>
      <c r="F196" s="58">
        <v>6.6780544999999998E-4</v>
      </c>
      <c r="G196" s="58">
        <v>2.07607633E-3</v>
      </c>
      <c r="H196" s="58">
        <v>3.4175360100000001E-3</v>
      </c>
      <c r="I196" s="58">
        <f t="shared" si="9"/>
        <v>6.1614182999999998E-3</v>
      </c>
      <c r="J196" s="58">
        <f t="shared" si="10"/>
        <v>6.1614177900000001E-3</v>
      </c>
      <c r="K196" s="58" t="b">
        <f t="shared" si="11"/>
        <v>1</v>
      </c>
    </row>
    <row r="197" spans="1:11">
      <c r="A197" s="58" t="s">
        <v>56</v>
      </c>
      <c r="B197" s="58" t="s">
        <v>60</v>
      </c>
      <c r="C197" s="58" t="s">
        <v>101</v>
      </c>
      <c r="D197" s="58">
        <v>274</v>
      </c>
      <c r="E197" s="58">
        <v>6.7388987799999996E-3</v>
      </c>
      <c r="F197" s="58">
        <v>7.2684316000000003E-4</v>
      </c>
      <c r="G197" s="58">
        <v>2.47161369E-3</v>
      </c>
      <c r="H197" s="58">
        <v>3.5404414300000001E-3</v>
      </c>
      <c r="I197" s="58">
        <f t="shared" si="9"/>
        <v>6.7388987799999996E-3</v>
      </c>
      <c r="J197" s="58">
        <f t="shared" si="10"/>
        <v>6.7388982799999999E-3</v>
      </c>
      <c r="K197" s="58" t="b">
        <f t="shared" si="11"/>
        <v>1</v>
      </c>
    </row>
    <row r="198" spans="1:11">
      <c r="A198" s="58" t="s">
        <v>56</v>
      </c>
      <c r="B198" s="58" t="s">
        <v>61</v>
      </c>
      <c r="C198" s="58" t="s">
        <v>101</v>
      </c>
      <c r="D198" s="58">
        <v>91</v>
      </c>
      <c r="E198" s="58">
        <v>8.91165524E-3</v>
      </c>
      <c r="F198" s="58">
        <v>8.0484307000000001E-4</v>
      </c>
      <c r="G198" s="58">
        <v>3.05339314E-3</v>
      </c>
      <c r="H198" s="58">
        <v>5.0534185699999999E-3</v>
      </c>
      <c r="I198" s="58">
        <f t="shared" si="9"/>
        <v>8.91165524E-3</v>
      </c>
      <c r="J198" s="58">
        <f t="shared" si="10"/>
        <v>8.9116547800000001E-3</v>
      </c>
      <c r="K198" s="58" t="b">
        <f t="shared" si="11"/>
        <v>1</v>
      </c>
    </row>
    <row r="199" spans="1:11">
      <c r="A199" s="58" t="s">
        <v>56</v>
      </c>
      <c r="B199" s="58" t="s">
        <v>62</v>
      </c>
      <c r="C199" s="58" t="s">
        <v>101</v>
      </c>
      <c r="D199" s="58">
        <v>384</v>
      </c>
      <c r="E199" s="58">
        <v>7.2458825100000001E-3</v>
      </c>
      <c r="F199" s="58">
        <v>8.3595535E-4</v>
      </c>
      <c r="G199" s="58">
        <v>2.48664738E-3</v>
      </c>
      <c r="H199" s="58">
        <v>3.9232793300000004E-3</v>
      </c>
      <c r="I199" s="58">
        <f t="shared" si="9"/>
        <v>7.2458825100000001E-3</v>
      </c>
      <c r="J199" s="58">
        <f t="shared" si="10"/>
        <v>7.2458820600000001E-3</v>
      </c>
      <c r="K199" s="58" t="b">
        <f t="shared" si="11"/>
        <v>1</v>
      </c>
    </row>
    <row r="200" spans="1:11">
      <c r="A200" s="58" t="s">
        <v>56</v>
      </c>
      <c r="B200" s="58" t="s">
        <v>57</v>
      </c>
      <c r="C200" s="58" t="s">
        <v>102</v>
      </c>
      <c r="D200" s="58">
        <v>1468</v>
      </c>
      <c r="E200" s="58">
        <v>6.1501221199999996E-3</v>
      </c>
      <c r="F200" s="58">
        <v>9.4364948E-4</v>
      </c>
      <c r="G200" s="58">
        <v>1.0544941E-3</v>
      </c>
      <c r="H200" s="58">
        <v>4.1519780700000003E-3</v>
      </c>
      <c r="I200" s="58">
        <f t="shared" si="9"/>
        <v>6.1501221199999996E-3</v>
      </c>
      <c r="J200" s="58">
        <f t="shared" si="10"/>
        <v>6.1501216500000006E-3</v>
      </c>
      <c r="K200" s="58" t="b">
        <f t="shared" si="11"/>
        <v>1</v>
      </c>
    </row>
    <row r="201" spans="1:11">
      <c r="A201" s="58" t="s">
        <v>56</v>
      </c>
      <c r="B201" s="58" t="s">
        <v>59</v>
      </c>
      <c r="C201" s="58" t="s">
        <v>102</v>
      </c>
      <c r="D201" s="58">
        <v>571</v>
      </c>
      <c r="E201" s="58">
        <v>5.7385716299999997E-3</v>
      </c>
      <c r="F201" s="58">
        <v>8.1829288000000004E-4</v>
      </c>
      <c r="G201" s="58">
        <v>9.4631714E-4</v>
      </c>
      <c r="H201" s="58">
        <v>3.9739611300000002E-3</v>
      </c>
      <c r="I201" s="58">
        <f t="shared" si="9"/>
        <v>5.7385716299999997E-3</v>
      </c>
      <c r="J201" s="58">
        <f t="shared" si="10"/>
        <v>5.7385711499999999E-3</v>
      </c>
      <c r="K201" s="58" t="b">
        <f t="shared" si="11"/>
        <v>1</v>
      </c>
    </row>
    <row r="202" spans="1:11">
      <c r="A202" s="58" t="s">
        <v>56</v>
      </c>
      <c r="B202" s="58" t="s">
        <v>60</v>
      </c>
      <c r="C202" s="58" t="s">
        <v>102</v>
      </c>
      <c r="D202" s="58">
        <v>371</v>
      </c>
      <c r="E202" s="58">
        <v>5.8816883799999997E-3</v>
      </c>
      <c r="F202" s="58">
        <v>9.5946243000000003E-4</v>
      </c>
      <c r="G202" s="58">
        <v>1.0596046799999999E-3</v>
      </c>
      <c r="H202" s="58">
        <v>3.8626208E-3</v>
      </c>
      <c r="I202" s="58">
        <f t="shared" si="9"/>
        <v>5.8816883799999997E-3</v>
      </c>
      <c r="J202" s="58">
        <f t="shared" si="10"/>
        <v>5.8816879099999999E-3</v>
      </c>
      <c r="K202" s="58" t="b">
        <f t="shared" si="11"/>
        <v>1</v>
      </c>
    </row>
    <row r="203" spans="1:11">
      <c r="A203" s="58" t="s">
        <v>56</v>
      </c>
      <c r="B203" s="58" t="s">
        <v>61</v>
      </c>
      <c r="C203" s="58" t="s">
        <v>102</v>
      </c>
      <c r="D203" s="58">
        <v>124</v>
      </c>
      <c r="E203" s="58">
        <v>6.9125221800000001E-3</v>
      </c>
      <c r="F203" s="58">
        <v>1.12025812E-3</v>
      </c>
      <c r="G203" s="58">
        <v>1.17355487E-3</v>
      </c>
      <c r="H203" s="58">
        <v>4.6187087199999997E-3</v>
      </c>
      <c r="I203" s="58">
        <f t="shared" si="9"/>
        <v>6.9125221800000001E-3</v>
      </c>
      <c r="J203" s="58">
        <f t="shared" si="10"/>
        <v>6.9125217099999994E-3</v>
      </c>
      <c r="K203" s="58" t="b">
        <f t="shared" si="11"/>
        <v>1</v>
      </c>
    </row>
    <row r="204" spans="1:11">
      <c r="A204" s="58" t="s">
        <v>56</v>
      </c>
      <c r="B204" s="58" t="s">
        <v>62</v>
      </c>
      <c r="C204" s="58" t="s">
        <v>102</v>
      </c>
      <c r="D204" s="58">
        <v>402</v>
      </c>
      <c r="E204" s="58">
        <v>6.7472530699999997E-3</v>
      </c>
      <c r="F204" s="58">
        <v>1.05263589E-3</v>
      </c>
      <c r="G204" s="58">
        <v>1.16670675E-3</v>
      </c>
      <c r="H204" s="58">
        <v>4.5279099699999997E-3</v>
      </c>
      <c r="I204" s="58">
        <f t="shared" si="9"/>
        <v>6.7472530699999997E-3</v>
      </c>
      <c r="J204" s="58">
        <f t="shared" si="10"/>
        <v>6.7472526099999998E-3</v>
      </c>
      <c r="K204" s="58" t="b">
        <f t="shared" si="11"/>
        <v>1</v>
      </c>
    </row>
    <row r="205" spans="1:11">
      <c r="A205" s="58" t="s">
        <v>56</v>
      </c>
      <c r="B205" s="58" t="s">
        <v>57</v>
      </c>
      <c r="C205" s="58" t="s">
        <v>103</v>
      </c>
      <c r="D205" s="58">
        <v>2160</v>
      </c>
      <c r="E205" s="58">
        <v>3.8704076399999998E-3</v>
      </c>
      <c r="F205" s="58">
        <v>3.6881084000000002E-4</v>
      </c>
      <c r="G205" s="58">
        <v>7.3927230999999997E-4</v>
      </c>
      <c r="H205" s="58">
        <v>2.76232401E-3</v>
      </c>
      <c r="I205" s="58">
        <f t="shared" si="9"/>
        <v>3.8704076399999998E-3</v>
      </c>
      <c r="J205" s="58">
        <f t="shared" si="10"/>
        <v>3.87040716E-3</v>
      </c>
      <c r="K205" s="58" t="b">
        <f t="shared" si="11"/>
        <v>1</v>
      </c>
    </row>
    <row r="206" spans="1:11">
      <c r="A206" s="58" t="s">
        <v>56</v>
      </c>
      <c r="B206" s="58" t="s">
        <v>59</v>
      </c>
      <c r="C206" s="58" t="s">
        <v>103</v>
      </c>
      <c r="D206" s="58">
        <v>877</v>
      </c>
      <c r="E206" s="58">
        <v>3.6759494499999999E-3</v>
      </c>
      <c r="F206" s="58">
        <v>3.2982787999999999E-4</v>
      </c>
      <c r="G206" s="58">
        <v>6.7695772E-4</v>
      </c>
      <c r="H206" s="58">
        <v>2.6691633599999999E-3</v>
      </c>
      <c r="I206" s="58">
        <f t="shared" si="9"/>
        <v>3.6759494499999999E-3</v>
      </c>
      <c r="J206" s="58">
        <f t="shared" si="10"/>
        <v>3.6759489599999997E-3</v>
      </c>
      <c r="K206" s="58" t="b">
        <f t="shared" si="11"/>
        <v>1</v>
      </c>
    </row>
    <row r="207" spans="1:11">
      <c r="A207" s="58" t="s">
        <v>56</v>
      </c>
      <c r="B207" s="58" t="s">
        <v>60</v>
      </c>
      <c r="C207" s="58" t="s">
        <v>103</v>
      </c>
      <c r="D207" s="58">
        <v>469</v>
      </c>
      <c r="E207" s="58">
        <v>3.7628324199999999E-3</v>
      </c>
      <c r="F207" s="58">
        <v>3.9433264E-4</v>
      </c>
      <c r="G207" s="58">
        <v>7.1194105000000002E-4</v>
      </c>
      <c r="H207" s="58">
        <v>2.6565582400000002E-3</v>
      </c>
      <c r="I207" s="58">
        <f t="shared" si="9"/>
        <v>3.7628324199999999E-3</v>
      </c>
      <c r="J207" s="58">
        <f t="shared" si="10"/>
        <v>3.7628319300000001E-3</v>
      </c>
      <c r="K207" s="58" t="b">
        <f t="shared" si="11"/>
        <v>1</v>
      </c>
    </row>
    <row r="208" spans="1:11">
      <c r="A208" s="58" t="s">
        <v>56</v>
      </c>
      <c r="B208" s="58" t="s">
        <v>61</v>
      </c>
      <c r="C208" s="58" t="s">
        <v>103</v>
      </c>
      <c r="D208" s="58">
        <v>158</v>
      </c>
      <c r="E208" s="58">
        <v>4.0701913900000001E-3</v>
      </c>
      <c r="F208" s="58">
        <v>4.2538362000000001E-4</v>
      </c>
      <c r="G208" s="58">
        <v>7.0631130000000004E-4</v>
      </c>
      <c r="H208" s="58">
        <v>2.9384960000000001E-3</v>
      </c>
      <c r="I208" s="58">
        <f t="shared" si="9"/>
        <v>4.0701913900000001E-3</v>
      </c>
      <c r="J208" s="58">
        <f t="shared" si="10"/>
        <v>4.0701909200000002E-3</v>
      </c>
      <c r="K208" s="58" t="b">
        <f t="shared" si="11"/>
        <v>1</v>
      </c>
    </row>
    <row r="209" spans="1:11">
      <c r="A209" s="58" t="s">
        <v>56</v>
      </c>
      <c r="B209" s="58" t="s">
        <v>62</v>
      </c>
      <c r="C209" s="58" t="s">
        <v>103</v>
      </c>
      <c r="D209" s="58">
        <v>656</v>
      </c>
      <c r="E209" s="58">
        <v>4.1591679699999997E-3</v>
      </c>
      <c r="F209" s="58">
        <v>3.8905447999999999E-4</v>
      </c>
      <c r="G209" s="58">
        <v>8.5005903999999996E-4</v>
      </c>
      <c r="H209" s="58">
        <v>2.9200539600000002E-3</v>
      </c>
      <c r="I209" s="58">
        <f t="shared" si="9"/>
        <v>4.1591679699999997E-3</v>
      </c>
      <c r="J209" s="58">
        <f t="shared" si="10"/>
        <v>4.1591674799999999E-3</v>
      </c>
      <c r="K209" s="58" t="b">
        <f t="shared" si="11"/>
        <v>1</v>
      </c>
    </row>
    <row r="210" spans="1:11">
      <c r="A210" s="58" t="s">
        <v>56</v>
      </c>
      <c r="B210" s="58" t="s">
        <v>57</v>
      </c>
      <c r="C210" s="58" t="s">
        <v>104</v>
      </c>
      <c r="D210" s="58">
        <v>923</v>
      </c>
      <c r="E210" s="58">
        <v>6.2403693300000004E-3</v>
      </c>
      <c r="F210" s="58">
        <v>4.4017820999999997E-4</v>
      </c>
      <c r="G210" s="58">
        <v>1.77108389E-3</v>
      </c>
      <c r="H210" s="58">
        <v>4.0291067299999999E-3</v>
      </c>
      <c r="I210" s="58">
        <f t="shared" si="9"/>
        <v>6.2403693300000004E-3</v>
      </c>
      <c r="J210" s="58">
        <f t="shared" si="10"/>
        <v>6.2403688299999998E-3</v>
      </c>
      <c r="K210" s="58" t="b">
        <f t="shared" si="11"/>
        <v>1</v>
      </c>
    </row>
    <row r="211" spans="1:11">
      <c r="A211" s="58" t="s">
        <v>56</v>
      </c>
      <c r="B211" s="58" t="s">
        <v>59</v>
      </c>
      <c r="C211" s="58" t="s">
        <v>104</v>
      </c>
      <c r="D211" s="58">
        <v>268</v>
      </c>
      <c r="E211" s="58">
        <v>5.8060821899999998E-3</v>
      </c>
      <c r="F211" s="58">
        <v>3.5357044999999998E-4</v>
      </c>
      <c r="G211" s="58">
        <v>1.5704893399999999E-3</v>
      </c>
      <c r="H211" s="58">
        <v>3.88202194E-3</v>
      </c>
      <c r="I211" s="58">
        <f t="shared" si="9"/>
        <v>5.8060821899999998E-3</v>
      </c>
      <c r="J211" s="58">
        <f t="shared" si="10"/>
        <v>5.8060817299999999E-3</v>
      </c>
      <c r="K211" s="58" t="b">
        <f t="shared" si="11"/>
        <v>1</v>
      </c>
    </row>
    <row r="212" spans="1:11">
      <c r="A212" s="58" t="s">
        <v>56</v>
      </c>
      <c r="B212" s="58" t="s">
        <v>60</v>
      </c>
      <c r="C212" s="58" t="s">
        <v>104</v>
      </c>
      <c r="D212" s="58">
        <v>174</v>
      </c>
      <c r="E212" s="58">
        <v>5.4178637399999998E-3</v>
      </c>
      <c r="F212" s="58">
        <v>4.6489173E-4</v>
      </c>
      <c r="G212" s="58">
        <v>1.55910736E-3</v>
      </c>
      <c r="H212" s="58">
        <v>3.3938641400000002E-3</v>
      </c>
      <c r="I212" s="58">
        <f t="shared" si="9"/>
        <v>5.4178637399999998E-3</v>
      </c>
      <c r="J212" s="58">
        <f t="shared" si="10"/>
        <v>5.4178632300000001E-3</v>
      </c>
      <c r="K212" s="58" t="b">
        <f t="shared" si="11"/>
        <v>1</v>
      </c>
    </row>
    <row r="213" spans="1:11">
      <c r="A213" s="58" t="s">
        <v>56</v>
      </c>
      <c r="B213" s="58" t="s">
        <v>61</v>
      </c>
      <c r="C213" s="58" t="s">
        <v>104</v>
      </c>
      <c r="D213" s="58">
        <v>153</v>
      </c>
      <c r="E213" s="58">
        <v>6.2438723099999998E-3</v>
      </c>
      <c r="F213" s="58">
        <v>4.4586636999999999E-4</v>
      </c>
      <c r="G213" s="58">
        <v>1.9180432099999999E-3</v>
      </c>
      <c r="H213" s="58">
        <v>3.8799622199999998E-3</v>
      </c>
      <c r="I213" s="58">
        <f t="shared" si="9"/>
        <v>6.2438723099999998E-3</v>
      </c>
      <c r="J213" s="58">
        <f t="shared" si="10"/>
        <v>6.2438718000000001E-3</v>
      </c>
      <c r="K213" s="58" t="b">
        <f t="shared" si="11"/>
        <v>1</v>
      </c>
    </row>
    <row r="214" spans="1:11">
      <c r="A214" s="58" t="s">
        <v>56</v>
      </c>
      <c r="B214" s="58" t="s">
        <v>62</v>
      </c>
      <c r="C214" s="58" t="s">
        <v>104</v>
      </c>
      <c r="D214" s="58">
        <v>328</v>
      </c>
      <c r="E214" s="58">
        <v>7.0299088599999997E-3</v>
      </c>
      <c r="F214" s="58">
        <v>4.9517956000000004E-4</v>
      </c>
      <c r="G214" s="58">
        <v>1.9788841300000001E-3</v>
      </c>
      <c r="H214" s="58">
        <v>4.5558446599999998E-3</v>
      </c>
      <c r="I214" s="58">
        <f t="shared" si="9"/>
        <v>7.0299088599999997E-3</v>
      </c>
      <c r="J214" s="58">
        <f t="shared" si="10"/>
        <v>7.02990835E-3</v>
      </c>
      <c r="K214" s="58" t="b">
        <f t="shared" si="11"/>
        <v>1</v>
      </c>
    </row>
    <row r="215" spans="1:11">
      <c r="A215" s="58" t="s">
        <v>56</v>
      </c>
      <c r="B215" s="58" t="s">
        <v>57</v>
      </c>
      <c r="C215" s="58" t="s">
        <v>105</v>
      </c>
      <c r="D215" s="58">
        <v>4874</v>
      </c>
      <c r="E215" s="58">
        <v>4.7984104500000003E-3</v>
      </c>
      <c r="F215" s="58">
        <v>9.5917799000000002E-4</v>
      </c>
      <c r="G215" s="58">
        <v>9.0919386000000001E-4</v>
      </c>
      <c r="H215" s="58">
        <v>2.9300381099999998E-3</v>
      </c>
      <c r="I215" s="58">
        <f t="shared" si="9"/>
        <v>4.7984104500000003E-3</v>
      </c>
      <c r="J215" s="58">
        <f t="shared" si="10"/>
        <v>4.7984099599999996E-3</v>
      </c>
      <c r="K215" s="58" t="b">
        <f t="shared" si="11"/>
        <v>1</v>
      </c>
    </row>
    <row r="216" spans="1:11">
      <c r="A216" s="58" t="s">
        <v>56</v>
      </c>
      <c r="B216" s="58" t="s">
        <v>59</v>
      </c>
      <c r="C216" s="58" t="s">
        <v>105</v>
      </c>
      <c r="D216" s="58">
        <v>2216</v>
      </c>
      <c r="E216" s="58">
        <v>4.6164988700000001E-3</v>
      </c>
      <c r="F216" s="58">
        <v>9.1626320999999998E-4</v>
      </c>
      <c r="G216" s="58">
        <v>8.4500117999999999E-4</v>
      </c>
      <c r="H216" s="58">
        <v>2.8552339999999999E-3</v>
      </c>
      <c r="I216" s="58">
        <f t="shared" si="9"/>
        <v>4.6164988700000001E-3</v>
      </c>
      <c r="J216" s="58">
        <f t="shared" si="10"/>
        <v>4.6164983899999994E-3</v>
      </c>
      <c r="K216" s="58" t="b">
        <f t="shared" si="11"/>
        <v>1</v>
      </c>
    </row>
    <row r="217" spans="1:11">
      <c r="A217" s="58" t="s">
        <v>56</v>
      </c>
      <c r="B217" s="58" t="s">
        <v>60</v>
      </c>
      <c r="C217" s="58" t="s">
        <v>105</v>
      </c>
      <c r="D217" s="58">
        <v>1171</v>
      </c>
      <c r="E217" s="58">
        <v>4.66314578E-3</v>
      </c>
      <c r="F217" s="58">
        <v>9.972184099999999E-4</v>
      </c>
      <c r="G217" s="58">
        <v>8.7579442E-4</v>
      </c>
      <c r="H217" s="58">
        <v>2.7901324399999998E-3</v>
      </c>
      <c r="I217" s="58">
        <f t="shared" si="9"/>
        <v>4.66314578E-3</v>
      </c>
      <c r="J217" s="58">
        <f t="shared" si="10"/>
        <v>4.6631452700000003E-3</v>
      </c>
      <c r="K217" s="58" t="b">
        <f t="shared" si="11"/>
        <v>1</v>
      </c>
    </row>
    <row r="218" spans="1:11">
      <c r="A218" s="58" t="s">
        <v>56</v>
      </c>
      <c r="B218" s="58" t="s">
        <v>61</v>
      </c>
      <c r="C218" s="58" t="s">
        <v>105</v>
      </c>
      <c r="D218" s="58">
        <v>261</v>
      </c>
      <c r="E218" s="58">
        <v>5.3655365100000003E-3</v>
      </c>
      <c r="F218" s="58">
        <v>1.15248489E-3</v>
      </c>
      <c r="G218" s="58">
        <v>9.6752138000000005E-4</v>
      </c>
      <c r="H218" s="58">
        <v>3.24552977E-3</v>
      </c>
      <c r="I218" s="58">
        <f t="shared" si="9"/>
        <v>5.3655365100000003E-3</v>
      </c>
      <c r="J218" s="58">
        <f t="shared" si="10"/>
        <v>5.3655360400000005E-3</v>
      </c>
      <c r="K218" s="58" t="b">
        <f t="shared" si="11"/>
        <v>1</v>
      </c>
    </row>
    <row r="219" spans="1:11">
      <c r="A219" s="58" t="s">
        <v>56</v>
      </c>
      <c r="B219" s="58" t="s">
        <v>62</v>
      </c>
      <c r="C219" s="58" t="s">
        <v>105</v>
      </c>
      <c r="D219" s="58">
        <v>1226</v>
      </c>
      <c r="E219" s="58">
        <v>5.1356788700000003E-3</v>
      </c>
      <c r="F219" s="58">
        <v>9.5926015000000002E-4</v>
      </c>
      <c r="G219" s="58">
        <v>1.04470628E-3</v>
      </c>
      <c r="H219" s="58">
        <v>3.1317119600000002E-3</v>
      </c>
      <c r="I219" s="58">
        <f t="shared" si="9"/>
        <v>5.1356788700000003E-3</v>
      </c>
      <c r="J219" s="58">
        <f t="shared" si="10"/>
        <v>5.1356783900000005E-3</v>
      </c>
      <c r="K219" s="58" t="b">
        <f t="shared" si="11"/>
        <v>1</v>
      </c>
    </row>
    <row r="220" spans="1:11">
      <c r="A220" s="58" t="s">
        <v>56</v>
      </c>
      <c r="B220" s="58" t="s">
        <v>57</v>
      </c>
      <c r="C220" s="58" t="s">
        <v>106</v>
      </c>
      <c r="D220" s="58">
        <v>1223</v>
      </c>
      <c r="E220" s="58">
        <v>6.3779013199999996E-3</v>
      </c>
      <c r="F220" s="58">
        <v>1.0874895299999999E-3</v>
      </c>
      <c r="G220" s="58">
        <v>2.0050117099999999E-3</v>
      </c>
      <c r="H220" s="58">
        <v>3.2853995899999999E-3</v>
      </c>
      <c r="I220" s="58">
        <f t="shared" si="9"/>
        <v>6.3779013199999996E-3</v>
      </c>
      <c r="J220" s="58">
        <f t="shared" si="10"/>
        <v>6.3779008299999999E-3</v>
      </c>
      <c r="K220" s="58" t="b">
        <f t="shared" si="11"/>
        <v>1</v>
      </c>
    </row>
    <row r="221" spans="1:11">
      <c r="A221" s="58" t="s">
        <v>56</v>
      </c>
      <c r="B221" s="58" t="s">
        <v>59</v>
      </c>
      <c r="C221" s="58" t="s">
        <v>106</v>
      </c>
      <c r="D221" s="58">
        <v>489</v>
      </c>
      <c r="E221" s="58">
        <v>5.9727190200000004E-3</v>
      </c>
      <c r="F221" s="58">
        <v>9.3918025000000005E-4</v>
      </c>
      <c r="G221" s="58">
        <v>1.9210120200000001E-3</v>
      </c>
      <c r="H221" s="58">
        <v>3.1125262900000002E-3</v>
      </c>
      <c r="I221" s="58">
        <f t="shared" si="9"/>
        <v>5.9727190200000004E-3</v>
      </c>
      <c r="J221" s="58">
        <f t="shared" si="10"/>
        <v>5.9727185599999996E-3</v>
      </c>
      <c r="K221" s="58" t="b">
        <f t="shared" si="11"/>
        <v>1</v>
      </c>
    </row>
    <row r="222" spans="1:11">
      <c r="A222" s="58" t="s">
        <v>56</v>
      </c>
      <c r="B222" s="58" t="s">
        <v>60</v>
      </c>
      <c r="C222" s="58" t="s">
        <v>106</v>
      </c>
      <c r="D222" s="58">
        <v>303</v>
      </c>
      <c r="E222" s="58">
        <v>6.1335332599999999E-3</v>
      </c>
      <c r="F222" s="58">
        <v>1.1378114400000001E-3</v>
      </c>
      <c r="G222" s="58">
        <v>1.8646862E-3</v>
      </c>
      <c r="H222" s="58">
        <v>3.13103508E-3</v>
      </c>
      <c r="I222" s="58">
        <f t="shared" si="9"/>
        <v>6.1335332599999999E-3</v>
      </c>
      <c r="J222" s="58">
        <f t="shared" si="10"/>
        <v>6.1335327199999994E-3</v>
      </c>
      <c r="K222" s="58" t="b">
        <f t="shared" si="11"/>
        <v>1</v>
      </c>
    </row>
    <row r="223" spans="1:11">
      <c r="A223" s="58" t="s">
        <v>56</v>
      </c>
      <c r="B223" s="58" t="s">
        <v>61</v>
      </c>
      <c r="C223" s="58" t="s">
        <v>106</v>
      </c>
      <c r="D223" s="58">
        <v>81</v>
      </c>
      <c r="E223" s="58">
        <v>7.3558239499999997E-3</v>
      </c>
      <c r="F223" s="58">
        <v>1.46404869E-3</v>
      </c>
      <c r="G223" s="58">
        <v>2.1159119599999999E-3</v>
      </c>
      <c r="H223" s="58">
        <v>3.7758628300000002E-3</v>
      </c>
      <c r="I223" s="58">
        <f t="shared" si="9"/>
        <v>7.3558239499999997E-3</v>
      </c>
      <c r="J223" s="58">
        <f t="shared" si="10"/>
        <v>7.3558234800000007E-3</v>
      </c>
      <c r="K223" s="58" t="b">
        <f t="shared" si="11"/>
        <v>1</v>
      </c>
    </row>
    <row r="224" spans="1:11">
      <c r="A224" s="58" t="s">
        <v>56</v>
      </c>
      <c r="B224" s="58" t="s">
        <v>62</v>
      </c>
      <c r="C224" s="58" t="s">
        <v>106</v>
      </c>
      <c r="D224" s="58">
        <v>350</v>
      </c>
      <c r="E224" s="58">
        <v>6.9292325599999999E-3</v>
      </c>
      <c r="F224" s="58">
        <v>1.1639878500000001E-3</v>
      </c>
      <c r="G224" s="58">
        <v>2.2181875799999998E-3</v>
      </c>
      <c r="H224" s="58">
        <v>3.5470566399999999E-3</v>
      </c>
      <c r="I224" s="58">
        <f t="shared" si="9"/>
        <v>6.9292325599999999E-3</v>
      </c>
      <c r="J224" s="58">
        <f t="shared" si="10"/>
        <v>6.9292320699999993E-3</v>
      </c>
      <c r="K224" s="58" t="b">
        <f t="shared" si="11"/>
        <v>1</v>
      </c>
    </row>
    <row r="225" spans="1:11">
      <c r="A225" s="58" t="s">
        <v>56</v>
      </c>
      <c r="B225" s="58" t="s">
        <v>57</v>
      </c>
      <c r="C225" s="58" t="s">
        <v>107</v>
      </c>
      <c r="D225" s="58">
        <v>3973</v>
      </c>
      <c r="E225" s="58">
        <v>5.0745364500000001E-3</v>
      </c>
      <c r="F225" s="58">
        <v>6.5660196E-4</v>
      </c>
      <c r="G225" s="58">
        <v>1.00762589E-3</v>
      </c>
      <c r="H225" s="58">
        <v>3.4103081199999999E-3</v>
      </c>
      <c r="I225" s="58">
        <f t="shared" si="9"/>
        <v>5.0745364500000001E-3</v>
      </c>
      <c r="J225" s="58">
        <f t="shared" si="10"/>
        <v>5.0745359700000003E-3</v>
      </c>
      <c r="K225" s="58" t="b">
        <f t="shared" si="11"/>
        <v>1</v>
      </c>
    </row>
    <row r="226" spans="1:11">
      <c r="A226" s="58" t="s">
        <v>56</v>
      </c>
      <c r="B226" s="58" t="s">
        <v>59</v>
      </c>
      <c r="C226" s="58" t="s">
        <v>107</v>
      </c>
      <c r="D226" s="58">
        <v>1512</v>
      </c>
      <c r="E226" s="58">
        <v>4.6825547599999998E-3</v>
      </c>
      <c r="F226" s="58">
        <v>5.9318635999999997E-4</v>
      </c>
      <c r="G226" s="58">
        <v>8.9646232000000002E-4</v>
      </c>
      <c r="H226" s="58">
        <v>3.1929055800000001E-3</v>
      </c>
      <c r="I226" s="58">
        <f t="shared" si="9"/>
        <v>4.6825547599999998E-3</v>
      </c>
      <c r="J226" s="58">
        <f t="shared" si="10"/>
        <v>4.6825542600000001E-3</v>
      </c>
      <c r="K226" s="58" t="b">
        <f t="shared" si="11"/>
        <v>1</v>
      </c>
    </row>
    <row r="227" spans="1:11">
      <c r="A227" s="58" t="s">
        <v>56</v>
      </c>
      <c r="B227" s="58" t="s">
        <v>60</v>
      </c>
      <c r="C227" s="58" t="s">
        <v>107</v>
      </c>
      <c r="D227" s="58">
        <v>833</v>
      </c>
      <c r="E227" s="58">
        <v>4.7637524800000003E-3</v>
      </c>
      <c r="F227" s="58">
        <v>6.8031354E-4</v>
      </c>
      <c r="G227" s="58">
        <v>9.6259313E-4</v>
      </c>
      <c r="H227" s="58">
        <v>3.1208453300000001E-3</v>
      </c>
      <c r="I227" s="58">
        <f t="shared" si="9"/>
        <v>4.7637524800000003E-3</v>
      </c>
      <c r="J227" s="58">
        <f t="shared" si="10"/>
        <v>4.7637519999999996E-3</v>
      </c>
      <c r="K227" s="58" t="b">
        <f t="shared" si="11"/>
        <v>1</v>
      </c>
    </row>
    <row r="228" spans="1:11">
      <c r="A228" s="58" t="s">
        <v>56</v>
      </c>
      <c r="B228" s="58" t="s">
        <v>61</v>
      </c>
      <c r="C228" s="58" t="s">
        <v>107</v>
      </c>
      <c r="D228" s="58">
        <v>186</v>
      </c>
      <c r="E228" s="58">
        <v>5.9505672600000002E-3</v>
      </c>
      <c r="F228" s="58">
        <v>7.8859242000000002E-4</v>
      </c>
      <c r="G228" s="58">
        <v>1.11353768E-3</v>
      </c>
      <c r="H228" s="58">
        <v>4.04843663E-3</v>
      </c>
      <c r="I228" s="58">
        <f t="shared" si="9"/>
        <v>5.9505672600000002E-3</v>
      </c>
      <c r="J228" s="58">
        <f t="shared" si="10"/>
        <v>5.9505667300000006E-3</v>
      </c>
      <c r="K228" s="58" t="b">
        <f t="shared" si="11"/>
        <v>1</v>
      </c>
    </row>
    <row r="229" spans="1:11">
      <c r="A229" s="58" t="s">
        <v>56</v>
      </c>
      <c r="B229" s="58" t="s">
        <v>62</v>
      </c>
      <c r="C229" s="58" t="s">
        <v>107</v>
      </c>
      <c r="D229" s="58">
        <v>1442</v>
      </c>
      <c r="E229" s="58">
        <v>5.5520798799999996E-3</v>
      </c>
      <c r="F229" s="58">
        <v>6.9237338999999999E-4</v>
      </c>
      <c r="G229" s="58">
        <v>1.13653852E-3</v>
      </c>
      <c r="H229" s="58">
        <v>3.7231675000000001E-3</v>
      </c>
      <c r="I229" s="58">
        <f t="shared" si="9"/>
        <v>5.5520798799999996E-3</v>
      </c>
      <c r="J229" s="58">
        <f t="shared" si="10"/>
        <v>5.5520794099999998E-3</v>
      </c>
      <c r="K229" s="58" t="b">
        <f t="shared" si="11"/>
        <v>1</v>
      </c>
    </row>
    <row r="230" spans="1:11">
      <c r="A230" s="58" t="s">
        <v>56</v>
      </c>
      <c r="B230" s="58" t="s">
        <v>108</v>
      </c>
      <c r="C230" s="58" t="s">
        <v>58</v>
      </c>
      <c r="D230" s="58">
        <v>11751</v>
      </c>
      <c r="E230" s="58">
        <v>4.5291897499999999E-3</v>
      </c>
      <c r="F230" s="58">
        <v>6.5539611000000003E-4</v>
      </c>
      <c r="G230" s="58">
        <v>1.1540081199999999E-3</v>
      </c>
      <c r="H230" s="58">
        <v>2.7197850300000001E-3</v>
      </c>
      <c r="I230" s="58">
        <f t="shared" si="9"/>
        <v>4.5291897499999999E-3</v>
      </c>
      <c r="J230" s="58">
        <f t="shared" si="10"/>
        <v>4.5291892600000001E-3</v>
      </c>
      <c r="K230" s="58" t="b">
        <f t="shared" si="11"/>
        <v>1</v>
      </c>
    </row>
    <row r="231" spans="1:11">
      <c r="A231" s="58" t="s">
        <v>56</v>
      </c>
      <c r="B231" s="58" t="s">
        <v>109</v>
      </c>
      <c r="C231" s="58" t="s">
        <v>58</v>
      </c>
      <c r="D231" s="58">
        <v>20444</v>
      </c>
      <c r="E231" s="58">
        <v>5.3060367599999997E-3</v>
      </c>
      <c r="F231" s="58">
        <v>6.3045674000000002E-4</v>
      </c>
      <c r="G231" s="58">
        <v>1.29582333E-3</v>
      </c>
      <c r="H231" s="58">
        <v>3.3797561999999999E-3</v>
      </c>
      <c r="I231" s="58">
        <f t="shared" si="9"/>
        <v>5.3060367599999997E-3</v>
      </c>
      <c r="J231" s="58">
        <f t="shared" si="10"/>
        <v>5.3060362699999999E-3</v>
      </c>
      <c r="K231" s="58" t="b">
        <f t="shared" si="11"/>
        <v>1</v>
      </c>
    </row>
    <row r="232" spans="1:11">
      <c r="A232" s="58" t="s">
        <v>56</v>
      </c>
      <c r="B232" s="58" t="s">
        <v>110</v>
      </c>
      <c r="C232" s="58" t="s">
        <v>58</v>
      </c>
      <c r="D232" s="58">
        <v>3975</v>
      </c>
      <c r="E232" s="58">
        <v>4.78688247E-3</v>
      </c>
      <c r="F232" s="58">
        <v>7.0898822999999997E-4</v>
      </c>
      <c r="G232" s="58">
        <v>1.27670021E-3</v>
      </c>
      <c r="H232" s="58">
        <v>2.8011935599999999E-3</v>
      </c>
      <c r="I232" s="58">
        <f t="shared" si="9"/>
        <v>4.78688247E-3</v>
      </c>
      <c r="J232" s="58">
        <f t="shared" si="10"/>
        <v>4.7868820000000001E-3</v>
      </c>
      <c r="K232" s="58" t="b">
        <f t="shared" si="11"/>
        <v>1</v>
      </c>
    </row>
    <row r="233" spans="1:11">
      <c r="A233" s="58" t="s">
        <v>56</v>
      </c>
      <c r="B233" s="58" t="s">
        <v>108</v>
      </c>
      <c r="C233" s="58" t="s">
        <v>63</v>
      </c>
      <c r="D233" s="58">
        <v>269</v>
      </c>
      <c r="E233" s="58">
        <v>4.7698520800000003E-3</v>
      </c>
      <c r="F233" s="58">
        <v>9.6628435999999995E-4</v>
      </c>
      <c r="G233" s="58">
        <v>1.1362812700000001E-3</v>
      </c>
      <c r="H233" s="58">
        <v>2.667286E-3</v>
      </c>
      <c r="I233" s="58">
        <f t="shared" si="9"/>
        <v>4.7698520800000003E-3</v>
      </c>
      <c r="J233" s="58">
        <f t="shared" si="10"/>
        <v>4.7698516300000004E-3</v>
      </c>
      <c r="K233" s="58" t="b">
        <f t="shared" si="11"/>
        <v>1</v>
      </c>
    </row>
    <row r="234" spans="1:11">
      <c r="A234" s="58" t="s">
        <v>56</v>
      </c>
      <c r="B234" s="58" t="s">
        <v>109</v>
      </c>
      <c r="C234" s="58" t="s">
        <v>63</v>
      </c>
      <c r="D234" s="58">
        <v>364</v>
      </c>
      <c r="E234" s="58">
        <v>5.3331359499999998E-3</v>
      </c>
      <c r="F234" s="58">
        <v>8.3654455999999998E-4</v>
      </c>
      <c r="G234" s="58">
        <v>1.2460569400000001E-3</v>
      </c>
      <c r="H234" s="58">
        <v>3.2505339300000001E-3</v>
      </c>
      <c r="I234" s="58">
        <f t="shared" si="9"/>
        <v>5.3331359499999998E-3</v>
      </c>
      <c r="J234" s="58">
        <f t="shared" si="10"/>
        <v>5.3331354300000001E-3</v>
      </c>
      <c r="K234" s="58" t="b">
        <f t="shared" si="11"/>
        <v>1</v>
      </c>
    </row>
    <row r="235" spans="1:11">
      <c r="A235" s="58" t="s">
        <v>56</v>
      </c>
      <c r="B235" s="58" t="s">
        <v>110</v>
      </c>
      <c r="C235" s="58" t="s">
        <v>63</v>
      </c>
      <c r="D235" s="58">
        <v>107</v>
      </c>
      <c r="E235" s="58">
        <v>5.2016265900000002E-3</v>
      </c>
      <c r="F235" s="58">
        <v>9.6486648999999998E-4</v>
      </c>
      <c r="G235" s="58">
        <v>1.25281217E-3</v>
      </c>
      <c r="H235" s="58">
        <v>2.98394749E-3</v>
      </c>
      <c r="I235" s="58">
        <f t="shared" si="9"/>
        <v>5.2016265900000002E-3</v>
      </c>
      <c r="J235" s="58">
        <f t="shared" si="10"/>
        <v>5.2016261499999994E-3</v>
      </c>
      <c r="K235" s="58" t="b">
        <f t="shared" si="11"/>
        <v>1</v>
      </c>
    </row>
    <row r="236" spans="1:11">
      <c r="A236" s="58" t="s">
        <v>56</v>
      </c>
      <c r="B236" s="58" t="s">
        <v>108</v>
      </c>
      <c r="C236" s="58" t="s">
        <v>64</v>
      </c>
      <c r="D236" s="58">
        <v>175</v>
      </c>
      <c r="E236" s="58">
        <v>4.8793648399999999E-3</v>
      </c>
      <c r="F236" s="58">
        <v>7.2552885999999995E-4</v>
      </c>
      <c r="G236" s="58">
        <v>1.21064792E-3</v>
      </c>
      <c r="H236" s="58">
        <v>2.9431875800000002E-3</v>
      </c>
      <c r="I236" s="58">
        <f t="shared" si="9"/>
        <v>4.8793648399999999E-3</v>
      </c>
      <c r="J236" s="58">
        <f t="shared" si="10"/>
        <v>4.87936436E-3</v>
      </c>
      <c r="K236" s="58" t="b">
        <f t="shared" si="11"/>
        <v>1</v>
      </c>
    </row>
    <row r="237" spans="1:11">
      <c r="A237" s="58" t="s">
        <v>56</v>
      </c>
      <c r="B237" s="58" t="s">
        <v>109</v>
      </c>
      <c r="C237" s="58" t="s">
        <v>64</v>
      </c>
      <c r="D237" s="58">
        <v>281</v>
      </c>
      <c r="E237" s="58">
        <v>5.6339789400000001E-3</v>
      </c>
      <c r="F237" s="58">
        <v>6.2520569000000005E-4</v>
      </c>
      <c r="G237" s="58">
        <v>1.68256533E-3</v>
      </c>
      <c r="H237" s="58">
        <v>3.3262074399999998E-3</v>
      </c>
      <c r="I237" s="58">
        <f t="shared" si="9"/>
        <v>5.6339789400000001E-3</v>
      </c>
      <c r="J237" s="58">
        <f t="shared" si="10"/>
        <v>5.6339784599999995E-3</v>
      </c>
      <c r="K237" s="58" t="b">
        <f t="shared" si="11"/>
        <v>1</v>
      </c>
    </row>
    <row r="238" spans="1:11">
      <c r="A238" s="58" t="s">
        <v>56</v>
      </c>
      <c r="B238" s="58" t="s">
        <v>110</v>
      </c>
      <c r="C238" s="58" t="s">
        <v>64</v>
      </c>
      <c r="D238" s="58">
        <v>69</v>
      </c>
      <c r="E238" s="58">
        <v>5.0981278000000003E-3</v>
      </c>
      <c r="F238" s="58">
        <v>6.9897318999999998E-4</v>
      </c>
      <c r="G238" s="58">
        <v>1.7045756899999999E-3</v>
      </c>
      <c r="H238" s="58">
        <v>2.6945783800000002E-3</v>
      </c>
      <c r="I238" s="58">
        <f t="shared" si="9"/>
        <v>5.0981278000000003E-3</v>
      </c>
      <c r="J238" s="58">
        <f t="shared" si="10"/>
        <v>5.0981272599999999E-3</v>
      </c>
      <c r="K238" s="58" t="b">
        <f t="shared" si="11"/>
        <v>1</v>
      </c>
    </row>
    <row r="239" spans="1:11">
      <c r="A239" s="58" t="s">
        <v>56</v>
      </c>
      <c r="B239" s="58" t="s">
        <v>108</v>
      </c>
      <c r="C239" s="58" t="s">
        <v>65</v>
      </c>
      <c r="D239" s="58">
        <v>164</v>
      </c>
      <c r="E239" s="58">
        <v>5.0153848299999996E-3</v>
      </c>
      <c r="F239" s="58">
        <v>8.8718076E-4</v>
      </c>
      <c r="G239" s="58">
        <v>1.14004605E-3</v>
      </c>
      <c r="H239" s="58">
        <v>2.9881574900000002E-3</v>
      </c>
      <c r="I239" s="58">
        <f t="shared" si="9"/>
        <v>5.0153848299999996E-3</v>
      </c>
      <c r="J239" s="58">
        <f t="shared" si="10"/>
        <v>5.0153843E-3</v>
      </c>
      <c r="K239" s="58" t="b">
        <f t="shared" si="11"/>
        <v>1</v>
      </c>
    </row>
    <row r="240" spans="1:11">
      <c r="A240" s="58" t="s">
        <v>56</v>
      </c>
      <c r="B240" s="58" t="s">
        <v>109</v>
      </c>
      <c r="C240" s="58" t="s">
        <v>65</v>
      </c>
      <c r="D240" s="58">
        <v>287</v>
      </c>
      <c r="E240" s="58">
        <v>5.47554501E-3</v>
      </c>
      <c r="F240" s="58">
        <v>7.3150544E-4</v>
      </c>
      <c r="G240" s="58">
        <v>1.0889305899999999E-3</v>
      </c>
      <c r="H240" s="58">
        <v>3.6551084600000001E-3</v>
      </c>
      <c r="I240" s="58">
        <f t="shared" si="9"/>
        <v>5.47554501E-3</v>
      </c>
      <c r="J240" s="58">
        <f t="shared" si="10"/>
        <v>5.4755444899999995E-3</v>
      </c>
      <c r="K240" s="58" t="b">
        <f t="shared" si="11"/>
        <v>1</v>
      </c>
    </row>
    <row r="241" spans="1:11">
      <c r="A241" s="58" t="s">
        <v>56</v>
      </c>
      <c r="B241" s="58" t="s">
        <v>110</v>
      </c>
      <c r="C241" s="58" t="s">
        <v>65</v>
      </c>
      <c r="D241" s="58">
        <v>46</v>
      </c>
      <c r="E241" s="58">
        <v>4.9164650999999997E-3</v>
      </c>
      <c r="F241" s="58">
        <v>8.0993334000000004E-4</v>
      </c>
      <c r="G241" s="58">
        <v>1.0680855299999999E-3</v>
      </c>
      <c r="H241" s="58">
        <v>3.0384457900000002E-3</v>
      </c>
      <c r="I241" s="58">
        <f t="shared" si="9"/>
        <v>4.9164650999999997E-3</v>
      </c>
      <c r="J241" s="58">
        <f t="shared" si="10"/>
        <v>4.9164646599999997E-3</v>
      </c>
      <c r="K241" s="58" t="b">
        <f t="shared" si="11"/>
        <v>1</v>
      </c>
    </row>
    <row r="242" spans="1:11">
      <c r="A242" s="58" t="s">
        <v>56</v>
      </c>
      <c r="B242" s="58" t="s">
        <v>108</v>
      </c>
      <c r="C242" s="58" t="s">
        <v>66</v>
      </c>
      <c r="D242" s="58">
        <v>108</v>
      </c>
      <c r="E242" s="58">
        <v>6.2778632799999996E-3</v>
      </c>
      <c r="F242" s="58">
        <v>1.22117173E-3</v>
      </c>
      <c r="G242" s="58">
        <v>1.5085946E-3</v>
      </c>
      <c r="H242" s="58">
        <v>3.54809648E-3</v>
      </c>
      <c r="I242" s="58">
        <f t="shared" si="9"/>
        <v>6.2778632799999996E-3</v>
      </c>
      <c r="J242" s="58">
        <f t="shared" si="10"/>
        <v>6.2778628099999997E-3</v>
      </c>
      <c r="K242" s="58" t="b">
        <f t="shared" si="11"/>
        <v>1</v>
      </c>
    </row>
    <row r="243" spans="1:11">
      <c r="A243" s="58" t="s">
        <v>56</v>
      </c>
      <c r="B243" s="58" t="s">
        <v>109</v>
      </c>
      <c r="C243" s="58" t="s">
        <v>66</v>
      </c>
      <c r="D243" s="58">
        <v>253</v>
      </c>
      <c r="E243" s="58">
        <v>7.00373273E-3</v>
      </c>
      <c r="F243" s="58">
        <v>1.12108379E-3</v>
      </c>
      <c r="G243" s="58">
        <v>1.5605783500000001E-3</v>
      </c>
      <c r="H243" s="58">
        <v>4.3220700799999996E-3</v>
      </c>
      <c r="I243" s="58">
        <f t="shared" si="9"/>
        <v>7.00373273E-3</v>
      </c>
      <c r="J243" s="58">
        <f t="shared" si="10"/>
        <v>7.0037322199999995E-3</v>
      </c>
      <c r="K243" s="58" t="b">
        <f t="shared" si="11"/>
        <v>1</v>
      </c>
    </row>
    <row r="244" spans="1:11">
      <c r="A244" s="58" t="s">
        <v>56</v>
      </c>
      <c r="B244" s="58" t="s">
        <v>110</v>
      </c>
      <c r="C244" s="58" t="s">
        <v>66</v>
      </c>
      <c r="D244" s="58">
        <v>37</v>
      </c>
      <c r="E244" s="58">
        <v>6.2653276200000003E-3</v>
      </c>
      <c r="F244" s="58">
        <v>1.32851574E-3</v>
      </c>
      <c r="G244" s="58">
        <v>1.4254877400000001E-3</v>
      </c>
      <c r="H244" s="58">
        <v>3.5113236199999999E-3</v>
      </c>
      <c r="I244" s="58">
        <f t="shared" si="9"/>
        <v>6.2653276200000003E-3</v>
      </c>
      <c r="J244" s="58">
        <f t="shared" si="10"/>
        <v>6.2653271000000007E-3</v>
      </c>
      <c r="K244" s="58" t="b">
        <f t="shared" si="11"/>
        <v>1</v>
      </c>
    </row>
    <row r="245" spans="1:11">
      <c r="A245" s="58" t="s">
        <v>56</v>
      </c>
      <c r="B245" s="58" t="s">
        <v>108</v>
      </c>
      <c r="C245" s="58" t="s">
        <v>67</v>
      </c>
      <c r="D245" s="58">
        <v>81</v>
      </c>
      <c r="E245" s="58">
        <v>5.4202386999999998E-3</v>
      </c>
      <c r="F245" s="58">
        <v>5.2897781000000004E-4</v>
      </c>
      <c r="G245" s="58">
        <v>1.7099620300000001E-3</v>
      </c>
      <c r="H245" s="58">
        <v>3.1812983399999999E-3</v>
      </c>
      <c r="I245" s="58">
        <f t="shared" si="9"/>
        <v>5.4202386999999998E-3</v>
      </c>
      <c r="J245" s="58">
        <f t="shared" si="10"/>
        <v>5.4202381800000001E-3</v>
      </c>
      <c r="K245" s="58" t="b">
        <f t="shared" si="11"/>
        <v>1</v>
      </c>
    </row>
    <row r="246" spans="1:11">
      <c r="A246" s="58" t="s">
        <v>56</v>
      </c>
      <c r="B246" s="58" t="s">
        <v>109</v>
      </c>
      <c r="C246" s="58" t="s">
        <v>67</v>
      </c>
      <c r="D246" s="58">
        <v>256</v>
      </c>
      <c r="E246" s="58">
        <v>6.3074632300000001E-3</v>
      </c>
      <c r="F246" s="58">
        <v>5.0442141E-4</v>
      </c>
      <c r="G246" s="58">
        <v>2.0058862699999999E-3</v>
      </c>
      <c r="H246" s="58">
        <v>3.7971550700000001E-3</v>
      </c>
      <c r="I246" s="58">
        <f t="shared" si="9"/>
        <v>6.3074632300000001E-3</v>
      </c>
      <c r="J246" s="58">
        <f t="shared" si="10"/>
        <v>6.3074627499999994E-3</v>
      </c>
      <c r="K246" s="58" t="b">
        <f t="shared" si="11"/>
        <v>1</v>
      </c>
    </row>
    <row r="247" spans="1:11">
      <c r="A247" s="58" t="s">
        <v>56</v>
      </c>
      <c r="B247" s="58" t="s">
        <v>110</v>
      </c>
      <c r="C247" s="58" t="s">
        <v>67</v>
      </c>
      <c r="D247" s="58">
        <v>61</v>
      </c>
      <c r="E247" s="58">
        <v>6.6355492100000002E-3</v>
      </c>
      <c r="F247" s="58">
        <v>6.0052344000000003E-4</v>
      </c>
      <c r="G247" s="58">
        <v>2.0888355600000002E-3</v>
      </c>
      <c r="H247" s="58">
        <v>3.9461897799999996E-3</v>
      </c>
      <c r="I247" s="58">
        <f t="shared" si="9"/>
        <v>6.6355492100000002E-3</v>
      </c>
      <c r="J247" s="58">
        <f t="shared" si="10"/>
        <v>6.6355487800000001E-3</v>
      </c>
      <c r="K247" s="58" t="b">
        <f t="shared" si="11"/>
        <v>1</v>
      </c>
    </row>
    <row r="248" spans="1:11">
      <c r="A248" s="58" t="s">
        <v>56</v>
      </c>
      <c r="B248" s="58" t="s">
        <v>108</v>
      </c>
      <c r="C248" s="58" t="s">
        <v>68</v>
      </c>
      <c r="D248" s="58">
        <v>114</v>
      </c>
      <c r="E248" s="58">
        <v>5.5409354300000003E-3</v>
      </c>
      <c r="F248" s="58">
        <v>8.5556746999999997E-4</v>
      </c>
      <c r="G248" s="58">
        <v>1.11425819E-3</v>
      </c>
      <c r="H248" s="58">
        <v>3.5711092600000001E-3</v>
      </c>
      <c r="I248" s="58">
        <f t="shared" si="9"/>
        <v>5.5409354300000003E-3</v>
      </c>
      <c r="J248" s="58">
        <f t="shared" si="10"/>
        <v>5.5409349200000006E-3</v>
      </c>
      <c r="K248" s="58" t="b">
        <f t="shared" si="11"/>
        <v>1</v>
      </c>
    </row>
    <row r="249" spans="1:11">
      <c r="A249" s="58" t="s">
        <v>56</v>
      </c>
      <c r="B249" s="58" t="s">
        <v>109</v>
      </c>
      <c r="C249" s="58" t="s">
        <v>68</v>
      </c>
      <c r="D249" s="58">
        <v>361</v>
      </c>
      <c r="E249" s="58">
        <v>5.9147363399999998E-3</v>
      </c>
      <c r="F249" s="58">
        <v>7.7745053E-4</v>
      </c>
      <c r="G249" s="58">
        <v>1.26897997E-3</v>
      </c>
      <c r="H249" s="58">
        <v>3.8683054E-3</v>
      </c>
      <c r="I249" s="58">
        <f t="shared" si="9"/>
        <v>5.9147363399999998E-3</v>
      </c>
      <c r="J249" s="58">
        <f t="shared" si="10"/>
        <v>5.9147358999999998E-3</v>
      </c>
      <c r="K249" s="58" t="b">
        <f t="shared" si="11"/>
        <v>1</v>
      </c>
    </row>
    <row r="250" spans="1:11">
      <c r="A250" s="58" t="s">
        <v>56</v>
      </c>
      <c r="B250" s="58" t="s">
        <v>110</v>
      </c>
      <c r="C250" s="58" t="s">
        <v>68</v>
      </c>
      <c r="D250" s="58">
        <v>42</v>
      </c>
      <c r="E250" s="58">
        <v>5.5370919499999997E-3</v>
      </c>
      <c r="F250" s="58">
        <v>7.3109548E-4</v>
      </c>
      <c r="G250" s="58">
        <v>1.2425592700000001E-3</v>
      </c>
      <c r="H250" s="58">
        <v>3.5634367099999999E-3</v>
      </c>
      <c r="I250" s="58">
        <f t="shared" si="9"/>
        <v>5.5370919499999997E-3</v>
      </c>
      <c r="J250" s="58">
        <f t="shared" si="10"/>
        <v>5.53709146E-3</v>
      </c>
      <c r="K250" s="58" t="b">
        <f t="shared" si="11"/>
        <v>1</v>
      </c>
    </row>
    <row r="251" spans="1:11">
      <c r="A251" s="58" t="s">
        <v>56</v>
      </c>
      <c r="B251" s="58" t="s">
        <v>108</v>
      </c>
      <c r="C251" s="58" t="s">
        <v>69</v>
      </c>
      <c r="D251" s="58">
        <v>52</v>
      </c>
      <c r="E251" s="58">
        <v>3.9997326599999997E-3</v>
      </c>
      <c r="F251" s="58">
        <v>6.1965787999999997E-4</v>
      </c>
      <c r="G251" s="58">
        <v>7.7657566999999998E-4</v>
      </c>
      <c r="H251" s="58">
        <v>2.60349868E-3</v>
      </c>
      <c r="I251" s="58">
        <f t="shared" si="9"/>
        <v>3.9997326599999997E-3</v>
      </c>
      <c r="J251" s="58">
        <f t="shared" si="10"/>
        <v>3.9997322299999997E-3</v>
      </c>
      <c r="K251" s="58" t="b">
        <f t="shared" si="11"/>
        <v>1</v>
      </c>
    </row>
    <row r="252" spans="1:11">
      <c r="A252" s="58" t="s">
        <v>56</v>
      </c>
      <c r="B252" s="58" t="s">
        <v>109</v>
      </c>
      <c r="C252" s="58" t="s">
        <v>69</v>
      </c>
      <c r="D252" s="58">
        <v>205</v>
      </c>
      <c r="E252" s="58">
        <v>3.6681908300000001E-3</v>
      </c>
      <c r="F252" s="58">
        <v>5.4911898999999997E-4</v>
      </c>
      <c r="G252" s="58">
        <v>7.5649254999999996E-4</v>
      </c>
      <c r="H252" s="58">
        <v>2.3625788E-3</v>
      </c>
      <c r="I252" s="58">
        <f t="shared" si="9"/>
        <v>3.6681908300000001E-3</v>
      </c>
      <c r="J252" s="58">
        <f t="shared" si="10"/>
        <v>3.6681903399999999E-3</v>
      </c>
      <c r="K252" s="58" t="b">
        <f t="shared" si="11"/>
        <v>1</v>
      </c>
    </row>
    <row r="253" spans="1:11">
      <c r="A253" s="58" t="s">
        <v>56</v>
      </c>
      <c r="B253" s="58" t="s">
        <v>110</v>
      </c>
      <c r="C253" s="58" t="s">
        <v>69</v>
      </c>
      <c r="D253" s="58">
        <v>12</v>
      </c>
      <c r="E253" s="58">
        <v>4.2361108099999998E-3</v>
      </c>
      <c r="F253" s="58">
        <v>5.3240698999999997E-4</v>
      </c>
      <c r="G253" s="58">
        <v>5.9799362999999998E-4</v>
      </c>
      <c r="H253" s="58">
        <v>3.1057097100000001E-3</v>
      </c>
      <c r="I253" s="58">
        <f t="shared" si="9"/>
        <v>4.2361108099999998E-3</v>
      </c>
      <c r="J253" s="58">
        <f t="shared" si="10"/>
        <v>4.2361103299999999E-3</v>
      </c>
      <c r="K253" s="58" t="b">
        <f t="shared" si="11"/>
        <v>1</v>
      </c>
    </row>
    <row r="254" spans="1:11">
      <c r="A254" s="58" t="s">
        <v>56</v>
      </c>
      <c r="B254" s="58" t="s">
        <v>108</v>
      </c>
      <c r="C254" s="58" t="s">
        <v>70</v>
      </c>
      <c r="D254" s="58">
        <v>66</v>
      </c>
      <c r="E254" s="58">
        <v>6.1616159100000003E-3</v>
      </c>
      <c r="F254" s="58">
        <v>1.10690213E-3</v>
      </c>
      <c r="G254" s="58">
        <v>1.9470746199999999E-3</v>
      </c>
      <c r="H254" s="58">
        <v>3.1076386499999998E-3</v>
      </c>
      <c r="I254" s="58">
        <f t="shared" si="9"/>
        <v>6.1616159100000003E-3</v>
      </c>
      <c r="J254" s="58">
        <f t="shared" si="10"/>
        <v>6.1616153999999998E-3</v>
      </c>
      <c r="K254" s="58" t="b">
        <f t="shared" si="11"/>
        <v>1</v>
      </c>
    </row>
    <row r="255" spans="1:11">
      <c r="A255" s="58" t="s">
        <v>56</v>
      </c>
      <c r="B255" s="58" t="s">
        <v>109</v>
      </c>
      <c r="C255" s="58" t="s">
        <v>70</v>
      </c>
      <c r="D255" s="58">
        <v>207</v>
      </c>
      <c r="E255" s="58">
        <v>8.0647810300000008E-3</v>
      </c>
      <c r="F255" s="58">
        <v>1.1594759699999999E-3</v>
      </c>
      <c r="G255" s="58">
        <v>1.9631751999999998E-3</v>
      </c>
      <c r="H255" s="58">
        <v>4.9421294000000001E-3</v>
      </c>
      <c r="I255" s="58">
        <f t="shared" si="9"/>
        <v>8.0647810300000008E-3</v>
      </c>
      <c r="J255" s="58">
        <f t="shared" si="10"/>
        <v>8.0647805699999991E-3</v>
      </c>
      <c r="K255" s="58" t="b">
        <f t="shared" si="11"/>
        <v>1</v>
      </c>
    </row>
    <row r="256" spans="1:11">
      <c r="A256" s="58" t="s">
        <v>56</v>
      </c>
      <c r="B256" s="58" t="s">
        <v>110</v>
      </c>
      <c r="C256" s="58" t="s">
        <v>70</v>
      </c>
      <c r="D256" s="58">
        <v>63</v>
      </c>
      <c r="E256" s="58">
        <v>6.6135726799999997E-3</v>
      </c>
      <c r="F256" s="58">
        <v>1.3422249E-3</v>
      </c>
      <c r="G256" s="58">
        <v>1.91798915E-3</v>
      </c>
      <c r="H256" s="58">
        <v>3.35335808E-3</v>
      </c>
      <c r="I256" s="58">
        <f t="shared" si="9"/>
        <v>6.6135726799999997E-3</v>
      </c>
      <c r="J256" s="58">
        <f t="shared" si="10"/>
        <v>6.6135721300000002E-3</v>
      </c>
      <c r="K256" s="58" t="b">
        <f t="shared" si="11"/>
        <v>1</v>
      </c>
    </row>
    <row r="257" spans="1:11">
      <c r="A257" s="58" t="s">
        <v>56</v>
      </c>
      <c r="B257" s="58" t="s">
        <v>108</v>
      </c>
      <c r="C257" s="58" t="s">
        <v>71</v>
      </c>
      <c r="D257" s="58">
        <v>63</v>
      </c>
      <c r="E257" s="58">
        <v>5.2943119799999999E-3</v>
      </c>
      <c r="F257" s="58">
        <v>6.9811850000000002E-4</v>
      </c>
      <c r="G257" s="58">
        <v>1.0512195999999999E-3</v>
      </c>
      <c r="H257" s="58">
        <v>3.5449733E-3</v>
      </c>
      <c r="I257" s="58">
        <f t="shared" si="9"/>
        <v>5.2943119799999999E-3</v>
      </c>
      <c r="J257" s="58">
        <f t="shared" si="10"/>
        <v>5.2943113999999996E-3</v>
      </c>
      <c r="K257" s="58" t="b">
        <f t="shared" si="11"/>
        <v>1</v>
      </c>
    </row>
    <row r="258" spans="1:11">
      <c r="A258" s="58" t="s">
        <v>56</v>
      </c>
      <c r="B258" s="58" t="s">
        <v>109</v>
      </c>
      <c r="C258" s="58" t="s">
        <v>71</v>
      </c>
      <c r="D258" s="58">
        <v>201</v>
      </c>
      <c r="E258" s="58">
        <v>6.0758704099999998E-3</v>
      </c>
      <c r="F258" s="58">
        <v>7.5168114999999997E-4</v>
      </c>
      <c r="G258" s="58">
        <v>1.5321537999999999E-3</v>
      </c>
      <c r="H258" s="58">
        <v>3.7920349600000002E-3</v>
      </c>
      <c r="I258" s="58">
        <f t="shared" ref="I258:I321" si="12">E258</f>
        <v>6.0758704099999998E-3</v>
      </c>
      <c r="J258" s="58">
        <f t="shared" ref="J258:J321" si="13">SUM(F258:H258)</f>
        <v>6.0758699100000001E-3</v>
      </c>
      <c r="K258" s="58" t="b">
        <f t="shared" ref="K258:K321" si="14">ROUND(I258,5)=ROUND(J258,5)</f>
        <v>1</v>
      </c>
    </row>
    <row r="259" spans="1:11">
      <c r="A259" s="58" t="s">
        <v>56</v>
      </c>
      <c r="B259" s="58" t="s">
        <v>110</v>
      </c>
      <c r="C259" s="58" t="s">
        <v>71</v>
      </c>
      <c r="D259" s="58">
        <v>19</v>
      </c>
      <c r="E259" s="58">
        <v>5.8022657800000004E-3</v>
      </c>
      <c r="F259" s="58">
        <v>8.2054066999999995E-4</v>
      </c>
      <c r="G259" s="58">
        <v>1.8609889499999999E-3</v>
      </c>
      <c r="H259" s="58">
        <v>3.1207357000000002E-3</v>
      </c>
      <c r="I259" s="58">
        <f t="shared" si="12"/>
        <v>5.8022657800000004E-3</v>
      </c>
      <c r="J259" s="58">
        <f t="shared" si="13"/>
        <v>5.8022653199999996E-3</v>
      </c>
      <c r="K259" s="58" t="b">
        <f t="shared" si="14"/>
        <v>1</v>
      </c>
    </row>
    <row r="260" spans="1:11">
      <c r="A260" s="58" t="s">
        <v>56</v>
      </c>
      <c r="B260" s="58" t="s">
        <v>108</v>
      </c>
      <c r="C260" s="58" t="s">
        <v>72</v>
      </c>
      <c r="D260" s="58">
        <v>88</v>
      </c>
      <c r="E260" s="58">
        <v>4.7359004500000003E-3</v>
      </c>
      <c r="F260" s="58">
        <v>3.3288590999999999E-4</v>
      </c>
      <c r="G260" s="58">
        <v>9.1829727999999996E-4</v>
      </c>
      <c r="H260" s="58">
        <v>3.4847167199999998E-3</v>
      </c>
      <c r="I260" s="58">
        <f t="shared" si="12"/>
        <v>4.7359004500000003E-3</v>
      </c>
      <c r="J260" s="58">
        <f t="shared" si="13"/>
        <v>4.7358999099999998E-3</v>
      </c>
      <c r="K260" s="58" t="b">
        <f t="shared" si="14"/>
        <v>1</v>
      </c>
    </row>
    <row r="261" spans="1:11">
      <c r="A261" s="58" t="s">
        <v>56</v>
      </c>
      <c r="B261" s="58" t="s">
        <v>109</v>
      </c>
      <c r="C261" s="58" t="s">
        <v>72</v>
      </c>
      <c r="D261" s="58">
        <v>450</v>
      </c>
      <c r="E261" s="58">
        <v>5.2260542899999997E-3</v>
      </c>
      <c r="F261" s="58">
        <v>3.2443393000000003E-4</v>
      </c>
      <c r="G261" s="58">
        <v>1.1932868000000001E-3</v>
      </c>
      <c r="H261" s="58">
        <v>3.7083330999999999E-3</v>
      </c>
      <c r="I261" s="58">
        <f t="shared" si="12"/>
        <v>5.2260542899999997E-3</v>
      </c>
      <c r="J261" s="58">
        <f t="shared" si="13"/>
        <v>5.2260538299999998E-3</v>
      </c>
      <c r="K261" s="58" t="b">
        <f t="shared" si="14"/>
        <v>1</v>
      </c>
    </row>
    <row r="262" spans="1:11">
      <c r="A262" s="58" t="s">
        <v>56</v>
      </c>
      <c r="B262" s="58" t="s">
        <v>110</v>
      </c>
      <c r="C262" s="58" t="s">
        <v>72</v>
      </c>
      <c r="D262" s="58">
        <v>52</v>
      </c>
      <c r="E262" s="58">
        <v>5.0961536100000001E-3</v>
      </c>
      <c r="F262" s="58">
        <v>4.2111798999999999E-4</v>
      </c>
      <c r="G262" s="58">
        <v>1.23931602E-3</v>
      </c>
      <c r="H262" s="58">
        <v>3.4357191500000001E-3</v>
      </c>
      <c r="I262" s="58">
        <f t="shared" si="12"/>
        <v>5.0961536100000001E-3</v>
      </c>
      <c r="J262" s="58">
        <f t="shared" si="13"/>
        <v>5.0961531600000002E-3</v>
      </c>
      <c r="K262" s="58" t="b">
        <f t="shared" si="14"/>
        <v>1</v>
      </c>
    </row>
    <row r="263" spans="1:11">
      <c r="A263" s="58" t="s">
        <v>56</v>
      </c>
      <c r="B263" s="58" t="s">
        <v>108</v>
      </c>
      <c r="C263" s="58" t="s">
        <v>73</v>
      </c>
      <c r="D263" s="58">
        <v>343</v>
      </c>
      <c r="E263" s="58">
        <v>5.2916799200000003E-3</v>
      </c>
      <c r="F263" s="58">
        <v>9.8976869000000009E-4</v>
      </c>
      <c r="G263" s="58">
        <v>1.79738937E-3</v>
      </c>
      <c r="H263" s="58">
        <v>2.5045213900000002E-3</v>
      </c>
      <c r="I263" s="58">
        <f t="shared" si="12"/>
        <v>5.2916799200000003E-3</v>
      </c>
      <c r="J263" s="58">
        <f t="shared" si="13"/>
        <v>5.2916794500000005E-3</v>
      </c>
      <c r="K263" s="58" t="b">
        <f t="shared" si="14"/>
        <v>1</v>
      </c>
    </row>
    <row r="264" spans="1:11">
      <c r="A264" s="58" t="s">
        <v>56</v>
      </c>
      <c r="B264" s="58" t="s">
        <v>109</v>
      </c>
      <c r="C264" s="58" t="s">
        <v>73</v>
      </c>
      <c r="D264" s="58">
        <v>665</v>
      </c>
      <c r="E264" s="58">
        <v>6.7403923999999997E-3</v>
      </c>
      <c r="F264" s="58">
        <v>1.0502469E-3</v>
      </c>
      <c r="G264" s="58">
        <v>1.91022673E-3</v>
      </c>
      <c r="H264" s="58">
        <v>3.7799182999999998E-3</v>
      </c>
      <c r="I264" s="58">
        <f t="shared" si="12"/>
        <v>6.7403923999999997E-3</v>
      </c>
      <c r="J264" s="58">
        <f t="shared" si="13"/>
        <v>6.7403919299999998E-3</v>
      </c>
      <c r="K264" s="58" t="b">
        <f t="shared" si="14"/>
        <v>1</v>
      </c>
    </row>
    <row r="265" spans="1:11">
      <c r="A265" s="58" t="s">
        <v>56</v>
      </c>
      <c r="B265" s="58" t="s">
        <v>110</v>
      </c>
      <c r="C265" s="58" t="s">
        <v>73</v>
      </c>
      <c r="D265" s="58">
        <v>162</v>
      </c>
      <c r="E265" s="58">
        <v>5.81704366E-3</v>
      </c>
      <c r="F265" s="58">
        <v>1.02237631E-3</v>
      </c>
      <c r="G265" s="58">
        <v>1.8642830199999999E-3</v>
      </c>
      <c r="H265" s="58">
        <v>2.9303838400000001E-3</v>
      </c>
      <c r="I265" s="58">
        <f t="shared" si="12"/>
        <v>5.81704366E-3</v>
      </c>
      <c r="J265" s="58">
        <f t="shared" si="13"/>
        <v>5.8170431700000002E-3</v>
      </c>
      <c r="K265" s="58" t="b">
        <f t="shared" si="14"/>
        <v>1</v>
      </c>
    </row>
    <row r="266" spans="1:11">
      <c r="A266" s="58" t="s">
        <v>56</v>
      </c>
      <c r="B266" s="58" t="s">
        <v>108</v>
      </c>
      <c r="C266" s="58" t="s">
        <v>74</v>
      </c>
      <c r="D266" s="58">
        <v>285</v>
      </c>
      <c r="E266" s="58">
        <v>5.2925192399999998E-3</v>
      </c>
      <c r="F266" s="58">
        <v>8.4015570999999996E-4</v>
      </c>
      <c r="G266" s="58">
        <v>1.5332599799999999E-3</v>
      </c>
      <c r="H266" s="58">
        <v>2.9191030699999999E-3</v>
      </c>
      <c r="I266" s="58">
        <f t="shared" si="12"/>
        <v>5.2925192399999998E-3</v>
      </c>
      <c r="J266" s="58">
        <f t="shared" si="13"/>
        <v>5.29251876E-3</v>
      </c>
      <c r="K266" s="58" t="b">
        <f t="shared" si="14"/>
        <v>1</v>
      </c>
    </row>
    <row r="267" spans="1:11">
      <c r="A267" s="58" t="s">
        <v>56</v>
      </c>
      <c r="B267" s="58" t="s">
        <v>109</v>
      </c>
      <c r="C267" s="58" t="s">
        <v>74</v>
      </c>
      <c r="D267" s="58">
        <v>509</v>
      </c>
      <c r="E267" s="58">
        <v>6.7320633400000003E-3</v>
      </c>
      <c r="F267" s="58">
        <v>8.9750213000000002E-4</v>
      </c>
      <c r="G267" s="58">
        <v>1.9290272600000001E-3</v>
      </c>
      <c r="H267" s="58">
        <v>3.9055334799999999E-3</v>
      </c>
      <c r="I267" s="58">
        <f t="shared" si="12"/>
        <v>6.7320633400000003E-3</v>
      </c>
      <c r="J267" s="58">
        <f t="shared" si="13"/>
        <v>6.7320628699999996E-3</v>
      </c>
      <c r="K267" s="58" t="b">
        <f t="shared" si="14"/>
        <v>1</v>
      </c>
    </row>
    <row r="268" spans="1:11">
      <c r="A268" s="58" t="s">
        <v>56</v>
      </c>
      <c r="B268" s="58" t="s">
        <v>110</v>
      </c>
      <c r="C268" s="58" t="s">
        <v>74</v>
      </c>
      <c r="D268" s="58">
        <v>110</v>
      </c>
      <c r="E268" s="58">
        <v>5.5353532699999996E-3</v>
      </c>
      <c r="F268" s="58">
        <v>7.9292906999999999E-4</v>
      </c>
      <c r="G268" s="58">
        <v>1.62300062E-3</v>
      </c>
      <c r="H268" s="58">
        <v>3.1194232000000001E-3</v>
      </c>
      <c r="I268" s="58">
        <f t="shared" si="12"/>
        <v>5.5353532699999996E-3</v>
      </c>
      <c r="J268" s="58">
        <f t="shared" si="13"/>
        <v>5.5353528900000002E-3</v>
      </c>
      <c r="K268" s="58" t="b">
        <f t="shared" si="14"/>
        <v>1</v>
      </c>
    </row>
    <row r="269" spans="1:11">
      <c r="A269" s="58" t="s">
        <v>56</v>
      </c>
      <c r="B269" s="58" t="s">
        <v>108</v>
      </c>
      <c r="C269" s="58" t="s">
        <v>75</v>
      </c>
      <c r="D269" s="58">
        <v>38</v>
      </c>
      <c r="E269" s="58">
        <v>4.9192858799999998E-3</v>
      </c>
      <c r="F269" s="58">
        <v>5.6164690000000005E-4</v>
      </c>
      <c r="G269" s="58">
        <v>1.3380236E-3</v>
      </c>
      <c r="H269" s="58">
        <v>3.0196147699999999E-3</v>
      </c>
      <c r="I269" s="58">
        <f t="shared" si="12"/>
        <v>4.9192858799999998E-3</v>
      </c>
      <c r="J269" s="58">
        <f t="shared" si="13"/>
        <v>4.9192852700000005E-3</v>
      </c>
      <c r="K269" s="58" t="b">
        <f t="shared" si="14"/>
        <v>1</v>
      </c>
    </row>
    <row r="270" spans="1:11">
      <c r="A270" s="58" t="s">
        <v>56</v>
      </c>
      <c r="B270" s="58" t="s">
        <v>109</v>
      </c>
      <c r="C270" s="58" t="s">
        <v>75</v>
      </c>
      <c r="D270" s="58">
        <v>298</v>
      </c>
      <c r="E270" s="58">
        <v>5.5339219300000004E-3</v>
      </c>
      <c r="F270" s="58">
        <v>5.6262404000000002E-4</v>
      </c>
      <c r="G270" s="58">
        <v>1.2061891600000001E-3</v>
      </c>
      <c r="H270" s="58">
        <v>3.7651082200000001E-3</v>
      </c>
      <c r="I270" s="58">
        <f t="shared" si="12"/>
        <v>5.5339219300000004E-3</v>
      </c>
      <c r="J270" s="58">
        <f t="shared" si="13"/>
        <v>5.5339214200000007E-3</v>
      </c>
      <c r="K270" s="58" t="b">
        <f t="shared" si="14"/>
        <v>1</v>
      </c>
    </row>
    <row r="271" spans="1:11">
      <c r="A271" s="58" t="s">
        <v>56</v>
      </c>
      <c r="B271" s="58" t="s">
        <v>110</v>
      </c>
      <c r="C271" s="58" t="s">
        <v>75</v>
      </c>
      <c r="D271" s="58">
        <v>16</v>
      </c>
      <c r="E271" s="58">
        <v>5.7523145300000002E-3</v>
      </c>
      <c r="F271" s="58">
        <v>6.2644651999999999E-4</v>
      </c>
      <c r="G271" s="58">
        <v>1.2398723E-3</v>
      </c>
      <c r="H271" s="58">
        <v>3.8859951300000001E-3</v>
      </c>
      <c r="I271" s="58">
        <f t="shared" si="12"/>
        <v>5.7523145300000002E-3</v>
      </c>
      <c r="J271" s="58">
        <f t="shared" si="13"/>
        <v>5.7523139499999999E-3</v>
      </c>
      <c r="K271" s="58" t="b">
        <f t="shared" si="14"/>
        <v>1</v>
      </c>
    </row>
    <row r="272" spans="1:11">
      <c r="A272" s="58" t="s">
        <v>56</v>
      </c>
      <c r="B272" s="58" t="s">
        <v>108</v>
      </c>
      <c r="C272" s="58" t="s">
        <v>76</v>
      </c>
      <c r="D272" s="58">
        <v>241</v>
      </c>
      <c r="E272" s="58">
        <v>4.2275143700000002E-3</v>
      </c>
      <c r="F272" s="58">
        <v>3.4352402999999999E-4</v>
      </c>
      <c r="G272" s="58">
        <v>1.25624306E-3</v>
      </c>
      <c r="H272" s="58">
        <v>2.6277468000000001E-3</v>
      </c>
      <c r="I272" s="58">
        <f t="shared" si="12"/>
        <v>4.2275143700000002E-3</v>
      </c>
      <c r="J272" s="58">
        <f t="shared" si="13"/>
        <v>4.2275138899999995E-3</v>
      </c>
      <c r="K272" s="58" t="b">
        <f t="shared" si="14"/>
        <v>1</v>
      </c>
    </row>
    <row r="273" spans="1:11">
      <c r="A273" s="58" t="s">
        <v>56</v>
      </c>
      <c r="B273" s="58" t="s">
        <v>109</v>
      </c>
      <c r="C273" s="58" t="s">
        <v>76</v>
      </c>
      <c r="D273" s="58">
        <v>286</v>
      </c>
      <c r="E273" s="58">
        <v>5.4604536499999997E-3</v>
      </c>
      <c r="F273" s="58">
        <v>3.1363286999999999E-4</v>
      </c>
      <c r="G273" s="58">
        <v>1.61656606E-3</v>
      </c>
      <c r="H273" s="58">
        <v>3.53025422E-3</v>
      </c>
      <c r="I273" s="58">
        <f t="shared" si="12"/>
        <v>5.4604536499999997E-3</v>
      </c>
      <c r="J273" s="58">
        <f t="shared" si="13"/>
        <v>5.4604531499999999E-3</v>
      </c>
      <c r="K273" s="58" t="b">
        <f t="shared" si="14"/>
        <v>1</v>
      </c>
    </row>
    <row r="274" spans="1:11">
      <c r="A274" s="58" t="s">
        <v>56</v>
      </c>
      <c r="B274" s="58" t="s">
        <v>110</v>
      </c>
      <c r="C274" s="58" t="s">
        <v>76</v>
      </c>
      <c r="D274" s="58">
        <v>118</v>
      </c>
      <c r="E274" s="58">
        <v>4.1560732099999997E-3</v>
      </c>
      <c r="F274" s="58">
        <v>2.9307885000000002E-4</v>
      </c>
      <c r="G274" s="58">
        <v>1.38516144E-3</v>
      </c>
      <c r="H274" s="58">
        <v>2.4778324300000001E-3</v>
      </c>
      <c r="I274" s="58">
        <f t="shared" si="12"/>
        <v>4.1560732099999997E-3</v>
      </c>
      <c r="J274" s="58">
        <f t="shared" si="13"/>
        <v>4.15607272E-3</v>
      </c>
      <c r="K274" s="58" t="b">
        <f t="shared" si="14"/>
        <v>1</v>
      </c>
    </row>
    <row r="275" spans="1:11">
      <c r="A275" s="58" t="s">
        <v>56</v>
      </c>
      <c r="B275" s="58" t="s">
        <v>108</v>
      </c>
      <c r="C275" s="58" t="s">
        <v>77</v>
      </c>
      <c r="D275" s="58">
        <v>247</v>
      </c>
      <c r="E275" s="58">
        <v>5.1492912500000002E-3</v>
      </c>
      <c r="F275" s="58">
        <v>7.1492142000000004E-4</v>
      </c>
      <c r="G275" s="58">
        <v>1.65677926E-3</v>
      </c>
      <c r="H275" s="58">
        <v>2.7775901099999999E-3</v>
      </c>
      <c r="I275" s="58">
        <f t="shared" si="12"/>
        <v>5.1492912500000002E-3</v>
      </c>
      <c r="J275" s="58">
        <f t="shared" si="13"/>
        <v>5.1492907900000003E-3</v>
      </c>
      <c r="K275" s="58" t="b">
        <f t="shared" si="14"/>
        <v>1</v>
      </c>
    </row>
    <row r="276" spans="1:11">
      <c r="A276" s="58" t="s">
        <v>56</v>
      </c>
      <c r="B276" s="58" t="s">
        <v>109</v>
      </c>
      <c r="C276" s="58" t="s">
        <v>77</v>
      </c>
      <c r="D276" s="58">
        <v>572</v>
      </c>
      <c r="E276" s="58">
        <v>5.8278495599999999E-3</v>
      </c>
      <c r="F276" s="58">
        <v>6.6722894999999996E-4</v>
      </c>
      <c r="G276" s="58">
        <v>1.8801797600000001E-3</v>
      </c>
      <c r="H276" s="58">
        <v>3.2804403900000001E-3</v>
      </c>
      <c r="I276" s="58">
        <f t="shared" si="12"/>
        <v>5.8278495599999999E-3</v>
      </c>
      <c r="J276" s="58">
        <f t="shared" si="13"/>
        <v>5.8278491E-3</v>
      </c>
      <c r="K276" s="58" t="b">
        <f t="shared" si="14"/>
        <v>1</v>
      </c>
    </row>
    <row r="277" spans="1:11">
      <c r="A277" s="58" t="s">
        <v>56</v>
      </c>
      <c r="B277" s="58" t="s">
        <v>110</v>
      </c>
      <c r="C277" s="58" t="s">
        <v>77</v>
      </c>
      <c r="D277" s="58">
        <v>137</v>
      </c>
      <c r="E277" s="58">
        <v>5.0634459700000002E-3</v>
      </c>
      <c r="F277" s="58">
        <v>7.4530254E-4</v>
      </c>
      <c r="G277" s="58">
        <v>1.6725802300000001E-3</v>
      </c>
      <c r="H277" s="58">
        <v>2.6455627299999999E-3</v>
      </c>
      <c r="I277" s="58">
        <f t="shared" si="12"/>
        <v>5.0634459700000002E-3</v>
      </c>
      <c r="J277" s="58">
        <f t="shared" si="13"/>
        <v>5.0634454999999995E-3</v>
      </c>
      <c r="K277" s="58" t="b">
        <f t="shared" si="14"/>
        <v>1</v>
      </c>
    </row>
    <row r="278" spans="1:11">
      <c r="A278" s="58" t="s">
        <v>56</v>
      </c>
      <c r="B278" s="58" t="s">
        <v>108</v>
      </c>
      <c r="C278" s="58" t="s">
        <v>78</v>
      </c>
      <c r="D278" s="58">
        <v>69</v>
      </c>
      <c r="E278" s="58">
        <v>5.2126943399999999E-3</v>
      </c>
      <c r="F278" s="58">
        <v>7.2966961000000001E-4</v>
      </c>
      <c r="G278" s="58">
        <v>1.3279989799999999E-3</v>
      </c>
      <c r="H278" s="58">
        <v>3.1550252599999999E-3</v>
      </c>
      <c r="I278" s="58">
        <f t="shared" si="12"/>
        <v>5.2126943399999999E-3</v>
      </c>
      <c r="J278" s="58">
        <f t="shared" si="13"/>
        <v>5.2126938500000001E-3</v>
      </c>
      <c r="K278" s="58" t="b">
        <f t="shared" si="14"/>
        <v>1</v>
      </c>
    </row>
    <row r="279" spans="1:11">
      <c r="A279" s="58" t="s">
        <v>56</v>
      </c>
      <c r="B279" s="58" t="s">
        <v>109</v>
      </c>
      <c r="C279" s="58" t="s">
        <v>78</v>
      </c>
      <c r="D279" s="58">
        <v>194</v>
      </c>
      <c r="E279" s="58">
        <v>6.6710812800000003E-3</v>
      </c>
      <c r="F279" s="58">
        <v>6.6449480999999997E-4</v>
      </c>
      <c r="G279" s="58">
        <v>1.8734485800000001E-3</v>
      </c>
      <c r="H279" s="58">
        <v>4.1331374100000004E-3</v>
      </c>
      <c r="I279" s="58">
        <f t="shared" si="12"/>
        <v>6.6710812800000003E-3</v>
      </c>
      <c r="J279" s="58">
        <f t="shared" si="13"/>
        <v>6.6710808000000005E-3</v>
      </c>
      <c r="K279" s="58" t="b">
        <f t="shared" si="14"/>
        <v>1</v>
      </c>
    </row>
    <row r="280" spans="1:11">
      <c r="A280" s="58" t="s">
        <v>56</v>
      </c>
      <c r="B280" s="58" t="s">
        <v>110</v>
      </c>
      <c r="C280" s="58" t="s">
        <v>78</v>
      </c>
      <c r="D280" s="58">
        <v>45</v>
      </c>
      <c r="E280" s="58">
        <v>5.6833845100000002E-3</v>
      </c>
      <c r="F280" s="58">
        <v>8.1892981000000005E-4</v>
      </c>
      <c r="G280" s="58">
        <v>1.58461911E-3</v>
      </c>
      <c r="H280" s="58">
        <v>3.2798351800000002E-3</v>
      </c>
      <c r="I280" s="58">
        <f t="shared" si="12"/>
        <v>5.6833845100000002E-3</v>
      </c>
      <c r="J280" s="58">
        <f t="shared" si="13"/>
        <v>5.6833841000000001E-3</v>
      </c>
      <c r="K280" s="58" t="b">
        <f t="shared" si="14"/>
        <v>1</v>
      </c>
    </row>
    <row r="281" spans="1:11">
      <c r="A281" s="58" t="s">
        <v>56</v>
      </c>
      <c r="B281" s="58" t="s">
        <v>108</v>
      </c>
      <c r="C281" s="58" t="s">
        <v>79</v>
      </c>
      <c r="D281" s="58">
        <v>3937</v>
      </c>
      <c r="E281" s="58">
        <v>4.1071497499999996E-3</v>
      </c>
      <c r="F281" s="58">
        <v>4.199796E-4</v>
      </c>
      <c r="G281" s="58">
        <v>1.12177359E-3</v>
      </c>
      <c r="H281" s="58">
        <v>2.5653960799999998E-3</v>
      </c>
      <c r="I281" s="58">
        <f t="shared" si="12"/>
        <v>4.1071497499999996E-3</v>
      </c>
      <c r="J281" s="58">
        <f t="shared" si="13"/>
        <v>4.1071492699999998E-3</v>
      </c>
      <c r="K281" s="58" t="b">
        <f t="shared" si="14"/>
        <v>1</v>
      </c>
    </row>
    <row r="282" spans="1:11">
      <c r="A282" s="58" t="s">
        <v>56</v>
      </c>
      <c r="B282" s="58" t="s">
        <v>109</v>
      </c>
      <c r="C282" s="58" t="s">
        <v>79</v>
      </c>
      <c r="D282" s="58">
        <v>2337</v>
      </c>
      <c r="E282" s="58">
        <v>4.4735849199999999E-3</v>
      </c>
      <c r="F282" s="58">
        <v>3.5264500000000001E-4</v>
      </c>
      <c r="G282" s="58">
        <v>1.1507707699999999E-3</v>
      </c>
      <c r="H282" s="58">
        <v>2.97016866E-3</v>
      </c>
      <c r="I282" s="58">
        <f t="shared" si="12"/>
        <v>4.4735849199999999E-3</v>
      </c>
      <c r="J282" s="58">
        <f t="shared" si="13"/>
        <v>4.4735844300000001E-3</v>
      </c>
      <c r="K282" s="58" t="b">
        <f t="shared" si="14"/>
        <v>1</v>
      </c>
    </row>
    <row r="283" spans="1:11">
      <c r="A283" s="58" t="s">
        <v>56</v>
      </c>
      <c r="B283" s="58" t="s">
        <v>110</v>
      </c>
      <c r="C283" s="58" t="s">
        <v>79</v>
      </c>
      <c r="D283" s="58">
        <v>527</v>
      </c>
      <c r="E283" s="58">
        <v>3.84191153E-3</v>
      </c>
      <c r="F283" s="58">
        <v>4.2362843999999998E-4</v>
      </c>
      <c r="G283" s="58">
        <v>1.0729845000000001E-3</v>
      </c>
      <c r="H283" s="58">
        <v>2.3452981E-3</v>
      </c>
      <c r="I283" s="58">
        <f t="shared" si="12"/>
        <v>3.84191153E-3</v>
      </c>
      <c r="J283" s="58">
        <f t="shared" si="13"/>
        <v>3.8419110400000002E-3</v>
      </c>
      <c r="K283" s="58" t="b">
        <f t="shared" si="14"/>
        <v>1</v>
      </c>
    </row>
    <row r="284" spans="1:11">
      <c r="A284" s="58" t="s">
        <v>56</v>
      </c>
      <c r="B284" s="58" t="s">
        <v>108</v>
      </c>
      <c r="C284" s="58" t="s">
        <v>80</v>
      </c>
      <c r="D284" s="58">
        <v>520</v>
      </c>
      <c r="E284" s="58">
        <v>4.6218168899999999E-3</v>
      </c>
      <c r="F284" s="58">
        <v>1.13726384E-3</v>
      </c>
      <c r="G284" s="58">
        <v>8.4435071999999995E-4</v>
      </c>
      <c r="H284" s="58">
        <v>2.6402018500000001E-3</v>
      </c>
      <c r="I284" s="58">
        <f t="shared" si="12"/>
        <v>4.6218168899999999E-3</v>
      </c>
      <c r="J284" s="58">
        <f t="shared" si="13"/>
        <v>4.62181641E-3</v>
      </c>
      <c r="K284" s="58" t="b">
        <f t="shared" si="14"/>
        <v>1</v>
      </c>
    </row>
    <row r="285" spans="1:11">
      <c r="A285" s="58" t="s">
        <v>56</v>
      </c>
      <c r="B285" s="58" t="s">
        <v>109</v>
      </c>
      <c r="C285" s="58" t="s">
        <v>80</v>
      </c>
      <c r="D285" s="58">
        <v>1104</v>
      </c>
      <c r="E285" s="58">
        <v>4.6220601100000003E-3</v>
      </c>
      <c r="F285" s="58">
        <v>9.7457035000000003E-4</v>
      </c>
      <c r="G285" s="58">
        <v>8.1792195999999995E-4</v>
      </c>
      <c r="H285" s="58">
        <v>2.8295673299999998E-3</v>
      </c>
      <c r="I285" s="58">
        <f t="shared" si="12"/>
        <v>4.6220601100000003E-3</v>
      </c>
      <c r="J285" s="58">
        <f t="shared" si="13"/>
        <v>4.6220596399999996E-3</v>
      </c>
      <c r="K285" s="58" t="b">
        <f t="shared" si="14"/>
        <v>1</v>
      </c>
    </row>
    <row r="286" spans="1:11">
      <c r="A286" s="58" t="s">
        <v>56</v>
      </c>
      <c r="B286" s="58" t="s">
        <v>110</v>
      </c>
      <c r="C286" s="58" t="s">
        <v>80</v>
      </c>
      <c r="D286" s="58">
        <v>329</v>
      </c>
      <c r="E286" s="58">
        <v>4.4352623400000001E-3</v>
      </c>
      <c r="F286" s="58">
        <v>9.7074444000000003E-4</v>
      </c>
      <c r="G286" s="58">
        <v>8.1416024999999995E-4</v>
      </c>
      <c r="H286" s="58">
        <v>2.6503571700000001E-3</v>
      </c>
      <c r="I286" s="58">
        <f t="shared" si="12"/>
        <v>4.4352623400000001E-3</v>
      </c>
      <c r="J286" s="58">
        <f t="shared" si="13"/>
        <v>4.4352618600000003E-3</v>
      </c>
      <c r="K286" s="58" t="b">
        <f t="shared" si="14"/>
        <v>1</v>
      </c>
    </row>
    <row r="287" spans="1:11">
      <c r="A287" s="58" t="s">
        <v>56</v>
      </c>
      <c r="B287" s="58" t="s">
        <v>108</v>
      </c>
      <c r="C287" s="58" t="s">
        <v>81</v>
      </c>
      <c r="D287" s="58">
        <v>387</v>
      </c>
      <c r="E287" s="58">
        <v>4.4987556500000001E-3</v>
      </c>
      <c r="F287" s="58">
        <v>6.3214757E-4</v>
      </c>
      <c r="G287" s="58">
        <v>1.09256841E-3</v>
      </c>
      <c r="H287" s="58">
        <v>2.7740391600000001E-3</v>
      </c>
      <c r="I287" s="58">
        <f t="shared" si="12"/>
        <v>4.4987556500000001E-3</v>
      </c>
      <c r="J287" s="58">
        <f t="shared" si="13"/>
        <v>4.4987551399999996E-3</v>
      </c>
      <c r="K287" s="58" t="b">
        <f t="shared" si="14"/>
        <v>1</v>
      </c>
    </row>
    <row r="288" spans="1:11">
      <c r="A288" s="58" t="s">
        <v>56</v>
      </c>
      <c r="B288" s="58" t="s">
        <v>109</v>
      </c>
      <c r="C288" s="58" t="s">
        <v>81</v>
      </c>
      <c r="D288" s="58">
        <v>531</v>
      </c>
      <c r="E288" s="58">
        <v>5.3198016799999998E-3</v>
      </c>
      <c r="F288" s="58">
        <v>5.2460392999999998E-4</v>
      </c>
      <c r="G288" s="58">
        <v>1.2684398099999999E-3</v>
      </c>
      <c r="H288" s="58">
        <v>3.52675747E-3</v>
      </c>
      <c r="I288" s="58">
        <f t="shared" si="12"/>
        <v>5.3198016799999998E-3</v>
      </c>
      <c r="J288" s="58">
        <f t="shared" si="13"/>
        <v>5.3198012099999999E-3</v>
      </c>
      <c r="K288" s="58" t="b">
        <f t="shared" si="14"/>
        <v>1</v>
      </c>
    </row>
    <row r="289" spans="1:11">
      <c r="A289" s="58" t="s">
        <v>56</v>
      </c>
      <c r="B289" s="58" t="s">
        <v>110</v>
      </c>
      <c r="C289" s="58" t="s">
        <v>81</v>
      </c>
      <c r="D289" s="58">
        <v>114</v>
      </c>
      <c r="E289" s="58">
        <v>4.6887181100000001E-3</v>
      </c>
      <c r="F289" s="58">
        <v>5.7007366000000001E-4</v>
      </c>
      <c r="G289" s="58">
        <v>1.4675720499999999E-3</v>
      </c>
      <c r="H289" s="58">
        <v>2.6510718999999999E-3</v>
      </c>
      <c r="I289" s="58">
        <f t="shared" si="12"/>
        <v>4.6887181100000001E-3</v>
      </c>
      <c r="J289" s="58">
        <f t="shared" si="13"/>
        <v>4.6887176100000004E-3</v>
      </c>
      <c r="K289" s="58" t="b">
        <f t="shared" si="14"/>
        <v>1</v>
      </c>
    </row>
    <row r="290" spans="1:11">
      <c r="A290" s="58" t="s">
        <v>56</v>
      </c>
      <c r="B290" s="58" t="s">
        <v>108</v>
      </c>
      <c r="C290" s="58" t="s">
        <v>82</v>
      </c>
      <c r="D290" s="58">
        <v>76</v>
      </c>
      <c r="E290" s="58">
        <v>5.1458940199999997E-3</v>
      </c>
      <c r="F290" s="58">
        <v>4.3615959000000001E-4</v>
      </c>
      <c r="G290" s="58">
        <v>1.7757064000000001E-3</v>
      </c>
      <c r="H290" s="58">
        <v>2.93402756E-3</v>
      </c>
      <c r="I290" s="58">
        <f t="shared" si="12"/>
        <v>5.1458940199999997E-3</v>
      </c>
      <c r="J290" s="58">
        <f t="shared" si="13"/>
        <v>5.1458935499999999E-3</v>
      </c>
      <c r="K290" s="58" t="b">
        <f t="shared" si="14"/>
        <v>1</v>
      </c>
    </row>
    <row r="291" spans="1:11">
      <c r="A291" s="58" t="s">
        <v>56</v>
      </c>
      <c r="B291" s="58" t="s">
        <v>109</v>
      </c>
      <c r="C291" s="58" t="s">
        <v>82</v>
      </c>
      <c r="D291" s="58">
        <v>290</v>
      </c>
      <c r="E291" s="58">
        <v>6.3093069200000004E-3</v>
      </c>
      <c r="F291" s="58">
        <v>5.2366673999999997E-4</v>
      </c>
      <c r="G291" s="58">
        <v>2.0351609900000002E-3</v>
      </c>
      <c r="H291" s="58">
        <v>3.7504786600000002E-3</v>
      </c>
      <c r="I291" s="58">
        <f t="shared" si="12"/>
        <v>6.3093069200000004E-3</v>
      </c>
      <c r="J291" s="58">
        <f t="shared" si="13"/>
        <v>6.3093063899999999E-3</v>
      </c>
      <c r="K291" s="58" t="b">
        <f t="shared" si="14"/>
        <v>1</v>
      </c>
    </row>
    <row r="292" spans="1:11">
      <c r="A292" s="58" t="s">
        <v>56</v>
      </c>
      <c r="B292" s="58" t="s">
        <v>110</v>
      </c>
      <c r="C292" s="58" t="s">
        <v>82</v>
      </c>
      <c r="D292" s="58">
        <v>47</v>
      </c>
      <c r="E292" s="58">
        <v>4.8468279600000002E-3</v>
      </c>
      <c r="F292" s="58">
        <v>5.6737563000000004E-4</v>
      </c>
      <c r="G292" s="58">
        <v>1.60017709E-3</v>
      </c>
      <c r="H292" s="58">
        <v>2.6792747199999999E-3</v>
      </c>
      <c r="I292" s="58">
        <f t="shared" si="12"/>
        <v>4.8468279600000002E-3</v>
      </c>
      <c r="J292" s="58">
        <f t="shared" si="13"/>
        <v>4.8468274399999997E-3</v>
      </c>
      <c r="K292" s="58" t="b">
        <f t="shared" si="14"/>
        <v>1</v>
      </c>
    </row>
    <row r="293" spans="1:11">
      <c r="A293" s="58" t="s">
        <v>56</v>
      </c>
      <c r="B293" s="58" t="s">
        <v>108</v>
      </c>
      <c r="C293" s="58" t="s">
        <v>83</v>
      </c>
      <c r="D293" s="58">
        <v>198</v>
      </c>
      <c r="E293" s="58">
        <v>4.9080501899999998E-3</v>
      </c>
      <c r="F293" s="58">
        <v>8.3222247000000005E-4</v>
      </c>
      <c r="G293" s="58">
        <v>1.4305085400000001E-3</v>
      </c>
      <c r="H293" s="58">
        <v>2.6453186700000002E-3</v>
      </c>
      <c r="I293" s="58">
        <f t="shared" si="12"/>
        <v>4.9080501899999998E-3</v>
      </c>
      <c r="J293" s="58">
        <f t="shared" si="13"/>
        <v>4.9080496800000002E-3</v>
      </c>
      <c r="K293" s="58" t="b">
        <f t="shared" si="14"/>
        <v>1</v>
      </c>
    </row>
    <row r="294" spans="1:11">
      <c r="A294" s="58" t="s">
        <v>56</v>
      </c>
      <c r="B294" s="58" t="s">
        <v>109</v>
      </c>
      <c r="C294" s="58" t="s">
        <v>83</v>
      </c>
      <c r="D294" s="58">
        <v>352</v>
      </c>
      <c r="E294" s="58">
        <v>5.3019449999999997E-3</v>
      </c>
      <c r="F294" s="58">
        <v>6.2822208000000001E-4</v>
      </c>
      <c r="G294" s="58">
        <v>1.5443495099999999E-3</v>
      </c>
      <c r="H294" s="58">
        <v>3.1293729099999999E-3</v>
      </c>
      <c r="I294" s="58">
        <f t="shared" si="12"/>
        <v>5.3019449999999997E-3</v>
      </c>
      <c r="J294" s="58">
        <f t="shared" si="13"/>
        <v>5.3019445E-3</v>
      </c>
      <c r="K294" s="58" t="b">
        <f t="shared" si="14"/>
        <v>1</v>
      </c>
    </row>
    <row r="295" spans="1:11">
      <c r="A295" s="58" t="s">
        <v>56</v>
      </c>
      <c r="B295" s="58" t="s">
        <v>110</v>
      </c>
      <c r="C295" s="58" t="s">
        <v>83</v>
      </c>
      <c r="D295" s="58">
        <v>104</v>
      </c>
      <c r="E295" s="58">
        <v>5.0927036499999996E-3</v>
      </c>
      <c r="F295" s="58">
        <v>8.5681509999999995E-4</v>
      </c>
      <c r="G295" s="58">
        <v>1.55304019E-3</v>
      </c>
      <c r="H295" s="58">
        <v>2.6828478899999998E-3</v>
      </c>
      <c r="I295" s="58">
        <f t="shared" si="12"/>
        <v>5.0927036499999996E-3</v>
      </c>
      <c r="J295" s="58">
        <f t="shared" si="13"/>
        <v>5.0927031799999998E-3</v>
      </c>
      <c r="K295" s="58" t="b">
        <f t="shared" si="14"/>
        <v>1</v>
      </c>
    </row>
    <row r="296" spans="1:11">
      <c r="A296" s="58" t="s">
        <v>56</v>
      </c>
      <c r="B296" s="58" t="s">
        <v>108</v>
      </c>
      <c r="C296" s="58" t="s">
        <v>84</v>
      </c>
      <c r="D296" s="58">
        <v>184</v>
      </c>
      <c r="E296" s="58">
        <v>4.13703931E-3</v>
      </c>
      <c r="F296" s="58">
        <v>5.6310360999999997E-4</v>
      </c>
      <c r="G296" s="58">
        <v>1.2090501599999999E-3</v>
      </c>
      <c r="H296" s="58">
        <v>2.36488504E-3</v>
      </c>
      <c r="I296" s="58">
        <f t="shared" si="12"/>
        <v>4.13703931E-3</v>
      </c>
      <c r="J296" s="58">
        <f t="shared" si="13"/>
        <v>4.1370388100000002E-3</v>
      </c>
      <c r="K296" s="58" t="b">
        <f t="shared" si="14"/>
        <v>1</v>
      </c>
    </row>
    <row r="297" spans="1:11">
      <c r="A297" s="58" t="s">
        <v>56</v>
      </c>
      <c r="B297" s="58" t="s">
        <v>109</v>
      </c>
      <c r="C297" s="58" t="s">
        <v>84</v>
      </c>
      <c r="D297" s="58">
        <v>429</v>
      </c>
      <c r="E297" s="58">
        <v>4.9680833700000001E-3</v>
      </c>
      <c r="F297" s="58">
        <v>5.1557215999999996E-4</v>
      </c>
      <c r="G297" s="58">
        <v>1.4641066599999999E-3</v>
      </c>
      <c r="H297" s="58">
        <v>2.9884041100000001E-3</v>
      </c>
      <c r="I297" s="58">
        <f t="shared" si="12"/>
        <v>4.9680833700000001E-3</v>
      </c>
      <c r="J297" s="58">
        <f t="shared" si="13"/>
        <v>4.9680829299999993E-3</v>
      </c>
      <c r="K297" s="58" t="b">
        <f t="shared" si="14"/>
        <v>1</v>
      </c>
    </row>
    <row r="298" spans="1:11">
      <c r="A298" s="58" t="s">
        <v>56</v>
      </c>
      <c r="B298" s="58" t="s">
        <v>110</v>
      </c>
      <c r="C298" s="58" t="s">
        <v>84</v>
      </c>
      <c r="D298" s="58">
        <v>72</v>
      </c>
      <c r="E298" s="58">
        <v>4.6582430500000001E-3</v>
      </c>
      <c r="F298" s="58">
        <v>5.8995600999999995E-4</v>
      </c>
      <c r="G298" s="58">
        <v>1.44274023E-3</v>
      </c>
      <c r="H298" s="58">
        <v>2.6255463E-3</v>
      </c>
      <c r="I298" s="58">
        <f t="shared" si="12"/>
        <v>4.6582430500000001E-3</v>
      </c>
      <c r="J298" s="58">
        <f t="shared" si="13"/>
        <v>4.6582425399999995E-3</v>
      </c>
      <c r="K298" s="58" t="b">
        <f t="shared" si="14"/>
        <v>1</v>
      </c>
    </row>
    <row r="299" spans="1:11">
      <c r="A299" s="58" t="s">
        <v>56</v>
      </c>
      <c r="B299" s="58" t="s">
        <v>108</v>
      </c>
      <c r="C299" s="58" t="s">
        <v>85</v>
      </c>
      <c r="D299" s="58">
        <v>31</v>
      </c>
      <c r="E299" s="58">
        <v>5.1004328800000002E-3</v>
      </c>
      <c r="F299" s="58">
        <v>7.0041793000000002E-4</v>
      </c>
      <c r="G299" s="58">
        <v>1.8477446600000001E-3</v>
      </c>
      <c r="H299" s="58">
        <v>2.55226982E-3</v>
      </c>
      <c r="I299" s="58">
        <f t="shared" si="12"/>
        <v>5.1004328800000002E-3</v>
      </c>
      <c r="J299" s="58">
        <f t="shared" si="13"/>
        <v>5.1004324099999995E-3</v>
      </c>
      <c r="K299" s="58" t="b">
        <f t="shared" si="14"/>
        <v>1</v>
      </c>
    </row>
    <row r="300" spans="1:11">
      <c r="A300" s="58" t="s">
        <v>56</v>
      </c>
      <c r="B300" s="58" t="s">
        <v>109</v>
      </c>
      <c r="C300" s="58" t="s">
        <v>85</v>
      </c>
      <c r="D300" s="58">
        <v>50</v>
      </c>
      <c r="E300" s="58">
        <v>6.4009256300000001E-3</v>
      </c>
      <c r="F300" s="58">
        <v>6.6319420000000005E-4</v>
      </c>
      <c r="G300" s="58">
        <v>2.05763867E-3</v>
      </c>
      <c r="H300" s="58">
        <v>3.6800923199999998E-3</v>
      </c>
      <c r="I300" s="58">
        <f t="shared" si="12"/>
        <v>6.4009256300000001E-3</v>
      </c>
      <c r="J300" s="58">
        <f t="shared" si="13"/>
        <v>6.4009251900000001E-3</v>
      </c>
      <c r="K300" s="58" t="b">
        <f t="shared" si="14"/>
        <v>1</v>
      </c>
    </row>
    <row r="301" spans="1:11">
      <c r="A301" s="58" t="s">
        <v>56</v>
      </c>
      <c r="B301" s="58" t="s">
        <v>110</v>
      </c>
      <c r="C301" s="58" t="s">
        <v>85</v>
      </c>
      <c r="D301" s="58">
        <v>6</v>
      </c>
      <c r="E301" s="58">
        <v>5.5729164299999998E-3</v>
      </c>
      <c r="F301" s="58">
        <v>7.5810148999999995E-4</v>
      </c>
      <c r="G301" s="58">
        <v>2.5945212899999999E-3</v>
      </c>
      <c r="H301" s="58">
        <v>2.2202930500000002E-3</v>
      </c>
      <c r="I301" s="58">
        <f t="shared" si="12"/>
        <v>5.5729164299999998E-3</v>
      </c>
      <c r="J301" s="58">
        <f t="shared" si="13"/>
        <v>5.5729158300000005E-3</v>
      </c>
      <c r="K301" s="58" t="b">
        <f t="shared" si="14"/>
        <v>1</v>
      </c>
    </row>
    <row r="302" spans="1:11">
      <c r="A302" s="58" t="s">
        <v>56</v>
      </c>
      <c r="B302" s="58" t="s">
        <v>110</v>
      </c>
      <c r="C302" s="58" t="s">
        <v>86</v>
      </c>
      <c r="D302" s="58">
        <v>1</v>
      </c>
      <c r="E302" s="58">
        <v>5.6134256899999999E-3</v>
      </c>
      <c r="F302" s="58">
        <v>1.0416666E-4</v>
      </c>
      <c r="G302" s="58">
        <v>4.3171291599999996E-3</v>
      </c>
      <c r="H302" s="58">
        <v>1.1921291599999999E-3</v>
      </c>
      <c r="I302" s="58">
        <f t="shared" si="12"/>
        <v>5.6134256899999999E-3</v>
      </c>
      <c r="J302" s="58">
        <f t="shared" si="13"/>
        <v>5.6134249800000001E-3</v>
      </c>
      <c r="K302" s="58" t="b">
        <f t="shared" si="14"/>
        <v>1</v>
      </c>
    </row>
    <row r="303" spans="1:11">
      <c r="A303" s="58" t="s">
        <v>56</v>
      </c>
      <c r="B303" s="58" t="s">
        <v>108</v>
      </c>
      <c r="C303" s="58" t="s">
        <v>87</v>
      </c>
      <c r="D303" s="58">
        <v>264</v>
      </c>
      <c r="E303" s="58">
        <v>4.2582068299999998E-3</v>
      </c>
      <c r="F303" s="58">
        <v>2.8400299E-4</v>
      </c>
      <c r="G303" s="58">
        <v>1.1575825299999999E-3</v>
      </c>
      <c r="H303" s="58">
        <v>2.8166208499999998E-3</v>
      </c>
      <c r="I303" s="58">
        <f t="shared" si="12"/>
        <v>4.2582068299999998E-3</v>
      </c>
      <c r="J303" s="58">
        <f t="shared" si="13"/>
        <v>4.2582063699999999E-3</v>
      </c>
      <c r="K303" s="58" t="b">
        <f t="shared" si="14"/>
        <v>1</v>
      </c>
    </row>
    <row r="304" spans="1:11">
      <c r="A304" s="58" t="s">
        <v>56</v>
      </c>
      <c r="B304" s="58" t="s">
        <v>109</v>
      </c>
      <c r="C304" s="58" t="s">
        <v>87</v>
      </c>
      <c r="D304" s="58">
        <v>521</v>
      </c>
      <c r="E304" s="58">
        <v>5.0217483599999998E-3</v>
      </c>
      <c r="F304" s="58">
        <v>2.3270307999999999E-4</v>
      </c>
      <c r="G304" s="58">
        <v>1.36411879E-3</v>
      </c>
      <c r="H304" s="58">
        <v>3.424926E-3</v>
      </c>
      <c r="I304" s="58">
        <f t="shared" si="12"/>
        <v>5.0217483599999998E-3</v>
      </c>
      <c r="J304" s="58">
        <f t="shared" si="13"/>
        <v>5.02174787E-3</v>
      </c>
      <c r="K304" s="58" t="b">
        <f t="shared" si="14"/>
        <v>1</v>
      </c>
    </row>
    <row r="305" spans="1:11">
      <c r="A305" s="58" t="s">
        <v>56</v>
      </c>
      <c r="B305" s="58" t="s">
        <v>110</v>
      </c>
      <c r="C305" s="58" t="s">
        <v>87</v>
      </c>
      <c r="D305" s="58">
        <v>75</v>
      </c>
      <c r="E305" s="58">
        <v>4.6672836900000002E-3</v>
      </c>
      <c r="F305" s="58">
        <v>2.6466023000000001E-4</v>
      </c>
      <c r="G305" s="58">
        <v>1.3785491699999999E-3</v>
      </c>
      <c r="H305" s="58">
        <v>3.0240738400000001E-3</v>
      </c>
      <c r="I305" s="58">
        <f t="shared" si="12"/>
        <v>4.6672836900000002E-3</v>
      </c>
      <c r="J305" s="58">
        <f t="shared" si="13"/>
        <v>4.6672832400000003E-3</v>
      </c>
      <c r="K305" s="58" t="b">
        <f t="shared" si="14"/>
        <v>1</v>
      </c>
    </row>
    <row r="306" spans="1:11">
      <c r="A306" s="58" t="s">
        <v>56</v>
      </c>
      <c r="B306" s="58" t="s">
        <v>108</v>
      </c>
      <c r="C306" s="58" t="s">
        <v>88</v>
      </c>
      <c r="D306" s="58">
        <v>224</v>
      </c>
      <c r="E306" s="58">
        <v>4.4783397100000002E-3</v>
      </c>
      <c r="F306" s="58">
        <v>8.4077356999999995E-4</v>
      </c>
      <c r="G306" s="58">
        <v>7.4342733000000005E-4</v>
      </c>
      <c r="H306" s="58">
        <v>2.8941383200000001E-3</v>
      </c>
      <c r="I306" s="58">
        <f t="shared" si="12"/>
        <v>4.4783397100000002E-3</v>
      </c>
      <c r="J306" s="58">
        <f t="shared" si="13"/>
        <v>4.4783392200000004E-3</v>
      </c>
      <c r="K306" s="58" t="b">
        <f t="shared" si="14"/>
        <v>1</v>
      </c>
    </row>
    <row r="307" spans="1:11">
      <c r="A307" s="58" t="s">
        <v>56</v>
      </c>
      <c r="B307" s="58" t="s">
        <v>109</v>
      </c>
      <c r="C307" s="58" t="s">
        <v>88</v>
      </c>
      <c r="D307" s="58">
        <v>965</v>
      </c>
      <c r="E307" s="58">
        <v>4.7661314999999996E-3</v>
      </c>
      <c r="F307" s="58">
        <v>7.6079421999999996E-4</v>
      </c>
      <c r="G307" s="58">
        <v>9.1310424999999995E-4</v>
      </c>
      <c r="H307" s="58">
        <v>3.0922325299999999E-3</v>
      </c>
      <c r="I307" s="58">
        <f t="shared" si="12"/>
        <v>4.7661314999999996E-3</v>
      </c>
      <c r="J307" s="58">
        <f t="shared" si="13"/>
        <v>4.7661309999999998E-3</v>
      </c>
      <c r="K307" s="58" t="b">
        <f t="shared" si="14"/>
        <v>1</v>
      </c>
    </row>
    <row r="308" spans="1:11">
      <c r="A308" s="58" t="s">
        <v>56</v>
      </c>
      <c r="B308" s="58" t="s">
        <v>110</v>
      </c>
      <c r="C308" s="58" t="s">
        <v>88</v>
      </c>
      <c r="D308" s="58">
        <v>213</v>
      </c>
      <c r="E308" s="58">
        <v>4.5753453500000001E-3</v>
      </c>
      <c r="F308" s="58">
        <v>9.5635518000000003E-4</v>
      </c>
      <c r="G308" s="58">
        <v>9.7477589000000001E-4</v>
      </c>
      <c r="H308" s="58">
        <v>2.6442138100000001E-3</v>
      </c>
      <c r="I308" s="58">
        <f t="shared" si="12"/>
        <v>4.5753453500000001E-3</v>
      </c>
      <c r="J308" s="58">
        <f t="shared" si="13"/>
        <v>4.5753448800000002E-3</v>
      </c>
      <c r="K308" s="58" t="b">
        <f t="shared" si="14"/>
        <v>1</v>
      </c>
    </row>
    <row r="309" spans="1:11">
      <c r="A309" s="58" t="s">
        <v>56</v>
      </c>
      <c r="B309" s="58" t="s">
        <v>108</v>
      </c>
      <c r="C309" s="58" t="s">
        <v>89</v>
      </c>
      <c r="D309" s="58">
        <v>119</v>
      </c>
      <c r="E309" s="58">
        <v>4.9880366199999996E-3</v>
      </c>
      <c r="F309" s="58">
        <v>9.8690844000000008E-4</v>
      </c>
      <c r="G309" s="58">
        <v>1.27421777E-3</v>
      </c>
      <c r="H309" s="58">
        <v>2.7269099600000001E-3</v>
      </c>
      <c r="I309" s="58">
        <f t="shared" si="12"/>
        <v>4.9880366199999996E-3</v>
      </c>
      <c r="J309" s="58">
        <f t="shared" si="13"/>
        <v>4.9880361699999997E-3</v>
      </c>
      <c r="K309" s="58" t="b">
        <f t="shared" si="14"/>
        <v>1</v>
      </c>
    </row>
    <row r="310" spans="1:11">
      <c r="A310" s="58" t="s">
        <v>56</v>
      </c>
      <c r="B310" s="58" t="s">
        <v>109</v>
      </c>
      <c r="C310" s="58" t="s">
        <v>89</v>
      </c>
      <c r="D310" s="58">
        <v>337</v>
      </c>
      <c r="E310" s="58">
        <v>5.67517699E-3</v>
      </c>
      <c r="F310" s="58">
        <v>8.4459808000000001E-4</v>
      </c>
      <c r="G310" s="58">
        <v>1.4865642200000001E-3</v>
      </c>
      <c r="H310" s="58">
        <v>3.3440141999999998E-3</v>
      </c>
      <c r="I310" s="58">
        <f t="shared" si="12"/>
        <v>5.67517699E-3</v>
      </c>
      <c r="J310" s="58">
        <f t="shared" si="13"/>
        <v>5.6751765000000003E-3</v>
      </c>
      <c r="K310" s="58" t="b">
        <f t="shared" si="14"/>
        <v>1</v>
      </c>
    </row>
    <row r="311" spans="1:11">
      <c r="A311" s="58" t="s">
        <v>56</v>
      </c>
      <c r="B311" s="58" t="s">
        <v>110</v>
      </c>
      <c r="C311" s="58" t="s">
        <v>89</v>
      </c>
      <c r="D311" s="58">
        <v>77</v>
      </c>
      <c r="E311" s="58">
        <v>4.7752823699999999E-3</v>
      </c>
      <c r="F311" s="58">
        <v>9.8680232999999993E-4</v>
      </c>
      <c r="G311" s="58">
        <v>1.30080542E-3</v>
      </c>
      <c r="H311" s="58">
        <v>2.48767412E-3</v>
      </c>
      <c r="I311" s="58">
        <f t="shared" si="12"/>
        <v>4.7752823699999999E-3</v>
      </c>
      <c r="J311" s="58">
        <f t="shared" si="13"/>
        <v>4.7752818700000001E-3</v>
      </c>
      <c r="K311" s="58" t="b">
        <f t="shared" si="14"/>
        <v>1</v>
      </c>
    </row>
    <row r="312" spans="1:11">
      <c r="A312" s="58" t="s">
        <v>56</v>
      </c>
      <c r="B312" s="58" t="s">
        <v>108</v>
      </c>
      <c r="C312" s="58" t="s">
        <v>90</v>
      </c>
      <c r="D312" s="58">
        <v>63</v>
      </c>
      <c r="E312" s="58">
        <v>5.05640042E-3</v>
      </c>
      <c r="F312" s="58">
        <v>4.9676634999999995E-4</v>
      </c>
      <c r="G312" s="58">
        <v>1.7429082999999999E-3</v>
      </c>
      <c r="H312" s="58">
        <v>2.81672521E-3</v>
      </c>
      <c r="I312" s="58">
        <f t="shared" si="12"/>
        <v>5.05640042E-3</v>
      </c>
      <c r="J312" s="58">
        <f t="shared" si="13"/>
        <v>5.0563998599999996E-3</v>
      </c>
      <c r="K312" s="58" t="b">
        <f t="shared" si="14"/>
        <v>1</v>
      </c>
    </row>
    <row r="313" spans="1:11">
      <c r="A313" s="58" t="s">
        <v>56</v>
      </c>
      <c r="B313" s="58" t="s">
        <v>109</v>
      </c>
      <c r="C313" s="58" t="s">
        <v>90</v>
      </c>
      <c r="D313" s="58">
        <v>302</v>
      </c>
      <c r="E313" s="58">
        <v>6.5489327899999998E-3</v>
      </c>
      <c r="F313" s="58">
        <v>5.1703895000000004E-4</v>
      </c>
      <c r="G313" s="58">
        <v>2.05014386E-3</v>
      </c>
      <c r="H313" s="58">
        <v>3.9817495200000002E-3</v>
      </c>
      <c r="I313" s="58">
        <f t="shared" si="12"/>
        <v>6.5489327899999998E-3</v>
      </c>
      <c r="J313" s="58">
        <f t="shared" si="13"/>
        <v>6.5489323299999999E-3</v>
      </c>
      <c r="K313" s="58" t="b">
        <f t="shared" si="14"/>
        <v>1</v>
      </c>
    </row>
    <row r="314" spans="1:11">
      <c r="A314" s="58" t="s">
        <v>56</v>
      </c>
      <c r="B314" s="58" t="s">
        <v>110</v>
      </c>
      <c r="C314" s="58" t="s">
        <v>90</v>
      </c>
      <c r="D314" s="58">
        <v>53</v>
      </c>
      <c r="E314" s="58">
        <v>5.8960077499999996E-3</v>
      </c>
      <c r="F314" s="58">
        <v>5.0969576999999996E-4</v>
      </c>
      <c r="G314" s="58">
        <v>2.0448984199999999E-3</v>
      </c>
      <c r="H314" s="58">
        <v>3.3414131499999999E-3</v>
      </c>
      <c r="I314" s="58">
        <f t="shared" si="12"/>
        <v>5.8960077499999996E-3</v>
      </c>
      <c r="J314" s="58">
        <f t="shared" si="13"/>
        <v>5.8960073400000004E-3</v>
      </c>
      <c r="K314" s="58" t="b">
        <f t="shared" si="14"/>
        <v>1</v>
      </c>
    </row>
    <row r="315" spans="1:11">
      <c r="A315" s="58" t="s">
        <v>56</v>
      </c>
      <c r="B315" s="58" t="s">
        <v>108</v>
      </c>
      <c r="C315" s="58" t="s">
        <v>91</v>
      </c>
      <c r="D315" s="58">
        <v>449</v>
      </c>
      <c r="E315" s="58">
        <v>3.8171757899999998E-3</v>
      </c>
      <c r="F315" s="58">
        <v>4.5734322000000002E-4</v>
      </c>
      <c r="G315" s="58">
        <v>1.07357891E-3</v>
      </c>
      <c r="H315" s="58">
        <v>2.2862531500000001E-3</v>
      </c>
      <c r="I315" s="58">
        <f t="shared" si="12"/>
        <v>3.8171757899999998E-3</v>
      </c>
      <c r="J315" s="58">
        <f t="shared" si="13"/>
        <v>3.8171752800000001E-3</v>
      </c>
      <c r="K315" s="58" t="b">
        <f t="shared" si="14"/>
        <v>1</v>
      </c>
    </row>
    <row r="316" spans="1:11">
      <c r="A316" s="58" t="s">
        <v>56</v>
      </c>
      <c r="B316" s="58" t="s">
        <v>109</v>
      </c>
      <c r="C316" s="58" t="s">
        <v>91</v>
      </c>
      <c r="D316" s="58">
        <v>1003</v>
      </c>
      <c r="E316" s="58">
        <v>3.9602947999999999E-3</v>
      </c>
      <c r="F316" s="58">
        <v>3.7649758000000001E-4</v>
      </c>
      <c r="G316" s="58">
        <v>1.00299771E-3</v>
      </c>
      <c r="H316" s="58">
        <v>2.5807990199999999E-3</v>
      </c>
      <c r="I316" s="58">
        <f t="shared" si="12"/>
        <v>3.9602947999999999E-3</v>
      </c>
      <c r="J316" s="58">
        <f t="shared" si="13"/>
        <v>3.9602943100000001E-3</v>
      </c>
      <c r="K316" s="58" t="b">
        <f t="shared" si="14"/>
        <v>1</v>
      </c>
    </row>
    <row r="317" spans="1:11">
      <c r="A317" s="58" t="s">
        <v>56</v>
      </c>
      <c r="B317" s="58" t="s">
        <v>110</v>
      </c>
      <c r="C317" s="58" t="s">
        <v>91</v>
      </c>
      <c r="D317" s="58">
        <v>170</v>
      </c>
      <c r="E317" s="58">
        <v>3.9055008600000002E-3</v>
      </c>
      <c r="F317" s="58">
        <v>4.3906563999999998E-4</v>
      </c>
      <c r="G317" s="58">
        <v>9.9414464999999998E-4</v>
      </c>
      <c r="H317" s="58">
        <v>2.47229007E-3</v>
      </c>
      <c r="I317" s="58">
        <f t="shared" si="12"/>
        <v>3.9055008600000002E-3</v>
      </c>
      <c r="J317" s="58">
        <f t="shared" si="13"/>
        <v>3.90550036E-3</v>
      </c>
      <c r="K317" s="58" t="b">
        <f t="shared" si="14"/>
        <v>1</v>
      </c>
    </row>
    <row r="318" spans="1:11">
      <c r="A318" s="58" t="s">
        <v>56</v>
      </c>
      <c r="B318" s="58" t="s">
        <v>108</v>
      </c>
      <c r="C318" s="58" t="s">
        <v>92</v>
      </c>
      <c r="D318" s="58">
        <v>118</v>
      </c>
      <c r="E318" s="58">
        <v>4.6618013800000004E-3</v>
      </c>
      <c r="F318" s="58">
        <v>8.0174960000000003E-4</v>
      </c>
      <c r="G318" s="58">
        <v>1.02528618E-3</v>
      </c>
      <c r="H318" s="58">
        <v>2.8347651199999999E-3</v>
      </c>
      <c r="I318" s="58">
        <f t="shared" si="12"/>
        <v>4.6618013800000004E-3</v>
      </c>
      <c r="J318" s="58">
        <f t="shared" si="13"/>
        <v>4.6618008999999997E-3</v>
      </c>
      <c r="K318" s="58" t="b">
        <f t="shared" si="14"/>
        <v>1</v>
      </c>
    </row>
    <row r="319" spans="1:11">
      <c r="A319" s="58" t="s">
        <v>56</v>
      </c>
      <c r="B319" s="58" t="s">
        <v>109</v>
      </c>
      <c r="C319" s="58" t="s">
        <v>92</v>
      </c>
      <c r="D319" s="58">
        <v>326</v>
      </c>
      <c r="E319" s="58">
        <v>6.5791153200000004E-3</v>
      </c>
      <c r="F319" s="58">
        <v>6.8166302000000002E-4</v>
      </c>
      <c r="G319" s="58">
        <v>1.5044518799999999E-3</v>
      </c>
      <c r="H319" s="58">
        <v>4.3929999399999996E-3</v>
      </c>
      <c r="I319" s="58">
        <f t="shared" si="12"/>
        <v>6.5791153200000004E-3</v>
      </c>
      <c r="J319" s="58">
        <f t="shared" si="13"/>
        <v>6.5791148399999997E-3</v>
      </c>
      <c r="K319" s="58" t="b">
        <f t="shared" si="14"/>
        <v>1</v>
      </c>
    </row>
    <row r="320" spans="1:11">
      <c r="A320" s="58" t="s">
        <v>56</v>
      </c>
      <c r="B320" s="58" t="s">
        <v>110</v>
      </c>
      <c r="C320" s="58" t="s">
        <v>92</v>
      </c>
      <c r="D320" s="58">
        <v>49</v>
      </c>
      <c r="E320" s="58">
        <v>5.1081819400000004E-3</v>
      </c>
      <c r="F320" s="58">
        <v>6.2169286E-4</v>
      </c>
      <c r="G320" s="58">
        <v>1.46801751E-3</v>
      </c>
      <c r="H320" s="58">
        <v>3.0184710499999998E-3</v>
      </c>
      <c r="I320" s="58">
        <f t="shared" si="12"/>
        <v>5.1081819400000004E-3</v>
      </c>
      <c r="J320" s="58">
        <f t="shared" si="13"/>
        <v>5.1081814199999999E-3</v>
      </c>
      <c r="K320" s="58" t="b">
        <f t="shared" si="14"/>
        <v>1</v>
      </c>
    </row>
    <row r="321" spans="1:11">
      <c r="A321" s="58" t="s">
        <v>56</v>
      </c>
      <c r="B321" s="58" t="s">
        <v>108</v>
      </c>
      <c r="C321" s="58" t="s">
        <v>93</v>
      </c>
      <c r="D321" s="58">
        <v>86</v>
      </c>
      <c r="E321" s="58">
        <v>5.0215329000000003E-3</v>
      </c>
      <c r="F321" s="58">
        <v>1.01596124E-3</v>
      </c>
      <c r="G321" s="58">
        <v>1.6024707200000001E-3</v>
      </c>
      <c r="H321" s="58">
        <v>2.40310054E-3</v>
      </c>
      <c r="I321" s="58">
        <f t="shared" si="12"/>
        <v>5.0215329000000003E-3</v>
      </c>
      <c r="J321" s="58">
        <f t="shared" si="13"/>
        <v>5.0215325000000002E-3</v>
      </c>
      <c r="K321" s="58" t="b">
        <f t="shared" si="14"/>
        <v>1</v>
      </c>
    </row>
    <row r="322" spans="1:11">
      <c r="A322" s="58" t="s">
        <v>56</v>
      </c>
      <c r="B322" s="58" t="s">
        <v>109</v>
      </c>
      <c r="C322" s="58" t="s">
        <v>93</v>
      </c>
      <c r="D322" s="58">
        <v>277</v>
      </c>
      <c r="E322" s="58">
        <v>6.5142396199999999E-3</v>
      </c>
      <c r="F322" s="58">
        <v>8.5201038000000005E-4</v>
      </c>
      <c r="G322" s="58">
        <v>1.8428263300000001E-3</v>
      </c>
      <c r="H322" s="58">
        <v>3.81940243E-3</v>
      </c>
      <c r="I322" s="58">
        <f t="shared" ref="I322:I385" si="15">E322</f>
        <v>6.5142396199999999E-3</v>
      </c>
      <c r="J322" s="58">
        <f t="shared" ref="J322:J385" si="16">SUM(F322:H322)</f>
        <v>6.5142391400000001E-3</v>
      </c>
      <c r="K322" s="58" t="b">
        <f t="shared" ref="K322:K385" si="17">ROUND(I322,5)=ROUND(J322,5)</f>
        <v>1</v>
      </c>
    </row>
    <row r="323" spans="1:11">
      <c r="A323" s="58" t="s">
        <v>56</v>
      </c>
      <c r="B323" s="58" t="s">
        <v>110</v>
      </c>
      <c r="C323" s="58" t="s">
        <v>93</v>
      </c>
      <c r="D323" s="58">
        <v>54</v>
      </c>
      <c r="E323" s="58">
        <v>5.9134942899999998E-3</v>
      </c>
      <c r="F323" s="58">
        <v>9.7200764000000004E-4</v>
      </c>
      <c r="G323" s="58">
        <v>1.84585027E-3</v>
      </c>
      <c r="H323" s="58">
        <v>3.0956358599999998E-3</v>
      </c>
      <c r="I323" s="58">
        <f t="shared" si="15"/>
        <v>5.9134942899999998E-3</v>
      </c>
      <c r="J323" s="58">
        <f t="shared" si="16"/>
        <v>5.9134937700000001E-3</v>
      </c>
      <c r="K323" s="58" t="b">
        <f t="shared" si="17"/>
        <v>1</v>
      </c>
    </row>
    <row r="324" spans="1:11">
      <c r="A324" s="58" t="s">
        <v>56</v>
      </c>
      <c r="B324" s="58" t="s">
        <v>108</v>
      </c>
      <c r="C324" s="58" t="s">
        <v>94</v>
      </c>
      <c r="D324" s="58">
        <v>112</v>
      </c>
      <c r="E324" s="58">
        <v>5.0816383399999998E-3</v>
      </c>
      <c r="F324" s="58">
        <v>8.4511383000000003E-4</v>
      </c>
      <c r="G324" s="58">
        <v>1.38113818E-3</v>
      </c>
      <c r="H324" s="58">
        <v>2.8553858399999999E-3</v>
      </c>
      <c r="I324" s="58">
        <f t="shared" si="15"/>
        <v>5.0816383399999998E-3</v>
      </c>
      <c r="J324" s="58">
        <f t="shared" si="16"/>
        <v>5.08163785E-3</v>
      </c>
      <c r="K324" s="58" t="b">
        <f t="shared" si="17"/>
        <v>1</v>
      </c>
    </row>
    <row r="325" spans="1:11">
      <c r="A325" s="58" t="s">
        <v>56</v>
      </c>
      <c r="B325" s="58" t="s">
        <v>109</v>
      </c>
      <c r="C325" s="58" t="s">
        <v>94</v>
      </c>
      <c r="D325" s="58">
        <v>284</v>
      </c>
      <c r="E325" s="58">
        <v>6.0873921799999998E-3</v>
      </c>
      <c r="F325" s="58">
        <v>8.0403113E-4</v>
      </c>
      <c r="G325" s="58">
        <v>1.4698256600000001E-3</v>
      </c>
      <c r="H325" s="58">
        <v>3.8135349100000002E-3</v>
      </c>
      <c r="I325" s="58">
        <f t="shared" si="15"/>
        <v>6.0873921799999998E-3</v>
      </c>
      <c r="J325" s="58">
        <f t="shared" si="16"/>
        <v>6.0873917E-3</v>
      </c>
      <c r="K325" s="58" t="b">
        <f t="shared" si="17"/>
        <v>1</v>
      </c>
    </row>
    <row r="326" spans="1:11">
      <c r="A326" s="58" t="s">
        <v>56</v>
      </c>
      <c r="B326" s="58" t="s">
        <v>110</v>
      </c>
      <c r="C326" s="58" t="s">
        <v>94</v>
      </c>
      <c r="D326" s="58">
        <v>63</v>
      </c>
      <c r="E326" s="58">
        <v>4.8713989099999997E-3</v>
      </c>
      <c r="F326" s="58">
        <v>7.5819343999999997E-4</v>
      </c>
      <c r="G326" s="58">
        <v>1.5195103399999999E-3</v>
      </c>
      <c r="H326" s="58">
        <v>2.59369457E-3</v>
      </c>
      <c r="I326" s="58">
        <f t="shared" si="15"/>
        <v>4.8713989099999997E-3</v>
      </c>
      <c r="J326" s="58">
        <f t="shared" si="16"/>
        <v>4.8713983500000002E-3</v>
      </c>
      <c r="K326" s="58" t="b">
        <f t="shared" si="17"/>
        <v>1</v>
      </c>
    </row>
    <row r="327" spans="1:11">
      <c r="A327" s="58" t="s">
        <v>56</v>
      </c>
      <c r="B327" s="58" t="s">
        <v>108</v>
      </c>
      <c r="C327" s="58" t="s">
        <v>95</v>
      </c>
      <c r="D327" s="58">
        <v>27</v>
      </c>
      <c r="E327" s="58">
        <v>5.3275031800000001E-3</v>
      </c>
      <c r="F327" s="58">
        <v>5.6327134E-4</v>
      </c>
      <c r="G327" s="58">
        <v>1.6825271499999999E-3</v>
      </c>
      <c r="H327" s="58">
        <v>3.0817041799999999E-3</v>
      </c>
      <c r="I327" s="58">
        <f t="shared" si="15"/>
        <v>5.3275031800000001E-3</v>
      </c>
      <c r="J327" s="58">
        <f t="shared" si="16"/>
        <v>5.3275026699999995E-3</v>
      </c>
      <c r="K327" s="58" t="b">
        <f t="shared" si="17"/>
        <v>1</v>
      </c>
    </row>
    <row r="328" spans="1:11">
      <c r="A328" s="58" t="s">
        <v>56</v>
      </c>
      <c r="B328" s="58" t="s">
        <v>109</v>
      </c>
      <c r="C328" s="58" t="s">
        <v>95</v>
      </c>
      <c r="D328" s="58">
        <v>135</v>
      </c>
      <c r="E328" s="58">
        <v>6.5808468199999998E-3</v>
      </c>
      <c r="F328" s="58">
        <v>6.3374461000000005E-4</v>
      </c>
      <c r="G328" s="58">
        <v>1.85622402E-3</v>
      </c>
      <c r="H328" s="58">
        <v>4.0908776699999996E-3</v>
      </c>
      <c r="I328" s="58">
        <f t="shared" si="15"/>
        <v>6.5808468199999998E-3</v>
      </c>
      <c r="J328" s="58">
        <f t="shared" si="16"/>
        <v>6.5808463000000001E-3</v>
      </c>
      <c r="K328" s="58" t="b">
        <f t="shared" si="17"/>
        <v>1</v>
      </c>
    </row>
    <row r="329" spans="1:11">
      <c r="A329" s="58" t="s">
        <v>56</v>
      </c>
      <c r="B329" s="58" t="s">
        <v>110</v>
      </c>
      <c r="C329" s="58" t="s">
        <v>95</v>
      </c>
      <c r="D329" s="58">
        <v>14</v>
      </c>
      <c r="E329" s="58">
        <v>4.7809190900000003E-3</v>
      </c>
      <c r="F329" s="58">
        <v>5.8614389000000004E-4</v>
      </c>
      <c r="G329" s="58">
        <v>1.3037366E-3</v>
      </c>
      <c r="H329" s="58">
        <v>2.8910381300000002E-3</v>
      </c>
      <c r="I329" s="58">
        <f t="shared" si="15"/>
        <v>4.7809190900000003E-3</v>
      </c>
      <c r="J329" s="58">
        <f t="shared" si="16"/>
        <v>4.7809186200000004E-3</v>
      </c>
      <c r="K329" s="58" t="b">
        <f t="shared" si="17"/>
        <v>1</v>
      </c>
    </row>
    <row r="330" spans="1:11">
      <c r="A330" s="58" t="s">
        <v>56</v>
      </c>
      <c r="B330" s="58" t="s">
        <v>108</v>
      </c>
      <c r="C330" s="58" t="s">
        <v>96</v>
      </c>
      <c r="D330" s="58">
        <v>183</v>
      </c>
      <c r="E330" s="58">
        <v>4.1518668199999999E-3</v>
      </c>
      <c r="F330" s="58">
        <v>5.7364375000000002E-4</v>
      </c>
      <c r="G330" s="58">
        <v>6.8546323000000004E-4</v>
      </c>
      <c r="H330" s="58">
        <v>2.89275932E-3</v>
      </c>
      <c r="I330" s="58">
        <f t="shared" si="15"/>
        <v>4.1518668199999999E-3</v>
      </c>
      <c r="J330" s="58">
        <f t="shared" si="16"/>
        <v>4.1518663000000003E-3</v>
      </c>
      <c r="K330" s="58" t="b">
        <f t="shared" si="17"/>
        <v>1</v>
      </c>
    </row>
    <row r="331" spans="1:11">
      <c r="A331" s="58" t="s">
        <v>56</v>
      </c>
      <c r="B331" s="58" t="s">
        <v>109</v>
      </c>
      <c r="C331" s="58" t="s">
        <v>96</v>
      </c>
      <c r="D331" s="58">
        <v>523</v>
      </c>
      <c r="E331" s="58">
        <v>4.7416522699999996E-3</v>
      </c>
      <c r="F331" s="58">
        <v>5.1054256000000004E-4</v>
      </c>
      <c r="G331" s="58">
        <v>7.7845029999999997E-4</v>
      </c>
      <c r="H331" s="58">
        <v>3.4526589100000002E-3</v>
      </c>
      <c r="I331" s="58">
        <f t="shared" si="15"/>
        <v>4.7416522699999996E-3</v>
      </c>
      <c r="J331" s="58">
        <f t="shared" si="16"/>
        <v>4.7416517700000008E-3</v>
      </c>
      <c r="K331" s="58" t="b">
        <f t="shared" si="17"/>
        <v>1</v>
      </c>
    </row>
    <row r="332" spans="1:11">
      <c r="A332" s="58" t="s">
        <v>56</v>
      </c>
      <c r="B332" s="58" t="s">
        <v>110</v>
      </c>
      <c r="C332" s="58" t="s">
        <v>96</v>
      </c>
      <c r="D332" s="58">
        <v>88</v>
      </c>
      <c r="E332" s="58">
        <v>4.2733320500000001E-3</v>
      </c>
      <c r="F332" s="58">
        <v>6.0632342999999999E-4</v>
      </c>
      <c r="G332" s="58">
        <v>6.6906015000000002E-4</v>
      </c>
      <c r="H332" s="58">
        <v>2.9979479899999999E-3</v>
      </c>
      <c r="I332" s="58">
        <f t="shared" si="15"/>
        <v>4.2733320500000001E-3</v>
      </c>
      <c r="J332" s="58">
        <f t="shared" si="16"/>
        <v>4.2733315700000003E-3</v>
      </c>
      <c r="K332" s="58" t="b">
        <f t="shared" si="17"/>
        <v>1</v>
      </c>
    </row>
    <row r="333" spans="1:11">
      <c r="A333" s="58" t="s">
        <v>56</v>
      </c>
      <c r="B333" s="58" t="s">
        <v>108</v>
      </c>
      <c r="C333" s="58" t="s">
        <v>97</v>
      </c>
      <c r="D333" s="58">
        <v>62</v>
      </c>
      <c r="E333" s="58">
        <v>5.3515155899999996E-3</v>
      </c>
      <c r="F333" s="58">
        <v>7.6594209E-4</v>
      </c>
      <c r="G333" s="58">
        <v>1.58770136E-3</v>
      </c>
      <c r="H333" s="58">
        <v>2.9978716799999999E-3</v>
      </c>
      <c r="I333" s="58">
        <f t="shared" si="15"/>
        <v>5.3515155899999996E-3</v>
      </c>
      <c r="J333" s="58">
        <f t="shared" si="16"/>
        <v>5.3515151299999997E-3</v>
      </c>
      <c r="K333" s="58" t="b">
        <f t="shared" si="17"/>
        <v>1</v>
      </c>
    </row>
    <row r="334" spans="1:11">
      <c r="A334" s="58" t="s">
        <v>56</v>
      </c>
      <c r="B334" s="58" t="s">
        <v>109</v>
      </c>
      <c r="C334" s="58" t="s">
        <v>97</v>
      </c>
      <c r="D334" s="58">
        <v>214</v>
      </c>
      <c r="E334" s="58">
        <v>6.8154527899999999E-3</v>
      </c>
      <c r="F334" s="58">
        <v>6.1266849000000002E-4</v>
      </c>
      <c r="G334" s="58">
        <v>2.2900439000000002E-3</v>
      </c>
      <c r="H334" s="58">
        <v>3.9127398800000001E-3</v>
      </c>
      <c r="I334" s="58">
        <f t="shared" si="15"/>
        <v>6.8154527899999999E-3</v>
      </c>
      <c r="J334" s="58">
        <f t="shared" si="16"/>
        <v>6.8154522700000003E-3</v>
      </c>
      <c r="K334" s="58" t="b">
        <f t="shared" si="17"/>
        <v>1</v>
      </c>
    </row>
    <row r="335" spans="1:11">
      <c r="A335" s="58" t="s">
        <v>56</v>
      </c>
      <c r="B335" s="58" t="s">
        <v>110</v>
      </c>
      <c r="C335" s="58" t="s">
        <v>97</v>
      </c>
      <c r="D335" s="58">
        <v>41</v>
      </c>
      <c r="E335" s="58">
        <v>5.3867431599999996E-3</v>
      </c>
      <c r="F335" s="58">
        <v>7.5485521000000005E-4</v>
      </c>
      <c r="G335" s="58">
        <v>1.8086605600000001E-3</v>
      </c>
      <c r="H335" s="58">
        <v>2.82322695E-3</v>
      </c>
      <c r="I335" s="58">
        <f t="shared" si="15"/>
        <v>5.3867431599999996E-3</v>
      </c>
      <c r="J335" s="58">
        <f t="shared" si="16"/>
        <v>5.3867427200000005E-3</v>
      </c>
      <c r="K335" s="58" t="b">
        <f t="shared" si="17"/>
        <v>1</v>
      </c>
    </row>
    <row r="336" spans="1:11">
      <c r="A336" s="58" t="s">
        <v>56</v>
      </c>
      <c r="B336" s="58" t="s">
        <v>108</v>
      </c>
      <c r="C336" s="58" t="s">
        <v>98</v>
      </c>
      <c r="D336" s="58">
        <v>43</v>
      </c>
      <c r="E336" s="58">
        <v>5.4153205499999999E-3</v>
      </c>
      <c r="F336" s="58">
        <v>8.2552733000000004E-4</v>
      </c>
      <c r="G336" s="58">
        <v>1.4572564699999999E-3</v>
      </c>
      <c r="H336" s="58">
        <v>3.1325363599999999E-3</v>
      </c>
      <c r="I336" s="58">
        <f t="shared" si="15"/>
        <v>5.4153205499999999E-3</v>
      </c>
      <c r="J336" s="58">
        <f t="shared" si="16"/>
        <v>5.4153201599999997E-3</v>
      </c>
      <c r="K336" s="58" t="b">
        <f t="shared" si="17"/>
        <v>1</v>
      </c>
    </row>
    <row r="337" spans="1:11">
      <c r="A337" s="58" t="s">
        <v>56</v>
      </c>
      <c r="B337" s="58" t="s">
        <v>109</v>
      </c>
      <c r="C337" s="58" t="s">
        <v>98</v>
      </c>
      <c r="D337" s="58">
        <v>190</v>
      </c>
      <c r="E337" s="58">
        <v>6.2340397000000001E-3</v>
      </c>
      <c r="F337" s="58">
        <v>6.7330630000000003E-4</v>
      </c>
      <c r="G337" s="58">
        <v>1.58796272E-3</v>
      </c>
      <c r="H337" s="58">
        <v>3.9727702400000004E-3</v>
      </c>
      <c r="I337" s="58">
        <f t="shared" si="15"/>
        <v>6.2340397000000001E-3</v>
      </c>
      <c r="J337" s="58">
        <f t="shared" si="16"/>
        <v>6.2340392600000009E-3</v>
      </c>
      <c r="K337" s="58" t="b">
        <f t="shared" si="17"/>
        <v>1</v>
      </c>
    </row>
    <row r="338" spans="1:11">
      <c r="A338" s="58" t="s">
        <v>56</v>
      </c>
      <c r="B338" s="58" t="s">
        <v>110</v>
      </c>
      <c r="C338" s="58" t="s">
        <v>98</v>
      </c>
      <c r="D338" s="58">
        <v>40</v>
      </c>
      <c r="E338" s="58">
        <v>5.1157404599999996E-3</v>
      </c>
      <c r="F338" s="58">
        <v>6.9068266000000004E-4</v>
      </c>
      <c r="G338" s="58">
        <v>1.2928238399999999E-3</v>
      </c>
      <c r="H338" s="58">
        <v>3.1322335700000002E-3</v>
      </c>
      <c r="I338" s="58">
        <f t="shared" si="15"/>
        <v>5.1157404599999996E-3</v>
      </c>
      <c r="J338" s="58">
        <f t="shared" si="16"/>
        <v>5.1157400700000003E-3</v>
      </c>
      <c r="K338" s="58" t="b">
        <f t="shared" si="17"/>
        <v>1</v>
      </c>
    </row>
    <row r="339" spans="1:11">
      <c r="A339" s="58" t="s">
        <v>56</v>
      </c>
      <c r="B339" s="58" t="s">
        <v>108</v>
      </c>
      <c r="C339" s="58" t="s">
        <v>99</v>
      </c>
      <c r="D339" s="58">
        <v>213</v>
      </c>
      <c r="E339" s="58">
        <v>4.9048532499999997E-3</v>
      </c>
      <c r="F339" s="58">
        <v>9.5347523999999998E-4</v>
      </c>
      <c r="G339" s="58">
        <v>8.9929986000000003E-4</v>
      </c>
      <c r="H339" s="58">
        <v>3.0520776599999998E-3</v>
      </c>
      <c r="I339" s="58">
        <f t="shared" si="15"/>
        <v>4.9048532499999997E-3</v>
      </c>
      <c r="J339" s="58">
        <f t="shared" si="16"/>
        <v>4.9048527599999999E-3</v>
      </c>
      <c r="K339" s="58" t="b">
        <f t="shared" si="17"/>
        <v>1</v>
      </c>
    </row>
    <row r="340" spans="1:11">
      <c r="A340" s="58" t="s">
        <v>56</v>
      </c>
      <c r="B340" s="58" t="s">
        <v>109</v>
      </c>
      <c r="C340" s="58" t="s">
        <v>99</v>
      </c>
      <c r="D340" s="58">
        <v>589</v>
      </c>
      <c r="E340" s="58">
        <v>5.00762411E-3</v>
      </c>
      <c r="F340" s="58">
        <v>7.4647839999999999E-4</v>
      </c>
      <c r="G340" s="58">
        <v>8.7310546999999996E-4</v>
      </c>
      <c r="H340" s="58">
        <v>3.3880397700000002E-3</v>
      </c>
      <c r="I340" s="58">
        <f t="shared" si="15"/>
        <v>5.00762411E-3</v>
      </c>
      <c r="J340" s="58">
        <f t="shared" si="16"/>
        <v>5.0076236400000002E-3</v>
      </c>
      <c r="K340" s="58" t="b">
        <f t="shared" si="17"/>
        <v>1</v>
      </c>
    </row>
    <row r="341" spans="1:11">
      <c r="A341" s="58" t="s">
        <v>56</v>
      </c>
      <c r="B341" s="58" t="s">
        <v>110</v>
      </c>
      <c r="C341" s="58" t="s">
        <v>99</v>
      </c>
      <c r="D341" s="58">
        <v>75</v>
      </c>
      <c r="E341" s="58">
        <v>5.3314812899999996E-3</v>
      </c>
      <c r="F341" s="58">
        <v>9.4675905000000005E-4</v>
      </c>
      <c r="G341" s="58">
        <v>9.6512324000000004E-4</v>
      </c>
      <c r="H341" s="58">
        <v>3.41959851E-3</v>
      </c>
      <c r="I341" s="58">
        <f t="shared" si="15"/>
        <v>5.3314812899999996E-3</v>
      </c>
      <c r="J341" s="58">
        <f t="shared" si="16"/>
        <v>5.3314807999999998E-3</v>
      </c>
      <c r="K341" s="58" t="b">
        <f t="shared" si="17"/>
        <v>1</v>
      </c>
    </row>
    <row r="342" spans="1:11">
      <c r="A342" s="58" t="s">
        <v>56</v>
      </c>
      <c r="B342" s="58" t="s">
        <v>108</v>
      </c>
      <c r="C342" s="58" t="s">
        <v>100</v>
      </c>
      <c r="D342" s="58">
        <v>128</v>
      </c>
      <c r="E342" s="58">
        <v>5.4141346000000003E-3</v>
      </c>
      <c r="F342" s="58">
        <v>6.3169104000000004E-4</v>
      </c>
      <c r="G342" s="58">
        <v>1.5917062100000001E-3</v>
      </c>
      <c r="H342" s="58">
        <v>3.19073688E-3</v>
      </c>
      <c r="I342" s="58">
        <f t="shared" si="15"/>
        <v>5.4141346000000003E-3</v>
      </c>
      <c r="J342" s="58">
        <f t="shared" si="16"/>
        <v>5.4141341299999996E-3</v>
      </c>
      <c r="K342" s="58" t="b">
        <f t="shared" si="17"/>
        <v>1</v>
      </c>
    </row>
    <row r="343" spans="1:11">
      <c r="A343" s="58" t="s">
        <v>56</v>
      </c>
      <c r="B343" s="58" t="s">
        <v>109</v>
      </c>
      <c r="C343" s="58" t="s">
        <v>100</v>
      </c>
      <c r="D343" s="58">
        <v>495</v>
      </c>
      <c r="E343" s="58">
        <v>5.7943553399999997E-3</v>
      </c>
      <c r="F343" s="58">
        <v>5.1318719000000002E-4</v>
      </c>
      <c r="G343" s="58">
        <v>1.5014260599999999E-3</v>
      </c>
      <c r="H343" s="58">
        <v>3.7797416200000002E-3</v>
      </c>
      <c r="I343" s="58">
        <f t="shared" si="15"/>
        <v>5.7943553399999997E-3</v>
      </c>
      <c r="J343" s="58">
        <f t="shared" si="16"/>
        <v>5.7943548700000007E-3</v>
      </c>
      <c r="K343" s="58" t="b">
        <f t="shared" si="17"/>
        <v>1</v>
      </c>
    </row>
    <row r="344" spans="1:11">
      <c r="A344" s="58" t="s">
        <v>56</v>
      </c>
      <c r="B344" s="58" t="s">
        <v>110</v>
      </c>
      <c r="C344" s="58" t="s">
        <v>100</v>
      </c>
      <c r="D344" s="58">
        <v>81</v>
      </c>
      <c r="E344" s="58">
        <v>4.9618481799999998E-3</v>
      </c>
      <c r="F344" s="58">
        <v>4.9111204999999995E-4</v>
      </c>
      <c r="G344" s="58">
        <v>1.4174666E-3</v>
      </c>
      <c r="H344" s="58">
        <v>3.0532690800000001E-3</v>
      </c>
      <c r="I344" s="58">
        <f t="shared" si="15"/>
        <v>4.9618481799999998E-3</v>
      </c>
      <c r="J344" s="58">
        <f t="shared" si="16"/>
        <v>4.9618477299999998E-3</v>
      </c>
      <c r="K344" s="58" t="b">
        <f t="shared" si="17"/>
        <v>1</v>
      </c>
    </row>
    <row r="345" spans="1:11">
      <c r="A345" s="58" t="s">
        <v>56</v>
      </c>
      <c r="B345" s="58" t="s">
        <v>108</v>
      </c>
      <c r="C345" s="58" t="s">
        <v>101</v>
      </c>
      <c r="D345" s="58">
        <v>87</v>
      </c>
      <c r="E345" s="58">
        <v>5.0215514599999999E-3</v>
      </c>
      <c r="F345" s="58">
        <v>7.0601824999999997E-4</v>
      </c>
      <c r="G345" s="58">
        <v>1.68289673E-3</v>
      </c>
      <c r="H345" s="58">
        <v>2.63263597E-3</v>
      </c>
      <c r="I345" s="58">
        <f t="shared" si="15"/>
        <v>5.0215514599999999E-3</v>
      </c>
      <c r="J345" s="58">
        <f t="shared" si="16"/>
        <v>5.0215509500000002E-3</v>
      </c>
      <c r="K345" s="58" t="b">
        <f t="shared" si="17"/>
        <v>1</v>
      </c>
    </row>
    <row r="346" spans="1:11">
      <c r="A346" s="58" t="s">
        <v>56</v>
      </c>
      <c r="B346" s="58" t="s">
        <v>109</v>
      </c>
      <c r="C346" s="58" t="s">
        <v>101</v>
      </c>
      <c r="D346" s="58">
        <v>241</v>
      </c>
      <c r="E346" s="58">
        <v>6.7743389500000001E-3</v>
      </c>
      <c r="F346" s="58">
        <v>6.6543698000000003E-4</v>
      </c>
      <c r="G346" s="58">
        <v>2.2062776200000001E-3</v>
      </c>
      <c r="H346" s="58">
        <v>3.9026238600000001E-3</v>
      </c>
      <c r="I346" s="58">
        <f t="shared" si="15"/>
        <v>6.7743389500000001E-3</v>
      </c>
      <c r="J346" s="58">
        <f t="shared" si="16"/>
        <v>6.7743384600000003E-3</v>
      </c>
      <c r="K346" s="58" t="b">
        <f t="shared" si="17"/>
        <v>1</v>
      </c>
    </row>
    <row r="347" spans="1:11">
      <c r="A347" s="58" t="s">
        <v>56</v>
      </c>
      <c r="B347" s="58" t="s">
        <v>110</v>
      </c>
      <c r="C347" s="58" t="s">
        <v>101</v>
      </c>
      <c r="D347" s="58">
        <v>50</v>
      </c>
      <c r="E347" s="58">
        <v>5.1905090899999999E-3</v>
      </c>
      <c r="F347" s="58">
        <v>6.1273123999999995E-4</v>
      </c>
      <c r="G347" s="58">
        <v>2.13263866E-3</v>
      </c>
      <c r="H347" s="58">
        <v>2.44513864E-3</v>
      </c>
      <c r="I347" s="58">
        <f t="shared" si="15"/>
        <v>5.1905090899999999E-3</v>
      </c>
      <c r="J347" s="58">
        <f t="shared" si="16"/>
        <v>5.1905085399999995E-3</v>
      </c>
      <c r="K347" s="58" t="b">
        <f t="shared" si="17"/>
        <v>1</v>
      </c>
    </row>
    <row r="348" spans="1:11">
      <c r="A348" s="58" t="s">
        <v>56</v>
      </c>
      <c r="B348" s="58" t="s">
        <v>108</v>
      </c>
      <c r="C348" s="58" t="s">
        <v>102</v>
      </c>
      <c r="D348" s="58">
        <v>158</v>
      </c>
      <c r="E348" s="58">
        <v>5.2466447299999996E-3</v>
      </c>
      <c r="F348" s="58">
        <v>8.8124096999999996E-4</v>
      </c>
      <c r="G348" s="58">
        <v>8.7882360999999999E-4</v>
      </c>
      <c r="H348" s="58">
        <v>3.48657968E-3</v>
      </c>
      <c r="I348" s="58">
        <f t="shared" si="15"/>
        <v>5.2466447299999996E-3</v>
      </c>
      <c r="J348" s="58">
        <f t="shared" si="16"/>
        <v>5.2466442599999998E-3</v>
      </c>
      <c r="K348" s="58" t="b">
        <f t="shared" si="17"/>
        <v>1</v>
      </c>
    </row>
    <row r="349" spans="1:11">
      <c r="A349" s="58" t="s">
        <v>56</v>
      </c>
      <c r="B349" s="58" t="s">
        <v>109</v>
      </c>
      <c r="C349" s="58" t="s">
        <v>102</v>
      </c>
      <c r="D349" s="58">
        <v>355</v>
      </c>
      <c r="E349" s="58">
        <v>6.0269298600000003E-3</v>
      </c>
      <c r="F349" s="58">
        <v>7.8609131E-4</v>
      </c>
      <c r="G349" s="58">
        <v>9.7310227E-4</v>
      </c>
      <c r="H349" s="58">
        <v>4.2677358100000002E-3</v>
      </c>
      <c r="I349" s="58">
        <f t="shared" si="15"/>
        <v>6.0269298600000003E-3</v>
      </c>
      <c r="J349" s="58">
        <f t="shared" si="16"/>
        <v>6.0269293899999996E-3</v>
      </c>
      <c r="K349" s="58" t="b">
        <f t="shared" si="17"/>
        <v>1</v>
      </c>
    </row>
    <row r="350" spans="1:11">
      <c r="A350" s="58" t="s">
        <v>56</v>
      </c>
      <c r="B350" s="58" t="s">
        <v>110</v>
      </c>
      <c r="C350" s="58" t="s">
        <v>102</v>
      </c>
      <c r="D350" s="58">
        <v>58</v>
      </c>
      <c r="E350" s="58">
        <v>5.3136970799999997E-3</v>
      </c>
      <c r="F350" s="58">
        <v>8.4390940000000003E-4</v>
      </c>
      <c r="G350" s="58">
        <v>9.662354E-4</v>
      </c>
      <c r="H350" s="58">
        <v>3.5035517700000001E-3</v>
      </c>
      <c r="I350" s="58">
        <f t="shared" si="15"/>
        <v>5.3136970799999997E-3</v>
      </c>
      <c r="J350" s="58">
        <f t="shared" si="16"/>
        <v>5.31369657E-3</v>
      </c>
      <c r="K350" s="58" t="b">
        <f t="shared" si="17"/>
        <v>1</v>
      </c>
    </row>
    <row r="351" spans="1:11">
      <c r="A351" s="58" t="s">
        <v>56</v>
      </c>
      <c r="B351" s="58" t="s">
        <v>108</v>
      </c>
      <c r="C351" s="58" t="s">
        <v>103</v>
      </c>
      <c r="D351" s="58">
        <v>289</v>
      </c>
      <c r="E351" s="58">
        <v>3.4421053599999999E-3</v>
      </c>
      <c r="F351" s="58">
        <v>3.4650111999999999E-4</v>
      </c>
      <c r="G351" s="58">
        <v>6.7862496999999999E-4</v>
      </c>
      <c r="H351" s="58">
        <v>2.41697881E-3</v>
      </c>
      <c r="I351" s="58">
        <f t="shared" si="15"/>
        <v>3.4421053599999999E-3</v>
      </c>
      <c r="J351" s="58">
        <f t="shared" si="16"/>
        <v>3.4421049E-3</v>
      </c>
      <c r="K351" s="58" t="b">
        <f t="shared" si="17"/>
        <v>1</v>
      </c>
    </row>
    <row r="352" spans="1:11">
      <c r="A352" s="58" t="s">
        <v>56</v>
      </c>
      <c r="B352" s="58" t="s">
        <v>109</v>
      </c>
      <c r="C352" s="58" t="s">
        <v>103</v>
      </c>
      <c r="D352" s="58">
        <v>518</v>
      </c>
      <c r="E352" s="58">
        <v>3.8371628200000001E-3</v>
      </c>
      <c r="F352" s="58">
        <v>3.0923756000000001E-4</v>
      </c>
      <c r="G352" s="58">
        <v>6.8090388000000002E-4</v>
      </c>
      <c r="H352" s="58">
        <v>2.8470208899999999E-3</v>
      </c>
      <c r="I352" s="58">
        <f t="shared" si="15"/>
        <v>3.8371628200000001E-3</v>
      </c>
      <c r="J352" s="58">
        <f t="shared" si="16"/>
        <v>3.8371623299999998E-3</v>
      </c>
      <c r="K352" s="58" t="b">
        <f t="shared" si="17"/>
        <v>1</v>
      </c>
    </row>
    <row r="353" spans="1:11">
      <c r="A353" s="58" t="s">
        <v>56</v>
      </c>
      <c r="B353" s="58" t="s">
        <v>110</v>
      </c>
      <c r="C353" s="58" t="s">
        <v>103</v>
      </c>
      <c r="D353" s="58">
        <v>70</v>
      </c>
      <c r="E353" s="58">
        <v>3.4484124699999999E-3</v>
      </c>
      <c r="F353" s="58">
        <v>4.1335957999999998E-4</v>
      </c>
      <c r="G353" s="58">
        <v>6.4087275000000005E-4</v>
      </c>
      <c r="H353" s="58">
        <v>2.3941796199999999E-3</v>
      </c>
      <c r="I353" s="58">
        <f t="shared" si="15"/>
        <v>3.4484124699999999E-3</v>
      </c>
      <c r="J353" s="58">
        <f t="shared" si="16"/>
        <v>3.4484119499999999E-3</v>
      </c>
      <c r="K353" s="58" t="b">
        <f t="shared" si="17"/>
        <v>1</v>
      </c>
    </row>
    <row r="354" spans="1:11">
      <c r="A354" s="58" t="s">
        <v>56</v>
      </c>
      <c r="B354" s="58" t="s">
        <v>108</v>
      </c>
      <c r="C354" s="58" t="s">
        <v>104</v>
      </c>
      <c r="D354" s="58">
        <v>52</v>
      </c>
      <c r="E354" s="58">
        <v>4.6316325599999996E-3</v>
      </c>
      <c r="F354" s="58">
        <v>2.4238756999999999E-4</v>
      </c>
      <c r="G354" s="58">
        <v>1.4472041700000001E-3</v>
      </c>
      <c r="H354" s="58">
        <v>2.9420403499999998E-3</v>
      </c>
      <c r="I354" s="58">
        <f t="shared" si="15"/>
        <v>4.6316325599999996E-3</v>
      </c>
      <c r="J354" s="58">
        <f t="shared" si="16"/>
        <v>4.6316320899999998E-3</v>
      </c>
      <c r="K354" s="58" t="b">
        <f t="shared" si="17"/>
        <v>1</v>
      </c>
    </row>
    <row r="355" spans="1:11">
      <c r="A355" s="58" t="s">
        <v>56</v>
      </c>
      <c r="B355" s="58" t="s">
        <v>109</v>
      </c>
      <c r="C355" s="58" t="s">
        <v>104</v>
      </c>
      <c r="D355" s="58">
        <v>190</v>
      </c>
      <c r="E355" s="58">
        <v>6.1603311500000001E-3</v>
      </c>
      <c r="F355" s="58">
        <v>3.9424927E-4</v>
      </c>
      <c r="G355" s="58">
        <v>1.5820538800000001E-3</v>
      </c>
      <c r="H355" s="58">
        <v>4.1840275400000003E-3</v>
      </c>
      <c r="I355" s="58">
        <f t="shared" si="15"/>
        <v>6.1603311500000001E-3</v>
      </c>
      <c r="J355" s="58">
        <f t="shared" si="16"/>
        <v>6.1603306900000002E-3</v>
      </c>
      <c r="K355" s="58" t="b">
        <f t="shared" si="17"/>
        <v>1</v>
      </c>
    </row>
    <row r="356" spans="1:11">
      <c r="A356" s="58" t="s">
        <v>56</v>
      </c>
      <c r="B356" s="58" t="s">
        <v>110</v>
      </c>
      <c r="C356" s="58" t="s">
        <v>104</v>
      </c>
      <c r="D356" s="58">
        <v>26</v>
      </c>
      <c r="E356" s="58">
        <v>5.5662390700000003E-3</v>
      </c>
      <c r="F356" s="58">
        <v>2.7866786E-4</v>
      </c>
      <c r="G356" s="58">
        <v>1.73254962E-3</v>
      </c>
      <c r="H356" s="58">
        <v>3.5550211200000002E-3</v>
      </c>
      <c r="I356" s="58">
        <f t="shared" si="15"/>
        <v>5.5662390700000003E-3</v>
      </c>
      <c r="J356" s="58">
        <f t="shared" si="16"/>
        <v>5.5662386000000005E-3</v>
      </c>
      <c r="K356" s="58" t="b">
        <f t="shared" si="17"/>
        <v>1</v>
      </c>
    </row>
    <row r="357" spans="1:11">
      <c r="A357" s="58" t="s">
        <v>56</v>
      </c>
      <c r="B357" s="58" t="s">
        <v>108</v>
      </c>
      <c r="C357" s="58" t="s">
        <v>105</v>
      </c>
      <c r="D357" s="58">
        <v>822</v>
      </c>
      <c r="E357" s="58">
        <v>4.7059591300000004E-3</v>
      </c>
      <c r="F357" s="58">
        <v>1.10514079E-3</v>
      </c>
      <c r="G357" s="58">
        <v>8.2251936000000004E-4</v>
      </c>
      <c r="H357" s="58">
        <v>2.7782985099999999E-3</v>
      </c>
      <c r="I357" s="58">
        <f t="shared" si="15"/>
        <v>4.7059591300000004E-3</v>
      </c>
      <c r="J357" s="58">
        <f t="shared" si="16"/>
        <v>4.7059586600000005E-3</v>
      </c>
      <c r="K357" s="58" t="b">
        <f t="shared" si="17"/>
        <v>1</v>
      </c>
    </row>
    <row r="358" spans="1:11">
      <c r="A358" s="58" t="s">
        <v>56</v>
      </c>
      <c r="B358" s="58" t="s">
        <v>109</v>
      </c>
      <c r="C358" s="58" t="s">
        <v>105</v>
      </c>
      <c r="D358" s="58">
        <v>1214</v>
      </c>
      <c r="E358" s="58">
        <v>4.5774888600000002E-3</v>
      </c>
      <c r="F358" s="58">
        <v>7.9286196999999998E-4</v>
      </c>
      <c r="G358" s="58">
        <v>8.6073332000000005E-4</v>
      </c>
      <c r="H358" s="58">
        <v>2.92389307E-3</v>
      </c>
      <c r="I358" s="58">
        <f t="shared" si="15"/>
        <v>4.5774888600000002E-3</v>
      </c>
      <c r="J358" s="58">
        <f t="shared" si="16"/>
        <v>4.5774883599999996E-3</v>
      </c>
      <c r="K358" s="58" t="b">
        <f t="shared" si="17"/>
        <v>1</v>
      </c>
    </row>
    <row r="359" spans="1:11">
      <c r="A359" s="58" t="s">
        <v>56</v>
      </c>
      <c r="B359" s="58" t="s">
        <v>110</v>
      </c>
      <c r="C359" s="58" t="s">
        <v>105</v>
      </c>
      <c r="D359" s="58">
        <v>180</v>
      </c>
      <c r="E359" s="58">
        <v>4.4710645399999999E-3</v>
      </c>
      <c r="F359" s="58">
        <v>8.8599510999999998E-4</v>
      </c>
      <c r="G359" s="58">
        <v>8.4156357999999999E-4</v>
      </c>
      <c r="H359" s="58">
        <v>2.7435054199999999E-3</v>
      </c>
      <c r="I359" s="58">
        <f t="shared" si="15"/>
        <v>4.4710645399999999E-3</v>
      </c>
      <c r="J359" s="58">
        <f t="shared" si="16"/>
        <v>4.4710641099999998E-3</v>
      </c>
      <c r="K359" s="58" t="b">
        <f t="shared" si="17"/>
        <v>1</v>
      </c>
    </row>
    <row r="360" spans="1:11">
      <c r="A360" s="58" t="s">
        <v>56</v>
      </c>
      <c r="B360" s="58" t="s">
        <v>108</v>
      </c>
      <c r="C360" s="58" t="s">
        <v>106</v>
      </c>
      <c r="D360" s="58">
        <v>169</v>
      </c>
      <c r="E360" s="58">
        <v>5.6688305500000001E-3</v>
      </c>
      <c r="F360" s="58">
        <v>9.7975541E-4</v>
      </c>
      <c r="G360" s="58">
        <v>1.9906035100000002E-3</v>
      </c>
      <c r="H360" s="58">
        <v>2.6984711900000001E-3</v>
      </c>
      <c r="I360" s="58">
        <f t="shared" si="15"/>
        <v>5.6688305500000001E-3</v>
      </c>
      <c r="J360" s="58">
        <f t="shared" si="16"/>
        <v>5.6688301100000001E-3</v>
      </c>
      <c r="K360" s="58" t="b">
        <f t="shared" si="17"/>
        <v>1</v>
      </c>
    </row>
    <row r="361" spans="1:11">
      <c r="A361" s="58" t="s">
        <v>56</v>
      </c>
      <c r="B361" s="58" t="s">
        <v>109</v>
      </c>
      <c r="C361" s="58" t="s">
        <v>106</v>
      </c>
      <c r="D361" s="58">
        <v>265</v>
      </c>
      <c r="E361" s="58">
        <v>6.20527579E-3</v>
      </c>
      <c r="F361" s="58">
        <v>9.0552910999999996E-4</v>
      </c>
      <c r="G361" s="58">
        <v>1.8995455299999999E-3</v>
      </c>
      <c r="H361" s="58">
        <v>3.4002006900000002E-3</v>
      </c>
      <c r="I361" s="58">
        <f t="shared" si="15"/>
        <v>6.20527579E-3</v>
      </c>
      <c r="J361" s="58">
        <f t="shared" si="16"/>
        <v>6.2052753300000001E-3</v>
      </c>
      <c r="K361" s="58" t="b">
        <f t="shared" si="17"/>
        <v>1</v>
      </c>
    </row>
    <row r="362" spans="1:11">
      <c r="A362" s="58" t="s">
        <v>56</v>
      </c>
      <c r="B362" s="58" t="s">
        <v>110</v>
      </c>
      <c r="C362" s="58" t="s">
        <v>106</v>
      </c>
      <c r="D362" s="58">
        <v>55</v>
      </c>
      <c r="E362" s="58">
        <v>5.7859845900000003E-3</v>
      </c>
      <c r="F362" s="58">
        <v>9.7664118999999999E-4</v>
      </c>
      <c r="G362" s="58">
        <v>1.81060582E-3</v>
      </c>
      <c r="H362" s="58">
        <v>2.99873712E-3</v>
      </c>
      <c r="I362" s="58">
        <f t="shared" si="15"/>
        <v>5.7859845900000003E-3</v>
      </c>
      <c r="J362" s="58">
        <f t="shared" si="16"/>
        <v>5.7859841299999996E-3</v>
      </c>
      <c r="K362" s="58" t="b">
        <f t="shared" si="17"/>
        <v>1</v>
      </c>
    </row>
    <row r="363" spans="1:11">
      <c r="A363" s="58" t="s">
        <v>56</v>
      </c>
      <c r="B363" s="58" t="s">
        <v>108</v>
      </c>
      <c r="C363" s="58" t="s">
        <v>107</v>
      </c>
      <c r="D363" s="58">
        <v>347</v>
      </c>
      <c r="E363" s="58">
        <v>4.4781658000000004E-3</v>
      </c>
      <c r="F363" s="58">
        <v>6.5435186999999995E-4</v>
      </c>
      <c r="G363" s="58">
        <v>8.7082374999999999E-4</v>
      </c>
      <c r="H363" s="58">
        <v>2.95298966E-3</v>
      </c>
      <c r="I363" s="58">
        <f t="shared" si="15"/>
        <v>4.4781658000000004E-3</v>
      </c>
      <c r="J363" s="58">
        <f t="shared" si="16"/>
        <v>4.4781652799999998E-3</v>
      </c>
      <c r="K363" s="58" t="b">
        <f t="shared" si="17"/>
        <v>1</v>
      </c>
    </row>
    <row r="364" spans="1:11">
      <c r="A364" s="58" t="s">
        <v>56</v>
      </c>
      <c r="B364" s="58" t="s">
        <v>109</v>
      </c>
      <c r="C364" s="58" t="s">
        <v>107</v>
      </c>
      <c r="D364" s="58">
        <v>1018</v>
      </c>
      <c r="E364" s="58">
        <v>4.7842763100000001E-3</v>
      </c>
      <c r="F364" s="58">
        <v>5.7366679999999997E-4</v>
      </c>
      <c r="G364" s="58">
        <v>8.9832072999999999E-4</v>
      </c>
      <c r="H364" s="58">
        <v>3.3122882900000002E-3</v>
      </c>
      <c r="I364" s="58">
        <f t="shared" si="15"/>
        <v>4.7842763100000001E-3</v>
      </c>
      <c r="J364" s="58">
        <f t="shared" si="16"/>
        <v>4.7842758200000004E-3</v>
      </c>
      <c r="K364" s="58" t="b">
        <f t="shared" si="17"/>
        <v>1</v>
      </c>
    </row>
    <row r="365" spans="1:11">
      <c r="A365" s="58" t="s">
        <v>56</v>
      </c>
      <c r="B365" s="58" t="s">
        <v>110</v>
      </c>
      <c r="C365" s="58" t="s">
        <v>107</v>
      </c>
      <c r="D365" s="58">
        <v>147</v>
      </c>
      <c r="E365" s="58">
        <v>4.4605849199999999E-3</v>
      </c>
      <c r="F365" s="58">
        <v>5.8397874000000005E-4</v>
      </c>
      <c r="G365" s="58">
        <v>9.4411351000000003E-4</v>
      </c>
      <c r="H365" s="58">
        <v>2.9324922100000001E-3</v>
      </c>
      <c r="I365" s="58">
        <f t="shared" si="15"/>
        <v>4.4605849199999999E-3</v>
      </c>
      <c r="J365" s="58">
        <f t="shared" si="16"/>
        <v>4.46058446E-3</v>
      </c>
      <c r="K365" s="58" t="b">
        <f t="shared" si="17"/>
        <v>1</v>
      </c>
    </row>
    <row r="366" spans="1:11">
      <c r="A366" s="58" t="s">
        <v>56</v>
      </c>
      <c r="B366" s="58" t="s">
        <v>111</v>
      </c>
      <c r="C366" s="58" t="s">
        <v>58</v>
      </c>
      <c r="D366" s="58">
        <v>17601</v>
      </c>
      <c r="E366" s="58">
        <v>5.37239811E-3</v>
      </c>
      <c r="F366" s="58">
        <v>7.4576638999999999E-4</v>
      </c>
      <c r="G366" s="58">
        <v>1.3715081400000001E-3</v>
      </c>
      <c r="H366" s="58">
        <v>3.2551231E-3</v>
      </c>
      <c r="I366" s="58">
        <f t="shared" si="15"/>
        <v>5.37239811E-3</v>
      </c>
      <c r="J366" s="58">
        <f t="shared" si="16"/>
        <v>5.3723976300000002E-3</v>
      </c>
      <c r="K366" s="58" t="b">
        <f t="shared" si="17"/>
        <v>1</v>
      </c>
    </row>
    <row r="367" spans="1:11">
      <c r="A367" s="58" t="s">
        <v>56</v>
      </c>
      <c r="B367" s="58" t="s">
        <v>112</v>
      </c>
      <c r="C367" s="58" t="s">
        <v>58</v>
      </c>
      <c r="D367" s="58">
        <v>3206</v>
      </c>
      <c r="E367" s="58">
        <v>5.0661084499999997E-3</v>
      </c>
      <c r="F367" s="58">
        <v>7.1302552999999999E-4</v>
      </c>
      <c r="G367" s="58">
        <v>1.33885947E-3</v>
      </c>
      <c r="H367" s="58">
        <v>3.0142229500000001E-3</v>
      </c>
      <c r="I367" s="58">
        <f t="shared" si="15"/>
        <v>5.0661084499999997E-3</v>
      </c>
      <c r="J367" s="58">
        <f t="shared" si="16"/>
        <v>5.0661079499999999E-3</v>
      </c>
      <c r="K367" s="58" t="b">
        <f t="shared" si="17"/>
        <v>1</v>
      </c>
    </row>
    <row r="368" spans="1:11">
      <c r="A368" s="58" t="s">
        <v>56</v>
      </c>
      <c r="B368" s="58" t="s">
        <v>111</v>
      </c>
      <c r="C368" s="58" t="s">
        <v>63</v>
      </c>
      <c r="D368" s="58">
        <v>350</v>
      </c>
      <c r="E368" s="58">
        <v>5.7513555799999999E-3</v>
      </c>
      <c r="F368" s="58">
        <v>1.0498344299999999E-3</v>
      </c>
      <c r="G368" s="58">
        <v>1.38663998E-3</v>
      </c>
      <c r="H368" s="58">
        <v>3.3148807099999998E-3</v>
      </c>
      <c r="I368" s="58">
        <f t="shared" si="15"/>
        <v>5.7513555799999999E-3</v>
      </c>
      <c r="J368" s="58">
        <f t="shared" si="16"/>
        <v>5.75135512E-3</v>
      </c>
      <c r="K368" s="58" t="b">
        <f t="shared" si="17"/>
        <v>1</v>
      </c>
    </row>
    <row r="369" spans="1:11">
      <c r="A369" s="58" t="s">
        <v>56</v>
      </c>
      <c r="B369" s="58" t="s">
        <v>112</v>
      </c>
      <c r="C369" s="58" t="s">
        <v>63</v>
      </c>
      <c r="D369" s="58">
        <v>74</v>
      </c>
      <c r="E369" s="58">
        <v>5.30624355E-3</v>
      </c>
      <c r="F369" s="58">
        <v>9.6080429999999999E-4</v>
      </c>
      <c r="G369" s="58">
        <v>1.19901124E-3</v>
      </c>
      <c r="H369" s="58">
        <v>3.1464274500000002E-3</v>
      </c>
      <c r="I369" s="58">
        <f t="shared" si="15"/>
        <v>5.30624355E-3</v>
      </c>
      <c r="J369" s="58">
        <f t="shared" si="16"/>
        <v>5.3062429899999996E-3</v>
      </c>
      <c r="K369" s="58" t="b">
        <f t="shared" si="17"/>
        <v>1</v>
      </c>
    </row>
    <row r="370" spans="1:11">
      <c r="A370" s="58" t="s">
        <v>56</v>
      </c>
      <c r="B370" s="58" t="s">
        <v>111</v>
      </c>
      <c r="C370" s="58" t="s">
        <v>64</v>
      </c>
      <c r="D370" s="58">
        <v>223</v>
      </c>
      <c r="E370" s="58">
        <v>5.6103635099999999E-3</v>
      </c>
      <c r="F370" s="58">
        <v>7.2667513999999996E-4</v>
      </c>
      <c r="G370" s="58">
        <v>1.5622402200000001E-3</v>
      </c>
      <c r="H370" s="58">
        <v>3.3214476200000001E-3</v>
      </c>
      <c r="I370" s="58">
        <f t="shared" si="15"/>
        <v>5.6103635099999999E-3</v>
      </c>
      <c r="J370" s="58">
        <f t="shared" si="16"/>
        <v>5.6103629800000002E-3</v>
      </c>
      <c r="K370" s="58" t="b">
        <f t="shared" si="17"/>
        <v>1</v>
      </c>
    </row>
    <row r="371" spans="1:11">
      <c r="A371" s="58" t="s">
        <v>56</v>
      </c>
      <c r="B371" s="58" t="s">
        <v>112</v>
      </c>
      <c r="C371" s="58" t="s">
        <v>64</v>
      </c>
      <c r="D371" s="58">
        <v>46</v>
      </c>
      <c r="E371" s="58">
        <v>4.7395830999999999E-3</v>
      </c>
      <c r="F371" s="58">
        <v>7.2992125999999996E-4</v>
      </c>
      <c r="G371" s="58">
        <v>1.5780995999999999E-3</v>
      </c>
      <c r="H371" s="58">
        <v>2.4315617999999999E-3</v>
      </c>
      <c r="I371" s="58">
        <f t="shared" si="15"/>
        <v>4.7395830999999999E-3</v>
      </c>
      <c r="J371" s="58">
        <f t="shared" si="16"/>
        <v>4.73958266E-3</v>
      </c>
      <c r="K371" s="58" t="b">
        <f t="shared" si="17"/>
        <v>1</v>
      </c>
    </row>
    <row r="372" spans="1:11">
      <c r="A372" s="58" t="s">
        <v>56</v>
      </c>
      <c r="B372" s="58" t="s">
        <v>111</v>
      </c>
      <c r="C372" s="58" t="s">
        <v>65</v>
      </c>
      <c r="D372" s="58">
        <v>223</v>
      </c>
      <c r="E372" s="58">
        <v>5.6199653199999998E-3</v>
      </c>
      <c r="F372" s="58">
        <v>9.0158380000000002E-4</v>
      </c>
      <c r="G372" s="58">
        <v>1.1148996700000001E-3</v>
      </c>
      <c r="H372" s="58">
        <v>3.60348132E-3</v>
      </c>
      <c r="I372" s="58">
        <f t="shared" si="15"/>
        <v>5.6199653199999998E-3</v>
      </c>
      <c r="J372" s="58">
        <f t="shared" si="16"/>
        <v>5.6199647900000002E-3</v>
      </c>
      <c r="K372" s="58" t="b">
        <f t="shared" si="17"/>
        <v>1</v>
      </c>
    </row>
    <row r="373" spans="1:11">
      <c r="A373" s="58" t="s">
        <v>56</v>
      </c>
      <c r="B373" s="58" t="s">
        <v>112</v>
      </c>
      <c r="C373" s="58" t="s">
        <v>65</v>
      </c>
      <c r="D373" s="58">
        <v>62</v>
      </c>
      <c r="E373" s="58">
        <v>5.6158524999999999E-3</v>
      </c>
      <c r="F373" s="58">
        <v>7.7415595E-4</v>
      </c>
      <c r="G373" s="58">
        <v>1.1730881600000001E-3</v>
      </c>
      <c r="H373" s="58">
        <v>3.6686078899999999E-3</v>
      </c>
      <c r="I373" s="58">
        <f t="shared" si="15"/>
        <v>5.6158524999999999E-3</v>
      </c>
      <c r="J373" s="58">
        <f t="shared" si="16"/>
        <v>5.6158520000000002E-3</v>
      </c>
      <c r="K373" s="58" t="b">
        <f t="shared" si="17"/>
        <v>1</v>
      </c>
    </row>
    <row r="374" spans="1:11">
      <c r="A374" s="58" t="s">
        <v>56</v>
      </c>
      <c r="B374" s="58" t="s">
        <v>111</v>
      </c>
      <c r="C374" s="58" t="s">
        <v>66</v>
      </c>
      <c r="D374" s="58">
        <v>229</v>
      </c>
      <c r="E374" s="58">
        <v>7.15889309E-3</v>
      </c>
      <c r="F374" s="58">
        <v>1.4230043599999999E-3</v>
      </c>
      <c r="G374" s="58">
        <v>1.6605508500000001E-3</v>
      </c>
      <c r="H374" s="58">
        <v>4.0753373800000003E-3</v>
      </c>
      <c r="I374" s="58">
        <f t="shared" si="15"/>
        <v>7.15889309E-3</v>
      </c>
      <c r="J374" s="58">
        <f t="shared" si="16"/>
        <v>7.1588925900000003E-3</v>
      </c>
      <c r="K374" s="58" t="b">
        <f t="shared" si="17"/>
        <v>1</v>
      </c>
    </row>
    <row r="375" spans="1:11">
      <c r="A375" s="58" t="s">
        <v>56</v>
      </c>
      <c r="B375" s="58" t="s">
        <v>112</v>
      </c>
      <c r="C375" s="58" t="s">
        <v>66</v>
      </c>
      <c r="D375" s="58">
        <v>58</v>
      </c>
      <c r="E375" s="58">
        <v>6.9907405100000002E-3</v>
      </c>
      <c r="F375" s="58">
        <v>1.38709268E-3</v>
      </c>
      <c r="G375" s="58">
        <v>1.9362624499999999E-3</v>
      </c>
      <c r="H375" s="58">
        <v>3.66738479E-3</v>
      </c>
      <c r="I375" s="58">
        <f t="shared" si="15"/>
        <v>6.9907405100000002E-3</v>
      </c>
      <c r="J375" s="58">
        <f t="shared" si="16"/>
        <v>6.9907399199999999E-3</v>
      </c>
      <c r="K375" s="58" t="b">
        <f t="shared" si="17"/>
        <v>1</v>
      </c>
    </row>
    <row r="376" spans="1:11">
      <c r="A376" s="58" t="s">
        <v>56</v>
      </c>
      <c r="B376" s="58" t="s">
        <v>111</v>
      </c>
      <c r="C376" s="58" t="s">
        <v>67</v>
      </c>
      <c r="D376" s="58">
        <v>303</v>
      </c>
      <c r="E376" s="58">
        <v>6.5406121499999997E-3</v>
      </c>
      <c r="F376" s="58">
        <v>6.9872241000000002E-4</v>
      </c>
      <c r="G376" s="58">
        <v>1.9241227100000001E-3</v>
      </c>
      <c r="H376" s="58">
        <v>3.9177665200000001E-3</v>
      </c>
      <c r="I376" s="58">
        <f t="shared" si="15"/>
        <v>6.5406121499999997E-3</v>
      </c>
      <c r="J376" s="58">
        <f t="shared" si="16"/>
        <v>6.54061164E-3</v>
      </c>
      <c r="K376" s="58" t="b">
        <f t="shared" si="17"/>
        <v>1</v>
      </c>
    </row>
    <row r="377" spans="1:11">
      <c r="A377" s="58" t="s">
        <v>56</v>
      </c>
      <c r="B377" s="58" t="s">
        <v>112</v>
      </c>
      <c r="C377" s="58" t="s">
        <v>67</v>
      </c>
      <c r="D377" s="58">
        <v>46</v>
      </c>
      <c r="E377" s="58">
        <v>6.72025947E-3</v>
      </c>
      <c r="F377" s="58">
        <v>6.2198042999999997E-4</v>
      </c>
      <c r="G377" s="58">
        <v>1.8324776499999999E-3</v>
      </c>
      <c r="H377" s="58">
        <v>4.2658008700000001E-3</v>
      </c>
      <c r="I377" s="58">
        <f t="shared" si="15"/>
        <v>6.72025947E-3</v>
      </c>
      <c r="J377" s="58">
        <f t="shared" si="16"/>
        <v>6.7202589500000003E-3</v>
      </c>
      <c r="K377" s="58" t="b">
        <f t="shared" si="17"/>
        <v>1</v>
      </c>
    </row>
    <row r="378" spans="1:11">
      <c r="A378" s="58" t="s">
        <v>56</v>
      </c>
      <c r="B378" s="58" t="s">
        <v>111</v>
      </c>
      <c r="C378" s="58" t="s">
        <v>68</v>
      </c>
      <c r="D378" s="58">
        <v>284</v>
      </c>
      <c r="E378" s="58">
        <v>5.89246683E-3</v>
      </c>
      <c r="F378" s="58">
        <v>7.7611479000000004E-4</v>
      </c>
      <c r="G378" s="58">
        <v>1.41501183E-3</v>
      </c>
      <c r="H378" s="58">
        <v>3.7013397199999998E-3</v>
      </c>
      <c r="I378" s="58">
        <f t="shared" si="15"/>
        <v>5.89246683E-3</v>
      </c>
      <c r="J378" s="58">
        <f t="shared" si="16"/>
        <v>5.8924663399999994E-3</v>
      </c>
      <c r="K378" s="58" t="b">
        <f t="shared" si="17"/>
        <v>1</v>
      </c>
    </row>
    <row r="379" spans="1:11">
      <c r="A379" s="58" t="s">
        <v>56</v>
      </c>
      <c r="B379" s="58" t="s">
        <v>112</v>
      </c>
      <c r="C379" s="58" t="s">
        <v>68</v>
      </c>
      <c r="D379" s="58">
        <v>33</v>
      </c>
      <c r="E379" s="58">
        <v>6.4179992099999998E-3</v>
      </c>
      <c r="F379" s="58">
        <v>8.0597616999999999E-4</v>
      </c>
      <c r="G379" s="58">
        <v>1.5246210600000001E-3</v>
      </c>
      <c r="H379" s="58">
        <v>4.0874016100000002E-3</v>
      </c>
      <c r="I379" s="58">
        <f t="shared" si="15"/>
        <v>6.4179992099999998E-3</v>
      </c>
      <c r="J379" s="58">
        <f t="shared" si="16"/>
        <v>6.4179988400000004E-3</v>
      </c>
      <c r="K379" s="58" t="b">
        <f t="shared" si="17"/>
        <v>1</v>
      </c>
    </row>
    <row r="380" spans="1:11">
      <c r="A380" s="58" t="s">
        <v>56</v>
      </c>
      <c r="B380" s="58" t="s">
        <v>111</v>
      </c>
      <c r="C380" s="58" t="s">
        <v>69</v>
      </c>
      <c r="D380" s="58">
        <v>174</v>
      </c>
      <c r="E380" s="58">
        <v>4.1636066200000004E-3</v>
      </c>
      <c r="F380" s="58">
        <v>6.2825914000000003E-4</v>
      </c>
      <c r="G380" s="58">
        <v>7.6515247000000003E-4</v>
      </c>
      <c r="H380" s="58">
        <v>2.7701945300000002E-3</v>
      </c>
      <c r="I380" s="58">
        <f t="shared" si="15"/>
        <v>4.1636066200000004E-3</v>
      </c>
      <c r="J380" s="58">
        <f t="shared" si="16"/>
        <v>4.1636061399999997E-3</v>
      </c>
      <c r="K380" s="58" t="b">
        <f t="shared" si="17"/>
        <v>1</v>
      </c>
    </row>
    <row r="381" spans="1:11">
      <c r="A381" s="58" t="s">
        <v>56</v>
      </c>
      <c r="B381" s="58" t="s">
        <v>112</v>
      </c>
      <c r="C381" s="58" t="s">
        <v>69</v>
      </c>
      <c r="D381" s="58">
        <v>5</v>
      </c>
      <c r="E381" s="58">
        <v>2.5486109599999998E-3</v>
      </c>
      <c r="F381" s="58">
        <v>6.2036999000000001E-4</v>
      </c>
      <c r="G381" s="58">
        <v>6.4583317999999999E-4</v>
      </c>
      <c r="H381" s="58">
        <v>1.2824070700000001E-3</v>
      </c>
      <c r="I381" s="58">
        <f t="shared" si="15"/>
        <v>2.5486109599999998E-3</v>
      </c>
      <c r="J381" s="58">
        <f t="shared" si="16"/>
        <v>2.5486102400000001E-3</v>
      </c>
      <c r="K381" s="58" t="b">
        <f t="shared" si="17"/>
        <v>1</v>
      </c>
    </row>
    <row r="382" spans="1:11">
      <c r="A382" s="58" t="s">
        <v>56</v>
      </c>
      <c r="B382" s="58" t="s">
        <v>111</v>
      </c>
      <c r="C382" s="58" t="s">
        <v>70</v>
      </c>
      <c r="D382" s="58">
        <v>167</v>
      </c>
      <c r="E382" s="58">
        <v>7.2694885599999997E-3</v>
      </c>
      <c r="F382" s="58">
        <v>1.1559517499999999E-3</v>
      </c>
      <c r="G382" s="58">
        <v>2.0146510100000001E-3</v>
      </c>
      <c r="H382" s="58">
        <v>4.0988853299999996E-3</v>
      </c>
      <c r="I382" s="58">
        <f t="shared" si="15"/>
        <v>7.2694885599999997E-3</v>
      </c>
      <c r="J382" s="58">
        <f t="shared" si="16"/>
        <v>7.2694880899999998E-3</v>
      </c>
      <c r="K382" s="58" t="b">
        <f t="shared" si="17"/>
        <v>1</v>
      </c>
    </row>
    <row r="383" spans="1:11">
      <c r="A383" s="58" t="s">
        <v>56</v>
      </c>
      <c r="B383" s="58" t="s">
        <v>112</v>
      </c>
      <c r="C383" s="58" t="s">
        <v>70</v>
      </c>
      <c r="D383" s="58">
        <v>37</v>
      </c>
      <c r="E383" s="58">
        <v>6.5643766800000001E-3</v>
      </c>
      <c r="F383" s="58">
        <v>1.0616864800000001E-3</v>
      </c>
      <c r="G383" s="58">
        <v>1.9597720100000002E-3</v>
      </c>
      <c r="H383" s="58">
        <v>3.5429175999999998E-3</v>
      </c>
      <c r="I383" s="58">
        <f t="shared" si="15"/>
        <v>6.5643766800000001E-3</v>
      </c>
      <c r="J383" s="58">
        <f t="shared" si="16"/>
        <v>6.5643760899999999E-3</v>
      </c>
      <c r="K383" s="58" t="b">
        <f t="shared" si="17"/>
        <v>1</v>
      </c>
    </row>
    <row r="384" spans="1:11">
      <c r="A384" s="58" t="s">
        <v>56</v>
      </c>
      <c r="B384" s="58" t="s">
        <v>111</v>
      </c>
      <c r="C384" s="58" t="s">
        <v>71</v>
      </c>
      <c r="D384" s="58">
        <v>150</v>
      </c>
      <c r="E384" s="58">
        <v>6.1028546900000003E-3</v>
      </c>
      <c r="F384" s="58">
        <v>8.1936702999999998E-4</v>
      </c>
      <c r="G384" s="58">
        <v>1.60547816E-3</v>
      </c>
      <c r="H384" s="58">
        <v>3.6780090400000002E-3</v>
      </c>
      <c r="I384" s="58">
        <f t="shared" si="15"/>
        <v>6.1028546900000003E-3</v>
      </c>
      <c r="J384" s="58">
        <f t="shared" si="16"/>
        <v>6.1028542300000004E-3</v>
      </c>
      <c r="K384" s="58" t="b">
        <f t="shared" si="17"/>
        <v>1</v>
      </c>
    </row>
    <row r="385" spans="1:11">
      <c r="A385" s="58" t="s">
        <v>56</v>
      </c>
      <c r="B385" s="58" t="s">
        <v>112</v>
      </c>
      <c r="C385" s="58" t="s">
        <v>71</v>
      </c>
      <c r="D385" s="58">
        <v>31</v>
      </c>
      <c r="E385" s="58">
        <v>6.4333181599999997E-3</v>
      </c>
      <c r="F385" s="58">
        <v>8.8186959E-4</v>
      </c>
      <c r="G385" s="58">
        <v>1.94705772E-3</v>
      </c>
      <c r="H385" s="58">
        <v>3.6043904E-3</v>
      </c>
      <c r="I385" s="58">
        <f t="shared" si="15"/>
        <v>6.4333181599999997E-3</v>
      </c>
      <c r="J385" s="58">
        <f t="shared" si="16"/>
        <v>6.4333177099999998E-3</v>
      </c>
      <c r="K385" s="58" t="b">
        <f t="shared" si="17"/>
        <v>1</v>
      </c>
    </row>
    <row r="386" spans="1:11">
      <c r="A386" s="58" t="s">
        <v>56</v>
      </c>
      <c r="B386" s="58" t="s">
        <v>111</v>
      </c>
      <c r="C386" s="58" t="s">
        <v>72</v>
      </c>
      <c r="D386" s="58">
        <v>334</v>
      </c>
      <c r="E386" s="58">
        <v>5.6067376699999996E-3</v>
      </c>
      <c r="F386" s="58">
        <v>3.6808302999999999E-4</v>
      </c>
      <c r="G386" s="58">
        <v>1.3304984800000001E-3</v>
      </c>
      <c r="H386" s="58">
        <v>3.9081556599999999E-3</v>
      </c>
      <c r="I386" s="58">
        <f t="shared" ref="I386:I449" si="18">E386</f>
        <v>5.6067376699999996E-3</v>
      </c>
      <c r="J386" s="58">
        <f t="shared" ref="J386:J449" si="19">SUM(F386:H386)</f>
        <v>5.6067371699999998E-3</v>
      </c>
      <c r="K386" s="58" t="b">
        <f t="shared" ref="K386:K449" si="20">ROUND(I386,5)=ROUND(J386,5)</f>
        <v>1</v>
      </c>
    </row>
    <row r="387" spans="1:11">
      <c r="A387" s="58" t="s">
        <v>56</v>
      </c>
      <c r="B387" s="58" t="s">
        <v>112</v>
      </c>
      <c r="C387" s="58" t="s">
        <v>72</v>
      </c>
      <c r="D387" s="58">
        <v>42</v>
      </c>
      <c r="E387" s="58">
        <v>4.3124446300000004E-3</v>
      </c>
      <c r="F387" s="58">
        <v>4.1143055999999999E-4</v>
      </c>
      <c r="G387" s="58">
        <v>1.24999974E-3</v>
      </c>
      <c r="H387" s="58">
        <v>2.6510139100000001E-3</v>
      </c>
      <c r="I387" s="58">
        <f t="shared" si="18"/>
        <v>4.3124446300000004E-3</v>
      </c>
      <c r="J387" s="58">
        <f t="shared" si="19"/>
        <v>4.3124442100000004E-3</v>
      </c>
      <c r="K387" s="58" t="b">
        <f t="shared" si="20"/>
        <v>1</v>
      </c>
    </row>
    <row r="388" spans="1:11">
      <c r="A388" s="58" t="s">
        <v>56</v>
      </c>
      <c r="B388" s="58" t="s">
        <v>111</v>
      </c>
      <c r="C388" s="58" t="s">
        <v>73</v>
      </c>
      <c r="D388" s="58">
        <v>566</v>
      </c>
      <c r="E388" s="58">
        <v>6.4341215900000004E-3</v>
      </c>
      <c r="F388" s="58">
        <v>1.0673706900000001E-3</v>
      </c>
      <c r="G388" s="58">
        <v>1.8556551100000001E-3</v>
      </c>
      <c r="H388" s="58">
        <v>3.5110953300000001E-3</v>
      </c>
      <c r="I388" s="58">
        <f t="shared" si="18"/>
        <v>6.4341215900000004E-3</v>
      </c>
      <c r="J388" s="58">
        <f t="shared" si="19"/>
        <v>6.4341211300000005E-3</v>
      </c>
      <c r="K388" s="58" t="b">
        <f t="shared" si="20"/>
        <v>1</v>
      </c>
    </row>
    <row r="389" spans="1:11">
      <c r="A389" s="58" t="s">
        <v>56</v>
      </c>
      <c r="B389" s="58" t="s">
        <v>112</v>
      </c>
      <c r="C389" s="58" t="s">
        <v>73</v>
      </c>
      <c r="D389" s="58">
        <v>116</v>
      </c>
      <c r="E389" s="58">
        <v>5.7427360699999997E-3</v>
      </c>
      <c r="F389" s="58">
        <v>1.0336842899999999E-3</v>
      </c>
      <c r="G389" s="58">
        <v>1.8669178499999999E-3</v>
      </c>
      <c r="H389" s="58">
        <v>2.8421333400000001E-3</v>
      </c>
      <c r="I389" s="58">
        <f t="shared" si="18"/>
        <v>5.7427360699999997E-3</v>
      </c>
      <c r="J389" s="58">
        <f t="shared" si="19"/>
        <v>5.7427354800000004E-3</v>
      </c>
      <c r="K389" s="58" t="b">
        <f t="shared" si="20"/>
        <v>1</v>
      </c>
    </row>
    <row r="390" spans="1:11">
      <c r="A390" s="58" t="s">
        <v>56</v>
      </c>
      <c r="B390" s="58" t="s">
        <v>111</v>
      </c>
      <c r="C390" s="58" t="s">
        <v>74</v>
      </c>
      <c r="D390" s="58">
        <v>486</v>
      </c>
      <c r="E390" s="58">
        <v>6.7573776300000003E-3</v>
      </c>
      <c r="F390" s="58">
        <v>9.0225359999999998E-4</v>
      </c>
      <c r="G390" s="58">
        <v>2.00924473E-3</v>
      </c>
      <c r="H390" s="58">
        <v>3.8458788099999999E-3</v>
      </c>
      <c r="I390" s="58">
        <f t="shared" si="18"/>
        <v>6.7573776300000003E-3</v>
      </c>
      <c r="J390" s="58">
        <f t="shared" si="19"/>
        <v>6.7573771399999996E-3</v>
      </c>
      <c r="K390" s="58" t="b">
        <f t="shared" si="20"/>
        <v>1</v>
      </c>
    </row>
    <row r="391" spans="1:11">
      <c r="A391" s="58" t="s">
        <v>56</v>
      </c>
      <c r="B391" s="58" t="s">
        <v>112</v>
      </c>
      <c r="C391" s="58" t="s">
        <v>74</v>
      </c>
      <c r="D391" s="58">
        <v>87</v>
      </c>
      <c r="E391" s="58">
        <v>6.3585565799999999E-3</v>
      </c>
      <c r="F391" s="58">
        <v>8.9426326999999996E-4</v>
      </c>
      <c r="G391" s="58">
        <v>1.8027615600000001E-3</v>
      </c>
      <c r="H391" s="58">
        <v>3.6615312900000001E-3</v>
      </c>
      <c r="I391" s="58">
        <f t="shared" si="18"/>
        <v>6.3585565799999999E-3</v>
      </c>
      <c r="J391" s="58">
        <f t="shared" si="19"/>
        <v>6.3585561200000008E-3</v>
      </c>
      <c r="K391" s="58" t="b">
        <f t="shared" si="20"/>
        <v>1</v>
      </c>
    </row>
    <row r="392" spans="1:11">
      <c r="A392" s="58" t="s">
        <v>56</v>
      </c>
      <c r="B392" s="58" t="s">
        <v>111</v>
      </c>
      <c r="C392" s="58" t="s">
        <v>75</v>
      </c>
      <c r="D392" s="58">
        <v>229</v>
      </c>
      <c r="E392" s="58">
        <v>5.5139594199999998E-3</v>
      </c>
      <c r="F392" s="58">
        <v>6.4617677E-4</v>
      </c>
      <c r="G392" s="58">
        <v>1.2977618E-3</v>
      </c>
      <c r="H392" s="58">
        <v>3.57002036E-3</v>
      </c>
      <c r="I392" s="58">
        <f t="shared" si="18"/>
        <v>5.5139594199999998E-3</v>
      </c>
      <c r="J392" s="58">
        <f t="shared" si="19"/>
        <v>5.51395893E-3</v>
      </c>
      <c r="K392" s="58" t="b">
        <f t="shared" si="20"/>
        <v>1</v>
      </c>
    </row>
    <row r="393" spans="1:11">
      <c r="A393" s="58" t="s">
        <v>56</v>
      </c>
      <c r="B393" s="58" t="s">
        <v>112</v>
      </c>
      <c r="C393" s="58" t="s">
        <v>75</v>
      </c>
      <c r="D393" s="58">
        <v>21</v>
      </c>
      <c r="E393" s="58">
        <v>5.7732580900000004E-3</v>
      </c>
      <c r="F393" s="58">
        <v>5.1036137000000001E-4</v>
      </c>
      <c r="G393" s="58">
        <v>1.4820323300000001E-3</v>
      </c>
      <c r="H393" s="58">
        <v>3.7808639800000002E-3</v>
      </c>
      <c r="I393" s="58">
        <f t="shared" si="18"/>
        <v>5.7732580900000004E-3</v>
      </c>
      <c r="J393" s="58">
        <f t="shared" si="19"/>
        <v>5.7732576800000003E-3</v>
      </c>
      <c r="K393" s="58" t="b">
        <f t="shared" si="20"/>
        <v>1</v>
      </c>
    </row>
    <row r="394" spans="1:11">
      <c r="A394" s="58" t="s">
        <v>56</v>
      </c>
      <c r="B394" s="58" t="s">
        <v>111</v>
      </c>
      <c r="C394" s="58" t="s">
        <v>76</v>
      </c>
      <c r="D394" s="58">
        <v>260</v>
      </c>
      <c r="E394" s="58">
        <v>4.9403932700000002E-3</v>
      </c>
      <c r="F394" s="58">
        <v>3.5140646000000002E-4</v>
      </c>
      <c r="G394" s="58">
        <v>1.4752935600000001E-3</v>
      </c>
      <c r="H394" s="58">
        <v>3.1136927899999998E-3</v>
      </c>
      <c r="I394" s="58">
        <f t="shared" si="18"/>
        <v>4.9403932700000002E-3</v>
      </c>
      <c r="J394" s="58">
        <f t="shared" si="19"/>
        <v>4.9403928099999994E-3</v>
      </c>
      <c r="K394" s="58" t="b">
        <f t="shared" si="20"/>
        <v>1</v>
      </c>
    </row>
    <row r="395" spans="1:11">
      <c r="A395" s="58" t="s">
        <v>56</v>
      </c>
      <c r="B395" s="58" t="s">
        <v>112</v>
      </c>
      <c r="C395" s="58" t="s">
        <v>76</v>
      </c>
      <c r="D395" s="58">
        <v>91</v>
      </c>
      <c r="E395" s="58">
        <v>4.4417732700000002E-3</v>
      </c>
      <c r="F395" s="58">
        <v>2.9761881E-4</v>
      </c>
      <c r="G395" s="58">
        <v>1.2861210100000001E-3</v>
      </c>
      <c r="H395" s="58">
        <v>2.85803297E-3</v>
      </c>
      <c r="I395" s="58">
        <f t="shared" si="18"/>
        <v>4.4417732700000002E-3</v>
      </c>
      <c r="J395" s="58">
        <f t="shared" si="19"/>
        <v>4.4417727899999995E-3</v>
      </c>
      <c r="K395" s="58" t="b">
        <f t="shared" si="20"/>
        <v>1</v>
      </c>
    </row>
    <row r="396" spans="1:11">
      <c r="A396" s="58" t="s">
        <v>56</v>
      </c>
      <c r="B396" s="58" t="s">
        <v>111</v>
      </c>
      <c r="C396" s="58" t="s">
        <v>77</v>
      </c>
      <c r="D396" s="58">
        <v>501</v>
      </c>
      <c r="E396" s="58">
        <v>6.0372308400000003E-3</v>
      </c>
      <c r="F396" s="58">
        <v>8.2443885E-4</v>
      </c>
      <c r="G396" s="58">
        <v>2.02382248E-3</v>
      </c>
      <c r="H396" s="58">
        <v>3.1889690400000001E-3</v>
      </c>
      <c r="I396" s="58">
        <f t="shared" si="18"/>
        <v>6.0372308400000003E-3</v>
      </c>
      <c r="J396" s="58">
        <f t="shared" si="19"/>
        <v>6.0372303700000005E-3</v>
      </c>
      <c r="K396" s="58" t="b">
        <f t="shared" si="20"/>
        <v>1</v>
      </c>
    </row>
    <row r="397" spans="1:11">
      <c r="A397" s="58" t="s">
        <v>56</v>
      </c>
      <c r="B397" s="58" t="s">
        <v>112</v>
      </c>
      <c r="C397" s="58" t="s">
        <v>77</v>
      </c>
      <c r="D397" s="58">
        <v>80</v>
      </c>
      <c r="E397" s="58">
        <v>5.5678527300000004E-3</v>
      </c>
      <c r="F397" s="58">
        <v>7.6591411000000002E-4</v>
      </c>
      <c r="G397" s="58">
        <v>2.0519384100000002E-3</v>
      </c>
      <c r="H397" s="58">
        <v>2.7499997599999999E-3</v>
      </c>
      <c r="I397" s="58">
        <f t="shared" si="18"/>
        <v>5.5678527300000004E-3</v>
      </c>
      <c r="J397" s="58">
        <f t="shared" si="19"/>
        <v>5.5678522800000005E-3</v>
      </c>
      <c r="K397" s="58" t="b">
        <f t="shared" si="20"/>
        <v>1</v>
      </c>
    </row>
    <row r="398" spans="1:11">
      <c r="A398" s="58" t="s">
        <v>56</v>
      </c>
      <c r="B398" s="58" t="s">
        <v>111</v>
      </c>
      <c r="C398" s="58" t="s">
        <v>78</v>
      </c>
      <c r="D398" s="58">
        <v>185</v>
      </c>
      <c r="E398" s="58">
        <v>6.29992469E-3</v>
      </c>
      <c r="F398" s="58">
        <v>8.0480454000000001E-4</v>
      </c>
      <c r="G398" s="58">
        <v>1.70945922E-3</v>
      </c>
      <c r="H398" s="58">
        <v>3.7856604099999998E-3</v>
      </c>
      <c r="I398" s="58">
        <f t="shared" si="18"/>
        <v>6.29992469E-3</v>
      </c>
      <c r="J398" s="58">
        <f t="shared" si="19"/>
        <v>6.2999241700000003E-3</v>
      </c>
      <c r="K398" s="58" t="b">
        <f t="shared" si="20"/>
        <v>1</v>
      </c>
    </row>
    <row r="399" spans="1:11">
      <c r="A399" s="58" t="s">
        <v>56</v>
      </c>
      <c r="B399" s="58" t="s">
        <v>112</v>
      </c>
      <c r="C399" s="58" t="s">
        <v>78</v>
      </c>
      <c r="D399" s="58">
        <v>34</v>
      </c>
      <c r="E399" s="58">
        <v>5.3778592800000002E-3</v>
      </c>
      <c r="F399" s="58">
        <v>6.9342293000000004E-4</v>
      </c>
      <c r="G399" s="58">
        <v>1.7994278699999999E-3</v>
      </c>
      <c r="H399" s="58">
        <v>2.8850079399999999E-3</v>
      </c>
      <c r="I399" s="58">
        <f t="shared" si="18"/>
        <v>5.3778592800000002E-3</v>
      </c>
      <c r="J399" s="58">
        <f t="shared" si="19"/>
        <v>5.3778587399999998E-3</v>
      </c>
      <c r="K399" s="58" t="b">
        <f t="shared" si="20"/>
        <v>1</v>
      </c>
    </row>
    <row r="400" spans="1:11">
      <c r="A400" s="58" t="s">
        <v>56</v>
      </c>
      <c r="B400" s="58" t="s">
        <v>111</v>
      </c>
      <c r="C400" s="58" t="s">
        <v>79</v>
      </c>
      <c r="D400" s="58">
        <v>2491</v>
      </c>
      <c r="E400" s="58">
        <v>4.3198939699999996E-3</v>
      </c>
      <c r="F400" s="58">
        <v>4.7962919999999999E-4</v>
      </c>
      <c r="G400" s="58">
        <v>1.15237981E-3</v>
      </c>
      <c r="H400" s="58">
        <v>2.68788448E-3</v>
      </c>
      <c r="I400" s="58">
        <f t="shared" si="18"/>
        <v>4.3198939699999996E-3</v>
      </c>
      <c r="J400" s="58">
        <f t="shared" si="19"/>
        <v>4.3198934899999998E-3</v>
      </c>
      <c r="K400" s="58" t="b">
        <f t="shared" si="20"/>
        <v>1</v>
      </c>
    </row>
    <row r="401" spans="1:11">
      <c r="A401" s="58" t="s">
        <v>56</v>
      </c>
      <c r="B401" s="58" t="s">
        <v>112</v>
      </c>
      <c r="C401" s="58" t="s">
        <v>79</v>
      </c>
      <c r="D401" s="58">
        <v>623</v>
      </c>
      <c r="E401" s="58">
        <v>3.9337916000000001E-3</v>
      </c>
      <c r="F401" s="58">
        <v>4.3791962000000001E-4</v>
      </c>
      <c r="G401" s="58">
        <v>1.0564359E-3</v>
      </c>
      <c r="H401" s="58">
        <v>2.4394355800000001E-3</v>
      </c>
      <c r="I401" s="58">
        <f t="shared" si="18"/>
        <v>3.9337916000000001E-3</v>
      </c>
      <c r="J401" s="58">
        <f t="shared" si="19"/>
        <v>3.9337911000000003E-3</v>
      </c>
      <c r="K401" s="58" t="b">
        <f t="shared" si="20"/>
        <v>1</v>
      </c>
    </row>
    <row r="402" spans="1:11">
      <c r="A402" s="58" t="s">
        <v>56</v>
      </c>
      <c r="B402" s="58" t="s">
        <v>111</v>
      </c>
      <c r="C402" s="58" t="s">
        <v>80</v>
      </c>
      <c r="D402" s="58">
        <v>909</v>
      </c>
      <c r="E402" s="58">
        <v>4.6651792400000001E-3</v>
      </c>
      <c r="F402" s="58">
        <v>1.0242480099999999E-3</v>
      </c>
      <c r="G402" s="58">
        <v>8.5910418999999997E-4</v>
      </c>
      <c r="H402" s="58">
        <v>2.7818265299999999E-3</v>
      </c>
      <c r="I402" s="58">
        <f t="shared" si="18"/>
        <v>4.6651792400000001E-3</v>
      </c>
      <c r="J402" s="58">
        <f t="shared" si="19"/>
        <v>4.6651787299999995E-3</v>
      </c>
      <c r="K402" s="58" t="b">
        <f t="shared" si="20"/>
        <v>1</v>
      </c>
    </row>
    <row r="403" spans="1:11">
      <c r="A403" s="58" t="s">
        <v>56</v>
      </c>
      <c r="B403" s="58" t="s">
        <v>112</v>
      </c>
      <c r="C403" s="58" t="s">
        <v>80</v>
      </c>
      <c r="D403" s="58">
        <v>96</v>
      </c>
      <c r="E403" s="58">
        <v>4.9212719500000002E-3</v>
      </c>
      <c r="F403" s="58">
        <v>1.2044268400000001E-3</v>
      </c>
      <c r="G403" s="58">
        <v>9.0265699999999996E-4</v>
      </c>
      <c r="H403" s="58">
        <v>2.8141876300000002E-3</v>
      </c>
      <c r="I403" s="58">
        <f t="shared" si="18"/>
        <v>4.9212719500000002E-3</v>
      </c>
      <c r="J403" s="58">
        <f t="shared" si="19"/>
        <v>4.9212714700000004E-3</v>
      </c>
      <c r="K403" s="58" t="b">
        <f t="shared" si="20"/>
        <v>1</v>
      </c>
    </row>
    <row r="404" spans="1:11">
      <c r="A404" s="58" t="s">
        <v>56</v>
      </c>
      <c r="B404" s="58" t="s">
        <v>111</v>
      </c>
      <c r="C404" s="58" t="s">
        <v>81</v>
      </c>
      <c r="D404" s="58">
        <v>409</v>
      </c>
      <c r="E404" s="58">
        <v>5.1127408600000002E-3</v>
      </c>
      <c r="F404" s="58">
        <v>6.4936474000000001E-4</v>
      </c>
      <c r="G404" s="58">
        <v>1.33172574E-3</v>
      </c>
      <c r="H404" s="58">
        <v>3.13164992E-3</v>
      </c>
      <c r="I404" s="58">
        <f t="shared" si="18"/>
        <v>5.1127408600000002E-3</v>
      </c>
      <c r="J404" s="58">
        <f t="shared" si="19"/>
        <v>5.1127404000000003E-3</v>
      </c>
      <c r="K404" s="58" t="b">
        <f t="shared" si="20"/>
        <v>1</v>
      </c>
    </row>
    <row r="405" spans="1:11">
      <c r="A405" s="58" t="s">
        <v>56</v>
      </c>
      <c r="B405" s="58" t="s">
        <v>112</v>
      </c>
      <c r="C405" s="58" t="s">
        <v>81</v>
      </c>
      <c r="D405" s="58">
        <v>83</v>
      </c>
      <c r="E405" s="58">
        <v>4.8590191700000002E-3</v>
      </c>
      <c r="F405" s="58">
        <v>6.0505887999999996E-4</v>
      </c>
      <c r="G405" s="58">
        <v>1.1419285700000001E-3</v>
      </c>
      <c r="H405" s="58">
        <v>3.1120312600000002E-3</v>
      </c>
      <c r="I405" s="58">
        <f t="shared" si="18"/>
        <v>4.8590191700000002E-3</v>
      </c>
      <c r="J405" s="58">
        <f t="shared" si="19"/>
        <v>4.8590187100000003E-3</v>
      </c>
      <c r="K405" s="58" t="b">
        <f t="shared" si="20"/>
        <v>1</v>
      </c>
    </row>
    <row r="406" spans="1:11">
      <c r="A406" s="58" t="s">
        <v>56</v>
      </c>
      <c r="B406" s="58" t="s">
        <v>111</v>
      </c>
      <c r="C406" s="58" t="s">
        <v>82</v>
      </c>
      <c r="D406" s="58">
        <v>253</v>
      </c>
      <c r="E406" s="58">
        <v>6.1221817199999997E-3</v>
      </c>
      <c r="F406" s="58">
        <v>5.5779693000000002E-4</v>
      </c>
      <c r="G406" s="58">
        <v>1.9449474300000001E-3</v>
      </c>
      <c r="H406" s="58">
        <v>3.6194369000000001E-3</v>
      </c>
      <c r="I406" s="58">
        <f t="shared" si="18"/>
        <v>6.1221817199999997E-3</v>
      </c>
      <c r="J406" s="58">
        <f t="shared" si="19"/>
        <v>6.1221812599999998E-3</v>
      </c>
      <c r="K406" s="58" t="b">
        <f t="shared" si="20"/>
        <v>1</v>
      </c>
    </row>
    <row r="407" spans="1:11">
      <c r="A407" s="58" t="s">
        <v>56</v>
      </c>
      <c r="B407" s="58" t="s">
        <v>112</v>
      </c>
      <c r="C407" s="58" t="s">
        <v>82</v>
      </c>
      <c r="D407" s="58">
        <v>38</v>
      </c>
      <c r="E407" s="58">
        <v>5.7340397400000003E-3</v>
      </c>
      <c r="F407" s="58">
        <v>4.8885205999999999E-4</v>
      </c>
      <c r="G407" s="58">
        <v>1.79824542E-3</v>
      </c>
      <c r="H407" s="58">
        <v>3.4469417499999998E-3</v>
      </c>
      <c r="I407" s="58">
        <f t="shared" si="18"/>
        <v>5.7340397400000003E-3</v>
      </c>
      <c r="J407" s="58">
        <f t="shared" si="19"/>
        <v>5.7340392299999998E-3</v>
      </c>
      <c r="K407" s="58" t="b">
        <f t="shared" si="20"/>
        <v>1</v>
      </c>
    </row>
    <row r="408" spans="1:11">
      <c r="A408" s="58" t="s">
        <v>56</v>
      </c>
      <c r="B408" s="58" t="s">
        <v>111</v>
      </c>
      <c r="C408" s="58" t="s">
        <v>83</v>
      </c>
      <c r="D408" s="58">
        <v>318</v>
      </c>
      <c r="E408" s="58">
        <v>5.1818728699999997E-3</v>
      </c>
      <c r="F408" s="58">
        <v>8.7311444000000001E-4</v>
      </c>
      <c r="G408" s="58">
        <v>1.4712174299999999E-3</v>
      </c>
      <c r="H408" s="58">
        <v>2.8375405100000001E-3</v>
      </c>
      <c r="I408" s="58">
        <f t="shared" si="18"/>
        <v>5.1818728699999997E-3</v>
      </c>
      <c r="J408" s="58">
        <f t="shared" si="19"/>
        <v>5.1818723799999999E-3</v>
      </c>
      <c r="K408" s="58" t="b">
        <f t="shared" si="20"/>
        <v>1</v>
      </c>
    </row>
    <row r="409" spans="1:11">
      <c r="A409" s="58" t="s">
        <v>56</v>
      </c>
      <c r="B409" s="58" t="s">
        <v>112</v>
      </c>
      <c r="C409" s="58" t="s">
        <v>83</v>
      </c>
      <c r="D409" s="58">
        <v>75</v>
      </c>
      <c r="E409" s="58">
        <v>5.2929009500000002E-3</v>
      </c>
      <c r="F409" s="58">
        <v>9.3719113E-4</v>
      </c>
      <c r="G409" s="58">
        <v>1.2995367900000001E-3</v>
      </c>
      <c r="H409" s="58">
        <v>3.0561726199999999E-3</v>
      </c>
      <c r="I409" s="58">
        <f t="shared" si="18"/>
        <v>5.2929009500000002E-3</v>
      </c>
      <c r="J409" s="58">
        <f t="shared" si="19"/>
        <v>5.2929005400000001E-3</v>
      </c>
      <c r="K409" s="58" t="b">
        <f t="shared" si="20"/>
        <v>1</v>
      </c>
    </row>
    <row r="410" spans="1:11">
      <c r="A410" s="58" t="s">
        <v>56</v>
      </c>
      <c r="B410" s="58" t="s">
        <v>111</v>
      </c>
      <c r="C410" s="58" t="s">
        <v>84</v>
      </c>
      <c r="D410" s="58">
        <v>462</v>
      </c>
      <c r="E410" s="58">
        <v>5.57394356E-3</v>
      </c>
      <c r="F410" s="58">
        <v>6.0302906000000002E-4</v>
      </c>
      <c r="G410" s="58">
        <v>1.72448669E-3</v>
      </c>
      <c r="H410" s="58">
        <v>3.2464273200000001E-3</v>
      </c>
      <c r="I410" s="58">
        <f t="shared" si="18"/>
        <v>5.57394356E-3</v>
      </c>
      <c r="J410" s="58">
        <f t="shared" si="19"/>
        <v>5.5739430700000002E-3</v>
      </c>
      <c r="K410" s="58" t="b">
        <f t="shared" si="20"/>
        <v>1</v>
      </c>
    </row>
    <row r="411" spans="1:11">
      <c r="A411" s="58" t="s">
        <v>56</v>
      </c>
      <c r="B411" s="58" t="s">
        <v>112</v>
      </c>
      <c r="C411" s="58" t="s">
        <v>84</v>
      </c>
      <c r="D411" s="58">
        <v>48</v>
      </c>
      <c r="E411" s="58">
        <v>4.9949361199999997E-3</v>
      </c>
      <c r="F411" s="58">
        <v>5.7773896999999998E-4</v>
      </c>
      <c r="G411" s="58">
        <v>1.3546486700000001E-3</v>
      </c>
      <c r="H411" s="58">
        <v>3.0625480399999998E-3</v>
      </c>
      <c r="I411" s="58">
        <f t="shared" si="18"/>
        <v>4.9949361199999997E-3</v>
      </c>
      <c r="J411" s="58">
        <f t="shared" si="19"/>
        <v>4.9949356799999997E-3</v>
      </c>
      <c r="K411" s="58" t="b">
        <f t="shared" si="20"/>
        <v>1</v>
      </c>
    </row>
    <row r="412" spans="1:11">
      <c r="A412" s="58" t="s">
        <v>56</v>
      </c>
      <c r="B412" s="58" t="s">
        <v>111</v>
      </c>
      <c r="C412" s="58" t="s">
        <v>85</v>
      </c>
      <c r="D412" s="58">
        <v>52</v>
      </c>
      <c r="E412" s="58">
        <v>4.5744299400000002E-3</v>
      </c>
      <c r="F412" s="58">
        <v>6.2032565999999999E-4</v>
      </c>
      <c r="G412" s="58">
        <v>1.6631051799999999E-3</v>
      </c>
      <c r="H412" s="58">
        <v>2.2909986800000001E-3</v>
      </c>
      <c r="I412" s="58">
        <f t="shared" si="18"/>
        <v>4.5744299400000002E-3</v>
      </c>
      <c r="J412" s="58">
        <f t="shared" si="19"/>
        <v>4.5744295200000002E-3</v>
      </c>
      <c r="K412" s="58" t="b">
        <f t="shared" si="20"/>
        <v>1</v>
      </c>
    </row>
    <row r="413" spans="1:11">
      <c r="A413" s="58" t="s">
        <v>56</v>
      </c>
      <c r="B413" s="58" t="s">
        <v>112</v>
      </c>
      <c r="C413" s="58" t="s">
        <v>85</v>
      </c>
      <c r="D413" s="58">
        <v>19</v>
      </c>
      <c r="E413" s="58">
        <v>6.4065544100000002E-3</v>
      </c>
      <c r="F413" s="58">
        <v>8.2054066999999995E-4</v>
      </c>
      <c r="G413" s="58">
        <v>2.2240494799999999E-3</v>
      </c>
      <c r="H413" s="58">
        <v>3.36196373E-3</v>
      </c>
      <c r="I413" s="58">
        <f t="shared" si="18"/>
        <v>6.4065544100000002E-3</v>
      </c>
      <c r="J413" s="58">
        <f t="shared" si="19"/>
        <v>6.4065538800000005E-3</v>
      </c>
      <c r="K413" s="58" t="b">
        <f t="shared" si="20"/>
        <v>1</v>
      </c>
    </row>
    <row r="414" spans="1:11">
      <c r="A414" s="58" t="s">
        <v>56</v>
      </c>
      <c r="B414" s="58" t="s">
        <v>112</v>
      </c>
      <c r="C414" s="58" t="s">
        <v>86</v>
      </c>
      <c r="D414" s="58">
        <v>1</v>
      </c>
      <c r="E414" s="58">
        <v>6.1689812500000003E-3</v>
      </c>
      <c r="F414" s="58">
        <v>9.8379582999999992E-4</v>
      </c>
      <c r="G414" s="58">
        <v>3.5648145800000002E-3</v>
      </c>
      <c r="H414" s="58">
        <v>1.62037013E-3</v>
      </c>
      <c r="I414" s="58">
        <f t="shared" si="18"/>
        <v>6.1689812500000003E-3</v>
      </c>
      <c r="J414" s="58">
        <f t="shared" si="19"/>
        <v>6.1689805399999997E-3</v>
      </c>
      <c r="K414" s="58" t="b">
        <f t="shared" si="20"/>
        <v>1</v>
      </c>
    </row>
    <row r="415" spans="1:11">
      <c r="A415" s="58" t="s">
        <v>56</v>
      </c>
      <c r="B415" s="58" t="s">
        <v>111</v>
      </c>
      <c r="C415" s="58" t="s">
        <v>87</v>
      </c>
      <c r="D415" s="58">
        <v>459</v>
      </c>
      <c r="E415" s="58">
        <v>5.2884438400000004E-3</v>
      </c>
      <c r="F415" s="58">
        <v>2.8889772999999999E-4</v>
      </c>
      <c r="G415" s="58">
        <v>1.38714875E-3</v>
      </c>
      <c r="H415" s="58">
        <v>3.6123968799999999E-3</v>
      </c>
      <c r="I415" s="58">
        <f t="shared" si="18"/>
        <v>5.2884438400000004E-3</v>
      </c>
      <c r="J415" s="58">
        <f t="shared" si="19"/>
        <v>5.2884433599999997E-3</v>
      </c>
      <c r="K415" s="58" t="b">
        <f t="shared" si="20"/>
        <v>1</v>
      </c>
    </row>
    <row r="416" spans="1:11">
      <c r="A416" s="58" t="s">
        <v>56</v>
      </c>
      <c r="B416" s="58" t="s">
        <v>112</v>
      </c>
      <c r="C416" s="58" t="s">
        <v>87</v>
      </c>
      <c r="D416" s="58">
        <v>74</v>
      </c>
      <c r="E416" s="58">
        <v>5.2536909899999996E-3</v>
      </c>
      <c r="F416" s="58">
        <v>2.7245971E-4</v>
      </c>
      <c r="G416" s="58">
        <v>1.50650631E-3</v>
      </c>
      <c r="H416" s="58">
        <v>3.47472448E-3</v>
      </c>
      <c r="I416" s="58">
        <f t="shared" si="18"/>
        <v>5.2536909899999996E-3</v>
      </c>
      <c r="J416" s="58">
        <f t="shared" si="19"/>
        <v>5.2536904999999998E-3</v>
      </c>
      <c r="K416" s="58" t="b">
        <f t="shared" si="20"/>
        <v>1</v>
      </c>
    </row>
    <row r="417" spans="1:11">
      <c r="A417" s="58" t="s">
        <v>56</v>
      </c>
      <c r="B417" s="58" t="s">
        <v>111</v>
      </c>
      <c r="C417" s="58" t="s">
        <v>88</v>
      </c>
      <c r="D417" s="58">
        <v>591</v>
      </c>
      <c r="E417" s="58">
        <v>5.0292580799999997E-3</v>
      </c>
      <c r="F417" s="58">
        <v>8.8523037999999998E-4</v>
      </c>
      <c r="G417" s="58">
        <v>9.9619263999999996E-4</v>
      </c>
      <c r="H417" s="58">
        <v>3.1478345699999999E-3</v>
      </c>
      <c r="I417" s="58">
        <f t="shared" si="18"/>
        <v>5.0292580799999997E-3</v>
      </c>
      <c r="J417" s="58">
        <f t="shared" si="19"/>
        <v>5.0292575899999999E-3</v>
      </c>
      <c r="K417" s="58" t="b">
        <f t="shared" si="20"/>
        <v>1</v>
      </c>
    </row>
    <row r="418" spans="1:11">
      <c r="A418" s="58" t="s">
        <v>56</v>
      </c>
      <c r="B418" s="58" t="s">
        <v>112</v>
      </c>
      <c r="C418" s="58" t="s">
        <v>88</v>
      </c>
      <c r="D418" s="58">
        <v>143</v>
      </c>
      <c r="E418" s="58">
        <v>5.0038847499999997E-3</v>
      </c>
      <c r="F418" s="58">
        <v>8.7194029999999997E-4</v>
      </c>
      <c r="G418" s="58">
        <v>8.9241753E-4</v>
      </c>
      <c r="H418" s="58">
        <v>3.23952641E-3</v>
      </c>
      <c r="I418" s="58">
        <f t="shared" si="18"/>
        <v>5.0038847499999997E-3</v>
      </c>
      <c r="J418" s="58">
        <f t="shared" si="19"/>
        <v>5.00388424E-3</v>
      </c>
      <c r="K418" s="58" t="b">
        <f t="shared" si="20"/>
        <v>1</v>
      </c>
    </row>
    <row r="419" spans="1:11">
      <c r="A419" s="58" t="s">
        <v>56</v>
      </c>
      <c r="B419" s="58" t="s">
        <v>111</v>
      </c>
      <c r="C419" s="58" t="s">
        <v>89</v>
      </c>
      <c r="D419" s="58">
        <v>340</v>
      </c>
      <c r="E419" s="58">
        <v>6.0373431799999999E-3</v>
      </c>
      <c r="F419" s="58">
        <v>9.8243439000000009E-4</v>
      </c>
      <c r="G419" s="58">
        <v>1.5370027799999999E-3</v>
      </c>
      <c r="H419" s="58">
        <v>3.51790553E-3</v>
      </c>
      <c r="I419" s="58">
        <f t="shared" si="18"/>
        <v>6.0373431799999999E-3</v>
      </c>
      <c r="J419" s="58">
        <f t="shared" si="19"/>
        <v>6.0373427E-3</v>
      </c>
      <c r="K419" s="58" t="b">
        <f t="shared" si="20"/>
        <v>1</v>
      </c>
    </row>
    <row r="420" spans="1:11">
      <c r="A420" s="58" t="s">
        <v>56</v>
      </c>
      <c r="B420" s="58" t="s">
        <v>112</v>
      </c>
      <c r="C420" s="58" t="s">
        <v>89</v>
      </c>
      <c r="D420" s="58">
        <v>43</v>
      </c>
      <c r="E420" s="58">
        <v>5.4438520399999997E-3</v>
      </c>
      <c r="F420" s="58">
        <v>9.0170090000000005E-4</v>
      </c>
      <c r="G420" s="58">
        <v>1.6480940999999999E-3</v>
      </c>
      <c r="H420" s="58">
        <v>2.8940566100000001E-3</v>
      </c>
      <c r="I420" s="58">
        <f t="shared" si="18"/>
        <v>5.4438520399999997E-3</v>
      </c>
      <c r="J420" s="58">
        <f t="shared" si="19"/>
        <v>5.4438516099999997E-3</v>
      </c>
      <c r="K420" s="58" t="b">
        <f t="shared" si="20"/>
        <v>1</v>
      </c>
    </row>
    <row r="421" spans="1:11">
      <c r="A421" s="58" t="s">
        <v>56</v>
      </c>
      <c r="B421" s="58" t="s">
        <v>111</v>
      </c>
      <c r="C421" s="58" t="s">
        <v>90</v>
      </c>
      <c r="D421" s="58">
        <v>313</v>
      </c>
      <c r="E421" s="58">
        <v>6.5745915199999999E-3</v>
      </c>
      <c r="F421" s="58">
        <v>5.3066923000000005E-4</v>
      </c>
      <c r="G421" s="58">
        <v>2.0900260900000001E-3</v>
      </c>
      <c r="H421" s="58">
        <v>3.9538957600000002E-3</v>
      </c>
      <c r="I421" s="58">
        <f t="shared" si="18"/>
        <v>6.5745915199999999E-3</v>
      </c>
      <c r="J421" s="58">
        <f t="shared" si="19"/>
        <v>6.5745910800000008E-3</v>
      </c>
      <c r="K421" s="58" t="b">
        <f t="shared" si="20"/>
        <v>1</v>
      </c>
    </row>
    <row r="422" spans="1:11">
      <c r="A422" s="58" t="s">
        <v>56</v>
      </c>
      <c r="B422" s="58" t="s">
        <v>112</v>
      </c>
      <c r="C422" s="58" t="s">
        <v>90</v>
      </c>
      <c r="D422" s="58">
        <v>37</v>
      </c>
      <c r="E422" s="58">
        <v>6.6203700900000001E-3</v>
      </c>
      <c r="F422" s="58">
        <v>5.2834061000000003E-4</v>
      </c>
      <c r="G422" s="58">
        <v>1.8724972099999999E-3</v>
      </c>
      <c r="H422" s="58">
        <v>4.2195317799999998E-3</v>
      </c>
      <c r="I422" s="58">
        <f t="shared" si="18"/>
        <v>6.6203700900000001E-3</v>
      </c>
      <c r="J422" s="58">
        <f t="shared" si="19"/>
        <v>6.6203696000000003E-3</v>
      </c>
      <c r="K422" s="58" t="b">
        <f t="shared" si="20"/>
        <v>1</v>
      </c>
    </row>
    <row r="423" spans="1:11">
      <c r="A423" s="58" t="s">
        <v>56</v>
      </c>
      <c r="B423" s="58" t="s">
        <v>111</v>
      </c>
      <c r="C423" s="58" t="s">
        <v>91</v>
      </c>
      <c r="D423" s="58">
        <v>578</v>
      </c>
      <c r="E423" s="58">
        <v>3.99451709E-3</v>
      </c>
      <c r="F423" s="58">
        <v>4.6214173000000002E-4</v>
      </c>
      <c r="G423" s="58">
        <v>1.08838322E-3</v>
      </c>
      <c r="H423" s="58">
        <v>2.4439916599999999E-3</v>
      </c>
      <c r="I423" s="58">
        <f t="shared" si="18"/>
        <v>3.99451709E-3</v>
      </c>
      <c r="J423" s="58">
        <f t="shared" si="19"/>
        <v>3.9945166100000002E-3</v>
      </c>
      <c r="K423" s="58" t="b">
        <f t="shared" si="20"/>
        <v>1</v>
      </c>
    </row>
    <row r="424" spans="1:11">
      <c r="A424" s="58" t="s">
        <v>56</v>
      </c>
      <c r="B424" s="58" t="s">
        <v>112</v>
      </c>
      <c r="C424" s="58" t="s">
        <v>91</v>
      </c>
      <c r="D424" s="58">
        <v>123</v>
      </c>
      <c r="E424" s="58">
        <v>3.78519248E-3</v>
      </c>
      <c r="F424" s="58">
        <v>4.1657229999999998E-4</v>
      </c>
      <c r="G424" s="58">
        <v>1.06490866E-3</v>
      </c>
      <c r="H424" s="58">
        <v>2.3037110199999999E-3</v>
      </c>
      <c r="I424" s="58">
        <f t="shared" si="18"/>
        <v>3.78519248E-3</v>
      </c>
      <c r="J424" s="58">
        <f t="shared" si="19"/>
        <v>3.7851919799999998E-3</v>
      </c>
      <c r="K424" s="58" t="b">
        <f t="shared" si="20"/>
        <v>1</v>
      </c>
    </row>
    <row r="425" spans="1:11">
      <c r="A425" s="58" t="s">
        <v>56</v>
      </c>
      <c r="B425" s="58" t="s">
        <v>111</v>
      </c>
      <c r="C425" s="58" t="s">
        <v>92</v>
      </c>
      <c r="D425" s="58">
        <v>293</v>
      </c>
      <c r="E425" s="58">
        <v>6.03514859E-3</v>
      </c>
      <c r="F425" s="58">
        <v>8.0856535999999999E-4</v>
      </c>
      <c r="G425" s="58">
        <v>1.4665889999999999E-3</v>
      </c>
      <c r="H425" s="58">
        <v>3.7599937600000001E-3</v>
      </c>
      <c r="I425" s="58">
        <f t="shared" si="18"/>
        <v>6.03514859E-3</v>
      </c>
      <c r="J425" s="58">
        <f t="shared" si="19"/>
        <v>6.0351481200000001E-3</v>
      </c>
      <c r="K425" s="58" t="b">
        <f t="shared" si="20"/>
        <v>1</v>
      </c>
    </row>
    <row r="426" spans="1:11">
      <c r="A426" s="58" t="s">
        <v>56</v>
      </c>
      <c r="B426" s="58" t="s">
        <v>112</v>
      </c>
      <c r="C426" s="58" t="s">
        <v>92</v>
      </c>
      <c r="D426" s="58">
        <v>77</v>
      </c>
      <c r="E426" s="58">
        <v>6.6136060999999998E-3</v>
      </c>
      <c r="F426" s="58">
        <v>7.0932516999999999E-4</v>
      </c>
      <c r="G426" s="58">
        <v>1.6889127100000001E-3</v>
      </c>
      <c r="H426" s="58">
        <v>4.21536772E-3</v>
      </c>
      <c r="I426" s="58">
        <f t="shared" si="18"/>
        <v>6.6136060999999998E-3</v>
      </c>
      <c r="J426" s="58">
        <f t="shared" si="19"/>
        <v>6.6136056E-3</v>
      </c>
      <c r="K426" s="58" t="b">
        <f t="shared" si="20"/>
        <v>1</v>
      </c>
    </row>
    <row r="427" spans="1:11">
      <c r="A427" s="58" t="s">
        <v>56</v>
      </c>
      <c r="B427" s="58" t="s">
        <v>111</v>
      </c>
      <c r="C427" s="58" t="s">
        <v>93</v>
      </c>
      <c r="D427" s="58">
        <v>273</v>
      </c>
      <c r="E427" s="58">
        <v>6.9074326E-3</v>
      </c>
      <c r="F427" s="58">
        <v>1.02581038E-3</v>
      </c>
      <c r="G427" s="58">
        <v>1.9085772999999999E-3</v>
      </c>
      <c r="H427" s="58">
        <v>3.9730444600000001E-3</v>
      </c>
      <c r="I427" s="58">
        <f t="shared" si="18"/>
        <v>6.9074326E-3</v>
      </c>
      <c r="J427" s="58">
        <f t="shared" si="19"/>
        <v>6.9074321400000001E-3</v>
      </c>
      <c r="K427" s="58" t="b">
        <f t="shared" si="20"/>
        <v>1</v>
      </c>
    </row>
    <row r="428" spans="1:11">
      <c r="A428" s="58" t="s">
        <v>56</v>
      </c>
      <c r="B428" s="58" t="s">
        <v>112</v>
      </c>
      <c r="C428" s="58" t="s">
        <v>93</v>
      </c>
      <c r="D428" s="58">
        <v>67</v>
      </c>
      <c r="E428" s="58">
        <v>6.2194234499999999E-3</v>
      </c>
      <c r="F428" s="58">
        <v>9.5408351000000001E-4</v>
      </c>
      <c r="G428" s="58">
        <v>2.03928253E-3</v>
      </c>
      <c r="H428" s="58">
        <v>3.2260569800000001E-3</v>
      </c>
      <c r="I428" s="58">
        <f t="shared" si="18"/>
        <v>6.2194234499999999E-3</v>
      </c>
      <c r="J428" s="58">
        <f t="shared" si="19"/>
        <v>6.2194230199999999E-3</v>
      </c>
      <c r="K428" s="58" t="b">
        <f t="shared" si="20"/>
        <v>1</v>
      </c>
    </row>
    <row r="429" spans="1:11">
      <c r="A429" s="58" t="s">
        <v>56</v>
      </c>
      <c r="B429" s="58" t="s">
        <v>111</v>
      </c>
      <c r="C429" s="58" t="s">
        <v>94</v>
      </c>
      <c r="D429" s="58">
        <v>273</v>
      </c>
      <c r="E429" s="58">
        <v>6.3184690999999998E-3</v>
      </c>
      <c r="F429" s="58">
        <v>9.3177628999999997E-4</v>
      </c>
      <c r="G429" s="58">
        <v>1.72809804E-3</v>
      </c>
      <c r="H429" s="58">
        <v>3.6585942400000002E-3</v>
      </c>
      <c r="I429" s="58">
        <f t="shared" si="18"/>
        <v>6.3184690999999998E-3</v>
      </c>
      <c r="J429" s="58">
        <f t="shared" si="19"/>
        <v>6.3184685700000002E-3</v>
      </c>
      <c r="K429" s="58" t="b">
        <f t="shared" si="20"/>
        <v>1</v>
      </c>
    </row>
    <row r="430" spans="1:11">
      <c r="A430" s="58" t="s">
        <v>56</v>
      </c>
      <c r="B430" s="58" t="s">
        <v>112</v>
      </c>
      <c r="C430" s="58" t="s">
        <v>94</v>
      </c>
      <c r="D430" s="58">
        <v>77</v>
      </c>
      <c r="E430" s="58">
        <v>5.1636902400000002E-3</v>
      </c>
      <c r="F430" s="58">
        <v>6.2334632000000001E-4</v>
      </c>
      <c r="G430" s="58">
        <v>1.50778591E-3</v>
      </c>
      <c r="H430" s="58">
        <v>3.0325575000000001E-3</v>
      </c>
      <c r="I430" s="58">
        <f t="shared" si="18"/>
        <v>5.1636902400000002E-3</v>
      </c>
      <c r="J430" s="58">
        <f t="shared" si="19"/>
        <v>5.1636897300000005E-3</v>
      </c>
      <c r="K430" s="58" t="b">
        <f t="shared" si="20"/>
        <v>1</v>
      </c>
    </row>
    <row r="431" spans="1:11">
      <c r="A431" s="58" t="s">
        <v>56</v>
      </c>
      <c r="B431" s="58" t="s">
        <v>111</v>
      </c>
      <c r="C431" s="58" t="s">
        <v>95</v>
      </c>
      <c r="D431" s="58">
        <v>143</v>
      </c>
      <c r="E431" s="58">
        <v>6.6878720699999998E-3</v>
      </c>
      <c r="F431" s="58">
        <v>5.9189626999999996E-4</v>
      </c>
      <c r="G431" s="58">
        <v>1.6590583E-3</v>
      </c>
      <c r="H431" s="58">
        <v>4.4369170100000003E-3</v>
      </c>
      <c r="I431" s="58">
        <f t="shared" si="18"/>
        <v>6.6878720699999998E-3</v>
      </c>
      <c r="J431" s="58">
        <f t="shared" si="19"/>
        <v>6.68787158E-3</v>
      </c>
      <c r="K431" s="58" t="b">
        <f t="shared" si="20"/>
        <v>1</v>
      </c>
    </row>
    <row r="432" spans="1:11">
      <c r="A432" s="58" t="s">
        <v>56</v>
      </c>
      <c r="B432" s="58" t="s">
        <v>112</v>
      </c>
      <c r="C432" s="58" t="s">
        <v>95</v>
      </c>
      <c r="D432" s="58">
        <v>21</v>
      </c>
      <c r="E432" s="58">
        <v>6.3872352099999998E-3</v>
      </c>
      <c r="F432" s="58">
        <v>6.4373871000000002E-4</v>
      </c>
      <c r="G432" s="58">
        <v>1.7824071699999999E-3</v>
      </c>
      <c r="H432" s="58">
        <v>3.9610888499999998E-3</v>
      </c>
      <c r="I432" s="58">
        <f t="shared" si="18"/>
        <v>6.3872352099999998E-3</v>
      </c>
      <c r="J432" s="58">
        <f t="shared" si="19"/>
        <v>6.38723473E-3</v>
      </c>
      <c r="K432" s="58" t="b">
        <f t="shared" si="20"/>
        <v>1</v>
      </c>
    </row>
    <row r="433" spans="1:11">
      <c r="A433" s="58" t="s">
        <v>56</v>
      </c>
      <c r="B433" s="58" t="s">
        <v>111</v>
      </c>
      <c r="C433" s="58" t="s">
        <v>96</v>
      </c>
      <c r="D433" s="58">
        <v>401</v>
      </c>
      <c r="E433" s="58">
        <v>4.9496626399999997E-3</v>
      </c>
      <c r="F433" s="58">
        <v>7.3776763000000004E-4</v>
      </c>
      <c r="G433" s="58">
        <v>8.5564422000000001E-4</v>
      </c>
      <c r="H433" s="58">
        <v>3.3562503399999998E-3</v>
      </c>
      <c r="I433" s="58">
        <f t="shared" si="18"/>
        <v>4.9496626399999997E-3</v>
      </c>
      <c r="J433" s="58">
        <f t="shared" si="19"/>
        <v>4.9496621899999997E-3</v>
      </c>
      <c r="K433" s="58" t="b">
        <f t="shared" si="20"/>
        <v>1</v>
      </c>
    </row>
    <row r="434" spans="1:11">
      <c r="A434" s="58" t="s">
        <v>56</v>
      </c>
      <c r="B434" s="58" t="s">
        <v>112</v>
      </c>
      <c r="C434" s="58" t="s">
        <v>96</v>
      </c>
      <c r="D434" s="58">
        <v>81</v>
      </c>
      <c r="E434" s="58">
        <v>4.6013372199999996E-3</v>
      </c>
      <c r="F434" s="58">
        <v>6.7172466999999999E-4</v>
      </c>
      <c r="G434" s="58">
        <v>8.3976316999999996E-4</v>
      </c>
      <c r="H434" s="58">
        <v>3.0898488700000001E-3</v>
      </c>
      <c r="I434" s="58">
        <f t="shared" si="18"/>
        <v>4.6013372199999996E-3</v>
      </c>
      <c r="J434" s="58">
        <f t="shared" si="19"/>
        <v>4.6013367099999999E-3</v>
      </c>
      <c r="K434" s="58" t="b">
        <f t="shared" si="20"/>
        <v>1</v>
      </c>
    </row>
    <row r="435" spans="1:11">
      <c r="A435" s="58" t="s">
        <v>56</v>
      </c>
      <c r="B435" s="58" t="s">
        <v>111</v>
      </c>
      <c r="C435" s="58" t="s">
        <v>97</v>
      </c>
      <c r="D435" s="58">
        <v>210</v>
      </c>
      <c r="E435" s="58">
        <v>6.3813930599999997E-3</v>
      </c>
      <c r="F435" s="58">
        <v>9.2790981999999996E-4</v>
      </c>
      <c r="G435" s="58">
        <v>2.0749005600000001E-3</v>
      </c>
      <c r="H435" s="58">
        <v>3.3785822400000001E-3</v>
      </c>
      <c r="I435" s="58">
        <f t="shared" si="18"/>
        <v>6.3813930599999997E-3</v>
      </c>
      <c r="J435" s="58">
        <f t="shared" si="19"/>
        <v>6.3813926200000006E-3</v>
      </c>
      <c r="K435" s="58" t="b">
        <f t="shared" si="20"/>
        <v>1</v>
      </c>
    </row>
    <row r="436" spans="1:11">
      <c r="A436" s="58" t="s">
        <v>56</v>
      </c>
      <c r="B436" s="58" t="s">
        <v>112</v>
      </c>
      <c r="C436" s="58" t="s">
        <v>97</v>
      </c>
      <c r="D436" s="58">
        <v>38</v>
      </c>
      <c r="E436" s="58">
        <v>5.8248047999999997E-3</v>
      </c>
      <c r="F436" s="58">
        <v>7.2155188999999998E-4</v>
      </c>
      <c r="G436" s="58">
        <v>2.17897154E-3</v>
      </c>
      <c r="H436" s="58">
        <v>2.92428097E-3</v>
      </c>
      <c r="I436" s="58">
        <f t="shared" si="18"/>
        <v>5.8248047999999997E-3</v>
      </c>
      <c r="J436" s="58">
        <f t="shared" si="19"/>
        <v>5.8248043999999995E-3</v>
      </c>
      <c r="K436" s="58" t="b">
        <f t="shared" si="20"/>
        <v>1</v>
      </c>
    </row>
    <row r="437" spans="1:11">
      <c r="A437" s="58" t="s">
        <v>56</v>
      </c>
      <c r="B437" s="58" t="s">
        <v>111</v>
      </c>
      <c r="C437" s="58" t="s">
        <v>98</v>
      </c>
      <c r="D437" s="58">
        <v>202</v>
      </c>
      <c r="E437" s="58">
        <v>6.6909604899999999E-3</v>
      </c>
      <c r="F437" s="58">
        <v>7.1644639999999995E-4</v>
      </c>
      <c r="G437" s="58">
        <v>1.7684265900000001E-3</v>
      </c>
      <c r="H437" s="58">
        <v>4.2060870199999998E-3</v>
      </c>
      <c r="I437" s="58">
        <f t="shared" si="18"/>
        <v>6.6909604899999999E-3</v>
      </c>
      <c r="J437" s="58">
        <f t="shared" si="19"/>
        <v>6.6909600100000001E-3</v>
      </c>
      <c r="K437" s="58" t="b">
        <f t="shared" si="20"/>
        <v>1</v>
      </c>
    </row>
    <row r="438" spans="1:11">
      <c r="A438" s="58" t="s">
        <v>56</v>
      </c>
      <c r="B438" s="58" t="s">
        <v>112</v>
      </c>
      <c r="C438" s="58" t="s">
        <v>98</v>
      </c>
      <c r="D438" s="58">
        <v>31</v>
      </c>
      <c r="E438" s="58">
        <v>5.0545098700000004E-3</v>
      </c>
      <c r="F438" s="58">
        <v>6.7540301000000005E-4</v>
      </c>
      <c r="G438" s="58">
        <v>1.6143963799999999E-3</v>
      </c>
      <c r="H438" s="58">
        <v>2.76471001E-3</v>
      </c>
      <c r="I438" s="58">
        <f t="shared" si="18"/>
        <v>5.0545098700000004E-3</v>
      </c>
      <c r="J438" s="58">
        <f t="shared" si="19"/>
        <v>5.0545094000000006E-3</v>
      </c>
      <c r="K438" s="58" t="b">
        <f t="shared" si="20"/>
        <v>1</v>
      </c>
    </row>
    <row r="439" spans="1:11">
      <c r="A439" s="58" t="s">
        <v>56</v>
      </c>
      <c r="B439" s="58" t="s">
        <v>111</v>
      </c>
      <c r="C439" s="58" t="s">
        <v>99</v>
      </c>
      <c r="D439" s="58">
        <v>435</v>
      </c>
      <c r="E439" s="58">
        <v>5.3330404E-3</v>
      </c>
      <c r="F439" s="58">
        <v>9.6828414999999997E-4</v>
      </c>
      <c r="G439" s="58">
        <v>9.9140567999999999E-4</v>
      </c>
      <c r="H439" s="58">
        <v>3.3733501300000001E-3</v>
      </c>
      <c r="I439" s="58">
        <f t="shared" si="18"/>
        <v>5.3330404E-3</v>
      </c>
      <c r="J439" s="58">
        <f t="shared" si="19"/>
        <v>5.33303996E-3</v>
      </c>
      <c r="K439" s="58" t="b">
        <f t="shared" si="20"/>
        <v>1</v>
      </c>
    </row>
    <row r="440" spans="1:11">
      <c r="A440" s="58" t="s">
        <v>56</v>
      </c>
      <c r="B440" s="58" t="s">
        <v>112</v>
      </c>
      <c r="C440" s="58" t="s">
        <v>99</v>
      </c>
      <c r="D440" s="58">
        <v>78</v>
      </c>
      <c r="E440" s="58">
        <v>5.3562735300000004E-3</v>
      </c>
      <c r="F440" s="58">
        <v>9.4551257000000002E-4</v>
      </c>
      <c r="G440" s="58">
        <v>9.5382216000000001E-4</v>
      </c>
      <c r="H440" s="58">
        <v>3.4569382799999999E-3</v>
      </c>
      <c r="I440" s="58">
        <f t="shared" si="18"/>
        <v>5.3562735300000004E-3</v>
      </c>
      <c r="J440" s="58">
        <f t="shared" si="19"/>
        <v>5.3562730099999999E-3</v>
      </c>
      <c r="K440" s="58" t="b">
        <f t="shared" si="20"/>
        <v>1</v>
      </c>
    </row>
    <row r="441" spans="1:11">
      <c r="A441" s="58" t="s">
        <v>56</v>
      </c>
      <c r="B441" s="58" t="s">
        <v>111</v>
      </c>
      <c r="C441" s="58" t="s">
        <v>100</v>
      </c>
      <c r="D441" s="58">
        <v>382</v>
      </c>
      <c r="E441" s="58">
        <v>5.9554365500000001E-3</v>
      </c>
      <c r="F441" s="58">
        <v>7.3619569999999995E-4</v>
      </c>
      <c r="G441" s="58">
        <v>1.69429878E-3</v>
      </c>
      <c r="H441" s="58">
        <v>3.5249416E-3</v>
      </c>
      <c r="I441" s="58">
        <f t="shared" si="18"/>
        <v>5.9554365500000001E-3</v>
      </c>
      <c r="J441" s="58">
        <f t="shared" si="19"/>
        <v>5.9554360799999994E-3</v>
      </c>
      <c r="K441" s="58" t="b">
        <f t="shared" si="20"/>
        <v>1</v>
      </c>
    </row>
    <row r="442" spans="1:11">
      <c r="A442" s="58" t="s">
        <v>56</v>
      </c>
      <c r="B442" s="58" t="s">
        <v>112</v>
      </c>
      <c r="C442" s="58" t="s">
        <v>100</v>
      </c>
      <c r="D442" s="58">
        <v>25</v>
      </c>
      <c r="E442" s="58">
        <v>6.7921293800000003E-3</v>
      </c>
      <c r="F442" s="58">
        <v>6.0046271000000005E-4</v>
      </c>
      <c r="G442" s="58">
        <v>1.6430552999999999E-3</v>
      </c>
      <c r="H442" s="58">
        <v>4.5486109099999996E-3</v>
      </c>
      <c r="I442" s="58">
        <f t="shared" si="18"/>
        <v>6.7921293800000003E-3</v>
      </c>
      <c r="J442" s="58">
        <f t="shared" si="19"/>
        <v>6.7921289199999995E-3</v>
      </c>
      <c r="K442" s="58" t="b">
        <f t="shared" si="20"/>
        <v>1</v>
      </c>
    </row>
    <row r="443" spans="1:11">
      <c r="A443" s="58" t="s">
        <v>56</v>
      </c>
      <c r="B443" s="58" t="s">
        <v>111</v>
      </c>
      <c r="C443" s="58" t="s">
        <v>101</v>
      </c>
      <c r="D443" s="58">
        <v>242</v>
      </c>
      <c r="E443" s="58">
        <v>6.7520849999999997E-3</v>
      </c>
      <c r="F443" s="58">
        <v>7.1993586000000003E-4</v>
      </c>
      <c r="G443" s="58">
        <v>2.4582469899999998E-3</v>
      </c>
      <c r="H443" s="58">
        <v>3.57390165E-3</v>
      </c>
      <c r="I443" s="58">
        <f t="shared" si="18"/>
        <v>6.7520849999999997E-3</v>
      </c>
      <c r="J443" s="58">
        <f t="shared" si="19"/>
        <v>6.7520844999999999E-3</v>
      </c>
      <c r="K443" s="58" t="b">
        <f t="shared" si="20"/>
        <v>1</v>
      </c>
    </row>
    <row r="444" spans="1:11">
      <c r="A444" s="58" t="s">
        <v>56</v>
      </c>
      <c r="B444" s="58" t="s">
        <v>112</v>
      </c>
      <c r="C444" s="58" t="s">
        <v>101</v>
      </c>
      <c r="D444" s="58">
        <v>32</v>
      </c>
      <c r="E444" s="58">
        <v>6.6391780299999998E-3</v>
      </c>
      <c r="F444" s="58">
        <v>7.7907954999999998E-4</v>
      </c>
      <c r="G444" s="58">
        <v>2.5726993399999998E-3</v>
      </c>
      <c r="H444" s="58">
        <v>3.2873984900000002E-3</v>
      </c>
      <c r="I444" s="58">
        <f t="shared" si="18"/>
        <v>6.6391780299999998E-3</v>
      </c>
      <c r="J444" s="58">
        <f t="shared" si="19"/>
        <v>6.6391773799999998E-3</v>
      </c>
      <c r="K444" s="58" t="b">
        <f t="shared" si="20"/>
        <v>1</v>
      </c>
    </row>
    <row r="445" spans="1:11">
      <c r="A445" s="58" t="s">
        <v>56</v>
      </c>
      <c r="B445" s="58" t="s">
        <v>111</v>
      </c>
      <c r="C445" s="58" t="s">
        <v>102</v>
      </c>
      <c r="D445" s="58">
        <v>331</v>
      </c>
      <c r="E445" s="58">
        <v>5.8935112800000003E-3</v>
      </c>
      <c r="F445" s="58">
        <v>9.6092764999999999E-4</v>
      </c>
      <c r="G445" s="58">
        <v>1.06240185E-3</v>
      </c>
      <c r="H445" s="58">
        <v>3.8701813099999999E-3</v>
      </c>
      <c r="I445" s="58">
        <f t="shared" si="18"/>
        <v>5.8935112800000003E-3</v>
      </c>
      <c r="J445" s="58">
        <f t="shared" si="19"/>
        <v>5.8935108100000005E-3</v>
      </c>
      <c r="K445" s="58" t="b">
        <f t="shared" si="20"/>
        <v>1</v>
      </c>
    </row>
    <row r="446" spans="1:11">
      <c r="A446" s="58" t="s">
        <v>56</v>
      </c>
      <c r="B446" s="58" t="s">
        <v>112</v>
      </c>
      <c r="C446" s="58" t="s">
        <v>102</v>
      </c>
      <c r="D446" s="58">
        <v>40</v>
      </c>
      <c r="E446" s="58">
        <v>5.78385393E-3</v>
      </c>
      <c r="F446" s="58">
        <v>9.4733773000000004E-4</v>
      </c>
      <c r="G446" s="58">
        <v>1.03645808E-3</v>
      </c>
      <c r="H446" s="58">
        <v>3.8000575900000002E-3</v>
      </c>
      <c r="I446" s="58">
        <f t="shared" si="18"/>
        <v>5.78385393E-3</v>
      </c>
      <c r="J446" s="58">
        <f t="shared" si="19"/>
        <v>5.7838534000000004E-3</v>
      </c>
      <c r="K446" s="58" t="b">
        <f t="shared" si="20"/>
        <v>1</v>
      </c>
    </row>
    <row r="447" spans="1:11">
      <c r="A447" s="58" t="s">
        <v>56</v>
      </c>
      <c r="B447" s="58" t="s">
        <v>111</v>
      </c>
      <c r="C447" s="58" t="s">
        <v>103</v>
      </c>
      <c r="D447" s="58">
        <v>430</v>
      </c>
      <c r="E447" s="58">
        <v>3.80682039E-3</v>
      </c>
      <c r="F447" s="58">
        <v>3.9922455000000002E-4</v>
      </c>
      <c r="G447" s="58">
        <v>7.1681177999999995E-4</v>
      </c>
      <c r="H447" s="58">
        <v>2.6907835699999999E-3</v>
      </c>
      <c r="I447" s="58">
        <f t="shared" si="18"/>
        <v>3.80682039E-3</v>
      </c>
      <c r="J447" s="58">
        <f t="shared" si="19"/>
        <v>3.8068198999999998E-3</v>
      </c>
      <c r="K447" s="58" t="b">
        <f t="shared" si="20"/>
        <v>1</v>
      </c>
    </row>
    <row r="448" spans="1:11">
      <c r="A448" s="58" t="s">
        <v>56</v>
      </c>
      <c r="B448" s="58" t="s">
        <v>112</v>
      </c>
      <c r="C448" s="58" t="s">
        <v>103</v>
      </c>
      <c r="D448" s="58">
        <v>39</v>
      </c>
      <c r="E448" s="58">
        <v>3.2778368700000001E-3</v>
      </c>
      <c r="F448" s="58">
        <v>3.4039622999999997E-4</v>
      </c>
      <c r="G448" s="58">
        <v>6.5823814999999995E-4</v>
      </c>
      <c r="H448" s="58">
        <v>2.2792020200000001E-3</v>
      </c>
      <c r="I448" s="58">
        <f t="shared" si="18"/>
        <v>3.2778368700000001E-3</v>
      </c>
      <c r="J448" s="58">
        <f t="shared" si="19"/>
        <v>3.2778364000000003E-3</v>
      </c>
      <c r="K448" s="58" t="b">
        <f t="shared" si="20"/>
        <v>1</v>
      </c>
    </row>
    <row r="449" spans="1:11">
      <c r="A449" s="58" t="s">
        <v>56</v>
      </c>
      <c r="B449" s="58" t="s">
        <v>111</v>
      </c>
      <c r="C449" s="58" t="s">
        <v>104</v>
      </c>
      <c r="D449" s="58">
        <v>150</v>
      </c>
      <c r="E449" s="58">
        <v>5.4620367900000003E-3</v>
      </c>
      <c r="F449" s="58">
        <v>4.8117257999999999E-4</v>
      </c>
      <c r="G449" s="58">
        <v>1.57885779E-3</v>
      </c>
      <c r="H449" s="58">
        <v>3.4020058999999999E-3</v>
      </c>
      <c r="I449" s="58">
        <f t="shared" si="18"/>
        <v>5.4620367900000003E-3</v>
      </c>
      <c r="J449" s="58">
        <f t="shared" si="19"/>
        <v>5.4620362699999998E-3</v>
      </c>
      <c r="K449" s="58" t="b">
        <f t="shared" si="20"/>
        <v>1</v>
      </c>
    </row>
    <row r="450" spans="1:11">
      <c r="A450" s="58" t="s">
        <v>56</v>
      </c>
      <c r="B450" s="58" t="s">
        <v>112</v>
      </c>
      <c r="C450" s="58" t="s">
        <v>104</v>
      </c>
      <c r="D450" s="58">
        <v>24</v>
      </c>
      <c r="E450" s="58">
        <v>5.1417822000000002E-3</v>
      </c>
      <c r="F450" s="58">
        <v>3.6313635999999999E-4</v>
      </c>
      <c r="G450" s="58">
        <v>1.4356672100000001E-3</v>
      </c>
      <c r="H450" s="58">
        <v>3.3429781700000001E-3</v>
      </c>
      <c r="I450" s="58">
        <f t="shared" ref="I450:I513" si="21">E450</f>
        <v>5.1417822000000002E-3</v>
      </c>
      <c r="J450" s="58">
        <f t="shared" ref="J450:J513" si="22">SUM(F450:H450)</f>
        <v>5.1417817400000003E-3</v>
      </c>
      <c r="K450" s="58" t="b">
        <f t="shared" ref="K450:K513" si="23">ROUND(I450,5)=ROUND(J450,5)</f>
        <v>1</v>
      </c>
    </row>
    <row r="451" spans="1:11">
      <c r="A451" s="58" t="s">
        <v>56</v>
      </c>
      <c r="B451" s="58" t="s">
        <v>111</v>
      </c>
      <c r="C451" s="58" t="s">
        <v>105</v>
      </c>
      <c r="D451" s="58">
        <v>989</v>
      </c>
      <c r="E451" s="58">
        <v>4.6858496699999997E-3</v>
      </c>
      <c r="F451" s="58">
        <v>9.9712553999999998E-4</v>
      </c>
      <c r="G451" s="58">
        <v>8.7158956000000002E-4</v>
      </c>
      <c r="H451" s="58">
        <v>2.8171340699999999E-3</v>
      </c>
      <c r="I451" s="58">
        <f t="shared" si="21"/>
        <v>4.6858496699999997E-3</v>
      </c>
      <c r="J451" s="58">
        <f t="shared" si="22"/>
        <v>4.6858491699999999E-3</v>
      </c>
      <c r="K451" s="58" t="b">
        <f t="shared" si="23"/>
        <v>1</v>
      </c>
    </row>
    <row r="452" spans="1:11">
      <c r="A452" s="58" t="s">
        <v>56</v>
      </c>
      <c r="B452" s="58" t="s">
        <v>112</v>
      </c>
      <c r="C452" s="58" t="s">
        <v>105</v>
      </c>
      <c r="D452" s="58">
        <v>182</v>
      </c>
      <c r="E452" s="58">
        <v>4.5397713500000001E-3</v>
      </c>
      <c r="F452" s="58">
        <v>9.9772310000000009E-4</v>
      </c>
      <c r="G452" s="58">
        <v>8.9864391000000002E-4</v>
      </c>
      <c r="H452" s="58">
        <v>2.6434038300000001E-3</v>
      </c>
      <c r="I452" s="58">
        <f t="shared" si="21"/>
        <v>4.5397713500000001E-3</v>
      </c>
      <c r="J452" s="58">
        <f t="shared" si="22"/>
        <v>4.5397708400000004E-3</v>
      </c>
      <c r="K452" s="58" t="b">
        <f t="shared" si="23"/>
        <v>1</v>
      </c>
    </row>
    <row r="453" spans="1:11">
      <c r="A453" s="58" t="s">
        <v>56</v>
      </c>
      <c r="B453" s="58" t="s">
        <v>111</v>
      </c>
      <c r="C453" s="58" t="s">
        <v>106</v>
      </c>
      <c r="D453" s="58">
        <v>246</v>
      </c>
      <c r="E453" s="58">
        <v>6.1658760099999998E-3</v>
      </c>
      <c r="F453" s="58">
        <v>1.07629453E-3</v>
      </c>
      <c r="G453" s="58">
        <v>1.8961247599999999E-3</v>
      </c>
      <c r="H453" s="58">
        <v>3.1934561700000001E-3</v>
      </c>
      <c r="I453" s="58">
        <f t="shared" si="21"/>
        <v>6.1658760099999998E-3</v>
      </c>
      <c r="J453" s="58">
        <f t="shared" si="22"/>
        <v>6.1658754600000002E-3</v>
      </c>
      <c r="K453" s="58" t="b">
        <f t="shared" si="23"/>
        <v>1</v>
      </c>
    </row>
    <row r="454" spans="1:11">
      <c r="A454" s="58" t="s">
        <v>56</v>
      </c>
      <c r="B454" s="58" t="s">
        <v>112</v>
      </c>
      <c r="C454" s="58" t="s">
        <v>106</v>
      </c>
      <c r="D454" s="58">
        <v>57</v>
      </c>
      <c r="E454" s="58">
        <v>5.9939487500000003E-3</v>
      </c>
      <c r="F454" s="58">
        <v>1.40330545E-3</v>
      </c>
      <c r="G454" s="58">
        <v>1.72900399E-3</v>
      </c>
      <c r="H454" s="58">
        <v>2.8616388099999999E-3</v>
      </c>
      <c r="I454" s="58">
        <f t="shared" si="21"/>
        <v>5.9939487500000003E-3</v>
      </c>
      <c r="J454" s="58">
        <f t="shared" si="22"/>
        <v>5.9939482499999997E-3</v>
      </c>
      <c r="K454" s="58" t="b">
        <f t="shared" si="23"/>
        <v>1</v>
      </c>
    </row>
    <row r="455" spans="1:11">
      <c r="A455" s="58" t="s">
        <v>56</v>
      </c>
      <c r="B455" s="58" t="s">
        <v>111</v>
      </c>
      <c r="C455" s="58" t="s">
        <v>107</v>
      </c>
      <c r="D455" s="58">
        <v>762</v>
      </c>
      <c r="E455" s="58">
        <v>4.7738496300000002E-3</v>
      </c>
      <c r="F455" s="58">
        <v>6.8328021999999997E-4</v>
      </c>
      <c r="G455" s="58">
        <v>9.6450593999999998E-4</v>
      </c>
      <c r="H455" s="58">
        <v>3.1260630000000001E-3</v>
      </c>
      <c r="I455" s="58">
        <f t="shared" si="21"/>
        <v>4.7738496300000002E-3</v>
      </c>
      <c r="J455" s="58">
        <f t="shared" si="22"/>
        <v>4.7738491599999995E-3</v>
      </c>
      <c r="K455" s="58" t="b">
        <f t="shared" si="23"/>
        <v>1</v>
      </c>
    </row>
    <row r="456" spans="1:11">
      <c r="A456" s="58" t="s">
        <v>56</v>
      </c>
      <c r="B456" s="58" t="s">
        <v>112</v>
      </c>
      <c r="C456" s="58" t="s">
        <v>107</v>
      </c>
      <c r="D456" s="58">
        <v>71</v>
      </c>
      <c r="E456" s="58">
        <v>4.6553858E-3</v>
      </c>
      <c r="F456" s="58">
        <v>6.4847392999999997E-4</v>
      </c>
      <c r="G456" s="58">
        <v>9.4206417999999998E-4</v>
      </c>
      <c r="H456" s="58">
        <v>3.0648471700000001E-3</v>
      </c>
      <c r="I456" s="58">
        <f t="shared" si="21"/>
        <v>4.6553858E-3</v>
      </c>
      <c r="J456" s="58">
        <f t="shared" si="22"/>
        <v>4.6553852800000003E-3</v>
      </c>
      <c r="K456" s="58" t="b">
        <f t="shared" si="23"/>
        <v>1</v>
      </c>
    </row>
    <row r="457" spans="1:11">
      <c r="A457" s="58" t="s">
        <v>56</v>
      </c>
      <c r="B457" s="58" t="s">
        <v>113</v>
      </c>
      <c r="C457" s="58" t="s">
        <v>58</v>
      </c>
      <c r="D457" s="58">
        <v>111887</v>
      </c>
      <c r="E457" s="58">
        <v>5.7526649399999999E-3</v>
      </c>
      <c r="F457" s="58">
        <v>8.7116413000000003E-4</v>
      </c>
      <c r="G457" s="58">
        <v>1.31766103E-3</v>
      </c>
      <c r="H457" s="58">
        <v>3.5638393000000002E-3</v>
      </c>
      <c r="I457" s="58">
        <f t="shared" si="21"/>
        <v>5.7526649399999999E-3</v>
      </c>
      <c r="J457" s="58">
        <f t="shared" si="22"/>
        <v>5.7526644600000001E-3</v>
      </c>
      <c r="K457" s="58" t="b">
        <f t="shared" si="23"/>
        <v>1</v>
      </c>
    </row>
    <row r="458" spans="1:11">
      <c r="A458" s="58" t="s">
        <v>56</v>
      </c>
      <c r="B458" s="58" t="s">
        <v>113</v>
      </c>
      <c r="C458" s="58" t="s">
        <v>63</v>
      </c>
      <c r="D458" s="58">
        <v>1851</v>
      </c>
      <c r="E458" s="58">
        <v>5.8783537999999996E-3</v>
      </c>
      <c r="F458" s="58">
        <v>1.24047663E-3</v>
      </c>
      <c r="G458" s="58">
        <v>1.3437428899999999E-3</v>
      </c>
      <c r="H458" s="58">
        <v>3.2941338100000001E-3</v>
      </c>
      <c r="I458" s="58">
        <f t="shared" si="21"/>
        <v>5.8783537999999996E-3</v>
      </c>
      <c r="J458" s="58">
        <f t="shared" si="22"/>
        <v>5.8783533300000006E-3</v>
      </c>
      <c r="K458" s="58" t="b">
        <f t="shared" si="23"/>
        <v>1</v>
      </c>
    </row>
    <row r="459" spans="1:11">
      <c r="A459" s="58" t="s">
        <v>56</v>
      </c>
      <c r="B459" s="58" t="s">
        <v>113</v>
      </c>
      <c r="C459" s="58" t="s">
        <v>64</v>
      </c>
      <c r="D459" s="58">
        <v>1113</v>
      </c>
      <c r="E459" s="58">
        <v>5.5863051200000001E-3</v>
      </c>
      <c r="F459" s="58">
        <v>7.5043235999999996E-4</v>
      </c>
      <c r="G459" s="58">
        <v>1.62039093E-3</v>
      </c>
      <c r="H459" s="58">
        <v>3.21548135E-3</v>
      </c>
      <c r="I459" s="58">
        <f t="shared" si="21"/>
        <v>5.5863051200000001E-3</v>
      </c>
      <c r="J459" s="58">
        <f t="shared" si="22"/>
        <v>5.5863046399999994E-3</v>
      </c>
      <c r="K459" s="58" t="b">
        <f t="shared" si="23"/>
        <v>1</v>
      </c>
    </row>
    <row r="460" spans="1:11">
      <c r="A460" s="58" t="s">
        <v>56</v>
      </c>
      <c r="B460" s="58" t="s">
        <v>113</v>
      </c>
      <c r="C460" s="58" t="s">
        <v>65</v>
      </c>
      <c r="D460" s="58">
        <v>1205</v>
      </c>
      <c r="E460" s="58">
        <v>6.08272797E-3</v>
      </c>
      <c r="F460" s="58">
        <v>9.7997324999999995E-4</v>
      </c>
      <c r="G460" s="58">
        <v>1.29887981E-3</v>
      </c>
      <c r="H460" s="58">
        <v>3.80387444E-3</v>
      </c>
      <c r="I460" s="58">
        <f t="shared" si="21"/>
        <v>6.08272797E-3</v>
      </c>
      <c r="J460" s="58">
        <f t="shared" si="22"/>
        <v>6.0827274999999993E-3</v>
      </c>
      <c r="K460" s="58" t="b">
        <f t="shared" si="23"/>
        <v>1</v>
      </c>
    </row>
    <row r="461" spans="1:11">
      <c r="A461" s="58" t="s">
        <v>56</v>
      </c>
      <c r="B461" s="58" t="s">
        <v>113</v>
      </c>
      <c r="C461" s="58" t="s">
        <v>66</v>
      </c>
      <c r="D461" s="58">
        <v>1136</v>
      </c>
      <c r="E461" s="58">
        <v>7.3828224399999998E-3</v>
      </c>
      <c r="F461" s="58">
        <v>1.4047418699999999E-3</v>
      </c>
      <c r="G461" s="58">
        <v>1.7688871000000001E-3</v>
      </c>
      <c r="H461" s="58">
        <v>4.20919299E-3</v>
      </c>
      <c r="I461" s="58">
        <f t="shared" si="21"/>
        <v>7.3828224399999998E-3</v>
      </c>
      <c r="J461" s="58">
        <f t="shared" si="22"/>
        <v>7.38282196E-3</v>
      </c>
      <c r="K461" s="58" t="b">
        <f t="shared" si="23"/>
        <v>1</v>
      </c>
    </row>
    <row r="462" spans="1:11">
      <c r="A462" s="58" t="s">
        <v>56</v>
      </c>
      <c r="B462" s="58" t="s">
        <v>113</v>
      </c>
      <c r="C462" s="58" t="s">
        <v>67</v>
      </c>
      <c r="D462" s="58">
        <v>1232</v>
      </c>
      <c r="E462" s="58">
        <v>7.0932161499999997E-3</v>
      </c>
      <c r="F462" s="58">
        <v>7.0967275999999995E-4</v>
      </c>
      <c r="G462" s="58">
        <v>2.0425513899999998E-3</v>
      </c>
      <c r="H462" s="58">
        <v>4.3409915200000003E-3</v>
      </c>
      <c r="I462" s="58">
        <f t="shared" si="21"/>
        <v>7.0932161499999997E-3</v>
      </c>
      <c r="J462" s="58">
        <f t="shared" si="22"/>
        <v>7.0932156699999999E-3</v>
      </c>
      <c r="K462" s="58" t="b">
        <f t="shared" si="23"/>
        <v>1</v>
      </c>
    </row>
    <row r="463" spans="1:11">
      <c r="A463" s="58" t="s">
        <v>56</v>
      </c>
      <c r="B463" s="58" t="s">
        <v>113</v>
      </c>
      <c r="C463" s="58" t="s">
        <v>68</v>
      </c>
      <c r="D463" s="58">
        <v>2429</v>
      </c>
      <c r="E463" s="58">
        <v>5.8836271799999999E-3</v>
      </c>
      <c r="F463" s="58">
        <v>8.6854610999999998E-4</v>
      </c>
      <c r="G463" s="58">
        <v>1.3300557599999999E-3</v>
      </c>
      <c r="H463" s="58">
        <v>3.6850248499999999E-3</v>
      </c>
      <c r="I463" s="58">
        <f t="shared" si="21"/>
        <v>5.8836271799999999E-3</v>
      </c>
      <c r="J463" s="58">
        <f t="shared" si="22"/>
        <v>5.88362672E-3</v>
      </c>
      <c r="K463" s="58" t="b">
        <f t="shared" si="23"/>
        <v>1</v>
      </c>
    </row>
    <row r="464" spans="1:11">
      <c r="A464" s="58" t="s">
        <v>56</v>
      </c>
      <c r="B464" s="58" t="s">
        <v>113</v>
      </c>
      <c r="C464" s="58" t="s">
        <v>69</v>
      </c>
      <c r="D464" s="58">
        <v>2783</v>
      </c>
      <c r="E464" s="58">
        <v>4.3370835399999998E-3</v>
      </c>
      <c r="F464" s="58">
        <v>6.3470235000000002E-4</v>
      </c>
      <c r="G464" s="58">
        <v>8.7816963999999998E-4</v>
      </c>
      <c r="H464" s="58">
        <v>2.8242110699999998E-3</v>
      </c>
      <c r="I464" s="58">
        <f t="shared" si="21"/>
        <v>4.3370835399999998E-3</v>
      </c>
      <c r="J464" s="58">
        <f t="shared" si="22"/>
        <v>4.33708306E-3</v>
      </c>
      <c r="K464" s="58" t="b">
        <f t="shared" si="23"/>
        <v>1</v>
      </c>
    </row>
    <row r="465" spans="1:11">
      <c r="A465" s="58" t="s">
        <v>56</v>
      </c>
      <c r="B465" s="58" t="s">
        <v>113</v>
      </c>
      <c r="C465" s="58" t="s">
        <v>70</v>
      </c>
      <c r="D465" s="58">
        <v>579</v>
      </c>
      <c r="E465" s="58">
        <v>8.72643182E-3</v>
      </c>
      <c r="F465" s="58">
        <v>1.56757715E-3</v>
      </c>
      <c r="G465" s="58">
        <v>2.3678274299999999E-3</v>
      </c>
      <c r="H465" s="58">
        <v>4.7910267599999999E-3</v>
      </c>
      <c r="I465" s="58">
        <f t="shared" si="21"/>
        <v>8.72643182E-3</v>
      </c>
      <c r="J465" s="58">
        <f t="shared" si="22"/>
        <v>8.7264313400000001E-3</v>
      </c>
      <c r="K465" s="58" t="b">
        <f t="shared" si="23"/>
        <v>1</v>
      </c>
    </row>
    <row r="466" spans="1:11">
      <c r="A466" s="58" t="s">
        <v>56</v>
      </c>
      <c r="B466" s="58" t="s">
        <v>113</v>
      </c>
      <c r="C466" s="58" t="s">
        <v>71</v>
      </c>
      <c r="D466" s="58">
        <v>902</v>
      </c>
      <c r="E466" s="58">
        <v>5.8176914099999999E-3</v>
      </c>
      <c r="F466" s="58">
        <v>7.7666887999999995E-4</v>
      </c>
      <c r="G466" s="58">
        <v>1.6143392899999999E-3</v>
      </c>
      <c r="H466" s="58">
        <v>3.4266827499999999E-3</v>
      </c>
      <c r="I466" s="58">
        <f t="shared" si="21"/>
        <v>5.8176914099999999E-3</v>
      </c>
      <c r="J466" s="58">
        <f t="shared" si="22"/>
        <v>5.8176909200000002E-3</v>
      </c>
      <c r="K466" s="58" t="b">
        <f t="shared" si="23"/>
        <v>1</v>
      </c>
    </row>
    <row r="467" spans="1:11">
      <c r="A467" s="58" t="s">
        <v>56</v>
      </c>
      <c r="B467" s="58" t="s">
        <v>113</v>
      </c>
      <c r="C467" s="58" t="s">
        <v>72</v>
      </c>
      <c r="D467" s="58">
        <v>1357</v>
      </c>
      <c r="E467" s="58">
        <v>5.6012886800000002E-3</v>
      </c>
      <c r="F467" s="58">
        <v>4.4720935000000002E-4</v>
      </c>
      <c r="G467" s="58">
        <v>1.48076479E-3</v>
      </c>
      <c r="H467" s="58">
        <v>3.6733140600000002E-3</v>
      </c>
      <c r="I467" s="58">
        <f t="shared" si="21"/>
        <v>5.6012886800000002E-3</v>
      </c>
      <c r="J467" s="58">
        <f t="shared" si="22"/>
        <v>5.6012882000000003E-3</v>
      </c>
      <c r="K467" s="58" t="b">
        <f t="shared" si="23"/>
        <v>1</v>
      </c>
    </row>
    <row r="468" spans="1:11">
      <c r="A468" s="58" t="s">
        <v>56</v>
      </c>
      <c r="B468" s="58" t="s">
        <v>113</v>
      </c>
      <c r="C468" s="58" t="s">
        <v>73</v>
      </c>
      <c r="D468" s="58">
        <v>1761</v>
      </c>
      <c r="E468" s="58">
        <v>6.4867983499999997E-3</v>
      </c>
      <c r="F468" s="58">
        <v>1.1192344100000001E-3</v>
      </c>
      <c r="G468" s="58">
        <v>2.02218308E-3</v>
      </c>
      <c r="H468" s="58">
        <v>3.34538038E-3</v>
      </c>
      <c r="I468" s="58">
        <f t="shared" si="21"/>
        <v>6.4867983499999997E-3</v>
      </c>
      <c r="J468" s="58">
        <f t="shared" si="22"/>
        <v>6.4867978699999999E-3</v>
      </c>
      <c r="K468" s="58" t="b">
        <f t="shared" si="23"/>
        <v>1</v>
      </c>
    </row>
    <row r="469" spans="1:11">
      <c r="A469" s="58" t="s">
        <v>56</v>
      </c>
      <c r="B469" s="58" t="s">
        <v>113</v>
      </c>
      <c r="C469" s="58" t="s">
        <v>74</v>
      </c>
      <c r="D469" s="58">
        <v>1520</v>
      </c>
      <c r="E469" s="58">
        <v>6.2774577299999999E-3</v>
      </c>
      <c r="F469" s="58">
        <v>1.0050938700000001E-3</v>
      </c>
      <c r="G469" s="58">
        <v>1.8583239599999999E-3</v>
      </c>
      <c r="H469" s="58">
        <v>3.4140394199999998E-3</v>
      </c>
      <c r="I469" s="58">
        <f t="shared" si="21"/>
        <v>6.2774577299999999E-3</v>
      </c>
      <c r="J469" s="58">
        <f t="shared" si="22"/>
        <v>6.27745725E-3</v>
      </c>
      <c r="K469" s="58" t="b">
        <f t="shared" si="23"/>
        <v>1</v>
      </c>
    </row>
    <row r="470" spans="1:11">
      <c r="A470" s="58" t="s">
        <v>56</v>
      </c>
      <c r="B470" s="58" t="s">
        <v>113</v>
      </c>
      <c r="C470" s="58" t="s">
        <v>75</v>
      </c>
      <c r="D470" s="58">
        <v>2383</v>
      </c>
      <c r="E470" s="58">
        <v>5.8206516299999997E-3</v>
      </c>
      <c r="F470" s="58">
        <v>6.9164661000000003E-4</v>
      </c>
      <c r="G470" s="58">
        <v>1.2422675199999999E-3</v>
      </c>
      <c r="H470" s="58">
        <v>3.8867370400000002E-3</v>
      </c>
      <c r="I470" s="58">
        <f t="shared" si="21"/>
        <v>5.8206516299999997E-3</v>
      </c>
      <c r="J470" s="58">
        <f t="shared" si="22"/>
        <v>5.8206511699999998E-3</v>
      </c>
      <c r="K470" s="58" t="b">
        <f t="shared" si="23"/>
        <v>1</v>
      </c>
    </row>
    <row r="471" spans="1:11">
      <c r="A471" s="58" t="s">
        <v>56</v>
      </c>
      <c r="B471" s="58" t="s">
        <v>113</v>
      </c>
      <c r="C471" s="58" t="s">
        <v>76</v>
      </c>
      <c r="D471" s="58">
        <v>868</v>
      </c>
      <c r="E471" s="58">
        <v>5.4547622000000002E-3</v>
      </c>
      <c r="F471" s="58">
        <v>3.7349033999999997E-4</v>
      </c>
      <c r="G471" s="58">
        <v>1.63773124E-3</v>
      </c>
      <c r="H471" s="58">
        <v>3.44354014E-3</v>
      </c>
      <c r="I471" s="58">
        <f t="shared" si="21"/>
        <v>5.4547622000000002E-3</v>
      </c>
      <c r="J471" s="58">
        <f t="shared" si="22"/>
        <v>5.4547617199999995E-3</v>
      </c>
      <c r="K471" s="58" t="b">
        <f t="shared" si="23"/>
        <v>1</v>
      </c>
    </row>
    <row r="472" spans="1:11">
      <c r="A472" s="58" t="s">
        <v>56</v>
      </c>
      <c r="B472" s="58" t="s">
        <v>113</v>
      </c>
      <c r="C472" s="58" t="s">
        <v>77</v>
      </c>
      <c r="D472" s="58">
        <v>3096</v>
      </c>
      <c r="E472" s="58">
        <v>6.4878963300000004E-3</v>
      </c>
      <c r="F472" s="58">
        <v>9.2975006E-4</v>
      </c>
      <c r="G472" s="58">
        <v>2.1339958400000002E-3</v>
      </c>
      <c r="H472" s="58">
        <v>3.4241499500000001E-3</v>
      </c>
      <c r="I472" s="58">
        <f t="shared" si="21"/>
        <v>6.4878963300000004E-3</v>
      </c>
      <c r="J472" s="58">
        <f t="shared" si="22"/>
        <v>6.4878958500000005E-3</v>
      </c>
      <c r="K472" s="58" t="b">
        <f t="shared" si="23"/>
        <v>1</v>
      </c>
    </row>
    <row r="473" spans="1:11">
      <c r="A473" s="58" t="s">
        <v>56</v>
      </c>
      <c r="B473" s="58" t="s">
        <v>113</v>
      </c>
      <c r="C473" s="58" t="s">
        <v>78</v>
      </c>
      <c r="D473" s="58">
        <v>555</v>
      </c>
      <c r="E473" s="58">
        <v>6.4182721800000002E-3</v>
      </c>
      <c r="F473" s="58">
        <v>8.5012070999999998E-4</v>
      </c>
      <c r="G473" s="58">
        <v>1.7650564900000001E-3</v>
      </c>
      <c r="H473" s="58">
        <v>3.80309453E-3</v>
      </c>
      <c r="I473" s="58">
        <f t="shared" si="21"/>
        <v>6.4182721800000002E-3</v>
      </c>
      <c r="J473" s="58">
        <f t="shared" si="22"/>
        <v>6.4182717299999994E-3</v>
      </c>
      <c r="K473" s="58" t="b">
        <f t="shared" si="23"/>
        <v>1</v>
      </c>
    </row>
    <row r="474" spans="1:11">
      <c r="A474" s="58" t="s">
        <v>56</v>
      </c>
      <c r="B474" s="58" t="s">
        <v>113</v>
      </c>
      <c r="C474" s="58" t="s">
        <v>79</v>
      </c>
      <c r="D474" s="58">
        <v>13652</v>
      </c>
      <c r="E474" s="58">
        <v>5.0647101300000004E-3</v>
      </c>
      <c r="F474" s="58">
        <v>5.6021478999999995E-4</v>
      </c>
      <c r="G474" s="58">
        <v>1.27802526E-3</v>
      </c>
      <c r="H474" s="58">
        <v>3.2264695999999998E-3</v>
      </c>
      <c r="I474" s="58">
        <f t="shared" si="21"/>
        <v>5.0647101300000004E-3</v>
      </c>
      <c r="J474" s="58">
        <f t="shared" si="22"/>
        <v>5.0647096499999997E-3</v>
      </c>
      <c r="K474" s="58" t="b">
        <f t="shared" si="23"/>
        <v>1</v>
      </c>
    </row>
    <row r="475" spans="1:11">
      <c r="A475" s="58" t="s">
        <v>56</v>
      </c>
      <c r="B475" s="58" t="s">
        <v>113</v>
      </c>
      <c r="C475" s="58" t="s">
        <v>80</v>
      </c>
      <c r="D475" s="58">
        <v>4659</v>
      </c>
      <c r="E475" s="58">
        <v>6.4431618400000003E-3</v>
      </c>
      <c r="F475" s="58">
        <v>1.1541453599999999E-3</v>
      </c>
      <c r="G475" s="58">
        <v>9.6079447999999998E-4</v>
      </c>
      <c r="H475" s="58">
        <v>4.3282215199999998E-3</v>
      </c>
      <c r="I475" s="58">
        <f t="shared" si="21"/>
        <v>6.4431618400000003E-3</v>
      </c>
      <c r="J475" s="58">
        <f t="shared" si="22"/>
        <v>6.4431613599999996E-3</v>
      </c>
      <c r="K475" s="58" t="b">
        <f t="shared" si="23"/>
        <v>1</v>
      </c>
    </row>
    <row r="476" spans="1:11">
      <c r="A476" s="58" t="s">
        <v>56</v>
      </c>
      <c r="B476" s="58" t="s">
        <v>113</v>
      </c>
      <c r="C476" s="58" t="s">
        <v>81</v>
      </c>
      <c r="D476" s="58">
        <v>2894</v>
      </c>
      <c r="E476" s="58">
        <v>5.5809670899999997E-3</v>
      </c>
      <c r="F476" s="58">
        <v>7.6698013000000003E-4</v>
      </c>
      <c r="G476" s="58">
        <v>1.4559334999999999E-3</v>
      </c>
      <c r="H476" s="58">
        <v>3.3580529900000002E-3</v>
      </c>
      <c r="I476" s="58">
        <f t="shared" si="21"/>
        <v>5.5809670899999997E-3</v>
      </c>
      <c r="J476" s="58">
        <f t="shared" si="22"/>
        <v>5.5809666200000007E-3</v>
      </c>
      <c r="K476" s="58" t="b">
        <f t="shared" si="23"/>
        <v>1</v>
      </c>
    </row>
    <row r="477" spans="1:11">
      <c r="A477" s="58" t="s">
        <v>56</v>
      </c>
      <c r="B477" s="58" t="s">
        <v>113</v>
      </c>
      <c r="C477" s="58" t="s">
        <v>82</v>
      </c>
      <c r="D477" s="58">
        <v>896</v>
      </c>
      <c r="E477" s="58">
        <v>6.0975087400000003E-3</v>
      </c>
      <c r="F477" s="58">
        <v>6.6181461999999995E-4</v>
      </c>
      <c r="G477" s="58">
        <v>1.8532337800000001E-3</v>
      </c>
      <c r="H477" s="58">
        <v>3.58245988E-3</v>
      </c>
      <c r="I477" s="58">
        <f t="shared" si="21"/>
        <v>6.0975087400000003E-3</v>
      </c>
      <c r="J477" s="58">
        <f t="shared" si="22"/>
        <v>6.0975082800000004E-3</v>
      </c>
      <c r="K477" s="58" t="b">
        <f t="shared" si="23"/>
        <v>1</v>
      </c>
    </row>
    <row r="478" spans="1:11">
      <c r="A478" s="58" t="s">
        <v>56</v>
      </c>
      <c r="B478" s="58" t="s">
        <v>113</v>
      </c>
      <c r="C478" s="58" t="s">
        <v>83</v>
      </c>
      <c r="D478" s="58">
        <v>1186</v>
      </c>
      <c r="E478" s="58">
        <v>5.7678702800000002E-3</v>
      </c>
      <c r="F478" s="58">
        <v>1.05197183E-3</v>
      </c>
      <c r="G478" s="58">
        <v>1.5418206099999999E-3</v>
      </c>
      <c r="H478" s="58">
        <v>3.1740773499999999E-3</v>
      </c>
      <c r="I478" s="58">
        <f t="shared" si="21"/>
        <v>5.7678702800000002E-3</v>
      </c>
      <c r="J478" s="58">
        <f t="shared" si="22"/>
        <v>5.7678697899999996E-3</v>
      </c>
      <c r="K478" s="58" t="b">
        <f t="shared" si="23"/>
        <v>1</v>
      </c>
    </row>
    <row r="479" spans="1:11">
      <c r="A479" s="58" t="s">
        <v>56</v>
      </c>
      <c r="B479" s="58" t="s">
        <v>113</v>
      </c>
      <c r="C479" s="58" t="s">
        <v>84</v>
      </c>
      <c r="D479" s="58">
        <v>2836</v>
      </c>
      <c r="E479" s="58">
        <v>4.9820754499999998E-3</v>
      </c>
      <c r="F479" s="58">
        <v>6.2637510000000001E-4</v>
      </c>
      <c r="G479" s="58">
        <v>1.4952673000000001E-3</v>
      </c>
      <c r="H479" s="58">
        <v>2.8604325899999998E-3</v>
      </c>
      <c r="I479" s="58">
        <f t="shared" si="21"/>
        <v>4.9820754499999998E-3</v>
      </c>
      <c r="J479" s="58">
        <f t="shared" si="22"/>
        <v>4.9820749899999999E-3</v>
      </c>
      <c r="K479" s="58" t="b">
        <f t="shared" si="23"/>
        <v>1</v>
      </c>
    </row>
    <row r="480" spans="1:11">
      <c r="A480" s="58" t="s">
        <v>56</v>
      </c>
      <c r="B480" s="58" t="s">
        <v>113</v>
      </c>
      <c r="C480" s="58" t="s">
        <v>85</v>
      </c>
      <c r="D480" s="58">
        <v>160</v>
      </c>
      <c r="E480" s="58">
        <v>6.3148145699999996E-3</v>
      </c>
      <c r="F480" s="58">
        <v>9.3974222999999998E-4</v>
      </c>
      <c r="G480" s="58">
        <v>2.6926357300000002E-3</v>
      </c>
      <c r="H480" s="58">
        <v>2.6824360899999999E-3</v>
      </c>
      <c r="I480" s="58">
        <f t="shared" si="21"/>
        <v>6.3148145699999996E-3</v>
      </c>
      <c r="J480" s="58">
        <f t="shared" si="22"/>
        <v>6.31481405E-3</v>
      </c>
      <c r="K480" s="58" t="b">
        <f t="shared" si="23"/>
        <v>1</v>
      </c>
    </row>
    <row r="481" spans="1:11">
      <c r="A481" s="58" t="s">
        <v>56</v>
      </c>
      <c r="B481" s="58" t="s">
        <v>113</v>
      </c>
      <c r="C481" s="58" t="s">
        <v>86</v>
      </c>
      <c r="D481" s="58">
        <v>2</v>
      </c>
      <c r="E481" s="58">
        <v>6.80555555E-3</v>
      </c>
      <c r="F481" s="58">
        <v>2.0833333000000001E-4</v>
      </c>
      <c r="G481" s="58">
        <v>4.1666666600000003E-3</v>
      </c>
      <c r="H481" s="58">
        <v>2.43055555E-3</v>
      </c>
      <c r="I481" s="58">
        <f t="shared" si="21"/>
        <v>6.80555555E-3</v>
      </c>
      <c r="J481" s="58">
        <f t="shared" si="22"/>
        <v>6.8055555400000009E-3</v>
      </c>
      <c r="K481" s="58" t="b">
        <f t="shared" si="23"/>
        <v>1</v>
      </c>
    </row>
    <row r="482" spans="1:11">
      <c r="A482" s="58" t="s">
        <v>56</v>
      </c>
      <c r="B482" s="58" t="s">
        <v>113</v>
      </c>
      <c r="C482" s="58" t="s">
        <v>87</v>
      </c>
      <c r="D482" s="58">
        <v>3002</v>
      </c>
      <c r="E482" s="58">
        <v>5.4465731799999998E-3</v>
      </c>
      <c r="F482" s="58">
        <v>3.5189093000000002E-4</v>
      </c>
      <c r="G482" s="58">
        <v>1.5814878699999999E-3</v>
      </c>
      <c r="H482" s="58">
        <v>3.5131938899999999E-3</v>
      </c>
      <c r="I482" s="58">
        <f t="shared" si="21"/>
        <v>5.4465731799999998E-3</v>
      </c>
      <c r="J482" s="58">
        <f t="shared" si="22"/>
        <v>5.4465726900000001E-3</v>
      </c>
      <c r="K482" s="58" t="b">
        <f t="shared" si="23"/>
        <v>1</v>
      </c>
    </row>
    <row r="483" spans="1:11">
      <c r="A483" s="58" t="s">
        <v>56</v>
      </c>
      <c r="B483" s="58" t="s">
        <v>113</v>
      </c>
      <c r="C483" s="58" t="s">
        <v>88</v>
      </c>
      <c r="D483" s="58">
        <v>4370</v>
      </c>
      <c r="E483" s="58">
        <v>5.0767647399999997E-3</v>
      </c>
      <c r="F483" s="58">
        <v>9.1818403000000005E-4</v>
      </c>
      <c r="G483" s="58">
        <v>9.8286907000000008E-4</v>
      </c>
      <c r="H483" s="58">
        <v>3.1757111600000001E-3</v>
      </c>
      <c r="I483" s="58">
        <f t="shared" si="21"/>
        <v>5.0767647399999997E-3</v>
      </c>
      <c r="J483" s="58">
        <f t="shared" si="22"/>
        <v>5.0767642599999999E-3</v>
      </c>
      <c r="K483" s="58" t="b">
        <f t="shared" si="23"/>
        <v>1</v>
      </c>
    </row>
    <row r="484" spans="1:11">
      <c r="A484" s="58" t="s">
        <v>56</v>
      </c>
      <c r="B484" s="58" t="s">
        <v>113</v>
      </c>
      <c r="C484" s="58" t="s">
        <v>89</v>
      </c>
      <c r="D484" s="58">
        <v>1740</v>
      </c>
      <c r="E484" s="58">
        <v>5.93118723E-3</v>
      </c>
      <c r="F484" s="58">
        <v>1.0273119199999999E-3</v>
      </c>
      <c r="G484" s="58">
        <v>1.47862763E-3</v>
      </c>
      <c r="H484" s="58">
        <v>3.4252472100000002E-3</v>
      </c>
      <c r="I484" s="58">
        <f t="shared" si="21"/>
        <v>5.93118723E-3</v>
      </c>
      <c r="J484" s="58">
        <f t="shared" si="22"/>
        <v>5.9311867600000002E-3</v>
      </c>
      <c r="K484" s="58" t="b">
        <f t="shared" si="23"/>
        <v>1</v>
      </c>
    </row>
    <row r="485" spans="1:11">
      <c r="A485" s="58" t="s">
        <v>56</v>
      </c>
      <c r="B485" s="58" t="s">
        <v>113</v>
      </c>
      <c r="C485" s="58" t="s">
        <v>90</v>
      </c>
      <c r="D485" s="58">
        <v>1136</v>
      </c>
      <c r="E485" s="58">
        <v>6.5065549999999998E-3</v>
      </c>
      <c r="F485" s="58">
        <v>5.5068524999999995E-4</v>
      </c>
      <c r="G485" s="58">
        <v>2.2245245700000002E-3</v>
      </c>
      <c r="H485" s="58">
        <v>3.7313447199999999E-3</v>
      </c>
      <c r="I485" s="58">
        <f t="shared" si="21"/>
        <v>6.5065549999999998E-3</v>
      </c>
      <c r="J485" s="58">
        <f t="shared" si="22"/>
        <v>6.5065545399999999E-3</v>
      </c>
      <c r="K485" s="58" t="b">
        <f t="shared" si="23"/>
        <v>1</v>
      </c>
    </row>
    <row r="486" spans="1:11">
      <c r="A486" s="58" t="s">
        <v>56</v>
      </c>
      <c r="B486" s="58" t="s">
        <v>113</v>
      </c>
      <c r="C486" s="58" t="s">
        <v>91</v>
      </c>
      <c r="D486" s="58">
        <v>6785</v>
      </c>
      <c r="E486" s="58">
        <v>6.4187731300000004E-3</v>
      </c>
      <c r="F486" s="58">
        <v>1.3511027499999999E-3</v>
      </c>
      <c r="G486" s="58">
        <v>1.03991283E-3</v>
      </c>
      <c r="H486" s="58">
        <v>4.0277570699999996E-3</v>
      </c>
      <c r="I486" s="58">
        <f t="shared" si="21"/>
        <v>6.4187731300000004E-3</v>
      </c>
      <c r="J486" s="58">
        <f t="shared" si="22"/>
        <v>6.4187726499999997E-3</v>
      </c>
      <c r="K486" s="58" t="b">
        <f t="shared" si="23"/>
        <v>1</v>
      </c>
    </row>
    <row r="487" spans="1:11">
      <c r="A487" s="58" t="s">
        <v>56</v>
      </c>
      <c r="B487" s="58" t="s">
        <v>113</v>
      </c>
      <c r="C487" s="58" t="s">
        <v>92</v>
      </c>
      <c r="D487" s="58">
        <v>1288</v>
      </c>
      <c r="E487" s="58">
        <v>6.0540222899999998E-3</v>
      </c>
      <c r="F487" s="58">
        <v>9.7099087999999998E-4</v>
      </c>
      <c r="G487" s="58">
        <v>1.5027872500000001E-3</v>
      </c>
      <c r="H487" s="58">
        <v>3.5802436699999998E-3</v>
      </c>
      <c r="I487" s="58">
        <f t="shared" si="21"/>
        <v>6.0540222899999998E-3</v>
      </c>
      <c r="J487" s="58">
        <f t="shared" si="22"/>
        <v>6.0540218E-3</v>
      </c>
      <c r="K487" s="58" t="b">
        <f t="shared" si="23"/>
        <v>1</v>
      </c>
    </row>
    <row r="488" spans="1:11">
      <c r="A488" s="58" t="s">
        <v>56</v>
      </c>
      <c r="B488" s="58" t="s">
        <v>113</v>
      </c>
      <c r="C488" s="58" t="s">
        <v>93</v>
      </c>
      <c r="D488" s="58">
        <v>1070</v>
      </c>
      <c r="E488" s="58">
        <v>6.8404506099999998E-3</v>
      </c>
      <c r="F488" s="58">
        <v>1.0894987200000001E-3</v>
      </c>
      <c r="G488" s="58">
        <v>2.0172418899999998E-3</v>
      </c>
      <c r="H488" s="58">
        <v>3.73370953E-3</v>
      </c>
      <c r="I488" s="58">
        <f t="shared" si="21"/>
        <v>6.8404506099999998E-3</v>
      </c>
      <c r="J488" s="58">
        <f t="shared" si="22"/>
        <v>6.84045014E-3</v>
      </c>
      <c r="K488" s="58" t="b">
        <f t="shared" si="23"/>
        <v>1</v>
      </c>
    </row>
    <row r="489" spans="1:11">
      <c r="A489" s="58" t="s">
        <v>56</v>
      </c>
      <c r="B489" s="58" t="s">
        <v>113</v>
      </c>
      <c r="C489" s="58" t="s">
        <v>94</v>
      </c>
      <c r="D489" s="58">
        <v>1245</v>
      </c>
      <c r="E489" s="58">
        <v>6.1311261100000002E-3</v>
      </c>
      <c r="F489" s="58">
        <v>9.3479448999999996E-4</v>
      </c>
      <c r="G489" s="58">
        <v>1.8636487999999999E-3</v>
      </c>
      <c r="H489" s="58">
        <v>3.3326823399999999E-3</v>
      </c>
      <c r="I489" s="58">
        <f t="shared" si="21"/>
        <v>6.1311261100000002E-3</v>
      </c>
      <c r="J489" s="58">
        <f t="shared" si="22"/>
        <v>6.1311256299999995E-3</v>
      </c>
      <c r="K489" s="58" t="b">
        <f t="shared" si="23"/>
        <v>1</v>
      </c>
    </row>
    <row r="490" spans="1:11">
      <c r="A490" s="58" t="s">
        <v>56</v>
      </c>
      <c r="B490" s="58" t="s">
        <v>113</v>
      </c>
      <c r="C490" s="58" t="s">
        <v>95</v>
      </c>
      <c r="D490" s="58">
        <v>1030</v>
      </c>
      <c r="E490" s="58">
        <v>5.8061171599999998E-3</v>
      </c>
      <c r="F490" s="58">
        <v>8.1578094000000004E-4</v>
      </c>
      <c r="G490" s="58">
        <v>1.4831667900000001E-3</v>
      </c>
      <c r="H490" s="58">
        <v>3.5071689499999999E-3</v>
      </c>
      <c r="I490" s="58">
        <f t="shared" si="21"/>
        <v>5.8061171599999998E-3</v>
      </c>
      <c r="J490" s="58">
        <f t="shared" si="22"/>
        <v>5.8061166799999999E-3</v>
      </c>
      <c r="K490" s="58" t="b">
        <f t="shared" si="23"/>
        <v>1</v>
      </c>
    </row>
    <row r="491" spans="1:11">
      <c r="A491" s="58" t="s">
        <v>56</v>
      </c>
      <c r="B491" s="58" t="s">
        <v>113</v>
      </c>
      <c r="C491" s="58" t="s">
        <v>96</v>
      </c>
      <c r="D491" s="58">
        <v>2925</v>
      </c>
      <c r="E491" s="58">
        <v>5.3864867799999997E-3</v>
      </c>
      <c r="F491" s="58">
        <v>7.0953601000000005E-4</v>
      </c>
      <c r="G491" s="58">
        <v>1.16405088E-3</v>
      </c>
      <c r="H491" s="58">
        <v>3.5128994199999999E-3</v>
      </c>
      <c r="I491" s="58">
        <f t="shared" si="21"/>
        <v>5.3864867799999997E-3</v>
      </c>
      <c r="J491" s="58">
        <f t="shared" si="22"/>
        <v>5.3864863099999999E-3</v>
      </c>
      <c r="K491" s="58" t="b">
        <f t="shared" si="23"/>
        <v>1</v>
      </c>
    </row>
    <row r="492" spans="1:11">
      <c r="A492" s="58" t="s">
        <v>56</v>
      </c>
      <c r="B492" s="58" t="s">
        <v>113</v>
      </c>
      <c r="C492" s="58" t="s">
        <v>97</v>
      </c>
      <c r="D492" s="58">
        <v>612</v>
      </c>
      <c r="E492" s="58">
        <v>6.5337158699999998E-3</v>
      </c>
      <c r="F492" s="58">
        <v>8.7295348999999998E-4</v>
      </c>
      <c r="G492" s="58">
        <v>2.3376979600000002E-3</v>
      </c>
      <c r="H492" s="58">
        <v>3.3230639399999999E-3</v>
      </c>
      <c r="I492" s="58">
        <f t="shared" si="21"/>
        <v>6.5337158699999998E-3</v>
      </c>
      <c r="J492" s="58">
        <f t="shared" si="22"/>
        <v>6.53371539E-3</v>
      </c>
      <c r="K492" s="58" t="b">
        <f t="shared" si="23"/>
        <v>1</v>
      </c>
    </row>
    <row r="493" spans="1:11">
      <c r="A493" s="58" t="s">
        <v>56</v>
      </c>
      <c r="B493" s="58" t="s">
        <v>113</v>
      </c>
      <c r="C493" s="58" t="s">
        <v>98</v>
      </c>
      <c r="D493" s="58">
        <v>862</v>
      </c>
      <c r="E493" s="58">
        <v>6.1779504799999996E-3</v>
      </c>
      <c r="F493" s="58">
        <v>9.0629540000000002E-4</v>
      </c>
      <c r="G493" s="58">
        <v>1.44867907E-3</v>
      </c>
      <c r="H493" s="58">
        <v>3.8229754899999999E-3</v>
      </c>
      <c r="I493" s="58">
        <f t="shared" si="21"/>
        <v>6.1779504799999996E-3</v>
      </c>
      <c r="J493" s="58">
        <f t="shared" si="22"/>
        <v>6.1779499599999999E-3</v>
      </c>
      <c r="K493" s="58" t="b">
        <f t="shared" si="23"/>
        <v>1</v>
      </c>
    </row>
    <row r="494" spans="1:11">
      <c r="A494" s="58" t="s">
        <v>56</v>
      </c>
      <c r="B494" s="58" t="s">
        <v>113</v>
      </c>
      <c r="C494" s="58" t="s">
        <v>99</v>
      </c>
      <c r="D494" s="58">
        <v>4147</v>
      </c>
      <c r="E494" s="58">
        <v>6.8831604999999999E-3</v>
      </c>
      <c r="F494" s="58">
        <v>1.3487771E-3</v>
      </c>
      <c r="G494" s="58">
        <v>9.2719278E-4</v>
      </c>
      <c r="H494" s="58">
        <v>4.60719014E-3</v>
      </c>
      <c r="I494" s="58">
        <f t="shared" si="21"/>
        <v>6.8831604999999999E-3</v>
      </c>
      <c r="J494" s="58">
        <f t="shared" si="22"/>
        <v>6.8831600200000001E-3</v>
      </c>
      <c r="K494" s="58" t="b">
        <f t="shared" si="23"/>
        <v>1</v>
      </c>
    </row>
    <row r="495" spans="1:11">
      <c r="A495" s="58" t="s">
        <v>56</v>
      </c>
      <c r="B495" s="58" t="s">
        <v>113</v>
      </c>
      <c r="C495" s="58" t="s">
        <v>100</v>
      </c>
      <c r="D495" s="58">
        <v>2555</v>
      </c>
      <c r="E495" s="58">
        <v>6.5309258699999999E-3</v>
      </c>
      <c r="F495" s="58">
        <v>7.6595430999999996E-4</v>
      </c>
      <c r="G495" s="58">
        <v>1.52098259E-3</v>
      </c>
      <c r="H495" s="58">
        <v>4.2439884900000004E-3</v>
      </c>
      <c r="I495" s="58">
        <f t="shared" si="21"/>
        <v>6.5309258699999999E-3</v>
      </c>
      <c r="J495" s="58">
        <f t="shared" si="22"/>
        <v>6.5309253900000001E-3</v>
      </c>
      <c r="K495" s="58" t="b">
        <f t="shared" si="23"/>
        <v>1</v>
      </c>
    </row>
    <row r="496" spans="1:11">
      <c r="A496" s="58" t="s">
        <v>56</v>
      </c>
      <c r="B496" s="58" t="s">
        <v>113</v>
      </c>
      <c r="C496" s="58" t="s">
        <v>101</v>
      </c>
      <c r="D496" s="58">
        <v>1313</v>
      </c>
      <c r="E496" s="58">
        <v>7.1412651600000002E-3</v>
      </c>
      <c r="F496" s="58">
        <v>7.9976563999999996E-4</v>
      </c>
      <c r="G496" s="58">
        <v>2.5053152000000002E-3</v>
      </c>
      <c r="H496" s="58">
        <v>3.83618385E-3</v>
      </c>
      <c r="I496" s="58">
        <f t="shared" si="21"/>
        <v>7.1412651600000002E-3</v>
      </c>
      <c r="J496" s="58">
        <f t="shared" si="22"/>
        <v>7.1412646900000003E-3</v>
      </c>
      <c r="K496" s="58" t="b">
        <f t="shared" si="23"/>
        <v>1</v>
      </c>
    </row>
    <row r="497" spans="1:11">
      <c r="A497" s="58" t="s">
        <v>56</v>
      </c>
      <c r="B497" s="58" t="s">
        <v>113</v>
      </c>
      <c r="C497" s="58" t="s">
        <v>102</v>
      </c>
      <c r="D497" s="58">
        <v>1523</v>
      </c>
      <c r="E497" s="58">
        <v>6.8856618900000003E-3</v>
      </c>
      <c r="F497" s="58">
        <v>1.1672029500000001E-3</v>
      </c>
      <c r="G497" s="58">
        <v>1.1168333100000001E-3</v>
      </c>
      <c r="H497" s="58">
        <v>4.6016251400000001E-3</v>
      </c>
      <c r="I497" s="58">
        <f t="shared" si="21"/>
        <v>6.8856618900000003E-3</v>
      </c>
      <c r="J497" s="58">
        <f t="shared" si="22"/>
        <v>6.8856614000000005E-3</v>
      </c>
      <c r="K497" s="58" t="b">
        <f t="shared" si="23"/>
        <v>1</v>
      </c>
    </row>
    <row r="498" spans="1:11">
      <c r="A498" s="58" t="s">
        <v>56</v>
      </c>
      <c r="B498" s="58" t="s">
        <v>113</v>
      </c>
      <c r="C498" s="58" t="s">
        <v>103</v>
      </c>
      <c r="D498" s="58">
        <v>5604</v>
      </c>
      <c r="E498" s="58">
        <v>4.2692964900000003E-3</v>
      </c>
      <c r="F498" s="58">
        <v>5.3708512000000003E-4</v>
      </c>
      <c r="G498" s="58">
        <v>7.6108806999999998E-4</v>
      </c>
      <c r="H498" s="58">
        <v>2.9711228099999999E-3</v>
      </c>
      <c r="I498" s="58">
        <f t="shared" si="21"/>
        <v>4.2692964900000003E-3</v>
      </c>
      <c r="J498" s="58">
        <f t="shared" si="22"/>
        <v>4.2692959999999997E-3</v>
      </c>
      <c r="K498" s="58" t="b">
        <f t="shared" si="23"/>
        <v>1</v>
      </c>
    </row>
    <row r="499" spans="1:11">
      <c r="A499" s="58" t="s">
        <v>56</v>
      </c>
      <c r="B499" s="58" t="s">
        <v>113</v>
      </c>
      <c r="C499" s="58" t="s">
        <v>104</v>
      </c>
      <c r="D499" s="58">
        <v>981</v>
      </c>
      <c r="E499" s="58">
        <v>5.7248954599999997E-3</v>
      </c>
      <c r="F499" s="58">
        <v>4.3304238999999998E-4</v>
      </c>
      <c r="G499" s="58">
        <v>1.68842238E-3</v>
      </c>
      <c r="H499" s="58">
        <v>3.6034302199999999E-3</v>
      </c>
      <c r="I499" s="58">
        <f t="shared" si="21"/>
        <v>5.7248954599999997E-3</v>
      </c>
      <c r="J499" s="58">
        <f t="shared" si="22"/>
        <v>5.7248949899999999E-3</v>
      </c>
      <c r="K499" s="58" t="b">
        <f t="shared" si="23"/>
        <v>1</v>
      </c>
    </row>
    <row r="500" spans="1:11">
      <c r="A500" s="58" t="s">
        <v>56</v>
      </c>
      <c r="B500" s="58" t="s">
        <v>113</v>
      </c>
      <c r="C500" s="58" t="s">
        <v>105</v>
      </c>
      <c r="D500" s="58">
        <v>8707</v>
      </c>
      <c r="E500" s="58">
        <v>5.7863216399999997E-3</v>
      </c>
      <c r="F500" s="58">
        <v>1.21125513E-3</v>
      </c>
      <c r="G500" s="58">
        <v>9.6769843000000003E-4</v>
      </c>
      <c r="H500" s="58">
        <v>3.6073676E-3</v>
      </c>
      <c r="I500" s="58">
        <f t="shared" si="21"/>
        <v>5.7863216399999997E-3</v>
      </c>
      <c r="J500" s="58">
        <f t="shared" si="22"/>
        <v>5.7863211599999999E-3</v>
      </c>
      <c r="K500" s="58" t="b">
        <f t="shared" si="23"/>
        <v>1</v>
      </c>
    </row>
    <row r="501" spans="1:11">
      <c r="A501" s="58" t="s">
        <v>56</v>
      </c>
      <c r="B501" s="58" t="s">
        <v>113</v>
      </c>
      <c r="C501" s="58" t="s">
        <v>106</v>
      </c>
      <c r="D501" s="58">
        <v>984</v>
      </c>
      <c r="E501" s="58">
        <v>6.5233902099999996E-3</v>
      </c>
      <c r="F501" s="58">
        <v>1.18875362E-3</v>
      </c>
      <c r="G501" s="58">
        <v>2.0971184800000001E-3</v>
      </c>
      <c r="H501" s="58">
        <v>3.2375176400000001E-3</v>
      </c>
      <c r="I501" s="58">
        <f t="shared" si="21"/>
        <v>6.5233902099999996E-3</v>
      </c>
      <c r="J501" s="58">
        <f t="shared" si="22"/>
        <v>6.5233897399999997E-3</v>
      </c>
      <c r="K501" s="58" t="b">
        <f t="shared" si="23"/>
        <v>1</v>
      </c>
    </row>
    <row r="502" spans="1:11">
      <c r="A502" s="58" t="s">
        <v>56</v>
      </c>
      <c r="B502" s="58" t="s">
        <v>113</v>
      </c>
      <c r="C502" s="58" t="s">
        <v>107</v>
      </c>
      <c r="D502" s="58">
        <v>8953</v>
      </c>
      <c r="E502" s="58">
        <v>5.22699019E-3</v>
      </c>
      <c r="F502" s="58">
        <v>7.5672935000000005E-4</v>
      </c>
      <c r="G502" s="58">
        <v>1.06320121E-3</v>
      </c>
      <c r="H502" s="58">
        <v>3.4070591499999999E-3</v>
      </c>
      <c r="I502" s="58">
        <f t="shared" si="21"/>
        <v>5.22699019E-3</v>
      </c>
      <c r="J502" s="58">
        <f t="shared" si="22"/>
        <v>5.2269897099999994E-3</v>
      </c>
      <c r="K502" s="58" t="b">
        <f t="shared" si="23"/>
        <v>1</v>
      </c>
    </row>
    <row r="503" spans="1:11">
      <c r="A503" s="58" t="s">
        <v>56</v>
      </c>
      <c r="B503" s="58" t="s">
        <v>57</v>
      </c>
      <c r="C503" s="58" t="s">
        <v>114</v>
      </c>
      <c r="D503" s="58">
        <v>34344</v>
      </c>
      <c r="E503" s="58">
        <v>4.66297798E-3</v>
      </c>
      <c r="F503" s="58">
        <v>6.4325595000000002E-4</v>
      </c>
      <c r="G503" s="58">
        <v>1.0385804799999999E-3</v>
      </c>
      <c r="H503" s="58">
        <v>2.9811410699999998E-3</v>
      </c>
      <c r="I503" s="58">
        <f t="shared" si="21"/>
        <v>4.66297798E-3</v>
      </c>
      <c r="J503" s="58">
        <f t="shared" si="22"/>
        <v>4.6629775000000002E-3</v>
      </c>
      <c r="K503" s="58" t="b">
        <f t="shared" si="23"/>
        <v>1</v>
      </c>
    </row>
    <row r="504" spans="1:11">
      <c r="A504" s="58" t="s">
        <v>56</v>
      </c>
      <c r="B504" s="58" t="s">
        <v>59</v>
      </c>
      <c r="C504" s="58" t="s">
        <v>114</v>
      </c>
      <c r="D504" s="58">
        <v>15858</v>
      </c>
      <c r="E504" s="58">
        <v>4.3443501399999997E-3</v>
      </c>
      <c r="F504" s="58">
        <v>5.8491016999999998E-4</v>
      </c>
      <c r="G504" s="58">
        <v>9.7982416999999999E-4</v>
      </c>
      <c r="H504" s="58">
        <v>2.7796153200000001E-3</v>
      </c>
      <c r="I504" s="58">
        <f t="shared" si="21"/>
        <v>4.3443501399999997E-3</v>
      </c>
      <c r="J504" s="58">
        <f t="shared" si="22"/>
        <v>4.3443496599999999E-3</v>
      </c>
      <c r="K504" s="58" t="b">
        <f t="shared" si="23"/>
        <v>1</v>
      </c>
    </row>
    <row r="505" spans="1:11">
      <c r="A505" s="58" t="s">
        <v>56</v>
      </c>
      <c r="B505" s="58" t="s">
        <v>60</v>
      </c>
      <c r="C505" s="58" t="s">
        <v>114</v>
      </c>
      <c r="D505" s="58">
        <v>7806</v>
      </c>
      <c r="E505" s="58">
        <v>4.4363678500000002E-3</v>
      </c>
      <c r="F505" s="58">
        <v>6.7216789000000001E-4</v>
      </c>
      <c r="G505" s="58">
        <v>1.00222176E-3</v>
      </c>
      <c r="H505" s="58">
        <v>2.7619777199999998E-3</v>
      </c>
      <c r="I505" s="58">
        <f t="shared" si="21"/>
        <v>4.4363678500000002E-3</v>
      </c>
      <c r="J505" s="58">
        <f t="shared" si="22"/>
        <v>4.4363673699999995E-3</v>
      </c>
      <c r="K505" s="58" t="b">
        <f t="shared" si="23"/>
        <v>1</v>
      </c>
    </row>
    <row r="506" spans="1:11">
      <c r="A506" s="58" t="s">
        <v>56</v>
      </c>
      <c r="B506" s="58" t="s">
        <v>61</v>
      </c>
      <c r="C506" s="58" t="s">
        <v>114</v>
      </c>
      <c r="D506" s="58">
        <v>2223</v>
      </c>
      <c r="E506" s="58">
        <v>5.4158125600000002E-3</v>
      </c>
      <c r="F506" s="58">
        <v>8.2881383999999997E-4</v>
      </c>
      <c r="G506" s="58">
        <v>1.0681259099999999E-3</v>
      </c>
      <c r="H506" s="58">
        <v>3.5188723200000002E-3</v>
      </c>
      <c r="I506" s="58">
        <f t="shared" si="21"/>
        <v>5.4158125600000002E-3</v>
      </c>
      <c r="J506" s="58">
        <f t="shared" si="22"/>
        <v>5.4158120699999996E-3</v>
      </c>
      <c r="K506" s="58" t="b">
        <f t="shared" si="23"/>
        <v>1</v>
      </c>
    </row>
    <row r="507" spans="1:11">
      <c r="A507" s="58" t="s">
        <v>56</v>
      </c>
      <c r="B507" s="58" t="s">
        <v>62</v>
      </c>
      <c r="C507" s="58" t="s">
        <v>114</v>
      </c>
      <c r="D507" s="58">
        <v>8457</v>
      </c>
      <c r="E507" s="58">
        <v>5.2717243099999998E-3</v>
      </c>
      <c r="F507" s="58">
        <v>6.7720010999999997E-4</v>
      </c>
      <c r="G507" s="58">
        <v>1.1745499899999999E-3</v>
      </c>
      <c r="H507" s="58">
        <v>3.4199737299999999E-3</v>
      </c>
      <c r="I507" s="58">
        <f t="shared" si="21"/>
        <v>5.2717243099999998E-3</v>
      </c>
      <c r="J507" s="58">
        <f t="shared" si="22"/>
        <v>5.27172383E-3</v>
      </c>
      <c r="K507" s="58" t="b">
        <f t="shared" si="23"/>
        <v>1</v>
      </c>
    </row>
    <row r="508" spans="1:11">
      <c r="A508" s="58" t="s">
        <v>56</v>
      </c>
      <c r="B508" s="58" t="s">
        <v>57</v>
      </c>
      <c r="C508" s="58" t="s">
        <v>115</v>
      </c>
      <c r="D508" s="58">
        <v>54351</v>
      </c>
      <c r="E508" s="58">
        <v>6.0630607100000001E-3</v>
      </c>
      <c r="F508" s="58">
        <v>7.7137406999999996E-4</v>
      </c>
      <c r="G508" s="58">
        <v>1.64106509E-3</v>
      </c>
      <c r="H508" s="58">
        <v>3.6506210699999999E-3</v>
      </c>
      <c r="I508" s="58">
        <f t="shared" si="21"/>
        <v>6.0630607100000001E-3</v>
      </c>
      <c r="J508" s="58">
        <f t="shared" si="22"/>
        <v>6.0630602300000003E-3</v>
      </c>
      <c r="K508" s="58" t="b">
        <f t="shared" si="23"/>
        <v>1</v>
      </c>
    </row>
    <row r="509" spans="1:11">
      <c r="A509" s="58" t="s">
        <v>56</v>
      </c>
      <c r="B509" s="58" t="s">
        <v>59</v>
      </c>
      <c r="C509" s="58" t="s">
        <v>115</v>
      </c>
      <c r="D509" s="58">
        <v>20312</v>
      </c>
      <c r="E509" s="58">
        <v>5.5058230399999998E-3</v>
      </c>
      <c r="F509" s="58">
        <v>6.9581232999999995E-4</v>
      </c>
      <c r="G509" s="58">
        <v>1.45674445E-3</v>
      </c>
      <c r="H509" s="58">
        <v>3.3532657800000002E-3</v>
      </c>
      <c r="I509" s="58">
        <f t="shared" si="21"/>
        <v>5.5058230399999998E-3</v>
      </c>
      <c r="J509" s="58">
        <f t="shared" si="22"/>
        <v>5.50582256E-3</v>
      </c>
      <c r="K509" s="58" t="b">
        <f t="shared" si="23"/>
        <v>1</v>
      </c>
    </row>
    <row r="510" spans="1:11">
      <c r="A510" s="58" t="s">
        <v>56</v>
      </c>
      <c r="B510" s="58" t="s">
        <v>60</v>
      </c>
      <c r="C510" s="58" t="s">
        <v>115</v>
      </c>
      <c r="D510" s="58">
        <v>13001</v>
      </c>
      <c r="E510" s="58">
        <v>5.8588751099999999E-3</v>
      </c>
      <c r="F510" s="58">
        <v>7.8188227999999999E-4</v>
      </c>
      <c r="G510" s="58">
        <v>1.5851823099999999E-3</v>
      </c>
      <c r="H510" s="58">
        <v>3.49181004E-3</v>
      </c>
      <c r="I510" s="58">
        <f t="shared" si="21"/>
        <v>5.8588751099999999E-3</v>
      </c>
      <c r="J510" s="58">
        <f t="shared" si="22"/>
        <v>5.8588746300000001E-3</v>
      </c>
      <c r="K510" s="58" t="b">
        <f t="shared" si="23"/>
        <v>1</v>
      </c>
    </row>
    <row r="511" spans="1:11">
      <c r="A511" s="58" t="s">
        <v>56</v>
      </c>
      <c r="B511" s="58" t="s">
        <v>61</v>
      </c>
      <c r="C511" s="58" t="s">
        <v>115</v>
      </c>
      <c r="D511" s="58">
        <v>5452</v>
      </c>
      <c r="E511" s="58">
        <v>6.8611945099999998E-3</v>
      </c>
      <c r="F511" s="58">
        <v>9.0117048999999996E-4</v>
      </c>
      <c r="G511" s="58">
        <v>1.90679874E-3</v>
      </c>
      <c r="H511" s="58">
        <v>4.0532247899999997E-3</v>
      </c>
      <c r="I511" s="58">
        <f t="shared" si="21"/>
        <v>6.8611945099999998E-3</v>
      </c>
      <c r="J511" s="58">
        <f t="shared" si="22"/>
        <v>6.8611940199999992E-3</v>
      </c>
      <c r="K511" s="58" t="b">
        <f t="shared" si="23"/>
        <v>1</v>
      </c>
    </row>
    <row r="512" spans="1:11">
      <c r="A512" s="58" t="s">
        <v>56</v>
      </c>
      <c r="B512" s="58" t="s">
        <v>62</v>
      </c>
      <c r="C512" s="58" t="s">
        <v>115</v>
      </c>
      <c r="D512" s="58">
        <v>15586</v>
      </c>
      <c r="E512" s="58">
        <v>6.6803969900000003E-3</v>
      </c>
      <c r="F512" s="58">
        <v>8.1567939999999995E-4</v>
      </c>
      <c r="G512" s="58">
        <v>1.8349360600000001E-3</v>
      </c>
      <c r="H512" s="58">
        <v>4.0297810500000003E-3</v>
      </c>
      <c r="I512" s="58">
        <f t="shared" si="21"/>
        <v>6.6803969900000003E-3</v>
      </c>
      <c r="J512" s="58">
        <f t="shared" si="22"/>
        <v>6.6803965100000005E-3</v>
      </c>
      <c r="K512" s="58" t="b">
        <f t="shared" si="23"/>
        <v>1</v>
      </c>
    </row>
    <row r="513" spans="1:11">
      <c r="A513" s="58" t="s">
        <v>56</v>
      </c>
      <c r="B513" s="58" t="s">
        <v>108</v>
      </c>
      <c r="C513" s="58" t="s">
        <v>114</v>
      </c>
      <c r="D513" s="58">
        <v>6577</v>
      </c>
      <c r="E513" s="58">
        <v>4.2190709199999999E-3</v>
      </c>
      <c r="F513" s="58">
        <v>5.9128765000000002E-4</v>
      </c>
      <c r="G513" s="58">
        <v>1.01923099E-3</v>
      </c>
      <c r="H513" s="58">
        <v>2.6085518E-3</v>
      </c>
      <c r="I513" s="58">
        <f t="shared" si="21"/>
        <v>4.2190709199999999E-3</v>
      </c>
      <c r="J513" s="58">
        <f t="shared" si="22"/>
        <v>4.2190704400000001E-3</v>
      </c>
      <c r="K513" s="58" t="b">
        <f t="shared" si="23"/>
        <v>1</v>
      </c>
    </row>
    <row r="514" spans="1:11">
      <c r="A514" s="58" t="s">
        <v>56</v>
      </c>
      <c r="B514" s="58" t="s">
        <v>109</v>
      </c>
      <c r="C514" s="58" t="s">
        <v>114</v>
      </c>
      <c r="D514" s="58">
        <v>7783</v>
      </c>
      <c r="E514" s="58">
        <v>4.4834001900000003E-3</v>
      </c>
      <c r="F514" s="58">
        <v>5.6842761999999995E-4</v>
      </c>
      <c r="G514" s="58">
        <v>9.5396787E-4</v>
      </c>
      <c r="H514" s="58">
        <v>2.9610042100000002E-3</v>
      </c>
      <c r="I514" s="58">
        <f t="shared" ref="I514:I558" si="24">E514</f>
        <v>4.4834001900000003E-3</v>
      </c>
      <c r="J514" s="58">
        <f t="shared" ref="J514:J558" si="25">SUM(F514:H514)</f>
        <v>4.4833996999999997E-3</v>
      </c>
      <c r="K514" s="58" t="b">
        <f t="shared" ref="K514:K558" si="26">ROUND(I514,5)=ROUND(J514,5)</f>
        <v>1</v>
      </c>
    </row>
    <row r="515" spans="1:11">
      <c r="A515" s="58" t="s">
        <v>56</v>
      </c>
      <c r="B515" s="58" t="s">
        <v>110</v>
      </c>
      <c r="C515" s="58" t="s">
        <v>114</v>
      </c>
      <c r="D515" s="58">
        <v>1498</v>
      </c>
      <c r="E515" s="58">
        <v>4.1719435199999997E-3</v>
      </c>
      <c r="F515" s="58">
        <v>6.4254630000000002E-4</v>
      </c>
      <c r="G515" s="58">
        <v>9.4114660000000001E-4</v>
      </c>
      <c r="H515" s="58">
        <v>2.5882501400000001E-3</v>
      </c>
      <c r="I515" s="58">
        <f t="shared" si="24"/>
        <v>4.1719435199999997E-3</v>
      </c>
      <c r="J515" s="58">
        <f t="shared" si="25"/>
        <v>4.1719430400000007E-3</v>
      </c>
      <c r="K515" s="58" t="b">
        <f t="shared" si="26"/>
        <v>1</v>
      </c>
    </row>
    <row r="516" spans="1:11">
      <c r="A516" s="58" t="s">
        <v>56</v>
      </c>
      <c r="B516" s="58" t="s">
        <v>108</v>
      </c>
      <c r="C516" s="58" t="s">
        <v>115</v>
      </c>
      <c r="D516" s="58">
        <v>5174</v>
      </c>
      <c r="E516" s="58">
        <v>4.9234014899999998E-3</v>
      </c>
      <c r="F516" s="58">
        <v>7.3688843999999997E-4</v>
      </c>
      <c r="G516" s="58">
        <v>1.3253319E-3</v>
      </c>
      <c r="H516" s="58">
        <v>2.86118067E-3</v>
      </c>
      <c r="I516" s="58">
        <f t="shared" si="24"/>
        <v>4.9234014899999998E-3</v>
      </c>
      <c r="J516" s="58">
        <f t="shared" si="25"/>
        <v>4.92340101E-3</v>
      </c>
      <c r="K516" s="58" t="b">
        <f t="shared" si="26"/>
        <v>1</v>
      </c>
    </row>
    <row r="517" spans="1:11">
      <c r="A517" s="58" t="s">
        <v>56</v>
      </c>
      <c r="B517" s="58" t="s">
        <v>109</v>
      </c>
      <c r="C517" s="58" t="s">
        <v>115</v>
      </c>
      <c r="D517" s="58">
        <v>12661</v>
      </c>
      <c r="E517" s="58">
        <v>5.8117298599999999E-3</v>
      </c>
      <c r="F517" s="58">
        <v>6.6858741999999995E-4</v>
      </c>
      <c r="G517" s="58">
        <v>1.50596954E-3</v>
      </c>
      <c r="H517" s="58">
        <v>3.6371724200000002E-3</v>
      </c>
      <c r="I517" s="58">
        <f t="shared" si="24"/>
        <v>5.8117298599999999E-3</v>
      </c>
      <c r="J517" s="58">
        <f t="shared" si="25"/>
        <v>5.8117293800000001E-3</v>
      </c>
      <c r="K517" s="58" t="b">
        <f t="shared" si="26"/>
        <v>1</v>
      </c>
    </row>
    <row r="518" spans="1:11">
      <c r="A518" s="58" t="s">
        <v>56</v>
      </c>
      <c r="B518" s="58" t="s">
        <v>110</v>
      </c>
      <c r="C518" s="58" t="s">
        <v>115</v>
      </c>
      <c r="D518" s="58">
        <v>2477</v>
      </c>
      <c r="E518" s="58">
        <v>5.1587753099999996E-3</v>
      </c>
      <c r="F518" s="58">
        <v>7.4916990000000003E-4</v>
      </c>
      <c r="G518" s="58">
        <v>1.4796308899999999E-3</v>
      </c>
      <c r="H518" s="58">
        <v>2.92997404E-3</v>
      </c>
      <c r="I518" s="58">
        <f t="shared" si="24"/>
        <v>5.1587753099999996E-3</v>
      </c>
      <c r="J518" s="58">
        <f t="shared" si="25"/>
        <v>5.1587748299999998E-3</v>
      </c>
      <c r="K518" s="58" t="b">
        <f t="shared" si="26"/>
        <v>1</v>
      </c>
    </row>
    <row r="519" spans="1:11">
      <c r="A519" s="58" t="s">
        <v>56</v>
      </c>
      <c r="B519" s="58" t="s">
        <v>111</v>
      </c>
      <c r="C519" s="58" t="s">
        <v>114</v>
      </c>
      <c r="D519" s="58">
        <v>6594</v>
      </c>
      <c r="E519" s="58">
        <v>4.4796965099999997E-3</v>
      </c>
      <c r="F519" s="58">
        <v>6.8131674000000003E-4</v>
      </c>
      <c r="G519" s="58">
        <v>1.0034934E-3</v>
      </c>
      <c r="H519" s="58">
        <v>2.7948858899999999E-3</v>
      </c>
      <c r="I519" s="58">
        <f t="shared" si="24"/>
        <v>4.4796965099999997E-3</v>
      </c>
      <c r="J519" s="58">
        <f t="shared" si="25"/>
        <v>4.4796960299999999E-3</v>
      </c>
      <c r="K519" s="58" t="b">
        <f t="shared" si="26"/>
        <v>1</v>
      </c>
    </row>
    <row r="520" spans="1:11">
      <c r="A520" s="58" t="s">
        <v>56</v>
      </c>
      <c r="B520" s="58" t="s">
        <v>112</v>
      </c>
      <c r="C520" s="58" t="s">
        <v>114</v>
      </c>
      <c r="D520" s="58">
        <v>1212</v>
      </c>
      <c r="E520" s="58">
        <v>4.2006342399999999E-3</v>
      </c>
      <c r="F520" s="58">
        <v>6.2239271999999998E-4</v>
      </c>
      <c r="G520" s="58">
        <v>9.953032699999999E-4</v>
      </c>
      <c r="H520" s="58">
        <v>2.5829377400000001E-3</v>
      </c>
      <c r="I520" s="58">
        <f t="shared" si="24"/>
        <v>4.2006342399999999E-3</v>
      </c>
      <c r="J520" s="58">
        <f t="shared" si="25"/>
        <v>4.2006337300000002E-3</v>
      </c>
      <c r="K520" s="58" t="b">
        <f t="shared" si="26"/>
        <v>1</v>
      </c>
    </row>
    <row r="521" spans="1:11">
      <c r="A521" s="58" t="s">
        <v>56</v>
      </c>
      <c r="B521" s="58" t="s">
        <v>111</v>
      </c>
      <c r="C521" s="58" t="s">
        <v>115</v>
      </c>
      <c r="D521" s="58">
        <v>11007</v>
      </c>
      <c r="E521" s="58">
        <v>5.9071918100000002E-3</v>
      </c>
      <c r="F521" s="58">
        <v>7.8437644999999998E-4</v>
      </c>
      <c r="G521" s="58">
        <v>1.5919759499999999E-3</v>
      </c>
      <c r="H521" s="58">
        <v>3.5308389299999999E-3</v>
      </c>
      <c r="I521" s="58">
        <f t="shared" si="24"/>
        <v>5.9071918100000002E-3</v>
      </c>
      <c r="J521" s="58">
        <f t="shared" si="25"/>
        <v>5.9071913300000004E-3</v>
      </c>
      <c r="K521" s="58" t="b">
        <f t="shared" si="26"/>
        <v>1</v>
      </c>
    </row>
    <row r="522" spans="1:11">
      <c r="A522" s="58" t="s">
        <v>56</v>
      </c>
      <c r="B522" s="58" t="s">
        <v>112</v>
      </c>
      <c r="C522" s="58" t="s">
        <v>115</v>
      </c>
      <c r="D522" s="58">
        <v>1994</v>
      </c>
      <c r="E522" s="58">
        <v>5.5921639900000002E-3</v>
      </c>
      <c r="F522" s="58">
        <v>7.6811428000000005E-4</v>
      </c>
      <c r="G522" s="58">
        <v>1.54768099E-3</v>
      </c>
      <c r="H522" s="58">
        <v>3.27636822E-3</v>
      </c>
      <c r="I522" s="58">
        <f t="shared" si="24"/>
        <v>5.5921639900000002E-3</v>
      </c>
      <c r="J522" s="58">
        <f t="shared" si="25"/>
        <v>5.5921634899999996E-3</v>
      </c>
      <c r="K522" s="58" t="b">
        <f t="shared" si="26"/>
        <v>1</v>
      </c>
    </row>
    <row r="523" spans="1:11">
      <c r="A523" s="58" t="s">
        <v>56</v>
      </c>
      <c r="B523" s="58" t="s">
        <v>113</v>
      </c>
      <c r="C523" s="58" t="s">
        <v>114</v>
      </c>
      <c r="D523" s="58">
        <v>52507</v>
      </c>
      <c r="E523" s="58">
        <v>5.5680545299999998E-3</v>
      </c>
      <c r="F523" s="58">
        <v>9.1639301000000001E-4</v>
      </c>
      <c r="G523" s="58">
        <v>1.0481373399999999E-3</v>
      </c>
      <c r="H523" s="58">
        <v>3.6035237000000002E-3</v>
      </c>
      <c r="I523" s="58">
        <f t="shared" si="24"/>
        <v>5.5680545299999998E-3</v>
      </c>
      <c r="J523" s="58">
        <f t="shared" si="25"/>
        <v>5.56805405E-3</v>
      </c>
      <c r="K523" s="58" t="b">
        <f t="shared" si="26"/>
        <v>1</v>
      </c>
    </row>
    <row r="524" spans="1:11">
      <c r="A524" s="58" t="s">
        <v>56</v>
      </c>
      <c r="B524" s="58" t="s">
        <v>113</v>
      </c>
      <c r="C524" s="58" t="s">
        <v>115</v>
      </c>
      <c r="D524" s="58">
        <v>59380</v>
      </c>
      <c r="E524" s="58">
        <v>5.9159074199999998E-3</v>
      </c>
      <c r="F524" s="58">
        <v>8.3117030999999995E-4</v>
      </c>
      <c r="G524" s="58">
        <v>1.55598842E-3</v>
      </c>
      <c r="H524" s="58">
        <v>3.5287482199999999E-3</v>
      </c>
      <c r="I524" s="58">
        <f t="shared" si="24"/>
        <v>5.9159074199999998E-3</v>
      </c>
      <c r="J524" s="58">
        <f t="shared" si="25"/>
        <v>5.91590695E-3</v>
      </c>
      <c r="K524" s="58" t="b">
        <f t="shared" si="26"/>
        <v>1</v>
      </c>
    </row>
    <row r="525" spans="1:11">
      <c r="A525" s="58" t="s">
        <v>56</v>
      </c>
      <c r="B525" s="58" t="s">
        <v>57</v>
      </c>
      <c r="C525" s="58" t="s">
        <v>116</v>
      </c>
      <c r="D525" s="58">
        <v>14503</v>
      </c>
      <c r="E525" s="58">
        <v>6.7224076099999999E-3</v>
      </c>
      <c r="F525" s="58">
        <v>8.3789154000000002E-4</v>
      </c>
      <c r="G525" s="58">
        <v>1.9525882699999999E-3</v>
      </c>
      <c r="H525" s="58">
        <v>3.9319273099999996E-3</v>
      </c>
      <c r="I525" s="58">
        <f t="shared" si="24"/>
        <v>6.7224076099999999E-3</v>
      </c>
      <c r="J525" s="58">
        <f t="shared" si="25"/>
        <v>6.7224071199999992E-3</v>
      </c>
      <c r="K525" s="58" t="b">
        <f t="shared" si="26"/>
        <v>1</v>
      </c>
    </row>
    <row r="526" spans="1:11">
      <c r="A526" s="58" t="s">
        <v>56</v>
      </c>
      <c r="B526" s="58" t="s">
        <v>59</v>
      </c>
      <c r="C526" s="58" t="s">
        <v>116</v>
      </c>
      <c r="D526" s="58">
        <v>5099</v>
      </c>
      <c r="E526" s="58">
        <v>6.1722475899999999E-3</v>
      </c>
      <c r="F526" s="58">
        <v>7.8027030999999996E-4</v>
      </c>
      <c r="G526" s="58">
        <v>1.78272495E-3</v>
      </c>
      <c r="H526" s="58">
        <v>3.60925185E-3</v>
      </c>
      <c r="I526" s="58">
        <f t="shared" si="24"/>
        <v>6.1722475899999999E-3</v>
      </c>
      <c r="J526" s="58">
        <f t="shared" si="25"/>
        <v>6.1722471100000001E-3</v>
      </c>
      <c r="K526" s="58" t="b">
        <f t="shared" si="26"/>
        <v>1</v>
      </c>
    </row>
    <row r="527" spans="1:11">
      <c r="A527" s="58" t="s">
        <v>56</v>
      </c>
      <c r="B527" s="58" t="s">
        <v>60</v>
      </c>
      <c r="C527" s="58" t="s">
        <v>116</v>
      </c>
      <c r="D527" s="58">
        <v>3717</v>
      </c>
      <c r="E527" s="58">
        <v>6.4056192099999996E-3</v>
      </c>
      <c r="F527" s="58">
        <v>8.2347474000000001E-4</v>
      </c>
      <c r="G527" s="58">
        <v>1.8626596900000001E-3</v>
      </c>
      <c r="H527" s="58">
        <v>3.71948431E-3</v>
      </c>
      <c r="I527" s="58">
        <f t="shared" si="24"/>
        <v>6.4056192099999996E-3</v>
      </c>
      <c r="J527" s="58">
        <f t="shared" si="25"/>
        <v>6.4056187400000006E-3</v>
      </c>
      <c r="K527" s="58" t="b">
        <f t="shared" si="26"/>
        <v>1</v>
      </c>
    </row>
    <row r="528" spans="1:11">
      <c r="A528" s="58" t="s">
        <v>56</v>
      </c>
      <c r="B528" s="58" t="s">
        <v>61</v>
      </c>
      <c r="C528" s="58" t="s">
        <v>116</v>
      </c>
      <c r="D528" s="58">
        <v>1448</v>
      </c>
      <c r="E528" s="58">
        <v>7.7223290899999996E-3</v>
      </c>
      <c r="F528" s="58">
        <v>9.4367045999999997E-4</v>
      </c>
      <c r="G528" s="58">
        <v>2.1536567900000002E-3</v>
      </c>
      <c r="H528" s="58">
        <v>4.6250013499999996E-3</v>
      </c>
      <c r="I528" s="58">
        <f t="shared" si="24"/>
        <v>7.7223290899999996E-3</v>
      </c>
      <c r="J528" s="58">
        <f t="shared" si="25"/>
        <v>7.7223285999999999E-3</v>
      </c>
      <c r="K528" s="58" t="b">
        <f t="shared" si="26"/>
        <v>1</v>
      </c>
    </row>
    <row r="529" spans="1:11">
      <c r="A529" s="58" t="s">
        <v>56</v>
      </c>
      <c r="B529" s="58" t="s">
        <v>62</v>
      </c>
      <c r="C529" s="58" t="s">
        <v>116</v>
      </c>
      <c r="D529" s="58">
        <v>4239</v>
      </c>
      <c r="E529" s="58">
        <v>7.3203981999999997E-3</v>
      </c>
      <c r="F529" s="58">
        <v>8.8371130999999998E-4</v>
      </c>
      <c r="G529" s="58">
        <v>2.1670847099999999E-3</v>
      </c>
      <c r="H529" s="58">
        <v>4.2696016900000003E-3</v>
      </c>
      <c r="I529" s="58">
        <f t="shared" si="24"/>
        <v>7.3203981999999997E-3</v>
      </c>
      <c r="J529" s="58">
        <f t="shared" si="25"/>
        <v>7.32039771E-3</v>
      </c>
      <c r="K529" s="58" t="b">
        <f t="shared" si="26"/>
        <v>1</v>
      </c>
    </row>
    <row r="530" spans="1:11">
      <c r="A530" s="58" t="s">
        <v>56</v>
      </c>
      <c r="B530" s="58" t="s">
        <v>57</v>
      </c>
      <c r="C530" s="58" t="s">
        <v>117</v>
      </c>
      <c r="D530" s="58">
        <v>49086</v>
      </c>
      <c r="E530" s="58">
        <v>4.8849671000000001E-3</v>
      </c>
      <c r="F530" s="58">
        <v>6.9457554000000002E-4</v>
      </c>
      <c r="G530" s="58">
        <v>1.0810559100000001E-3</v>
      </c>
      <c r="H530" s="58">
        <v>3.1093351700000002E-3</v>
      </c>
      <c r="I530" s="58">
        <f t="shared" si="24"/>
        <v>4.8849671000000001E-3</v>
      </c>
      <c r="J530" s="58">
        <f t="shared" si="25"/>
        <v>4.8849666200000003E-3</v>
      </c>
      <c r="K530" s="58" t="b">
        <f t="shared" si="26"/>
        <v>1</v>
      </c>
    </row>
    <row r="531" spans="1:11">
      <c r="A531" s="58" t="s">
        <v>56</v>
      </c>
      <c r="B531" s="58" t="s">
        <v>59</v>
      </c>
      <c r="C531" s="58" t="s">
        <v>117</v>
      </c>
      <c r="D531" s="58">
        <v>21817</v>
      </c>
      <c r="E531" s="58">
        <v>4.5030079500000004E-3</v>
      </c>
      <c r="F531" s="58">
        <v>6.2194933999999995E-4</v>
      </c>
      <c r="G531" s="58">
        <v>1.00021631E-3</v>
      </c>
      <c r="H531" s="58">
        <v>2.8808418100000001E-3</v>
      </c>
      <c r="I531" s="58">
        <f t="shared" si="24"/>
        <v>4.5030079500000004E-3</v>
      </c>
      <c r="J531" s="58">
        <f t="shared" si="25"/>
        <v>4.5030074599999997E-3</v>
      </c>
      <c r="K531" s="58" t="b">
        <f t="shared" si="26"/>
        <v>1</v>
      </c>
    </row>
    <row r="532" spans="1:11">
      <c r="A532" s="58" t="s">
        <v>56</v>
      </c>
      <c r="B532" s="58" t="s">
        <v>60</v>
      </c>
      <c r="C532" s="58" t="s">
        <v>117</v>
      </c>
      <c r="D532" s="58">
        <v>11166</v>
      </c>
      <c r="E532" s="58">
        <v>4.6696452499999999E-3</v>
      </c>
      <c r="F532" s="58">
        <v>7.2226199000000003E-4</v>
      </c>
      <c r="G532" s="58">
        <v>1.03712117E-3</v>
      </c>
      <c r="H532" s="58">
        <v>2.9102616100000001E-3</v>
      </c>
      <c r="I532" s="58">
        <f t="shared" si="24"/>
        <v>4.6696452499999999E-3</v>
      </c>
      <c r="J532" s="58">
        <f t="shared" si="25"/>
        <v>4.6696447700000001E-3</v>
      </c>
      <c r="K532" s="58" t="b">
        <f t="shared" si="26"/>
        <v>1</v>
      </c>
    </row>
    <row r="533" spans="1:11">
      <c r="A533" s="58" t="s">
        <v>56</v>
      </c>
      <c r="B533" s="58" t="s">
        <v>61</v>
      </c>
      <c r="C533" s="58" t="s">
        <v>117</v>
      </c>
      <c r="D533" s="58">
        <v>3486</v>
      </c>
      <c r="E533" s="58">
        <v>5.7386820000000002E-3</v>
      </c>
      <c r="F533" s="58">
        <v>8.9559603000000001E-4</v>
      </c>
      <c r="G533" s="58">
        <v>1.1912628299999999E-3</v>
      </c>
      <c r="H533" s="58">
        <v>3.6518226599999998E-3</v>
      </c>
      <c r="I533" s="58">
        <f t="shared" si="24"/>
        <v>5.7386820000000002E-3</v>
      </c>
      <c r="J533" s="58">
        <f t="shared" si="25"/>
        <v>5.7386815200000003E-3</v>
      </c>
      <c r="K533" s="58" t="b">
        <f t="shared" si="26"/>
        <v>1</v>
      </c>
    </row>
    <row r="534" spans="1:11">
      <c r="A534" s="58" t="s">
        <v>56</v>
      </c>
      <c r="B534" s="58" t="s">
        <v>62</v>
      </c>
      <c r="C534" s="58" t="s">
        <v>117</v>
      </c>
      <c r="D534" s="58">
        <v>12617</v>
      </c>
      <c r="E534" s="58">
        <v>5.5001241499999997E-3</v>
      </c>
      <c r="F534" s="58">
        <v>7.4011579000000005E-4</v>
      </c>
      <c r="G534" s="58">
        <v>1.2292743100000001E-3</v>
      </c>
      <c r="H534" s="58">
        <v>3.5307335700000002E-3</v>
      </c>
      <c r="I534" s="58">
        <f t="shared" si="24"/>
        <v>5.5001241499999997E-3</v>
      </c>
      <c r="J534" s="58">
        <f t="shared" si="25"/>
        <v>5.5001236700000008E-3</v>
      </c>
      <c r="K534" s="58" t="b">
        <f t="shared" si="26"/>
        <v>1</v>
      </c>
    </row>
    <row r="535" spans="1:11">
      <c r="A535" s="58" t="s">
        <v>56</v>
      </c>
      <c r="B535" s="58" t="s">
        <v>57</v>
      </c>
      <c r="C535" s="58" t="s">
        <v>118</v>
      </c>
      <c r="D535" s="58">
        <v>25106</v>
      </c>
      <c r="E535" s="58">
        <v>6.0702682999999999E-3</v>
      </c>
      <c r="F535" s="58">
        <v>7.0784109999999999E-4</v>
      </c>
      <c r="G535" s="58">
        <v>1.73183456E-3</v>
      </c>
      <c r="H535" s="58">
        <v>3.63059216E-3</v>
      </c>
      <c r="I535" s="58">
        <f t="shared" si="24"/>
        <v>6.0702682999999999E-3</v>
      </c>
      <c r="J535" s="58">
        <f t="shared" si="25"/>
        <v>6.07026782E-3</v>
      </c>
      <c r="K535" s="58" t="b">
        <f t="shared" si="26"/>
        <v>1</v>
      </c>
    </row>
    <row r="536" spans="1:11">
      <c r="A536" s="58" t="s">
        <v>56</v>
      </c>
      <c r="B536" s="58" t="s">
        <v>59</v>
      </c>
      <c r="C536" s="58" t="s">
        <v>118</v>
      </c>
      <c r="D536" s="58">
        <v>9254</v>
      </c>
      <c r="E536" s="58">
        <v>5.5124883499999998E-3</v>
      </c>
      <c r="F536" s="58">
        <v>6.3336700999999998E-4</v>
      </c>
      <c r="G536" s="58">
        <v>1.5361585499999999E-3</v>
      </c>
      <c r="H536" s="58">
        <v>3.3429623100000002E-3</v>
      </c>
      <c r="I536" s="58">
        <f t="shared" si="24"/>
        <v>5.5124883499999998E-3</v>
      </c>
      <c r="J536" s="58">
        <f t="shared" si="25"/>
        <v>5.5124878699999999E-3</v>
      </c>
      <c r="K536" s="58" t="b">
        <f t="shared" si="26"/>
        <v>1</v>
      </c>
    </row>
    <row r="537" spans="1:11">
      <c r="A537" s="58" t="s">
        <v>56</v>
      </c>
      <c r="B537" s="58" t="s">
        <v>60</v>
      </c>
      <c r="C537" s="58" t="s">
        <v>118</v>
      </c>
      <c r="D537" s="58">
        <v>5924</v>
      </c>
      <c r="E537" s="58">
        <v>5.88294687E-3</v>
      </c>
      <c r="F537" s="58">
        <v>7.2359233999999995E-4</v>
      </c>
      <c r="G537" s="58">
        <v>1.6759448299999999E-3</v>
      </c>
      <c r="H537" s="58">
        <v>3.4834092099999998E-3</v>
      </c>
      <c r="I537" s="58">
        <f t="shared" si="24"/>
        <v>5.88294687E-3</v>
      </c>
      <c r="J537" s="58">
        <f t="shared" si="25"/>
        <v>5.8829463800000002E-3</v>
      </c>
      <c r="K537" s="58" t="b">
        <f t="shared" si="26"/>
        <v>1</v>
      </c>
    </row>
    <row r="538" spans="1:11">
      <c r="A538" s="58" t="s">
        <v>56</v>
      </c>
      <c r="B538" s="58" t="s">
        <v>61</v>
      </c>
      <c r="C538" s="58" t="s">
        <v>118</v>
      </c>
      <c r="D538" s="58">
        <v>2741</v>
      </c>
      <c r="E538" s="58">
        <v>6.6616584499999999E-3</v>
      </c>
      <c r="F538" s="58">
        <v>8.2712591E-4</v>
      </c>
      <c r="G538" s="58">
        <v>2.0062289E-3</v>
      </c>
      <c r="H538" s="58">
        <v>3.8283031600000001E-3</v>
      </c>
      <c r="I538" s="58">
        <f t="shared" si="24"/>
        <v>6.6616584499999999E-3</v>
      </c>
      <c r="J538" s="58">
        <f t="shared" si="25"/>
        <v>6.6616579700000001E-3</v>
      </c>
      <c r="K538" s="58" t="b">
        <f t="shared" si="26"/>
        <v>1</v>
      </c>
    </row>
    <row r="539" spans="1:11">
      <c r="A539" s="58" t="s">
        <v>56</v>
      </c>
      <c r="B539" s="58" t="s">
        <v>62</v>
      </c>
      <c r="C539" s="58" t="s">
        <v>118</v>
      </c>
      <c r="D539" s="58">
        <v>7187</v>
      </c>
      <c r="E539" s="58">
        <v>6.7173237300000004E-3</v>
      </c>
      <c r="F539" s="58">
        <v>7.4525771999999998E-4</v>
      </c>
      <c r="G539" s="58">
        <v>1.9252061500000001E-3</v>
      </c>
      <c r="H539" s="58">
        <v>4.0468593800000001E-3</v>
      </c>
      <c r="I539" s="58">
        <f t="shared" si="24"/>
        <v>6.7173237300000004E-3</v>
      </c>
      <c r="J539" s="58">
        <f t="shared" si="25"/>
        <v>6.7173232500000006E-3</v>
      </c>
      <c r="K539" s="58" t="b">
        <f t="shared" si="26"/>
        <v>1</v>
      </c>
    </row>
    <row r="540" spans="1:11">
      <c r="A540" s="58" t="s">
        <v>56</v>
      </c>
      <c r="B540" s="58" t="s">
        <v>108</v>
      </c>
      <c r="C540" s="58" t="s">
        <v>116</v>
      </c>
      <c r="D540" s="58">
        <v>1108</v>
      </c>
      <c r="E540" s="58">
        <v>5.22130692E-3</v>
      </c>
      <c r="F540" s="58">
        <v>8.2610452000000001E-4</v>
      </c>
      <c r="G540" s="58">
        <v>1.60596521E-3</v>
      </c>
      <c r="H540" s="58">
        <v>2.7892366999999999E-3</v>
      </c>
      <c r="I540" s="58">
        <f t="shared" si="24"/>
        <v>5.22130692E-3</v>
      </c>
      <c r="J540" s="58">
        <f t="shared" si="25"/>
        <v>5.2213064299999994E-3</v>
      </c>
      <c r="K540" s="58" t="b">
        <f t="shared" si="26"/>
        <v>1</v>
      </c>
    </row>
    <row r="541" spans="1:11">
      <c r="A541" s="58" t="s">
        <v>56</v>
      </c>
      <c r="B541" s="58" t="s">
        <v>109</v>
      </c>
      <c r="C541" s="58" t="s">
        <v>116</v>
      </c>
      <c r="D541" s="58">
        <v>3362</v>
      </c>
      <c r="E541" s="58">
        <v>6.5579727200000002E-3</v>
      </c>
      <c r="F541" s="58">
        <v>7.5514783999999996E-4</v>
      </c>
      <c r="G541" s="58">
        <v>1.83064166E-3</v>
      </c>
      <c r="H541" s="58">
        <v>3.97218274E-3</v>
      </c>
      <c r="I541" s="58">
        <f t="shared" si="24"/>
        <v>6.5579727200000002E-3</v>
      </c>
      <c r="J541" s="58">
        <f t="shared" si="25"/>
        <v>6.5579722399999995E-3</v>
      </c>
      <c r="K541" s="58" t="b">
        <f t="shared" si="26"/>
        <v>1</v>
      </c>
    </row>
    <row r="542" spans="1:11">
      <c r="A542" s="58" t="s">
        <v>56</v>
      </c>
      <c r="B542" s="58" t="s">
        <v>110</v>
      </c>
      <c r="C542" s="58" t="s">
        <v>116</v>
      </c>
      <c r="D542" s="58">
        <v>629</v>
      </c>
      <c r="E542" s="58">
        <v>5.7856567399999998E-3</v>
      </c>
      <c r="F542" s="58">
        <v>8.3381150999999997E-4</v>
      </c>
      <c r="G542" s="58">
        <v>1.8379774399999999E-3</v>
      </c>
      <c r="H542" s="58">
        <v>3.1138672999999999E-3</v>
      </c>
      <c r="I542" s="58">
        <f t="shared" si="24"/>
        <v>5.7856567399999998E-3</v>
      </c>
      <c r="J542" s="58">
        <f t="shared" si="25"/>
        <v>5.78565625E-3</v>
      </c>
      <c r="K542" s="58" t="b">
        <f t="shared" si="26"/>
        <v>1</v>
      </c>
    </row>
    <row r="543" spans="1:11">
      <c r="A543" s="58" t="s">
        <v>56</v>
      </c>
      <c r="B543" s="58" t="s">
        <v>108</v>
      </c>
      <c r="C543" s="58" t="s">
        <v>117</v>
      </c>
      <c r="D543" s="58">
        <v>8212</v>
      </c>
      <c r="E543" s="58">
        <v>4.3067645899999996E-3</v>
      </c>
      <c r="F543" s="58">
        <v>6.2938584E-4</v>
      </c>
      <c r="G543" s="58">
        <v>1.0196514400000001E-3</v>
      </c>
      <c r="H543" s="58">
        <v>2.6577268200000002E-3</v>
      </c>
      <c r="I543" s="58">
        <f t="shared" si="24"/>
        <v>4.3067645899999996E-3</v>
      </c>
      <c r="J543" s="58">
        <f t="shared" si="25"/>
        <v>4.3067641000000007E-3</v>
      </c>
      <c r="K543" s="58" t="b">
        <f t="shared" si="26"/>
        <v>1</v>
      </c>
    </row>
    <row r="544" spans="1:11">
      <c r="A544" s="58" t="s">
        <v>56</v>
      </c>
      <c r="B544" s="58" t="s">
        <v>109</v>
      </c>
      <c r="C544" s="58" t="s">
        <v>117</v>
      </c>
      <c r="D544" s="58">
        <v>11365</v>
      </c>
      <c r="E544" s="58">
        <v>4.6695016400000004E-3</v>
      </c>
      <c r="F544" s="58">
        <v>6.0105827999999998E-4</v>
      </c>
      <c r="G544" s="58">
        <v>9.8519839000000002E-4</v>
      </c>
      <c r="H544" s="58">
        <v>3.08324449E-3</v>
      </c>
      <c r="I544" s="58">
        <f t="shared" si="24"/>
        <v>4.6695016400000004E-3</v>
      </c>
      <c r="J544" s="58">
        <f t="shared" si="25"/>
        <v>4.6695011599999997E-3</v>
      </c>
      <c r="K544" s="58" t="b">
        <f t="shared" si="26"/>
        <v>1</v>
      </c>
    </row>
    <row r="545" spans="1:11">
      <c r="A545" s="58" t="s">
        <v>56</v>
      </c>
      <c r="B545" s="58" t="s">
        <v>110</v>
      </c>
      <c r="C545" s="58" t="s">
        <v>117</v>
      </c>
      <c r="D545" s="58">
        <v>2240</v>
      </c>
      <c r="E545" s="58">
        <v>4.3777175999999999E-3</v>
      </c>
      <c r="F545" s="58">
        <v>7.0068077000000003E-4</v>
      </c>
      <c r="G545" s="58">
        <v>1.0051615900000001E-3</v>
      </c>
      <c r="H545" s="58">
        <v>2.6718747599999999E-3</v>
      </c>
      <c r="I545" s="58">
        <f t="shared" si="24"/>
        <v>4.3777175999999999E-3</v>
      </c>
      <c r="J545" s="58">
        <f t="shared" si="25"/>
        <v>4.3777171200000001E-3</v>
      </c>
      <c r="K545" s="58" t="b">
        <f t="shared" si="26"/>
        <v>1</v>
      </c>
    </row>
    <row r="546" spans="1:11">
      <c r="A546" s="58" t="s">
        <v>56</v>
      </c>
      <c r="B546" s="58" t="s">
        <v>108</v>
      </c>
      <c r="C546" s="58" t="s">
        <v>118</v>
      </c>
      <c r="D546" s="58">
        <v>2431</v>
      </c>
      <c r="E546" s="58">
        <v>4.9650966199999997E-3</v>
      </c>
      <c r="F546" s="58">
        <v>6.6545427000000001E-4</v>
      </c>
      <c r="G546" s="58">
        <v>1.4018767500000001E-3</v>
      </c>
      <c r="H546" s="58">
        <v>2.89776513E-3</v>
      </c>
      <c r="I546" s="58">
        <f t="shared" si="24"/>
        <v>4.9650966199999997E-3</v>
      </c>
      <c r="J546" s="58">
        <f t="shared" si="25"/>
        <v>4.9650961500000007E-3</v>
      </c>
      <c r="K546" s="58" t="b">
        <f t="shared" si="26"/>
        <v>1</v>
      </c>
    </row>
    <row r="547" spans="1:11">
      <c r="A547" s="58" t="s">
        <v>56</v>
      </c>
      <c r="B547" s="58" t="s">
        <v>109</v>
      </c>
      <c r="C547" s="58" t="s">
        <v>118</v>
      </c>
      <c r="D547" s="58">
        <v>5717</v>
      </c>
      <c r="E547" s="58">
        <v>5.8351976600000003E-3</v>
      </c>
      <c r="F547" s="58">
        <v>6.1557166000000005E-4</v>
      </c>
      <c r="G547" s="58">
        <v>1.5988132400000001E-3</v>
      </c>
      <c r="H547" s="58">
        <v>3.6208122799999999E-3</v>
      </c>
      <c r="I547" s="58">
        <f t="shared" si="24"/>
        <v>5.8351976600000003E-3</v>
      </c>
      <c r="J547" s="58">
        <f t="shared" si="25"/>
        <v>5.8351971799999996E-3</v>
      </c>
      <c r="K547" s="58" t="b">
        <f t="shared" si="26"/>
        <v>1</v>
      </c>
    </row>
    <row r="548" spans="1:11">
      <c r="A548" s="58" t="s">
        <v>56</v>
      </c>
      <c r="B548" s="58" t="s">
        <v>110</v>
      </c>
      <c r="C548" s="58" t="s">
        <v>118</v>
      </c>
      <c r="D548" s="58">
        <v>1106</v>
      </c>
      <c r="E548" s="58">
        <v>5.0475518300000001E-3</v>
      </c>
      <c r="F548" s="58">
        <v>6.5482444999999997E-4</v>
      </c>
      <c r="G548" s="58">
        <v>1.5074444299999999E-3</v>
      </c>
      <c r="H548" s="58">
        <v>2.8852824700000002E-3</v>
      </c>
      <c r="I548" s="58">
        <f t="shared" si="24"/>
        <v>5.0475518300000001E-3</v>
      </c>
      <c r="J548" s="58">
        <f t="shared" si="25"/>
        <v>5.0475513500000003E-3</v>
      </c>
      <c r="K548" s="58" t="b">
        <f t="shared" si="26"/>
        <v>1</v>
      </c>
    </row>
    <row r="549" spans="1:11">
      <c r="A549" s="58" t="s">
        <v>56</v>
      </c>
      <c r="B549" s="58" t="s">
        <v>111</v>
      </c>
      <c r="C549" s="58" t="s">
        <v>116</v>
      </c>
      <c r="D549" s="58">
        <v>3143</v>
      </c>
      <c r="E549" s="58">
        <v>6.4420711999999998E-3</v>
      </c>
      <c r="F549" s="58">
        <v>8.2517636999999999E-4</v>
      </c>
      <c r="G549" s="58">
        <v>1.8530926099999999E-3</v>
      </c>
      <c r="H549" s="58">
        <v>3.7638017399999999E-3</v>
      </c>
      <c r="I549" s="58">
        <f t="shared" si="24"/>
        <v>6.4420711999999998E-3</v>
      </c>
      <c r="J549" s="58">
        <f t="shared" si="25"/>
        <v>6.44207072E-3</v>
      </c>
      <c r="K549" s="58" t="b">
        <f t="shared" si="26"/>
        <v>1</v>
      </c>
    </row>
    <row r="550" spans="1:11">
      <c r="A550" s="58" t="s">
        <v>56</v>
      </c>
      <c r="B550" s="58" t="s">
        <v>112</v>
      </c>
      <c r="C550" s="58" t="s">
        <v>116</v>
      </c>
      <c r="D550" s="58">
        <v>574</v>
      </c>
      <c r="E550" s="58">
        <v>6.2060223199999999E-3</v>
      </c>
      <c r="F550" s="58">
        <v>8.1415722999999998E-4</v>
      </c>
      <c r="G550" s="58">
        <v>1.9150452399999999E-3</v>
      </c>
      <c r="H550" s="58">
        <v>3.4768193299999999E-3</v>
      </c>
      <c r="I550" s="58">
        <f t="shared" si="24"/>
        <v>6.2060223199999999E-3</v>
      </c>
      <c r="J550" s="58">
        <f t="shared" si="25"/>
        <v>6.2060217999999993E-3</v>
      </c>
      <c r="K550" s="58" t="b">
        <f t="shared" si="26"/>
        <v>1</v>
      </c>
    </row>
    <row r="551" spans="1:11">
      <c r="A551" s="58" t="s">
        <v>56</v>
      </c>
      <c r="B551" s="58" t="s">
        <v>111</v>
      </c>
      <c r="C551" s="58" t="s">
        <v>117</v>
      </c>
      <c r="D551" s="58">
        <v>9391</v>
      </c>
      <c r="E551" s="58">
        <v>4.7041441899999996E-3</v>
      </c>
      <c r="F551" s="58">
        <v>7.2950041999999995E-4</v>
      </c>
      <c r="G551" s="58">
        <v>1.0414396499999999E-3</v>
      </c>
      <c r="H551" s="58">
        <v>2.9332036400000002E-3</v>
      </c>
      <c r="I551" s="58">
        <f t="shared" si="24"/>
        <v>4.7041441899999996E-3</v>
      </c>
      <c r="J551" s="58">
        <f t="shared" si="25"/>
        <v>4.7041437099999998E-3</v>
      </c>
      <c r="K551" s="58" t="b">
        <f t="shared" si="26"/>
        <v>1</v>
      </c>
    </row>
    <row r="552" spans="1:11">
      <c r="A552" s="58" t="s">
        <v>56</v>
      </c>
      <c r="B552" s="58" t="s">
        <v>112</v>
      </c>
      <c r="C552" s="58" t="s">
        <v>117</v>
      </c>
      <c r="D552" s="58">
        <v>1775</v>
      </c>
      <c r="E552" s="58">
        <v>4.4871215699999996E-3</v>
      </c>
      <c r="F552" s="58">
        <v>6.8396557999999999E-4</v>
      </c>
      <c r="G552" s="58">
        <v>1.0142733600000001E-3</v>
      </c>
      <c r="H552" s="58">
        <v>2.7888821299999998E-3</v>
      </c>
      <c r="I552" s="58">
        <f t="shared" si="24"/>
        <v>4.4871215699999996E-3</v>
      </c>
      <c r="J552" s="58">
        <f t="shared" si="25"/>
        <v>4.4871210699999999E-3</v>
      </c>
      <c r="K552" s="58" t="b">
        <f t="shared" si="26"/>
        <v>1</v>
      </c>
    </row>
    <row r="553" spans="1:11">
      <c r="A553" s="58" t="s">
        <v>56</v>
      </c>
      <c r="B553" s="58" t="s">
        <v>111</v>
      </c>
      <c r="C553" s="58" t="s">
        <v>118</v>
      </c>
      <c r="D553" s="58">
        <v>5067</v>
      </c>
      <c r="E553" s="58">
        <v>5.9474109299999999E-3</v>
      </c>
      <c r="F553" s="58">
        <v>7.2665608000000001E-4</v>
      </c>
      <c r="G553" s="58">
        <v>1.6845243500000001E-3</v>
      </c>
      <c r="H553" s="58">
        <v>3.53623001E-3</v>
      </c>
      <c r="I553" s="58">
        <f t="shared" si="24"/>
        <v>5.9474109299999999E-3</v>
      </c>
      <c r="J553" s="58">
        <f t="shared" si="25"/>
        <v>5.9474104400000002E-3</v>
      </c>
      <c r="K553" s="58" t="b">
        <f t="shared" si="26"/>
        <v>1</v>
      </c>
    </row>
    <row r="554" spans="1:11">
      <c r="A554" s="58" t="s">
        <v>56</v>
      </c>
      <c r="B554" s="58" t="s">
        <v>112</v>
      </c>
      <c r="C554" s="58" t="s">
        <v>118</v>
      </c>
      <c r="D554" s="58">
        <v>857</v>
      </c>
      <c r="E554" s="58">
        <v>5.5018040799999996E-3</v>
      </c>
      <c r="F554" s="58">
        <v>7.0547806000000003E-4</v>
      </c>
      <c r="G554" s="58">
        <v>1.6252185399999999E-3</v>
      </c>
      <c r="H554" s="58">
        <v>3.1711069999999998E-3</v>
      </c>
      <c r="I554" s="58">
        <f t="shared" si="24"/>
        <v>5.5018040799999996E-3</v>
      </c>
      <c r="J554" s="58">
        <f t="shared" si="25"/>
        <v>5.5018035999999998E-3</v>
      </c>
      <c r="K554" s="58" t="b">
        <f t="shared" si="26"/>
        <v>1</v>
      </c>
    </row>
    <row r="555" spans="1:11">
      <c r="A555" s="58" t="s">
        <v>56</v>
      </c>
      <c r="B555" s="58" t="s">
        <v>113</v>
      </c>
      <c r="C555" s="58" t="s">
        <v>116</v>
      </c>
      <c r="D555" s="58">
        <v>14330</v>
      </c>
      <c r="E555" s="58">
        <v>6.4581973999999999E-3</v>
      </c>
      <c r="F555" s="58">
        <v>8.7231259999999997E-4</v>
      </c>
      <c r="G555" s="58">
        <v>1.8438063E-3</v>
      </c>
      <c r="H555" s="58">
        <v>3.7420780200000002E-3</v>
      </c>
      <c r="I555" s="58">
        <f t="shared" si="24"/>
        <v>6.4581973999999999E-3</v>
      </c>
      <c r="J555" s="58">
        <f t="shared" si="25"/>
        <v>6.45819692E-3</v>
      </c>
      <c r="K555" s="58" t="b">
        <f t="shared" si="26"/>
        <v>1</v>
      </c>
    </row>
    <row r="556" spans="1:11">
      <c r="A556" s="58" t="s">
        <v>56</v>
      </c>
      <c r="B556" s="58" t="s">
        <v>113</v>
      </c>
      <c r="C556" s="58" t="s">
        <v>117</v>
      </c>
      <c r="D556" s="58">
        <v>71244</v>
      </c>
      <c r="E556" s="58">
        <v>5.5311643700000001E-3</v>
      </c>
      <c r="F556" s="58">
        <v>9.0805121000000003E-4</v>
      </c>
      <c r="G556" s="58">
        <v>1.0804265099999999E-3</v>
      </c>
      <c r="H556" s="58">
        <v>3.5426861699999999E-3</v>
      </c>
      <c r="I556" s="58">
        <f t="shared" si="24"/>
        <v>5.5311643700000001E-3</v>
      </c>
      <c r="J556" s="58">
        <f t="shared" si="25"/>
        <v>5.5311638899999994E-3</v>
      </c>
      <c r="K556" s="58" t="b">
        <f t="shared" si="26"/>
        <v>1</v>
      </c>
    </row>
    <row r="557" spans="1:11">
      <c r="A557" s="58" t="s">
        <v>56</v>
      </c>
      <c r="B557" s="58" t="s">
        <v>113</v>
      </c>
      <c r="C557" s="58" t="s">
        <v>118</v>
      </c>
      <c r="D557" s="58">
        <v>26313</v>
      </c>
      <c r="E557" s="58">
        <v>5.9681594199999998E-3</v>
      </c>
      <c r="F557" s="58">
        <v>7.7066470999999999E-4</v>
      </c>
      <c r="G557" s="58">
        <v>1.6734499700000001E-3</v>
      </c>
      <c r="H557" s="58">
        <v>3.5240442599999999E-3</v>
      </c>
      <c r="I557" s="58">
        <f t="shared" si="24"/>
        <v>5.9681594199999998E-3</v>
      </c>
      <c r="J557" s="58">
        <f t="shared" si="25"/>
        <v>5.96815894E-3</v>
      </c>
      <c r="K557" s="58" t="b">
        <f t="shared" si="26"/>
        <v>1</v>
      </c>
    </row>
    <row r="558" spans="1:11">
      <c r="A558" s="58" t="s">
        <v>56</v>
      </c>
      <c r="B558" s="58" t="s">
        <v>57</v>
      </c>
      <c r="C558" s="58" t="s">
        <v>119</v>
      </c>
      <c r="D558" s="58">
        <f>D97+D117</f>
        <v>2661</v>
      </c>
      <c r="E558" s="58">
        <f>(E97*($D$97/($D$97+$D$117)))+(E117*($D$117/($D$97+$D$117)))</f>
        <v>5.3475916987410742E-3</v>
      </c>
      <c r="F558" s="58">
        <f t="shared" ref="F558:H558" si="27">(F97*($D$97/($D$97+$D$117)))+(F117*($D$117/($D$97+$D$117)))</f>
        <v>6.4379838081548278E-4</v>
      </c>
      <c r="G558" s="58">
        <f t="shared" si="27"/>
        <v>1.4035769800751596E-3</v>
      </c>
      <c r="H558" s="58">
        <f t="shared" si="27"/>
        <v>3.3002158601390455E-3</v>
      </c>
      <c r="I558" s="58">
        <f t="shared" si="24"/>
        <v>5.3475916987410742E-3</v>
      </c>
      <c r="J558" s="58">
        <f t="shared" si="25"/>
        <v>5.3475912210296881E-3</v>
      </c>
      <c r="K558" s="58" t="b">
        <f t="shared" si="26"/>
        <v>1</v>
      </c>
    </row>
    <row r="559" spans="1:11">
      <c r="A559" s="58" t="s">
        <v>56</v>
      </c>
      <c r="B559" s="58" t="s">
        <v>59</v>
      </c>
      <c r="C559" s="58" t="s">
        <v>119</v>
      </c>
      <c r="D559" s="58">
        <f>D98+D118</f>
        <v>1119</v>
      </c>
      <c r="E559" s="58">
        <f>(E98*($D$98/($D$98+$D$118)))+(E118*($D$118/($D$98+$D$118)))</f>
        <v>5.0151422643967833E-3</v>
      </c>
      <c r="F559" s="58">
        <f t="shared" ref="F559:H559" si="28">(F98*($D$98/($D$98+$D$118)))+(F118*($D$118/($D$98+$D$118)))</f>
        <v>5.7874483892761397E-4</v>
      </c>
      <c r="G559" s="58">
        <f t="shared" si="28"/>
        <v>1.2863251763002681E-3</v>
      </c>
      <c r="H559" s="58">
        <f t="shared" si="28"/>
        <v>3.1500717707238605E-3</v>
      </c>
      <c r="I559" s="58">
        <f t="shared" ref="I559:I560" si="29">E559</f>
        <v>5.0151422643967833E-3</v>
      </c>
      <c r="J559" s="58">
        <f t="shared" ref="J559:J560" si="30">SUM(F559:H559)</f>
        <v>5.0151417859517428E-3</v>
      </c>
      <c r="K559" s="58" t="b">
        <f t="shared" ref="K559:K560" si="31">ROUND(I559,5)=ROUND(J559,5)</f>
        <v>1</v>
      </c>
    </row>
    <row r="560" spans="1:11">
      <c r="A560" s="58" t="s">
        <v>56</v>
      </c>
      <c r="B560" s="58" t="s">
        <v>60</v>
      </c>
      <c r="C560" s="58" t="s">
        <v>119</v>
      </c>
      <c r="D560" s="58">
        <f>D99+D119</f>
        <v>563</v>
      </c>
      <c r="E560" s="58">
        <f>(E99*($D$99/($D$99+$D$119)))+(E119*($D$119/($D$99+$D$119)))</f>
        <v>5.069279733552398E-3</v>
      </c>
      <c r="F560" s="58">
        <f t="shared" ref="F560:H560" si="32">(F99*($D$99/($D$99+$D$119)))+(F119*($D$119/($D$99+$D$119)))</f>
        <v>6.4592766195381882E-4</v>
      </c>
      <c r="G560" s="58">
        <f t="shared" si="32"/>
        <v>1.3644659111190054E-3</v>
      </c>
      <c r="H560" s="58">
        <f t="shared" si="32"/>
        <v>3.0588857104795739E-3</v>
      </c>
      <c r="I560" s="58">
        <f t="shared" si="29"/>
        <v>5.069279733552398E-3</v>
      </c>
      <c r="J560" s="58">
        <f t="shared" si="30"/>
        <v>5.069279283552398E-3</v>
      </c>
      <c r="K560" s="58" t="b">
        <f t="shared" si="31"/>
        <v>1</v>
      </c>
    </row>
    <row r="561" spans="1:11">
      <c r="A561" s="58" t="s">
        <v>56</v>
      </c>
      <c r="B561" s="58" t="s">
        <v>62</v>
      </c>
      <c r="C561" s="58" t="s">
        <v>119</v>
      </c>
      <c r="D561" s="58">
        <f>D101+D121</f>
        <v>774</v>
      </c>
      <c r="E561" s="58">
        <f>(E101*($D$101/($D$101+$D$121)))+(E121*($D$121/($D$101+$D$121)))</f>
        <v>5.8073587275193793E-3</v>
      </c>
      <c r="F561" s="58">
        <f t="shared" ref="F561:H561" si="33">(F101*($D$101/($D$101+$D$121)))+(F121*($D$121/($D$101+$D$121)))</f>
        <v>6.8439538777777774E-4</v>
      </c>
      <c r="G561" s="58">
        <f t="shared" si="33"/>
        <v>1.5153212091472868E-3</v>
      </c>
      <c r="H561" s="58">
        <f t="shared" si="33"/>
        <v>3.6076416514728678E-3</v>
      </c>
      <c r="I561" s="58">
        <f t="shared" ref="I561:I565" si="34">E561</f>
        <v>5.8073587275193793E-3</v>
      </c>
      <c r="J561" s="58">
        <f t="shared" ref="J561:J565" si="35">SUM(F561:H561)</f>
        <v>5.8073582483979327E-3</v>
      </c>
      <c r="K561" s="58" t="b">
        <f t="shared" ref="K561:K565" si="36">ROUND(I561,5)=ROUND(J561,5)</f>
        <v>1</v>
      </c>
    </row>
    <row r="562" spans="1:11">
      <c r="A562" s="58" t="s">
        <v>56</v>
      </c>
      <c r="B562" s="58" t="s">
        <v>61</v>
      </c>
      <c r="C562" s="58" t="s">
        <v>119</v>
      </c>
      <c r="D562" s="58">
        <f>D100+D120</f>
        <v>205</v>
      </c>
      <c r="E562" s="58">
        <f>(E100*($D$100/($D$100+$D$120)))+(E120*($D$120/($D$100+$D$120)))</f>
        <v>6.1907179165365854E-3</v>
      </c>
      <c r="F562" s="58">
        <f t="shared" ref="F562:H562" si="37">(F100*($D$100/($D$100+$D$120)))+(F120*($D$120/($D$100+$D$120)))</f>
        <v>8.397694137560975E-4</v>
      </c>
      <c r="G562" s="58">
        <f t="shared" si="37"/>
        <v>1.7291099776097561E-3</v>
      </c>
      <c r="H562" s="58">
        <f t="shared" si="37"/>
        <v>3.6218380935609754E-3</v>
      </c>
      <c r="I562" s="58">
        <f t="shared" si="34"/>
        <v>6.1907179165365854E-3</v>
      </c>
      <c r="J562" s="58">
        <f t="shared" si="35"/>
        <v>6.1907174849268288E-3</v>
      </c>
      <c r="K562" s="58" t="b">
        <f t="shared" si="36"/>
        <v>1</v>
      </c>
    </row>
    <row r="563" spans="1:11">
      <c r="A563" s="58" t="s">
        <v>56</v>
      </c>
      <c r="B563" s="58" t="s">
        <v>113</v>
      </c>
      <c r="C563" s="58" t="s">
        <v>119</v>
      </c>
      <c r="D563" s="58">
        <f>D476+D480</f>
        <v>3054</v>
      </c>
      <c r="E563" s="58">
        <f>(E476*($D$476/($D$476+$D$480)))+(E480*($D$480/($D$476+$D$480)))</f>
        <v>5.6194135853503595E-3</v>
      </c>
      <c r="F563" s="58">
        <f t="shared" ref="F563:H563" si="38">(F476*($D$476/($D$476+$D$480)))+(F480*($D$480/($D$476+$D$480)))</f>
        <v>7.7603118959397512E-4</v>
      </c>
      <c r="G563" s="58">
        <f t="shared" si="38"/>
        <v>1.5207247104780616E-3</v>
      </c>
      <c r="H563" s="58">
        <f t="shared" si="38"/>
        <v>3.3226572126588082E-3</v>
      </c>
      <c r="I563" s="58">
        <f t="shared" si="34"/>
        <v>5.6194135853503595E-3</v>
      </c>
      <c r="J563" s="58">
        <f t="shared" si="35"/>
        <v>5.6194131127308448E-3</v>
      </c>
      <c r="K563" s="58" t="b">
        <f t="shared" si="36"/>
        <v>1</v>
      </c>
    </row>
    <row r="564" spans="1:11">
      <c r="A564" s="58" t="s">
        <v>56</v>
      </c>
      <c r="B564" s="58" t="s">
        <v>108</v>
      </c>
      <c r="C564" s="58" t="s">
        <v>119</v>
      </c>
      <c r="D564" s="58">
        <f>D287+D299</f>
        <v>418</v>
      </c>
      <c r="E564" s="58">
        <f>(E287*($D$287/($D$287+$D$299)))+(E299*($D$299/($D$287+$D$299)))</f>
        <v>4.5433776455263159E-3</v>
      </c>
      <c r="F564" s="58">
        <f t="shared" ref="F564:H564" si="39">(F287*($D$287/($D$287+$D$299)))+(F299*($D$299/($D$287+$D$299)))</f>
        <v>6.372106828229665E-4</v>
      </c>
      <c r="G564" s="58">
        <f t="shared" si="39"/>
        <v>1.1485743041387559E-3</v>
      </c>
      <c r="H564" s="58">
        <f t="shared" si="39"/>
        <v>2.7575921515311007E-3</v>
      </c>
      <c r="I564" s="58">
        <f t="shared" si="34"/>
        <v>4.5433776455263159E-3</v>
      </c>
      <c r="J564" s="58">
        <f t="shared" si="35"/>
        <v>4.5433771384928226E-3</v>
      </c>
      <c r="K564" s="58" t="b">
        <f t="shared" si="36"/>
        <v>1</v>
      </c>
    </row>
    <row r="565" spans="1:11">
      <c r="A565" s="58" t="s">
        <v>56</v>
      </c>
      <c r="B565" s="58" t="s">
        <v>109</v>
      </c>
      <c r="C565" s="58" t="s">
        <v>119</v>
      </c>
      <c r="D565" s="58">
        <f>D288+D300</f>
        <v>581</v>
      </c>
      <c r="E565" s="58">
        <f>(E288*($D$288/($D$288+$D$300)))+(E300*($D300/($D$288+$D$300)))</f>
        <v>5.4128416068502574E-3</v>
      </c>
      <c r="F565" s="58">
        <f t="shared" ref="F565:H565" si="40">(F288*($D$288/($D$288+$D$300)))+(F300*($D300/($D$288+$D$300)))</f>
        <v>5.365308034939759E-4</v>
      </c>
      <c r="G565" s="58">
        <f t="shared" si="40"/>
        <v>1.3363570957142857E-3</v>
      </c>
      <c r="H565" s="58">
        <f t="shared" si="40"/>
        <v>3.5399532402237521E-3</v>
      </c>
      <c r="I565" s="58">
        <f t="shared" si="34"/>
        <v>5.4128416068502574E-3</v>
      </c>
      <c r="J565" s="58">
        <f t="shared" si="35"/>
        <v>5.4128411394320135E-3</v>
      </c>
      <c r="K565" s="58" t="b">
        <f t="shared" si="36"/>
        <v>1</v>
      </c>
    </row>
    <row r="566" spans="1:11">
      <c r="A566" s="58" t="s">
        <v>56</v>
      </c>
      <c r="B566" s="58" t="s">
        <v>110</v>
      </c>
      <c r="C566" s="58" t="s">
        <v>119</v>
      </c>
      <c r="D566" s="58">
        <f>D289+D301</f>
        <v>120</v>
      </c>
      <c r="E566" s="58">
        <f>(E289*($D$289/($D$289+$D$301)))+(E301*($D301/($D$289+$D$301)))</f>
        <v>4.7329280259999999E-3</v>
      </c>
      <c r="F566" s="58">
        <f t="shared" ref="F566:H566" si="41">(F289*($D$289/($D$289+$D$301)))+(F301*($D301/($D$289+$D$301)))</f>
        <v>5.7947505149999999E-4</v>
      </c>
      <c r="G566" s="58">
        <f t="shared" si="41"/>
        <v>1.523919512E-3</v>
      </c>
      <c r="H566" s="58">
        <f t="shared" si="41"/>
        <v>2.6295329574999998E-3</v>
      </c>
      <c r="I566" s="58">
        <f t="shared" ref="I566:I568" si="42">E566</f>
        <v>4.7329280259999999E-3</v>
      </c>
      <c r="J566" s="58">
        <f t="shared" ref="J566:J568" si="43">SUM(F566:H566)</f>
        <v>4.7329275209999997E-3</v>
      </c>
      <c r="K566" s="58" t="b">
        <f t="shared" ref="K566:K568" si="44">ROUND(I566,5)=ROUND(J566,5)</f>
        <v>1</v>
      </c>
    </row>
    <row r="567" spans="1:11">
      <c r="A567" s="58" t="s">
        <v>56</v>
      </c>
      <c r="B567" s="58" t="s">
        <v>111</v>
      </c>
      <c r="C567" s="58" t="s">
        <v>119</v>
      </c>
      <c r="D567" s="58">
        <f>D404+D412</f>
        <v>461</v>
      </c>
      <c r="E567" s="58">
        <f>(E404*($D$404/($D$404+$D$412)))+(E412*($D412/($D$404+$D$412)))</f>
        <v>5.0520203223861177E-3</v>
      </c>
      <c r="F567" s="58">
        <f t="shared" ref="F567:H567" si="45">(F404*($D$404/($D$404+$D$412)))+(F412*($D412/($D$404+$D$412)))</f>
        <v>6.4608918216919745E-4</v>
      </c>
      <c r="G567" s="58">
        <f t="shared" si="45"/>
        <v>1.3691047657700651E-3</v>
      </c>
      <c r="H567" s="58">
        <f t="shared" si="45"/>
        <v>3.0368259189587853E-3</v>
      </c>
      <c r="I567" s="58">
        <f t="shared" si="42"/>
        <v>5.0520203223861177E-3</v>
      </c>
      <c r="J567" s="58">
        <f t="shared" si="43"/>
        <v>5.0520198668980477E-3</v>
      </c>
      <c r="K567" s="58" t="b">
        <f t="shared" si="44"/>
        <v>1</v>
      </c>
    </row>
    <row r="568" spans="1:11">
      <c r="A568" s="58" t="s">
        <v>56</v>
      </c>
      <c r="B568" s="58" t="s">
        <v>112</v>
      </c>
      <c r="C568" s="58" t="s">
        <v>119</v>
      </c>
      <c r="D568" s="58">
        <f>D405+D413</f>
        <v>102</v>
      </c>
      <c r="E568" s="58">
        <f>(E405*($D$405/($D$405+$D$413)))+(E413*($D413/($D$405+$D$413)))</f>
        <v>5.1472855382352946E-3</v>
      </c>
      <c r="F568" s="58">
        <f t="shared" ref="F568:H568" si="46">(F405*($D$405/($D$405+$D$413)))+(F413*($D413/($D$405+$D$413)))</f>
        <v>6.4519764480392154E-4</v>
      </c>
      <c r="G568" s="58">
        <f t="shared" si="46"/>
        <v>1.3435001120588237E-3</v>
      </c>
      <c r="H568" s="58">
        <f t="shared" si="46"/>
        <v>3.1585873083333333E-3</v>
      </c>
      <c r="I568" s="58">
        <f t="shared" si="42"/>
        <v>5.1472855382352946E-3</v>
      </c>
      <c r="J568" s="58">
        <f t="shared" si="43"/>
        <v>5.1472850651960791E-3</v>
      </c>
      <c r="K568" s="58" t="b">
        <f t="shared" si="44"/>
        <v>1</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BF412-E6F6-4660-888F-68B5C39FDB09}">
  <sheetPr codeName="Sheet5"/>
  <dimension ref="A1:H8714"/>
  <sheetViews>
    <sheetView workbookViewId="0"/>
  </sheetViews>
  <sheetFormatPr defaultColWidth="18.85546875" defaultRowHeight="15.6"/>
  <cols>
    <col min="1" max="1" width="23.42578125" style="60" customWidth="1"/>
    <col min="2" max="2" width="18.85546875" style="60"/>
    <col min="3" max="3" width="29.140625" style="60" bestFit="1" customWidth="1"/>
    <col min="4" max="4" width="29.28515625" style="62" bestFit="1" customWidth="1"/>
    <col min="5" max="5" width="29.140625" style="60" bestFit="1" customWidth="1"/>
    <col min="6" max="8" width="27.5703125" style="60" customWidth="1"/>
    <col min="9" max="16384" width="18.85546875" style="60"/>
  </cols>
  <sheetData>
    <row r="1" spans="1:8">
      <c r="A1" s="35" t="s">
        <v>45</v>
      </c>
      <c r="B1" s="35" t="s">
        <v>46</v>
      </c>
      <c r="C1" s="35" t="s">
        <v>47</v>
      </c>
      <c r="D1" s="61" t="s">
        <v>120</v>
      </c>
      <c r="E1" s="35" t="s">
        <v>49</v>
      </c>
      <c r="F1" s="35" t="s">
        <v>50</v>
      </c>
      <c r="G1" s="35" t="s">
        <v>51</v>
      </c>
      <c r="H1" s="35" t="s">
        <v>52</v>
      </c>
    </row>
    <row r="2" spans="1:8">
      <c r="A2" s="227" t="s">
        <v>121</v>
      </c>
      <c r="B2" s="227" t="s">
        <v>57</v>
      </c>
      <c r="C2" s="227" t="s">
        <v>58</v>
      </c>
      <c r="D2" s="230">
        <v>84141</v>
      </c>
      <c r="E2" s="231">
        <v>5.6320141399999997E-3</v>
      </c>
      <c r="F2" s="231">
        <v>8.3784189999999996E-4</v>
      </c>
      <c r="G2" s="231">
        <v>1.31254909E-3</v>
      </c>
      <c r="H2" s="231">
        <v>3.4816226700000001E-3</v>
      </c>
    </row>
    <row r="3" spans="1:8">
      <c r="A3" s="227" t="s">
        <v>121</v>
      </c>
      <c r="B3" s="227" t="s">
        <v>59</v>
      </c>
      <c r="C3" s="227" t="s">
        <v>58</v>
      </c>
      <c r="D3" s="230">
        <v>35278</v>
      </c>
      <c r="E3" s="231">
        <v>5.1291137699999998E-3</v>
      </c>
      <c r="F3" s="231">
        <v>7.7671665E-4</v>
      </c>
      <c r="G3" s="231">
        <v>1.1629337100000001E-3</v>
      </c>
      <c r="H3" s="231">
        <v>3.1894629399999998E-3</v>
      </c>
    </row>
    <row r="4" spans="1:8">
      <c r="A4" s="227" t="s">
        <v>121</v>
      </c>
      <c r="B4" s="227" t="s">
        <v>60</v>
      </c>
      <c r="C4" s="227" t="s">
        <v>58</v>
      </c>
      <c r="D4" s="230">
        <v>20043</v>
      </c>
      <c r="E4" s="231">
        <v>5.4461395199999997E-3</v>
      </c>
      <c r="F4" s="231">
        <v>8.5876972000000005E-4</v>
      </c>
      <c r="G4" s="231">
        <v>1.2578261100000001E-3</v>
      </c>
      <c r="H4" s="231">
        <v>3.3295432099999999E-3</v>
      </c>
    </row>
    <row r="5" spans="1:8">
      <c r="A5" s="227" t="s">
        <v>121</v>
      </c>
      <c r="B5" s="227" t="s">
        <v>61</v>
      </c>
      <c r="C5" s="227" t="s">
        <v>58</v>
      </c>
      <c r="D5" s="230">
        <v>6923</v>
      </c>
      <c r="E5" s="231">
        <v>6.7859297100000002E-3</v>
      </c>
      <c r="F5" s="231">
        <v>1.01632484E-3</v>
      </c>
      <c r="G5" s="231">
        <v>1.5991646499999999E-3</v>
      </c>
      <c r="H5" s="231">
        <v>4.1704397400000003E-3</v>
      </c>
    </row>
    <row r="6" spans="1:8">
      <c r="A6" s="227" t="s">
        <v>121</v>
      </c>
      <c r="B6" s="227" t="s">
        <v>62</v>
      </c>
      <c r="C6" s="227" t="s">
        <v>58</v>
      </c>
      <c r="D6" s="230">
        <v>21897</v>
      </c>
      <c r="E6" s="231">
        <v>6.2475435000000001E-3</v>
      </c>
      <c r="F6" s="231">
        <v>8.6073463999999998E-4</v>
      </c>
      <c r="G6" s="231">
        <v>1.51306535E-3</v>
      </c>
      <c r="H6" s="231">
        <v>3.8737430300000001E-3</v>
      </c>
    </row>
    <row r="7" spans="1:8">
      <c r="A7" s="227" t="s">
        <v>121</v>
      </c>
      <c r="B7" s="227" t="s">
        <v>57</v>
      </c>
      <c r="C7" s="227" t="s">
        <v>63</v>
      </c>
      <c r="D7" s="230">
        <v>1775</v>
      </c>
      <c r="E7" s="231">
        <v>5.8123758799999998E-3</v>
      </c>
      <c r="F7" s="231">
        <v>1.0538664799999999E-3</v>
      </c>
      <c r="G7" s="231">
        <v>1.35384039E-3</v>
      </c>
      <c r="H7" s="231">
        <v>3.4046685100000001E-3</v>
      </c>
    </row>
    <row r="8" spans="1:8">
      <c r="A8" s="227" t="s">
        <v>121</v>
      </c>
      <c r="B8" s="227" t="s">
        <v>59</v>
      </c>
      <c r="C8" s="227" t="s">
        <v>63</v>
      </c>
      <c r="D8" s="230">
        <v>647</v>
      </c>
      <c r="E8" s="231">
        <v>5.2545936100000003E-3</v>
      </c>
      <c r="F8" s="231">
        <v>9.0995096000000004E-4</v>
      </c>
      <c r="G8" s="231">
        <v>1.2015389200000001E-3</v>
      </c>
      <c r="H8" s="231">
        <v>3.1431032399999999E-3</v>
      </c>
    </row>
    <row r="9" spans="1:8">
      <c r="A9" s="227" t="s">
        <v>121</v>
      </c>
      <c r="B9" s="227" t="s">
        <v>60</v>
      </c>
      <c r="C9" s="227" t="s">
        <v>63</v>
      </c>
      <c r="D9" s="230">
        <v>410</v>
      </c>
      <c r="E9" s="231">
        <v>5.5863254299999996E-3</v>
      </c>
      <c r="F9" s="231">
        <v>1.0600155799999999E-3</v>
      </c>
      <c r="G9" s="231">
        <v>1.31436289E-3</v>
      </c>
      <c r="H9" s="231">
        <v>3.2119464500000002E-3</v>
      </c>
    </row>
    <row r="10" spans="1:8">
      <c r="A10" s="227" t="s">
        <v>121</v>
      </c>
      <c r="B10" s="227" t="s">
        <v>61</v>
      </c>
      <c r="C10" s="227" t="s">
        <v>63</v>
      </c>
      <c r="D10" s="230">
        <v>135</v>
      </c>
      <c r="E10" s="231">
        <v>6.85399497E-3</v>
      </c>
      <c r="F10" s="231">
        <v>1.3737137599999999E-3</v>
      </c>
      <c r="G10" s="231">
        <v>1.5625854700000001E-3</v>
      </c>
      <c r="H10" s="231">
        <v>3.9176952399999996E-3</v>
      </c>
    </row>
    <row r="11" spans="1:8">
      <c r="A11" s="227" t="s">
        <v>121</v>
      </c>
      <c r="B11" s="227" t="s">
        <v>62</v>
      </c>
      <c r="C11" s="227" t="s">
        <v>63</v>
      </c>
      <c r="D11" s="230">
        <v>583</v>
      </c>
      <c r="E11" s="231">
        <v>6.34916358E-3</v>
      </c>
      <c r="F11" s="231">
        <v>1.13519209E-3</v>
      </c>
      <c r="G11" s="231">
        <v>1.5022867899999999E-3</v>
      </c>
      <c r="H11" s="231">
        <v>3.7116842099999998E-3</v>
      </c>
    </row>
    <row r="12" spans="1:8">
      <c r="A12" s="227" t="s">
        <v>121</v>
      </c>
      <c r="B12" s="227" t="s">
        <v>57</v>
      </c>
      <c r="C12" s="227" t="s">
        <v>64</v>
      </c>
      <c r="D12" s="230">
        <v>1204</v>
      </c>
      <c r="E12" s="231">
        <v>5.6225772699999999E-3</v>
      </c>
      <c r="F12" s="231">
        <v>6.7231503000000003E-4</v>
      </c>
      <c r="G12" s="231">
        <v>1.71761543E-3</v>
      </c>
      <c r="H12" s="231">
        <v>3.2326463499999999E-3</v>
      </c>
    </row>
    <row r="13" spans="1:8">
      <c r="A13" s="227" t="s">
        <v>121</v>
      </c>
      <c r="B13" s="227" t="s">
        <v>59</v>
      </c>
      <c r="C13" s="227" t="s">
        <v>64</v>
      </c>
      <c r="D13" s="230">
        <v>414</v>
      </c>
      <c r="E13" s="231">
        <v>5.1520842000000004E-3</v>
      </c>
      <c r="F13" s="231">
        <v>6.3383408000000001E-4</v>
      </c>
      <c r="G13" s="231">
        <v>1.59504137E-3</v>
      </c>
      <c r="H13" s="231">
        <v>2.9232083000000002E-3</v>
      </c>
    </row>
    <row r="14" spans="1:8">
      <c r="A14" s="227" t="s">
        <v>121</v>
      </c>
      <c r="B14" s="227" t="s">
        <v>60</v>
      </c>
      <c r="C14" s="227" t="s">
        <v>64</v>
      </c>
      <c r="D14" s="230">
        <v>277</v>
      </c>
      <c r="E14" s="231">
        <v>5.3857883000000004E-3</v>
      </c>
      <c r="F14" s="231">
        <v>6.7121246999999999E-4</v>
      </c>
      <c r="G14" s="231">
        <v>1.58138598E-3</v>
      </c>
      <c r="H14" s="231">
        <v>3.13318938E-3</v>
      </c>
    </row>
    <row r="15" spans="1:8">
      <c r="A15" s="227" t="s">
        <v>121</v>
      </c>
      <c r="B15" s="227" t="s">
        <v>61</v>
      </c>
      <c r="C15" s="227" t="s">
        <v>64</v>
      </c>
      <c r="D15" s="230">
        <v>189</v>
      </c>
      <c r="E15" s="231">
        <v>6.1855156200000001E-3</v>
      </c>
      <c r="F15" s="231">
        <v>7.4086298E-4</v>
      </c>
      <c r="G15" s="231">
        <v>1.90261834E-3</v>
      </c>
      <c r="H15" s="231">
        <v>3.54203386E-3</v>
      </c>
    </row>
    <row r="16" spans="1:8">
      <c r="A16" s="227" t="s">
        <v>121</v>
      </c>
      <c r="B16" s="227" t="s">
        <v>62</v>
      </c>
      <c r="C16" s="227" t="s">
        <v>64</v>
      </c>
      <c r="D16" s="230">
        <v>324</v>
      </c>
      <c r="E16" s="231">
        <v>6.0978221199999997E-3</v>
      </c>
      <c r="F16" s="231">
        <v>6.8244146E-4</v>
      </c>
      <c r="G16" s="231">
        <v>1.88278725E-3</v>
      </c>
      <c r="H16" s="231">
        <v>3.53259292E-3</v>
      </c>
    </row>
    <row r="17" spans="1:8">
      <c r="A17" s="227" t="s">
        <v>121</v>
      </c>
      <c r="B17" s="227" t="s">
        <v>57</v>
      </c>
      <c r="C17" s="227" t="s">
        <v>65</v>
      </c>
      <c r="D17" s="230">
        <v>1114</v>
      </c>
      <c r="E17" s="231">
        <v>5.9164295400000004E-3</v>
      </c>
      <c r="F17" s="231">
        <v>9.2211267999999999E-4</v>
      </c>
      <c r="G17" s="231">
        <v>1.1053757799999999E-3</v>
      </c>
      <c r="H17" s="231">
        <v>3.8889405899999998E-3</v>
      </c>
    </row>
    <row r="18" spans="1:8">
      <c r="A18" s="227" t="s">
        <v>121</v>
      </c>
      <c r="B18" s="227" t="s">
        <v>59</v>
      </c>
      <c r="C18" s="227" t="s">
        <v>65</v>
      </c>
      <c r="D18" s="230">
        <v>420</v>
      </c>
      <c r="E18" s="231">
        <v>5.2590110000000001E-3</v>
      </c>
      <c r="F18" s="231">
        <v>7.4313798000000004E-4</v>
      </c>
      <c r="G18" s="231">
        <v>9.6249423999999995E-4</v>
      </c>
      <c r="H18" s="231">
        <v>3.55337829E-3</v>
      </c>
    </row>
    <row r="19" spans="1:8">
      <c r="A19" s="227" t="s">
        <v>121</v>
      </c>
      <c r="B19" s="227" t="s">
        <v>60</v>
      </c>
      <c r="C19" s="227" t="s">
        <v>65</v>
      </c>
      <c r="D19" s="230">
        <v>302</v>
      </c>
      <c r="E19" s="231">
        <v>5.83747217E-3</v>
      </c>
      <c r="F19" s="231">
        <v>9.7555624000000005E-4</v>
      </c>
      <c r="G19" s="231">
        <v>1.07757672E-3</v>
      </c>
      <c r="H19" s="231">
        <v>3.7843387200000001E-3</v>
      </c>
    </row>
    <row r="20" spans="1:8">
      <c r="A20" s="227" t="s">
        <v>121</v>
      </c>
      <c r="B20" s="227" t="s">
        <v>61</v>
      </c>
      <c r="C20" s="227" t="s">
        <v>65</v>
      </c>
      <c r="D20" s="230">
        <v>38</v>
      </c>
      <c r="E20" s="231">
        <v>8.7701020700000007E-3</v>
      </c>
      <c r="F20" s="231">
        <v>2.33765818E-3</v>
      </c>
      <c r="G20" s="231">
        <v>1.46807969E-3</v>
      </c>
      <c r="H20" s="231">
        <v>4.9643638099999996E-3</v>
      </c>
    </row>
    <row r="21" spans="1:8">
      <c r="A21" s="227" t="s">
        <v>121</v>
      </c>
      <c r="B21" s="227" t="s">
        <v>62</v>
      </c>
      <c r="C21" s="227" t="s">
        <v>65</v>
      </c>
      <c r="D21" s="230">
        <v>354</v>
      </c>
      <c r="E21" s="231">
        <v>6.4574503300000004E-3</v>
      </c>
      <c r="F21" s="231">
        <v>9.3691124000000003E-4</v>
      </c>
      <c r="G21" s="231">
        <v>1.2596775199999999E-3</v>
      </c>
      <c r="H21" s="231">
        <v>4.26086108E-3</v>
      </c>
    </row>
    <row r="22" spans="1:8">
      <c r="A22" s="227" t="s">
        <v>121</v>
      </c>
      <c r="B22" s="227" t="s">
        <v>57</v>
      </c>
      <c r="C22" s="227" t="s">
        <v>66</v>
      </c>
      <c r="D22" s="230">
        <v>1233</v>
      </c>
      <c r="E22" s="231">
        <v>7.0730074799999999E-3</v>
      </c>
      <c r="F22" s="231">
        <v>1.2899223399999999E-3</v>
      </c>
      <c r="G22" s="231">
        <v>1.29957209E-3</v>
      </c>
      <c r="H22" s="231">
        <v>4.4835125599999998E-3</v>
      </c>
    </row>
    <row r="23" spans="1:8">
      <c r="A23" s="227" t="s">
        <v>121</v>
      </c>
      <c r="B23" s="227" t="s">
        <v>59</v>
      </c>
      <c r="C23" s="227" t="s">
        <v>66</v>
      </c>
      <c r="D23" s="230">
        <v>390</v>
      </c>
      <c r="E23" s="231">
        <v>6.6272552300000002E-3</v>
      </c>
      <c r="F23" s="231">
        <v>1.18939911E-3</v>
      </c>
      <c r="G23" s="231">
        <v>1.20340669E-3</v>
      </c>
      <c r="H23" s="231">
        <v>4.2344489399999997E-3</v>
      </c>
    </row>
    <row r="24" spans="1:8">
      <c r="A24" s="227" t="s">
        <v>121</v>
      </c>
      <c r="B24" s="227" t="s">
        <v>60</v>
      </c>
      <c r="C24" s="227" t="s">
        <v>66</v>
      </c>
      <c r="D24" s="230">
        <v>312</v>
      </c>
      <c r="E24" s="231">
        <v>6.5327484499999996E-3</v>
      </c>
      <c r="F24" s="231">
        <v>1.35490836E-3</v>
      </c>
      <c r="G24" s="231">
        <v>1.1087367099999999E-3</v>
      </c>
      <c r="H24" s="231">
        <v>4.0691028999999997E-3</v>
      </c>
    </row>
    <row r="25" spans="1:8">
      <c r="A25" s="227" t="s">
        <v>121</v>
      </c>
      <c r="B25" s="227" t="s">
        <v>61</v>
      </c>
      <c r="C25" s="227" t="s">
        <v>66</v>
      </c>
      <c r="D25" s="230">
        <v>160</v>
      </c>
      <c r="E25" s="231">
        <v>7.7921727800000003E-3</v>
      </c>
      <c r="F25" s="231">
        <v>1.40465834E-3</v>
      </c>
      <c r="G25" s="231">
        <v>1.4810472099999999E-3</v>
      </c>
      <c r="H25" s="231">
        <v>4.9064667700000003E-3</v>
      </c>
    </row>
    <row r="26" spans="1:8">
      <c r="A26" s="227" t="s">
        <v>121</v>
      </c>
      <c r="B26" s="227" t="s">
        <v>62</v>
      </c>
      <c r="C26" s="227" t="s">
        <v>66</v>
      </c>
      <c r="D26" s="230">
        <v>371</v>
      </c>
      <c r="E26" s="231">
        <v>7.6857776800000003E-3</v>
      </c>
      <c r="F26" s="231">
        <v>1.29146052E-3</v>
      </c>
      <c r="G26" s="231">
        <v>1.4828851E-3</v>
      </c>
      <c r="H26" s="231">
        <v>4.9114315500000004E-3</v>
      </c>
    </row>
    <row r="27" spans="1:8">
      <c r="A27" s="227" t="s">
        <v>121</v>
      </c>
      <c r="B27" s="227" t="s">
        <v>57</v>
      </c>
      <c r="C27" s="227" t="s">
        <v>67</v>
      </c>
      <c r="D27" s="230">
        <v>1023</v>
      </c>
      <c r="E27" s="231">
        <v>7.2048212699999999E-3</v>
      </c>
      <c r="F27" s="231">
        <v>7.2046606999999995E-4</v>
      </c>
      <c r="G27" s="231">
        <v>2.08629732E-3</v>
      </c>
      <c r="H27" s="231">
        <v>4.3980573899999997E-3</v>
      </c>
    </row>
    <row r="28" spans="1:8">
      <c r="A28" s="227" t="s">
        <v>121</v>
      </c>
      <c r="B28" s="227" t="s">
        <v>59</v>
      </c>
      <c r="C28" s="227" t="s">
        <v>67</v>
      </c>
      <c r="D28" s="230">
        <v>312</v>
      </c>
      <c r="E28" s="231">
        <v>6.90783005E-3</v>
      </c>
      <c r="F28" s="231">
        <v>6.9859900000000005E-4</v>
      </c>
      <c r="G28" s="231">
        <v>1.9284556600000001E-3</v>
      </c>
      <c r="H28" s="231">
        <v>4.28077491E-3</v>
      </c>
    </row>
    <row r="29" spans="1:8">
      <c r="A29" s="227" t="s">
        <v>121</v>
      </c>
      <c r="B29" s="227" t="s">
        <v>60</v>
      </c>
      <c r="C29" s="227" t="s">
        <v>67</v>
      </c>
      <c r="D29" s="230">
        <v>279</v>
      </c>
      <c r="E29" s="231">
        <v>6.7261546999999996E-3</v>
      </c>
      <c r="F29" s="231">
        <v>6.8452951000000004E-4</v>
      </c>
      <c r="G29" s="231">
        <v>1.9025037399999999E-3</v>
      </c>
      <c r="H29" s="231">
        <v>4.1391209600000001E-3</v>
      </c>
    </row>
    <row r="30" spans="1:8">
      <c r="A30" s="227" t="s">
        <v>121</v>
      </c>
      <c r="B30" s="227" t="s">
        <v>61</v>
      </c>
      <c r="C30" s="227" t="s">
        <v>67</v>
      </c>
      <c r="D30" s="230">
        <v>76</v>
      </c>
      <c r="E30" s="231">
        <v>9.9814202899999992E-3</v>
      </c>
      <c r="F30" s="231">
        <v>9.9597930999999998E-4</v>
      </c>
      <c r="G30" s="231">
        <v>2.61817715E-3</v>
      </c>
      <c r="H30" s="231">
        <v>6.36726338E-3</v>
      </c>
    </row>
    <row r="31" spans="1:8">
      <c r="A31" s="227" t="s">
        <v>121</v>
      </c>
      <c r="B31" s="227" t="s">
        <v>62</v>
      </c>
      <c r="C31" s="227" t="s">
        <v>67</v>
      </c>
      <c r="D31" s="230">
        <v>356</v>
      </c>
      <c r="E31" s="231">
        <v>7.2474833700000001E-3</v>
      </c>
      <c r="F31" s="231">
        <v>7.0897680999999996E-4</v>
      </c>
      <c r="G31" s="231">
        <v>2.2551235599999999E-3</v>
      </c>
      <c r="H31" s="231">
        <v>4.2833825100000002E-3</v>
      </c>
    </row>
    <row r="32" spans="1:8">
      <c r="A32" s="227" t="s">
        <v>121</v>
      </c>
      <c r="B32" s="227" t="s">
        <v>57</v>
      </c>
      <c r="C32" s="227" t="s">
        <v>68</v>
      </c>
      <c r="D32" s="230">
        <v>1393</v>
      </c>
      <c r="E32" s="231">
        <v>6.2850875700000003E-3</v>
      </c>
      <c r="F32" s="231">
        <v>1.0236697000000001E-3</v>
      </c>
      <c r="G32" s="231">
        <v>1.3446944599999999E-3</v>
      </c>
      <c r="H32" s="231">
        <v>3.9167229199999999E-3</v>
      </c>
    </row>
    <row r="33" spans="1:8">
      <c r="A33" s="227" t="s">
        <v>121</v>
      </c>
      <c r="B33" s="227" t="s">
        <v>59</v>
      </c>
      <c r="C33" s="227" t="s">
        <v>68</v>
      </c>
      <c r="D33" s="230">
        <v>513</v>
      </c>
      <c r="E33" s="231">
        <v>5.8804190500000002E-3</v>
      </c>
      <c r="F33" s="231">
        <v>9.1866086E-4</v>
      </c>
      <c r="G33" s="231">
        <v>1.23533476E-3</v>
      </c>
      <c r="H33" s="231">
        <v>3.7264229299999998E-3</v>
      </c>
    </row>
    <row r="34" spans="1:8">
      <c r="A34" s="227" t="s">
        <v>121</v>
      </c>
      <c r="B34" s="227" t="s">
        <v>60</v>
      </c>
      <c r="C34" s="227" t="s">
        <v>68</v>
      </c>
      <c r="D34" s="230">
        <v>306</v>
      </c>
      <c r="E34" s="231">
        <v>5.9287624599999996E-3</v>
      </c>
      <c r="F34" s="231">
        <v>1.08183527E-3</v>
      </c>
      <c r="G34" s="231">
        <v>1.3504975099999999E-3</v>
      </c>
      <c r="H34" s="231">
        <v>3.4964291899999998E-3</v>
      </c>
    </row>
    <row r="35" spans="1:8">
      <c r="A35" s="227" t="s">
        <v>121</v>
      </c>
      <c r="B35" s="227" t="s">
        <v>61</v>
      </c>
      <c r="C35" s="227" t="s">
        <v>68</v>
      </c>
      <c r="D35" s="230">
        <v>95</v>
      </c>
      <c r="E35" s="231">
        <v>7.24646665E-3</v>
      </c>
      <c r="F35" s="231">
        <v>1.1684938999999999E-3</v>
      </c>
      <c r="G35" s="231">
        <v>1.4076508499999999E-3</v>
      </c>
      <c r="H35" s="231">
        <v>4.6703214499999998E-3</v>
      </c>
    </row>
    <row r="36" spans="1:8">
      <c r="A36" s="227" t="s">
        <v>121</v>
      </c>
      <c r="B36" s="227" t="s">
        <v>62</v>
      </c>
      <c r="C36" s="227" t="s">
        <v>68</v>
      </c>
      <c r="D36" s="230">
        <v>479</v>
      </c>
      <c r="E36" s="231">
        <v>6.7554412699999998E-3</v>
      </c>
      <c r="F36" s="231">
        <v>1.07025126E-3</v>
      </c>
      <c r="G36" s="231">
        <v>1.4456233499999999E-3</v>
      </c>
      <c r="H36" s="231">
        <v>4.2395661600000004E-3</v>
      </c>
    </row>
    <row r="37" spans="1:8">
      <c r="A37" s="227" t="s">
        <v>121</v>
      </c>
      <c r="B37" s="227" t="s">
        <v>57</v>
      </c>
      <c r="C37" s="227" t="s">
        <v>69</v>
      </c>
      <c r="D37" s="230">
        <v>701</v>
      </c>
      <c r="E37" s="231">
        <v>4.3046802399999999E-3</v>
      </c>
      <c r="F37" s="231">
        <v>5.8740465999999999E-4</v>
      </c>
      <c r="G37" s="231">
        <v>8.4632710000000005E-4</v>
      </c>
      <c r="H37" s="231">
        <v>2.8709480099999999E-3</v>
      </c>
    </row>
    <row r="38" spans="1:8">
      <c r="A38" s="227" t="s">
        <v>121</v>
      </c>
      <c r="B38" s="227" t="s">
        <v>59</v>
      </c>
      <c r="C38" s="227" t="s">
        <v>69</v>
      </c>
      <c r="D38" s="230">
        <v>276</v>
      </c>
      <c r="E38" s="231">
        <v>4.0043358399999996E-3</v>
      </c>
      <c r="F38" s="231">
        <v>5.2771044999999996E-4</v>
      </c>
      <c r="G38" s="231">
        <v>7.5600484999999997E-4</v>
      </c>
      <c r="H38" s="231">
        <v>2.7206200800000001E-3</v>
      </c>
    </row>
    <row r="39" spans="1:8">
      <c r="A39" s="227" t="s">
        <v>121</v>
      </c>
      <c r="B39" s="227" t="s">
        <v>60</v>
      </c>
      <c r="C39" s="227" t="s">
        <v>69</v>
      </c>
      <c r="D39" s="230">
        <v>154</v>
      </c>
      <c r="E39" s="231">
        <v>4.2210795900000002E-3</v>
      </c>
      <c r="F39" s="231">
        <v>6.3649867000000002E-4</v>
      </c>
      <c r="G39" s="231">
        <v>7.8200131E-4</v>
      </c>
      <c r="H39" s="231">
        <v>2.8025791399999998E-3</v>
      </c>
    </row>
    <row r="40" spans="1:8">
      <c r="A40" s="227" t="s">
        <v>121</v>
      </c>
      <c r="B40" s="227" t="s">
        <v>61</v>
      </c>
      <c r="C40" s="227" t="s">
        <v>69</v>
      </c>
      <c r="D40" s="230">
        <v>58</v>
      </c>
      <c r="E40" s="231">
        <v>5.0213518900000002E-3</v>
      </c>
      <c r="F40" s="231">
        <v>7.0821337999999996E-4</v>
      </c>
      <c r="G40" s="231">
        <v>9.3610291999999997E-4</v>
      </c>
      <c r="H40" s="231">
        <v>3.3770351800000002E-3</v>
      </c>
    </row>
    <row r="41" spans="1:8">
      <c r="A41" s="227" t="s">
        <v>121</v>
      </c>
      <c r="B41" s="227" t="s">
        <v>62</v>
      </c>
      <c r="C41" s="227" t="s">
        <v>69</v>
      </c>
      <c r="D41" s="230">
        <v>213</v>
      </c>
      <c r="E41" s="231">
        <v>4.55915252E-3</v>
      </c>
      <c r="F41" s="231">
        <v>5.9636344000000001E-4</v>
      </c>
      <c r="G41" s="231">
        <v>9.8542621999999996E-4</v>
      </c>
      <c r="H41" s="231">
        <v>2.9773623800000001E-3</v>
      </c>
    </row>
    <row r="42" spans="1:8">
      <c r="A42" s="227" t="s">
        <v>121</v>
      </c>
      <c r="B42" s="227" t="s">
        <v>57</v>
      </c>
      <c r="C42" s="227" t="s">
        <v>70</v>
      </c>
      <c r="D42" s="230">
        <v>752</v>
      </c>
      <c r="E42" s="231">
        <v>7.6123236799999997E-3</v>
      </c>
      <c r="F42" s="231">
        <v>1.2560638299999999E-3</v>
      </c>
      <c r="G42" s="231">
        <v>1.9820599500000001E-3</v>
      </c>
      <c r="H42" s="231">
        <v>4.3741994099999997E-3</v>
      </c>
    </row>
    <row r="43" spans="1:8">
      <c r="A43" s="227" t="s">
        <v>121</v>
      </c>
      <c r="B43" s="227" t="s">
        <v>59</v>
      </c>
      <c r="C43" s="227" t="s">
        <v>70</v>
      </c>
      <c r="D43" s="230">
        <v>298</v>
      </c>
      <c r="E43" s="231">
        <v>7.15572933E-3</v>
      </c>
      <c r="F43" s="231">
        <v>1.1398518599999999E-3</v>
      </c>
      <c r="G43" s="231">
        <v>1.72694482E-3</v>
      </c>
      <c r="H43" s="231">
        <v>4.2889321399999999E-3</v>
      </c>
    </row>
    <row r="44" spans="1:8">
      <c r="A44" s="227" t="s">
        <v>121</v>
      </c>
      <c r="B44" s="227" t="s">
        <v>60</v>
      </c>
      <c r="C44" s="227" t="s">
        <v>70</v>
      </c>
      <c r="D44" s="230">
        <v>173</v>
      </c>
      <c r="E44" s="231">
        <v>7.11143199E-3</v>
      </c>
      <c r="F44" s="231">
        <v>1.1758052499999999E-3</v>
      </c>
      <c r="G44" s="231">
        <v>1.8527882400000001E-3</v>
      </c>
      <c r="H44" s="231">
        <v>4.0828380100000001E-3</v>
      </c>
    </row>
    <row r="45" spans="1:8">
      <c r="A45" s="227" t="s">
        <v>121</v>
      </c>
      <c r="B45" s="227" t="s">
        <v>61</v>
      </c>
      <c r="C45" s="227" t="s">
        <v>70</v>
      </c>
      <c r="D45" s="230">
        <v>71</v>
      </c>
      <c r="E45" s="231">
        <v>8.3041533800000001E-3</v>
      </c>
      <c r="F45" s="231">
        <v>1.5095198400000001E-3</v>
      </c>
      <c r="G45" s="231">
        <v>2.3752932100000001E-3</v>
      </c>
      <c r="H45" s="231">
        <v>4.4193398499999996E-3</v>
      </c>
    </row>
    <row r="46" spans="1:8">
      <c r="A46" s="227" t="s">
        <v>121</v>
      </c>
      <c r="B46" s="227" t="s">
        <v>62</v>
      </c>
      <c r="C46" s="227" t="s">
        <v>70</v>
      </c>
      <c r="D46" s="230">
        <v>210</v>
      </c>
      <c r="E46" s="231">
        <v>8.4389878400000003E-3</v>
      </c>
      <c r="F46" s="231">
        <v>1.4013996699999999E-3</v>
      </c>
      <c r="G46" s="231">
        <v>2.3176254299999998E-3</v>
      </c>
      <c r="H46" s="231">
        <v>4.7199622500000002E-3</v>
      </c>
    </row>
    <row r="47" spans="1:8">
      <c r="A47" s="227" t="s">
        <v>121</v>
      </c>
      <c r="B47" s="227" t="s">
        <v>57</v>
      </c>
      <c r="C47" s="227" t="s">
        <v>71</v>
      </c>
      <c r="D47" s="230">
        <v>764</v>
      </c>
      <c r="E47" s="231">
        <v>6.6300959800000003E-3</v>
      </c>
      <c r="F47" s="231">
        <v>8.5342108000000005E-4</v>
      </c>
      <c r="G47" s="231">
        <v>1.5939951799999999E-3</v>
      </c>
      <c r="H47" s="231">
        <v>4.1826792599999997E-3</v>
      </c>
    </row>
    <row r="48" spans="1:8">
      <c r="A48" s="227" t="s">
        <v>121</v>
      </c>
      <c r="B48" s="227" t="s">
        <v>59</v>
      </c>
      <c r="C48" s="227" t="s">
        <v>71</v>
      </c>
      <c r="D48" s="230">
        <v>278</v>
      </c>
      <c r="E48" s="231">
        <v>5.8327502300000002E-3</v>
      </c>
      <c r="F48" s="231">
        <v>7.3462041000000005E-4</v>
      </c>
      <c r="G48" s="231">
        <v>1.4089142999999999E-3</v>
      </c>
      <c r="H48" s="231">
        <v>3.6892150599999998E-3</v>
      </c>
    </row>
    <row r="49" spans="1:8">
      <c r="A49" s="227" t="s">
        <v>121</v>
      </c>
      <c r="B49" s="227" t="s">
        <v>60</v>
      </c>
      <c r="C49" s="227" t="s">
        <v>71</v>
      </c>
      <c r="D49" s="230">
        <v>172</v>
      </c>
      <c r="E49" s="231">
        <v>6.0160957700000003E-3</v>
      </c>
      <c r="F49" s="231">
        <v>8.1126159E-4</v>
      </c>
      <c r="G49" s="231">
        <v>1.4826251799999999E-3</v>
      </c>
      <c r="H49" s="231">
        <v>3.7222085299999999E-3</v>
      </c>
    </row>
    <row r="50" spans="1:8">
      <c r="A50" s="227" t="s">
        <v>121</v>
      </c>
      <c r="B50" s="227" t="s">
        <v>61</v>
      </c>
      <c r="C50" s="227" t="s">
        <v>71</v>
      </c>
      <c r="D50" s="230">
        <v>85</v>
      </c>
      <c r="E50" s="231">
        <v>7.0757077999999999E-3</v>
      </c>
      <c r="F50" s="231">
        <v>9.7780476000000009E-4</v>
      </c>
      <c r="G50" s="231">
        <v>1.72875792E-3</v>
      </c>
      <c r="H50" s="231">
        <v>4.3691446500000002E-3</v>
      </c>
    </row>
    <row r="51" spans="1:8">
      <c r="A51" s="227" t="s">
        <v>121</v>
      </c>
      <c r="B51" s="227" t="s">
        <v>62</v>
      </c>
      <c r="C51" s="227" t="s">
        <v>71</v>
      </c>
      <c r="D51" s="230">
        <v>229</v>
      </c>
      <c r="E51" s="231">
        <v>7.8938215400000001E-3</v>
      </c>
      <c r="F51" s="231">
        <v>9.8313901999999998E-4</v>
      </c>
      <c r="G51" s="231">
        <v>1.8523065100000001E-3</v>
      </c>
      <c r="H51" s="231">
        <v>5.0583755499999999E-3</v>
      </c>
    </row>
    <row r="52" spans="1:8">
      <c r="A52" s="227" t="s">
        <v>121</v>
      </c>
      <c r="B52" s="227" t="s">
        <v>57</v>
      </c>
      <c r="C52" s="227" t="s">
        <v>72</v>
      </c>
      <c r="D52" s="230">
        <v>1436</v>
      </c>
      <c r="E52" s="231">
        <v>6.04931531E-3</v>
      </c>
      <c r="F52" s="231">
        <v>4.1336991999999998E-4</v>
      </c>
      <c r="G52" s="231">
        <v>1.3128350500000001E-3</v>
      </c>
      <c r="H52" s="231">
        <v>4.3231098600000004E-3</v>
      </c>
    </row>
    <row r="53" spans="1:8">
      <c r="A53" s="227" t="s">
        <v>121</v>
      </c>
      <c r="B53" s="227" t="s">
        <v>59</v>
      </c>
      <c r="C53" s="227" t="s">
        <v>72</v>
      </c>
      <c r="D53" s="230">
        <v>563</v>
      </c>
      <c r="E53" s="231">
        <v>5.69374523E-3</v>
      </c>
      <c r="F53" s="231">
        <v>3.4308986000000001E-4</v>
      </c>
      <c r="G53" s="231">
        <v>1.2543991400000001E-3</v>
      </c>
      <c r="H53" s="231">
        <v>4.0962557700000004E-3</v>
      </c>
    </row>
    <row r="54" spans="1:8">
      <c r="A54" s="227" t="s">
        <v>121</v>
      </c>
      <c r="B54" s="227" t="s">
        <v>60</v>
      </c>
      <c r="C54" s="227" t="s">
        <v>72</v>
      </c>
      <c r="D54" s="230">
        <v>374</v>
      </c>
      <c r="E54" s="231">
        <v>5.7642600100000002E-3</v>
      </c>
      <c r="F54" s="231">
        <v>4.2882849000000002E-4</v>
      </c>
      <c r="G54" s="231">
        <v>1.1985663200000001E-3</v>
      </c>
      <c r="H54" s="231">
        <v>4.1368647300000002E-3</v>
      </c>
    </row>
    <row r="55" spans="1:8">
      <c r="A55" s="227" t="s">
        <v>121</v>
      </c>
      <c r="B55" s="227" t="s">
        <v>61</v>
      </c>
      <c r="C55" s="227" t="s">
        <v>72</v>
      </c>
      <c r="D55" s="230">
        <v>144</v>
      </c>
      <c r="E55" s="231">
        <v>6.6190841200000003E-3</v>
      </c>
      <c r="F55" s="231">
        <v>4.4206509999999998E-4</v>
      </c>
      <c r="G55" s="231">
        <v>1.6708459499999999E-3</v>
      </c>
      <c r="H55" s="231">
        <v>4.5061725699999996E-3</v>
      </c>
    </row>
    <row r="56" spans="1:8">
      <c r="A56" s="227" t="s">
        <v>121</v>
      </c>
      <c r="B56" s="227" t="s">
        <v>62</v>
      </c>
      <c r="C56" s="227" t="s">
        <v>72</v>
      </c>
      <c r="D56" s="230">
        <v>355</v>
      </c>
      <c r="E56" s="231">
        <v>6.6824136899999997E-3</v>
      </c>
      <c r="F56" s="231">
        <v>4.9690247999999995E-4</v>
      </c>
      <c r="G56" s="231">
        <v>1.38067268E-3</v>
      </c>
      <c r="H56" s="231">
        <v>4.8048380400000004E-3</v>
      </c>
    </row>
    <row r="57" spans="1:8">
      <c r="A57" s="227" t="s">
        <v>121</v>
      </c>
      <c r="B57" s="227" t="s">
        <v>57</v>
      </c>
      <c r="C57" s="227" t="s">
        <v>73</v>
      </c>
      <c r="D57" s="230">
        <v>2683</v>
      </c>
      <c r="E57" s="231">
        <v>6.93807264E-3</v>
      </c>
      <c r="F57" s="231">
        <v>1.1052957999999999E-3</v>
      </c>
      <c r="G57" s="231">
        <v>2.0970339000000002E-3</v>
      </c>
      <c r="H57" s="231">
        <v>3.7357424600000001E-3</v>
      </c>
    </row>
    <row r="58" spans="1:8">
      <c r="A58" s="227" t="s">
        <v>121</v>
      </c>
      <c r="B58" s="227" t="s">
        <v>59</v>
      </c>
      <c r="C58" s="227" t="s">
        <v>73</v>
      </c>
      <c r="D58" s="230">
        <v>1141</v>
      </c>
      <c r="E58" s="231">
        <v>6.3315356100000003E-3</v>
      </c>
      <c r="F58" s="231">
        <v>1.0117118E-3</v>
      </c>
      <c r="G58" s="231">
        <v>1.9587773899999998E-3</v>
      </c>
      <c r="H58" s="231">
        <v>3.3610459500000001E-3</v>
      </c>
    </row>
    <row r="59" spans="1:8">
      <c r="A59" s="227" t="s">
        <v>121</v>
      </c>
      <c r="B59" s="227" t="s">
        <v>60</v>
      </c>
      <c r="C59" s="227" t="s">
        <v>73</v>
      </c>
      <c r="D59" s="230">
        <v>598</v>
      </c>
      <c r="E59" s="231">
        <v>6.8599031499999999E-3</v>
      </c>
      <c r="F59" s="231">
        <v>1.1061948000000001E-3</v>
      </c>
      <c r="G59" s="231">
        <v>1.97965029E-3</v>
      </c>
      <c r="H59" s="231">
        <v>3.7740575699999998E-3</v>
      </c>
    </row>
    <row r="60" spans="1:8">
      <c r="A60" s="227" t="s">
        <v>121</v>
      </c>
      <c r="B60" s="227" t="s">
        <v>61</v>
      </c>
      <c r="C60" s="227" t="s">
        <v>73</v>
      </c>
      <c r="D60" s="230">
        <v>194</v>
      </c>
      <c r="E60" s="231">
        <v>8.1462984399999997E-3</v>
      </c>
      <c r="F60" s="231">
        <v>1.5483602900000001E-3</v>
      </c>
      <c r="G60" s="231">
        <v>2.3239425900000001E-3</v>
      </c>
      <c r="H60" s="231">
        <v>4.2739950599999998E-3</v>
      </c>
    </row>
    <row r="61" spans="1:8">
      <c r="A61" s="227" t="s">
        <v>121</v>
      </c>
      <c r="B61" s="227" t="s">
        <v>62</v>
      </c>
      <c r="C61" s="227" t="s">
        <v>73</v>
      </c>
      <c r="D61" s="230">
        <v>750</v>
      </c>
      <c r="E61" s="231">
        <v>7.6106170399999999E-3</v>
      </c>
      <c r="F61" s="231">
        <v>1.1323454299999999E-3</v>
      </c>
      <c r="G61" s="231">
        <v>2.34226828E-3</v>
      </c>
      <c r="H61" s="231">
        <v>4.1360028399999998E-3</v>
      </c>
    </row>
    <row r="62" spans="1:8">
      <c r="A62" s="227" t="s">
        <v>121</v>
      </c>
      <c r="B62" s="227" t="s">
        <v>57</v>
      </c>
      <c r="C62" s="227" t="s">
        <v>74</v>
      </c>
      <c r="D62" s="230">
        <v>2050</v>
      </c>
      <c r="E62" s="231">
        <v>6.5332935600000003E-3</v>
      </c>
      <c r="F62" s="231">
        <v>7.9977392000000005E-4</v>
      </c>
      <c r="G62" s="231">
        <v>1.9701047699999998E-3</v>
      </c>
      <c r="H62" s="231">
        <v>3.7634143899999998E-3</v>
      </c>
    </row>
    <row r="63" spans="1:8">
      <c r="A63" s="227" t="s">
        <v>121</v>
      </c>
      <c r="B63" s="227" t="s">
        <v>59</v>
      </c>
      <c r="C63" s="227" t="s">
        <v>74</v>
      </c>
      <c r="D63" s="230">
        <v>845</v>
      </c>
      <c r="E63" s="231">
        <v>6.01529944E-3</v>
      </c>
      <c r="F63" s="231">
        <v>6.5706474000000003E-4</v>
      </c>
      <c r="G63" s="231">
        <v>1.8104314899999999E-3</v>
      </c>
      <c r="H63" s="231">
        <v>3.5478027400000002E-3</v>
      </c>
    </row>
    <row r="64" spans="1:8">
      <c r="A64" s="227" t="s">
        <v>121</v>
      </c>
      <c r="B64" s="227" t="s">
        <v>60</v>
      </c>
      <c r="C64" s="227" t="s">
        <v>74</v>
      </c>
      <c r="D64" s="230">
        <v>460</v>
      </c>
      <c r="E64" s="231">
        <v>6.4280140499999999E-3</v>
      </c>
      <c r="F64" s="231">
        <v>7.9377994999999999E-4</v>
      </c>
      <c r="G64" s="231">
        <v>1.96927814E-3</v>
      </c>
      <c r="H64" s="231">
        <v>3.66495547E-3</v>
      </c>
    </row>
    <row r="65" spans="1:8">
      <c r="A65" s="227" t="s">
        <v>121</v>
      </c>
      <c r="B65" s="227" t="s">
        <v>61</v>
      </c>
      <c r="C65" s="227" t="s">
        <v>74</v>
      </c>
      <c r="D65" s="230">
        <v>215</v>
      </c>
      <c r="E65" s="231">
        <v>7.66203679E-3</v>
      </c>
      <c r="F65" s="231">
        <v>1.1929907100000001E-3</v>
      </c>
      <c r="G65" s="231">
        <v>2.1878765999999998E-3</v>
      </c>
      <c r="H65" s="231">
        <v>4.2811689899999996E-3</v>
      </c>
    </row>
    <row r="66" spans="1:8">
      <c r="A66" s="227" t="s">
        <v>121</v>
      </c>
      <c r="B66" s="227" t="s">
        <v>62</v>
      </c>
      <c r="C66" s="227" t="s">
        <v>74</v>
      </c>
      <c r="D66" s="230">
        <v>530</v>
      </c>
      <c r="E66" s="231">
        <v>6.9926403799999998E-3</v>
      </c>
      <c r="F66" s="231">
        <v>8.7299068000000002E-4</v>
      </c>
      <c r="G66" s="231">
        <v>2.13705427E-3</v>
      </c>
      <c r="H66" s="231">
        <v>3.9825949700000004E-3</v>
      </c>
    </row>
    <row r="67" spans="1:8">
      <c r="A67" s="227" t="s">
        <v>121</v>
      </c>
      <c r="B67" s="227" t="s">
        <v>57</v>
      </c>
      <c r="C67" s="227" t="s">
        <v>75</v>
      </c>
      <c r="D67" s="230">
        <v>971</v>
      </c>
      <c r="E67" s="231">
        <v>5.9741649000000004E-3</v>
      </c>
      <c r="F67" s="231">
        <v>6.5204567E-4</v>
      </c>
      <c r="G67" s="231">
        <v>1.2783568399999999E-3</v>
      </c>
      <c r="H67" s="231">
        <v>4.0437619099999997E-3</v>
      </c>
    </row>
    <row r="68" spans="1:8">
      <c r="A68" s="227" t="s">
        <v>121</v>
      </c>
      <c r="B68" s="227" t="s">
        <v>59</v>
      </c>
      <c r="C68" s="227" t="s">
        <v>75</v>
      </c>
      <c r="D68" s="230">
        <v>320</v>
      </c>
      <c r="E68" s="231">
        <v>5.4240810599999996E-3</v>
      </c>
      <c r="F68" s="231">
        <v>4.9211491999999999E-4</v>
      </c>
      <c r="G68" s="231">
        <v>1.1808808399999999E-3</v>
      </c>
      <c r="H68" s="231">
        <v>3.7510848200000002E-3</v>
      </c>
    </row>
    <row r="69" spans="1:8">
      <c r="A69" s="227" t="s">
        <v>121</v>
      </c>
      <c r="B69" s="227" t="s">
        <v>60</v>
      </c>
      <c r="C69" s="227" t="s">
        <v>75</v>
      </c>
      <c r="D69" s="230">
        <v>286</v>
      </c>
      <c r="E69" s="231">
        <v>5.75688754E-3</v>
      </c>
      <c r="F69" s="231">
        <v>6.6304042999999996E-4</v>
      </c>
      <c r="G69" s="231">
        <v>1.2930585499999999E-3</v>
      </c>
      <c r="H69" s="231">
        <v>3.8007880999999999E-3</v>
      </c>
    </row>
    <row r="70" spans="1:8">
      <c r="A70" s="227" t="s">
        <v>121</v>
      </c>
      <c r="B70" s="227" t="s">
        <v>61</v>
      </c>
      <c r="C70" s="227" t="s">
        <v>75</v>
      </c>
      <c r="D70" s="230">
        <v>94</v>
      </c>
      <c r="E70" s="231">
        <v>6.9538019900000003E-3</v>
      </c>
      <c r="F70" s="231">
        <v>8.3493377000000001E-4</v>
      </c>
      <c r="G70" s="231">
        <v>1.4338305299999999E-3</v>
      </c>
      <c r="H70" s="231">
        <v>4.6850371999999996E-3</v>
      </c>
    </row>
    <row r="71" spans="1:8">
      <c r="A71" s="227" t="s">
        <v>121</v>
      </c>
      <c r="B71" s="227" t="s">
        <v>62</v>
      </c>
      <c r="C71" s="227" t="s">
        <v>75</v>
      </c>
      <c r="D71" s="230">
        <v>271</v>
      </c>
      <c r="E71" s="231">
        <v>6.5132138600000004E-3</v>
      </c>
      <c r="F71" s="231">
        <v>7.6585327000000005E-4</v>
      </c>
      <c r="G71" s="231">
        <v>1.3240140499999999E-3</v>
      </c>
      <c r="H71" s="231">
        <v>4.4233460800000004E-3</v>
      </c>
    </row>
    <row r="72" spans="1:8">
      <c r="A72" s="227" t="s">
        <v>121</v>
      </c>
      <c r="B72" s="227" t="s">
        <v>57</v>
      </c>
      <c r="C72" s="227" t="s">
        <v>76</v>
      </c>
      <c r="D72" s="230">
        <v>1218</v>
      </c>
      <c r="E72" s="231">
        <v>5.1068176299999997E-3</v>
      </c>
      <c r="F72" s="231">
        <v>4.1834838000000003E-4</v>
      </c>
      <c r="G72" s="231">
        <v>1.3773525899999999E-3</v>
      </c>
      <c r="H72" s="231">
        <v>3.3111161899999999E-3</v>
      </c>
    </row>
    <row r="73" spans="1:8">
      <c r="A73" s="227" t="s">
        <v>121</v>
      </c>
      <c r="B73" s="227" t="s">
        <v>59</v>
      </c>
      <c r="C73" s="227" t="s">
        <v>76</v>
      </c>
      <c r="D73" s="230">
        <v>556</v>
      </c>
      <c r="E73" s="231">
        <v>4.5969055700000004E-3</v>
      </c>
      <c r="F73" s="231">
        <v>3.0904419999999998E-4</v>
      </c>
      <c r="G73" s="231">
        <v>1.2230421699999999E-3</v>
      </c>
      <c r="H73" s="231">
        <v>3.0648187300000001E-3</v>
      </c>
    </row>
    <row r="74" spans="1:8">
      <c r="A74" s="227" t="s">
        <v>121</v>
      </c>
      <c r="B74" s="227" t="s">
        <v>60</v>
      </c>
      <c r="C74" s="227" t="s">
        <v>76</v>
      </c>
      <c r="D74" s="230">
        <v>276</v>
      </c>
      <c r="E74" s="231">
        <v>4.8530593400000002E-3</v>
      </c>
      <c r="F74" s="231">
        <v>4.2211799000000001E-4</v>
      </c>
      <c r="G74" s="231">
        <v>1.23343542E-3</v>
      </c>
      <c r="H74" s="231">
        <v>3.1975054600000001E-3</v>
      </c>
    </row>
    <row r="75" spans="1:8">
      <c r="A75" s="227" t="s">
        <v>121</v>
      </c>
      <c r="B75" s="227" t="s">
        <v>61</v>
      </c>
      <c r="C75" s="227" t="s">
        <v>76</v>
      </c>
      <c r="D75" s="230">
        <v>99</v>
      </c>
      <c r="E75" s="231">
        <v>6.5337399499999999E-3</v>
      </c>
      <c r="F75" s="231">
        <v>7.8189277000000003E-4</v>
      </c>
      <c r="G75" s="231">
        <v>1.7993590700000001E-3</v>
      </c>
      <c r="H75" s="231">
        <v>3.9524875799999996E-3</v>
      </c>
    </row>
    <row r="76" spans="1:8">
      <c r="A76" s="227" t="s">
        <v>121</v>
      </c>
      <c r="B76" s="227" t="s">
        <v>62</v>
      </c>
      <c r="C76" s="227" t="s">
        <v>76</v>
      </c>
      <c r="D76" s="230">
        <v>287</v>
      </c>
      <c r="E76" s="231">
        <v>5.8464799499999996E-3</v>
      </c>
      <c r="F76" s="231">
        <v>5.0107248999999997E-4</v>
      </c>
      <c r="G76" s="231">
        <v>1.66912642E-3</v>
      </c>
      <c r="H76" s="231">
        <v>3.6762805799999999E-3</v>
      </c>
    </row>
    <row r="77" spans="1:8">
      <c r="A77" s="227" t="s">
        <v>121</v>
      </c>
      <c r="B77" s="227" t="s">
        <v>57</v>
      </c>
      <c r="C77" s="227" t="s">
        <v>77</v>
      </c>
      <c r="D77" s="230">
        <v>2588</v>
      </c>
      <c r="E77" s="231">
        <v>6.20579198E-3</v>
      </c>
      <c r="F77" s="231">
        <v>7.4543183999999996E-4</v>
      </c>
      <c r="G77" s="231">
        <v>2.0013977700000002E-3</v>
      </c>
      <c r="H77" s="231">
        <v>3.4589618899999999E-3</v>
      </c>
    </row>
    <row r="78" spans="1:8">
      <c r="A78" s="227" t="s">
        <v>121</v>
      </c>
      <c r="B78" s="227" t="s">
        <v>59</v>
      </c>
      <c r="C78" s="227" t="s">
        <v>77</v>
      </c>
      <c r="D78" s="230">
        <v>999</v>
      </c>
      <c r="E78" s="231">
        <v>5.6768687600000003E-3</v>
      </c>
      <c r="F78" s="231">
        <v>6.3923853000000003E-4</v>
      </c>
      <c r="G78" s="231">
        <v>1.8132481900000001E-3</v>
      </c>
      <c r="H78" s="231">
        <v>3.2243815500000001E-3</v>
      </c>
    </row>
    <row r="79" spans="1:8">
      <c r="A79" s="227" t="s">
        <v>121</v>
      </c>
      <c r="B79" s="227" t="s">
        <v>60</v>
      </c>
      <c r="C79" s="227" t="s">
        <v>77</v>
      </c>
      <c r="D79" s="230">
        <v>546</v>
      </c>
      <c r="E79" s="231">
        <v>5.8788450500000004E-3</v>
      </c>
      <c r="F79" s="231">
        <v>7.0135471000000004E-4</v>
      </c>
      <c r="G79" s="231">
        <v>1.9392295099999999E-3</v>
      </c>
      <c r="H79" s="231">
        <v>3.2382603400000001E-3</v>
      </c>
    </row>
    <row r="80" spans="1:8">
      <c r="A80" s="227" t="s">
        <v>121</v>
      </c>
      <c r="B80" s="227" t="s">
        <v>61</v>
      </c>
      <c r="C80" s="227" t="s">
        <v>77</v>
      </c>
      <c r="D80" s="230">
        <v>365</v>
      </c>
      <c r="E80" s="231">
        <v>7.1269340600000003E-3</v>
      </c>
      <c r="F80" s="231">
        <v>9.6549951E-4</v>
      </c>
      <c r="G80" s="231">
        <v>2.3168757200000001E-3</v>
      </c>
      <c r="H80" s="231">
        <v>3.84455835E-3</v>
      </c>
    </row>
    <row r="81" spans="1:8">
      <c r="A81" s="227" t="s">
        <v>121</v>
      </c>
      <c r="B81" s="227" t="s">
        <v>62</v>
      </c>
      <c r="C81" s="227" t="s">
        <v>77</v>
      </c>
      <c r="D81" s="230">
        <v>678</v>
      </c>
      <c r="E81" s="231">
        <v>6.7525330800000003E-3</v>
      </c>
      <c r="F81" s="231">
        <v>8.1892524999999995E-4</v>
      </c>
      <c r="G81" s="231">
        <v>2.1588547699999999E-3</v>
      </c>
      <c r="H81" s="231">
        <v>3.77475258E-3</v>
      </c>
    </row>
    <row r="82" spans="1:8">
      <c r="A82" s="227" t="s">
        <v>121</v>
      </c>
      <c r="B82" s="227" t="s">
        <v>57</v>
      </c>
      <c r="C82" s="227" t="s">
        <v>78</v>
      </c>
      <c r="D82" s="230">
        <v>947</v>
      </c>
      <c r="E82" s="231">
        <v>6.6197957000000002E-3</v>
      </c>
      <c r="F82" s="231">
        <v>7.8487353999999996E-4</v>
      </c>
      <c r="G82" s="231">
        <v>1.7865992499999999E-3</v>
      </c>
      <c r="H82" s="231">
        <v>4.04832243E-3</v>
      </c>
    </row>
    <row r="83" spans="1:8">
      <c r="A83" s="227" t="s">
        <v>121</v>
      </c>
      <c r="B83" s="227" t="s">
        <v>59</v>
      </c>
      <c r="C83" s="227" t="s">
        <v>78</v>
      </c>
      <c r="D83" s="230">
        <v>327</v>
      </c>
      <c r="E83" s="231">
        <v>5.9282263300000004E-3</v>
      </c>
      <c r="F83" s="231">
        <v>6.9808987000000004E-4</v>
      </c>
      <c r="G83" s="231">
        <v>1.67710786E-3</v>
      </c>
      <c r="H83" s="231">
        <v>3.5530281300000001E-3</v>
      </c>
    </row>
    <row r="84" spans="1:8">
      <c r="A84" s="227" t="s">
        <v>121</v>
      </c>
      <c r="B84" s="227" t="s">
        <v>60</v>
      </c>
      <c r="C84" s="227" t="s">
        <v>78</v>
      </c>
      <c r="D84" s="230">
        <v>209</v>
      </c>
      <c r="E84" s="231">
        <v>6.4090463600000001E-3</v>
      </c>
      <c r="F84" s="231">
        <v>7.8100057000000001E-4</v>
      </c>
      <c r="G84" s="231">
        <v>1.79940832E-3</v>
      </c>
      <c r="H84" s="231">
        <v>3.8286370000000002E-3</v>
      </c>
    </row>
    <row r="85" spans="1:8">
      <c r="A85" s="227" t="s">
        <v>121</v>
      </c>
      <c r="B85" s="227" t="s">
        <v>61</v>
      </c>
      <c r="C85" s="227" t="s">
        <v>78</v>
      </c>
      <c r="D85" s="230">
        <v>86</v>
      </c>
      <c r="E85" s="231">
        <v>7.3790102999999998E-3</v>
      </c>
      <c r="F85" s="231">
        <v>1.04745349E-3</v>
      </c>
      <c r="G85" s="231">
        <v>1.8513132700000001E-3</v>
      </c>
      <c r="H85" s="231">
        <v>4.4802430599999998E-3</v>
      </c>
    </row>
    <row r="86" spans="1:8">
      <c r="A86" s="227" t="s">
        <v>121</v>
      </c>
      <c r="B86" s="227" t="s">
        <v>62</v>
      </c>
      <c r="C86" s="227" t="s">
        <v>78</v>
      </c>
      <c r="D86" s="230">
        <v>325</v>
      </c>
      <c r="E86" s="231">
        <v>7.25024906E-3</v>
      </c>
      <c r="F86" s="231">
        <v>8.0519919000000004E-4</v>
      </c>
      <c r="G86" s="231">
        <v>1.87140289E-3</v>
      </c>
      <c r="H86" s="231">
        <v>4.5736464799999996E-3</v>
      </c>
    </row>
    <row r="87" spans="1:8">
      <c r="A87" s="227" t="s">
        <v>121</v>
      </c>
      <c r="B87" s="227" t="s">
        <v>57</v>
      </c>
      <c r="C87" s="227" t="s">
        <v>79</v>
      </c>
      <c r="D87" s="230">
        <v>12523</v>
      </c>
      <c r="E87" s="231">
        <v>4.9288750699999998E-3</v>
      </c>
      <c r="F87" s="231">
        <v>9.7091142999999999E-4</v>
      </c>
      <c r="G87" s="231">
        <v>8.9687820999999996E-4</v>
      </c>
      <c r="H87" s="231">
        <v>3.06108495E-3</v>
      </c>
    </row>
    <row r="88" spans="1:8">
      <c r="A88" s="227" t="s">
        <v>121</v>
      </c>
      <c r="B88" s="227" t="s">
        <v>59</v>
      </c>
      <c r="C88" s="227" t="s">
        <v>79</v>
      </c>
      <c r="D88" s="230">
        <v>6625</v>
      </c>
      <c r="E88" s="231">
        <v>4.6430203799999997E-3</v>
      </c>
      <c r="F88" s="231">
        <v>9.2750674999999996E-4</v>
      </c>
      <c r="G88" s="231">
        <v>8.5711716000000002E-4</v>
      </c>
      <c r="H88" s="231">
        <v>2.8583959800000001E-3</v>
      </c>
    </row>
    <row r="89" spans="1:8">
      <c r="A89" s="227" t="s">
        <v>121</v>
      </c>
      <c r="B89" s="227" t="s">
        <v>60</v>
      </c>
      <c r="C89" s="227" t="s">
        <v>79</v>
      </c>
      <c r="D89" s="230">
        <v>3010</v>
      </c>
      <c r="E89" s="231">
        <v>4.8724042500000002E-3</v>
      </c>
      <c r="F89" s="231">
        <v>1.0319073E-3</v>
      </c>
      <c r="G89" s="231">
        <v>8.6925502000000001E-4</v>
      </c>
      <c r="H89" s="231">
        <v>2.9712414599999998E-3</v>
      </c>
    </row>
    <row r="90" spans="1:8">
      <c r="A90" s="227" t="s">
        <v>121</v>
      </c>
      <c r="B90" s="227" t="s">
        <v>61</v>
      </c>
      <c r="C90" s="227" t="s">
        <v>79</v>
      </c>
      <c r="D90" s="230">
        <v>769</v>
      </c>
      <c r="E90" s="231">
        <v>5.6644629899999998E-3</v>
      </c>
      <c r="F90" s="231">
        <v>1.1791405499999999E-3</v>
      </c>
      <c r="G90" s="231">
        <v>9.5945888000000001E-4</v>
      </c>
      <c r="H90" s="231">
        <v>3.5258630699999999E-3</v>
      </c>
    </row>
    <row r="91" spans="1:8">
      <c r="A91" s="227" t="s">
        <v>121</v>
      </c>
      <c r="B91" s="227" t="s">
        <v>62</v>
      </c>
      <c r="C91" s="227" t="s">
        <v>79</v>
      </c>
      <c r="D91" s="230">
        <v>2119</v>
      </c>
      <c r="E91" s="231">
        <v>5.6358583000000002E-3</v>
      </c>
      <c r="F91" s="231">
        <v>9.4440379000000001E-4</v>
      </c>
      <c r="G91" s="231">
        <v>1.0377173700000001E-3</v>
      </c>
      <c r="H91" s="231">
        <v>3.6537366699999998E-3</v>
      </c>
    </row>
    <row r="92" spans="1:8">
      <c r="A92" s="227" t="s">
        <v>121</v>
      </c>
      <c r="B92" s="227" t="s">
        <v>57</v>
      </c>
      <c r="C92" s="227" t="s">
        <v>80</v>
      </c>
      <c r="D92" s="230">
        <v>5633</v>
      </c>
      <c r="E92" s="231">
        <v>4.9731942600000001E-3</v>
      </c>
      <c r="F92" s="231">
        <v>1.05195632E-3</v>
      </c>
      <c r="G92" s="231">
        <v>8.5847428999999995E-4</v>
      </c>
      <c r="H92" s="231">
        <v>3.0627631800000002E-3</v>
      </c>
    </row>
    <row r="93" spans="1:8">
      <c r="A93" s="227" t="s">
        <v>121</v>
      </c>
      <c r="B93" s="227" t="s">
        <v>59</v>
      </c>
      <c r="C93" s="227" t="s">
        <v>80</v>
      </c>
      <c r="D93" s="230">
        <v>2591</v>
      </c>
      <c r="E93" s="231">
        <v>4.6026753300000001E-3</v>
      </c>
      <c r="F93" s="231">
        <v>1.0019232600000001E-3</v>
      </c>
      <c r="G93" s="231">
        <v>8.0459222000000001E-4</v>
      </c>
      <c r="H93" s="231">
        <v>2.7961593700000001E-3</v>
      </c>
    </row>
    <row r="94" spans="1:8">
      <c r="A94" s="227" t="s">
        <v>121</v>
      </c>
      <c r="B94" s="227" t="s">
        <v>60</v>
      </c>
      <c r="C94" s="227" t="s">
        <v>80</v>
      </c>
      <c r="D94" s="230">
        <v>1417</v>
      </c>
      <c r="E94" s="231">
        <v>4.8315998399999999E-3</v>
      </c>
      <c r="F94" s="231">
        <v>1.0589826099999999E-3</v>
      </c>
      <c r="G94" s="231">
        <v>8.3663298000000001E-4</v>
      </c>
      <c r="H94" s="231">
        <v>2.93598378E-3</v>
      </c>
    </row>
    <row r="95" spans="1:8">
      <c r="A95" s="227" t="s">
        <v>121</v>
      </c>
      <c r="B95" s="227" t="s">
        <v>61</v>
      </c>
      <c r="C95" s="227" t="s">
        <v>80</v>
      </c>
      <c r="D95" s="230">
        <v>386</v>
      </c>
      <c r="E95" s="231">
        <v>6.3368952600000002E-3</v>
      </c>
      <c r="F95" s="231">
        <v>1.3386643700000001E-3</v>
      </c>
      <c r="G95" s="231">
        <v>9.2874424000000003E-4</v>
      </c>
      <c r="H95" s="231">
        <v>4.0694861799999999E-3</v>
      </c>
    </row>
    <row r="96" spans="1:8">
      <c r="A96" s="227" t="s">
        <v>121</v>
      </c>
      <c r="B96" s="227" t="s">
        <v>62</v>
      </c>
      <c r="C96" s="227" t="s">
        <v>80</v>
      </c>
      <c r="D96" s="230">
        <v>1239</v>
      </c>
      <c r="E96" s="231">
        <v>5.4851113400000004E-3</v>
      </c>
      <c r="F96" s="231">
        <v>1.0592283799999999E-3</v>
      </c>
      <c r="G96" s="231">
        <v>9.7423973000000002E-4</v>
      </c>
      <c r="H96" s="231">
        <v>3.4516427400000001E-3</v>
      </c>
    </row>
    <row r="97" spans="1:8">
      <c r="A97" s="227" t="s">
        <v>121</v>
      </c>
      <c r="B97" s="227" t="s">
        <v>57</v>
      </c>
      <c r="C97" s="227" t="s">
        <v>119</v>
      </c>
      <c r="D97" s="230">
        <v>2496</v>
      </c>
      <c r="E97" s="231">
        <v>5.3924934899999997E-3</v>
      </c>
      <c r="F97" s="231">
        <v>6.9392949999999998E-4</v>
      </c>
      <c r="G97" s="231">
        <v>1.32913563E-3</v>
      </c>
      <c r="H97" s="231">
        <v>3.3694278899999998E-3</v>
      </c>
    </row>
    <row r="98" spans="1:8">
      <c r="A98" s="227" t="s">
        <v>121</v>
      </c>
      <c r="B98" s="227" t="s">
        <v>59</v>
      </c>
      <c r="C98" s="227" t="s">
        <v>119</v>
      </c>
      <c r="D98" s="230">
        <v>1067</v>
      </c>
      <c r="E98" s="231">
        <v>5.1578605799999996E-3</v>
      </c>
      <c r="F98" s="231">
        <v>6.1047521999999996E-4</v>
      </c>
      <c r="G98" s="231">
        <v>1.2593392900000001E-3</v>
      </c>
      <c r="H98" s="231">
        <v>3.2880456000000001E-3</v>
      </c>
    </row>
    <row r="99" spans="1:8">
      <c r="A99" s="227" t="s">
        <v>121</v>
      </c>
      <c r="B99" s="227" t="s">
        <v>60</v>
      </c>
      <c r="C99" s="227" t="s">
        <v>119</v>
      </c>
      <c r="D99" s="230">
        <v>520</v>
      </c>
      <c r="E99" s="231">
        <v>5.0150015500000002E-3</v>
      </c>
      <c r="F99" s="231">
        <v>6.8471752999999999E-4</v>
      </c>
      <c r="G99" s="231">
        <v>1.2736820800000001E-3</v>
      </c>
      <c r="H99" s="231">
        <v>3.0566014399999999E-3</v>
      </c>
    </row>
    <row r="100" spans="1:8">
      <c r="A100" s="227" t="s">
        <v>121</v>
      </c>
      <c r="B100" s="227" t="s">
        <v>61</v>
      </c>
      <c r="C100" s="227" t="s">
        <v>119</v>
      </c>
      <c r="D100" s="230">
        <v>225</v>
      </c>
      <c r="E100" s="231">
        <v>6.5379112700000002E-3</v>
      </c>
      <c r="F100" s="231">
        <v>1.0800923299999999E-3</v>
      </c>
      <c r="G100" s="231">
        <v>1.55684133E-3</v>
      </c>
      <c r="H100" s="231">
        <v>3.9009771500000002E-3</v>
      </c>
    </row>
    <row r="101" spans="1:8">
      <c r="A101" s="227" t="s">
        <v>121</v>
      </c>
      <c r="B101" s="227" t="s">
        <v>62</v>
      </c>
      <c r="C101" s="227" t="s">
        <v>119</v>
      </c>
      <c r="D101" s="230">
        <v>684</v>
      </c>
      <c r="E101" s="231">
        <v>5.6687071299999997E-3</v>
      </c>
      <c r="F101" s="231">
        <v>7.0408928000000005E-4</v>
      </c>
      <c r="G101" s="231">
        <v>1.4052683300000001E-3</v>
      </c>
      <c r="H101" s="231">
        <v>3.5593490500000001E-3</v>
      </c>
    </row>
    <row r="102" spans="1:8">
      <c r="A102" s="227" t="s">
        <v>121</v>
      </c>
      <c r="B102" s="227" t="s">
        <v>57</v>
      </c>
      <c r="C102" s="227" t="s">
        <v>82</v>
      </c>
      <c r="D102" s="230">
        <v>1093</v>
      </c>
      <c r="E102" s="231">
        <v>6.5955594699999998E-3</v>
      </c>
      <c r="F102" s="231">
        <v>6.4157196999999999E-4</v>
      </c>
      <c r="G102" s="231">
        <v>2.0555256599999999E-3</v>
      </c>
      <c r="H102" s="231">
        <v>3.8984613400000001E-3</v>
      </c>
    </row>
    <row r="103" spans="1:8">
      <c r="A103" s="227" t="s">
        <v>121</v>
      </c>
      <c r="B103" s="227" t="s">
        <v>59</v>
      </c>
      <c r="C103" s="227" t="s">
        <v>82</v>
      </c>
      <c r="D103" s="230">
        <v>415</v>
      </c>
      <c r="E103" s="231">
        <v>6.03594912E-3</v>
      </c>
      <c r="F103" s="231">
        <v>6.0015035000000004E-4</v>
      </c>
      <c r="G103" s="231">
        <v>1.9099450999999999E-3</v>
      </c>
      <c r="H103" s="231">
        <v>3.52585317E-3</v>
      </c>
    </row>
    <row r="104" spans="1:8">
      <c r="A104" s="227" t="s">
        <v>121</v>
      </c>
      <c r="B104" s="227" t="s">
        <v>60</v>
      </c>
      <c r="C104" s="227" t="s">
        <v>82</v>
      </c>
      <c r="D104" s="230">
        <v>310</v>
      </c>
      <c r="E104" s="231">
        <v>6.2788602699999996E-3</v>
      </c>
      <c r="F104" s="231">
        <v>6.4639316E-4</v>
      </c>
      <c r="G104" s="231">
        <v>1.9798011100000002E-3</v>
      </c>
      <c r="H104" s="231">
        <v>3.6526655199999999E-3</v>
      </c>
    </row>
    <row r="105" spans="1:8">
      <c r="A105" s="227" t="s">
        <v>121</v>
      </c>
      <c r="B105" s="227" t="s">
        <v>61</v>
      </c>
      <c r="C105" s="227" t="s">
        <v>82</v>
      </c>
      <c r="D105" s="230">
        <v>74</v>
      </c>
      <c r="E105" s="231">
        <v>7.6036971999999996E-3</v>
      </c>
      <c r="F105" s="231">
        <v>7.9454432999999998E-4</v>
      </c>
      <c r="G105" s="231">
        <v>2.2402087099999998E-3</v>
      </c>
      <c r="H105" s="231">
        <v>4.5689436699999997E-3</v>
      </c>
    </row>
    <row r="106" spans="1:8">
      <c r="A106" s="227" t="s">
        <v>121</v>
      </c>
      <c r="B106" s="227" t="s">
        <v>62</v>
      </c>
      <c r="C106" s="227" t="s">
        <v>82</v>
      </c>
      <c r="D106" s="230">
        <v>294</v>
      </c>
      <c r="E106" s="231">
        <v>7.4656712100000001E-3</v>
      </c>
      <c r="F106" s="231">
        <v>6.5645446999999997E-4</v>
      </c>
      <c r="G106" s="231">
        <v>2.2943828E-3</v>
      </c>
      <c r="H106" s="231">
        <v>4.5148334700000001E-3</v>
      </c>
    </row>
    <row r="107" spans="1:8">
      <c r="A107" s="227" t="s">
        <v>121</v>
      </c>
      <c r="B107" s="227" t="s">
        <v>57</v>
      </c>
      <c r="C107" s="227" t="s">
        <v>83</v>
      </c>
      <c r="D107" s="230">
        <v>1539</v>
      </c>
      <c r="E107" s="231">
        <v>5.6124856199999996E-3</v>
      </c>
      <c r="F107" s="231">
        <v>8.4067311999999996E-4</v>
      </c>
      <c r="G107" s="231">
        <v>1.4157820199999999E-3</v>
      </c>
      <c r="H107" s="231">
        <v>3.3560300199999998E-3</v>
      </c>
    </row>
    <row r="108" spans="1:8">
      <c r="A108" s="227" t="s">
        <v>121</v>
      </c>
      <c r="B108" s="227" t="s">
        <v>59</v>
      </c>
      <c r="C108" s="227" t="s">
        <v>83</v>
      </c>
      <c r="D108" s="230">
        <v>568</v>
      </c>
      <c r="E108" s="231">
        <v>5.0850732699999996E-3</v>
      </c>
      <c r="F108" s="231">
        <v>6.8018037999999996E-4</v>
      </c>
      <c r="G108" s="231">
        <v>1.3377222900000001E-3</v>
      </c>
      <c r="H108" s="231">
        <v>3.06717015E-3</v>
      </c>
    </row>
    <row r="109" spans="1:8">
      <c r="A109" s="227" t="s">
        <v>121</v>
      </c>
      <c r="B109" s="227" t="s">
        <v>60</v>
      </c>
      <c r="C109" s="227" t="s">
        <v>83</v>
      </c>
      <c r="D109" s="230">
        <v>330</v>
      </c>
      <c r="E109" s="231">
        <v>5.1375909499999997E-3</v>
      </c>
      <c r="F109" s="231">
        <v>8.2635358999999997E-4</v>
      </c>
      <c r="G109" s="231">
        <v>1.40060302E-3</v>
      </c>
      <c r="H109" s="231">
        <v>2.9106338800000001E-3</v>
      </c>
    </row>
    <row r="110" spans="1:8">
      <c r="A110" s="227" t="s">
        <v>121</v>
      </c>
      <c r="B110" s="227" t="s">
        <v>61</v>
      </c>
      <c r="C110" s="227" t="s">
        <v>83</v>
      </c>
      <c r="D110" s="230">
        <v>214</v>
      </c>
      <c r="E110" s="231">
        <v>6.50554884E-3</v>
      </c>
      <c r="F110" s="231">
        <v>9.833633799999999E-4</v>
      </c>
      <c r="G110" s="231">
        <v>1.4500040800000001E-3</v>
      </c>
      <c r="H110" s="231">
        <v>4.0721808699999999E-3</v>
      </c>
    </row>
    <row r="111" spans="1:8">
      <c r="A111" s="227" t="s">
        <v>121</v>
      </c>
      <c r="B111" s="227" t="s">
        <v>62</v>
      </c>
      <c r="C111" s="227" t="s">
        <v>83</v>
      </c>
      <c r="D111" s="230">
        <v>427</v>
      </c>
      <c r="E111" s="231">
        <v>6.2334924700000001E-3</v>
      </c>
      <c r="F111" s="231">
        <v>9.9371669000000002E-4</v>
      </c>
      <c r="G111" s="231">
        <v>1.5141976499999999E-3</v>
      </c>
      <c r="H111" s="231">
        <v>3.7255776599999998E-3</v>
      </c>
    </row>
    <row r="112" spans="1:8">
      <c r="A112" s="227" t="s">
        <v>121</v>
      </c>
      <c r="B112" s="227" t="s">
        <v>57</v>
      </c>
      <c r="C112" s="227" t="s">
        <v>84</v>
      </c>
      <c r="D112" s="230">
        <v>1652</v>
      </c>
      <c r="E112" s="231">
        <v>5.6403080899999998E-3</v>
      </c>
      <c r="F112" s="231">
        <v>1.01122492E-3</v>
      </c>
      <c r="G112" s="231">
        <v>1.3926859599999999E-3</v>
      </c>
      <c r="H112" s="231">
        <v>3.23639672E-3</v>
      </c>
    </row>
    <row r="113" spans="1:8">
      <c r="A113" s="227" t="s">
        <v>121</v>
      </c>
      <c r="B113" s="227" t="s">
        <v>59</v>
      </c>
      <c r="C113" s="227" t="s">
        <v>84</v>
      </c>
      <c r="D113" s="230">
        <v>661</v>
      </c>
      <c r="E113" s="231">
        <v>4.9652074899999999E-3</v>
      </c>
      <c r="F113" s="231">
        <v>8.8241345999999997E-4</v>
      </c>
      <c r="G113" s="231">
        <v>1.1249962499999999E-3</v>
      </c>
      <c r="H113" s="231">
        <v>2.95779729E-3</v>
      </c>
    </row>
    <row r="114" spans="1:8">
      <c r="A114" s="227" t="s">
        <v>121</v>
      </c>
      <c r="B114" s="227" t="s">
        <v>60</v>
      </c>
      <c r="C114" s="227" t="s">
        <v>84</v>
      </c>
      <c r="D114" s="230">
        <v>410</v>
      </c>
      <c r="E114" s="231">
        <v>5.5607777799999997E-3</v>
      </c>
      <c r="F114" s="231">
        <v>1.02760816E-3</v>
      </c>
      <c r="G114" s="231">
        <v>1.42736541E-3</v>
      </c>
      <c r="H114" s="231">
        <v>3.10580373E-3</v>
      </c>
    </row>
    <row r="115" spans="1:8">
      <c r="A115" s="227" t="s">
        <v>121</v>
      </c>
      <c r="B115" s="227" t="s">
        <v>61</v>
      </c>
      <c r="C115" s="227" t="s">
        <v>84</v>
      </c>
      <c r="D115" s="230">
        <v>173</v>
      </c>
      <c r="E115" s="231">
        <v>6.7165754399999998E-3</v>
      </c>
      <c r="F115" s="231">
        <v>1.1891187600000001E-3</v>
      </c>
      <c r="G115" s="231">
        <v>1.71958605E-3</v>
      </c>
      <c r="H115" s="231">
        <v>3.80787012E-3</v>
      </c>
    </row>
    <row r="116" spans="1:8">
      <c r="A116" s="227" t="s">
        <v>121</v>
      </c>
      <c r="B116" s="227" t="s">
        <v>62</v>
      </c>
      <c r="C116" s="227" t="s">
        <v>84</v>
      </c>
      <c r="D116" s="230">
        <v>408</v>
      </c>
      <c r="E116" s="231">
        <v>6.3575989299999996E-3</v>
      </c>
      <c r="F116" s="231">
        <v>1.12801809E-3</v>
      </c>
      <c r="G116" s="231">
        <v>1.65290805E-3</v>
      </c>
      <c r="H116" s="231">
        <v>3.5766723299999999E-3</v>
      </c>
    </row>
    <row r="117" spans="1:8">
      <c r="A117" s="227" t="s">
        <v>121</v>
      </c>
      <c r="B117" s="227" t="s">
        <v>57</v>
      </c>
      <c r="C117" s="227" t="s">
        <v>86</v>
      </c>
      <c r="D117" s="230">
        <v>3</v>
      </c>
      <c r="E117" s="231">
        <v>5.9066354099999996E-3</v>
      </c>
      <c r="F117" s="231">
        <v>2.8549374000000002E-4</v>
      </c>
      <c r="G117" s="231">
        <v>3.6844134200000002E-3</v>
      </c>
      <c r="H117" s="231">
        <v>1.9367282299999999E-3</v>
      </c>
    </row>
    <row r="118" spans="1:8">
      <c r="A118" s="227" t="s">
        <v>121</v>
      </c>
      <c r="B118" s="227" t="s">
        <v>59</v>
      </c>
      <c r="C118" s="227" t="s">
        <v>86</v>
      </c>
      <c r="D118" s="230">
        <v>2</v>
      </c>
      <c r="E118" s="231">
        <v>5.0636569400000003E-3</v>
      </c>
      <c r="F118" s="231">
        <v>1.5046284E-4</v>
      </c>
      <c r="G118" s="231">
        <v>3.6574072799999999E-3</v>
      </c>
      <c r="H118" s="231">
        <v>1.2557867999999999E-3</v>
      </c>
    </row>
    <row r="119" spans="1:8">
      <c r="A119" s="227" t="s">
        <v>121</v>
      </c>
      <c r="B119" s="227" t="s">
        <v>61</v>
      </c>
      <c r="C119" s="227" t="s">
        <v>86</v>
      </c>
      <c r="D119" s="230">
        <v>1</v>
      </c>
      <c r="E119" s="231">
        <v>7.5925923599999999E-3</v>
      </c>
      <c r="F119" s="231">
        <v>5.5555554999999997E-4</v>
      </c>
      <c r="G119" s="231">
        <v>3.7384256899999999E-3</v>
      </c>
      <c r="H119" s="231">
        <v>3.2986111099999999E-3</v>
      </c>
    </row>
    <row r="120" spans="1:8">
      <c r="A120" s="227" t="s">
        <v>121</v>
      </c>
      <c r="B120" s="227" t="s">
        <v>57</v>
      </c>
      <c r="C120" s="227" t="s">
        <v>87</v>
      </c>
      <c r="D120" s="230">
        <v>2225</v>
      </c>
      <c r="E120" s="231">
        <v>5.4477213600000003E-3</v>
      </c>
      <c r="F120" s="231">
        <v>3.1683288999999999E-4</v>
      </c>
      <c r="G120" s="231">
        <v>1.3943609699999999E-3</v>
      </c>
      <c r="H120" s="231">
        <v>3.7365270099999999E-3</v>
      </c>
    </row>
    <row r="121" spans="1:8">
      <c r="A121" s="227" t="s">
        <v>121</v>
      </c>
      <c r="B121" s="227" t="s">
        <v>59</v>
      </c>
      <c r="C121" s="227" t="s">
        <v>87</v>
      </c>
      <c r="D121" s="230">
        <v>775</v>
      </c>
      <c r="E121" s="231">
        <v>4.84490717E-3</v>
      </c>
      <c r="F121" s="231">
        <v>2.7114671999999999E-4</v>
      </c>
      <c r="G121" s="231">
        <v>1.1848115800000001E-3</v>
      </c>
      <c r="H121" s="231">
        <v>3.3889483799999999E-3</v>
      </c>
    </row>
    <row r="122" spans="1:8">
      <c r="A122" s="227" t="s">
        <v>121</v>
      </c>
      <c r="B122" s="227" t="s">
        <v>60</v>
      </c>
      <c r="C122" s="227" t="s">
        <v>87</v>
      </c>
      <c r="D122" s="230">
        <v>484</v>
      </c>
      <c r="E122" s="231">
        <v>5.06052451E-3</v>
      </c>
      <c r="F122" s="231">
        <v>3.1515415E-4</v>
      </c>
      <c r="G122" s="231">
        <v>1.3420662499999999E-3</v>
      </c>
      <c r="H122" s="231">
        <v>3.40330362E-3</v>
      </c>
    </row>
    <row r="123" spans="1:8">
      <c r="A123" s="227" t="s">
        <v>121</v>
      </c>
      <c r="B123" s="227" t="s">
        <v>61</v>
      </c>
      <c r="C123" s="227" t="s">
        <v>87</v>
      </c>
      <c r="D123" s="230">
        <v>222</v>
      </c>
      <c r="E123" s="231">
        <v>5.7292185599999998E-3</v>
      </c>
      <c r="F123" s="231">
        <v>3.4195630999999998E-4</v>
      </c>
      <c r="G123" s="231">
        <v>1.46641408E-3</v>
      </c>
      <c r="H123" s="231">
        <v>3.9208476699999998E-3</v>
      </c>
    </row>
    <row r="124" spans="1:8">
      <c r="A124" s="227" t="s">
        <v>121</v>
      </c>
      <c r="B124" s="227" t="s">
        <v>62</v>
      </c>
      <c r="C124" s="227" t="s">
        <v>87</v>
      </c>
      <c r="D124" s="230">
        <v>744</v>
      </c>
      <c r="E124" s="231">
        <v>6.2435437900000001E-3</v>
      </c>
      <c r="F124" s="231">
        <v>3.5801824E-4</v>
      </c>
      <c r="G124" s="231">
        <v>1.6251615499999999E-3</v>
      </c>
      <c r="H124" s="231">
        <v>4.2603635200000002E-3</v>
      </c>
    </row>
    <row r="125" spans="1:8">
      <c r="A125" s="227" t="s">
        <v>121</v>
      </c>
      <c r="B125" s="227" t="s">
        <v>57</v>
      </c>
      <c r="C125" s="227" t="s">
        <v>88</v>
      </c>
      <c r="D125" s="230">
        <v>2680</v>
      </c>
      <c r="E125" s="231">
        <v>5.2256855700000002E-3</v>
      </c>
      <c r="F125" s="231">
        <v>9.4181411999999997E-4</v>
      </c>
      <c r="G125" s="231">
        <v>9.3945612000000003E-4</v>
      </c>
      <c r="H125" s="231">
        <v>3.3444148400000001E-3</v>
      </c>
    </row>
    <row r="126" spans="1:8">
      <c r="A126" s="227" t="s">
        <v>121</v>
      </c>
      <c r="B126" s="227" t="s">
        <v>59</v>
      </c>
      <c r="C126" s="227" t="s">
        <v>88</v>
      </c>
      <c r="D126" s="230">
        <v>1305</v>
      </c>
      <c r="E126" s="231">
        <v>4.6675267199999997E-3</v>
      </c>
      <c r="F126" s="231">
        <v>8.5442362E-4</v>
      </c>
      <c r="G126" s="231">
        <v>8.2937750999999998E-4</v>
      </c>
      <c r="H126" s="231">
        <v>2.9837251E-3</v>
      </c>
    </row>
    <row r="127" spans="1:8">
      <c r="A127" s="227" t="s">
        <v>121</v>
      </c>
      <c r="B127" s="227" t="s">
        <v>60</v>
      </c>
      <c r="C127" s="227" t="s">
        <v>88</v>
      </c>
      <c r="D127" s="230">
        <v>722</v>
      </c>
      <c r="E127" s="231">
        <v>5.38949461E-3</v>
      </c>
      <c r="F127" s="231">
        <v>9.8660141000000002E-4</v>
      </c>
      <c r="G127" s="231">
        <v>9.2954859999999997E-4</v>
      </c>
      <c r="H127" s="231">
        <v>3.4733441300000001E-3</v>
      </c>
    </row>
    <row r="128" spans="1:8">
      <c r="A128" s="227" t="s">
        <v>121</v>
      </c>
      <c r="B128" s="227" t="s">
        <v>61</v>
      </c>
      <c r="C128" s="227" t="s">
        <v>88</v>
      </c>
      <c r="D128" s="230">
        <v>126</v>
      </c>
      <c r="E128" s="231">
        <v>6.95087425E-3</v>
      </c>
      <c r="F128" s="231">
        <v>1.29280548E-3</v>
      </c>
      <c r="G128" s="231">
        <v>1.1339834400000001E-3</v>
      </c>
      <c r="H128" s="231">
        <v>4.5240848500000003E-3</v>
      </c>
    </row>
    <row r="129" spans="1:8">
      <c r="A129" s="227" t="s">
        <v>121</v>
      </c>
      <c r="B129" s="227" t="s">
        <v>62</v>
      </c>
      <c r="C129" s="227" t="s">
        <v>88</v>
      </c>
      <c r="D129" s="230">
        <v>527</v>
      </c>
      <c r="E129" s="231">
        <v>5.9709481800000004E-3</v>
      </c>
      <c r="F129" s="231">
        <v>1.01293988E-3</v>
      </c>
      <c r="G129" s="231">
        <v>1.1791058199999999E-3</v>
      </c>
      <c r="H129" s="231">
        <v>3.7789020000000002E-3</v>
      </c>
    </row>
    <row r="130" spans="1:8">
      <c r="A130" s="227" t="s">
        <v>121</v>
      </c>
      <c r="B130" s="227" t="s">
        <v>57</v>
      </c>
      <c r="C130" s="227" t="s">
        <v>89</v>
      </c>
      <c r="D130" s="230">
        <v>1332</v>
      </c>
      <c r="E130" s="231">
        <v>5.8612342599999997E-3</v>
      </c>
      <c r="F130" s="231">
        <v>8.2398346999999999E-4</v>
      </c>
      <c r="G130" s="231">
        <v>1.57791448E-3</v>
      </c>
      <c r="H130" s="231">
        <v>3.4593358300000002E-3</v>
      </c>
    </row>
    <row r="131" spans="1:8">
      <c r="A131" s="227" t="s">
        <v>121</v>
      </c>
      <c r="B131" s="227" t="s">
        <v>59</v>
      </c>
      <c r="C131" s="227" t="s">
        <v>89</v>
      </c>
      <c r="D131" s="230">
        <v>534</v>
      </c>
      <c r="E131" s="231">
        <v>5.3224265800000002E-3</v>
      </c>
      <c r="F131" s="231">
        <v>7.1069991999999998E-4</v>
      </c>
      <c r="G131" s="231">
        <v>1.4311752000000001E-3</v>
      </c>
      <c r="H131" s="231">
        <v>3.1805509799999999E-3</v>
      </c>
    </row>
    <row r="132" spans="1:8">
      <c r="A132" s="227" t="s">
        <v>121</v>
      </c>
      <c r="B132" s="227" t="s">
        <v>60</v>
      </c>
      <c r="C132" s="227" t="s">
        <v>89</v>
      </c>
      <c r="D132" s="230">
        <v>347</v>
      </c>
      <c r="E132" s="231">
        <v>5.7756294899999998E-3</v>
      </c>
      <c r="F132" s="231">
        <v>8.7916242999999997E-4</v>
      </c>
      <c r="G132" s="231">
        <v>1.5445549599999999E-3</v>
      </c>
      <c r="H132" s="231">
        <v>3.3519116599999999E-3</v>
      </c>
    </row>
    <row r="133" spans="1:8">
      <c r="A133" s="227" t="s">
        <v>121</v>
      </c>
      <c r="B133" s="227" t="s">
        <v>61</v>
      </c>
      <c r="C133" s="227" t="s">
        <v>89</v>
      </c>
      <c r="D133" s="230">
        <v>110</v>
      </c>
      <c r="E133" s="231">
        <v>6.84837941E-3</v>
      </c>
      <c r="F133" s="231">
        <v>8.6510921999999996E-4</v>
      </c>
      <c r="G133" s="231">
        <v>1.69107718E-3</v>
      </c>
      <c r="H133" s="231">
        <v>4.2921925299999998E-3</v>
      </c>
    </row>
    <row r="134" spans="1:8">
      <c r="A134" s="227" t="s">
        <v>121</v>
      </c>
      <c r="B134" s="227" t="s">
        <v>62</v>
      </c>
      <c r="C134" s="227" t="s">
        <v>89</v>
      </c>
      <c r="D134" s="230">
        <v>341</v>
      </c>
      <c r="E134" s="231">
        <v>6.4736746800000003E-3</v>
      </c>
      <c r="F134" s="231">
        <v>9.3196727999999998E-4</v>
      </c>
      <c r="G134" s="231">
        <v>1.8051480100000001E-3</v>
      </c>
      <c r="H134" s="231">
        <v>3.73655888E-3</v>
      </c>
    </row>
    <row r="135" spans="1:8">
      <c r="A135" s="227" t="s">
        <v>121</v>
      </c>
      <c r="B135" s="227" t="s">
        <v>57</v>
      </c>
      <c r="C135" s="227" t="s">
        <v>90</v>
      </c>
      <c r="D135" s="230">
        <v>1188</v>
      </c>
      <c r="E135" s="231">
        <v>7.1287136000000003E-3</v>
      </c>
      <c r="F135" s="231">
        <v>6.1234427000000002E-4</v>
      </c>
      <c r="G135" s="231">
        <v>2.1933160300000002E-3</v>
      </c>
      <c r="H135" s="231">
        <v>4.3230528100000002E-3</v>
      </c>
    </row>
    <row r="136" spans="1:8">
      <c r="A136" s="227" t="s">
        <v>121</v>
      </c>
      <c r="B136" s="227" t="s">
        <v>59</v>
      </c>
      <c r="C136" s="227" t="s">
        <v>90</v>
      </c>
      <c r="D136" s="230">
        <v>402</v>
      </c>
      <c r="E136" s="231">
        <v>6.1851043399999998E-3</v>
      </c>
      <c r="F136" s="231">
        <v>5.6068014999999998E-4</v>
      </c>
      <c r="G136" s="231">
        <v>1.86308018E-3</v>
      </c>
      <c r="H136" s="231">
        <v>3.7613435000000001E-3</v>
      </c>
    </row>
    <row r="137" spans="1:8">
      <c r="A137" s="227" t="s">
        <v>121</v>
      </c>
      <c r="B137" s="227" t="s">
        <v>60</v>
      </c>
      <c r="C137" s="227" t="s">
        <v>90</v>
      </c>
      <c r="D137" s="230">
        <v>323</v>
      </c>
      <c r="E137" s="231">
        <v>6.8312117899999997E-3</v>
      </c>
      <c r="F137" s="231">
        <v>6.1464402000000005E-4</v>
      </c>
      <c r="G137" s="231">
        <v>1.9880888799999998E-3</v>
      </c>
      <c r="H137" s="231">
        <v>4.22847841E-3</v>
      </c>
    </row>
    <row r="138" spans="1:8">
      <c r="A138" s="227" t="s">
        <v>121</v>
      </c>
      <c r="B138" s="227" t="s">
        <v>61</v>
      </c>
      <c r="C138" s="227" t="s">
        <v>90</v>
      </c>
      <c r="D138" s="230">
        <v>139</v>
      </c>
      <c r="E138" s="231">
        <v>8.1060982E-3</v>
      </c>
      <c r="F138" s="231">
        <v>6.0801335999999999E-4</v>
      </c>
      <c r="G138" s="231">
        <v>2.5880126800000001E-3</v>
      </c>
      <c r="H138" s="231">
        <v>4.9100716900000001E-3</v>
      </c>
    </row>
    <row r="139" spans="1:8">
      <c r="A139" s="227" t="s">
        <v>121</v>
      </c>
      <c r="B139" s="227" t="s">
        <v>62</v>
      </c>
      <c r="C139" s="227" t="s">
        <v>90</v>
      </c>
      <c r="D139" s="230">
        <v>324</v>
      </c>
      <c r="E139" s="231">
        <v>8.1767615899999996E-3</v>
      </c>
      <c r="F139" s="231">
        <v>6.7601141999999996E-4</v>
      </c>
      <c r="G139" s="231">
        <v>2.6383170899999999E-3</v>
      </c>
      <c r="H139" s="231">
        <v>4.8624326000000001E-3</v>
      </c>
    </row>
    <row r="140" spans="1:8">
      <c r="A140" s="227" t="s">
        <v>121</v>
      </c>
      <c r="B140" s="227" t="s">
        <v>57</v>
      </c>
      <c r="C140" s="227" t="s">
        <v>91</v>
      </c>
      <c r="D140" s="230">
        <v>2910</v>
      </c>
      <c r="E140" s="231">
        <v>4.6720636799999996E-3</v>
      </c>
      <c r="F140" s="231">
        <v>9.4104754999999995E-4</v>
      </c>
      <c r="G140" s="231">
        <v>1.08297911E-3</v>
      </c>
      <c r="H140" s="231">
        <v>2.6480365399999999E-3</v>
      </c>
    </row>
    <row r="141" spans="1:8">
      <c r="A141" s="227" t="s">
        <v>121</v>
      </c>
      <c r="B141" s="227" t="s">
        <v>59</v>
      </c>
      <c r="C141" s="227" t="s">
        <v>91</v>
      </c>
      <c r="D141" s="230">
        <v>1388</v>
      </c>
      <c r="E141" s="231">
        <v>4.4593454000000001E-3</v>
      </c>
      <c r="F141" s="231">
        <v>8.7866210000000003E-4</v>
      </c>
      <c r="G141" s="231">
        <v>1.0243053199999999E-3</v>
      </c>
      <c r="H141" s="231">
        <v>2.55637751E-3</v>
      </c>
    </row>
    <row r="142" spans="1:8">
      <c r="A142" s="227" t="s">
        <v>121</v>
      </c>
      <c r="B142" s="227" t="s">
        <v>60</v>
      </c>
      <c r="C142" s="227" t="s">
        <v>91</v>
      </c>
      <c r="D142" s="230">
        <v>632</v>
      </c>
      <c r="E142" s="231">
        <v>4.4266985100000003E-3</v>
      </c>
      <c r="F142" s="231">
        <v>9.6002526000000003E-4</v>
      </c>
      <c r="G142" s="231">
        <v>1.02697908E-3</v>
      </c>
      <c r="H142" s="231">
        <v>2.4396937E-3</v>
      </c>
    </row>
    <row r="143" spans="1:8">
      <c r="A143" s="227" t="s">
        <v>121</v>
      </c>
      <c r="B143" s="227" t="s">
        <v>61</v>
      </c>
      <c r="C143" s="227" t="s">
        <v>91</v>
      </c>
      <c r="D143" s="230">
        <v>212</v>
      </c>
      <c r="E143" s="231">
        <v>5.6486938599999998E-3</v>
      </c>
      <c r="F143" s="231">
        <v>1.19169262E-3</v>
      </c>
      <c r="G143" s="231">
        <v>1.12273955E-3</v>
      </c>
      <c r="H143" s="231">
        <v>3.3342611999999999E-3</v>
      </c>
    </row>
    <row r="144" spans="1:8">
      <c r="A144" s="227" t="s">
        <v>121</v>
      </c>
      <c r="B144" s="227" t="s">
        <v>62</v>
      </c>
      <c r="C144" s="227" t="s">
        <v>91</v>
      </c>
      <c r="D144" s="230">
        <v>678</v>
      </c>
      <c r="E144" s="231">
        <v>5.0308810299999999E-3</v>
      </c>
      <c r="F144" s="231">
        <v>9.7269996999999997E-4</v>
      </c>
      <c r="G144" s="231">
        <v>1.24286411E-3</v>
      </c>
      <c r="H144" s="231">
        <v>2.8153164499999999E-3</v>
      </c>
    </row>
    <row r="145" spans="1:8">
      <c r="A145" s="227" t="s">
        <v>121</v>
      </c>
      <c r="B145" s="227" t="s">
        <v>57</v>
      </c>
      <c r="C145" s="227" t="s">
        <v>92</v>
      </c>
      <c r="D145" s="230">
        <v>1372</v>
      </c>
      <c r="E145" s="231">
        <v>6.3348060100000001E-3</v>
      </c>
      <c r="F145" s="231">
        <v>7.4580204999999996E-4</v>
      </c>
      <c r="G145" s="231">
        <v>1.5091847900000001E-3</v>
      </c>
      <c r="H145" s="231">
        <v>4.0798186899999997E-3</v>
      </c>
    </row>
    <row r="146" spans="1:8">
      <c r="A146" s="227" t="s">
        <v>121</v>
      </c>
      <c r="B146" s="227" t="s">
        <v>59</v>
      </c>
      <c r="C146" s="227" t="s">
        <v>92</v>
      </c>
      <c r="D146" s="230">
        <v>470</v>
      </c>
      <c r="E146" s="231">
        <v>5.61672553E-3</v>
      </c>
      <c r="F146" s="231">
        <v>6.5191564999999999E-4</v>
      </c>
      <c r="G146" s="231">
        <v>1.2849928799999999E-3</v>
      </c>
      <c r="H146" s="231">
        <v>3.6798165499999998E-3</v>
      </c>
    </row>
    <row r="147" spans="1:8">
      <c r="A147" s="227" t="s">
        <v>121</v>
      </c>
      <c r="B147" s="227" t="s">
        <v>60</v>
      </c>
      <c r="C147" s="227" t="s">
        <v>92</v>
      </c>
      <c r="D147" s="230">
        <v>299</v>
      </c>
      <c r="E147" s="231">
        <v>6.1779230999999997E-3</v>
      </c>
      <c r="F147" s="231">
        <v>6.8027660000000005E-4</v>
      </c>
      <c r="G147" s="231">
        <v>1.40475944E-3</v>
      </c>
      <c r="H147" s="231">
        <v>4.0928865599999999E-3</v>
      </c>
    </row>
    <row r="148" spans="1:8">
      <c r="A148" s="227" t="s">
        <v>121</v>
      </c>
      <c r="B148" s="227" t="s">
        <v>61</v>
      </c>
      <c r="C148" s="227" t="s">
        <v>92</v>
      </c>
      <c r="D148" s="230">
        <v>238</v>
      </c>
      <c r="E148" s="231">
        <v>7.4760735300000002E-3</v>
      </c>
      <c r="F148" s="231">
        <v>9.0545222000000005E-4</v>
      </c>
      <c r="G148" s="231">
        <v>1.73056699E-3</v>
      </c>
      <c r="H148" s="231">
        <v>4.8400538199999997E-3</v>
      </c>
    </row>
    <row r="149" spans="1:8">
      <c r="A149" s="227" t="s">
        <v>121</v>
      </c>
      <c r="B149" s="227" t="s">
        <v>62</v>
      </c>
      <c r="C149" s="227" t="s">
        <v>92</v>
      </c>
      <c r="D149" s="230">
        <v>365</v>
      </c>
      <c r="E149" s="231">
        <v>6.6438036600000002E-3</v>
      </c>
      <c r="F149" s="231">
        <v>8.1627322000000005E-4</v>
      </c>
      <c r="G149" s="231">
        <v>1.7390598999999999E-3</v>
      </c>
      <c r="H149" s="231">
        <v>4.08847007E-3</v>
      </c>
    </row>
    <row r="150" spans="1:8">
      <c r="A150" s="227" t="s">
        <v>121</v>
      </c>
      <c r="B150" s="227" t="s">
        <v>57</v>
      </c>
      <c r="C150" s="227" t="s">
        <v>93</v>
      </c>
      <c r="D150" s="230">
        <v>1171</v>
      </c>
      <c r="E150" s="231">
        <v>7.2986741300000001E-3</v>
      </c>
      <c r="F150" s="231">
        <v>9.6882192000000004E-4</v>
      </c>
      <c r="G150" s="231">
        <v>2.06231987E-3</v>
      </c>
      <c r="H150" s="231">
        <v>4.2675318599999998E-3</v>
      </c>
    </row>
    <row r="151" spans="1:8">
      <c r="A151" s="227" t="s">
        <v>121</v>
      </c>
      <c r="B151" s="227" t="s">
        <v>59</v>
      </c>
      <c r="C151" s="227" t="s">
        <v>93</v>
      </c>
      <c r="D151" s="230">
        <v>426</v>
      </c>
      <c r="E151" s="231">
        <v>6.4580342299999996E-3</v>
      </c>
      <c r="F151" s="231">
        <v>8.4517887000000002E-4</v>
      </c>
      <c r="G151" s="231">
        <v>1.8884213299999999E-3</v>
      </c>
      <c r="H151" s="231">
        <v>3.72443356E-3</v>
      </c>
    </row>
    <row r="152" spans="1:8">
      <c r="A152" s="227" t="s">
        <v>121</v>
      </c>
      <c r="B152" s="227" t="s">
        <v>60</v>
      </c>
      <c r="C152" s="227" t="s">
        <v>93</v>
      </c>
      <c r="D152" s="230">
        <v>325</v>
      </c>
      <c r="E152" s="231">
        <v>6.8637817999999996E-3</v>
      </c>
      <c r="F152" s="231">
        <v>9.4711515000000005E-4</v>
      </c>
      <c r="G152" s="231">
        <v>1.94394562E-3</v>
      </c>
      <c r="H152" s="231">
        <v>3.9727205500000003E-3</v>
      </c>
    </row>
    <row r="153" spans="1:8">
      <c r="A153" s="227" t="s">
        <v>121</v>
      </c>
      <c r="B153" s="227" t="s">
        <v>61</v>
      </c>
      <c r="C153" s="227" t="s">
        <v>93</v>
      </c>
      <c r="D153" s="230">
        <v>140</v>
      </c>
      <c r="E153" s="231">
        <v>9.2953866499999992E-3</v>
      </c>
      <c r="F153" s="231">
        <v>1.18229144E-3</v>
      </c>
      <c r="G153" s="231">
        <v>2.4384918400000002E-3</v>
      </c>
      <c r="H153" s="231">
        <v>5.6746029299999997E-3</v>
      </c>
    </row>
    <row r="154" spans="1:8">
      <c r="A154" s="227" t="s">
        <v>121</v>
      </c>
      <c r="B154" s="227" t="s">
        <v>62</v>
      </c>
      <c r="C154" s="227" t="s">
        <v>93</v>
      </c>
      <c r="D154" s="230">
        <v>280</v>
      </c>
      <c r="E154" s="231">
        <v>8.0840771500000005E-3</v>
      </c>
      <c r="F154" s="231">
        <v>1.07539658E-3</v>
      </c>
      <c r="G154" s="231">
        <v>2.2762067499999998E-3</v>
      </c>
      <c r="H154" s="231">
        <v>4.7324733099999997E-3</v>
      </c>
    </row>
    <row r="155" spans="1:8">
      <c r="A155" s="227" t="s">
        <v>121</v>
      </c>
      <c r="B155" s="227" t="s">
        <v>57</v>
      </c>
      <c r="C155" s="227" t="s">
        <v>94</v>
      </c>
      <c r="D155" s="230">
        <v>1161</v>
      </c>
      <c r="E155" s="231">
        <v>6.4655507000000003E-3</v>
      </c>
      <c r="F155" s="231">
        <v>8.6065828E-4</v>
      </c>
      <c r="G155" s="231">
        <v>1.73100671E-3</v>
      </c>
      <c r="H155" s="231">
        <v>3.87388524E-3</v>
      </c>
    </row>
    <row r="156" spans="1:8">
      <c r="A156" s="227" t="s">
        <v>121</v>
      </c>
      <c r="B156" s="227" t="s">
        <v>59</v>
      </c>
      <c r="C156" s="227" t="s">
        <v>94</v>
      </c>
      <c r="D156" s="230">
        <v>418</v>
      </c>
      <c r="E156" s="231">
        <v>5.9091460500000003E-3</v>
      </c>
      <c r="F156" s="231">
        <v>7.7573962999999998E-4</v>
      </c>
      <c r="G156" s="231">
        <v>1.50194353E-3</v>
      </c>
      <c r="H156" s="231">
        <v>3.6314624299999998E-3</v>
      </c>
    </row>
    <row r="157" spans="1:8">
      <c r="A157" s="227" t="s">
        <v>121</v>
      </c>
      <c r="B157" s="227" t="s">
        <v>60</v>
      </c>
      <c r="C157" s="227" t="s">
        <v>94</v>
      </c>
      <c r="D157" s="230">
        <v>286</v>
      </c>
      <c r="E157" s="231">
        <v>6.4890489199999997E-3</v>
      </c>
      <c r="F157" s="231">
        <v>9.7845418000000006E-4</v>
      </c>
      <c r="G157" s="231">
        <v>1.6570753200000001E-3</v>
      </c>
      <c r="H157" s="231">
        <v>3.8535189499999999E-3</v>
      </c>
    </row>
    <row r="158" spans="1:8">
      <c r="A158" s="227" t="s">
        <v>121</v>
      </c>
      <c r="B158" s="227" t="s">
        <v>61</v>
      </c>
      <c r="C158" s="227" t="s">
        <v>94</v>
      </c>
      <c r="D158" s="230">
        <v>129</v>
      </c>
      <c r="E158" s="231">
        <v>7.5344528399999998E-3</v>
      </c>
      <c r="F158" s="231">
        <v>9.1471053000000005E-4</v>
      </c>
      <c r="G158" s="231">
        <v>2.0431378400000001E-3</v>
      </c>
      <c r="H158" s="231">
        <v>4.5766039699999999E-3</v>
      </c>
    </row>
    <row r="159" spans="1:8">
      <c r="A159" s="227" t="s">
        <v>121</v>
      </c>
      <c r="B159" s="227" t="s">
        <v>62</v>
      </c>
      <c r="C159" s="227" t="s">
        <v>94</v>
      </c>
      <c r="D159" s="230">
        <v>328</v>
      </c>
      <c r="E159" s="231">
        <v>6.7337466599999996E-3</v>
      </c>
      <c r="F159" s="231">
        <v>8.4490716E-4</v>
      </c>
      <c r="G159" s="231">
        <v>1.9646282700000002E-3</v>
      </c>
      <c r="H159" s="231">
        <v>3.9242107700000004E-3</v>
      </c>
    </row>
    <row r="160" spans="1:8">
      <c r="A160" s="227" t="s">
        <v>121</v>
      </c>
      <c r="B160" s="227" t="s">
        <v>57</v>
      </c>
      <c r="C160" s="227" t="s">
        <v>95</v>
      </c>
      <c r="D160" s="230">
        <v>578</v>
      </c>
      <c r="E160" s="231">
        <v>6.7172479399999997E-3</v>
      </c>
      <c r="F160" s="231">
        <v>6.2179586E-4</v>
      </c>
      <c r="G160" s="231">
        <v>1.77349633E-3</v>
      </c>
      <c r="H160" s="231">
        <v>4.3219552600000004E-3</v>
      </c>
    </row>
    <row r="161" spans="1:8">
      <c r="A161" s="227" t="s">
        <v>121</v>
      </c>
      <c r="B161" s="227" t="s">
        <v>59</v>
      </c>
      <c r="C161" s="227" t="s">
        <v>95</v>
      </c>
      <c r="D161" s="230">
        <v>204</v>
      </c>
      <c r="E161" s="231">
        <v>6.4065901700000004E-3</v>
      </c>
      <c r="F161" s="231">
        <v>5.6667548999999998E-4</v>
      </c>
      <c r="G161" s="231">
        <v>1.7605639199999999E-3</v>
      </c>
      <c r="H161" s="231">
        <v>4.0793502599999996E-3</v>
      </c>
    </row>
    <row r="162" spans="1:8">
      <c r="A162" s="227" t="s">
        <v>121</v>
      </c>
      <c r="B162" s="227" t="s">
        <v>60</v>
      </c>
      <c r="C162" s="227" t="s">
        <v>95</v>
      </c>
      <c r="D162" s="230">
        <v>160</v>
      </c>
      <c r="E162" s="231">
        <v>6.5729164199999999E-3</v>
      </c>
      <c r="F162" s="231">
        <v>5.8217567999999998E-4</v>
      </c>
      <c r="G162" s="231">
        <v>1.4967445600000001E-3</v>
      </c>
      <c r="H162" s="231">
        <v>4.4939957200000004E-3</v>
      </c>
    </row>
    <row r="163" spans="1:8">
      <c r="A163" s="227" t="s">
        <v>121</v>
      </c>
      <c r="B163" s="227" t="s">
        <v>61</v>
      </c>
      <c r="C163" s="227" t="s">
        <v>95</v>
      </c>
      <c r="D163" s="230">
        <v>51</v>
      </c>
      <c r="E163" s="231">
        <v>7.2496820700000001E-3</v>
      </c>
      <c r="F163" s="231">
        <v>7.6820057999999998E-4</v>
      </c>
      <c r="G163" s="231">
        <v>1.80419364E-3</v>
      </c>
      <c r="H163" s="231">
        <v>4.67728733E-3</v>
      </c>
    </row>
    <row r="164" spans="1:8">
      <c r="A164" s="227" t="s">
        <v>121</v>
      </c>
      <c r="B164" s="227" t="s">
        <v>62</v>
      </c>
      <c r="C164" s="227" t="s">
        <v>95</v>
      </c>
      <c r="D164" s="230">
        <v>163</v>
      </c>
      <c r="E164" s="231">
        <v>7.0811318999999999E-3</v>
      </c>
      <c r="F164" s="231">
        <v>6.8386423999999997E-4</v>
      </c>
      <c r="G164" s="231">
        <v>2.05173518E-3</v>
      </c>
      <c r="H164" s="231">
        <v>4.34553201E-3</v>
      </c>
    </row>
    <row r="165" spans="1:8">
      <c r="A165" s="227" t="s">
        <v>121</v>
      </c>
      <c r="B165" s="227" t="s">
        <v>57</v>
      </c>
      <c r="C165" s="227" t="s">
        <v>96</v>
      </c>
      <c r="D165" s="230">
        <v>1890</v>
      </c>
      <c r="E165" s="231">
        <v>5.2385910299999998E-3</v>
      </c>
      <c r="F165" s="231">
        <v>6.3353027999999995E-4</v>
      </c>
      <c r="G165" s="231">
        <v>9.4735303000000005E-4</v>
      </c>
      <c r="H165" s="231">
        <v>3.65770723E-3</v>
      </c>
    </row>
    <row r="166" spans="1:8">
      <c r="A166" s="227" t="s">
        <v>121</v>
      </c>
      <c r="B166" s="227" t="s">
        <v>59</v>
      </c>
      <c r="C166" s="227" t="s">
        <v>96</v>
      </c>
      <c r="D166" s="230">
        <v>792</v>
      </c>
      <c r="E166" s="231">
        <v>4.6844016500000004E-3</v>
      </c>
      <c r="F166" s="231">
        <v>5.3831110999999997E-4</v>
      </c>
      <c r="G166" s="231">
        <v>7.7066942000000003E-4</v>
      </c>
      <c r="H166" s="231">
        <v>3.3754206200000002E-3</v>
      </c>
    </row>
    <row r="167" spans="1:8">
      <c r="A167" s="227" t="s">
        <v>121</v>
      </c>
      <c r="B167" s="227" t="s">
        <v>60</v>
      </c>
      <c r="C167" s="227" t="s">
        <v>96</v>
      </c>
      <c r="D167" s="230">
        <v>491</v>
      </c>
      <c r="E167" s="231">
        <v>5.0049028400000004E-3</v>
      </c>
      <c r="F167" s="231">
        <v>6.6768947999999999E-4</v>
      </c>
      <c r="G167" s="231">
        <v>8.6463730999999998E-4</v>
      </c>
      <c r="H167" s="231">
        <v>3.4725755599999998E-3</v>
      </c>
    </row>
    <row r="168" spans="1:8">
      <c r="A168" s="227" t="s">
        <v>121</v>
      </c>
      <c r="B168" s="227" t="s">
        <v>61</v>
      </c>
      <c r="C168" s="227" t="s">
        <v>96</v>
      </c>
      <c r="D168" s="230">
        <v>144</v>
      </c>
      <c r="E168" s="231">
        <v>7.6328604899999998E-3</v>
      </c>
      <c r="F168" s="231">
        <v>8.6628707999999999E-4</v>
      </c>
      <c r="G168" s="231">
        <v>1.4040795999999999E-3</v>
      </c>
      <c r="H168" s="231">
        <v>5.3624933599999997E-3</v>
      </c>
    </row>
    <row r="169" spans="1:8">
      <c r="A169" s="227" t="s">
        <v>121</v>
      </c>
      <c r="B169" s="227" t="s">
        <v>62</v>
      </c>
      <c r="C169" s="227" t="s">
        <v>96</v>
      </c>
      <c r="D169" s="230">
        <v>463</v>
      </c>
      <c r="E169" s="231">
        <v>5.6897445800000003E-3</v>
      </c>
      <c r="F169" s="231">
        <v>6.8779474000000001E-4</v>
      </c>
      <c r="G169" s="231">
        <v>1.19525415E-3</v>
      </c>
      <c r="H169" s="231">
        <v>3.8066952200000001E-3</v>
      </c>
    </row>
    <row r="170" spans="1:8">
      <c r="A170" s="227" t="s">
        <v>121</v>
      </c>
      <c r="B170" s="227" t="s">
        <v>57</v>
      </c>
      <c r="C170" s="227" t="s">
        <v>97</v>
      </c>
      <c r="D170" s="230">
        <v>940</v>
      </c>
      <c r="E170" s="231">
        <v>6.9499234200000003E-3</v>
      </c>
      <c r="F170" s="231">
        <v>8.3410880999999998E-4</v>
      </c>
      <c r="G170" s="231">
        <v>2.2880341399999999E-3</v>
      </c>
      <c r="H170" s="231">
        <v>3.8277799899999999E-3</v>
      </c>
    </row>
    <row r="171" spans="1:8">
      <c r="A171" s="227" t="s">
        <v>121</v>
      </c>
      <c r="B171" s="227" t="s">
        <v>59</v>
      </c>
      <c r="C171" s="227" t="s">
        <v>97</v>
      </c>
      <c r="D171" s="230">
        <v>362</v>
      </c>
      <c r="E171" s="231">
        <v>6.5612848E-3</v>
      </c>
      <c r="F171" s="231">
        <v>6.4635745000000001E-4</v>
      </c>
      <c r="G171" s="231">
        <v>2.0833331000000002E-3</v>
      </c>
      <c r="H171" s="231">
        <v>3.8315937799999998E-3</v>
      </c>
    </row>
    <row r="172" spans="1:8">
      <c r="A172" s="227" t="s">
        <v>121</v>
      </c>
      <c r="B172" s="227" t="s">
        <v>60</v>
      </c>
      <c r="C172" s="227" t="s">
        <v>97</v>
      </c>
      <c r="D172" s="230">
        <v>240</v>
      </c>
      <c r="E172" s="231">
        <v>6.5416182099999999E-3</v>
      </c>
      <c r="F172" s="231">
        <v>9.2578099999999998E-4</v>
      </c>
      <c r="G172" s="231">
        <v>2.2053913200000001E-3</v>
      </c>
      <c r="H172" s="231">
        <v>3.4104453400000002E-3</v>
      </c>
    </row>
    <row r="173" spans="1:8">
      <c r="A173" s="227" t="s">
        <v>121</v>
      </c>
      <c r="B173" s="227" t="s">
        <v>61</v>
      </c>
      <c r="C173" s="227" t="s">
        <v>97</v>
      </c>
      <c r="D173" s="230">
        <v>71</v>
      </c>
      <c r="E173" s="231">
        <v>7.2308617800000002E-3</v>
      </c>
      <c r="F173" s="231">
        <v>9.1435161000000004E-4</v>
      </c>
      <c r="G173" s="231">
        <v>2.4929901599999998E-3</v>
      </c>
      <c r="H173" s="231">
        <v>3.82351955E-3</v>
      </c>
    </row>
    <row r="174" spans="1:8">
      <c r="A174" s="227" t="s">
        <v>121</v>
      </c>
      <c r="B174" s="227" t="s">
        <v>62</v>
      </c>
      <c r="C174" s="227" t="s">
        <v>97</v>
      </c>
      <c r="D174" s="230">
        <v>267</v>
      </c>
      <c r="E174" s="231">
        <v>7.7691511700000004E-3</v>
      </c>
      <c r="F174" s="231">
        <v>9.8492311999999992E-4</v>
      </c>
      <c r="G174" s="231">
        <v>2.5853531500000001E-3</v>
      </c>
      <c r="H174" s="231">
        <v>4.1988744200000001E-3</v>
      </c>
    </row>
    <row r="175" spans="1:8">
      <c r="A175" s="227" t="s">
        <v>121</v>
      </c>
      <c r="B175" s="227" t="s">
        <v>57</v>
      </c>
      <c r="C175" s="227" t="s">
        <v>98</v>
      </c>
      <c r="D175" s="230">
        <v>788</v>
      </c>
      <c r="E175" s="231">
        <v>6.81914163E-3</v>
      </c>
      <c r="F175" s="231">
        <v>7.3404280999999998E-4</v>
      </c>
      <c r="G175" s="231">
        <v>1.8684195900000001E-3</v>
      </c>
      <c r="H175" s="231">
        <v>4.2166787800000001E-3</v>
      </c>
    </row>
    <row r="176" spans="1:8">
      <c r="A176" s="227" t="s">
        <v>121</v>
      </c>
      <c r="B176" s="227" t="s">
        <v>59</v>
      </c>
      <c r="C176" s="227" t="s">
        <v>98</v>
      </c>
      <c r="D176" s="230">
        <v>267</v>
      </c>
      <c r="E176" s="231">
        <v>6.6763331499999998E-3</v>
      </c>
      <c r="F176" s="231">
        <v>7.3978683000000003E-4</v>
      </c>
      <c r="G176" s="231">
        <v>1.74196295E-3</v>
      </c>
      <c r="H176" s="231">
        <v>4.1945829400000002E-3</v>
      </c>
    </row>
    <row r="177" spans="1:8">
      <c r="A177" s="227" t="s">
        <v>121</v>
      </c>
      <c r="B177" s="227" t="s">
        <v>60</v>
      </c>
      <c r="C177" s="227" t="s">
        <v>98</v>
      </c>
      <c r="D177" s="230">
        <v>195</v>
      </c>
      <c r="E177" s="231">
        <v>6.3312556799999999E-3</v>
      </c>
      <c r="F177" s="231">
        <v>6.6975282999999996E-4</v>
      </c>
      <c r="G177" s="231">
        <v>1.7375947399999999E-3</v>
      </c>
      <c r="H177" s="231">
        <v>3.9239076499999999E-3</v>
      </c>
    </row>
    <row r="178" spans="1:8">
      <c r="A178" s="227" t="s">
        <v>121</v>
      </c>
      <c r="B178" s="227" t="s">
        <v>61</v>
      </c>
      <c r="C178" s="227" t="s">
        <v>98</v>
      </c>
      <c r="D178" s="230">
        <v>100</v>
      </c>
      <c r="E178" s="231">
        <v>7.3587960599999997E-3</v>
      </c>
      <c r="F178" s="231">
        <v>8.6770808999999999E-4</v>
      </c>
      <c r="G178" s="231">
        <v>2.1872682900000002E-3</v>
      </c>
      <c r="H178" s="231">
        <v>4.3038192200000004E-3</v>
      </c>
    </row>
    <row r="179" spans="1:8">
      <c r="A179" s="227" t="s">
        <v>121</v>
      </c>
      <c r="B179" s="227" t="s">
        <v>62</v>
      </c>
      <c r="C179" s="227" t="s">
        <v>98</v>
      </c>
      <c r="D179" s="230">
        <v>226</v>
      </c>
      <c r="E179" s="231">
        <v>7.1700362200000003E-3</v>
      </c>
      <c r="F179" s="231">
        <v>7.2358424999999997E-4</v>
      </c>
      <c r="G179" s="231">
        <v>1.9896138100000001E-3</v>
      </c>
      <c r="H179" s="231">
        <v>4.4568377099999997E-3</v>
      </c>
    </row>
    <row r="180" spans="1:8">
      <c r="A180" s="227" t="s">
        <v>121</v>
      </c>
      <c r="B180" s="227" t="s">
        <v>57</v>
      </c>
      <c r="C180" s="227" t="s">
        <v>99</v>
      </c>
      <c r="D180" s="230">
        <v>2358</v>
      </c>
      <c r="E180" s="231">
        <v>5.4585156900000004E-3</v>
      </c>
      <c r="F180" s="231">
        <v>9.0344017000000001E-4</v>
      </c>
      <c r="G180" s="231">
        <v>8.2604898999999996E-4</v>
      </c>
      <c r="H180" s="231">
        <v>3.7290260500000001E-3</v>
      </c>
    </row>
    <row r="181" spans="1:8">
      <c r="A181" s="227" t="s">
        <v>121</v>
      </c>
      <c r="B181" s="227" t="s">
        <v>59</v>
      </c>
      <c r="C181" s="227" t="s">
        <v>99</v>
      </c>
      <c r="D181" s="230">
        <v>842</v>
      </c>
      <c r="E181" s="231">
        <v>5.0693892199999997E-3</v>
      </c>
      <c r="F181" s="231">
        <v>9.0806972999999997E-4</v>
      </c>
      <c r="G181" s="231">
        <v>6.7086993000000001E-4</v>
      </c>
      <c r="H181" s="231">
        <v>3.4904490900000001E-3</v>
      </c>
    </row>
    <row r="182" spans="1:8">
      <c r="A182" s="227" t="s">
        <v>121</v>
      </c>
      <c r="B182" s="227" t="s">
        <v>60</v>
      </c>
      <c r="C182" s="227" t="s">
        <v>99</v>
      </c>
      <c r="D182" s="230">
        <v>500</v>
      </c>
      <c r="E182" s="231">
        <v>5.2687266099999998E-3</v>
      </c>
      <c r="F182" s="231">
        <v>9.7499974999999998E-4</v>
      </c>
      <c r="G182" s="231">
        <v>8.0388865E-4</v>
      </c>
      <c r="H182" s="231">
        <v>3.4898377300000001E-3</v>
      </c>
    </row>
    <row r="183" spans="1:8">
      <c r="A183" s="227" t="s">
        <v>121</v>
      </c>
      <c r="B183" s="227" t="s">
        <v>61</v>
      </c>
      <c r="C183" s="227" t="s">
        <v>99</v>
      </c>
      <c r="D183" s="230">
        <v>231</v>
      </c>
      <c r="E183" s="231">
        <v>6.2548598699999998E-3</v>
      </c>
      <c r="F183" s="231">
        <v>9.7537852999999999E-4</v>
      </c>
      <c r="G183" s="231">
        <v>1.0321967400000001E-3</v>
      </c>
      <c r="H183" s="231">
        <v>4.24728411E-3</v>
      </c>
    </row>
    <row r="184" spans="1:8">
      <c r="A184" s="227" t="s">
        <v>121</v>
      </c>
      <c r="B184" s="227" t="s">
        <v>62</v>
      </c>
      <c r="C184" s="227" t="s">
        <v>99</v>
      </c>
      <c r="D184" s="230">
        <v>785</v>
      </c>
      <c r="E184" s="231">
        <v>5.7624437299999996E-3</v>
      </c>
      <c r="F184" s="231">
        <v>8.3172599999999997E-4</v>
      </c>
      <c r="G184" s="231">
        <v>9.4594809999999998E-4</v>
      </c>
      <c r="H184" s="231">
        <v>3.9847691600000002E-3</v>
      </c>
    </row>
    <row r="185" spans="1:8">
      <c r="A185" s="227" t="s">
        <v>121</v>
      </c>
      <c r="B185" s="227" t="s">
        <v>57</v>
      </c>
      <c r="C185" s="227" t="s">
        <v>100</v>
      </c>
      <c r="D185" s="230">
        <v>1674</v>
      </c>
      <c r="E185" s="231">
        <v>6.2334683300000002E-3</v>
      </c>
      <c r="F185" s="231">
        <v>6.4064619999999999E-4</v>
      </c>
      <c r="G185" s="231">
        <v>1.6563921899999999E-3</v>
      </c>
      <c r="H185" s="231">
        <v>3.9364294699999998E-3</v>
      </c>
    </row>
    <row r="186" spans="1:8">
      <c r="A186" s="227" t="s">
        <v>121</v>
      </c>
      <c r="B186" s="227" t="s">
        <v>59</v>
      </c>
      <c r="C186" s="227" t="s">
        <v>100</v>
      </c>
      <c r="D186" s="230">
        <v>673</v>
      </c>
      <c r="E186" s="231">
        <v>5.6963703500000004E-3</v>
      </c>
      <c r="F186" s="231">
        <v>5.2609561000000003E-4</v>
      </c>
      <c r="G186" s="231">
        <v>1.5164442399999999E-3</v>
      </c>
      <c r="H186" s="231">
        <v>3.6538300400000001E-3</v>
      </c>
    </row>
    <row r="187" spans="1:8">
      <c r="A187" s="227" t="s">
        <v>121</v>
      </c>
      <c r="B187" s="227" t="s">
        <v>60</v>
      </c>
      <c r="C187" s="227" t="s">
        <v>100</v>
      </c>
      <c r="D187" s="230">
        <v>426</v>
      </c>
      <c r="E187" s="231">
        <v>6.0087101899999997E-3</v>
      </c>
      <c r="F187" s="231">
        <v>6.2355978999999997E-4</v>
      </c>
      <c r="G187" s="231">
        <v>1.5593209699999999E-3</v>
      </c>
      <c r="H187" s="231">
        <v>3.8258289699999999E-3</v>
      </c>
    </row>
    <row r="188" spans="1:8">
      <c r="A188" s="227" t="s">
        <v>121</v>
      </c>
      <c r="B188" s="227" t="s">
        <v>61</v>
      </c>
      <c r="C188" s="227" t="s">
        <v>100</v>
      </c>
      <c r="D188" s="230">
        <v>125</v>
      </c>
      <c r="E188" s="231">
        <v>7.5851849599999997E-3</v>
      </c>
      <c r="F188" s="231">
        <v>9.1712938000000003E-4</v>
      </c>
      <c r="G188" s="231">
        <v>2.0606479299999998E-3</v>
      </c>
      <c r="H188" s="231">
        <v>4.6074071600000002E-3</v>
      </c>
    </row>
    <row r="189" spans="1:8">
      <c r="A189" s="227" t="s">
        <v>121</v>
      </c>
      <c r="B189" s="227" t="s">
        <v>62</v>
      </c>
      <c r="C189" s="227" t="s">
        <v>100</v>
      </c>
      <c r="D189" s="230">
        <v>450</v>
      </c>
      <c r="E189" s="231">
        <v>6.8740223799999998E-3</v>
      </c>
      <c r="F189" s="231">
        <v>7.5133722000000002E-4</v>
      </c>
      <c r="G189" s="231">
        <v>1.84529296E-3</v>
      </c>
      <c r="H189" s="231">
        <v>4.2773917399999998E-3</v>
      </c>
    </row>
    <row r="190" spans="1:8">
      <c r="A190" s="227" t="s">
        <v>121</v>
      </c>
      <c r="B190" s="227" t="s">
        <v>57</v>
      </c>
      <c r="C190" s="227" t="s">
        <v>101</v>
      </c>
      <c r="D190" s="230">
        <v>1140</v>
      </c>
      <c r="E190" s="231">
        <v>7.0030455699999997E-3</v>
      </c>
      <c r="F190" s="231">
        <v>7.8695556999999999E-4</v>
      </c>
      <c r="G190" s="231">
        <v>2.4078437399999999E-3</v>
      </c>
      <c r="H190" s="231">
        <v>3.80824578E-3</v>
      </c>
    </row>
    <row r="191" spans="1:8">
      <c r="A191" s="227" t="s">
        <v>121</v>
      </c>
      <c r="B191" s="227" t="s">
        <v>59</v>
      </c>
      <c r="C191" s="227" t="s">
        <v>101</v>
      </c>
      <c r="D191" s="230">
        <v>404</v>
      </c>
      <c r="E191" s="231">
        <v>6.4688758000000001E-3</v>
      </c>
      <c r="F191" s="231">
        <v>7.1658964000000005E-4</v>
      </c>
      <c r="G191" s="231">
        <v>2.2463442E-3</v>
      </c>
      <c r="H191" s="231">
        <v>3.50594151E-3</v>
      </c>
    </row>
    <row r="192" spans="1:8">
      <c r="A192" s="227" t="s">
        <v>121</v>
      </c>
      <c r="B192" s="227" t="s">
        <v>60</v>
      </c>
      <c r="C192" s="227" t="s">
        <v>101</v>
      </c>
      <c r="D192" s="230">
        <v>281</v>
      </c>
      <c r="E192" s="231">
        <v>6.5585456399999999E-3</v>
      </c>
      <c r="F192" s="231">
        <v>7.2372948000000003E-4</v>
      </c>
      <c r="G192" s="231">
        <v>2.38450615E-3</v>
      </c>
      <c r="H192" s="231">
        <v>3.4503095000000001E-3</v>
      </c>
    </row>
    <row r="193" spans="1:8">
      <c r="A193" s="227" t="s">
        <v>121</v>
      </c>
      <c r="B193" s="227" t="s">
        <v>61</v>
      </c>
      <c r="C193" s="227" t="s">
        <v>101</v>
      </c>
      <c r="D193" s="230">
        <v>113</v>
      </c>
      <c r="E193" s="231">
        <v>8.6698006500000001E-3</v>
      </c>
      <c r="F193" s="231">
        <v>8.4613628999999997E-4</v>
      </c>
      <c r="G193" s="231">
        <v>2.7668180099999998E-3</v>
      </c>
      <c r="H193" s="231">
        <v>5.0568458999999998E-3</v>
      </c>
    </row>
    <row r="194" spans="1:8">
      <c r="A194" s="227" t="s">
        <v>121</v>
      </c>
      <c r="B194" s="227" t="s">
        <v>62</v>
      </c>
      <c r="C194" s="227" t="s">
        <v>101</v>
      </c>
      <c r="D194" s="230">
        <v>342</v>
      </c>
      <c r="E194" s="231">
        <v>7.4485594299999996E-3</v>
      </c>
      <c r="F194" s="231">
        <v>9.0247294999999997E-4</v>
      </c>
      <c r="G194" s="231">
        <v>2.4991875499999999E-3</v>
      </c>
      <c r="H194" s="231">
        <v>4.0468984300000002E-3</v>
      </c>
    </row>
    <row r="195" spans="1:8">
      <c r="A195" s="227" t="s">
        <v>121</v>
      </c>
      <c r="B195" s="227" t="s">
        <v>57</v>
      </c>
      <c r="C195" s="227" t="s">
        <v>102</v>
      </c>
      <c r="D195" s="230">
        <v>1287</v>
      </c>
      <c r="E195" s="231">
        <v>5.9873842799999999E-3</v>
      </c>
      <c r="F195" s="231">
        <v>9.0464810000000001E-4</v>
      </c>
      <c r="G195" s="231">
        <v>9.7229391999999995E-4</v>
      </c>
      <c r="H195" s="231">
        <v>4.1104417899999997E-3</v>
      </c>
    </row>
    <row r="196" spans="1:8">
      <c r="A196" s="227" t="s">
        <v>121</v>
      </c>
      <c r="B196" s="227" t="s">
        <v>59</v>
      </c>
      <c r="C196" s="227" t="s">
        <v>102</v>
      </c>
      <c r="D196" s="230">
        <v>548</v>
      </c>
      <c r="E196" s="231">
        <v>5.4810207999999999E-3</v>
      </c>
      <c r="F196" s="231">
        <v>7.4929434999999997E-4</v>
      </c>
      <c r="G196" s="231">
        <v>8.9359007999999999E-4</v>
      </c>
      <c r="H196" s="231">
        <v>3.8381359100000002E-3</v>
      </c>
    </row>
    <row r="197" spans="1:8">
      <c r="A197" s="227" t="s">
        <v>121</v>
      </c>
      <c r="B197" s="227" t="s">
        <v>60</v>
      </c>
      <c r="C197" s="227" t="s">
        <v>102</v>
      </c>
      <c r="D197" s="230">
        <v>348</v>
      </c>
      <c r="E197" s="231">
        <v>5.8249851499999998E-3</v>
      </c>
      <c r="F197" s="231">
        <v>9.8023735999999998E-4</v>
      </c>
      <c r="G197" s="231">
        <v>8.8784433000000003E-4</v>
      </c>
      <c r="H197" s="231">
        <v>3.9569029699999996E-3</v>
      </c>
    </row>
    <row r="198" spans="1:8">
      <c r="A198" s="227" t="s">
        <v>121</v>
      </c>
      <c r="B198" s="227" t="s">
        <v>61</v>
      </c>
      <c r="C198" s="227" t="s">
        <v>102</v>
      </c>
      <c r="D198" s="230">
        <v>53</v>
      </c>
      <c r="E198" s="231">
        <v>6.8431164299999998E-3</v>
      </c>
      <c r="F198" s="231">
        <v>1.07114754E-3</v>
      </c>
      <c r="G198" s="231">
        <v>1.0932037899999999E-3</v>
      </c>
      <c r="H198" s="231">
        <v>4.6787646000000004E-3</v>
      </c>
    </row>
    <row r="199" spans="1:8">
      <c r="A199" s="227" t="s">
        <v>121</v>
      </c>
      <c r="B199" s="227" t="s">
        <v>62</v>
      </c>
      <c r="C199" s="227" t="s">
        <v>102</v>
      </c>
      <c r="D199" s="230">
        <v>338</v>
      </c>
      <c r="E199" s="231">
        <v>6.8413732900000001E-3</v>
      </c>
      <c r="F199" s="231">
        <v>1.05258988E-3</v>
      </c>
      <c r="G199" s="231">
        <v>1.1678854700000001E-3</v>
      </c>
      <c r="H199" s="231">
        <v>4.6208974700000004E-3</v>
      </c>
    </row>
    <row r="200" spans="1:8">
      <c r="A200" s="227" t="s">
        <v>121</v>
      </c>
      <c r="B200" s="227" t="s">
        <v>57</v>
      </c>
      <c r="C200" s="227" t="s">
        <v>103</v>
      </c>
      <c r="D200" s="230">
        <v>1943</v>
      </c>
      <c r="E200" s="231">
        <v>3.9046325000000001E-3</v>
      </c>
      <c r="F200" s="231">
        <v>3.3507010000000001E-4</v>
      </c>
      <c r="G200" s="231">
        <v>7.8340314999999995E-4</v>
      </c>
      <c r="H200" s="231">
        <v>2.7861587599999999E-3</v>
      </c>
    </row>
    <row r="201" spans="1:8">
      <c r="A201" s="227" t="s">
        <v>121</v>
      </c>
      <c r="B201" s="227" t="s">
        <v>59</v>
      </c>
      <c r="C201" s="227" t="s">
        <v>103</v>
      </c>
      <c r="D201" s="230">
        <v>786</v>
      </c>
      <c r="E201" s="231">
        <v>3.6778605900000001E-3</v>
      </c>
      <c r="F201" s="231">
        <v>3.0038086000000003E-4</v>
      </c>
      <c r="G201" s="231">
        <v>7.1089234999999998E-4</v>
      </c>
      <c r="H201" s="231">
        <v>2.6665869100000001E-3</v>
      </c>
    </row>
    <row r="202" spans="1:8">
      <c r="A202" s="227" t="s">
        <v>121</v>
      </c>
      <c r="B202" s="227" t="s">
        <v>60</v>
      </c>
      <c r="C202" s="227" t="s">
        <v>103</v>
      </c>
      <c r="D202" s="230">
        <v>461</v>
      </c>
      <c r="E202" s="231">
        <v>3.7608959699999998E-3</v>
      </c>
      <c r="F202" s="231">
        <v>3.4928071000000003E-4</v>
      </c>
      <c r="G202" s="231">
        <v>7.5374565999999997E-4</v>
      </c>
      <c r="H202" s="231">
        <v>2.6578691300000001E-3</v>
      </c>
    </row>
    <row r="203" spans="1:8">
      <c r="A203" s="227" t="s">
        <v>121</v>
      </c>
      <c r="B203" s="227" t="s">
        <v>61</v>
      </c>
      <c r="C203" s="227" t="s">
        <v>103</v>
      </c>
      <c r="D203" s="230">
        <v>121</v>
      </c>
      <c r="E203" s="231">
        <v>4.5762547399999997E-3</v>
      </c>
      <c r="F203" s="231">
        <v>3.8098763999999999E-4</v>
      </c>
      <c r="G203" s="231">
        <v>8.2558518000000003E-4</v>
      </c>
      <c r="H203" s="231">
        <v>3.3696814099999999E-3</v>
      </c>
    </row>
    <row r="204" spans="1:8">
      <c r="A204" s="227" t="s">
        <v>121</v>
      </c>
      <c r="B204" s="227" t="s">
        <v>62</v>
      </c>
      <c r="C204" s="227" t="s">
        <v>103</v>
      </c>
      <c r="D204" s="230">
        <v>575</v>
      </c>
      <c r="E204" s="231">
        <v>4.1885263400000001E-3</v>
      </c>
      <c r="F204" s="231">
        <v>3.6143292999999999E-4</v>
      </c>
      <c r="G204" s="231">
        <v>8.9742328000000002E-4</v>
      </c>
      <c r="H204" s="231">
        <v>2.9296696500000002E-3</v>
      </c>
    </row>
    <row r="205" spans="1:8">
      <c r="A205" s="227" t="s">
        <v>121</v>
      </c>
      <c r="B205" s="227" t="s">
        <v>57</v>
      </c>
      <c r="C205" s="227" t="s">
        <v>104</v>
      </c>
      <c r="D205" s="230">
        <v>837</v>
      </c>
      <c r="E205" s="231">
        <v>6.2379555400000003E-3</v>
      </c>
      <c r="F205" s="231">
        <v>3.2565023999999999E-4</v>
      </c>
      <c r="G205" s="231">
        <v>1.7000058599999999E-3</v>
      </c>
      <c r="H205" s="231">
        <v>4.2122989800000002E-3</v>
      </c>
    </row>
    <row r="206" spans="1:8">
      <c r="A206" s="227" t="s">
        <v>121</v>
      </c>
      <c r="B206" s="227" t="s">
        <v>59</v>
      </c>
      <c r="C206" s="227" t="s">
        <v>104</v>
      </c>
      <c r="D206" s="230">
        <v>219</v>
      </c>
      <c r="E206" s="231">
        <v>5.3293059699999999E-3</v>
      </c>
      <c r="F206" s="231">
        <v>2.4083563000000001E-4</v>
      </c>
      <c r="G206" s="231">
        <v>1.4125652900000001E-3</v>
      </c>
      <c r="H206" s="231">
        <v>3.6759045399999998E-3</v>
      </c>
    </row>
    <row r="207" spans="1:8">
      <c r="A207" s="227" t="s">
        <v>121</v>
      </c>
      <c r="B207" s="227" t="s">
        <v>60</v>
      </c>
      <c r="C207" s="227" t="s">
        <v>104</v>
      </c>
      <c r="D207" s="230">
        <v>205</v>
      </c>
      <c r="E207" s="231">
        <v>5.8233398700000003E-3</v>
      </c>
      <c r="F207" s="231">
        <v>2.9561856000000003E-4</v>
      </c>
      <c r="G207" s="231">
        <v>1.5921971500000001E-3</v>
      </c>
      <c r="H207" s="231">
        <v>3.9355237100000004E-3</v>
      </c>
    </row>
    <row r="208" spans="1:8">
      <c r="A208" s="227" t="s">
        <v>121</v>
      </c>
      <c r="B208" s="227" t="s">
        <v>61</v>
      </c>
      <c r="C208" s="227" t="s">
        <v>104</v>
      </c>
      <c r="D208" s="230">
        <v>116</v>
      </c>
      <c r="E208" s="231">
        <v>7.1898943799999998E-3</v>
      </c>
      <c r="F208" s="231">
        <v>3.3604700000000002E-4</v>
      </c>
      <c r="G208" s="231">
        <v>2.0532006299999999E-3</v>
      </c>
      <c r="H208" s="231">
        <v>4.80064633E-3</v>
      </c>
    </row>
    <row r="209" spans="1:8">
      <c r="A209" s="227" t="s">
        <v>121</v>
      </c>
      <c r="B209" s="227" t="s">
        <v>62</v>
      </c>
      <c r="C209" s="227" t="s">
        <v>104</v>
      </c>
      <c r="D209" s="230">
        <v>297</v>
      </c>
      <c r="E209" s="231">
        <v>6.8223513700000002E-3</v>
      </c>
      <c r="F209" s="231">
        <v>4.0485853999999998E-4</v>
      </c>
      <c r="G209" s="231">
        <v>1.84842227E-3</v>
      </c>
      <c r="H209" s="231">
        <v>4.5690700900000002E-3</v>
      </c>
    </row>
    <row r="210" spans="1:8">
      <c r="A210" s="227" t="s">
        <v>121</v>
      </c>
      <c r="B210" s="227" t="s">
        <v>57</v>
      </c>
      <c r="C210" s="227" t="s">
        <v>105</v>
      </c>
      <c r="D210" s="230">
        <v>4796</v>
      </c>
      <c r="E210" s="231">
        <v>4.73178338E-3</v>
      </c>
      <c r="F210" s="231">
        <v>9.8980752999999993E-4</v>
      </c>
      <c r="G210" s="231">
        <v>8.5203839999999998E-4</v>
      </c>
      <c r="H210" s="231">
        <v>2.8899369700000001E-3</v>
      </c>
    </row>
    <row r="211" spans="1:8">
      <c r="A211" s="227" t="s">
        <v>121</v>
      </c>
      <c r="B211" s="227" t="s">
        <v>59</v>
      </c>
      <c r="C211" s="227" t="s">
        <v>105</v>
      </c>
      <c r="D211" s="230">
        <v>2258</v>
      </c>
      <c r="E211" s="231">
        <v>4.5407530099999998E-3</v>
      </c>
      <c r="F211" s="231">
        <v>9.3871969999999999E-4</v>
      </c>
      <c r="G211" s="231">
        <v>7.9542774999999996E-4</v>
      </c>
      <c r="H211" s="231">
        <v>2.8066050799999999E-3</v>
      </c>
    </row>
    <row r="212" spans="1:8">
      <c r="A212" s="227" t="s">
        <v>121</v>
      </c>
      <c r="B212" s="227" t="s">
        <v>60</v>
      </c>
      <c r="C212" s="227" t="s">
        <v>105</v>
      </c>
      <c r="D212" s="230">
        <v>1100</v>
      </c>
      <c r="E212" s="231">
        <v>4.6546925199999999E-3</v>
      </c>
      <c r="F212" s="231">
        <v>1.0432867899999999E-3</v>
      </c>
      <c r="G212" s="231">
        <v>8.1785541000000002E-4</v>
      </c>
      <c r="H212" s="231">
        <v>2.7935498399999999E-3</v>
      </c>
    </row>
    <row r="213" spans="1:8">
      <c r="A213" s="227" t="s">
        <v>121</v>
      </c>
      <c r="B213" s="227" t="s">
        <v>61</v>
      </c>
      <c r="C213" s="227" t="s">
        <v>105</v>
      </c>
      <c r="D213" s="230">
        <v>233</v>
      </c>
      <c r="E213" s="231">
        <v>5.0064573999999999E-3</v>
      </c>
      <c r="F213" s="231">
        <v>1.0943210000000001E-3</v>
      </c>
      <c r="G213" s="231">
        <v>9.3963572000000002E-4</v>
      </c>
      <c r="H213" s="231">
        <v>2.9725001400000002E-3</v>
      </c>
    </row>
    <row r="214" spans="1:8">
      <c r="A214" s="227" t="s">
        <v>121</v>
      </c>
      <c r="B214" s="227" t="s">
        <v>62</v>
      </c>
      <c r="C214" s="227" t="s">
        <v>105</v>
      </c>
      <c r="D214" s="230">
        <v>1205</v>
      </c>
      <c r="E214" s="231">
        <v>5.1070095199999997E-3</v>
      </c>
      <c r="F214" s="231">
        <v>1.0165108299999999E-3</v>
      </c>
      <c r="G214" s="231">
        <v>9.7238526999999999E-4</v>
      </c>
      <c r="H214" s="231">
        <v>3.1181129399999999E-3</v>
      </c>
    </row>
    <row r="215" spans="1:8">
      <c r="A215" s="227" t="s">
        <v>121</v>
      </c>
      <c r="B215" s="227" t="s">
        <v>57</v>
      </c>
      <c r="C215" s="227" t="s">
        <v>106</v>
      </c>
      <c r="D215" s="230">
        <v>1146</v>
      </c>
      <c r="E215" s="231">
        <v>6.3095870599999999E-3</v>
      </c>
      <c r="F215" s="231">
        <v>1.0339806899999999E-3</v>
      </c>
      <c r="G215" s="231">
        <v>2.0280684000000002E-3</v>
      </c>
      <c r="H215" s="231">
        <v>3.2475374900000002E-3</v>
      </c>
    </row>
    <row r="216" spans="1:8">
      <c r="A216" s="227" t="s">
        <v>121</v>
      </c>
      <c r="B216" s="227" t="s">
        <v>59</v>
      </c>
      <c r="C216" s="227" t="s">
        <v>106</v>
      </c>
      <c r="D216" s="230">
        <v>502</v>
      </c>
      <c r="E216" s="231">
        <v>5.9236431700000003E-3</v>
      </c>
      <c r="F216" s="231">
        <v>9.2770101000000003E-4</v>
      </c>
      <c r="G216" s="231">
        <v>1.89132335E-3</v>
      </c>
      <c r="H216" s="231">
        <v>3.10461831E-3</v>
      </c>
    </row>
    <row r="217" spans="1:8">
      <c r="A217" s="227" t="s">
        <v>121</v>
      </c>
      <c r="B217" s="227" t="s">
        <v>60</v>
      </c>
      <c r="C217" s="227" t="s">
        <v>106</v>
      </c>
      <c r="D217" s="230">
        <v>246</v>
      </c>
      <c r="E217" s="231">
        <v>5.9580131500000001E-3</v>
      </c>
      <c r="F217" s="231">
        <v>9.6869331000000003E-4</v>
      </c>
      <c r="G217" s="231">
        <v>1.99229311E-3</v>
      </c>
      <c r="H217" s="231">
        <v>2.99702628E-3</v>
      </c>
    </row>
    <row r="218" spans="1:8">
      <c r="A218" s="227" t="s">
        <v>121</v>
      </c>
      <c r="B218" s="227" t="s">
        <v>61</v>
      </c>
      <c r="C218" s="227" t="s">
        <v>106</v>
      </c>
      <c r="D218" s="230">
        <v>90</v>
      </c>
      <c r="E218" s="231">
        <v>7.10802447E-3</v>
      </c>
      <c r="F218" s="231">
        <v>1.4129370300000001E-3</v>
      </c>
      <c r="G218" s="231">
        <v>1.9512600400000001E-3</v>
      </c>
      <c r="H218" s="231">
        <v>3.7438269099999998E-3</v>
      </c>
    </row>
    <row r="219" spans="1:8">
      <c r="A219" s="227" t="s">
        <v>121</v>
      </c>
      <c r="B219" s="227" t="s">
        <v>62</v>
      </c>
      <c r="C219" s="227" t="s">
        <v>106</v>
      </c>
      <c r="D219" s="230">
        <v>308</v>
      </c>
      <c r="E219" s="231">
        <v>6.9861183999999996E-3</v>
      </c>
      <c r="F219" s="231">
        <v>1.1486138699999999E-3</v>
      </c>
      <c r="G219" s="231">
        <v>2.30196283E-3</v>
      </c>
      <c r="H219" s="231">
        <v>3.5355411699999999E-3</v>
      </c>
    </row>
    <row r="220" spans="1:8">
      <c r="A220" s="227" t="s">
        <v>121</v>
      </c>
      <c r="B220" s="227" t="s">
        <v>57</v>
      </c>
      <c r="C220" s="227" t="s">
        <v>107</v>
      </c>
      <c r="D220" s="230">
        <v>3934</v>
      </c>
      <c r="E220" s="231">
        <v>5.07533421E-3</v>
      </c>
      <c r="F220" s="231">
        <v>6.4629735000000001E-4</v>
      </c>
      <c r="G220" s="231">
        <v>9.8546126000000002E-4</v>
      </c>
      <c r="H220" s="231">
        <v>3.4435751199999999E-3</v>
      </c>
    </row>
    <row r="221" spans="1:8">
      <c r="A221" s="227" t="s">
        <v>121</v>
      </c>
      <c r="B221" s="227" t="s">
        <v>59</v>
      </c>
      <c r="C221" s="227" t="s">
        <v>107</v>
      </c>
      <c r="D221" s="230">
        <v>1475</v>
      </c>
      <c r="E221" s="231">
        <v>4.6750939199999998E-3</v>
      </c>
      <c r="F221" s="231">
        <v>5.9548782999999995E-4</v>
      </c>
      <c r="G221" s="231">
        <v>8.8713096000000004E-4</v>
      </c>
      <c r="H221" s="231">
        <v>3.1924746499999998E-3</v>
      </c>
    </row>
    <row r="222" spans="1:8">
      <c r="A222" s="227" t="s">
        <v>121</v>
      </c>
      <c r="B222" s="227" t="s">
        <v>60</v>
      </c>
      <c r="C222" s="227" t="s">
        <v>107</v>
      </c>
      <c r="D222" s="230">
        <v>841</v>
      </c>
      <c r="E222" s="231">
        <v>4.7584305299999997E-3</v>
      </c>
      <c r="F222" s="231">
        <v>6.7759918000000001E-4</v>
      </c>
      <c r="G222" s="231">
        <v>9.5027116000000005E-4</v>
      </c>
      <c r="H222" s="231">
        <v>3.1305597199999999E-3</v>
      </c>
    </row>
    <row r="223" spans="1:8">
      <c r="A223" s="227" t="s">
        <v>121</v>
      </c>
      <c r="B223" s="227" t="s">
        <v>61</v>
      </c>
      <c r="C223" s="227" t="s">
        <v>107</v>
      </c>
      <c r="D223" s="230">
        <v>213</v>
      </c>
      <c r="E223" s="231">
        <v>6.2685291299999996E-3</v>
      </c>
      <c r="F223" s="231">
        <v>8.1061966000000002E-4</v>
      </c>
      <c r="G223" s="231">
        <v>1.14273581E-3</v>
      </c>
      <c r="H223" s="231">
        <v>4.3151732100000003E-3</v>
      </c>
    </row>
    <row r="224" spans="1:8">
      <c r="A224" s="227" t="s">
        <v>121</v>
      </c>
      <c r="B224" s="227" t="s">
        <v>62</v>
      </c>
      <c r="C224" s="227" t="s">
        <v>107</v>
      </c>
      <c r="D224" s="230">
        <v>1405</v>
      </c>
      <c r="E224" s="231">
        <v>5.5043163499999999E-3</v>
      </c>
      <c r="F224" s="231">
        <v>6.5599026999999996E-4</v>
      </c>
      <c r="G224" s="231">
        <v>1.0859115100000001E-3</v>
      </c>
      <c r="H224" s="231">
        <v>3.76241409E-3</v>
      </c>
    </row>
    <row r="225" spans="1:8">
      <c r="A225" s="227" t="s">
        <v>122</v>
      </c>
      <c r="B225" s="227" t="s">
        <v>57</v>
      </c>
      <c r="C225" s="227" t="s">
        <v>58</v>
      </c>
      <c r="D225" s="230">
        <v>79748</v>
      </c>
      <c r="E225" s="231">
        <v>5.5880779000000002E-3</v>
      </c>
      <c r="F225" s="231">
        <v>8.2687772E-4</v>
      </c>
      <c r="G225" s="231">
        <v>1.27629222E-3</v>
      </c>
      <c r="H225" s="231">
        <v>3.48490748E-3</v>
      </c>
    </row>
    <row r="226" spans="1:8">
      <c r="A226" s="227" t="s">
        <v>122</v>
      </c>
      <c r="B226" s="227" t="s">
        <v>59</v>
      </c>
      <c r="C226" s="227" t="s">
        <v>58</v>
      </c>
      <c r="D226" s="230">
        <v>33936</v>
      </c>
      <c r="E226" s="231">
        <v>5.0413841699999996E-3</v>
      </c>
      <c r="F226" s="231">
        <v>7.6462668999999997E-4</v>
      </c>
      <c r="G226" s="231">
        <v>1.10776954E-3</v>
      </c>
      <c r="H226" s="231">
        <v>3.1689874500000002E-3</v>
      </c>
    </row>
    <row r="227" spans="1:8">
      <c r="A227" s="227" t="s">
        <v>122</v>
      </c>
      <c r="B227" s="227" t="s">
        <v>60</v>
      </c>
      <c r="C227" s="227" t="s">
        <v>58</v>
      </c>
      <c r="D227" s="230">
        <v>19586</v>
      </c>
      <c r="E227" s="231">
        <v>5.4235520099999998E-3</v>
      </c>
      <c r="F227" s="231">
        <v>8.4129181999999995E-4</v>
      </c>
      <c r="G227" s="231">
        <v>1.23271074E-3</v>
      </c>
      <c r="H227" s="231">
        <v>3.34954897E-3</v>
      </c>
    </row>
    <row r="228" spans="1:8">
      <c r="A228" s="227" t="s">
        <v>122</v>
      </c>
      <c r="B228" s="227" t="s">
        <v>61</v>
      </c>
      <c r="C228" s="227" t="s">
        <v>58</v>
      </c>
      <c r="D228" s="230">
        <v>7155</v>
      </c>
      <c r="E228" s="231">
        <v>6.8699398400000004E-3</v>
      </c>
      <c r="F228" s="231">
        <v>1.0036927899999999E-3</v>
      </c>
      <c r="G228" s="231">
        <v>1.5868934800000001E-3</v>
      </c>
      <c r="H228" s="231">
        <v>4.2793531000000001E-3</v>
      </c>
    </row>
    <row r="229" spans="1:8">
      <c r="A229" s="227" t="s">
        <v>122</v>
      </c>
      <c r="B229" s="227" t="s">
        <v>62</v>
      </c>
      <c r="C229" s="227" t="s">
        <v>58</v>
      </c>
      <c r="D229" s="230">
        <v>19071</v>
      </c>
      <c r="E229" s="231">
        <v>6.2489389099999997E-3</v>
      </c>
      <c r="F229" s="231">
        <v>8.5651037000000004E-4</v>
      </c>
      <c r="G229" s="231">
        <v>1.5043987700000001E-3</v>
      </c>
      <c r="H229" s="231">
        <v>3.88802929E-3</v>
      </c>
    </row>
    <row r="230" spans="1:8">
      <c r="A230" s="227" t="s">
        <v>122</v>
      </c>
      <c r="B230" s="227" t="s">
        <v>57</v>
      </c>
      <c r="C230" s="227" t="s">
        <v>63</v>
      </c>
      <c r="D230" s="230">
        <v>1617</v>
      </c>
      <c r="E230" s="231">
        <v>5.7791489600000001E-3</v>
      </c>
      <c r="F230" s="231">
        <v>1.0476932400000001E-3</v>
      </c>
      <c r="G230" s="231">
        <v>1.36441632E-3</v>
      </c>
      <c r="H230" s="231">
        <v>3.36703891E-3</v>
      </c>
    </row>
    <row r="231" spans="1:8">
      <c r="A231" s="227" t="s">
        <v>122</v>
      </c>
      <c r="B231" s="227" t="s">
        <v>59</v>
      </c>
      <c r="C231" s="227" t="s">
        <v>63</v>
      </c>
      <c r="D231" s="230">
        <v>591</v>
      </c>
      <c r="E231" s="231">
        <v>5.3000248199999997E-3</v>
      </c>
      <c r="F231" s="231">
        <v>9.0038830000000001E-4</v>
      </c>
      <c r="G231" s="231">
        <v>1.28720913E-3</v>
      </c>
      <c r="H231" s="231">
        <v>3.1124269E-3</v>
      </c>
    </row>
    <row r="232" spans="1:8">
      <c r="A232" s="227" t="s">
        <v>122</v>
      </c>
      <c r="B232" s="227" t="s">
        <v>60</v>
      </c>
      <c r="C232" s="227" t="s">
        <v>63</v>
      </c>
      <c r="D232" s="230">
        <v>386</v>
      </c>
      <c r="E232" s="231">
        <v>5.6097075899999996E-3</v>
      </c>
      <c r="F232" s="231">
        <v>1.0709914E-3</v>
      </c>
      <c r="G232" s="231">
        <v>1.29632604E-3</v>
      </c>
      <c r="H232" s="231">
        <v>3.24238965E-3</v>
      </c>
    </row>
    <row r="233" spans="1:8">
      <c r="A233" s="227" t="s">
        <v>122</v>
      </c>
      <c r="B233" s="227" t="s">
        <v>61</v>
      </c>
      <c r="C233" s="227" t="s">
        <v>63</v>
      </c>
      <c r="D233" s="230">
        <v>115</v>
      </c>
      <c r="E233" s="231">
        <v>6.15962134E-3</v>
      </c>
      <c r="F233" s="231">
        <v>1.17673081E-3</v>
      </c>
      <c r="G233" s="231">
        <v>1.44313584E-3</v>
      </c>
      <c r="H233" s="231">
        <v>3.5397541599999998E-3</v>
      </c>
    </row>
    <row r="234" spans="1:8">
      <c r="A234" s="227" t="s">
        <v>122</v>
      </c>
      <c r="B234" s="227" t="s">
        <v>62</v>
      </c>
      <c r="C234" s="227" t="s">
        <v>63</v>
      </c>
      <c r="D234" s="230">
        <v>525</v>
      </c>
      <c r="E234" s="231">
        <v>6.3597440300000004E-3</v>
      </c>
      <c r="F234" s="231">
        <v>1.16812144E-3</v>
      </c>
      <c r="G234" s="231">
        <v>1.4841487899999999E-3</v>
      </c>
      <c r="H234" s="231">
        <v>3.7074732999999999E-3</v>
      </c>
    </row>
    <row r="235" spans="1:8">
      <c r="A235" s="227" t="s">
        <v>122</v>
      </c>
      <c r="B235" s="227" t="s">
        <v>57</v>
      </c>
      <c r="C235" s="227" t="s">
        <v>64</v>
      </c>
      <c r="D235" s="230">
        <v>1121</v>
      </c>
      <c r="E235" s="231">
        <v>5.5242609200000002E-3</v>
      </c>
      <c r="F235" s="231">
        <v>6.9253412999999999E-4</v>
      </c>
      <c r="G235" s="231">
        <v>1.66955736E-3</v>
      </c>
      <c r="H235" s="231">
        <v>3.1621689400000001E-3</v>
      </c>
    </row>
    <row r="236" spans="1:8">
      <c r="A236" s="227" t="s">
        <v>122</v>
      </c>
      <c r="B236" s="227" t="s">
        <v>59</v>
      </c>
      <c r="C236" s="227" t="s">
        <v>64</v>
      </c>
      <c r="D236" s="230">
        <v>441</v>
      </c>
      <c r="E236" s="231">
        <v>5.0271896399999997E-3</v>
      </c>
      <c r="F236" s="231">
        <v>6.3948705000000002E-4</v>
      </c>
      <c r="G236" s="231">
        <v>1.4476776000000001E-3</v>
      </c>
      <c r="H236" s="231">
        <v>2.94002451E-3</v>
      </c>
    </row>
    <row r="237" spans="1:8">
      <c r="A237" s="227" t="s">
        <v>122</v>
      </c>
      <c r="B237" s="227" t="s">
        <v>60</v>
      </c>
      <c r="C237" s="227" t="s">
        <v>64</v>
      </c>
      <c r="D237" s="230">
        <v>268</v>
      </c>
      <c r="E237" s="231">
        <v>5.1379817200000004E-3</v>
      </c>
      <c r="F237" s="231">
        <v>6.6818659999999996E-4</v>
      </c>
      <c r="G237" s="231">
        <v>1.5512711700000001E-3</v>
      </c>
      <c r="H237" s="231">
        <v>2.91852346E-3</v>
      </c>
    </row>
    <row r="238" spans="1:8">
      <c r="A238" s="227" t="s">
        <v>122</v>
      </c>
      <c r="B238" s="227" t="s">
        <v>61</v>
      </c>
      <c r="C238" s="227" t="s">
        <v>64</v>
      </c>
      <c r="D238" s="230">
        <v>206</v>
      </c>
      <c r="E238" s="231">
        <v>6.5463185500000002E-3</v>
      </c>
      <c r="F238" s="231">
        <v>9.0328322000000005E-4</v>
      </c>
      <c r="G238" s="231">
        <v>2.04445319E-3</v>
      </c>
      <c r="H238" s="231">
        <v>3.59858166E-3</v>
      </c>
    </row>
    <row r="239" spans="1:8">
      <c r="A239" s="227" t="s">
        <v>122</v>
      </c>
      <c r="B239" s="227" t="s">
        <v>62</v>
      </c>
      <c r="C239" s="227" t="s">
        <v>64</v>
      </c>
      <c r="D239" s="230">
        <v>206</v>
      </c>
      <c r="E239" s="231">
        <v>6.0688598700000002E-3</v>
      </c>
      <c r="F239" s="231">
        <v>6.2702242000000003E-4</v>
      </c>
      <c r="G239" s="231">
        <v>1.9235434599999999E-3</v>
      </c>
      <c r="H239" s="231">
        <v>3.5182935300000001E-3</v>
      </c>
    </row>
    <row r="240" spans="1:8">
      <c r="A240" s="227" t="s">
        <v>122</v>
      </c>
      <c r="B240" s="227" t="s">
        <v>57</v>
      </c>
      <c r="C240" s="227" t="s">
        <v>65</v>
      </c>
      <c r="D240" s="230">
        <v>1008</v>
      </c>
      <c r="E240" s="231">
        <v>6.0380839800000001E-3</v>
      </c>
      <c r="F240" s="231">
        <v>1.0319984E-3</v>
      </c>
      <c r="G240" s="231">
        <v>1.04089711E-3</v>
      </c>
      <c r="H240" s="231">
        <v>3.9651879699999998E-3</v>
      </c>
    </row>
    <row r="241" spans="1:8">
      <c r="A241" s="227" t="s">
        <v>122</v>
      </c>
      <c r="B241" s="227" t="s">
        <v>59</v>
      </c>
      <c r="C241" s="227" t="s">
        <v>65</v>
      </c>
      <c r="D241" s="230">
        <v>416</v>
      </c>
      <c r="E241" s="231">
        <v>5.4705025699999998E-3</v>
      </c>
      <c r="F241" s="231">
        <v>8.6463315999999997E-4</v>
      </c>
      <c r="G241" s="231">
        <v>1.00482971E-3</v>
      </c>
      <c r="H241" s="231">
        <v>3.60103919E-3</v>
      </c>
    </row>
    <row r="242" spans="1:8">
      <c r="A242" s="227" t="s">
        <v>122</v>
      </c>
      <c r="B242" s="227" t="s">
        <v>60</v>
      </c>
      <c r="C242" s="227" t="s">
        <v>65</v>
      </c>
      <c r="D242" s="230">
        <v>240</v>
      </c>
      <c r="E242" s="231">
        <v>5.7100692199999999E-3</v>
      </c>
      <c r="F242" s="231">
        <v>1.1143901999999999E-3</v>
      </c>
      <c r="G242" s="231">
        <v>1.00781224E-3</v>
      </c>
      <c r="H242" s="231">
        <v>3.5878662800000001E-3</v>
      </c>
    </row>
    <row r="243" spans="1:8">
      <c r="A243" s="227" t="s">
        <v>122</v>
      </c>
      <c r="B243" s="227" t="s">
        <v>61</v>
      </c>
      <c r="C243" s="227" t="s">
        <v>65</v>
      </c>
      <c r="D243" s="230">
        <v>43</v>
      </c>
      <c r="E243" s="231">
        <v>8.6350665E-3</v>
      </c>
      <c r="F243" s="231">
        <v>1.94282924E-3</v>
      </c>
      <c r="G243" s="231">
        <v>1.1921293800000001E-3</v>
      </c>
      <c r="H243" s="231">
        <v>5.5001074199999998E-3</v>
      </c>
    </row>
    <row r="244" spans="1:8">
      <c r="A244" s="227" t="s">
        <v>122</v>
      </c>
      <c r="B244" s="227" t="s">
        <v>62</v>
      </c>
      <c r="C244" s="227" t="s">
        <v>65</v>
      </c>
      <c r="D244" s="230">
        <v>309</v>
      </c>
      <c r="E244" s="231">
        <v>6.6955828800000002E-3</v>
      </c>
      <c r="F244" s="231">
        <v>1.06657503E-3</v>
      </c>
      <c r="G244" s="231">
        <v>1.0941055999999999E-3</v>
      </c>
      <c r="H244" s="231">
        <v>4.5349017700000004E-3</v>
      </c>
    </row>
    <row r="245" spans="1:8">
      <c r="A245" s="227" t="s">
        <v>122</v>
      </c>
      <c r="B245" s="227" t="s">
        <v>57</v>
      </c>
      <c r="C245" s="227" t="s">
        <v>66</v>
      </c>
      <c r="D245" s="230">
        <v>1183</v>
      </c>
      <c r="E245" s="231">
        <v>6.8643159999999996E-3</v>
      </c>
      <c r="F245" s="231">
        <v>1.2979788400000001E-3</v>
      </c>
      <c r="G245" s="231">
        <v>1.1251797799999999E-3</v>
      </c>
      <c r="H245" s="231">
        <v>4.4411568999999998E-3</v>
      </c>
    </row>
    <row r="246" spans="1:8">
      <c r="A246" s="227" t="s">
        <v>122</v>
      </c>
      <c r="B246" s="227" t="s">
        <v>59</v>
      </c>
      <c r="C246" s="227" t="s">
        <v>66</v>
      </c>
      <c r="D246" s="230">
        <v>420</v>
      </c>
      <c r="E246" s="231">
        <v>6.3576110899999996E-3</v>
      </c>
      <c r="F246" s="231">
        <v>1.1512067600000001E-3</v>
      </c>
      <c r="G246" s="231">
        <v>9.7577687999999998E-4</v>
      </c>
      <c r="H246" s="231">
        <v>4.2306269699999999E-3</v>
      </c>
    </row>
    <row r="247" spans="1:8">
      <c r="A247" s="227" t="s">
        <v>122</v>
      </c>
      <c r="B247" s="227" t="s">
        <v>60</v>
      </c>
      <c r="C247" s="227" t="s">
        <v>66</v>
      </c>
      <c r="D247" s="230">
        <v>328</v>
      </c>
      <c r="E247" s="231">
        <v>6.4483469099999996E-3</v>
      </c>
      <c r="F247" s="231">
        <v>1.3172917200000001E-3</v>
      </c>
      <c r="G247" s="231">
        <v>1.0271988299999999E-3</v>
      </c>
      <c r="H247" s="231">
        <v>4.1038558999999999E-3</v>
      </c>
    </row>
    <row r="248" spans="1:8">
      <c r="A248" s="227" t="s">
        <v>122</v>
      </c>
      <c r="B248" s="227" t="s">
        <v>61</v>
      </c>
      <c r="C248" s="227" t="s">
        <v>66</v>
      </c>
      <c r="D248" s="230">
        <v>158</v>
      </c>
      <c r="E248" s="231">
        <v>7.9688962699999994E-3</v>
      </c>
      <c r="F248" s="231">
        <v>1.6219084700000001E-3</v>
      </c>
      <c r="G248" s="231">
        <v>1.3966535299999999E-3</v>
      </c>
      <c r="H248" s="231">
        <v>4.9503337999999997E-3</v>
      </c>
    </row>
    <row r="249" spans="1:8">
      <c r="A249" s="227" t="s">
        <v>122</v>
      </c>
      <c r="B249" s="227" t="s">
        <v>62</v>
      </c>
      <c r="C249" s="227" t="s">
        <v>66</v>
      </c>
      <c r="D249" s="230">
        <v>277</v>
      </c>
      <c r="E249" s="231">
        <v>7.4951110800000002E-3</v>
      </c>
      <c r="F249" s="231">
        <v>1.3128841500000001E-3</v>
      </c>
      <c r="G249" s="231">
        <v>1.3128841899999999E-3</v>
      </c>
      <c r="H249" s="231">
        <v>4.8693422700000003E-3</v>
      </c>
    </row>
    <row r="250" spans="1:8">
      <c r="A250" s="227" t="s">
        <v>122</v>
      </c>
      <c r="B250" s="227" t="s">
        <v>57</v>
      </c>
      <c r="C250" s="227" t="s">
        <v>67</v>
      </c>
      <c r="D250" s="230">
        <v>949</v>
      </c>
      <c r="E250" s="231">
        <v>7.1524238499999998E-3</v>
      </c>
      <c r="F250" s="231">
        <v>6.9857866000000001E-4</v>
      </c>
      <c r="G250" s="231">
        <v>1.94405393E-3</v>
      </c>
      <c r="H250" s="231">
        <v>4.50979077E-3</v>
      </c>
    </row>
    <row r="251" spans="1:8">
      <c r="A251" s="227" t="s">
        <v>122</v>
      </c>
      <c r="B251" s="227" t="s">
        <v>59</v>
      </c>
      <c r="C251" s="227" t="s">
        <v>67</v>
      </c>
      <c r="D251" s="230">
        <v>292</v>
      </c>
      <c r="E251" s="231">
        <v>6.4519118500000004E-3</v>
      </c>
      <c r="F251" s="231">
        <v>5.8528324000000004E-4</v>
      </c>
      <c r="G251" s="231">
        <v>1.80563458E-3</v>
      </c>
      <c r="H251" s="231">
        <v>4.0609935500000001E-3</v>
      </c>
    </row>
    <row r="252" spans="1:8">
      <c r="A252" s="227" t="s">
        <v>122</v>
      </c>
      <c r="B252" s="227" t="s">
        <v>60</v>
      </c>
      <c r="C252" s="227" t="s">
        <v>67</v>
      </c>
      <c r="D252" s="230">
        <v>258</v>
      </c>
      <c r="E252" s="231">
        <v>7.0959838300000003E-3</v>
      </c>
      <c r="F252" s="231">
        <v>6.5362090999999999E-4</v>
      </c>
      <c r="G252" s="231">
        <v>1.87787086E-3</v>
      </c>
      <c r="H252" s="231">
        <v>4.5644915599999999E-3</v>
      </c>
    </row>
    <row r="253" spans="1:8">
      <c r="A253" s="227" t="s">
        <v>122</v>
      </c>
      <c r="B253" s="227" t="s">
        <v>61</v>
      </c>
      <c r="C253" s="227" t="s">
        <v>67</v>
      </c>
      <c r="D253" s="230">
        <v>95</v>
      </c>
      <c r="E253" s="231">
        <v>8.8611108400000003E-3</v>
      </c>
      <c r="F253" s="231">
        <v>8.7499973000000001E-4</v>
      </c>
      <c r="G253" s="231">
        <v>2.3667151200000001E-3</v>
      </c>
      <c r="H253" s="231">
        <v>5.6193954500000001E-3</v>
      </c>
    </row>
    <row r="254" spans="1:8">
      <c r="A254" s="227" t="s">
        <v>122</v>
      </c>
      <c r="B254" s="227" t="s">
        <v>62</v>
      </c>
      <c r="C254" s="227" t="s">
        <v>67</v>
      </c>
      <c r="D254" s="230">
        <v>304</v>
      </c>
      <c r="E254" s="231">
        <v>7.3392191199999996E-3</v>
      </c>
      <c r="F254" s="231">
        <v>7.9042524999999996E-4</v>
      </c>
      <c r="G254" s="231">
        <v>2.0010962600000002E-3</v>
      </c>
      <c r="H254" s="231">
        <v>4.5476971500000001E-3</v>
      </c>
    </row>
    <row r="255" spans="1:8">
      <c r="A255" s="227" t="s">
        <v>122</v>
      </c>
      <c r="B255" s="227" t="s">
        <v>57</v>
      </c>
      <c r="C255" s="227" t="s">
        <v>68</v>
      </c>
      <c r="D255" s="230">
        <v>1279</v>
      </c>
      <c r="E255" s="231">
        <v>6.2409956999999999E-3</v>
      </c>
      <c r="F255" s="231">
        <v>8.9906732000000005E-4</v>
      </c>
      <c r="G255" s="231">
        <v>1.36659113E-3</v>
      </c>
      <c r="H255" s="231">
        <v>3.9753367599999999E-3</v>
      </c>
    </row>
    <row r="256" spans="1:8">
      <c r="A256" s="227" t="s">
        <v>122</v>
      </c>
      <c r="B256" s="227" t="s">
        <v>59</v>
      </c>
      <c r="C256" s="227" t="s">
        <v>68</v>
      </c>
      <c r="D256" s="230">
        <v>486</v>
      </c>
      <c r="E256" s="231">
        <v>5.7723191599999999E-3</v>
      </c>
      <c r="F256" s="231">
        <v>8.0458842000000002E-4</v>
      </c>
      <c r="G256" s="231">
        <v>1.23852094E-3</v>
      </c>
      <c r="H256" s="231">
        <v>3.72920929E-3</v>
      </c>
    </row>
    <row r="257" spans="1:8">
      <c r="A257" s="227" t="s">
        <v>122</v>
      </c>
      <c r="B257" s="227" t="s">
        <v>60</v>
      </c>
      <c r="C257" s="227" t="s">
        <v>68</v>
      </c>
      <c r="D257" s="230">
        <v>333</v>
      </c>
      <c r="E257" s="231">
        <v>5.9847692599999999E-3</v>
      </c>
      <c r="F257" s="231">
        <v>8.9645177E-4</v>
      </c>
      <c r="G257" s="231">
        <v>1.22643453E-3</v>
      </c>
      <c r="H257" s="231">
        <v>3.8618824899999999E-3</v>
      </c>
    </row>
    <row r="258" spans="1:8">
      <c r="A258" s="227" t="s">
        <v>122</v>
      </c>
      <c r="B258" s="227" t="s">
        <v>61</v>
      </c>
      <c r="C258" s="227" t="s">
        <v>68</v>
      </c>
      <c r="D258" s="230">
        <v>66</v>
      </c>
      <c r="E258" s="231">
        <v>8.1264026699999995E-3</v>
      </c>
      <c r="F258" s="231">
        <v>1.2982251000000001E-3</v>
      </c>
      <c r="G258" s="231">
        <v>1.8350166000000001E-3</v>
      </c>
      <c r="H258" s="231">
        <v>4.9931605099999997E-3</v>
      </c>
    </row>
    <row r="259" spans="1:8">
      <c r="A259" s="227" t="s">
        <v>122</v>
      </c>
      <c r="B259" s="227" t="s">
        <v>62</v>
      </c>
      <c r="C259" s="227" t="s">
        <v>68</v>
      </c>
      <c r="D259" s="230">
        <v>394</v>
      </c>
      <c r="E259" s="231">
        <v>6.7198366699999998E-3</v>
      </c>
      <c r="F259" s="231">
        <v>9.5095387999999999E-4</v>
      </c>
      <c r="G259" s="231">
        <v>1.5645560599999999E-3</v>
      </c>
      <c r="H259" s="231">
        <v>4.2043262300000004E-3</v>
      </c>
    </row>
    <row r="260" spans="1:8">
      <c r="A260" s="227" t="s">
        <v>122</v>
      </c>
      <c r="B260" s="227" t="s">
        <v>57</v>
      </c>
      <c r="C260" s="227" t="s">
        <v>69</v>
      </c>
      <c r="D260" s="230">
        <v>685</v>
      </c>
      <c r="E260" s="231">
        <v>3.9800450399999996E-3</v>
      </c>
      <c r="F260" s="231">
        <v>3.3591822999999999E-4</v>
      </c>
      <c r="G260" s="231">
        <v>8.0917114999999996E-4</v>
      </c>
      <c r="H260" s="231">
        <v>2.8349551499999999E-3</v>
      </c>
    </row>
    <row r="261" spans="1:8">
      <c r="A261" s="227" t="s">
        <v>122</v>
      </c>
      <c r="B261" s="227" t="s">
        <v>59</v>
      </c>
      <c r="C261" s="227" t="s">
        <v>69</v>
      </c>
      <c r="D261" s="230">
        <v>262</v>
      </c>
      <c r="E261" s="231">
        <v>3.69522171E-3</v>
      </c>
      <c r="F261" s="231">
        <v>2.9765664999999999E-4</v>
      </c>
      <c r="G261" s="231">
        <v>6.2999164000000004E-4</v>
      </c>
      <c r="H261" s="231">
        <v>2.7675729000000001E-3</v>
      </c>
    </row>
    <row r="262" spans="1:8">
      <c r="A262" s="227" t="s">
        <v>122</v>
      </c>
      <c r="B262" s="227" t="s">
        <v>60</v>
      </c>
      <c r="C262" s="227" t="s">
        <v>69</v>
      </c>
      <c r="D262" s="230">
        <v>176</v>
      </c>
      <c r="E262" s="231">
        <v>4.0356031699999998E-3</v>
      </c>
      <c r="F262" s="231">
        <v>4.0252762999999999E-4</v>
      </c>
      <c r="G262" s="231">
        <v>8.0518704000000002E-4</v>
      </c>
      <c r="H262" s="231">
        <v>2.8278880200000001E-3</v>
      </c>
    </row>
    <row r="263" spans="1:8">
      <c r="A263" s="227" t="s">
        <v>122</v>
      </c>
      <c r="B263" s="227" t="s">
        <v>61</v>
      </c>
      <c r="C263" s="227" t="s">
        <v>69</v>
      </c>
      <c r="D263" s="230">
        <v>65</v>
      </c>
      <c r="E263" s="231">
        <v>4.4437319699999998E-3</v>
      </c>
      <c r="F263" s="231">
        <v>3.5505667E-4</v>
      </c>
      <c r="G263" s="231">
        <v>9.6029176000000005E-4</v>
      </c>
      <c r="H263" s="231">
        <v>3.1283829300000001E-3</v>
      </c>
    </row>
    <row r="264" spans="1:8">
      <c r="A264" s="227" t="s">
        <v>122</v>
      </c>
      <c r="B264" s="227" t="s">
        <v>62</v>
      </c>
      <c r="C264" s="227" t="s">
        <v>69</v>
      </c>
      <c r="D264" s="230">
        <v>182</v>
      </c>
      <c r="E264" s="231">
        <v>4.1707364300000004E-3</v>
      </c>
      <c r="F264" s="231">
        <v>3.1974944000000001E-4</v>
      </c>
      <c r="G264" s="231">
        <v>1.0169920199999999E-3</v>
      </c>
      <c r="H264" s="231">
        <v>2.8339945E-3</v>
      </c>
    </row>
    <row r="265" spans="1:8">
      <c r="A265" s="227" t="s">
        <v>122</v>
      </c>
      <c r="B265" s="227" t="s">
        <v>57</v>
      </c>
      <c r="C265" s="227" t="s">
        <v>70</v>
      </c>
      <c r="D265" s="230">
        <v>814</v>
      </c>
      <c r="E265" s="231">
        <v>7.7097407500000001E-3</v>
      </c>
      <c r="F265" s="231">
        <v>1.1831573499999999E-3</v>
      </c>
      <c r="G265" s="231">
        <v>1.9408326300000001E-3</v>
      </c>
      <c r="H265" s="231">
        <v>4.5857502800000002E-3</v>
      </c>
    </row>
    <row r="266" spans="1:8">
      <c r="A266" s="227" t="s">
        <v>122</v>
      </c>
      <c r="B266" s="227" t="s">
        <v>59</v>
      </c>
      <c r="C266" s="227" t="s">
        <v>70</v>
      </c>
      <c r="D266" s="230">
        <v>314</v>
      </c>
      <c r="E266" s="231">
        <v>6.8475389799999998E-3</v>
      </c>
      <c r="F266" s="231">
        <v>1.0168595600000001E-3</v>
      </c>
      <c r="G266" s="231">
        <v>1.65512921E-3</v>
      </c>
      <c r="H266" s="231">
        <v>4.1755497000000004E-3</v>
      </c>
    </row>
    <row r="267" spans="1:8">
      <c r="A267" s="227" t="s">
        <v>122</v>
      </c>
      <c r="B267" s="227" t="s">
        <v>60</v>
      </c>
      <c r="C267" s="227" t="s">
        <v>70</v>
      </c>
      <c r="D267" s="230">
        <v>178</v>
      </c>
      <c r="E267" s="231">
        <v>7.1449747900000004E-3</v>
      </c>
      <c r="F267" s="231">
        <v>1.0939448300000001E-3</v>
      </c>
      <c r="G267" s="231">
        <v>1.79677724E-3</v>
      </c>
      <c r="H267" s="231">
        <v>4.2542522699999998E-3</v>
      </c>
    </row>
    <row r="268" spans="1:8">
      <c r="A268" s="227" t="s">
        <v>122</v>
      </c>
      <c r="B268" s="227" t="s">
        <v>61</v>
      </c>
      <c r="C268" s="227" t="s">
        <v>70</v>
      </c>
      <c r="D268" s="230">
        <v>96</v>
      </c>
      <c r="E268" s="231">
        <v>9.4354019399999992E-3</v>
      </c>
      <c r="F268" s="231">
        <v>1.58613017E-3</v>
      </c>
      <c r="G268" s="231">
        <v>2.1758050999999999E-3</v>
      </c>
      <c r="H268" s="231">
        <v>5.6734661900000004E-3</v>
      </c>
    </row>
    <row r="269" spans="1:8">
      <c r="A269" s="227" t="s">
        <v>122</v>
      </c>
      <c r="B269" s="227" t="s">
        <v>62</v>
      </c>
      <c r="C269" s="227" t="s">
        <v>70</v>
      </c>
      <c r="D269" s="230">
        <v>226</v>
      </c>
      <c r="E269" s="231">
        <v>8.6194585399999996E-3</v>
      </c>
      <c r="F269" s="231">
        <v>1.31329868E-3</v>
      </c>
      <c r="G269" s="231">
        <v>2.3514316600000001E-3</v>
      </c>
      <c r="H269" s="231">
        <v>4.9547277199999996E-3</v>
      </c>
    </row>
    <row r="270" spans="1:8">
      <c r="A270" s="227" t="s">
        <v>122</v>
      </c>
      <c r="B270" s="227" t="s">
        <v>57</v>
      </c>
      <c r="C270" s="227" t="s">
        <v>71</v>
      </c>
      <c r="D270" s="230">
        <v>720</v>
      </c>
      <c r="E270" s="231">
        <v>6.6262696899999996E-3</v>
      </c>
      <c r="F270" s="231">
        <v>8.2937861999999999E-4</v>
      </c>
      <c r="G270" s="231">
        <v>1.51900054E-3</v>
      </c>
      <c r="H270" s="231">
        <v>4.2778900500000001E-3</v>
      </c>
    </row>
    <row r="271" spans="1:8">
      <c r="A271" s="227" t="s">
        <v>122</v>
      </c>
      <c r="B271" s="227" t="s">
        <v>59</v>
      </c>
      <c r="C271" s="227" t="s">
        <v>71</v>
      </c>
      <c r="D271" s="230">
        <v>268</v>
      </c>
      <c r="E271" s="231">
        <v>5.7381061200000002E-3</v>
      </c>
      <c r="F271" s="231">
        <v>7.7649920000000001E-4</v>
      </c>
      <c r="G271" s="231">
        <v>1.29746213E-3</v>
      </c>
      <c r="H271" s="231">
        <v>3.6641442999999999E-3</v>
      </c>
    </row>
    <row r="272" spans="1:8">
      <c r="A272" s="227" t="s">
        <v>122</v>
      </c>
      <c r="B272" s="227" t="s">
        <v>60</v>
      </c>
      <c r="C272" s="227" t="s">
        <v>71</v>
      </c>
      <c r="D272" s="230">
        <v>184</v>
      </c>
      <c r="E272" s="231">
        <v>6.3301376199999997E-3</v>
      </c>
      <c r="F272" s="231">
        <v>7.6822893E-4</v>
      </c>
      <c r="G272" s="231">
        <v>1.3467439200000001E-3</v>
      </c>
      <c r="H272" s="231">
        <v>4.21516431E-3</v>
      </c>
    </row>
    <row r="273" spans="1:8">
      <c r="A273" s="227" t="s">
        <v>122</v>
      </c>
      <c r="B273" s="227" t="s">
        <v>61</v>
      </c>
      <c r="C273" s="227" t="s">
        <v>71</v>
      </c>
      <c r="D273" s="230">
        <v>76</v>
      </c>
      <c r="E273" s="231">
        <v>7.7390957200000002E-3</v>
      </c>
      <c r="F273" s="231">
        <v>9.9856823999999993E-4</v>
      </c>
      <c r="G273" s="231">
        <v>1.6278323700000001E-3</v>
      </c>
      <c r="H273" s="231">
        <v>5.1126946600000001E-3</v>
      </c>
    </row>
    <row r="274" spans="1:8">
      <c r="A274" s="227" t="s">
        <v>122</v>
      </c>
      <c r="B274" s="227" t="s">
        <v>62</v>
      </c>
      <c r="C274" s="227" t="s">
        <v>71</v>
      </c>
      <c r="D274" s="230">
        <v>192</v>
      </c>
      <c r="E274" s="231">
        <v>7.7092975899999997E-3</v>
      </c>
      <c r="F274" s="231">
        <v>8.9482036000000003E-4</v>
      </c>
      <c r="G274" s="231">
        <v>1.9502312400000001E-3</v>
      </c>
      <c r="H274" s="231">
        <v>4.8642455100000002E-3</v>
      </c>
    </row>
    <row r="275" spans="1:8">
      <c r="A275" s="227" t="s">
        <v>122</v>
      </c>
      <c r="B275" s="227" t="s">
        <v>57</v>
      </c>
      <c r="C275" s="227" t="s">
        <v>72</v>
      </c>
      <c r="D275" s="230">
        <v>1422</v>
      </c>
      <c r="E275" s="231">
        <v>6.1048436099999997E-3</v>
      </c>
      <c r="F275" s="231">
        <v>4.1748034999999998E-4</v>
      </c>
      <c r="G275" s="231">
        <v>1.27222002E-3</v>
      </c>
      <c r="H275" s="231">
        <v>4.4151427599999999E-3</v>
      </c>
    </row>
    <row r="276" spans="1:8">
      <c r="A276" s="227" t="s">
        <v>122</v>
      </c>
      <c r="B276" s="227" t="s">
        <v>59</v>
      </c>
      <c r="C276" s="227" t="s">
        <v>72</v>
      </c>
      <c r="D276" s="230">
        <v>532</v>
      </c>
      <c r="E276" s="231">
        <v>5.5714152700000004E-3</v>
      </c>
      <c r="F276" s="231">
        <v>3.5270443999999999E-4</v>
      </c>
      <c r="G276" s="231">
        <v>1.12707961E-3</v>
      </c>
      <c r="H276" s="231">
        <v>4.0916307500000002E-3</v>
      </c>
    </row>
    <row r="277" spans="1:8">
      <c r="A277" s="227" t="s">
        <v>122</v>
      </c>
      <c r="B277" s="227" t="s">
        <v>60</v>
      </c>
      <c r="C277" s="227" t="s">
        <v>72</v>
      </c>
      <c r="D277" s="230">
        <v>378</v>
      </c>
      <c r="E277" s="231">
        <v>5.9880214900000003E-3</v>
      </c>
      <c r="F277" s="231">
        <v>3.6908410999999999E-4</v>
      </c>
      <c r="G277" s="231">
        <v>1.24262051E-3</v>
      </c>
      <c r="H277" s="231">
        <v>4.3763163900000001E-3</v>
      </c>
    </row>
    <row r="278" spans="1:8">
      <c r="A278" s="227" t="s">
        <v>122</v>
      </c>
      <c r="B278" s="227" t="s">
        <v>61</v>
      </c>
      <c r="C278" s="227" t="s">
        <v>72</v>
      </c>
      <c r="D278" s="230">
        <v>169</v>
      </c>
      <c r="E278" s="231">
        <v>7.4258298000000004E-3</v>
      </c>
      <c r="F278" s="231">
        <v>5.4788492999999997E-4</v>
      </c>
      <c r="G278" s="231">
        <v>1.37204118E-3</v>
      </c>
      <c r="H278" s="231">
        <v>5.5059032200000003E-3</v>
      </c>
    </row>
    <row r="279" spans="1:8">
      <c r="A279" s="227" t="s">
        <v>122</v>
      </c>
      <c r="B279" s="227" t="s">
        <v>62</v>
      </c>
      <c r="C279" s="227" t="s">
        <v>72</v>
      </c>
      <c r="D279" s="230">
        <v>343</v>
      </c>
      <c r="E279" s="231">
        <v>6.4100796699999999E-3</v>
      </c>
      <c r="F279" s="231">
        <v>5.0703192999999999E-4</v>
      </c>
      <c r="G279" s="231">
        <v>1.4807726199999999E-3</v>
      </c>
      <c r="H279" s="231">
        <v>4.4222746400000004E-3</v>
      </c>
    </row>
    <row r="280" spans="1:8">
      <c r="A280" s="227" t="s">
        <v>122</v>
      </c>
      <c r="B280" s="227" t="s">
        <v>57</v>
      </c>
      <c r="C280" s="227" t="s">
        <v>73</v>
      </c>
      <c r="D280" s="230">
        <v>2512</v>
      </c>
      <c r="E280" s="231">
        <v>6.9354779800000002E-3</v>
      </c>
      <c r="F280" s="231">
        <v>1.05542446E-3</v>
      </c>
      <c r="G280" s="231">
        <v>2.2061048999999998E-3</v>
      </c>
      <c r="H280" s="231">
        <v>3.6739481400000001E-3</v>
      </c>
    </row>
    <row r="281" spans="1:8">
      <c r="A281" s="227" t="s">
        <v>122</v>
      </c>
      <c r="B281" s="227" t="s">
        <v>59</v>
      </c>
      <c r="C281" s="227" t="s">
        <v>73</v>
      </c>
      <c r="D281" s="230">
        <v>1028</v>
      </c>
      <c r="E281" s="231">
        <v>6.2883473200000001E-3</v>
      </c>
      <c r="F281" s="231">
        <v>9.5859880999999997E-4</v>
      </c>
      <c r="G281" s="231">
        <v>2.0269713999999999E-3</v>
      </c>
      <c r="H281" s="231">
        <v>3.3027766499999999E-3</v>
      </c>
    </row>
    <row r="282" spans="1:8">
      <c r="A282" s="227" t="s">
        <v>122</v>
      </c>
      <c r="B282" s="227" t="s">
        <v>60</v>
      </c>
      <c r="C282" s="227" t="s">
        <v>73</v>
      </c>
      <c r="D282" s="230">
        <v>626</v>
      </c>
      <c r="E282" s="231">
        <v>6.6963966300000004E-3</v>
      </c>
      <c r="F282" s="231">
        <v>1.0893309E-3</v>
      </c>
      <c r="G282" s="231">
        <v>2.1354718899999998E-3</v>
      </c>
      <c r="H282" s="231">
        <v>3.4715933500000002E-3</v>
      </c>
    </row>
    <row r="283" spans="1:8">
      <c r="A283" s="227" t="s">
        <v>122</v>
      </c>
      <c r="B283" s="227" t="s">
        <v>61</v>
      </c>
      <c r="C283" s="227" t="s">
        <v>73</v>
      </c>
      <c r="D283" s="230">
        <v>193</v>
      </c>
      <c r="E283" s="231">
        <v>8.0802027099999996E-3</v>
      </c>
      <c r="F283" s="231">
        <v>1.22715146E-3</v>
      </c>
      <c r="G283" s="231">
        <v>2.4598203500000001E-3</v>
      </c>
      <c r="H283" s="231">
        <v>4.3932303999999998E-3</v>
      </c>
    </row>
    <row r="284" spans="1:8">
      <c r="A284" s="227" t="s">
        <v>122</v>
      </c>
      <c r="B284" s="227" t="s">
        <v>62</v>
      </c>
      <c r="C284" s="227" t="s">
        <v>73</v>
      </c>
      <c r="D284" s="230">
        <v>665</v>
      </c>
      <c r="E284" s="231">
        <v>7.8286860500000003E-3</v>
      </c>
      <c r="F284" s="231">
        <v>1.12334631E-3</v>
      </c>
      <c r="G284" s="231">
        <v>2.4758769499999998E-3</v>
      </c>
      <c r="H284" s="231">
        <v>4.2294623000000003E-3</v>
      </c>
    </row>
    <row r="285" spans="1:8">
      <c r="A285" s="227" t="s">
        <v>122</v>
      </c>
      <c r="B285" s="227" t="s">
        <v>57</v>
      </c>
      <c r="C285" s="227" t="s">
        <v>74</v>
      </c>
      <c r="D285" s="230">
        <v>1928</v>
      </c>
      <c r="E285" s="231">
        <v>6.4026538800000003E-3</v>
      </c>
      <c r="F285" s="231">
        <v>7.2621888999999996E-4</v>
      </c>
      <c r="G285" s="231">
        <v>1.89646102E-3</v>
      </c>
      <c r="H285" s="231">
        <v>3.7799734900000001E-3</v>
      </c>
    </row>
    <row r="286" spans="1:8">
      <c r="A286" s="227" t="s">
        <v>122</v>
      </c>
      <c r="B286" s="227" t="s">
        <v>59</v>
      </c>
      <c r="C286" s="227" t="s">
        <v>74</v>
      </c>
      <c r="D286" s="230">
        <v>801</v>
      </c>
      <c r="E286" s="231">
        <v>5.8036248600000003E-3</v>
      </c>
      <c r="F286" s="231">
        <v>6.2768738000000004E-4</v>
      </c>
      <c r="G286" s="231">
        <v>1.71033291E-3</v>
      </c>
      <c r="H286" s="231">
        <v>3.4656041000000002E-3</v>
      </c>
    </row>
    <row r="287" spans="1:8">
      <c r="A287" s="227" t="s">
        <v>122</v>
      </c>
      <c r="B287" s="227" t="s">
        <v>60</v>
      </c>
      <c r="C287" s="227" t="s">
        <v>74</v>
      </c>
      <c r="D287" s="230">
        <v>445</v>
      </c>
      <c r="E287" s="231">
        <v>6.2869847800000002E-3</v>
      </c>
      <c r="F287" s="231">
        <v>7.4271717999999998E-4</v>
      </c>
      <c r="G287" s="231">
        <v>1.85161751E-3</v>
      </c>
      <c r="H287" s="231">
        <v>3.69264957E-3</v>
      </c>
    </row>
    <row r="288" spans="1:8">
      <c r="A288" s="227" t="s">
        <v>122</v>
      </c>
      <c r="B288" s="227" t="s">
        <v>61</v>
      </c>
      <c r="C288" s="227" t="s">
        <v>74</v>
      </c>
      <c r="D288" s="230">
        <v>201</v>
      </c>
      <c r="E288" s="231">
        <v>7.8445731999999997E-3</v>
      </c>
      <c r="F288" s="231">
        <v>9.1348787000000004E-4</v>
      </c>
      <c r="G288" s="231">
        <v>2.3706119799999999E-3</v>
      </c>
      <c r="H288" s="231">
        <v>4.5604728500000004E-3</v>
      </c>
    </row>
    <row r="289" spans="1:8">
      <c r="A289" s="227" t="s">
        <v>122</v>
      </c>
      <c r="B289" s="227" t="s">
        <v>62</v>
      </c>
      <c r="C289" s="227" t="s">
        <v>74</v>
      </c>
      <c r="D289" s="230">
        <v>481</v>
      </c>
      <c r="E289" s="231">
        <v>6.9046688700000001E-3</v>
      </c>
      <c r="F289" s="231">
        <v>7.9678213999999999E-4</v>
      </c>
      <c r="G289" s="231">
        <v>2.0497658699999998E-3</v>
      </c>
      <c r="H289" s="231">
        <v>4.0581203900000003E-3</v>
      </c>
    </row>
    <row r="290" spans="1:8">
      <c r="A290" s="227" t="s">
        <v>122</v>
      </c>
      <c r="B290" s="227" t="s">
        <v>57</v>
      </c>
      <c r="C290" s="227" t="s">
        <v>75</v>
      </c>
      <c r="D290" s="230">
        <v>938</v>
      </c>
      <c r="E290" s="231">
        <v>5.7816322599999999E-3</v>
      </c>
      <c r="F290" s="231">
        <v>5.9364610000000001E-4</v>
      </c>
      <c r="G290" s="231">
        <v>1.2524799199999999E-3</v>
      </c>
      <c r="H290" s="231">
        <v>3.9355057700000001E-3</v>
      </c>
    </row>
    <row r="291" spans="1:8">
      <c r="A291" s="227" t="s">
        <v>122</v>
      </c>
      <c r="B291" s="227" t="s">
        <v>59</v>
      </c>
      <c r="C291" s="227" t="s">
        <v>75</v>
      </c>
      <c r="D291" s="230">
        <v>333</v>
      </c>
      <c r="E291" s="231">
        <v>5.5500984499999998E-3</v>
      </c>
      <c r="F291" s="231">
        <v>5.1586282000000005E-4</v>
      </c>
      <c r="G291" s="231">
        <v>1.0997801000000001E-3</v>
      </c>
      <c r="H291" s="231">
        <v>3.9344550599999997E-3</v>
      </c>
    </row>
    <row r="292" spans="1:8">
      <c r="A292" s="227" t="s">
        <v>122</v>
      </c>
      <c r="B292" s="227" t="s">
        <v>60</v>
      </c>
      <c r="C292" s="227" t="s">
        <v>75</v>
      </c>
      <c r="D292" s="230">
        <v>251</v>
      </c>
      <c r="E292" s="231">
        <v>5.6460267499999998E-3</v>
      </c>
      <c r="F292" s="231">
        <v>6.0198995000000004E-4</v>
      </c>
      <c r="G292" s="231">
        <v>1.3215653600000001E-3</v>
      </c>
      <c r="H292" s="231">
        <v>3.7224709799999998E-3</v>
      </c>
    </row>
    <row r="293" spans="1:8">
      <c r="A293" s="227" t="s">
        <v>122</v>
      </c>
      <c r="B293" s="227" t="s">
        <v>61</v>
      </c>
      <c r="C293" s="227" t="s">
        <v>75</v>
      </c>
      <c r="D293" s="230">
        <v>105</v>
      </c>
      <c r="E293" s="231">
        <v>5.8196646299999997E-3</v>
      </c>
      <c r="F293" s="231">
        <v>6.0945743000000001E-4</v>
      </c>
      <c r="G293" s="231">
        <v>1.1727290200000001E-3</v>
      </c>
      <c r="H293" s="231">
        <v>4.03747771E-3</v>
      </c>
    </row>
    <row r="294" spans="1:8">
      <c r="A294" s="227" t="s">
        <v>122</v>
      </c>
      <c r="B294" s="227" t="s">
        <v>62</v>
      </c>
      <c r="C294" s="227" t="s">
        <v>75</v>
      </c>
      <c r="D294" s="230">
        <v>249</v>
      </c>
      <c r="E294" s="231">
        <v>6.2119308200000002E-3</v>
      </c>
      <c r="F294" s="231">
        <v>6.8259123000000003E-4</v>
      </c>
      <c r="G294" s="231">
        <v>1.4206825000000001E-3</v>
      </c>
      <c r="H294" s="231">
        <v>4.1086566299999997E-3</v>
      </c>
    </row>
    <row r="295" spans="1:8">
      <c r="A295" s="227" t="s">
        <v>122</v>
      </c>
      <c r="B295" s="227" t="s">
        <v>57</v>
      </c>
      <c r="C295" s="227" t="s">
        <v>76</v>
      </c>
      <c r="D295" s="230">
        <v>1216</v>
      </c>
      <c r="E295" s="231">
        <v>5.10962033E-3</v>
      </c>
      <c r="F295" s="231">
        <v>3.9080560000000002E-4</v>
      </c>
      <c r="G295" s="231">
        <v>1.3413549900000001E-3</v>
      </c>
      <c r="H295" s="231">
        <v>3.3774592500000001E-3</v>
      </c>
    </row>
    <row r="296" spans="1:8">
      <c r="A296" s="227" t="s">
        <v>122</v>
      </c>
      <c r="B296" s="227" t="s">
        <v>59</v>
      </c>
      <c r="C296" s="227" t="s">
        <v>76</v>
      </c>
      <c r="D296" s="230">
        <v>591</v>
      </c>
      <c r="E296" s="231">
        <v>4.6144910599999998E-3</v>
      </c>
      <c r="F296" s="231">
        <v>3.3492329999999999E-4</v>
      </c>
      <c r="G296" s="231">
        <v>1.1496911199999999E-3</v>
      </c>
      <c r="H296" s="231">
        <v>3.12987616E-3</v>
      </c>
    </row>
    <row r="297" spans="1:8">
      <c r="A297" s="227" t="s">
        <v>122</v>
      </c>
      <c r="B297" s="227" t="s">
        <v>60</v>
      </c>
      <c r="C297" s="227" t="s">
        <v>76</v>
      </c>
      <c r="D297" s="230">
        <v>281</v>
      </c>
      <c r="E297" s="231">
        <v>5.0072902000000002E-3</v>
      </c>
      <c r="F297" s="231">
        <v>3.7819600999999998E-4</v>
      </c>
      <c r="G297" s="231">
        <v>1.2921771600000001E-3</v>
      </c>
      <c r="H297" s="231">
        <v>3.3369165400000001E-3</v>
      </c>
    </row>
    <row r="298" spans="1:8">
      <c r="A298" s="227" t="s">
        <v>122</v>
      </c>
      <c r="B298" s="227" t="s">
        <v>61</v>
      </c>
      <c r="C298" s="227" t="s">
        <v>76</v>
      </c>
      <c r="D298" s="230">
        <v>113</v>
      </c>
      <c r="E298" s="231">
        <v>6.5305430199999997E-3</v>
      </c>
      <c r="F298" s="231">
        <v>7.4330113000000005E-4</v>
      </c>
      <c r="G298" s="231">
        <v>1.57007924E-3</v>
      </c>
      <c r="H298" s="231">
        <v>4.2171621500000003E-3</v>
      </c>
    </row>
    <row r="299" spans="1:8">
      <c r="A299" s="227" t="s">
        <v>122</v>
      </c>
      <c r="B299" s="227" t="s">
        <v>62</v>
      </c>
      <c r="C299" s="227" t="s">
        <v>76</v>
      </c>
      <c r="D299" s="230">
        <v>231</v>
      </c>
      <c r="E299" s="231">
        <v>5.8057757399999996E-3</v>
      </c>
      <c r="F299" s="231">
        <v>3.7668327E-4</v>
      </c>
      <c r="G299" s="231">
        <v>1.77965142E-3</v>
      </c>
      <c r="H299" s="231">
        <v>3.6494405800000002E-3</v>
      </c>
    </row>
    <row r="300" spans="1:8">
      <c r="A300" s="227" t="s">
        <v>122</v>
      </c>
      <c r="B300" s="227" t="s">
        <v>57</v>
      </c>
      <c r="C300" s="227" t="s">
        <v>77</v>
      </c>
      <c r="D300" s="230">
        <v>2445</v>
      </c>
      <c r="E300" s="231">
        <v>6.0693495300000004E-3</v>
      </c>
      <c r="F300" s="231">
        <v>7.1062896999999996E-4</v>
      </c>
      <c r="G300" s="231">
        <v>1.7988191599999999E-3</v>
      </c>
      <c r="H300" s="231">
        <v>3.5599009099999998E-3</v>
      </c>
    </row>
    <row r="301" spans="1:8">
      <c r="A301" s="227" t="s">
        <v>122</v>
      </c>
      <c r="B301" s="227" t="s">
        <v>59</v>
      </c>
      <c r="C301" s="227" t="s">
        <v>77</v>
      </c>
      <c r="D301" s="230">
        <v>999</v>
      </c>
      <c r="E301" s="231">
        <v>5.4530917399999998E-3</v>
      </c>
      <c r="F301" s="231">
        <v>6.2307653999999998E-4</v>
      </c>
      <c r="G301" s="231">
        <v>1.59343348E-3</v>
      </c>
      <c r="H301" s="231">
        <v>3.23658124E-3</v>
      </c>
    </row>
    <row r="302" spans="1:8">
      <c r="A302" s="227" t="s">
        <v>122</v>
      </c>
      <c r="B302" s="227" t="s">
        <v>60</v>
      </c>
      <c r="C302" s="227" t="s">
        <v>77</v>
      </c>
      <c r="D302" s="230">
        <v>559</v>
      </c>
      <c r="E302" s="231">
        <v>5.8513050100000002E-3</v>
      </c>
      <c r="F302" s="231">
        <v>7.269717E-4</v>
      </c>
      <c r="G302" s="231">
        <v>1.8170672699999999E-3</v>
      </c>
      <c r="H302" s="231">
        <v>3.3072655400000002E-3</v>
      </c>
    </row>
    <row r="303" spans="1:8">
      <c r="A303" s="227" t="s">
        <v>122</v>
      </c>
      <c r="B303" s="227" t="s">
        <v>61</v>
      </c>
      <c r="C303" s="227" t="s">
        <v>77</v>
      </c>
      <c r="D303" s="230">
        <v>249</v>
      </c>
      <c r="E303" s="231">
        <v>7.0549324499999998E-3</v>
      </c>
      <c r="F303" s="231">
        <v>7.9847141999999998E-4</v>
      </c>
      <c r="G303" s="231">
        <v>2.1012287500000002E-3</v>
      </c>
      <c r="H303" s="231">
        <v>4.1552318E-3</v>
      </c>
    </row>
    <row r="304" spans="1:8">
      <c r="A304" s="227" t="s">
        <v>122</v>
      </c>
      <c r="B304" s="227" t="s">
        <v>62</v>
      </c>
      <c r="C304" s="227" t="s">
        <v>77</v>
      </c>
      <c r="D304" s="230">
        <v>638</v>
      </c>
      <c r="E304" s="231">
        <v>6.8406947899999999E-3</v>
      </c>
      <c r="F304" s="231">
        <v>7.9911882999999996E-4</v>
      </c>
      <c r="G304" s="231">
        <v>1.9864047499999998E-3</v>
      </c>
      <c r="H304" s="231">
        <v>4.05517072E-3</v>
      </c>
    </row>
    <row r="305" spans="1:8">
      <c r="A305" s="227" t="s">
        <v>122</v>
      </c>
      <c r="B305" s="227" t="s">
        <v>57</v>
      </c>
      <c r="C305" s="227" t="s">
        <v>78</v>
      </c>
      <c r="D305" s="230">
        <v>912</v>
      </c>
      <c r="E305" s="231">
        <v>6.5500246299999999E-3</v>
      </c>
      <c r="F305" s="231">
        <v>8.0083176999999996E-4</v>
      </c>
      <c r="G305" s="231">
        <v>1.7560609200000001E-3</v>
      </c>
      <c r="H305" s="231">
        <v>3.9931314500000004E-3</v>
      </c>
    </row>
    <row r="306" spans="1:8">
      <c r="A306" s="227" t="s">
        <v>122</v>
      </c>
      <c r="B306" s="227" t="s">
        <v>59</v>
      </c>
      <c r="C306" s="227" t="s">
        <v>78</v>
      </c>
      <c r="D306" s="230">
        <v>328</v>
      </c>
      <c r="E306" s="231">
        <v>5.9879598900000001E-3</v>
      </c>
      <c r="F306" s="231">
        <v>7.0418336999999998E-4</v>
      </c>
      <c r="G306" s="231">
        <v>1.71705601E-3</v>
      </c>
      <c r="H306" s="231">
        <v>3.56672005E-3</v>
      </c>
    </row>
    <row r="307" spans="1:8">
      <c r="A307" s="227" t="s">
        <v>122</v>
      </c>
      <c r="B307" s="227" t="s">
        <v>60</v>
      </c>
      <c r="C307" s="227" t="s">
        <v>78</v>
      </c>
      <c r="D307" s="230">
        <v>206</v>
      </c>
      <c r="E307" s="231">
        <v>6.1466758599999999E-3</v>
      </c>
      <c r="F307" s="231">
        <v>8.7462893999999995E-4</v>
      </c>
      <c r="G307" s="231">
        <v>1.65200218E-3</v>
      </c>
      <c r="H307" s="231">
        <v>3.62004426E-3</v>
      </c>
    </row>
    <row r="308" spans="1:8">
      <c r="A308" s="227" t="s">
        <v>122</v>
      </c>
      <c r="B308" s="227" t="s">
        <v>61</v>
      </c>
      <c r="C308" s="227" t="s">
        <v>78</v>
      </c>
      <c r="D308" s="230">
        <v>115</v>
      </c>
      <c r="E308" s="231">
        <v>7.1565013700000003E-3</v>
      </c>
      <c r="F308" s="231">
        <v>8.7872356999999998E-4</v>
      </c>
      <c r="G308" s="231">
        <v>2.0233492199999998E-3</v>
      </c>
      <c r="H308" s="231">
        <v>4.2544280899999998E-3</v>
      </c>
    </row>
    <row r="309" spans="1:8">
      <c r="A309" s="227" t="s">
        <v>122</v>
      </c>
      <c r="B309" s="227" t="s">
        <v>62</v>
      </c>
      <c r="C309" s="227" t="s">
        <v>78</v>
      </c>
      <c r="D309" s="230">
        <v>263</v>
      </c>
      <c r="E309" s="231">
        <v>7.3017442399999997E-3</v>
      </c>
      <c r="F309" s="231">
        <v>8.2950440000000003E-4</v>
      </c>
      <c r="G309" s="231">
        <v>1.76933682E-3</v>
      </c>
      <c r="H309" s="231">
        <v>4.7029025199999998E-3</v>
      </c>
    </row>
    <row r="310" spans="1:8">
      <c r="A310" s="227" t="s">
        <v>122</v>
      </c>
      <c r="B310" s="227" t="s">
        <v>57</v>
      </c>
      <c r="C310" s="227" t="s">
        <v>79</v>
      </c>
      <c r="D310" s="230">
        <v>12069</v>
      </c>
      <c r="E310" s="231">
        <v>4.8181442E-3</v>
      </c>
      <c r="F310" s="231">
        <v>1.0427788600000001E-3</v>
      </c>
      <c r="G310" s="231">
        <v>7.8291313000000001E-4</v>
      </c>
      <c r="H310" s="231">
        <v>2.9924517199999999E-3</v>
      </c>
    </row>
    <row r="311" spans="1:8">
      <c r="A311" s="227" t="s">
        <v>122</v>
      </c>
      <c r="B311" s="227" t="s">
        <v>59</v>
      </c>
      <c r="C311" s="227" t="s">
        <v>79</v>
      </c>
      <c r="D311" s="230">
        <v>6595</v>
      </c>
      <c r="E311" s="231">
        <v>4.5878539100000001E-3</v>
      </c>
      <c r="F311" s="231">
        <v>9.9633186000000007E-4</v>
      </c>
      <c r="G311" s="231">
        <v>7.3751660999999997E-4</v>
      </c>
      <c r="H311" s="231">
        <v>2.8540049599999999E-3</v>
      </c>
    </row>
    <row r="312" spans="1:8">
      <c r="A312" s="227" t="s">
        <v>122</v>
      </c>
      <c r="B312" s="227" t="s">
        <v>60</v>
      </c>
      <c r="C312" s="227" t="s">
        <v>79</v>
      </c>
      <c r="D312" s="230">
        <v>2890</v>
      </c>
      <c r="E312" s="231">
        <v>4.7242324200000001E-3</v>
      </c>
      <c r="F312" s="231">
        <v>1.0978146999999999E-3</v>
      </c>
      <c r="G312" s="231">
        <v>7.6283136000000003E-4</v>
      </c>
      <c r="H312" s="231">
        <v>2.86358588E-3</v>
      </c>
    </row>
    <row r="313" spans="1:8">
      <c r="A313" s="227" t="s">
        <v>122</v>
      </c>
      <c r="B313" s="227" t="s">
        <v>61</v>
      </c>
      <c r="C313" s="227" t="s">
        <v>79</v>
      </c>
      <c r="D313" s="230">
        <v>692</v>
      </c>
      <c r="E313" s="231">
        <v>5.49597895E-3</v>
      </c>
      <c r="F313" s="231">
        <v>1.2286412400000001E-3</v>
      </c>
      <c r="G313" s="231">
        <v>8.5689938000000005E-4</v>
      </c>
      <c r="H313" s="231">
        <v>3.4104378299999998E-3</v>
      </c>
    </row>
    <row r="314" spans="1:8">
      <c r="A314" s="227" t="s">
        <v>122</v>
      </c>
      <c r="B314" s="227" t="s">
        <v>62</v>
      </c>
      <c r="C314" s="227" t="s">
        <v>79</v>
      </c>
      <c r="D314" s="230">
        <v>1892</v>
      </c>
      <c r="E314" s="231">
        <v>5.5164041200000003E-3</v>
      </c>
      <c r="F314" s="231">
        <v>1.0526348799999999E-3</v>
      </c>
      <c r="G314" s="231">
        <v>9.4476719999999996E-4</v>
      </c>
      <c r="H314" s="231">
        <v>3.5190015499999999E-3</v>
      </c>
    </row>
    <row r="315" spans="1:8">
      <c r="A315" s="227" t="s">
        <v>122</v>
      </c>
      <c r="B315" s="227" t="s">
        <v>57</v>
      </c>
      <c r="C315" s="227" t="s">
        <v>80</v>
      </c>
      <c r="D315" s="230">
        <v>5263</v>
      </c>
      <c r="E315" s="231">
        <v>4.80646224E-3</v>
      </c>
      <c r="F315" s="231">
        <v>8.9280884000000004E-4</v>
      </c>
      <c r="G315" s="231">
        <v>7.9645351000000005E-4</v>
      </c>
      <c r="H315" s="231">
        <v>3.1171994099999998E-3</v>
      </c>
    </row>
    <row r="316" spans="1:8">
      <c r="A316" s="227" t="s">
        <v>122</v>
      </c>
      <c r="B316" s="227" t="s">
        <v>59</v>
      </c>
      <c r="C316" s="227" t="s">
        <v>80</v>
      </c>
      <c r="D316" s="230">
        <v>2562</v>
      </c>
      <c r="E316" s="231">
        <v>4.5054046000000004E-3</v>
      </c>
      <c r="F316" s="231">
        <v>8.4958739999999998E-4</v>
      </c>
      <c r="G316" s="231">
        <v>7.5465017000000002E-4</v>
      </c>
      <c r="H316" s="231">
        <v>2.9011665600000001E-3</v>
      </c>
    </row>
    <row r="317" spans="1:8">
      <c r="A317" s="227" t="s">
        <v>122</v>
      </c>
      <c r="B317" s="227" t="s">
        <v>60</v>
      </c>
      <c r="C317" s="227" t="s">
        <v>80</v>
      </c>
      <c r="D317" s="230">
        <v>1296</v>
      </c>
      <c r="E317" s="231">
        <v>4.6999579599999999E-3</v>
      </c>
      <c r="F317" s="231">
        <v>9.0542993999999995E-4</v>
      </c>
      <c r="G317" s="231">
        <v>7.8040135999999998E-4</v>
      </c>
      <c r="H317" s="231">
        <v>3.0141262099999998E-3</v>
      </c>
    </row>
    <row r="318" spans="1:8">
      <c r="A318" s="227" t="s">
        <v>122</v>
      </c>
      <c r="B318" s="227" t="s">
        <v>61</v>
      </c>
      <c r="C318" s="227" t="s">
        <v>80</v>
      </c>
      <c r="D318" s="230">
        <v>374</v>
      </c>
      <c r="E318" s="231">
        <v>6.1076757700000003E-3</v>
      </c>
      <c r="F318" s="231">
        <v>1.21351356E-3</v>
      </c>
      <c r="G318" s="231">
        <v>8.7226407999999999E-4</v>
      </c>
      <c r="H318" s="231">
        <v>4.02189765E-3</v>
      </c>
    </row>
    <row r="319" spans="1:8">
      <c r="A319" s="227" t="s">
        <v>122</v>
      </c>
      <c r="B319" s="227" t="s">
        <v>62</v>
      </c>
      <c r="C319" s="227" t="s">
        <v>80</v>
      </c>
      <c r="D319" s="230">
        <v>1031</v>
      </c>
      <c r="E319" s="231">
        <v>5.21643831E-3</v>
      </c>
      <c r="F319" s="231">
        <v>8.6801040000000003E-4</v>
      </c>
      <c r="G319" s="231">
        <v>8.9301086E-4</v>
      </c>
      <c r="H319" s="231">
        <v>3.4554165700000001E-3</v>
      </c>
    </row>
    <row r="320" spans="1:8">
      <c r="A320" s="227" t="s">
        <v>122</v>
      </c>
      <c r="B320" s="227" t="s">
        <v>57</v>
      </c>
      <c r="C320" s="227" t="s">
        <v>119</v>
      </c>
      <c r="D320" s="230">
        <v>2395</v>
      </c>
      <c r="E320" s="231">
        <v>5.5534241299999999E-3</v>
      </c>
      <c r="F320" s="231">
        <v>7.6622280000000005E-4</v>
      </c>
      <c r="G320" s="231">
        <v>1.3727622600000001E-3</v>
      </c>
      <c r="H320" s="231">
        <v>3.4144385999999999E-3</v>
      </c>
    </row>
    <row r="321" spans="1:8">
      <c r="A321" s="227" t="s">
        <v>122</v>
      </c>
      <c r="B321" s="227" t="s">
        <v>59</v>
      </c>
      <c r="C321" s="227" t="s">
        <v>119</v>
      </c>
      <c r="D321" s="230">
        <v>1020</v>
      </c>
      <c r="E321" s="231">
        <v>5.1617077200000003E-3</v>
      </c>
      <c r="F321" s="231">
        <v>6.6530476999999998E-4</v>
      </c>
      <c r="G321" s="231">
        <v>1.28737721E-3</v>
      </c>
      <c r="H321" s="231">
        <v>3.2090252700000001E-3</v>
      </c>
    </row>
    <row r="322" spans="1:8">
      <c r="A322" s="227" t="s">
        <v>122</v>
      </c>
      <c r="B322" s="227" t="s">
        <v>60</v>
      </c>
      <c r="C322" s="227" t="s">
        <v>119</v>
      </c>
      <c r="D322" s="230">
        <v>486</v>
      </c>
      <c r="E322" s="231">
        <v>5.3726801899999996E-3</v>
      </c>
      <c r="F322" s="231">
        <v>7.7715358999999996E-4</v>
      </c>
      <c r="G322" s="231">
        <v>1.3120615700000001E-3</v>
      </c>
      <c r="H322" s="231">
        <v>3.2834645600000002E-3</v>
      </c>
    </row>
    <row r="323" spans="1:8">
      <c r="A323" s="227" t="s">
        <v>122</v>
      </c>
      <c r="B323" s="227" t="s">
        <v>61</v>
      </c>
      <c r="C323" s="227" t="s">
        <v>119</v>
      </c>
      <c r="D323" s="230">
        <v>263</v>
      </c>
      <c r="E323" s="231">
        <v>6.6508235900000004E-3</v>
      </c>
      <c r="F323" s="231">
        <v>1.2829616699999999E-3</v>
      </c>
      <c r="G323" s="231">
        <v>1.54832922E-3</v>
      </c>
      <c r="H323" s="231">
        <v>3.81953223E-3</v>
      </c>
    </row>
    <row r="324" spans="1:8">
      <c r="A324" s="227" t="s">
        <v>122</v>
      </c>
      <c r="B324" s="227" t="s">
        <v>62</v>
      </c>
      <c r="C324" s="227" t="s">
        <v>119</v>
      </c>
      <c r="D324" s="230">
        <v>626</v>
      </c>
      <c r="E324" s="231">
        <v>5.8709580699999996E-3</v>
      </c>
      <c r="F324" s="231">
        <v>7.0507535000000001E-4</v>
      </c>
      <c r="G324" s="231">
        <v>1.48525298E-3</v>
      </c>
      <c r="H324" s="231">
        <v>3.6806292600000002E-3</v>
      </c>
    </row>
    <row r="325" spans="1:8">
      <c r="A325" s="227" t="s">
        <v>122</v>
      </c>
      <c r="B325" s="227" t="s">
        <v>57</v>
      </c>
      <c r="C325" s="227" t="s">
        <v>82</v>
      </c>
      <c r="D325" s="230">
        <v>1160</v>
      </c>
      <c r="E325" s="231">
        <v>6.5361388099999997E-3</v>
      </c>
      <c r="F325" s="231">
        <v>5.7966131000000004E-4</v>
      </c>
      <c r="G325" s="231">
        <v>2.0152555899999999E-3</v>
      </c>
      <c r="H325" s="231">
        <v>3.94122142E-3</v>
      </c>
    </row>
    <row r="326" spans="1:8">
      <c r="A326" s="227" t="s">
        <v>122</v>
      </c>
      <c r="B326" s="227" t="s">
        <v>59</v>
      </c>
      <c r="C326" s="227" t="s">
        <v>82</v>
      </c>
      <c r="D326" s="230">
        <v>435</v>
      </c>
      <c r="E326" s="231">
        <v>5.9479031400000004E-3</v>
      </c>
      <c r="F326" s="231">
        <v>5.0582671E-4</v>
      </c>
      <c r="G326" s="231">
        <v>1.8608714E-3</v>
      </c>
      <c r="H326" s="231">
        <v>3.5812045300000002E-3</v>
      </c>
    </row>
    <row r="327" spans="1:8">
      <c r="A327" s="227" t="s">
        <v>122</v>
      </c>
      <c r="B327" s="227" t="s">
        <v>60</v>
      </c>
      <c r="C327" s="227" t="s">
        <v>82</v>
      </c>
      <c r="D327" s="230">
        <v>333</v>
      </c>
      <c r="E327" s="231">
        <v>6.2140610499999997E-3</v>
      </c>
      <c r="F327" s="231">
        <v>5.7265574999999997E-4</v>
      </c>
      <c r="G327" s="231">
        <v>1.95852078E-3</v>
      </c>
      <c r="H327" s="231">
        <v>3.6828840199999999E-3</v>
      </c>
    </row>
    <row r="328" spans="1:8">
      <c r="A328" s="227" t="s">
        <v>122</v>
      </c>
      <c r="B328" s="227" t="s">
        <v>61</v>
      </c>
      <c r="C328" s="227" t="s">
        <v>82</v>
      </c>
      <c r="D328" s="230">
        <v>114</v>
      </c>
      <c r="E328" s="231">
        <v>8.0084467999999992E-3</v>
      </c>
      <c r="F328" s="231">
        <v>6.5068606999999997E-4</v>
      </c>
      <c r="G328" s="231">
        <v>2.4306568499999999E-3</v>
      </c>
      <c r="H328" s="231">
        <v>4.9271033999999997E-3</v>
      </c>
    </row>
    <row r="329" spans="1:8">
      <c r="A329" s="227" t="s">
        <v>122</v>
      </c>
      <c r="B329" s="227" t="s">
        <v>62</v>
      </c>
      <c r="C329" s="227" t="s">
        <v>82</v>
      </c>
      <c r="D329" s="230">
        <v>278</v>
      </c>
      <c r="E329" s="231">
        <v>7.2386255199999999E-3</v>
      </c>
      <c r="F329" s="231">
        <v>6.7446016999999996E-4</v>
      </c>
      <c r="G329" s="231">
        <v>2.1544428699999999E-3</v>
      </c>
      <c r="H329" s="231">
        <v>4.4097219799999997E-3</v>
      </c>
    </row>
    <row r="330" spans="1:8">
      <c r="A330" s="227" t="s">
        <v>122</v>
      </c>
      <c r="B330" s="227" t="s">
        <v>57</v>
      </c>
      <c r="C330" s="227" t="s">
        <v>83</v>
      </c>
      <c r="D330" s="230">
        <v>1500</v>
      </c>
      <c r="E330" s="231">
        <v>5.57346426E-3</v>
      </c>
      <c r="F330" s="231">
        <v>9.3375748000000005E-4</v>
      </c>
      <c r="G330" s="231">
        <v>1.3983793899999999E-3</v>
      </c>
      <c r="H330" s="231">
        <v>3.2413269199999999E-3</v>
      </c>
    </row>
    <row r="331" spans="1:8">
      <c r="A331" s="227" t="s">
        <v>122</v>
      </c>
      <c r="B331" s="227" t="s">
        <v>59</v>
      </c>
      <c r="C331" s="227" t="s">
        <v>83</v>
      </c>
      <c r="D331" s="230">
        <v>552</v>
      </c>
      <c r="E331" s="231">
        <v>5.2662663599999998E-3</v>
      </c>
      <c r="F331" s="231">
        <v>8.2154934999999999E-4</v>
      </c>
      <c r="G331" s="231">
        <v>1.3315843999999999E-3</v>
      </c>
      <c r="H331" s="231">
        <v>3.1131321500000001E-3</v>
      </c>
    </row>
    <row r="332" spans="1:8">
      <c r="A332" s="227" t="s">
        <v>122</v>
      </c>
      <c r="B332" s="227" t="s">
        <v>60</v>
      </c>
      <c r="C332" s="227" t="s">
        <v>83</v>
      </c>
      <c r="D332" s="230">
        <v>332</v>
      </c>
      <c r="E332" s="231">
        <v>5.1120102899999999E-3</v>
      </c>
      <c r="F332" s="231">
        <v>8.8402195999999998E-4</v>
      </c>
      <c r="G332" s="231">
        <v>1.38578594E-3</v>
      </c>
      <c r="H332" s="231">
        <v>2.8422019100000002E-3</v>
      </c>
    </row>
    <row r="333" spans="1:8">
      <c r="A333" s="227" t="s">
        <v>122</v>
      </c>
      <c r="B333" s="227" t="s">
        <v>61</v>
      </c>
      <c r="C333" s="227" t="s">
        <v>83</v>
      </c>
      <c r="D333" s="230">
        <v>245</v>
      </c>
      <c r="E333" s="231">
        <v>6.3818497299999999E-3</v>
      </c>
      <c r="F333" s="231">
        <v>1.1544309799999999E-3</v>
      </c>
      <c r="G333" s="231">
        <v>1.50420424E-3</v>
      </c>
      <c r="H333" s="231">
        <v>3.7232140500000001E-3</v>
      </c>
    </row>
    <row r="334" spans="1:8">
      <c r="A334" s="227" t="s">
        <v>122</v>
      </c>
      <c r="B334" s="227" t="s">
        <v>62</v>
      </c>
      <c r="C334" s="227" t="s">
        <v>83</v>
      </c>
      <c r="D334" s="230">
        <v>371</v>
      </c>
      <c r="E334" s="231">
        <v>5.9096408699999999E-3</v>
      </c>
      <c r="F334" s="231">
        <v>9.994881299999999E-4</v>
      </c>
      <c r="G334" s="231">
        <v>1.43914695E-3</v>
      </c>
      <c r="H334" s="231">
        <v>3.4710053000000002E-3</v>
      </c>
    </row>
    <row r="335" spans="1:8">
      <c r="A335" s="227" t="s">
        <v>122</v>
      </c>
      <c r="B335" s="227" t="s">
        <v>57</v>
      </c>
      <c r="C335" s="227" t="s">
        <v>84</v>
      </c>
      <c r="D335" s="230">
        <v>1511</v>
      </c>
      <c r="E335" s="231">
        <v>5.4935103199999996E-3</v>
      </c>
      <c r="F335" s="231">
        <v>9.2649251999999999E-4</v>
      </c>
      <c r="G335" s="231">
        <v>1.25562977E-3</v>
      </c>
      <c r="H335" s="231">
        <v>3.3113875499999998E-3</v>
      </c>
    </row>
    <row r="336" spans="1:8">
      <c r="A336" s="227" t="s">
        <v>122</v>
      </c>
      <c r="B336" s="227" t="s">
        <v>59</v>
      </c>
      <c r="C336" s="227" t="s">
        <v>84</v>
      </c>
      <c r="D336" s="230">
        <v>604</v>
      </c>
      <c r="E336" s="231">
        <v>4.7496625099999997E-3</v>
      </c>
      <c r="F336" s="231">
        <v>8.2654962000000001E-4</v>
      </c>
      <c r="G336" s="231">
        <v>1.01675534E-3</v>
      </c>
      <c r="H336" s="231">
        <v>2.9063570599999998E-3</v>
      </c>
    </row>
    <row r="337" spans="1:8">
      <c r="A337" s="227" t="s">
        <v>122</v>
      </c>
      <c r="B337" s="227" t="s">
        <v>60</v>
      </c>
      <c r="C337" s="227" t="s">
        <v>84</v>
      </c>
      <c r="D337" s="230">
        <v>426</v>
      </c>
      <c r="E337" s="231">
        <v>5.4733413599999999E-3</v>
      </c>
      <c r="F337" s="231">
        <v>9.5385561000000004E-4</v>
      </c>
      <c r="G337" s="231">
        <v>1.20864825E-3</v>
      </c>
      <c r="H337" s="231">
        <v>3.31083702E-3</v>
      </c>
    </row>
    <row r="338" spans="1:8">
      <c r="A338" s="227" t="s">
        <v>122</v>
      </c>
      <c r="B338" s="227" t="s">
        <v>61</v>
      </c>
      <c r="C338" s="227" t="s">
        <v>84</v>
      </c>
      <c r="D338" s="230">
        <v>185</v>
      </c>
      <c r="E338" s="231">
        <v>6.3986484199999999E-3</v>
      </c>
      <c r="F338" s="231">
        <v>1.11536514E-3</v>
      </c>
      <c r="G338" s="231">
        <v>1.4454452200000001E-3</v>
      </c>
      <c r="H338" s="231">
        <v>3.8378376199999999E-3</v>
      </c>
    </row>
    <row r="339" spans="1:8">
      <c r="A339" s="227" t="s">
        <v>122</v>
      </c>
      <c r="B339" s="227" t="s">
        <v>62</v>
      </c>
      <c r="C339" s="227" t="s">
        <v>84</v>
      </c>
      <c r="D339" s="230">
        <v>296</v>
      </c>
      <c r="E339" s="231">
        <v>6.4746775700000002E-3</v>
      </c>
      <c r="F339" s="231">
        <v>9.7300399999999997E-4</v>
      </c>
      <c r="G339" s="231">
        <v>1.6920433599999999E-3</v>
      </c>
      <c r="H339" s="231">
        <v>3.8096297099999999E-3</v>
      </c>
    </row>
    <row r="340" spans="1:8">
      <c r="A340" s="227" t="s">
        <v>122</v>
      </c>
      <c r="B340" s="227" t="s">
        <v>57</v>
      </c>
      <c r="C340" s="227" t="s">
        <v>87</v>
      </c>
      <c r="D340" s="230">
        <v>2162</v>
      </c>
      <c r="E340" s="231">
        <v>5.5321020199999996E-3</v>
      </c>
      <c r="F340" s="231">
        <v>3.1408437E-4</v>
      </c>
      <c r="G340" s="231">
        <v>1.2761404599999999E-3</v>
      </c>
      <c r="H340" s="231">
        <v>3.9418767000000002E-3</v>
      </c>
    </row>
    <row r="341" spans="1:8">
      <c r="A341" s="227" t="s">
        <v>122</v>
      </c>
      <c r="B341" s="227" t="s">
        <v>59</v>
      </c>
      <c r="C341" s="227" t="s">
        <v>87</v>
      </c>
      <c r="D341" s="230">
        <v>772</v>
      </c>
      <c r="E341" s="231">
        <v>4.9847675699999996E-3</v>
      </c>
      <c r="F341" s="231">
        <v>2.4387989000000001E-4</v>
      </c>
      <c r="G341" s="231">
        <v>1.07938711E-3</v>
      </c>
      <c r="H341" s="231">
        <v>3.66150006E-3</v>
      </c>
    </row>
    <row r="342" spans="1:8">
      <c r="A342" s="227" t="s">
        <v>122</v>
      </c>
      <c r="B342" s="227" t="s">
        <v>60</v>
      </c>
      <c r="C342" s="227" t="s">
        <v>87</v>
      </c>
      <c r="D342" s="230">
        <v>507</v>
      </c>
      <c r="E342" s="231">
        <v>5.2031510200000004E-3</v>
      </c>
      <c r="F342" s="231">
        <v>3.1941681000000001E-4</v>
      </c>
      <c r="G342" s="231">
        <v>1.17293059E-3</v>
      </c>
      <c r="H342" s="231">
        <v>3.7108031399999998E-3</v>
      </c>
    </row>
    <row r="343" spans="1:8">
      <c r="A343" s="227" t="s">
        <v>122</v>
      </c>
      <c r="B343" s="227" t="s">
        <v>61</v>
      </c>
      <c r="C343" s="227" t="s">
        <v>87</v>
      </c>
      <c r="D343" s="230">
        <v>207</v>
      </c>
      <c r="E343" s="231">
        <v>6.5382892599999999E-3</v>
      </c>
      <c r="F343" s="231">
        <v>4.9153447000000003E-4</v>
      </c>
      <c r="G343" s="231">
        <v>1.4975283799999999E-3</v>
      </c>
      <c r="H343" s="231">
        <v>4.5492259200000003E-3</v>
      </c>
    </row>
    <row r="344" spans="1:8">
      <c r="A344" s="227" t="s">
        <v>122</v>
      </c>
      <c r="B344" s="227" t="s">
        <v>62</v>
      </c>
      <c r="C344" s="227" t="s">
        <v>87</v>
      </c>
      <c r="D344" s="230">
        <v>676</v>
      </c>
      <c r="E344" s="231">
        <v>6.0957700700000001E-3</v>
      </c>
      <c r="F344" s="231">
        <v>3.3592185E-4</v>
      </c>
      <c r="G344" s="231">
        <v>1.5104506699999999E-3</v>
      </c>
      <c r="H344" s="231">
        <v>4.2493970799999999E-3</v>
      </c>
    </row>
    <row r="345" spans="1:8">
      <c r="A345" s="227" t="s">
        <v>122</v>
      </c>
      <c r="B345" s="227" t="s">
        <v>57</v>
      </c>
      <c r="C345" s="227" t="s">
        <v>88</v>
      </c>
      <c r="D345" s="230">
        <v>2427</v>
      </c>
      <c r="E345" s="231">
        <v>5.0045158900000001E-3</v>
      </c>
      <c r="F345" s="231">
        <v>7.8496709999999995E-4</v>
      </c>
      <c r="G345" s="231">
        <v>9.6013287000000004E-4</v>
      </c>
      <c r="H345" s="231">
        <v>3.2594154299999999E-3</v>
      </c>
    </row>
    <row r="346" spans="1:8">
      <c r="A346" s="227" t="s">
        <v>122</v>
      </c>
      <c r="B346" s="227" t="s">
        <v>59</v>
      </c>
      <c r="C346" s="227" t="s">
        <v>88</v>
      </c>
      <c r="D346" s="230">
        <v>1239</v>
      </c>
      <c r="E346" s="231">
        <v>4.4344955399999997E-3</v>
      </c>
      <c r="F346" s="231">
        <v>7.0977354999999999E-4</v>
      </c>
      <c r="G346" s="231">
        <v>8.6285211999999995E-4</v>
      </c>
      <c r="H346" s="231">
        <v>2.8618694000000001E-3</v>
      </c>
    </row>
    <row r="347" spans="1:8">
      <c r="A347" s="227" t="s">
        <v>122</v>
      </c>
      <c r="B347" s="227" t="s">
        <v>60</v>
      </c>
      <c r="C347" s="227" t="s">
        <v>88</v>
      </c>
      <c r="D347" s="230">
        <v>629</v>
      </c>
      <c r="E347" s="231">
        <v>5.2777039399999996E-3</v>
      </c>
      <c r="F347" s="231">
        <v>8.1712204000000004E-4</v>
      </c>
      <c r="G347" s="231">
        <v>9.7604934000000004E-4</v>
      </c>
      <c r="H347" s="231">
        <v>3.4845320799999999E-3</v>
      </c>
    </row>
    <row r="348" spans="1:8">
      <c r="A348" s="227" t="s">
        <v>122</v>
      </c>
      <c r="B348" s="227" t="s">
        <v>61</v>
      </c>
      <c r="C348" s="227" t="s">
        <v>88</v>
      </c>
      <c r="D348" s="230">
        <v>119</v>
      </c>
      <c r="E348" s="231">
        <v>6.0576172400000003E-3</v>
      </c>
      <c r="F348" s="231">
        <v>9.9177147000000009E-4</v>
      </c>
      <c r="G348" s="231">
        <v>1.1150985600000001E-3</v>
      </c>
      <c r="H348" s="231">
        <v>3.9507467500000002E-3</v>
      </c>
    </row>
    <row r="349" spans="1:8">
      <c r="A349" s="227" t="s">
        <v>122</v>
      </c>
      <c r="B349" s="227" t="s">
        <v>62</v>
      </c>
      <c r="C349" s="227" t="s">
        <v>88</v>
      </c>
      <c r="D349" s="230">
        <v>440</v>
      </c>
      <c r="E349" s="231">
        <v>5.9342905700000004E-3</v>
      </c>
      <c r="F349" s="231">
        <v>8.9480720999999999E-4</v>
      </c>
      <c r="G349" s="231">
        <v>1.1694021099999999E-3</v>
      </c>
      <c r="H349" s="231">
        <v>3.8700807600000001E-3</v>
      </c>
    </row>
    <row r="350" spans="1:8">
      <c r="A350" s="227" t="s">
        <v>122</v>
      </c>
      <c r="B350" s="227" t="s">
        <v>57</v>
      </c>
      <c r="C350" s="227" t="s">
        <v>89</v>
      </c>
      <c r="D350" s="230">
        <v>1273</v>
      </c>
      <c r="E350" s="231">
        <v>6.0455668799999996E-3</v>
      </c>
      <c r="F350" s="231">
        <v>8.2359559999999998E-4</v>
      </c>
      <c r="G350" s="231">
        <v>1.57540126E-3</v>
      </c>
      <c r="H350" s="231">
        <v>3.6465695500000001E-3</v>
      </c>
    </row>
    <row r="351" spans="1:8">
      <c r="A351" s="227" t="s">
        <v>122</v>
      </c>
      <c r="B351" s="227" t="s">
        <v>59</v>
      </c>
      <c r="C351" s="227" t="s">
        <v>89</v>
      </c>
      <c r="D351" s="230">
        <v>479</v>
      </c>
      <c r="E351" s="231">
        <v>5.2083814099999999E-3</v>
      </c>
      <c r="F351" s="231">
        <v>6.7902822000000002E-4</v>
      </c>
      <c r="G351" s="231">
        <v>1.35955477E-3</v>
      </c>
      <c r="H351" s="231">
        <v>3.1697979599999999E-3</v>
      </c>
    </row>
    <row r="352" spans="1:8">
      <c r="A352" s="227" t="s">
        <v>122</v>
      </c>
      <c r="B352" s="227" t="s">
        <v>60</v>
      </c>
      <c r="C352" s="227" t="s">
        <v>89</v>
      </c>
      <c r="D352" s="230">
        <v>326</v>
      </c>
      <c r="E352" s="231">
        <v>5.8590729800000003E-3</v>
      </c>
      <c r="F352" s="231">
        <v>7.7922606000000003E-4</v>
      </c>
      <c r="G352" s="231">
        <v>1.5183691599999999E-3</v>
      </c>
      <c r="H352" s="231">
        <v>3.5614772599999998E-3</v>
      </c>
    </row>
    <row r="353" spans="1:8">
      <c r="A353" s="227" t="s">
        <v>122</v>
      </c>
      <c r="B353" s="227" t="s">
        <v>61</v>
      </c>
      <c r="C353" s="227" t="s">
        <v>89</v>
      </c>
      <c r="D353" s="230">
        <v>161</v>
      </c>
      <c r="E353" s="231">
        <v>7.6714542200000003E-3</v>
      </c>
      <c r="F353" s="231">
        <v>1.1579103800000001E-3</v>
      </c>
      <c r="G353" s="231">
        <v>1.78607349E-3</v>
      </c>
      <c r="H353" s="231">
        <v>4.7274698499999998E-3</v>
      </c>
    </row>
    <row r="354" spans="1:8">
      <c r="A354" s="227" t="s">
        <v>122</v>
      </c>
      <c r="B354" s="227" t="s">
        <v>62</v>
      </c>
      <c r="C354" s="227" t="s">
        <v>89</v>
      </c>
      <c r="D354" s="230">
        <v>307</v>
      </c>
      <c r="E354" s="231">
        <v>6.6971662000000001E-3</v>
      </c>
      <c r="F354" s="231">
        <v>9.2094922999999996E-4</v>
      </c>
      <c r="G354" s="231">
        <v>1.8622569800000001E-3</v>
      </c>
      <c r="H354" s="231">
        <v>3.9139595300000003E-3</v>
      </c>
    </row>
    <row r="355" spans="1:8">
      <c r="A355" s="227" t="s">
        <v>122</v>
      </c>
      <c r="B355" s="227" t="s">
        <v>57</v>
      </c>
      <c r="C355" s="227" t="s">
        <v>90</v>
      </c>
      <c r="D355" s="230">
        <v>1152</v>
      </c>
      <c r="E355" s="231">
        <v>7.1398270300000004E-3</v>
      </c>
      <c r="F355" s="231">
        <v>6.1721338000000003E-4</v>
      </c>
      <c r="G355" s="231">
        <v>2.0831321599999999E-3</v>
      </c>
      <c r="H355" s="231">
        <v>4.4394810200000002E-3</v>
      </c>
    </row>
    <row r="356" spans="1:8">
      <c r="A356" s="227" t="s">
        <v>122</v>
      </c>
      <c r="B356" s="227" t="s">
        <v>59</v>
      </c>
      <c r="C356" s="227" t="s">
        <v>90</v>
      </c>
      <c r="D356" s="230">
        <v>373</v>
      </c>
      <c r="E356" s="231">
        <v>6.3430577900000003E-3</v>
      </c>
      <c r="F356" s="231">
        <v>5.4795302999999999E-4</v>
      </c>
      <c r="G356" s="231">
        <v>1.81287832E-3</v>
      </c>
      <c r="H356" s="231">
        <v>3.9822259700000003E-3</v>
      </c>
    </row>
    <row r="357" spans="1:8">
      <c r="A357" s="227" t="s">
        <v>122</v>
      </c>
      <c r="B357" s="227" t="s">
        <v>60</v>
      </c>
      <c r="C357" s="227" t="s">
        <v>90</v>
      </c>
      <c r="D357" s="230">
        <v>329</v>
      </c>
      <c r="E357" s="231">
        <v>6.6527705300000002E-3</v>
      </c>
      <c r="F357" s="231">
        <v>6.2211503999999996E-4</v>
      </c>
      <c r="G357" s="231">
        <v>1.8817894099999999E-3</v>
      </c>
      <c r="H357" s="231">
        <v>4.1488655600000002E-3</v>
      </c>
    </row>
    <row r="358" spans="1:8">
      <c r="A358" s="227" t="s">
        <v>122</v>
      </c>
      <c r="B358" s="227" t="s">
        <v>61</v>
      </c>
      <c r="C358" s="227" t="s">
        <v>90</v>
      </c>
      <c r="D358" s="230">
        <v>181</v>
      </c>
      <c r="E358" s="231">
        <v>8.8988640800000008E-3</v>
      </c>
      <c r="F358" s="231">
        <v>7.0966314999999997E-4</v>
      </c>
      <c r="G358" s="231">
        <v>2.4979535399999998E-3</v>
      </c>
      <c r="H358" s="231">
        <v>5.6912469500000002E-3</v>
      </c>
    </row>
    <row r="359" spans="1:8">
      <c r="A359" s="227" t="s">
        <v>122</v>
      </c>
      <c r="B359" s="227" t="s">
        <v>62</v>
      </c>
      <c r="C359" s="227" t="s">
        <v>90</v>
      </c>
      <c r="D359" s="230">
        <v>269</v>
      </c>
      <c r="E359" s="231">
        <v>7.6567445499999996E-3</v>
      </c>
      <c r="F359" s="231">
        <v>6.4505002000000001E-4</v>
      </c>
      <c r="G359" s="231">
        <v>2.4250049299999999E-3</v>
      </c>
      <c r="H359" s="231">
        <v>4.5866891599999999E-3</v>
      </c>
    </row>
    <row r="360" spans="1:8">
      <c r="A360" s="227" t="s">
        <v>122</v>
      </c>
      <c r="B360" s="227" t="s">
        <v>57</v>
      </c>
      <c r="C360" s="227" t="s">
        <v>91</v>
      </c>
      <c r="D360" s="230">
        <v>2794</v>
      </c>
      <c r="E360" s="231">
        <v>4.7646492000000002E-3</v>
      </c>
      <c r="F360" s="231">
        <v>9.9592107999999999E-4</v>
      </c>
      <c r="G360" s="231">
        <v>1.0684930900000001E-3</v>
      </c>
      <c r="H360" s="231">
        <v>2.7002345500000001E-3</v>
      </c>
    </row>
    <row r="361" spans="1:8">
      <c r="A361" s="227" t="s">
        <v>122</v>
      </c>
      <c r="B361" s="227" t="s">
        <v>59</v>
      </c>
      <c r="C361" s="227" t="s">
        <v>91</v>
      </c>
      <c r="D361" s="230">
        <v>1422</v>
      </c>
      <c r="E361" s="231">
        <v>4.5195698700000002E-3</v>
      </c>
      <c r="F361" s="231">
        <v>9.3225804999999995E-4</v>
      </c>
      <c r="G361" s="231">
        <v>1.00945924E-3</v>
      </c>
      <c r="H361" s="231">
        <v>2.5778520899999999E-3</v>
      </c>
    </row>
    <row r="362" spans="1:8">
      <c r="A362" s="227" t="s">
        <v>122</v>
      </c>
      <c r="B362" s="227" t="s">
        <v>60</v>
      </c>
      <c r="C362" s="227" t="s">
        <v>91</v>
      </c>
      <c r="D362" s="230">
        <v>590</v>
      </c>
      <c r="E362" s="231">
        <v>4.5503764000000002E-3</v>
      </c>
      <c r="F362" s="231">
        <v>9.7669465999999992E-4</v>
      </c>
      <c r="G362" s="231">
        <v>1.0573993099999999E-3</v>
      </c>
      <c r="H362" s="231">
        <v>2.5162819300000002E-3</v>
      </c>
    </row>
    <row r="363" spans="1:8">
      <c r="A363" s="227" t="s">
        <v>122</v>
      </c>
      <c r="B363" s="227" t="s">
        <v>61</v>
      </c>
      <c r="C363" s="227" t="s">
        <v>91</v>
      </c>
      <c r="D363" s="230">
        <v>194</v>
      </c>
      <c r="E363" s="231">
        <v>5.6224343900000001E-3</v>
      </c>
      <c r="F363" s="231">
        <v>1.24707642E-3</v>
      </c>
      <c r="G363" s="231">
        <v>1.0667833500000001E-3</v>
      </c>
      <c r="H363" s="231">
        <v>3.3085741299999998E-3</v>
      </c>
    </row>
    <row r="364" spans="1:8">
      <c r="A364" s="227" t="s">
        <v>122</v>
      </c>
      <c r="B364" s="227" t="s">
        <v>62</v>
      </c>
      <c r="C364" s="227" t="s">
        <v>91</v>
      </c>
      <c r="D364" s="230">
        <v>588</v>
      </c>
      <c r="E364" s="231">
        <v>5.2893319300000002E-3</v>
      </c>
      <c r="F364" s="231">
        <v>1.0863092799999999E-3</v>
      </c>
      <c r="G364" s="231">
        <v>1.22295422E-3</v>
      </c>
      <c r="H364" s="231">
        <v>2.98006794E-3</v>
      </c>
    </row>
    <row r="365" spans="1:8">
      <c r="A365" s="227" t="s">
        <v>122</v>
      </c>
      <c r="B365" s="227" t="s">
        <v>57</v>
      </c>
      <c r="C365" s="227" t="s">
        <v>92</v>
      </c>
      <c r="D365" s="230">
        <v>1402</v>
      </c>
      <c r="E365" s="231">
        <v>6.1383536999999998E-3</v>
      </c>
      <c r="F365" s="231">
        <v>6.8991197999999996E-4</v>
      </c>
      <c r="G365" s="231">
        <v>1.5460054599999999E-3</v>
      </c>
      <c r="H365" s="231">
        <v>3.9024357700000001E-3</v>
      </c>
    </row>
    <row r="366" spans="1:8">
      <c r="A366" s="227" t="s">
        <v>122</v>
      </c>
      <c r="B366" s="227" t="s">
        <v>59</v>
      </c>
      <c r="C366" s="227" t="s">
        <v>92</v>
      </c>
      <c r="D366" s="230">
        <v>521</v>
      </c>
      <c r="E366" s="231">
        <v>5.5427149900000002E-3</v>
      </c>
      <c r="F366" s="231">
        <v>5.9396524999999999E-4</v>
      </c>
      <c r="G366" s="231">
        <v>1.3736490799999999E-3</v>
      </c>
      <c r="H366" s="231">
        <v>3.57510018E-3</v>
      </c>
    </row>
    <row r="367" spans="1:8">
      <c r="A367" s="227" t="s">
        <v>122</v>
      </c>
      <c r="B367" s="227" t="s">
        <v>60</v>
      </c>
      <c r="C367" s="227" t="s">
        <v>92</v>
      </c>
      <c r="D367" s="230">
        <v>349</v>
      </c>
      <c r="E367" s="231">
        <v>5.9226756599999996E-3</v>
      </c>
      <c r="F367" s="231">
        <v>6.8356655999999997E-4</v>
      </c>
      <c r="G367" s="231">
        <v>1.5343770800000001E-3</v>
      </c>
      <c r="H367" s="231">
        <v>3.7047315400000002E-3</v>
      </c>
    </row>
    <row r="368" spans="1:8">
      <c r="A368" s="227" t="s">
        <v>122</v>
      </c>
      <c r="B368" s="227" t="s">
        <v>61</v>
      </c>
      <c r="C368" s="227" t="s">
        <v>92</v>
      </c>
      <c r="D368" s="230">
        <v>249</v>
      </c>
      <c r="E368" s="231">
        <v>7.1642121599999999E-3</v>
      </c>
      <c r="F368" s="231">
        <v>7.6049546000000003E-4</v>
      </c>
      <c r="G368" s="231">
        <v>1.8291217900000001E-3</v>
      </c>
      <c r="H368" s="231">
        <v>4.5745944300000004E-3</v>
      </c>
    </row>
    <row r="369" spans="1:8">
      <c r="A369" s="227" t="s">
        <v>122</v>
      </c>
      <c r="B369" s="227" t="s">
        <v>62</v>
      </c>
      <c r="C369" s="227" t="s">
        <v>92</v>
      </c>
      <c r="D369" s="230">
        <v>283</v>
      </c>
      <c r="E369" s="231">
        <v>6.5982853200000002E-3</v>
      </c>
      <c r="F369" s="231">
        <v>8.1227070000000005E-4</v>
      </c>
      <c r="G369" s="231">
        <v>1.6285496699999999E-3</v>
      </c>
      <c r="H369" s="231">
        <v>4.1574644199999997E-3</v>
      </c>
    </row>
    <row r="370" spans="1:8">
      <c r="A370" s="227" t="s">
        <v>122</v>
      </c>
      <c r="B370" s="227" t="s">
        <v>57</v>
      </c>
      <c r="C370" s="227" t="s">
        <v>93</v>
      </c>
      <c r="D370" s="230">
        <v>1123</v>
      </c>
      <c r="E370" s="231">
        <v>7.3172159599999998E-3</v>
      </c>
      <c r="F370" s="231">
        <v>1.0567859000000001E-3</v>
      </c>
      <c r="G370" s="231">
        <v>1.9665926300000002E-3</v>
      </c>
      <c r="H370" s="231">
        <v>4.2938369500000002E-3</v>
      </c>
    </row>
    <row r="371" spans="1:8">
      <c r="A371" s="227" t="s">
        <v>122</v>
      </c>
      <c r="B371" s="227" t="s">
        <v>59</v>
      </c>
      <c r="C371" s="227" t="s">
        <v>93</v>
      </c>
      <c r="D371" s="230">
        <v>386</v>
      </c>
      <c r="E371" s="231">
        <v>6.2305397299999999E-3</v>
      </c>
      <c r="F371" s="231">
        <v>8.5744076E-4</v>
      </c>
      <c r="G371" s="231">
        <v>1.74504629E-3</v>
      </c>
      <c r="H371" s="231">
        <v>3.6280522100000001E-3</v>
      </c>
    </row>
    <row r="372" spans="1:8">
      <c r="A372" s="227" t="s">
        <v>122</v>
      </c>
      <c r="B372" s="227" t="s">
        <v>60</v>
      </c>
      <c r="C372" s="227" t="s">
        <v>93</v>
      </c>
      <c r="D372" s="230">
        <v>320</v>
      </c>
      <c r="E372" s="231">
        <v>6.89619477E-3</v>
      </c>
      <c r="F372" s="231">
        <v>9.6364993999999995E-4</v>
      </c>
      <c r="G372" s="231">
        <v>1.91192828E-3</v>
      </c>
      <c r="H372" s="231">
        <v>4.02061608E-3</v>
      </c>
    </row>
    <row r="373" spans="1:8">
      <c r="A373" s="227" t="s">
        <v>122</v>
      </c>
      <c r="B373" s="227" t="s">
        <v>61</v>
      </c>
      <c r="C373" s="227" t="s">
        <v>93</v>
      </c>
      <c r="D373" s="230">
        <v>166</v>
      </c>
      <c r="E373" s="231">
        <v>8.6029532299999999E-3</v>
      </c>
      <c r="F373" s="231">
        <v>1.4462709299999999E-3</v>
      </c>
      <c r="G373" s="231">
        <v>2.2719347600000002E-3</v>
      </c>
      <c r="H373" s="231">
        <v>4.8847470699999998E-3</v>
      </c>
    </row>
    <row r="374" spans="1:8">
      <c r="A374" s="227" t="s">
        <v>122</v>
      </c>
      <c r="B374" s="227" t="s">
        <v>62</v>
      </c>
      <c r="C374" s="227" t="s">
        <v>93</v>
      </c>
      <c r="D374" s="230">
        <v>251</v>
      </c>
      <c r="E374" s="231">
        <v>8.6747913399999998E-3</v>
      </c>
      <c r="F374" s="231">
        <v>1.22449991E-3</v>
      </c>
      <c r="G374" s="231">
        <v>2.1750495500000001E-3</v>
      </c>
      <c r="H374" s="231">
        <v>5.2752413800000002E-3</v>
      </c>
    </row>
    <row r="375" spans="1:8">
      <c r="A375" s="227" t="s">
        <v>122</v>
      </c>
      <c r="B375" s="227" t="s">
        <v>57</v>
      </c>
      <c r="C375" s="227" t="s">
        <v>94</v>
      </c>
      <c r="D375" s="230">
        <v>1066</v>
      </c>
      <c r="E375" s="231">
        <v>6.5068877499999999E-3</v>
      </c>
      <c r="F375" s="231">
        <v>9.4348222999999999E-4</v>
      </c>
      <c r="G375" s="231">
        <v>1.69576448E-3</v>
      </c>
      <c r="H375" s="231">
        <v>3.8676405599999998E-3</v>
      </c>
    </row>
    <row r="376" spans="1:8">
      <c r="A376" s="227" t="s">
        <v>122</v>
      </c>
      <c r="B376" s="227" t="s">
        <v>59</v>
      </c>
      <c r="C376" s="227" t="s">
        <v>94</v>
      </c>
      <c r="D376" s="230">
        <v>356</v>
      </c>
      <c r="E376" s="231">
        <v>5.7710086700000001E-3</v>
      </c>
      <c r="F376" s="231">
        <v>8.4975136999999997E-4</v>
      </c>
      <c r="G376" s="231">
        <v>1.42198531E-3</v>
      </c>
      <c r="H376" s="231">
        <v>3.4992715000000001E-3</v>
      </c>
    </row>
    <row r="377" spans="1:8">
      <c r="A377" s="227" t="s">
        <v>122</v>
      </c>
      <c r="B377" s="227" t="s">
        <v>60</v>
      </c>
      <c r="C377" s="227" t="s">
        <v>94</v>
      </c>
      <c r="D377" s="230">
        <v>238</v>
      </c>
      <c r="E377" s="231">
        <v>6.3084537100000001E-3</v>
      </c>
      <c r="F377" s="231">
        <v>9.5773009000000003E-4</v>
      </c>
      <c r="G377" s="231">
        <v>1.5992158299999999E-3</v>
      </c>
      <c r="H377" s="231">
        <v>3.7515073099999999E-3</v>
      </c>
    </row>
    <row r="378" spans="1:8">
      <c r="A378" s="227" t="s">
        <v>122</v>
      </c>
      <c r="B378" s="227" t="s">
        <v>61</v>
      </c>
      <c r="C378" s="227" t="s">
        <v>94</v>
      </c>
      <c r="D378" s="230">
        <v>110</v>
      </c>
      <c r="E378" s="231">
        <v>7.7319021100000001E-3</v>
      </c>
      <c r="F378" s="231">
        <v>1.2841959E-3</v>
      </c>
      <c r="G378" s="231">
        <v>1.97032808E-3</v>
      </c>
      <c r="H378" s="231">
        <v>4.4773777399999999E-3</v>
      </c>
    </row>
    <row r="379" spans="1:8">
      <c r="A379" s="227" t="s">
        <v>122</v>
      </c>
      <c r="B379" s="227" t="s">
        <v>62</v>
      </c>
      <c r="C379" s="227" t="s">
        <v>94</v>
      </c>
      <c r="D379" s="230">
        <v>362</v>
      </c>
      <c r="E379" s="231">
        <v>6.9887901800000001E-3</v>
      </c>
      <c r="F379" s="231">
        <v>9.2276038999999997E-4</v>
      </c>
      <c r="G379" s="231">
        <v>1.94505168E-3</v>
      </c>
      <c r="H379" s="231">
        <v>4.1209776099999998E-3</v>
      </c>
    </row>
    <row r="380" spans="1:8">
      <c r="A380" s="227" t="s">
        <v>122</v>
      </c>
      <c r="B380" s="227" t="s">
        <v>57</v>
      </c>
      <c r="C380" s="227" t="s">
        <v>95</v>
      </c>
      <c r="D380" s="230">
        <v>539</v>
      </c>
      <c r="E380" s="231">
        <v>6.9307228099999996E-3</v>
      </c>
      <c r="F380" s="231">
        <v>6.0973229000000002E-4</v>
      </c>
      <c r="G380" s="231">
        <v>1.9181394899999999E-3</v>
      </c>
      <c r="H380" s="231">
        <v>4.4028505300000003E-3</v>
      </c>
    </row>
    <row r="381" spans="1:8">
      <c r="A381" s="227" t="s">
        <v>122</v>
      </c>
      <c r="B381" s="227" t="s">
        <v>59</v>
      </c>
      <c r="C381" s="227" t="s">
        <v>95</v>
      </c>
      <c r="D381" s="230">
        <v>184</v>
      </c>
      <c r="E381" s="231">
        <v>6.34215205E-3</v>
      </c>
      <c r="F381" s="231">
        <v>5.5046019999999997E-4</v>
      </c>
      <c r="G381" s="231">
        <v>1.7240964800000001E-3</v>
      </c>
      <c r="H381" s="231">
        <v>4.0675948699999999E-3</v>
      </c>
    </row>
    <row r="382" spans="1:8">
      <c r="A382" s="227" t="s">
        <v>122</v>
      </c>
      <c r="B382" s="227" t="s">
        <v>60</v>
      </c>
      <c r="C382" s="227" t="s">
        <v>95</v>
      </c>
      <c r="D382" s="230">
        <v>149</v>
      </c>
      <c r="E382" s="231">
        <v>6.7183225300000001E-3</v>
      </c>
      <c r="F382" s="231">
        <v>5.7295524999999997E-4</v>
      </c>
      <c r="G382" s="231">
        <v>1.9226165800000001E-3</v>
      </c>
      <c r="H382" s="231">
        <v>4.2227501700000001E-3</v>
      </c>
    </row>
    <row r="383" spans="1:8">
      <c r="A383" s="227" t="s">
        <v>122</v>
      </c>
      <c r="B383" s="227" t="s">
        <v>61</v>
      </c>
      <c r="C383" s="227" t="s">
        <v>95</v>
      </c>
      <c r="D383" s="230">
        <v>61</v>
      </c>
      <c r="E383" s="231">
        <v>7.65805228E-3</v>
      </c>
      <c r="F383" s="231">
        <v>7.3523804999999995E-4</v>
      </c>
      <c r="G383" s="231">
        <v>1.6215085699999999E-3</v>
      </c>
      <c r="H383" s="231">
        <v>5.3013051700000003E-3</v>
      </c>
    </row>
    <row r="384" spans="1:8">
      <c r="A384" s="227" t="s">
        <v>122</v>
      </c>
      <c r="B384" s="227" t="s">
        <v>62</v>
      </c>
      <c r="C384" s="227" t="s">
        <v>95</v>
      </c>
      <c r="D384" s="230">
        <v>145</v>
      </c>
      <c r="E384" s="231">
        <v>7.5898784199999996E-3</v>
      </c>
      <c r="F384" s="231">
        <v>6.6993911000000003E-4</v>
      </c>
      <c r="G384" s="231">
        <v>2.2845623399999999E-3</v>
      </c>
      <c r="H384" s="231">
        <v>4.6353764999999998E-3</v>
      </c>
    </row>
    <row r="385" spans="1:8">
      <c r="A385" s="227" t="s">
        <v>122</v>
      </c>
      <c r="B385" s="227" t="s">
        <v>57</v>
      </c>
      <c r="C385" s="227" t="s">
        <v>96</v>
      </c>
      <c r="D385" s="230">
        <v>1796</v>
      </c>
      <c r="E385" s="231">
        <v>5.4553906000000003E-3</v>
      </c>
      <c r="F385" s="231">
        <v>6.2971057999999997E-4</v>
      </c>
      <c r="G385" s="231">
        <v>1.2420409700000001E-3</v>
      </c>
      <c r="H385" s="231">
        <v>3.58363856E-3</v>
      </c>
    </row>
    <row r="386" spans="1:8">
      <c r="A386" s="227" t="s">
        <v>122</v>
      </c>
      <c r="B386" s="227" t="s">
        <v>59</v>
      </c>
      <c r="C386" s="227" t="s">
        <v>96</v>
      </c>
      <c r="D386" s="230">
        <v>698</v>
      </c>
      <c r="E386" s="231">
        <v>4.7309937399999998E-3</v>
      </c>
      <c r="F386" s="231">
        <v>5.3613806E-4</v>
      </c>
      <c r="G386" s="231">
        <v>1.00928223E-3</v>
      </c>
      <c r="H386" s="231">
        <v>3.1855729499999999E-3</v>
      </c>
    </row>
    <row r="387" spans="1:8">
      <c r="A387" s="227" t="s">
        <v>122</v>
      </c>
      <c r="B387" s="227" t="s">
        <v>60</v>
      </c>
      <c r="C387" s="227" t="s">
        <v>96</v>
      </c>
      <c r="D387" s="230">
        <v>474</v>
      </c>
      <c r="E387" s="231">
        <v>5.1324667500000001E-3</v>
      </c>
      <c r="F387" s="231">
        <v>6.1811391000000005E-4</v>
      </c>
      <c r="G387" s="231">
        <v>1.1720823099999999E-3</v>
      </c>
      <c r="H387" s="231">
        <v>3.3422700399999999E-3</v>
      </c>
    </row>
    <row r="388" spans="1:8">
      <c r="A388" s="227" t="s">
        <v>122</v>
      </c>
      <c r="B388" s="227" t="s">
        <v>61</v>
      </c>
      <c r="C388" s="227" t="s">
        <v>96</v>
      </c>
      <c r="D388" s="230">
        <v>149</v>
      </c>
      <c r="E388" s="231">
        <v>8.0141527800000004E-3</v>
      </c>
      <c r="F388" s="231">
        <v>1.0693975999999999E-3</v>
      </c>
      <c r="G388" s="231">
        <v>1.63411923E-3</v>
      </c>
      <c r="H388" s="231">
        <v>5.3106355099999999E-3</v>
      </c>
    </row>
    <row r="389" spans="1:8">
      <c r="A389" s="227" t="s">
        <v>122</v>
      </c>
      <c r="B389" s="227" t="s">
        <v>62</v>
      </c>
      <c r="C389" s="227" t="s">
        <v>96</v>
      </c>
      <c r="D389" s="230">
        <v>475</v>
      </c>
      <c r="E389" s="231">
        <v>6.03947344E-3</v>
      </c>
      <c r="F389" s="231">
        <v>6.4086231999999999E-4</v>
      </c>
      <c r="G389" s="231">
        <v>1.5308964400000001E-3</v>
      </c>
      <c r="H389" s="231">
        <v>3.8677141900000001E-3</v>
      </c>
    </row>
    <row r="390" spans="1:8">
      <c r="A390" s="227" t="s">
        <v>122</v>
      </c>
      <c r="B390" s="227" t="s">
        <v>57</v>
      </c>
      <c r="C390" s="227" t="s">
        <v>97</v>
      </c>
      <c r="D390" s="230">
        <v>929</v>
      </c>
      <c r="E390" s="231">
        <v>6.6225877699999996E-3</v>
      </c>
      <c r="F390" s="231">
        <v>6.8987189000000002E-4</v>
      </c>
      <c r="G390" s="231">
        <v>2.25582292E-3</v>
      </c>
      <c r="H390" s="231">
        <v>3.67689248E-3</v>
      </c>
    </row>
    <row r="391" spans="1:8">
      <c r="A391" s="227" t="s">
        <v>122</v>
      </c>
      <c r="B391" s="227" t="s">
        <v>59</v>
      </c>
      <c r="C391" s="227" t="s">
        <v>97</v>
      </c>
      <c r="D391" s="230">
        <v>322</v>
      </c>
      <c r="E391" s="231">
        <v>6.0540672299999997E-3</v>
      </c>
      <c r="F391" s="231">
        <v>5.8017718000000001E-4</v>
      </c>
      <c r="G391" s="231">
        <v>2.0569499499999999E-3</v>
      </c>
      <c r="H391" s="231">
        <v>3.4169396100000001E-3</v>
      </c>
    </row>
    <row r="392" spans="1:8">
      <c r="A392" s="227" t="s">
        <v>122</v>
      </c>
      <c r="B392" s="227" t="s">
        <v>60</v>
      </c>
      <c r="C392" s="227" t="s">
        <v>97</v>
      </c>
      <c r="D392" s="230">
        <v>238</v>
      </c>
      <c r="E392" s="231">
        <v>6.1140286900000004E-3</v>
      </c>
      <c r="F392" s="231">
        <v>7.7200996999999996E-4</v>
      </c>
      <c r="G392" s="231">
        <v>2.1804969500000002E-3</v>
      </c>
      <c r="H392" s="231">
        <v>3.1615213100000001E-3</v>
      </c>
    </row>
    <row r="393" spans="1:8">
      <c r="A393" s="227" t="s">
        <v>122</v>
      </c>
      <c r="B393" s="227" t="s">
        <v>61</v>
      </c>
      <c r="C393" s="227" t="s">
        <v>97</v>
      </c>
      <c r="D393" s="230">
        <v>117</v>
      </c>
      <c r="E393" s="231">
        <v>7.7822291000000004E-3</v>
      </c>
      <c r="F393" s="231">
        <v>7.8565183999999995E-4</v>
      </c>
      <c r="G393" s="231">
        <v>2.4453938700000001E-3</v>
      </c>
      <c r="H393" s="231">
        <v>4.5511828999999998E-3</v>
      </c>
    </row>
    <row r="394" spans="1:8">
      <c r="A394" s="227" t="s">
        <v>122</v>
      </c>
      <c r="B394" s="227" t="s">
        <v>62</v>
      </c>
      <c r="C394" s="227" t="s">
        <v>97</v>
      </c>
      <c r="D394" s="230">
        <v>252</v>
      </c>
      <c r="E394" s="231">
        <v>7.29093156E-3</v>
      </c>
      <c r="F394" s="231">
        <v>7.0799323000000003E-4</v>
      </c>
      <c r="G394" s="231">
        <v>2.4930644999999999E-3</v>
      </c>
      <c r="H394" s="231">
        <v>4.0898733800000002E-3</v>
      </c>
    </row>
    <row r="395" spans="1:8">
      <c r="A395" s="227" t="s">
        <v>122</v>
      </c>
      <c r="B395" s="227" t="s">
        <v>57</v>
      </c>
      <c r="C395" s="227" t="s">
        <v>98</v>
      </c>
      <c r="D395" s="230">
        <v>665</v>
      </c>
      <c r="E395" s="231">
        <v>6.6585732899999998E-3</v>
      </c>
      <c r="F395" s="231">
        <v>6.1829897999999997E-4</v>
      </c>
      <c r="G395" s="231">
        <v>2.1136345500000001E-3</v>
      </c>
      <c r="H395" s="231">
        <v>3.9266393500000003E-3</v>
      </c>
    </row>
    <row r="396" spans="1:8">
      <c r="A396" s="227" t="s">
        <v>122</v>
      </c>
      <c r="B396" s="227" t="s">
        <v>59</v>
      </c>
      <c r="C396" s="227" t="s">
        <v>98</v>
      </c>
      <c r="D396" s="230">
        <v>205</v>
      </c>
      <c r="E396" s="231">
        <v>6.0540873899999998E-3</v>
      </c>
      <c r="F396" s="231">
        <v>4.9525719999999999E-4</v>
      </c>
      <c r="G396" s="231">
        <v>1.8425359000000001E-3</v>
      </c>
      <c r="H396" s="231">
        <v>3.7162938799999998E-3</v>
      </c>
    </row>
    <row r="397" spans="1:8">
      <c r="A397" s="227" t="s">
        <v>122</v>
      </c>
      <c r="B397" s="227" t="s">
        <v>60</v>
      </c>
      <c r="C397" s="227" t="s">
        <v>98</v>
      </c>
      <c r="D397" s="230">
        <v>146</v>
      </c>
      <c r="E397" s="231">
        <v>6.4399414300000003E-3</v>
      </c>
      <c r="F397" s="231">
        <v>5.4897550999999996E-4</v>
      </c>
      <c r="G397" s="231">
        <v>2.2415649800000001E-3</v>
      </c>
      <c r="H397" s="231">
        <v>3.6494005500000001E-3</v>
      </c>
    </row>
    <row r="398" spans="1:8">
      <c r="A398" s="227" t="s">
        <v>122</v>
      </c>
      <c r="B398" s="227" t="s">
        <v>61</v>
      </c>
      <c r="C398" s="227" t="s">
        <v>98</v>
      </c>
      <c r="D398" s="230">
        <v>163</v>
      </c>
      <c r="E398" s="231">
        <v>7.6110540799999996E-3</v>
      </c>
      <c r="F398" s="231">
        <v>7.9683572999999998E-4</v>
      </c>
      <c r="G398" s="231">
        <v>2.1669788799999999E-3</v>
      </c>
      <c r="H398" s="231">
        <v>4.6472390899999997E-3</v>
      </c>
    </row>
    <row r="399" spans="1:8">
      <c r="A399" s="227" t="s">
        <v>122</v>
      </c>
      <c r="B399" s="227" t="s">
        <v>62</v>
      </c>
      <c r="C399" s="227" t="s">
        <v>98</v>
      </c>
      <c r="D399" s="230">
        <v>151</v>
      </c>
      <c r="E399" s="231">
        <v>6.66245073E-3</v>
      </c>
      <c r="F399" s="231">
        <v>6.5964533999999999E-4</v>
      </c>
      <c r="G399" s="231">
        <v>2.3004044700000001E-3</v>
      </c>
      <c r="H399" s="231">
        <v>3.70240049E-3</v>
      </c>
    </row>
    <row r="400" spans="1:8">
      <c r="A400" s="227" t="s">
        <v>122</v>
      </c>
      <c r="B400" s="227" t="s">
        <v>57</v>
      </c>
      <c r="C400" s="227" t="s">
        <v>99</v>
      </c>
      <c r="D400" s="230">
        <v>2149</v>
      </c>
      <c r="E400" s="231">
        <v>5.4978088200000001E-3</v>
      </c>
      <c r="F400" s="231">
        <v>9.1996362E-4</v>
      </c>
      <c r="G400" s="231">
        <v>8.2712327000000003E-4</v>
      </c>
      <c r="H400" s="231">
        <v>3.7507214600000002E-3</v>
      </c>
    </row>
    <row r="401" spans="1:8">
      <c r="A401" s="227" t="s">
        <v>122</v>
      </c>
      <c r="B401" s="227" t="s">
        <v>59</v>
      </c>
      <c r="C401" s="227" t="s">
        <v>99</v>
      </c>
      <c r="D401" s="230">
        <v>749</v>
      </c>
      <c r="E401" s="231">
        <v>5.0450289299999998E-3</v>
      </c>
      <c r="F401" s="231">
        <v>8.7765144999999995E-4</v>
      </c>
      <c r="G401" s="231">
        <v>6.7948599000000002E-4</v>
      </c>
      <c r="H401" s="231">
        <v>3.4878910199999998E-3</v>
      </c>
    </row>
    <row r="402" spans="1:8">
      <c r="A402" s="227" t="s">
        <v>122</v>
      </c>
      <c r="B402" s="227" t="s">
        <v>60</v>
      </c>
      <c r="C402" s="227" t="s">
        <v>99</v>
      </c>
      <c r="D402" s="230">
        <v>542</v>
      </c>
      <c r="E402" s="231">
        <v>5.40472933E-3</v>
      </c>
      <c r="F402" s="231">
        <v>9.4945822999999998E-4</v>
      </c>
      <c r="G402" s="231">
        <v>7.6771108000000003E-4</v>
      </c>
      <c r="H402" s="231">
        <v>3.68755954E-3</v>
      </c>
    </row>
    <row r="403" spans="1:8">
      <c r="A403" s="227" t="s">
        <v>122</v>
      </c>
      <c r="B403" s="227" t="s">
        <v>61</v>
      </c>
      <c r="C403" s="227" t="s">
        <v>99</v>
      </c>
      <c r="D403" s="230">
        <v>208</v>
      </c>
      <c r="E403" s="231">
        <v>6.5915462100000002E-3</v>
      </c>
      <c r="F403" s="231">
        <v>1.0405535300000001E-3</v>
      </c>
      <c r="G403" s="231">
        <v>9.4083844000000002E-4</v>
      </c>
      <c r="H403" s="231">
        <v>4.61015378E-3</v>
      </c>
    </row>
    <row r="404" spans="1:8">
      <c r="A404" s="227" t="s">
        <v>122</v>
      </c>
      <c r="B404" s="227" t="s">
        <v>62</v>
      </c>
      <c r="C404" s="227" t="s">
        <v>99</v>
      </c>
      <c r="D404" s="230">
        <v>650</v>
      </c>
      <c r="E404" s="231">
        <v>5.7471685699999999E-3</v>
      </c>
      <c r="F404" s="231">
        <v>9.0553751000000001E-4</v>
      </c>
      <c r="G404" s="231">
        <v>1.0103986199999999E-3</v>
      </c>
      <c r="H404" s="231">
        <v>3.8312319600000001E-3</v>
      </c>
    </row>
    <row r="405" spans="1:8">
      <c r="A405" s="227" t="s">
        <v>122</v>
      </c>
      <c r="B405" s="227" t="s">
        <v>57</v>
      </c>
      <c r="C405" s="227" t="s">
        <v>100</v>
      </c>
      <c r="D405" s="230">
        <v>1477</v>
      </c>
      <c r="E405" s="231">
        <v>6.2416933799999998E-3</v>
      </c>
      <c r="F405" s="231">
        <v>6.7812139000000002E-4</v>
      </c>
      <c r="G405" s="231">
        <v>1.58781854E-3</v>
      </c>
      <c r="H405" s="231">
        <v>3.9757529800000004E-3</v>
      </c>
    </row>
    <row r="406" spans="1:8">
      <c r="A406" s="227" t="s">
        <v>122</v>
      </c>
      <c r="B406" s="227" t="s">
        <v>59</v>
      </c>
      <c r="C406" s="227" t="s">
        <v>100</v>
      </c>
      <c r="D406" s="230">
        <v>602</v>
      </c>
      <c r="E406" s="231">
        <v>5.5726857199999997E-3</v>
      </c>
      <c r="F406" s="231">
        <v>5.4719198999999999E-4</v>
      </c>
      <c r="G406" s="231">
        <v>1.45000822E-3</v>
      </c>
      <c r="H406" s="231">
        <v>3.5754850300000001E-3</v>
      </c>
    </row>
    <row r="407" spans="1:8">
      <c r="A407" s="227" t="s">
        <v>122</v>
      </c>
      <c r="B407" s="227" t="s">
        <v>60</v>
      </c>
      <c r="C407" s="227" t="s">
        <v>100</v>
      </c>
      <c r="D407" s="230">
        <v>389</v>
      </c>
      <c r="E407" s="231">
        <v>6.03366275E-3</v>
      </c>
      <c r="F407" s="231">
        <v>6.7638386000000005E-4</v>
      </c>
      <c r="G407" s="231">
        <v>1.6088258099999999E-3</v>
      </c>
      <c r="H407" s="231">
        <v>3.74845259E-3</v>
      </c>
    </row>
    <row r="408" spans="1:8">
      <c r="A408" s="227" t="s">
        <v>122</v>
      </c>
      <c r="B408" s="227" t="s">
        <v>61</v>
      </c>
      <c r="C408" s="227" t="s">
        <v>100</v>
      </c>
      <c r="D408" s="230">
        <v>100</v>
      </c>
      <c r="E408" s="231">
        <v>7.8997682800000003E-3</v>
      </c>
      <c r="F408" s="231">
        <v>9.7083311000000004E-4</v>
      </c>
      <c r="G408" s="231">
        <v>1.9190969699999999E-3</v>
      </c>
      <c r="H408" s="231">
        <v>5.0098377000000003E-3</v>
      </c>
    </row>
    <row r="409" spans="1:8">
      <c r="A409" s="227" t="s">
        <v>122</v>
      </c>
      <c r="B409" s="227" t="s">
        <v>62</v>
      </c>
      <c r="C409" s="227" t="s">
        <v>100</v>
      </c>
      <c r="D409" s="230">
        <v>386</v>
      </c>
      <c r="E409" s="231">
        <v>7.0651624E-3</v>
      </c>
      <c r="F409" s="231">
        <v>8.0823593999999996E-4</v>
      </c>
      <c r="G409" s="231">
        <v>1.6957515399999999E-3</v>
      </c>
      <c r="H409" s="231">
        <v>4.5611744300000003E-3</v>
      </c>
    </row>
    <row r="410" spans="1:8">
      <c r="A410" s="227" t="s">
        <v>122</v>
      </c>
      <c r="B410" s="227" t="s">
        <v>57</v>
      </c>
      <c r="C410" s="227" t="s">
        <v>101</v>
      </c>
      <c r="D410" s="230">
        <v>968</v>
      </c>
      <c r="E410" s="231">
        <v>6.9711793500000004E-3</v>
      </c>
      <c r="F410" s="231">
        <v>8.0690880999999997E-4</v>
      </c>
      <c r="G410" s="231">
        <v>2.4596339900000001E-3</v>
      </c>
      <c r="H410" s="231">
        <v>3.7046360899999999E-3</v>
      </c>
    </row>
    <row r="411" spans="1:8">
      <c r="A411" s="227" t="s">
        <v>122</v>
      </c>
      <c r="B411" s="227" t="s">
        <v>59</v>
      </c>
      <c r="C411" s="227" t="s">
        <v>101</v>
      </c>
      <c r="D411" s="230">
        <v>335</v>
      </c>
      <c r="E411" s="231">
        <v>6.46227173E-3</v>
      </c>
      <c r="F411" s="231">
        <v>7.2412219999999996E-4</v>
      </c>
      <c r="G411" s="231">
        <v>2.2636468000000001E-3</v>
      </c>
      <c r="H411" s="231">
        <v>3.4745022499999998E-3</v>
      </c>
    </row>
    <row r="412" spans="1:8">
      <c r="A412" s="227" t="s">
        <v>122</v>
      </c>
      <c r="B412" s="227" t="s">
        <v>60</v>
      </c>
      <c r="C412" s="227" t="s">
        <v>101</v>
      </c>
      <c r="D412" s="230">
        <v>257</v>
      </c>
      <c r="E412" s="231">
        <v>7.1238648499999998E-3</v>
      </c>
      <c r="F412" s="231">
        <v>8.1059025000000001E-4</v>
      </c>
      <c r="G412" s="231">
        <v>2.3676860400000002E-3</v>
      </c>
      <c r="H412" s="231">
        <v>3.9455881000000003E-3</v>
      </c>
    </row>
    <row r="413" spans="1:8">
      <c r="A413" s="227" t="s">
        <v>122</v>
      </c>
      <c r="B413" s="227" t="s">
        <v>61</v>
      </c>
      <c r="C413" s="227" t="s">
        <v>101</v>
      </c>
      <c r="D413" s="230">
        <v>77</v>
      </c>
      <c r="E413" s="231">
        <v>7.1524769400000002E-3</v>
      </c>
      <c r="F413" s="231">
        <v>8.9721593999999997E-4</v>
      </c>
      <c r="G413" s="231">
        <v>2.6462539699999999E-3</v>
      </c>
      <c r="H413" s="231">
        <v>3.60900646E-3</v>
      </c>
    </row>
    <row r="414" spans="1:8">
      <c r="A414" s="227" t="s">
        <v>122</v>
      </c>
      <c r="B414" s="227" t="s">
        <v>62</v>
      </c>
      <c r="C414" s="227" t="s">
        <v>101</v>
      </c>
      <c r="D414" s="230">
        <v>299</v>
      </c>
      <c r="E414" s="231">
        <v>7.36343343E-3</v>
      </c>
      <c r="F414" s="231">
        <v>8.7324237000000002E-4</v>
      </c>
      <c r="G414" s="231">
        <v>2.71019116E-3</v>
      </c>
      <c r="H414" s="231">
        <v>3.7799994599999999E-3</v>
      </c>
    </row>
    <row r="415" spans="1:8">
      <c r="A415" s="227" t="s">
        <v>122</v>
      </c>
      <c r="B415" s="227" t="s">
        <v>57</v>
      </c>
      <c r="C415" s="227" t="s">
        <v>102</v>
      </c>
      <c r="D415" s="230">
        <v>1363</v>
      </c>
      <c r="E415" s="231">
        <v>6.0764311099999998E-3</v>
      </c>
      <c r="F415" s="231">
        <v>8.4623184999999999E-4</v>
      </c>
      <c r="G415" s="231">
        <v>9.1127764999999995E-4</v>
      </c>
      <c r="H415" s="231">
        <v>4.3189211200000003E-3</v>
      </c>
    </row>
    <row r="416" spans="1:8">
      <c r="A416" s="227" t="s">
        <v>122</v>
      </c>
      <c r="B416" s="227" t="s">
        <v>59</v>
      </c>
      <c r="C416" s="227" t="s">
        <v>102</v>
      </c>
      <c r="D416" s="230">
        <v>568</v>
      </c>
      <c r="E416" s="231">
        <v>5.5900941499999997E-3</v>
      </c>
      <c r="F416" s="231">
        <v>7.1427089000000005E-4</v>
      </c>
      <c r="G416" s="231">
        <v>8.3683789999999998E-4</v>
      </c>
      <c r="H416" s="231">
        <v>4.03898483E-3</v>
      </c>
    </row>
    <row r="417" spans="1:8">
      <c r="A417" s="227" t="s">
        <v>122</v>
      </c>
      <c r="B417" s="227" t="s">
        <v>60</v>
      </c>
      <c r="C417" s="227" t="s">
        <v>102</v>
      </c>
      <c r="D417" s="230">
        <v>337</v>
      </c>
      <c r="E417" s="231">
        <v>5.8459031699999997E-3</v>
      </c>
      <c r="F417" s="231">
        <v>8.7365347000000002E-4</v>
      </c>
      <c r="G417" s="231">
        <v>8.8024760000000001E-4</v>
      </c>
      <c r="H417" s="231">
        <v>4.0920015999999998E-3</v>
      </c>
    </row>
    <row r="418" spans="1:8">
      <c r="A418" s="227" t="s">
        <v>122</v>
      </c>
      <c r="B418" s="227" t="s">
        <v>61</v>
      </c>
      <c r="C418" s="227" t="s">
        <v>102</v>
      </c>
      <c r="D418" s="230">
        <v>116</v>
      </c>
      <c r="E418" s="231">
        <v>7.9025979499999996E-3</v>
      </c>
      <c r="F418" s="231">
        <v>1.0060462000000001E-3</v>
      </c>
      <c r="G418" s="231">
        <v>1.16548905E-3</v>
      </c>
      <c r="H418" s="231">
        <v>5.7310621799999996E-3</v>
      </c>
    </row>
    <row r="419" spans="1:8">
      <c r="A419" s="227" t="s">
        <v>122</v>
      </c>
      <c r="B419" s="227" t="s">
        <v>62</v>
      </c>
      <c r="C419" s="227" t="s">
        <v>102</v>
      </c>
      <c r="D419" s="230">
        <v>342</v>
      </c>
      <c r="E419" s="231">
        <v>6.4919046699999997E-3</v>
      </c>
      <c r="F419" s="231">
        <v>9.8416831999999991E-4</v>
      </c>
      <c r="G419" s="231">
        <v>9.792612E-4</v>
      </c>
      <c r="H419" s="231">
        <v>4.5284746900000001E-3</v>
      </c>
    </row>
    <row r="420" spans="1:8">
      <c r="A420" s="227" t="s">
        <v>122</v>
      </c>
      <c r="B420" s="227" t="s">
        <v>57</v>
      </c>
      <c r="C420" s="227" t="s">
        <v>103</v>
      </c>
      <c r="D420" s="230">
        <v>1802</v>
      </c>
      <c r="E420" s="231">
        <v>3.8045237900000001E-3</v>
      </c>
      <c r="F420" s="231">
        <v>3.3791520000000001E-4</v>
      </c>
      <c r="G420" s="231">
        <v>7.7509661999999998E-4</v>
      </c>
      <c r="H420" s="231">
        <v>2.6915115099999999E-3</v>
      </c>
    </row>
    <row r="421" spans="1:8">
      <c r="A421" s="227" t="s">
        <v>122</v>
      </c>
      <c r="B421" s="227" t="s">
        <v>59</v>
      </c>
      <c r="C421" s="227" t="s">
        <v>103</v>
      </c>
      <c r="D421" s="230">
        <v>691</v>
      </c>
      <c r="E421" s="231">
        <v>3.5731727000000001E-3</v>
      </c>
      <c r="F421" s="231">
        <v>3.0601761000000001E-4</v>
      </c>
      <c r="G421" s="231">
        <v>7.0154609999999997E-4</v>
      </c>
      <c r="H421" s="231">
        <v>2.5656085100000002E-3</v>
      </c>
    </row>
    <row r="422" spans="1:8">
      <c r="A422" s="227" t="s">
        <v>122</v>
      </c>
      <c r="B422" s="227" t="s">
        <v>60</v>
      </c>
      <c r="C422" s="227" t="s">
        <v>103</v>
      </c>
      <c r="D422" s="230">
        <v>473</v>
      </c>
      <c r="E422" s="231">
        <v>3.76754439E-3</v>
      </c>
      <c r="F422" s="231">
        <v>3.2150453999999997E-4</v>
      </c>
      <c r="G422" s="231">
        <v>7.6014481000000005E-4</v>
      </c>
      <c r="H422" s="231">
        <v>2.6858945599999998E-3</v>
      </c>
    </row>
    <row r="423" spans="1:8">
      <c r="A423" s="227" t="s">
        <v>122</v>
      </c>
      <c r="B423" s="227" t="s">
        <v>61</v>
      </c>
      <c r="C423" s="227" t="s">
        <v>103</v>
      </c>
      <c r="D423" s="230">
        <v>138</v>
      </c>
      <c r="E423" s="231">
        <v>3.9938101199999999E-3</v>
      </c>
      <c r="F423" s="231">
        <v>3.8186033999999998E-4</v>
      </c>
      <c r="G423" s="231">
        <v>8.2813315000000005E-4</v>
      </c>
      <c r="H423" s="231">
        <v>2.7838161699999999E-3</v>
      </c>
    </row>
    <row r="424" spans="1:8">
      <c r="A424" s="227" t="s">
        <v>122</v>
      </c>
      <c r="B424" s="227" t="s">
        <v>62</v>
      </c>
      <c r="C424" s="227" t="s">
        <v>103</v>
      </c>
      <c r="D424" s="230">
        <v>500</v>
      </c>
      <c r="E424" s="231">
        <v>4.1069904900000002E-3</v>
      </c>
      <c r="F424" s="231">
        <v>3.8539328000000001E-4</v>
      </c>
      <c r="G424" s="231">
        <v>8.7624977999999998E-4</v>
      </c>
      <c r="H424" s="231">
        <v>2.8453469899999998E-3</v>
      </c>
    </row>
    <row r="425" spans="1:8">
      <c r="A425" s="227" t="s">
        <v>122</v>
      </c>
      <c r="B425" s="227" t="s">
        <v>57</v>
      </c>
      <c r="C425" s="227" t="s">
        <v>104</v>
      </c>
      <c r="D425" s="230">
        <v>808</v>
      </c>
      <c r="E425" s="231">
        <v>6.47609529E-3</v>
      </c>
      <c r="F425" s="231">
        <v>2.9574027000000002E-4</v>
      </c>
      <c r="G425" s="231">
        <v>1.8418675299999999E-3</v>
      </c>
      <c r="H425" s="231">
        <v>4.3384869900000003E-3</v>
      </c>
    </row>
    <row r="426" spans="1:8">
      <c r="A426" s="227" t="s">
        <v>122</v>
      </c>
      <c r="B426" s="227" t="s">
        <v>59</v>
      </c>
      <c r="C426" s="227" t="s">
        <v>104</v>
      </c>
      <c r="D426" s="230">
        <v>178</v>
      </c>
      <c r="E426" s="231">
        <v>5.4905324300000002E-3</v>
      </c>
      <c r="F426" s="231">
        <v>1.6580813E-4</v>
      </c>
      <c r="G426" s="231">
        <v>1.503459E-3</v>
      </c>
      <c r="H426" s="231">
        <v>3.82126486E-3</v>
      </c>
    </row>
    <row r="427" spans="1:8">
      <c r="A427" s="227" t="s">
        <v>122</v>
      </c>
      <c r="B427" s="227" t="s">
        <v>60</v>
      </c>
      <c r="C427" s="227" t="s">
        <v>104</v>
      </c>
      <c r="D427" s="230">
        <v>148</v>
      </c>
      <c r="E427" s="231">
        <v>5.8502249899999997E-3</v>
      </c>
      <c r="F427" s="231">
        <v>3.0045647000000002E-4</v>
      </c>
      <c r="G427" s="231">
        <v>1.6436746499999999E-3</v>
      </c>
      <c r="H427" s="231">
        <v>3.9060933500000001E-3</v>
      </c>
    </row>
    <row r="428" spans="1:8">
      <c r="A428" s="227" t="s">
        <v>122</v>
      </c>
      <c r="B428" s="227" t="s">
        <v>61</v>
      </c>
      <c r="C428" s="227" t="s">
        <v>104</v>
      </c>
      <c r="D428" s="230">
        <v>166</v>
      </c>
      <c r="E428" s="231">
        <v>6.93496185E-3</v>
      </c>
      <c r="F428" s="231">
        <v>2.7687114000000002E-4</v>
      </c>
      <c r="G428" s="231">
        <v>2.19579683E-3</v>
      </c>
      <c r="H428" s="231">
        <v>4.4622933900000002E-3</v>
      </c>
    </row>
    <row r="429" spans="1:8">
      <c r="A429" s="227" t="s">
        <v>122</v>
      </c>
      <c r="B429" s="227" t="s">
        <v>62</v>
      </c>
      <c r="C429" s="227" t="s">
        <v>104</v>
      </c>
      <c r="D429" s="230">
        <v>316</v>
      </c>
      <c r="E429" s="231">
        <v>7.0833330900000003E-3</v>
      </c>
      <c r="F429" s="231">
        <v>3.7663330000000002E-4</v>
      </c>
      <c r="G429" s="231">
        <v>1.93938969E-3</v>
      </c>
      <c r="H429" s="231">
        <v>4.7673095600000003E-3</v>
      </c>
    </row>
    <row r="430" spans="1:8">
      <c r="A430" s="227" t="s">
        <v>122</v>
      </c>
      <c r="B430" s="227" t="s">
        <v>57</v>
      </c>
      <c r="C430" s="227" t="s">
        <v>105</v>
      </c>
      <c r="D430" s="230">
        <v>4517</v>
      </c>
      <c r="E430" s="231">
        <v>4.6438964799999996E-3</v>
      </c>
      <c r="F430" s="231">
        <v>9.5430099999999996E-4</v>
      </c>
      <c r="G430" s="231">
        <v>8.4009510000000005E-4</v>
      </c>
      <c r="H430" s="231">
        <v>2.8494999E-3</v>
      </c>
    </row>
    <row r="431" spans="1:8">
      <c r="A431" s="227" t="s">
        <v>122</v>
      </c>
      <c r="B431" s="227" t="s">
        <v>59</v>
      </c>
      <c r="C431" s="227" t="s">
        <v>105</v>
      </c>
      <c r="D431" s="230">
        <v>2067</v>
      </c>
      <c r="E431" s="231">
        <v>4.3856499299999999E-3</v>
      </c>
      <c r="F431" s="231">
        <v>8.6382772E-4</v>
      </c>
      <c r="G431" s="231">
        <v>7.8091659000000002E-4</v>
      </c>
      <c r="H431" s="231">
        <v>2.74090512E-3</v>
      </c>
    </row>
    <row r="432" spans="1:8">
      <c r="A432" s="227" t="s">
        <v>122</v>
      </c>
      <c r="B432" s="227" t="s">
        <v>60</v>
      </c>
      <c r="C432" s="227" t="s">
        <v>105</v>
      </c>
      <c r="D432" s="230">
        <v>1201</v>
      </c>
      <c r="E432" s="231">
        <v>4.6249361499999999E-3</v>
      </c>
      <c r="F432" s="231">
        <v>1.02231526E-3</v>
      </c>
      <c r="G432" s="231">
        <v>8.2393698000000003E-4</v>
      </c>
      <c r="H432" s="231">
        <v>2.7786834300000001E-3</v>
      </c>
    </row>
    <row r="433" spans="1:8">
      <c r="A433" s="227" t="s">
        <v>122</v>
      </c>
      <c r="B433" s="227" t="s">
        <v>61</v>
      </c>
      <c r="C433" s="227" t="s">
        <v>105</v>
      </c>
      <c r="D433" s="230">
        <v>218</v>
      </c>
      <c r="E433" s="231">
        <v>5.2402414399999996E-3</v>
      </c>
      <c r="F433" s="231">
        <v>1.06030176E-3</v>
      </c>
      <c r="G433" s="231">
        <v>8.8907978E-4</v>
      </c>
      <c r="H433" s="231">
        <v>3.2908594300000002E-3</v>
      </c>
    </row>
    <row r="434" spans="1:8">
      <c r="A434" s="227" t="s">
        <v>122</v>
      </c>
      <c r="B434" s="227" t="s">
        <v>62</v>
      </c>
      <c r="C434" s="227" t="s">
        <v>105</v>
      </c>
      <c r="D434" s="230">
        <v>1031</v>
      </c>
      <c r="E434" s="231">
        <v>5.0576343800000003E-3</v>
      </c>
      <c r="F434" s="231">
        <v>1.0340439300000001E-3</v>
      </c>
      <c r="G434" s="231">
        <v>9.6720393999999996E-4</v>
      </c>
      <c r="H434" s="231">
        <v>3.0563860400000002E-3</v>
      </c>
    </row>
    <row r="435" spans="1:8">
      <c r="A435" s="227" t="s">
        <v>122</v>
      </c>
      <c r="B435" s="227" t="s">
        <v>57</v>
      </c>
      <c r="C435" s="227" t="s">
        <v>106</v>
      </c>
      <c r="D435" s="230">
        <v>1132</v>
      </c>
      <c r="E435" s="231">
        <v>6.16113909E-3</v>
      </c>
      <c r="F435" s="231">
        <v>1.0042449499999999E-3</v>
      </c>
      <c r="G435" s="231">
        <v>1.8968494000000001E-3</v>
      </c>
      <c r="H435" s="231">
        <v>3.26004425E-3</v>
      </c>
    </row>
    <row r="436" spans="1:8">
      <c r="A436" s="227" t="s">
        <v>122</v>
      </c>
      <c r="B436" s="227" t="s">
        <v>59</v>
      </c>
      <c r="C436" s="227" t="s">
        <v>106</v>
      </c>
      <c r="D436" s="230">
        <v>452</v>
      </c>
      <c r="E436" s="231">
        <v>5.6846625700000004E-3</v>
      </c>
      <c r="F436" s="231">
        <v>8.5202572999999997E-4</v>
      </c>
      <c r="G436" s="231">
        <v>1.77562149E-3</v>
      </c>
      <c r="H436" s="231">
        <v>3.0570148699999998E-3</v>
      </c>
    </row>
    <row r="437" spans="1:8">
      <c r="A437" s="227" t="s">
        <v>122</v>
      </c>
      <c r="B437" s="227" t="s">
        <v>60</v>
      </c>
      <c r="C437" s="227" t="s">
        <v>106</v>
      </c>
      <c r="D437" s="230">
        <v>259</v>
      </c>
      <c r="E437" s="231">
        <v>5.90885505E-3</v>
      </c>
      <c r="F437" s="231">
        <v>1.01190451E-3</v>
      </c>
      <c r="G437" s="231">
        <v>1.7401774300000001E-3</v>
      </c>
      <c r="H437" s="231">
        <v>3.1567726000000002E-3</v>
      </c>
    </row>
    <row r="438" spans="1:8">
      <c r="A438" s="227" t="s">
        <v>122</v>
      </c>
      <c r="B438" s="227" t="s">
        <v>61</v>
      </c>
      <c r="C438" s="227" t="s">
        <v>106</v>
      </c>
      <c r="D438" s="230">
        <v>107</v>
      </c>
      <c r="E438" s="231">
        <v>7.2240608500000001E-3</v>
      </c>
      <c r="F438" s="231">
        <v>1.2506487899999999E-3</v>
      </c>
      <c r="G438" s="231">
        <v>2.09501532E-3</v>
      </c>
      <c r="H438" s="231">
        <v>3.8783962899999998E-3</v>
      </c>
    </row>
    <row r="439" spans="1:8">
      <c r="A439" s="227" t="s">
        <v>122</v>
      </c>
      <c r="B439" s="227" t="s">
        <v>62</v>
      </c>
      <c r="C439" s="227" t="s">
        <v>106</v>
      </c>
      <c r="D439" s="230">
        <v>314</v>
      </c>
      <c r="E439" s="231">
        <v>6.6929108399999999E-3</v>
      </c>
      <c r="F439" s="231">
        <v>1.13307952E-3</v>
      </c>
      <c r="G439" s="231">
        <v>2.1330573800000001E-3</v>
      </c>
      <c r="H439" s="231">
        <v>3.42677347E-3</v>
      </c>
    </row>
    <row r="440" spans="1:8">
      <c r="A440" s="227" t="s">
        <v>122</v>
      </c>
      <c r="B440" s="227" t="s">
        <v>57</v>
      </c>
      <c r="C440" s="227" t="s">
        <v>107</v>
      </c>
      <c r="D440" s="230">
        <v>3557</v>
      </c>
      <c r="E440" s="231">
        <v>5.1018301300000003E-3</v>
      </c>
      <c r="F440" s="231">
        <v>7.1667800999999996E-4</v>
      </c>
      <c r="G440" s="231">
        <v>9.6354060999999998E-4</v>
      </c>
      <c r="H440" s="231">
        <v>3.4216110300000001E-3</v>
      </c>
    </row>
    <row r="441" spans="1:8">
      <c r="A441" s="227" t="s">
        <v>122</v>
      </c>
      <c r="B441" s="227" t="s">
        <v>59</v>
      </c>
      <c r="C441" s="227" t="s">
        <v>107</v>
      </c>
      <c r="D441" s="230">
        <v>1467</v>
      </c>
      <c r="E441" s="231">
        <v>4.60820907E-3</v>
      </c>
      <c r="F441" s="231">
        <v>6.4718537000000003E-4</v>
      </c>
      <c r="G441" s="231">
        <v>8.6869436999999997E-4</v>
      </c>
      <c r="H441" s="231">
        <v>3.0923288400000002E-3</v>
      </c>
    </row>
    <row r="442" spans="1:8">
      <c r="A442" s="227" t="s">
        <v>122</v>
      </c>
      <c r="B442" s="227" t="s">
        <v>60</v>
      </c>
      <c r="C442" s="227" t="s">
        <v>107</v>
      </c>
      <c r="D442" s="230">
        <v>825</v>
      </c>
      <c r="E442" s="231">
        <v>4.8530300600000001E-3</v>
      </c>
      <c r="F442" s="231">
        <v>7.3500257999999997E-4</v>
      </c>
      <c r="G442" s="231">
        <v>8.8686845000000001E-4</v>
      </c>
      <c r="H442" s="231">
        <v>3.2311585699999999E-3</v>
      </c>
    </row>
    <row r="443" spans="1:8">
      <c r="A443" s="227" t="s">
        <v>122</v>
      </c>
      <c r="B443" s="227" t="s">
        <v>61</v>
      </c>
      <c r="C443" s="227" t="s">
        <v>107</v>
      </c>
      <c r="D443" s="230">
        <v>210</v>
      </c>
      <c r="E443" s="231">
        <v>6.4642854600000001E-3</v>
      </c>
      <c r="F443" s="231">
        <v>9.4389303999999996E-4</v>
      </c>
      <c r="G443" s="231">
        <v>1.1023476400000001E-3</v>
      </c>
      <c r="H443" s="231">
        <v>4.41804429E-3</v>
      </c>
    </row>
    <row r="444" spans="1:8">
      <c r="A444" s="227" t="s">
        <v>122</v>
      </c>
      <c r="B444" s="227" t="s">
        <v>62</v>
      </c>
      <c r="C444" s="227" t="s">
        <v>107</v>
      </c>
      <c r="D444" s="230">
        <v>1055</v>
      </c>
      <c r="E444" s="231">
        <v>5.71158042E-3</v>
      </c>
      <c r="F444" s="231">
        <v>7.5375173E-4</v>
      </c>
      <c r="G444" s="231">
        <v>1.1277533999999999E-3</v>
      </c>
      <c r="H444" s="231">
        <v>3.8300748E-3</v>
      </c>
    </row>
    <row r="445" spans="1:8">
      <c r="A445" s="227" t="s">
        <v>123</v>
      </c>
      <c r="B445" s="227" t="s">
        <v>57</v>
      </c>
      <c r="C445" s="227" t="s">
        <v>58</v>
      </c>
      <c r="D445" s="230">
        <v>69211</v>
      </c>
      <c r="E445" s="231">
        <v>5.5988336300000002E-3</v>
      </c>
      <c r="F445" s="231">
        <v>8.2614125000000005E-4</v>
      </c>
      <c r="G445" s="231">
        <v>1.25282375E-3</v>
      </c>
      <c r="H445" s="231">
        <v>3.5197957400000001E-3</v>
      </c>
    </row>
    <row r="446" spans="1:8">
      <c r="A446" s="227" t="s">
        <v>123</v>
      </c>
      <c r="B446" s="227" t="s">
        <v>59</v>
      </c>
      <c r="C446" s="227" t="s">
        <v>58</v>
      </c>
      <c r="D446" s="230">
        <v>32105</v>
      </c>
      <c r="E446" s="231">
        <v>5.14638106E-3</v>
      </c>
      <c r="F446" s="231">
        <v>7.7579150000000002E-4</v>
      </c>
      <c r="G446" s="231">
        <v>1.11277713E-3</v>
      </c>
      <c r="H446" s="231">
        <v>3.25774561E-3</v>
      </c>
    </row>
    <row r="447" spans="1:8">
      <c r="A447" s="227" t="s">
        <v>123</v>
      </c>
      <c r="B447" s="227" t="s">
        <v>60</v>
      </c>
      <c r="C447" s="227" t="s">
        <v>58</v>
      </c>
      <c r="D447" s="230">
        <v>15897</v>
      </c>
      <c r="E447" s="231">
        <v>5.4152008300000004E-3</v>
      </c>
      <c r="F447" s="231">
        <v>8.5575680999999996E-4</v>
      </c>
      <c r="G447" s="231">
        <v>1.21458879E-3</v>
      </c>
      <c r="H447" s="231">
        <v>3.34478485E-3</v>
      </c>
    </row>
    <row r="448" spans="1:8">
      <c r="A448" s="227" t="s">
        <v>123</v>
      </c>
      <c r="B448" s="227" t="s">
        <v>61</v>
      </c>
      <c r="C448" s="227" t="s">
        <v>58</v>
      </c>
      <c r="D448" s="230">
        <v>4463</v>
      </c>
      <c r="E448" s="231">
        <v>6.68358797E-3</v>
      </c>
      <c r="F448" s="231">
        <v>9.8435102999999994E-4</v>
      </c>
      <c r="G448" s="231">
        <v>1.5301556299999999E-3</v>
      </c>
      <c r="H448" s="231">
        <v>4.1689719100000003E-3</v>
      </c>
    </row>
    <row r="449" spans="1:8">
      <c r="A449" s="227" t="s">
        <v>123</v>
      </c>
      <c r="B449" s="227" t="s">
        <v>62</v>
      </c>
      <c r="C449" s="227" t="s">
        <v>58</v>
      </c>
      <c r="D449" s="230">
        <v>16746</v>
      </c>
      <c r="E449" s="231">
        <v>6.35148751E-3</v>
      </c>
      <c r="F449" s="231">
        <v>8.5239167999999997E-4</v>
      </c>
      <c r="G449" s="231">
        <v>1.48370192E-3</v>
      </c>
      <c r="H449" s="231">
        <v>4.0153167100000003E-3</v>
      </c>
    </row>
    <row r="450" spans="1:8">
      <c r="A450" s="227" t="s">
        <v>123</v>
      </c>
      <c r="B450" s="227" t="s">
        <v>57</v>
      </c>
      <c r="C450" s="227" t="s">
        <v>63</v>
      </c>
      <c r="D450" s="230">
        <v>1364</v>
      </c>
      <c r="E450" s="231">
        <v>5.8475376399999999E-3</v>
      </c>
      <c r="F450" s="231">
        <v>1.0576953399999999E-3</v>
      </c>
      <c r="G450" s="231">
        <v>1.40508726E-3</v>
      </c>
      <c r="H450" s="231">
        <v>3.3847545700000001E-3</v>
      </c>
    </row>
    <row r="451" spans="1:8">
      <c r="A451" s="227" t="s">
        <v>123</v>
      </c>
      <c r="B451" s="227" t="s">
        <v>59</v>
      </c>
      <c r="C451" s="227" t="s">
        <v>63</v>
      </c>
      <c r="D451" s="230">
        <v>513</v>
      </c>
      <c r="E451" s="231">
        <v>5.49777519E-3</v>
      </c>
      <c r="F451" s="231">
        <v>9.4812626000000003E-4</v>
      </c>
      <c r="G451" s="231">
        <v>1.3044407799999999E-3</v>
      </c>
      <c r="H451" s="231">
        <v>3.2452076899999998E-3</v>
      </c>
    </row>
    <row r="452" spans="1:8">
      <c r="A452" s="227" t="s">
        <v>123</v>
      </c>
      <c r="B452" s="227" t="s">
        <v>60</v>
      </c>
      <c r="C452" s="227" t="s">
        <v>63</v>
      </c>
      <c r="D452" s="230">
        <v>296</v>
      </c>
      <c r="E452" s="231">
        <v>5.7057445599999999E-3</v>
      </c>
      <c r="F452" s="231">
        <v>1.0761149500000001E-3</v>
      </c>
      <c r="G452" s="231">
        <v>1.4362407000000001E-3</v>
      </c>
      <c r="H452" s="231">
        <v>3.19338846E-3</v>
      </c>
    </row>
    <row r="453" spans="1:8">
      <c r="A453" s="227" t="s">
        <v>123</v>
      </c>
      <c r="B453" s="227" t="s">
        <v>61</v>
      </c>
      <c r="C453" s="227" t="s">
        <v>63</v>
      </c>
      <c r="D453" s="230">
        <v>85</v>
      </c>
      <c r="E453" s="231">
        <v>6.37622526E-3</v>
      </c>
      <c r="F453" s="231">
        <v>1.3194442E-3</v>
      </c>
      <c r="G453" s="231">
        <v>1.5119823700000001E-3</v>
      </c>
      <c r="H453" s="231">
        <v>3.54479824E-3</v>
      </c>
    </row>
    <row r="454" spans="1:8">
      <c r="A454" s="227" t="s">
        <v>123</v>
      </c>
      <c r="B454" s="227" t="s">
        <v>62</v>
      </c>
      <c r="C454" s="227" t="s">
        <v>63</v>
      </c>
      <c r="D454" s="230">
        <v>470</v>
      </c>
      <c r="E454" s="231">
        <v>6.2229853799999997E-3</v>
      </c>
      <c r="F454" s="231">
        <v>1.1183508199999999E-3</v>
      </c>
      <c r="G454" s="231">
        <v>1.47598971E-3</v>
      </c>
      <c r="H454" s="231">
        <v>3.6286443600000002E-3</v>
      </c>
    </row>
    <row r="455" spans="1:8">
      <c r="A455" s="227" t="s">
        <v>123</v>
      </c>
      <c r="B455" s="227" t="s">
        <v>57</v>
      </c>
      <c r="C455" s="227" t="s">
        <v>64</v>
      </c>
      <c r="D455" s="230">
        <v>889</v>
      </c>
      <c r="E455" s="231">
        <v>5.6199743500000001E-3</v>
      </c>
      <c r="F455" s="231">
        <v>7.1672005999999999E-4</v>
      </c>
      <c r="G455" s="231">
        <v>1.6839559399999999E-3</v>
      </c>
      <c r="H455" s="231">
        <v>3.2192978599999999E-3</v>
      </c>
    </row>
    <row r="456" spans="1:8">
      <c r="A456" s="227" t="s">
        <v>123</v>
      </c>
      <c r="B456" s="227" t="s">
        <v>59</v>
      </c>
      <c r="C456" s="227" t="s">
        <v>64</v>
      </c>
      <c r="D456" s="230">
        <v>376</v>
      </c>
      <c r="E456" s="231">
        <v>5.1281764899999997E-3</v>
      </c>
      <c r="F456" s="231">
        <v>6.3494237999999999E-4</v>
      </c>
      <c r="G456" s="231">
        <v>1.5819232700000001E-3</v>
      </c>
      <c r="H456" s="231">
        <v>2.9113103299999998E-3</v>
      </c>
    </row>
    <row r="457" spans="1:8">
      <c r="A457" s="227" t="s">
        <v>123</v>
      </c>
      <c r="B457" s="227" t="s">
        <v>60</v>
      </c>
      <c r="C457" s="227" t="s">
        <v>64</v>
      </c>
      <c r="D457" s="230">
        <v>205</v>
      </c>
      <c r="E457" s="231">
        <v>5.2488705900000003E-3</v>
      </c>
      <c r="F457" s="231">
        <v>6.631095E-4</v>
      </c>
      <c r="G457" s="231">
        <v>1.5538615500000001E-3</v>
      </c>
      <c r="H457" s="231">
        <v>3.0318990300000001E-3</v>
      </c>
    </row>
    <row r="458" spans="1:8">
      <c r="A458" s="227" t="s">
        <v>123</v>
      </c>
      <c r="B458" s="227" t="s">
        <v>61</v>
      </c>
      <c r="C458" s="227" t="s">
        <v>64</v>
      </c>
      <c r="D458" s="230">
        <v>89</v>
      </c>
      <c r="E458" s="231">
        <v>6.9281884899999998E-3</v>
      </c>
      <c r="F458" s="231">
        <v>8.6948581000000004E-4</v>
      </c>
      <c r="G458" s="231">
        <v>1.9077712799999999E-3</v>
      </c>
      <c r="H458" s="231">
        <v>4.1509308599999998E-3</v>
      </c>
    </row>
    <row r="459" spans="1:8">
      <c r="A459" s="227" t="s">
        <v>123</v>
      </c>
      <c r="B459" s="227" t="s">
        <v>62</v>
      </c>
      <c r="C459" s="227" t="s">
        <v>64</v>
      </c>
      <c r="D459" s="230">
        <v>219</v>
      </c>
      <c r="E459" s="231">
        <v>6.28007119E-3</v>
      </c>
      <c r="F459" s="231">
        <v>8.4522424999999997E-4</v>
      </c>
      <c r="G459" s="231">
        <v>1.88995626E-3</v>
      </c>
      <c r="H459" s="231">
        <v>3.5448902500000001E-3</v>
      </c>
    </row>
    <row r="460" spans="1:8">
      <c r="A460" s="227" t="s">
        <v>123</v>
      </c>
      <c r="B460" s="227" t="s">
        <v>57</v>
      </c>
      <c r="C460" s="227" t="s">
        <v>65</v>
      </c>
      <c r="D460" s="230">
        <v>868</v>
      </c>
      <c r="E460" s="231">
        <v>5.9641147799999999E-3</v>
      </c>
      <c r="F460" s="231">
        <v>1.0041840199999999E-3</v>
      </c>
      <c r="G460" s="231">
        <v>9.9478342999999997E-4</v>
      </c>
      <c r="H460" s="231">
        <v>3.9651468600000002E-3</v>
      </c>
    </row>
    <row r="461" spans="1:8">
      <c r="A461" s="227" t="s">
        <v>123</v>
      </c>
      <c r="B461" s="227" t="s">
        <v>59</v>
      </c>
      <c r="C461" s="227" t="s">
        <v>65</v>
      </c>
      <c r="D461" s="230">
        <v>390</v>
      </c>
      <c r="E461" s="231">
        <v>5.5202395300000002E-3</v>
      </c>
      <c r="F461" s="231">
        <v>8.6787723999999999E-4</v>
      </c>
      <c r="G461" s="231">
        <v>9.2589600000000005E-4</v>
      </c>
      <c r="H461" s="231">
        <v>3.7264657899999999E-3</v>
      </c>
    </row>
    <row r="462" spans="1:8">
      <c r="A462" s="227" t="s">
        <v>123</v>
      </c>
      <c r="B462" s="227" t="s">
        <v>60</v>
      </c>
      <c r="C462" s="227" t="s">
        <v>65</v>
      </c>
      <c r="D462" s="230">
        <v>209</v>
      </c>
      <c r="E462" s="231">
        <v>5.8101849400000001E-3</v>
      </c>
      <c r="F462" s="231">
        <v>1.08092966E-3</v>
      </c>
      <c r="G462" s="231">
        <v>9.5295033999999999E-4</v>
      </c>
      <c r="H462" s="231">
        <v>3.7763044800000001E-3</v>
      </c>
    </row>
    <row r="463" spans="1:8">
      <c r="A463" s="227" t="s">
        <v>123</v>
      </c>
      <c r="B463" s="227" t="s">
        <v>61</v>
      </c>
      <c r="C463" s="227" t="s">
        <v>65</v>
      </c>
      <c r="D463" s="230">
        <v>25</v>
      </c>
      <c r="E463" s="231">
        <v>7.6972219099999996E-3</v>
      </c>
      <c r="F463" s="231">
        <v>1.17870346E-3</v>
      </c>
      <c r="G463" s="231">
        <v>9.8703685000000002E-4</v>
      </c>
      <c r="H463" s="231">
        <v>5.5314812700000002E-3</v>
      </c>
    </row>
    <row r="464" spans="1:8">
      <c r="A464" s="227" t="s">
        <v>123</v>
      </c>
      <c r="B464" s="227" t="s">
        <v>62</v>
      </c>
      <c r="C464" s="227" t="s">
        <v>65</v>
      </c>
      <c r="D464" s="230">
        <v>244</v>
      </c>
      <c r="E464" s="231">
        <v>6.6278648000000001E-3</v>
      </c>
      <c r="F464" s="231">
        <v>1.1384332800000001E-3</v>
      </c>
      <c r="G464" s="231">
        <v>1.14151653E-3</v>
      </c>
      <c r="H464" s="231">
        <v>4.3479145300000001E-3</v>
      </c>
    </row>
    <row r="465" spans="1:8">
      <c r="A465" s="227" t="s">
        <v>123</v>
      </c>
      <c r="B465" s="227" t="s">
        <v>57</v>
      </c>
      <c r="C465" s="227" t="s">
        <v>66</v>
      </c>
      <c r="D465" s="230">
        <v>1047</v>
      </c>
      <c r="E465" s="231">
        <v>6.6400582199999999E-3</v>
      </c>
      <c r="F465" s="231">
        <v>1.2897960099999999E-3</v>
      </c>
      <c r="G465" s="231">
        <v>1.1510618800000001E-3</v>
      </c>
      <c r="H465" s="231">
        <v>4.1991998599999998E-3</v>
      </c>
    </row>
    <row r="466" spans="1:8">
      <c r="A466" s="227" t="s">
        <v>123</v>
      </c>
      <c r="B466" s="227" t="s">
        <v>59</v>
      </c>
      <c r="C466" s="227" t="s">
        <v>66</v>
      </c>
      <c r="D466" s="230">
        <v>437</v>
      </c>
      <c r="E466" s="231">
        <v>6.3157362700000004E-3</v>
      </c>
      <c r="F466" s="231">
        <v>1.2029089199999999E-3</v>
      </c>
      <c r="G466" s="231">
        <v>1.02164355E-3</v>
      </c>
      <c r="H466" s="231">
        <v>4.0911833500000003E-3</v>
      </c>
    </row>
    <row r="467" spans="1:8">
      <c r="A467" s="227" t="s">
        <v>123</v>
      </c>
      <c r="B467" s="227" t="s">
        <v>60</v>
      </c>
      <c r="C467" s="227" t="s">
        <v>66</v>
      </c>
      <c r="D467" s="230">
        <v>234</v>
      </c>
      <c r="E467" s="231">
        <v>6.4956273399999999E-3</v>
      </c>
      <c r="F467" s="231">
        <v>1.41510343E-3</v>
      </c>
      <c r="G467" s="231">
        <v>1.03761055E-3</v>
      </c>
      <c r="H467" s="231">
        <v>4.0429128600000001E-3</v>
      </c>
    </row>
    <row r="468" spans="1:8">
      <c r="A468" s="227" t="s">
        <v>123</v>
      </c>
      <c r="B468" s="227" t="s">
        <v>61</v>
      </c>
      <c r="C468" s="227" t="s">
        <v>66</v>
      </c>
      <c r="D468" s="230">
        <v>113</v>
      </c>
      <c r="E468" s="231">
        <v>7.0595703699999996E-3</v>
      </c>
      <c r="F468" s="231">
        <v>1.4570015500000001E-3</v>
      </c>
      <c r="G468" s="231">
        <v>1.39155171E-3</v>
      </c>
      <c r="H468" s="231">
        <v>4.2110166299999998E-3</v>
      </c>
    </row>
    <row r="469" spans="1:8">
      <c r="A469" s="227" t="s">
        <v>123</v>
      </c>
      <c r="B469" s="227" t="s">
        <v>62</v>
      </c>
      <c r="C469" s="227" t="s">
        <v>66</v>
      </c>
      <c r="D469" s="230">
        <v>263</v>
      </c>
      <c r="E469" s="231">
        <v>7.12720896E-3</v>
      </c>
      <c r="F469" s="231">
        <v>1.2508359100000001E-3</v>
      </c>
      <c r="G469" s="231">
        <v>1.36371612E-3</v>
      </c>
      <c r="H469" s="231">
        <v>4.5126564300000003E-3</v>
      </c>
    </row>
    <row r="470" spans="1:8">
      <c r="A470" s="227" t="s">
        <v>123</v>
      </c>
      <c r="B470" s="227" t="s">
        <v>57</v>
      </c>
      <c r="C470" s="227" t="s">
        <v>67</v>
      </c>
      <c r="D470" s="230">
        <v>817</v>
      </c>
      <c r="E470" s="231">
        <v>7.2884364599999996E-3</v>
      </c>
      <c r="F470" s="231">
        <v>7.5361788999999996E-4</v>
      </c>
      <c r="G470" s="231">
        <v>2.0259443900000002E-3</v>
      </c>
      <c r="H470" s="231">
        <v>4.5088736899999999E-3</v>
      </c>
    </row>
    <row r="471" spans="1:8">
      <c r="A471" s="227" t="s">
        <v>123</v>
      </c>
      <c r="B471" s="227" t="s">
        <v>59</v>
      </c>
      <c r="C471" s="227" t="s">
        <v>67</v>
      </c>
      <c r="D471" s="230">
        <v>270</v>
      </c>
      <c r="E471" s="231">
        <v>6.5780175999999996E-3</v>
      </c>
      <c r="F471" s="231">
        <v>6.5770724000000001E-4</v>
      </c>
      <c r="G471" s="231">
        <v>1.77957795E-3</v>
      </c>
      <c r="H471" s="231">
        <v>4.1407319299999997E-3</v>
      </c>
    </row>
    <row r="472" spans="1:8">
      <c r="A472" s="227" t="s">
        <v>123</v>
      </c>
      <c r="B472" s="227" t="s">
        <v>60</v>
      </c>
      <c r="C472" s="227" t="s">
        <v>67</v>
      </c>
      <c r="D472" s="230">
        <v>198</v>
      </c>
      <c r="E472" s="231">
        <v>7.3370859299999999E-3</v>
      </c>
      <c r="F472" s="231">
        <v>7.2676974999999998E-4</v>
      </c>
      <c r="G472" s="231">
        <v>1.95794729E-3</v>
      </c>
      <c r="H472" s="231">
        <v>4.6523683699999999E-3</v>
      </c>
    </row>
    <row r="473" spans="1:8">
      <c r="A473" s="227" t="s">
        <v>123</v>
      </c>
      <c r="B473" s="227" t="s">
        <v>61</v>
      </c>
      <c r="C473" s="227" t="s">
        <v>67</v>
      </c>
      <c r="D473" s="230">
        <v>51</v>
      </c>
      <c r="E473" s="231">
        <v>8.8192172599999997E-3</v>
      </c>
      <c r="F473" s="231">
        <v>1.19507963E-3</v>
      </c>
      <c r="G473" s="231">
        <v>2.4210236799999999E-3</v>
      </c>
      <c r="H473" s="231">
        <v>5.2031134299999997E-3</v>
      </c>
    </row>
    <row r="474" spans="1:8">
      <c r="A474" s="227" t="s">
        <v>123</v>
      </c>
      <c r="B474" s="227" t="s">
        <v>62</v>
      </c>
      <c r="C474" s="227" t="s">
        <v>67</v>
      </c>
      <c r="D474" s="230">
        <v>298</v>
      </c>
      <c r="E474" s="231">
        <v>7.6378011599999998E-3</v>
      </c>
      <c r="F474" s="231">
        <v>7.8280332000000002E-4</v>
      </c>
      <c r="G474" s="231">
        <v>2.2267273399999999E-3</v>
      </c>
      <c r="H474" s="231">
        <v>4.6282700100000003E-3</v>
      </c>
    </row>
    <row r="475" spans="1:8">
      <c r="A475" s="227" t="s">
        <v>123</v>
      </c>
      <c r="B475" s="227" t="s">
        <v>57</v>
      </c>
      <c r="C475" s="227" t="s">
        <v>68</v>
      </c>
      <c r="D475" s="230">
        <v>1133</v>
      </c>
      <c r="E475" s="231">
        <v>6.3890112299999999E-3</v>
      </c>
      <c r="F475" s="231">
        <v>9.8679938999999997E-4</v>
      </c>
      <c r="G475" s="231">
        <v>1.4496806399999999E-3</v>
      </c>
      <c r="H475" s="231">
        <v>3.9525307299999998E-3</v>
      </c>
    </row>
    <row r="476" spans="1:8">
      <c r="A476" s="227" t="s">
        <v>123</v>
      </c>
      <c r="B476" s="227" t="s">
        <v>59</v>
      </c>
      <c r="C476" s="227" t="s">
        <v>68</v>
      </c>
      <c r="D476" s="230">
        <v>457</v>
      </c>
      <c r="E476" s="231">
        <v>5.9108819199999996E-3</v>
      </c>
      <c r="F476" s="231">
        <v>8.6395248E-4</v>
      </c>
      <c r="G476" s="231">
        <v>1.3624734299999999E-3</v>
      </c>
      <c r="H476" s="231">
        <v>3.68445556E-3</v>
      </c>
    </row>
    <row r="477" spans="1:8">
      <c r="A477" s="227" t="s">
        <v>123</v>
      </c>
      <c r="B477" s="227" t="s">
        <v>60</v>
      </c>
      <c r="C477" s="227" t="s">
        <v>68</v>
      </c>
      <c r="D477" s="230">
        <v>235</v>
      </c>
      <c r="E477" s="231">
        <v>6.1710990300000001E-3</v>
      </c>
      <c r="F477" s="231">
        <v>1.0120170799999999E-3</v>
      </c>
      <c r="G477" s="231">
        <v>1.302945E-3</v>
      </c>
      <c r="H477" s="231">
        <v>3.8561364699999999E-3</v>
      </c>
    </row>
    <row r="478" spans="1:8">
      <c r="A478" s="227" t="s">
        <v>123</v>
      </c>
      <c r="B478" s="227" t="s">
        <v>61</v>
      </c>
      <c r="C478" s="227" t="s">
        <v>68</v>
      </c>
      <c r="D478" s="230">
        <v>58</v>
      </c>
      <c r="E478" s="231">
        <v>7.3000476399999997E-3</v>
      </c>
      <c r="F478" s="231">
        <v>1.1731718500000001E-3</v>
      </c>
      <c r="G478" s="231">
        <v>1.56768812E-3</v>
      </c>
      <c r="H478" s="231">
        <v>4.5591872000000002E-3</v>
      </c>
    </row>
    <row r="479" spans="1:8">
      <c r="A479" s="227" t="s">
        <v>123</v>
      </c>
      <c r="B479" s="227" t="s">
        <v>62</v>
      </c>
      <c r="C479" s="227" t="s">
        <v>68</v>
      </c>
      <c r="D479" s="230">
        <v>383</v>
      </c>
      <c r="E479" s="231">
        <v>6.9552627999999997E-3</v>
      </c>
      <c r="F479" s="231">
        <v>1.0896852299999999E-3</v>
      </c>
      <c r="G479" s="231">
        <v>1.6259003100000001E-3</v>
      </c>
      <c r="H479" s="231">
        <v>4.2396767599999999E-3</v>
      </c>
    </row>
    <row r="480" spans="1:8">
      <c r="A480" s="227" t="s">
        <v>123</v>
      </c>
      <c r="B480" s="227" t="s">
        <v>57</v>
      </c>
      <c r="C480" s="227" t="s">
        <v>69</v>
      </c>
      <c r="D480" s="230">
        <v>516</v>
      </c>
      <c r="E480" s="231">
        <v>4.49260223E-3</v>
      </c>
      <c r="F480" s="231">
        <v>8.6666463000000004E-4</v>
      </c>
      <c r="G480" s="231">
        <v>6.8825343000000001E-4</v>
      </c>
      <c r="H480" s="231">
        <v>2.9376836899999998E-3</v>
      </c>
    </row>
    <row r="481" spans="1:8">
      <c r="A481" s="227" t="s">
        <v>123</v>
      </c>
      <c r="B481" s="227" t="s">
        <v>59</v>
      </c>
      <c r="C481" s="227" t="s">
        <v>69</v>
      </c>
      <c r="D481" s="230">
        <v>197</v>
      </c>
      <c r="E481" s="231">
        <v>4.1674301999999998E-3</v>
      </c>
      <c r="F481" s="231">
        <v>9.0577386000000005E-4</v>
      </c>
      <c r="G481" s="231">
        <v>5.9104131999999996E-4</v>
      </c>
      <c r="H481" s="231">
        <v>2.6706145499999999E-3</v>
      </c>
    </row>
    <row r="482" spans="1:8">
      <c r="A482" s="227" t="s">
        <v>123</v>
      </c>
      <c r="B482" s="227" t="s">
        <v>60</v>
      </c>
      <c r="C482" s="227" t="s">
        <v>69</v>
      </c>
      <c r="D482" s="230">
        <v>135</v>
      </c>
      <c r="E482" s="231">
        <v>4.4086932000000001E-3</v>
      </c>
      <c r="F482" s="231">
        <v>9.7033584000000002E-4</v>
      </c>
      <c r="G482" s="231">
        <v>6.5071992000000003E-4</v>
      </c>
      <c r="H482" s="231">
        <v>2.7876369300000002E-3</v>
      </c>
    </row>
    <row r="483" spans="1:8">
      <c r="A483" s="227" t="s">
        <v>123</v>
      </c>
      <c r="B483" s="227" t="s">
        <v>61</v>
      </c>
      <c r="C483" s="227" t="s">
        <v>69</v>
      </c>
      <c r="D483" s="230">
        <v>47</v>
      </c>
      <c r="E483" s="231">
        <v>5.1859237499999999E-3</v>
      </c>
      <c r="F483" s="231">
        <v>7.8063413999999998E-4</v>
      </c>
      <c r="G483" s="231">
        <v>9.1779925000000004E-4</v>
      </c>
      <c r="H483" s="231">
        <v>3.4874899100000001E-3</v>
      </c>
    </row>
    <row r="484" spans="1:8">
      <c r="A484" s="227" t="s">
        <v>123</v>
      </c>
      <c r="B484" s="227" t="s">
        <v>62</v>
      </c>
      <c r="C484" s="227" t="s">
        <v>69</v>
      </c>
      <c r="D484" s="230">
        <v>137</v>
      </c>
      <c r="E484" s="231">
        <v>4.8050146299999999E-3</v>
      </c>
      <c r="F484" s="231">
        <v>7.3778362000000001E-4</v>
      </c>
      <c r="G484" s="231">
        <v>7.8627644999999997E-4</v>
      </c>
      <c r="H484" s="231">
        <v>3.2809540800000001E-3</v>
      </c>
    </row>
    <row r="485" spans="1:8">
      <c r="A485" s="227" t="s">
        <v>123</v>
      </c>
      <c r="B485" s="227" t="s">
        <v>57</v>
      </c>
      <c r="C485" s="227" t="s">
        <v>70</v>
      </c>
      <c r="D485" s="230">
        <v>724</v>
      </c>
      <c r="E485" s="231">
        <v>7.3519826999999998E-3</v>
      </c>
      <c r="F485" s="231">
        <v>1.16396155E-3</v>
      </c>
      <c r="G485" s="231">
        <v>1.75726073E-3</v>
      </c>
      <c r="H485" s="231">
        <v>4.43075994E-3</v>
      </c>
    </row>
    <row r="486" spans="1:8">
      <c r="A486" s="227" t="s">
        <v>123</v>
      </c>
      <c r="B486" s="227" t="s">
        <v>59</v>
      </c>
      <c r="C486" s="227" t="s">
        <v>70</v>
      </c>
      <c r="D486" s="230">
        <v>303</v>
      </c>
      <c r="E486" s="231">
        <v>6.8241578799999999E-3</v>
      </c>
      <c r="F486" s="231">
        <v>1.0799792999999999E-3</v>
      </c>
      <c r="G486" s="231">
        <v>1.5729660899999999E-3</v>
      </c>
      <c r="H486" s="231">
        <v>4.1712120199999996E-3</v>
      </c>
    </row>
    <row r="487" spans="1:8">
      <c r="A487" s="227" t="s">
        <v>123</v>
      </c>
      <c r="B487" s="227" t="s">
        <v>60</v>
      </c>
      <c r="C487" s="227" t="s">
        <v>70</v>
      </c>
      <c r="D487" s="230">
        <v>182</v>
      </c>
      <c r="E487" s="231">
        <v>6.9264471499999999E-3</v>
      </c>
      <c r="F487" s="231">
        <v>1.02920202E-3</v>
      </c>
      <c r="G487" s="231">
        <v>1.6522306E-3</v>
      </c>
      <c r="H487" s="231">
        <v>4.2450139900000001E-3</v>
      </c>
    </row>
    <row r="488" spans="1:8">
      <c r="A488" s="227" t="s">
        <v>123</v>
      </c>
      <c r="B488" s="227" t="s">
        <v>61</v>
      </c>
      <c r="C488" s="227" t="s">
        <v>70</v>
      </c>
      <c r="D488" s="230">
        <v>64</v>
      </c>
      <c r="E488" s="231">
        <v>7.7625865499999997E-3</v>
      </c>
      <c r="F488" s="231">
        <v>1.34186896E-3</v>
      </c>
      <c r="G488" s="231">
        <v>2.0997899799999999E-3</v>
      </c>
      <c r="H488" s="231">
        <v>4.3209271499999998E-3</v>
      </c>
    </row>
    <row r="489" spans="1:8">
      <c r="A489" s="227" t="s">
        <v>123</v>
      </c>
      <c r="B489" s="227" t="s">
        <v>62</v>
      </c>
      <c r="C489" s="227" t="s">
        <v>70</v>
      </c>
      <c r="D489" s="230">
        <v>175</v>
      </c>
      <c r="E489" s="231">
        <v>8.5582669700000006E-3</v>
      </c>
      <c r="F489" s="231">
        <v>1.3844574499999999E-3</v>
      </c>
      <c r="G489" s="231">
        <v>2.0603172299999998E-3</v>
      </c>
      <c r="H489" s="231">
        <v>5.1134918199999997E-3</v>
      </c>
    </row>
    <row r="490" spans="1:8">
      <c r="A490" s="227" t="s">
        <v>123</v>
      </c>
      <c r="B490" s="227" t="s">
        <v>57</v>
      </c>
      <c r="C490" s="227" t="s">
        <v>71</v>
      </c>
      <c r="D490" s="230">
        <v>691</v>
      </c>
      <c r="E490" s="231">
        <v>7.1075029700000004E-3</v>
      </c>
      <c r="F490" s="231">
        <v>1.3116220700000001E-3</v>
      </c>
      <c r="G490" s="231">
        <v>1.88749507E-3</v>
      </c>
      <c r="H490" s="231">
        <v>3.9083853599999998E-3</v>
      </c>
    </row>
    <row r="491" spans="1:8">
      <c r="A491" s="227" t="s">
        <v>123</v>
      </c>
      <c r="B491" s="227" t="s">
        <v>59</v>
      </c>
      <c r="C491" s="227" t="s">
        <v>71</v>
      </c>
      <c r="D491" s="230">
        <v>291</v>
      </c>
      <c r="E491" s="231">
        <v>6.6155177799999999E-3</v>
      </c>
      <c r="F491" s="231">
        <v>1.12041784E-3</v>
      </c>
      <c r="G491" s="231">
        <v>1.68305308E-3</v>
      </c>
      <c r="H491" s="231">
        <v>3.8120463599999998E-3</v>
      </c>
    </row>
    <row r="492" spans="1:8">
      <c r="A492" s="227" t="s">
        <v>123</v>
      </c>
      <c r="B492" s="227" t="s">
        <v>60</v>
      </c>
      <c r="C492" s="227" t="s">
        <v>71</v>
      </c>
      <c r="D492" s="230">
        <v>170</v>
      </c>
      <c r="E492" s="231">
        <v>6.6125406000000003E-3</v>
      </c>
      <c r="F492" s="231">
        <v>1.3359202500000001E-3</v>
      </c>
      <c r="G492" s="231">
        <v>1.81461035E-3</v>
      </c>
      <c r="H492" s="231">
        <v>3.4620095600000002E-3</v>
      </c>
    </row>
    <row r="493" spans="1:8">
      <c r="A493" s="227" t="s">
        <v>123</v>
      </c>
      <c r="B493" s="227" t="s">
        <v>61</v>
      </c>
      <c r="C493" s="227" t="s">
        <v>71</v>
      </c>
      <c r="D493" s="230">
        <v>41</v>
      </c>
      <c r="E493" s="231">
        <v>7.86867638E-3</v>
      </c>
      <c r="F493" s="231">
        <v>1.48148122E-3</v>
      </c>
      <c r="G493" s="231">
        <v>2.50254037E-3</v>
      </c>
      <c r="H493" s="231">
        <v>3.8846542599999998E-3</v>
      </c>
    </row>
    <row r="494" spans="1:8">
      <c r="A494" s="227" t="s">
        <v>123</v>
      </c>
      <c r="B494" s="227" t="s">
        <v>62</v>
      </c>
      <c r="C494" s="227" t="s">
        <v>71</v>
      </c>
      <c r="D494" s="230">
        <v>189</v>
      </c>
      <c r="E494" s="231">
        <v>8.1450859700000003E-3</v>
      </c>
      <c r="F494" s="231">
        <v>1.54731262E-3</v>
      </c>
      <c r="G494" s="231">
        <v>2.1344060000000002E-3</v>
      </c>
      <c r="H494" s="231">
        <v>4.4633669099999997E-3</v>
      </c>
    </row>
    <row r="495" spans="1:8">
      <c r="A495" s="227" t="s">
        <v>123</v>
      </c>
      <c r="B495" s="227" t="s">
        <v>57</v>
      </c>
      <c r="C495" s="227" t="s">
        <v>72</v>
      </c>
      <c r="D495" s="230">
        <v>1167</v>
      </c>
      <c r="E495" s="231">
        <v>6.0325618799999996E-3</v>
      </c>
      <c r="F495" s="231">
        <v>3.7380169E-4</v>
      </c>
      <c r="G495" s="231">
        <v>1.33131581E-3</v>
      </c>
      <c r="H495" s="231">
        <v>4.3274439100000001E-3</v>
      </c>
    </row>
    <row r="496" spans="1:8">
      <c r="A496" s="227" t="s">
        <v>123</v>
      </c>
      <c r="B496" s="227" t="s">
        <v>59</v>
      </c>
      <c r="C496" s="227" t="s">
        <v>72</v>
      </c>
      <c r="D496" s="230">
        <v>514</v>
      </c>
      <c r="E496" s="231">
        <v>5.4875519999999997E-3</v>
      </c>
      <c r="F496" s="231">
        <v>3.1427865999999999E-4</v>
      </c>
      <c r="G496" s="231">
        <v>1.20766656E-3</v>
      </c>
      <c r="H496" s="231">
        <v>3.9656063099999996E-3</v>
      </c>
    </row>
    <row r="497" spans="1:8">
      <c r="A497" s="227" t="s">
        <v>123</v>
      </c>
      <c r="B497" s="227" t="s">
        <v>60</v>
      </c>
      <c r="C497" s="227" t="s">
        <v>72</v>
      </c>
      <c r="D497" s="230">
        <v>258</v>
      </c>
      <c r="E497" s="231">
        <v>6.0805158100000001E-3</v>
      </c>
      <c r="F497" s="231">
        <v>4.0930926E-4</v>
      </c>
      <c r="G497" s="231">
        <v>1.3421886300000001E-3</v>
      </c>
      <c r="H497" s="231">
        <v>4.3290174999999998E-3</v>
      </c>
    </row>
    <row r="498" spans="1:8">
      <c r="A498" s="227" t="s">
        <v>123</v>
      </c>
      <c r="B498" s="227" t="s">
        <v>61</v>
      </c>
      <c r="C498" s="227" t="s">
        <v>72</v>
      </c>
      <c r="D498" s="230">
        <v>100</v>
      </c>
      <c r="E498" s="231">
        <v>6.16458309E-3</v>
      </c>
      <c r="F498" s="231">
        <v>4.2222199999999998E-4</v>
      </c>
      <c r="G498" s="231">
        <v>1.5437497999999999E-3</v>
      </c>
      <c r="H498" s="231">
        <v>4.1986108600000002E-3</v>
      </c>
    </row>
    <row r="499" spans="1:8">
      <c r="A499" s="227" t="s">
        <v>123</v>
      </c>
      <c r="B499" s="227" t="s">
        <v>62</v>
      </c>
      <c r="C499" s="227" t="s">
        <v>72</v>
      </c>
      <c r="D499" s="230">
        <v>295</v>
      </c>
      <c r="E499" s="231">
        <v>6.8954799799999999E-3</v>
      </c>
      <c r="F499" s="231">
        <v>4.3004527E-4</v>
      </c>
      <c r="G499" s="231">
        <v>1.4652382899999999E-3</v>
      </c>
      <c r="H499" s="231">
        <v>5.0001959199999996E-3</v>
      </c>
    </row>
    <row r="500" spans="1:8">
      <c r="A500" s="227" t="s">
        <v>123</v>
      </c>
      <c r="B500" s="227" t="s">
        <v>57</v>
      </c>
      <c r="C500" s="227" t="s">
        <v>73</v>
      </c>
      <c r="D500" s="230">
        <v>2243</v>
      </c>
      <c r="E500" s="231">
        <v>7.2051420999999999E-3</v>
      </c>
      <c r="F500" s="231">
        <v>1.10825218E-3</v>
      </c>
      <c r="G500" s="231">
        <v>2.3169250499999999E-3</v>
      </c>
      <c r="H500" s="231">
        <v>3.77996438E-3</v>
      </c>
    </row>
    <row r="501" spans="1:8">
      <c r="A501" s="227" t="s">
        <v>123</v>
      </c>
      <c r="B501" s="227" t="s">
        <v>59</v>
      </c>
      <c r="C501" s="227" t="s">
        <v>73</v>
      </c>
      <c r="D501" s="230">
        <v>1010</v>
      </c>
      <c r="E501" s="231">
        <v>6.8057386800000003E-3</v>
      </c>
      <c r="F501" s="231">
        <v>1.03458446E-3</v>
      </c>
      <c r="G501" s="231">
        <v>2.2119657600000002E-3</v>
      </c>
      <c r="H501" s="231">
        <v>3.5591879600000002E-3</v>
      </c>
    </row>
    <row r="502" spans="1:8">
      <c r="A502" s="227" t="s">
        <v>123</v>
      </c>
      <c r="B502" s="227" t="s">
        <v>60</v>
      </c>
      <c r="C502" s="227" t="s">
        <v>73</v>
      </c>
      <c r="D502" s="230">
        <v>517</v>
      </c>
      <c r="E502" s="231">
        <v>7.0362308700000001E-3</v>
      </c>
      <c r="F502" s="231">
        <v>1.0937609499999999E-3</v>
      </c>
      <c r="G502" s="231">
        <v>2.2551084699999999E-3</v>
      </c>
      <c r="H502" s="231">
        <v>3.6873609499999999E-3</v>
      </c>
    </row>
    <row r="503" spans="1:8">
      <c r="A503" s="227" t="s">
        <v>123</v>
      </c>
      <c r="B503" s="227" t="s">
        <v>61</v>
      </c>
      <c r="C503" s="227" t="s">
        <v>73</v>
      </c>
      <c r="D503" s="230">
        <v>107</v>
      </c>
      <c r="E503" s="231">
        <v>8.2744892000000004E-3</v>
      </c>
      <c r="F503" s="231">
        <v>1.3529765799999999E-3</v>
      </c>
      <c r="G503" s="231">
        <v>2.5438081600000001E-3</v>
      </c>
      <c r="H503" s="231">
        <v>4.3777039899999997E-3</v>
      </c>
    </row>
    <row r="504" spans="1:8">
      <c r="A504" s="227" t="s">
        <v>123</v>
      </c>
      <c r="B504" s="227" t="s">
        <v>62</v>
      </c>
      <c r="C504" s="227" t="s">
        <v>73</v>
      </c>
      <c r="D504" s="230">
        <v>609</v>
      </c>
      <c r="E504" s="231">
        <v>7.8230475599999991E-3</v>
      </c>
      <c r="F504" s="231">
        <v>1.1997314199999999E-3</v>
      </c>
      <c r="G504" s="231">
        <v>2.5036107100000001E-3</v>
      </c>
      <c r="H504" s="231">
        <v>4.1197049499999997E-3</v>
      </c>
    </row>
    <row r="505" spans="1:8">
      <c r="A505" s="227" t="s">
        <v>123</v>
      </c>
      <c r="B505" s="227" t="s">
        <v>57</v>
      </c>
      <c r="C505" s="227" t="s">
        <v>74</v>
      </c>
      <c r="D505" s="230">
        <v>1794</v>
      </c>
      <c r="E505" s="231">
        <v>6.5860349999999996E-3</v>
      </c>
      <c r="F505" s="231">
        <v>7.3465669000000004E-4</v>
      </c>
      <c r="G505" s="231">
        <v>1.9631407899999998E-3</v>
      </c>
      <c r="H505" s="231">
        <v>3.88823704E-3</v>
      </c>
    </row>
    <row r="506" spans="1:8">
      <c r="A506" s="227" t="s">
        <v>123</v>
      </c>
      <c r="B506" s="227" t="s">
        <v>59</v>
      </c>
      <c r="C506" s="227" t="s">
        <v>74</v>
      </c>
      <c r="D506" s="230">
        <v>839</v>
      </c>
      <c r="E506" s="231">
        <v>6.1237471699999999E-3</v>
      </c>
      <c r="F506" s="231">
        <v>6.4674081000000005E-4</v>
      </c>
      <c r="G506" s="231">
        <v>1.71958437E-3</v>
      </c>
      <c r="H506" s="231">
        <v>3.7574215100000001E-3</v>
      </c>
    </row>
    <row r="507" spans="1:8">
      <c r="A507" s="227" t="s">
        <v>123</v>
      </c>
      <c r="B507" s="227" t="s">
        <v>60</v>
      </c>
      <c r="C507" s="227" t="s">
        <v>74</v>
      </c>
      <c r="D507" s="230">
        <v>394</v>
      </c>
      <c r="E507" s="231">
        <v>6.2822250299999997E-3</v>
      </c>
      <c r="F507" s="231">
        <v>7.7513957999999995E-4</v>
      </c>
      <c r="G507" s="231">
        <v>1.9107795199999999E-3</v>
      </c>
      <c r="H507" s="231">
        <v>3.5963054600000001E-3</v>
      </c>
    </row>
    <row r="508" spans="1:8">
      <c r="A508" s="227" t="s">
        <v>123</v>
      </c>
      <c r="B508" s="227" t="s">
        <v>61</v>
      </c>
      <c r="C508" s="227" t="s">
        <v>74</v>
      </c>
      <c r="D508" s="230">
        <v>119</v>
      </c>
      <c r="E508" s="231">
        <v>7.8531549499999999E-3</v>
      </c>
      <c r="F508" s="231">
        <v>1.03680338E-3</v>
      </c>
      <c r="G508" s="231">
        <v>2.3643204899999998E-3</v>
      </c>
      <c r="H508" s="231">
        <v>4.4520305499999996E-3</v>
      </c>
    </row>
    <row r="509" spans="1:8">
      <c r="A509" s="227" t="s">
        <v>123</v>
      </c>
      <c r="B509" s="227" t="s">
        <v>62</v>
      </c>
      <c r="C509" s="227" t="s">
        <v>74</v>
      </c>
      <c r="D509" s="230">
        <v>442</v>
      </c>
      <c r="E509" s="231">
        <v>7.3932145100000001E-3</v>
      </c>
      <c r="F509" s="231">
        <v>7.8410399999999999E-4</v>
      </c>
      <c r="G509" s="231">
        <v>2.3641222200000002E-3</v>
      </c>
      <c r="H509" s="231">
        <v>4.2449878199999997E-3</v>
      </c>
    </row>
    <row r="510" spans="1:8">
      <c r="A510" s="227" t="s">
        <v>123</v>
      </c>
      <c r="B510" s="227" t="s">
        <v>57</v>
      </c>
      <c r="C510" s="227" t="s">
        <v>75</v>
      </c>
      <c r="D510" s="230">
        <v>844</v>
      </c>
      <c r="E510" s="231">
        <v>5.7258340799999996E-3</v>
      </c>
      <c r="F510" s="231">
        <v>5.7711272000000001E-4</v>
      </c>
      <c r="G510" s="231">
        <v>1.21549695E-3</v>
      </c>
      <c r="H510" s="231">
        <v>3.9332239400000002E-3</v>
      </c>
    </row>
    <row r="511" spans="1:8">
      <c r="A511" s="227" t="s">
        <v>123</v>
      </c>
      <c r="B511" s="227" t="s">
        <v>59</v>
      </c>
      <c r="C511" s="227" t="s">
        <v>75</v>
      </c>
      <c r="D511" s="230">
        <v>303</v>
      </c>
      <c r="E511" s="231">
        <v>5.41876735E-3</v>
      </c>
      <c r="F511" s="231">
        <v>5.2129149999999996E-4</v>
      </c>
      <c r="G511" s="231">
        <v>1.1007209400000001E-3</v>
      </c>
      <c r="H511" s="231">
        <v>3.7967544299999999E-3</v>
      </c>
    </row>
    <row r="512" spans="1:8">
      <c r="A512" s="227" t="s">
        <v>123</v>
      </c>
      <c r="B512" s="227" t="s">
        <v>60</v>
      </c>
      <c r="C512" s="227" t="s">
        <v>75</v>
      </c>
      <c r="D512" s="230">
        <v>208</v>
      </c>
      <c r="E512" s="231">
        <v>5.37949582E-3</v>
      </c>
      <c r="F512" s="231">
        <v>6.1698693999999996E-4</v>
      </c>
      <c r="G512" s="231">
        <v>1.14516535E-3</v>
      </c>
      <c r="H512" s="231">
        <v>3.61734307E-3</v>
      </c>
    </row>
    <row r="513" spans="1:8">
      <c r="A513" s="227" t="s">
        <v>123</v>
      </c>
      <c r="B513" s="227" t="s">
        <v>61</v>
      </c>
      <c r="C513" s="227" t="s">
        <v>75</v>
      </c>
      <c r="D513" s="230">
        <v>105</v>
      </c>
      <c r="E513" s="231">
        <v>6.1739415400000001E-3</v>
      </c>
      <c r="F513" s="231">
        <v>6.8143716999999999E-4</v>
      </c>
      <c r="G513" s="231">
        <v>1.30114617E-3</v>
      </c>
      <c r="H513" s="231">
        <v>4.19135781E-3</v>
      </c>
    </row>
    <row r="514" spans="1:8">
      <c r="A514" s="227" t="s">
        <v>123</v>
      </c>
      <c r="B514" s="227" t="s">
        <v>62</v>
      </c>
      <c r="C514" s="227" t="s">
        <v>75</v>
      </c>
      <c r="D514" s="230">
        <v>228</v>
      </c>
      <c r="E514" s="231">
        <v>6.2435020199999997E-3</v>
      </c>
      <c r="F514" s="231">
        <v>5.6687557E-4</v>
      </c>
      <c r="G514" s="231">
        <v>1.39274667E-3</v>
      </c>
      <c r="H514" s="231">
        <v>4.2838793199999996E-3</v>
      </c>
    </row>
    <row r="515" spans="1:8">
      <c r="A515" s="227" t="s">
        <v>123</v>
      </c>
      <c r="B515" s="227" t="s">
        <v>57</v>
      </c>
      <c r="C515" s="227" t="s">
        <v>76</v>
      </c>
      <c r="D515" s="230">
        <v>1175</v>
      </c>
      <c r="E515" s="231">
        <v>5.0130513700000004E-3</v>
      </c>
      <c r="F515" s="231">
        <v>3.730297E-4</v>
      </c>
      <c r="G515" s="231">
        <v>1.32209394E-3</v>
      </c>
      <c r="H515" s="231">
        <v>3.3179272499999999E-3</v>
      </c>
    </row>
    <row r="516" spans="1:8">
      <c r="A516" s="227" t="s">
        <v>123</v>
      </c>
      <c r="B516" s="227" t="s">
        <v>59</v>
      </c>
      <c r="C516" s="227" t="s">
        <v>76</v>
      </c>
      <c r="D516" s="230">
        <v>599</v>
      </c>
      <c r="E516" s="231">
        <v>4.7878406E-3</v>
      </c>
      <c r="F516" s="231">
        <v>3.4884506E-4</v>
      </c>
      <c r="G516" s="231">
        <v>1.22538312E-3</v>
      </c>
      <c r="H516" s="231">
        <v>3.21361194E-3</v>
      </c>
    </row>
    <row r="517" spans="1:8">
      <c r="A517" s="227" t="s">
        <v>123</v>
      </c>
      <c r="B517" s="227" t="s">
        <v>60</v>
      </c>
      <c r="C517" s="227" t="s">
        <v>76</v>
      </c>
      <c r="D517" s="230">
        <v>249</v>
      </c>
      <c r="E517" s="231">
        <v>4.92548875E-3</v>
      </c>
      <c r="F517" s="231">
        <v>4.1773552000000001E-4</v>
      </c>
      <c r="G517" s="231">
        <v>1.26784894E-3</v>
      </c>
      <c r="H517" s="231">
        <v>3.2399038099999999E-3</v>
      </c>
    </row>
    <row r="518" spans="1:8">
      <c r="A518" s="227" t="s">
        <v>123</v>
      </c>
      <c r="B518" s="227" t="s">
        <v>61</v>
      </c>
      <c r="C518" s="227" t="s">
        <v>76</v>
      </c>
      <c r="D518" s="230">
        <v>59</v>
      </c>
      <c r="E518" s="231">
        <v>6.3633864199999996E-3</v>
      </c>
      <c r="F518" s="231">
        <v>4.4864226000000001E-4</v>
      </c>
      <c r="G518" s="231">
        <v>1.34200387E-3</v>
      </c>
      <c r="H518" s="231">
        <v>4.5727398900000001E-3</v>
      </c>
    </row>
    <row r="519" spans="1:8">
      <c r="A519" s="227" t="s">
        <v>123</v>
      </c>
      <c r="B519" s="227" t="s">
        <v>62</v>
      </c>
      <c r="C519" s="227" t="s">
        <v>76</v>
      </c>
      <c r="D519" s="230">
        <v>268</v>
      </c>
      <c r="E519" s="231">
        <v>5.3004938200000001E-3</v>
      </c>
      <c r="F519" s="231">
        <v>3.6890175000000002E-4</v>
      </c>
      <c r="G519" s="231">
        <v>1.58426594E-3</v>
      </c>
      <c r="H519" s="231">
        <v>3.34732563E-3</v>
      </c>
    </row>
    <row r="520" spans="1:8">
      <c r="A520" s="227" t="s">
        <v>123</v>
      </c>
      <c r="B520" s="227" t="s">
        <v>57</v>
      </c>
      <c r="C520" s="227" t="s">
        <v>77</v>
      </c>
      <c r="D520" s="230">
        <v>2182</v>
      </c>
      <c r="E520" s="231">
        <v>6.0879415000000001E-3</v>
      </c>
      <c r="F520" s="231">
        <v>7.1847817999999997E-4</v>
      </c>
      <c r="G520" s="231">
        <v>1.7305784499999999E-3</v>
      </c>
      <c r="H520" s="231">
        <v>3.6388843999999999E-3</v>
      </c>
    </row>
    <row r="521" spans="1:8">
      <c r="A521" s="227" t="s">
        <v>123</v>
      </c>
      <c r="B521" s="227" t="s">
        <v>59</v>
      </c>
      <c r="C521" s="227" t="s">
        <v>77</v>
      </c>
      <c r="D521" s="230">
        <v>935</v>
      </c>
      <c r="E521" s="231">
        <v>5.59759334E-3</v>
      </c>
      <c r="F521" s="231">
        <v>6.5077218000000002E-4</v>
      </c>
      <c r="G521" s="231">
        <v>1.5698155599999999E-3</v>
      </c>
      <c r="H521" s="231">
        <v>3.3770050999999998E-3</v>
      </c>
    </row>
    <row r="522" spans="1:8">
      <c r="A522" s="227" t="s">
        <v>123</v>
      </c>
      <c r="B522" s="227" t="s">
        <v>60</v>
      </c>
      <c r="C522" s="227" t="s">
        <v>77</v>
      </c>
      <c r="D522" s="230">
        <v>432</v>
      </c>
      <c r="E522" s="231">
        <v>5.6297419200000004E-3</v>
      </c>
      <c r="F522" s="231">
        <v>6.7603821000000004E-4</v>
      </c>
      <c r="G522" s="231">
        <v>1.5824864899999999E-3</v>
      </c>
      <c r="H522" s="231">
        <v>3.3712167599999998E-3</v>
      </c>
    </row>
    <row r="523" spans="1:8">
      <c r="A523" s="227" t="s">
        <v>123</v>
      </c>
      <c r="B523" s="227" t="s">
        <v>61</v>
      </c>
      <c r="C523" s="227" t="s">
        <v>77</v>
      </c>
      <c r="D523" s="230">
        <v>221</v>
      </c>
      <c r="E523" s="231">
        <v>7.0999872000000004E-3</v>
      </c>
      <c r="F523" s="231">
        <v>8.3647536999999998E-4</v>
      </c>
      <c r="G523" s="231">
        <v>2.1183171799999999E-3</v>
      </c>
      <c r="H523" s="231">
        <v>4.1451941899999997E-3</v>
      </c>
    </row>
    <row r="524" spans="1:8">
      <c r="A524" s="227" t="s">
        <v>123</v>
      </c>
      <c r="B524" s="227" t="s">
        <v>62</v>
      </c>
      <c r="C524" s="227" t="s">
        <v>77</v>
      </c>
      <c r="D524" s="230">
        <v>594</v>
      </c>
      <c r="E524" s="231">
        <v>6.8164863800000003E-3</v>
      </c>
      <c r="F524" s="231">
        <v>8.1201654000000005E-4</v>
      </c>
      <c r="G524" s="231">
        <v>1.9470746799999999E-3</v>
      </c>
      <c r="H524" s="231">
        <v>4.0573946899999996E-3</v>
      </c>
    </row>
    <row r="525" spans="1:8">
      <c r="A525" s="227" t="s">
        <v>123</v>
      </c>
      <c r="B525" s="227" t="s">
        <v>57</v>
      </c>
      <c r="C525" s="227" t="s">
        <v>78</v>
      </c>
      <c r="D525" s="230">
        <v>742</v>
      </c>
      <c r="E525" s="231">
        <v>6.48541207E-3</v>
      </c>
      <c r="F525" s="231">
        <v>8.1244672000000003E-4</v>
      </c>
      <c r="G525" s="231">
        <v>1.6225227200000001E-3</v>
      </c>
      <c r="H525" s="231">
        <v>4.0504421299999999E-3</v>
      </c>
    </row>
    <row r="526" spans="1:8">
      <c r="A526" s="227" t="s">
        <v>123</v>
      </c>
      <c r="B526" s="227" t="s">
        <v>59</v>
      </c>
      <c r="C526" s="227" t="s">
        <v>78</v>
      </c>
      <c r="D526" s="230">
        <v>315</v>
      </c>
      <c r="E526" s="231">
        <v>6.3622131800000004E-3</v>
      </c>
      <c r="F526" s="231">
        <v>7.6829782000000001E-4</v>
      </c>
      <c r="G526" s="231">
        <v>1.5781155600000001E-3</v>
      </c>
      <c r="H526" s="231">
        <v>4.0157992800000002E-3</v>
      </c>
    </row>
    <row r="527" spans="1:8">
      <c r="A527" s="227" t="s">
        <v>123</v>
      </c>
      <c r="B527" s="227" t="s">
        <v>60</v>
      </c>
      <c r="C527" s="227" t="s">
        <v>78</v>
      </c>
      <c r="D527" s="230">
        <v>153</v>
      </c>
      <c r="E527" s="231">
        <v>6.1637615799999997E-3</v>
      </c>
      <c r="F527" s="231">
        <v>7.7357154000000003E-4</v>
      </c>
      <c r="G527" s="231">
        <v>1.7060788E-3</v>
      </c>
      <c r="H527" s="231">
        <v>3.68411075E-3</v>
      </c>
    </row>
    <row r="528" spans="1:8">
      <c r="A528" s="227" t="s">
        <v>123</v>
      </c>
      <c r="B528" s="227" t="s">
        <v>61</v>
      </c>
      <c r="C528" s="227" t="s">
        <v>78</v>
      </c>
      <c r="D528" s="230">
        <v>55</v>
      </c>
      <c r="E528" s="231">
        <v>6.76199474E-3</v>
      </c>
      <c r="F528" s="231">
        <v>9.1582469000000004E-4</v>
      </c>
      <c r="G528" s="231">
        <v>1.71590885E-3</v>
      </c>
      <c r="H528" s="231">
        <v>4.1302606700000001E-3</v>
      </c>
    </row>
    <row r="529" spans="1:8">
      <c r="A529" s="227" t="s">
        <v>123</v>
      </c>
      <c r="B529" s="227" t="s">
        <v>62</v>
      </c>
      <c r="C529" s="227" t="s">
        <v>78</v>
      </c>
      <c r="D529" s="230">
        <v>219</v>
      </c>
      <c r="E529" s="231">
        <v>6.8178692900000004E-3</v>
      </c>
      <c r="F529" s="231">
        <v>8.7714542999999998E-4</v>
      </c>
      <c r="G529" s="231">
        <v>1.6045681E-3</v>
      </c>
      <c r="H529" s="231">
        <v>4.3361552700000002E-3</v>
      </c>
    </row>
    <row r="530" spans="1:8">
      <c r="A530" s="227" t="s">
        <v>123</v>
      </c>
      <c r="B530" s="227" t="s">
        <v>57</v>
      </c>
      <c r="C530" s="227" t="s">
        <v>79</v>
      </c>
      <c r="D530" s="230">
        <v>10971</v>
      </c>
      <c r="E530" s="231">
        <v>4.7515691400000001E-3</v>
      </c>
      <c r="F530" s="231">
        <v>1.01333521E-3</v>
      </c>
      <c r="G530" s="231">
        <v>7.3928674999999995E-4</v>
      </c>
      <c r="H530" s="231">
        <v>2.99894669E-3</v>
      </c>
    </row>
    <row r="531" spans="1:8">
      <c r="A531" s="227" t="s">
        <v>123</v>
      </c>
      <c r="B531" s="227" t="s">
        <v>59</v>
      </c>
      <c r="C531" s="227" t="s">
        <v>79</v>
      </c>
      <c r="D531" s="230">
        <v>6370</v>
      </c>
      <c r="E531" s="231">
        <v>4.5829860499999996E-3</v>
      </c>
      <c r="F531" s="231">
        <v>9.8177013999999996E-4</v>
      </c>
      <c r="G531" s="231">
        <v>7.1401837999999997E-4</v>
      </c>
      <c r="H531" s="231">
        <v>2.88719706E-3</v>
      </c>
    </row>
    <row r="532" spans="1:8">
      <c r="A532" s="227" t="s">
        <v>123</v>
      </c>
      <c r="B532" s="227" t="s">
        <v>60</v>
      </c>
      <c r="C532" s="227" t="s">
        <v>79</v>
      </c>
      <c r="D532" s="230">
        <v>2609</v>
      </c>
      <c r="E532" s="231">
        <v>4.53254735E-3</v>
      </c>
      <c r="F532" s="231">
        <v>1.06270738E-3</v>
      </c>
      <c r="G532" s="231">
        <v>7.1970843000000002E-4</v>
      </c>
      <c r="H532" s="231">
        <v>2.75013107E-3</v>
      </c>
    </row>
    <row r="533" spans="1:8">
      <c r="A533" s="227" t="s">
        <v>123</v>
      </c>
      <c r="B533" s="227" t="s">
        <v>61</v>
      </c>
      <c r="C533" s="227" t="s">
        <v>79</v>
      </c>
      <c r="D533" s="230">
        <v>411</v>
      </c>
      <c r="E533" s="231">
        <v>5.45510587E-3</v>
      </c>
      <c r="F533" s="231">
        <v>1.20789941E-3</v>
      </c>
      <c r="G533" s="231">
        <v>7.8371383000000005E-4</v>
      </c>
      <c r="H533" s="231">
        <v>3.4634921500000001E-3</v>
      </c>
    </row>
    <row r="534" spans="1:8">
      <c r="A534" s="227" t="s">
        <v>123</v>
      </c>
      <c r="B534" s="227" t="s">
        <v>62</v>
      </c>
      <c r="C534" s="227" t="s">
        <v>79</v>
      </c>
      <c r="D534" s="230">
        <v>1581</v>
      </c>
      <c r="E534" s="231">
        <v>5.60934804E-3</v>
      </c>
      <c r="F534" s="231">
        <v>1.00845958E-3</v>
      </c>
      <c r="G534" s="231">
        <v>8.6185465999999997E-4</v>
      </c>
      <c r="H534" s="231">
        <v>3.7390333000000002E-3</v>
      </c>
    </row>
    <row r="535" spans="1:8">
      <c r="A535" s="227" t="s">
        <v>123</v>
      </c>
      <c r="B535" s="227" t="s">
        <v>57</v>
      </c>
      <c r="C535" s="227" t="s">
        <v>80</v>
      </c>
      <c r="D535" s="230">
        <v>4581</v>
      </c>
      <c r="E535" s="231">
        <v>4.7594631599999996E-3</v>
      </c>
      <c r="F535" s="231">
        <v>8.6940195E-4</v>
      </c>
      <c r="G535" s="231">
        <v>7.9371949000000002E-4</v>
      </c>
      <c r="H535" s="231">
        <v>3.0963412299999998E-3</v>
      </c>
    </row>
    <row r="536" spans="1:8">
      <c r="A536" s="227" t="s">
        <v>123</v>
      </c>
      <c r="B536" s="227" t="s">
        <v>59</v>
      </c>
      <c r="C536" s="227" t="s">
        <v>80</v>
      </c>
      <c r="D536" s="230">
        <v>2335</v>
      </c>
      <c r="E536" s="231">
        <v>4.4217966900000003E-3</v>
      </c>
      <c r="F536" s="231">
        <v>8.2409861000000005E-4</v>
      </c>
      <c r="G536" s="231">
        <v>7.4977669999999998E-4</v>
      </c>
      <c r="H536" s="231">
        <v>2.8479208799999998E-3</v>
      </c>
    </row>
    <row r="537" spans="1:8">
      <c r="A537" s="227" t="s">
        <v>123</v>
      </c>
      <c r="B537" s="227" t="s">
        <v>60</v>
      </c>
      <c r="C537" s="227" t="s">
        <v>80</v>
      </c>
      <c r="D537" s="230">
        <v>1059</v>
      </c>
      <c r="E537" s="231">
        <v>4.58526757E-3</v>
      </c>
      <c r="F537" s="231">
        <v>9.0027472999999996E-4</v>
      </c>
      <c r="G537" s="231">
        <v>7.8384546000000003E-4</v>
      </c>
      <c r="H537" s="231">
        <v>2.9011468900000002E-3</v>
      </c>
    </row>
    <row r="538" spans="1:8">
      <c r="A538" s="227" t="s">
        <v>123</v>
      </c>
      <c r="B538" s="227" t="s">
        <v>61</v>
      </c>
      <c r="C538" s="227" t="s">
        <v>80</v>
      </c>
      <c r="D538" s="230">
        <v>284</v>
      </c>
      <c r="E538" s="231">
        <v>5.8998025099999997E-3</v>
      </c>
      <c r="F538" s="231">
        <v>1.0623286E-3</v>
      </c>
      <c r="G538" s="231">
        <v>8.6251280000000001E-4</v>
      </c>
      <c r="H538" s="231">
        <v>3.9749606399999996E-3</v>
      </c>
    </row>
    <row r="539" spans="1:8">
      <c r="A539" s="227" t="s">
        <v>123</v>
      </c>
      <c r="B539" s="227" t="s">
        <v>62</v>
      </c>
      <c r="C539" s="227" t="s">
        <v>80</v>
      </c>
      <c r="D539" s="230">
        <v>903</v>
      </c>
      <c r="E539" s="231">
        <v>5.4782538399999999E-3</v>
      </c>
      <c r="F539" s="231">
        <v>8.8966537000000003E-4</v>
      </c>
      <c r="G539" s="231">
        <v>8.9729171000000002E-4</v>
      </c>
      <c r="H539" s="231">
        <v>3.6912962799999999E-3</v>
      </c>
    </row>
    <row r="540" spans="1:8">
      <c r="A540" s="227" t="s">
        <v>123</v>
      </c>
      <c r="B540" s="227" t="s">
        <v>57</v>
      </c>
      <c r="C540" s="227" t="s">
        <v>119</v>
      </c>
      <c r="D540" s="230">
        <v>2084</v>
      </c>
      <c r="E540" s="231">
        <v>5.6428440599999999E-3</v>
      </c>
      <c r="F540" s="231">
        <v>7.0657364999999995E-4</v>
      </c>
      <c r="G540" s="231">
        <v>1.3391212400000001E-3</v>
      </c>
      <c r="H540" s="231">
        <v>3.59714868E-3</v>
      </c>
    </row>
    <row r="541" spans="1:8">
      <c r="A541" s="227" t="s">
        <v>123</v>
      </c>
      <c r="B541" s="227" t="s">
        <v>59</v>
      </c>
      <c r="C541" s="227" t="s">
        <v>119</v>
      </c>
      <c r="D541" s="230">
        <v>1009</v>
      </c>
      <c r="E541" s="231">
        <v>5.2502360599999999E-3</v>
      </c>
      <c r="F541" s="231">
        <v>6.3604617999999996E-4</v>
      </c>
      <c r="G541" s="231">
        <v>1.2505847599999999E-3</v>
      </c>
      <c r="H541" s="231">
        <v>3.3636046400000001E-3</v>
      </c>
    </row>
    <row r="542" spans="1:8">
      <c r="A542" s="227" t="s">
        <v>123</v>
      </c>
      <c r="B542" s="227" t="s">
        <v>60</v>
      </c>
      <c r="C542" s="227" t="s">
        <v>119</v>
      </c>
      <c r="D542" s="230">
        <v>411</v>
      </c>
      <c r="E542" s="231">
        <v>5.5863913699999998E-3</v>
      </c>
      <c r="F542" s="231">
        <v>6.9024823000000003E-4</v>
      </c>
      <c r="G542" s="231">
        <v>1.35092793E-3</v>
      </c>
      <c r="H542" s="231">
        <v>3.5452146899999999E-3</v>
      </c>
    </row>
    <row r="543" spans="1:8">
      <c r="A543" s="227" t="s">
        <v>123</v>
      </c>
      <c r="B543" s="227" t="s">
        <v>61</v>
      </c>
      <c r="C543" s="227" t="s">
        <v>119</v>
      </c>
      <c r="D543" s="230">
        <v>157</v>
      </c>
      <c r="E543" s="231">
        <v>6.7466528799999996E-3</v>
      </c>
      <c r="F543" s="231">
        <v>1.0850876300000001E-3</v>
      </c>
      <c r="G543" s="231">
        <v>1.4131425799999999E-3</v>
      </c>
      <c r="H543" s="231">
        <v>4.2484221400000003E-3</v>
      </c>
    </row>
    <row r="544" spans="1:8">
      <c r="A544" s="227" t="s">
        <v>123</v>
      </c>
      <c r="B544" s="227" t="s">
        <v>62</v>
      </c>
      <c r="C544" s="227" t="s">
        <v>119</v>
      </c>
      <c r="D544" s="230">
        <v>507</v>
      </c>
      <c r="E544" s="231">
        <v>6.1281409800000002E-3</v>
      </c>
      <c r="F544" s="231">
        <v>7.4295486000000002E-4</v>
      </c>
      <c r="G544" s="231">
        <v>1.4828281399999999E-3</v>
      </c>
      <c r="H544" s="231">
        <v>3.9023574900000002E-3</v>
      </c>
    </row>
    <row r="545" spans="1:8">
      <c r="A545" s="227" t="s">
        <v>123</v>
      </c>
      <c r="B545" s="227" t="s">
        <v>57</v>
      </c>
      <c r="C545" s="227" t="s">
        <v>82</v>
      </c>
      <c r="D545" s="230">
        <v>896</v>
      </c>
      <c r="E545" s="231">
        <v>6.9896941799999996E-3</v>
      </c>
      <c r="F545" s="231">
        <v>9.4419101999999996E-4</v>
      </c>
      <c r="G545" s="231">
        <v>1.7602536799999999E-3</v>
      </c>
      <c r="H545" s="231">
        <v>4.2852490199999996E-3</v>
      </c>
    </row>
    <row r="546" spans="1:8">
      <c r="A546" s="227" t="s">
        <v>123</v>
      </c>
      <c r="B546" s="227" t="s">
        <v>59</v>
      </c>
      <c r="C546" s="227" t="s">
        <v>82</v>
      </c>
      <c r="D546" s="230">
        <v>385</v>
      </c>
      <c r="E546" s="231">
        <v>6.6457729799999999E-3</v>
      </c>
      <c r="F546" s="231">
        <v>8.6447787999999995E-4</v>
      </c>
      <c r="G546" s="231">
        <v>1.6062407499999999E-3</v>
      </c>
      <c r="H546" s="231">
        <v>4.1750538799999997E-3</v>
      </c>
    </row>
    <row r="547" spans="1:8">
      <c r="A547" s="227" t="s">
        <v>123</v>
      </c>
      <c r="B547" s="227" t="s">
        <v>60</v>
      </c>
      <c r="C547" s="227" t="s">
        <v>82</v>
      </c>
      <c r="D547" s="230">
        <v>215</v>
      </c>
      <c r="E547" s="231">
        <v>6.5256241899999999E-3</v>
      </c>
      <c r="F547" s="231">
        <v>8.8587400000000004E-4</v>
      </c>
      <c r="G547" s="231">
        <v>1.79715742E-3</v>
      </c>
      <c r="H547" s="231">
        <v>3.8425923300000001E-3</v>
      </c>
    </row>
    <row r="548" spans="1:8">
      <c r="A548" s="227" t="s">
        <v>123</v>
      </c>
      <c r="B548" s="227" t="s">
        <v>61</v>
      </c>
      <c r="C548" s="227" t="s">
        <v>82</v>
      </c>
      <c r="D548" s="230">
        <v>64</v>
      </c>
      <c r="E548" s="231">
        <v>8.3468964399999995E-3</v>
      </c>
      <c r="F548" s="231">
        <v>1.18995927E-3</v>
      </c>
      <c r="G548" s="231">
        <v>2.0619933600000001E-3</v>
      </c>
      <c r="H548" s="231">
        <v>5.0949433399999997E-3</v>
      </c>
    </row>
    <row r="549" spans="1:8">
      <c r="A549" s="227" t="s">
        <v>123</v>
      </c>
      <c r="B549" s="227" t="s">
        <v>62</v>
      </c>
      <c r="C549" s="227" t="s">
        <v>82</v>
      </c>
      <c r="D549" s="230">
        <v>232</v>
      </c>
      <c r="E549" s="231">
        <v>7.6160897100000001E-3</v>
      </c>
      <c r="F549" s="231">
        <v>1.06271927E-3</v>
      </c>
      <c r="G549" s="231">
        <v>1.8983973499999999E-3</v>
      </c>
      <c r="H549" s="231">
        <v>4.6549726300000004E-3</v>
      </c>
    </row>
    <row r="550" spans="1:8">
      <c r="A550" s="227" t="s">
        <v>123</v>
      </c>
      <c r="B550" s="227" t="s">
        <v>57</v>
      </c>
      <c r="C550" s="227" t="s">
        <v>83</v>
      </c>
      <c r="D550" s="230">
        <v>1205</v>
      </c>
      <c r="E550" s="231">
        <v>5.4631932499999997E-3</v>
      </c>
      <c r="F550" s="231">
        <v>8.2146126000000005E-4</v>
      </c>
      <c r="G550" s="231">
        <v>1.1778563E-3</v>
      </c>
      <c r="H550" s="231">
        <v>3.46387521E-3</v>
      </c>
    </row>
    <row r="551" spans="1:8">
      <c r="A551" s="227" t="s">
        <v>123</v>
      </c>
      <c r="B551" s="227" t="s">
        <v>59</v>
      </c>
      <c r="C551" s="227" t="s">
        <v>83</v>
      </c>
      <c r="D551" s="230">
        <v>547</v>
      </c>
      <c r="E551" s="231">
        <v>5.0958720300000003E-3</v>
      </c>
      <c r="F551" s="231">
        <v>7.4027499000000002E-4</v>
      </c>
      <c r="G551" s="231">
        <v>1.1571321E-3</v>
      </c>
      <c r="H551" s="231">
        <v>3.1984644600000002E-3</v>
      </c>
    </row>
    <row r="552" spans="1:8">
      <c r="A552" s="227" t="s">
        <v>123</v>
      </c>
      <c r="B552" s="227" t="s">
        <v>60</v>
      </c>
      <c r="C552" s="227" t="s">
        <v>83</v>
      </c>
      <c r="D552" s="230">
        <v>237</v>
      </c>
      <c r="E552" s="231">
        <v>5.1299028700000004E-3</v>
      </c>
      <c r="F552" s="231">
        <v>7.7766035000000002E-4</v>
      </c>
      <c r="G552" s="231">
        <v>1.15125384E-3</v>
      </c>
      <c r="H552" s="231">
        <v>3.2009881900000002E-3</v>
      </c>
    </row>
    <row r="553" spans="1:8">
      <c r="A553" s="227" t="s">
        <v>123</v>
      </c>
      <c r="B553" s="227" t="s">
        <v>61</v>
      </c>
      <c r="C553" s="227" t="s">
        <v>83</v>
      </c>
      <c r="D553" s="230">
        <v>118</v>
      </c>
      <c r="E553" s="231">
        <v>6.4608832900000003E-3</v>
      </c>
      <c r="F553" s="231">
        <v>1.08580483E-3</v>
      </c>
      <c r="G553" s="231">
        <v>1.27942538E-3</v>
      </c>
      <c r="H553" s="231">
        <v>4.0956526000000002E-3</v>
      </c>
    </row>
    <row r="554" spans="1:8">
      <c r="A554" s="227" t="s">
        <v>123</v>
      </c>
      <c r="B554" s="227" t="s">
        <v>62</v>
      </c>
      <c r="C554" s="227" t="s">
        <v>83</v>
      </c>
      <c r="D554" s="230">
        <v>303</v>
      </c>
      <c r="E554" s="231">
        <v>5.9984642100000003E-3</v>
      </c>
      <c r="F554" s="231">
        <v>8.9933967000000001E-4</v>
      </c>
      <c r="G554" s="231">
        <v>1.1965221900000001E-3</v>
      </c>
      <c r="H554" s="231">
        <v>3.9026018300000001E-3</v>
      </c>
    </row>
    <row r="555" spans="1:8">
      <c r="A555" s="227" t="s">
        <v>123</v>
      </c>
      <c r="B555" s="227" t="s">
        <v>57</v>
      </c>
      <c r="C555" s="227" t="s">
        <v>84</v>
      </c>
      <c r="D555" s="230">
        <v>1266</v>
      </c>
      <c r="E555" s="231">
        <v>5.5289056899999996E-3</v>
      </c>
      <c r="F555" s="231">
        <v>7.2715512999999997E-4</v>
      </c>
      <c r="G555" s="231">
        <v>1.36441487E-3</v>
      </c>
      <c r="H555" s="231">
        <v>3.4373351899999998E-3</v>
      </c>
    </row>
    <row r="556" spans="1:8">
      <c r="A556" s="227" t="s">
        <v>123</v>
      </c>
      <c r="B556" s="227" t="s">
        <v>59</v>
      </c>
      <c r="C556" s="227" t="s">
        <v>84</v>
      </c>
      <c r="D556" s="230">
        <v>556</v>
      </c>
      <c r="E556" s="231">
        <v>4.7529057600000004E-3</v>
      </c>
      <c r="F556" s="231">
        <v>5.9689724999999996E-4</v>
      </c>
      <c r="G556" s="231">
        <v>1.0665423500000001E-3</v>
      </c>
      <c r="H556" s="231">
        <v>3.0894656899999999E-3</v>
      </c>
    </row>
    <row r="557" spans="1:8">
      <c r="A557" s="227" t="s">
        <v>123</v>
      </c>
      <c r="B557" s="227" t="s">
        <v>60</v>
      </c>
      <c r="C557" s="227" t="s">
        <v>84</v>
      </c>
      <c r="D557" s="230">
        <v>328</v>
      </c>
      <c r="E557" s="231">
        <v>5.6572871899999997E-3</v>
      </c>
      <c r="F557" s="231">
        <v>7.7754463999999996E-4</v>
      </c>
      <c r="G557" s="231">
        <v>1.3651406100000001E-3</v>
      </c>
      <c r="H557" s="231">
        <v>3.5146014100000001E-3</v>
      </c>
    </row>
    <row r="558" spans="1:8">
      <c r="A558" s="227" t="s">
        <v>123</v>
      </c>
      <c r="B558" s="227" t="s">
        <v>61</v>
      </c>
      <c r="C558" s="227" t="s">
        <v>84</v>
      </c>
      <c r="D558" s="230">
        <v>108</v>
      </c>
      <c r="E558" s="231">
        <v>7.2297236900000002E-3</v>
      </c>
      <c r="F558" s="231">
        <v>1.0106950500000001E-3</v>
      </c>
      <c r="G558" s="231">
        <v>1.8130570600000001E-3</v>
      </c>
      <c r="H558" s="231">
        <v>4.4059711200000002E-3</v>
      </c>
    </row>
    <row r="559" spans="1:8">
      <c r="A559" s="227" t="s">
        <v>123</v>
      </c>
      <c r="B559" s="227" t="s">
        <v>62</v>
      </c>
      <c r="C559" s="227" t="s">
        <v>84</v>
      </c>
      <c r="D559" s="230">
        <v>274</v>
      </c>
      <c r="E559" s="231">
        <v>6.2794840799999998E-3</v>
      </c>
      <c r="F559" s="231">
        <v>8.1939350999999999E-4</v>
      </c>
      <c r="G559" s="231">
        <v>1.7911510800000001E-3</v>
      </c>
      <c r="H559" s="231">
        <v>3.66893899E-3</v>
      </c>
    </row>
    <row r="560" spans="1:8">
      <c r="A560" s="227" t="s">
        <v>123</v>
      </c>
      <c r="B560" s="227" t="s">
        <v>57</v>
      </c>
      <c r="C560" s="227" t="s">
        <v>86</v>
      </c>
      <c r="D560" s="230">
        <v>6</v>
      </c>
      <c r="E560" s="231">
        <v>6.0532406199999998E-3</v>
      </c>
      <c r="F560" s="231">
        <v>6.3850287999999995E-4</v>
      </c>
      <c r="G560" s="231">
        <v>2.87037013E-3</v>
      </c>
      <c r="H560" s="231">
        <v>2.5443668900000001E-3</v>
      </c>
    </row>
    <row r="561" spans="1:8">
      <c r="A561" s="227" t="s">
        <v>123</v>
      </c>
      <c r="B561" s="227" t="s">
        <v>59</v>
      </c>
      <c r="C561" s="227" t="s">
        <v>86</v>
      </c>
      <c r="D561" s="230">
        <v>2</v>
      </c>
      <c r="E561" s="231">
        <v>5.5613423599999998E-3</v>
      </c>
      <c r="F561" s="231">
        <v>1.0011572800000001E-3</v>
      </c>
      <c r="G561" s="231">
        <v>3.1192128399999998E-3</v>
      </c>
      <c r="H561" s="231">
        <v>1.4409718700000001E-3</v>
      </c>
    </row>
    <row r="562" spans="1:8">
      <c r="A562" s="227" t="s">
        <v>123</v>
      </c>
      <c r="B562" s="227" t="s">
        <v>60</v>
      </c>
      <c r="C562" s="227" t="s">
        <v>86</v>
      </c>
      <c r="D562" s="230">
        <v>3</v>
      </c>
      <c r="E562" s="231">
        <v>5.7021604099999996E-3</v>
      </c>
      <c r="F562" s="231">
        <v>3.9737638000000001E-4</v>
      </c>
      <c r="G562" s="231">
        <v>2.2106479099999999E-3</v>
      </c>
      <c r="H562" s="231">
        <v>3.0941354100000001E-3</v>
      </c>
    </row>
    <row r="563" spans="1:8">
      <c r="A563" s="227" t="s">
        <v>123</v>
      </c>
      <c r="B563" s="227" t="s">
        <v>61</v>
      </c>
      <c r="C563" s="227" t="s">
        <v>86</v>
      </c>
      <c r="D563" s="230">
        <v>1</v>
      </c>
      <c r="E563" s="231">
        <v>8.0902777699999994E-3</v>
      </c>
      <c r="F563" s="231">
        <v>6.3657361000000003E-4</v>
      </c>
      <c r="G563" s="231">
        <v>4.3518513799999997E-3</v>
      </c>
      <c r="H563" s="231">
        <v>3.1018513799999999E-3</v>
      </c>
    </row>
    <row r="564" spans="1:8">
      <c r="A564" s="227" t="s">
        <v>123</v>
      </c>
      <c r="B564" s="227" t="s">
        <v>57</v>
      </c>
      <c r="C564" s="227" t="s">
        <v>87</v>
      </c>
      <c r="D564" s="230">
        <v>1711</v>
      </c>
      <c r="E564" s="231">
        <v>5.5749085700000003E-3</v>
      </c>
      <c r="F564" s="231">
        <v>3.1323032999999999E-4</v>
      </c>
      <c r="G564" s="231">
        <v>1.2153181300000001E-3</v>
      </c>
      <c r="H564" s="231">
        <v>4.0463596500000002E-3</v>
      </c>
    </row>
    <row r="565" spans="1:8">
      <c r="A565" s="227" t="s">
        <v>123</v>
      </c>
      <c r="B565" s="227" t="s">
        <v>59</v>
      </c>
      <c r="C565" s="227" t="s">
        <v>87</v>
      </c>
      <c r="D565" s="230">
        <v>629</v>
      </c>
      <c r="E565" s="231">
        <v>5.01219947E-3</v>
      </c>
      <c r="F565" s="231">
        <v>2.4870434999999999E-4</v>
      </c>
      <c r="G565" s="231">
        <v>1.0634345199999999E-3</v>
      </c>
      <c r="H565" s="231">
        <v>3.7000601200000002E-3</v>
      </c>
    </row>
    <row r="566" spans="1:8">
      <c r="A566" s="227" t="s">
        <v>123</v>
      </c>
      <c r="B566" s="227" t="s">
        <v>60</v>
      </c>
      <c r="C566" s="227" t="s">
        <v>87</v>
      </c>
      <c r="D566" s="230">
        <v>358</v>
      </c>
      <c r="E566" s="231">
        <v>5.2821743899999999E-3</v>
      </c>
      <c r="F566" s="231">
        <v>3.0571051000000002E-4</v>
      </c>
      <c r="G566" s="231">
        <v>1.2238126000000001E-3</v>
      </c>
      <c r="H566" s="231">
        <v>3.75265081E-3</v>
      </c>
    </row>
    <row r="567" spans="1:8">
      <c r="A567" s="227" t="s">
        <v>123</v>
      </c>
      <c r="B567" s="227" t="s">
        <v>61</v>
      </c>
      <c r="C567" s="227" t="s">
        <v>87</v>
      </c>
      <c r="D567" s="230">
        <v>145</v>
      </c>
      <c r="E567" s="231">
        <v>6.2372283700000003E-3</v>
      </c>
      <c r="F567" s="231">
        <v>4.8770728E-4</v>
      </c>
      <c r="G567" s="231">
        <v>1.22357895E-3</v>
      </c>
      <c r="H567" s="231">
        <v>4.5259416700000003E-3</v>
      </c>
    </row>
    <row r="568" spans="1:8">
      <c r="A568" s="227" t="s">
        <v>123</v>
      </c>
      <c r="B568" s="227" t="s">
        <v>62</v>
      </c>
      <c r="C568" s="227" t="s">
        <v>87</v>
      </c>
      <c r="D568" s="230">
        <v>579</v>
      </c>
      <c r="E568" s="231">
        <v>6.2013446700000001E-3</v>
      </c>
      <c r="F568" s="231">
        <v>3.4428348E-4</v>
      </c>
      <c r="G568" s="231">
        <v>1.3729967899999999E-3</v>
      </c>
      <c r="H568" s="231">
        <v>4.4840639299999997E-3</v>
      </c>
    </row>
    <row r="569" spans="1:8">
      <c r="A569" s="227" t="s">
        <v>123</v>
      </c>
      <c r="B569" s="227" t="s">
        <v>57</v>
      </c>
      <c r="C569" s="227" t="s">
        <v>88</v>
      </c>
      <c r="D569" s="230">
        <v>2066</v>
      </c>
      <c r="E569" s="231">
        <v>4.9448408399999999E-3</v>
      </c>
      <c r="F569" s="231">
        <v>7.6852725000000005E-4</v>
      </c>
      <c r="G569" s="231">
        <v>9.4576855999999997E-4</v>
      </c>
      <c r="H569" s="231">
        <v>3.2305445600000001E-3</v>
      </c>
    </row>
    <row r="570" spans="1:8">
      <c r="A570" s="227" t="s">
        <v>123</v>
      </c>
      <c r="B570" s="227" t="s">
        <v>59</v>
      </c>
      <c r="C570" s="227" t="s">
        <v>88</v>
      </c>
      <c r="D570" s="230">
        <v>1101</v>
      </c>
      <c r="E570" s="231">
        <v>4.4623046500000003E-3</v>
      </c>
      <c r="F570" s="231">
        <v>7.0560830000000003E-4</v>
      </c>
      <c r="G570" s="231">
        <v>8.3596118000000001E-4</v>
      </c>
      <c r="H570" s="231">
        <v>2.9207347000000002E-3</v>
      </c>
    </row>
    <row r="571" spans="1:8">
      <c r="A571" s="227" t="s">
        <v>123</v>
      </c>
      <c r="B571" s="227" t="s">
        <v>60</v>
      </c>
      <c r="C571" s="227" t="s">
        <v>88</v>
      </c>
      <c r="D571" s="230">
        <v>491</v>
      </c>
      <c r="E571" s="231">
        <v>5.09315809E-3</v>
      </c>
      <c r="F571" s="231">
        <v>8.0110955000000001E-4</v>
      </c>
      <c r="G571" s="231">
        <v>9.4252069000000003E-4</v>
      </c>
      <c r="H571" s="231">
        <v>3.34952736E-3</v>
      </c>
    </row>
    <row r="572" spans="1:8">
      <c r="A572" s="227" t="s">
        <v>123</v>
      </c>
      <c r="B572" s="227" t="s">
        <v>61</v>
      </c>
      <c r="C572" s="227" t="s">
        <v>88</v>
      </c>
      <c r="D572" s="230">
        <v>83</v>
      </c>
      <c r="E572" s="231">
        <v>5.9659468799999997E-3</v>
      </c>
      <c r="F572" s="231">
        <v>9.3749972999999996E-4</v>
      </c>
      <c r="G572" s="231">
        <v>1.1113897800000001E-3</v>
      </c>
      <c r="H572" s="231">
        <v>3.9170568800000003E-3</v>
      </c>
    </row>
    <row r="573" spans="1:8">
      <c r="A573" s="227" t="s">
        <v>123</v>
      </c>
      <c r="B573" s="227" t="s">
        <v>62</v>
      </c>
      <c r="C573" s="227" t="s">
        <v>88</v>
      </c>
      <c r="D573" s="230">
        <v>391</v>
      </c>
      <c r="E573" s="231">
        <v>5.9005870500000003E-3</v>
      </c>
      <c r="F573" s="231">
        <v>8.6891376999999998E-4</v>
      </c>
      <c r="G573" s="231">
        <v>1.22389148E-3</v>
      </c>
      <c r="H573" s="231">
        <v>3.80778134E-3</v>
      </c>
    </row>
    <row r="574" spans="1:8">
      <c r="A574" s="227" t="s">
        <v>123</v>
      </c>
      <c r="B574" s="227" t="s">
        <v>57</v>
      </c>
      <c r="C574" s="227" t="s">
        <v>89</v>
      </c>
      <c r="D574" s="230">
        <v>1060</v>
      </c>
      <c r="E574" s="231">
        <v>6.0560575800000004E-3</v>
      </c>
      <c r="F574" s="231">
        <v>7.6607243000000004E-4</v>
      </c>
      <c r="G574" s="231">
        <v>1.5388493400000001E-3</v>
      </c>
      <c r="H574" s="231">
        <v>3.75113533E-3</v>
      </c>
    </row>
    <row r="575" spans="1:8">
      <c r="A575" s="227" t="s">
        <v>123</v>
      </c>
      <c r="B575" s="227" t="s">
        <v>59</v>
      </c>
      <c r="C575" s="227" t="s">
        <v>89</v>
      </c>
      <c r="D575" s="230">
        <v>448</v>
      </c>
      <c r="E575" s="231">
        <v>5.3895655200000003E-3</v>
      </c>
      <c r="F575" s="231">
        <v>6.9080146000000001E-4</v>
      </c>
      <c r="G575" s="231">
        <v>1.36181358E-3</v>
      </c>
      <c r="H575" s="231">
        <v>3.33695E-3</v>
      </c>
    </row>
    <row r="576" spans="1:8">
      <c r="A576" s="227" t="s">
        <v>123</v>
      </c>
      <c r="B576" s="227" t="s">
        <v>60</v>
      </c>
      <c r="C576" s="227" t="s">
        <v>89</v>
      </c>
      <c r="D576" s="230">
        <v>252</v>
      </c>
      <c r="E576" s="231">
        <v>5.6866822200000002E-3</v>
      </c>
      <c r="F576" s="231">
        <v>7.5112042000000003E-4</v>
      </c>
      <c r="G576" s="231">
        <v>1.46182368E-3</v>
      </c>
      <c r="H576" s="231">
        <v>3.4737376199999999E-3</v>
      </c>
    </row>
    <row r="577" spans="1:8">
      <c r="A577" s="227" t="s">
        <v>123</v>
      </c>
      <c r="B577" s="227" t="s">
        <v>61</v>
      </c>
      <c r="C577" s="227" t="s">
        <v>89</v>
      </c>
      <c r="D577" s="230">
        <v>80</v>
      </c>
      <c r="E577" s="231">
        <v>7.3910587700000002E-3</v>
      </c>
      <c r="F577" s="231">
        <v>9.0697312E-4</v>
      </c>
      <c r="G577" s="231">
        <v>1.82725669E-3</v>
      </c>
      <c r="H577" s="231">
        <v>4.6568284699999999E-3</v>
      </c>
    </row>
    <row r="578" spans="1:8">
      <c r="A578" s="227" t="s">
        <v>123</v>
      </c>
      <c r="B578" s="227" t="s">
        <v>62</v>
      </c>
      <c r="C578" s="227" t="s">
        <v>89</v>
      </c>
      <c r="D578" s="230">
        <v>280</v>
      </c>
      <c r="E578" s="231">
        <v>7.0734537799999999E-3</v>
      </c>
      <c r="F578" s="231">
        <v>8.5970543999999997E-4</v>
      </c>
      <c r="G578" s="231">
        <v>1.80902754E-3</v>
      </c>
      <c r="H578" s="231">
        <v>4.4047203300000004E-3</v>
      </c>
    </row>
    <row r="579" spans="1:8">
      <c r="A579" s="227" t="s">
        <v>123</v>
      </c>
      <c r="B579" s="227" t="s">
        <v>57</v>
      </c>
      <c r="C579" s="227" t="s">
        <v>90</v>
      </c>
      <c r="D579" s="230">
        <v>921</v>
      </c>
      <c r="E579" s="231">
        <v>7.27565625E-3</v>
      </c>
      <c r="F579" s="231">
        <v>5.9563102000000003E-4</v>
      </c>
      <c r="G579" s="231">
        <v>2.2023286499999999E-3</v>
      </c>
      <c r="H579" s="231">
        <v>4.4776961100000002E-3</v>
      </c>
    </row>
    <row r="580" spans="1:8">
      <c r="A580" s="227" t="s">
        <v>123</v>
      </c>
      <c r="B580" s="227" t="s">
        <v>59</v>
      </c>
      <c r="C580" s="227" t="s">
        <v>90</v>
      </c>
      <c r="D580" s="230">
        <v>312</v>
      </c>
      <c r="E580" s="231">
        <v>6.7392640599999998E-3</v>
      </c>
      <c r="F580" s="231">
        <v>5.3403941000000003E-4</v>
      </c>
      <c r="G580" s="231">
        <v>1.9629553099999998E-3</v>
      </c>
      <c r="H580" s="231">
        <v>4.2422688800000004E-3</v>
      </c>
    </row>
    <row r="581" spans="1:8">
      <c r="A581" s="227" t="s">
        <v>123</v>
      </c>
      <c r="B581" s="227" t="s">
        <v>60</v>
      </c>
      <c r="C581" s="227" t="s">
        <v>90</v>
      </c>
      <c r="D581" s="230">
        <v>251</v>
      </c>
      <c r="E581" s="231">
        <v>6.5837112099999999E-3</v>
      </c>
      <c r="F581" s="231">
        <v>5.8248462999999995E-4</v>
      </c>
      <c r="G581" s="231">
        <v>2.0951377300000001E-3</v>
      </c>
      <c r="H581" s="231">
        <v>3.9060883700000001E-3</v>
      </c>
    </row>
    <row r="582" spans="1:8">
      <c r="A582" s="227" t="s">
        <v>123</v>
      </c>
      <c r="B582" s="227" t="s">
        <v>61</v>
      </c>
      <c r="C582" s="227" t="s">
        <v>90</v>
      </c>
      <c r="D582" s="230">
        <v>100</v>
      </c>
      <c r="E582" s="231">
        <v>9.24502294E-3</v>
      </c>
      <c r="F582" s="231">
        <v>6.9733773999999999E-4</v>
      </c>
      <c r="G582" s="231">
        <v>2.6372683E-3</v>
      </c>
      <c r="H582" s="231">
        <v>5.9104164000000001E-3</v>
      </c>
    </row>
    <row r="583" spans="1:8">
      <c r="A583" s="227" t="s">
        <v>123</v>
      </c>
      <c r="B583" s="227" t="s">
        <v>62</v>
      </c>
      <c r="C583" s="227" t="s">
        <v>90</v>
      </c>
      <c r="D583" s="230">
        <v>258</v>
      </c>
      <c r="E583" s="231">
        <v>7.8341674999999993E-3</v>
      </c>
      <c r="F583" s="231">
        <v>6.4348238000000002E-4</v>
      </c>
      <c r="G583" s="231">
        <v>2.42750478E-3</v>
      </c>
      <c r="H583" s="231">
        <v>4.7631798600000002E-3</v>
      </c>
    </row>
    <row r="584" spans="1:8">
      <c r="A584" s="227" t="s">
        <v>123</v>
      </c>
      <c r="B584" s="227" t="s">
        <v>57</v>
      </c>
      <c r="C584" s="227" t="s">
        <v>91</v>
      </c>
      <c r="D584" s="230">
        <v>2405</v>
      </c>
      <c r="E584" s="231">
        <v>4.6874371900000001E-3</v>
      </c>
      <c r="F584" s="231">
        <v>9.3975201000000004E-4</v>
      </c>
      <c r="G584" s="231">
        <v>9.5772190999999997E-4</v>
      </c>
      <c r="H584" s="231">
        <v>2.7899627999999998E-3</v>
      </c>
    </row>
    <row r="585" spans="1:8">
      <c r="A585" s="227" t="s">
        <v>123</v>
      </c>
      <c r="B585" s="227" t="s">
        <v>59</v>
      </c>
      <c r="C585" s="227" t="s">
        <v>91</v>
      </c>
      <c r="D585" s="230">
        <v>1284</v>
      </c>
      <c r="E585" s="231">
        <v>4.5200092000000002E-3</v>
      </c>
      <c r="F585" s="231">
        <v>8.9123952000000003E-4</v>
      </c>
      <c r="G585" s="231">
        <v>8.8939162999999999E-4</v>
      </c>
      <c r="H585" s="231">
        <v>2.7393775700000002E-3</v>
      </c>
    </row>
    <row r="586" spans="1:8">
      <c r="A586" s="227" t="s">
        <v>123</v>
      </c>
      <c r="B586" s="227" t="s">
        <v>60</v>
      </c>
      <c r="C586" s="227" t="s">
        <v>91</v>
      </c>
      <c r="D586" s="230">
        <v>463</v>
      </c>
      <c r="E586" s="231">
        <v>4.7121477900000002E-3</v>
      </c>
      <c r="F586" s="231">
        <v>1.05339047E-3</v>
      </c>
      <c r="G586" s="231">
        <v>9.7149704000000004E-4</v>
      </c>
      <c r="H586" s="231">
        <v>2.6872597799999999E-3</v>
      </c>
    </row>
    <row r="587" spans="1:8">
      <c r="A587" s="227" t="s">
        <v>123</v>
      </c>
      <c r="B587" s="227" t="s">
        <v>61</v>
      </c>
      <c r="C587" s="227" t="s">
        <v>91</v>
      </c>
      <c r="D587" s="230">
        <v>134</v>
      </c>
      <c r="E587" s="231">
        <v>5.0710853E-3</v>
      </c>
      <c r="F587" s="231">
        <v>1.1086924299999999E-3</v>
      </c>
      <c r="G587" s="231">
        <v>1.0428756800000001E-3</v>
      </c>
      <c r="H587" s="231">
        <v>2.91951678E-3</v>
      </c>
    </row>
    <row r="588" spans="1:8">
      <c r="A588" s="227" t="s">
        <v>123</v>
      </c>
      <c r="B588" s="227" t="s">
        <v>62</v>
      </c>
      <c r="C588" s="227" t="s">
        <v>91</v>
      </c>
      <c r="D588" s="230">
        <v>524</v>
      </c>
      <c r="E588" s="231">
        <v>4.9777572100000002E-3</v>
      </c>
      <c r="F588" s="231">
        <v>9.1501425999999996E-4</v>
      </c>
      <c r="G588" s="231">
        <v>1.0912096399999999E-3</v>
      </c>
      <c r="H588" s="231">
        <v>2.9715328399999999E-3</v>
      </c>
    </row>
    <row r="589" spans="1:8">
      <c r="A589" s="227" t="s">
        <v>123</v>
      </c>
      <c r="B589" s="227" t="s">
        <v>57</v>
      </c>
      <c r="C589" s="227" t="s">
        <v>92</v>
      </c>
      <c r="D589" s="230">
        <v>1148</v>
      </c>
      <c r="E589" s="231">
        <v>6.1853240800000004E-3</v>
      </c>
      <c r="F589" s="231">
        <v>6.6153673000000001E-4</v>
      </c>
      <c r="G589" s="231">
        <v>1.5799919399999999E-3</v>
      </c>
      <c r="H589" s="231">
        <v>3.9437949300000002E-3</v>
      </c>
    </row>
    <row r="590" spans="1:8">
      <c r="A590" s="227" t="s">
        <v>123</v>
      </c>
      <c r="B590" s="227" t="s">
        <v>59</v>
      </c>
      <c r="C590" s="227" t="s">
        <v>92</v>
      </c>
      <c r="D590" s="230">
        <v>467</v>
      </c>
      <c r="E590" s="231">
        <v>5.5802152800000001E-3</v>
      </c>
      <c r="F590" s="231">
        <v>5.8405678000000003E-4</v>
      </c>
      <c r="G590" s="231">
        <v>1.32204651E-3</v>
      </c>
      <c r="H590" s="231">
        <v>3.67411151E-3</v>
      </c>
    </row>
    <row r="591" spans="1:8">
      <c r="A591" s="227" t="s">
        <v>123</v>
      </c>
      <c r="B591" s="227" t="s">
        <v>60</v>
      </c>
      <c r="C591" s="227" t="s">
        <v>92</v>
      </c>
      <c r="D591" s="230">
        <v>285</v>
      </c>
      <c r="E591" s="231">
        <v>5.9961011299999997E-3</v>
      </c>
      <c r="F591" s="231">
        <v>6.5622946000000004E-4</v>
      </c>
      <c r="G591" s="231">
        <v>1.5433314700000001E-3</v>
      </c>
      <c r="H591" s="231">
        <v>3.7965397299999999E-3</v>
      </c>
    </row>
    <row r="592" spans="1:8">
      <c r="A592" s="227" t="s">
        <v>123</v>
      </c>
      <c r="B592" s="227" t="s">
        <v>61</v>
      </c>
      <c r="C592" s="227" t="s">
        <v>92</v>
      </c>
      <c r="D592" s="230">
        <v>129</v>
      </c>
      <c r="E592" s="231">
        <v>7.4195195799999997E-3</v>
      </c>
      <c r="F592" s="231">
        <v>7.5653147999999999E-4</v>
      </c>
      <c r="G592" s="231">
        <v>2.0636840900000002E-3</v>
      </c>
      <c r="H592" s="231">
        <v>4.5993035099999996E-3</v>
      </c>
    </row>
    <row r="593" spans="1:8">
      <c r="A593" s="227" t="s">
        <v>123</v>
      </c>
      <c r="B593" s="227" t="s">
        <v>62</v>
      </c>
      <c r="C593" s="227" t="s">
        <v>92</v>
      </c>
      <c r="D593" s="230">
        <v>267</v>
      </c>
      <c r="E593" s="231">
        <v>6.84938074E-3</v>
      </c>
      <c r="F593" s="231">
        <v>7.5682283000000003E-4</v>
      </c>
      <c r="G593" s="231">
        <v>1.83659291E-3</v>
      </c>
      <c r="H593" s="231">
        <v>4.2559645199999998E-3</v>
      </c>
    </row>
    <row r="594" spans="1:8">
      <c r="A594" s="227" t="s">
        <v>123</v>
      </c>
      <c r="B594" s="227" t="s">
        <v>57</v>
      </c>
      <c r="C594" s="227" t="s">
        <v>93</v>
      </c>
      <c r="D594" s="230">
        <v>992</v>
      </c>
      <c r="E594" s="231">
        <v>7.28711614E-3</v>
      </c>
      <c r="F594" s="231">
        <v>1.09708664E-3</v>
      </c>
      <c r="G594" s="231">
        <v>2.0533245000000002E-3</v>
      </c>
      <c r="H594" s="231">
        <v>4.1367045000000003E-3</v>
      </c>
    </row>
    <row r="595" spans="1:8">
      <c r="A595" s="227" t="s">
        <v>123</v>
      </c>
      <c r="B595" s="227" t="s">
        <v>59</v>
      </c>
      <c r="C595" s="227" t="s">
        <v>93</v>
      </c>
      <c r="D595" s="230">
        <v>381</v>
      </c>
      <c r="E595" s="231">
        <v>6.6682764699999997E-3</v>
      </c>
      <c r="F595" s="231">
        <v>1.0858970200000001E-3</v>
      </c>
      <c r="G595" s="231">
        <v>1.9939909399999999E-3</v>
      </c>
      <c r="H595" s="231">
        <v>3.58838801E-3</v>
      </c>
    </row>
    <row r="596" spans="1:8">
      <c r="A596" s="227" t="s">
        <v>123</v>
      </c>
      <c r="B596" s="227" t="s">
        <v>60</v>
      </c>
      <c r="C596" s="227" t="s">
        <v>93</v>
      </c>
      <c r="D596" s="230">
        <v>303</v>
      </c>
      <c r="E596" s="231">
        <v>7.0994527700000004E-3</v>
      </c>
      <c r="F596" s="231">
        <v>9.9376580000000003E-4</v>
      </c>
      <c r="G596" s="231">
        <v>1.92053209E-3</v>
      </c>
      <c r="H596" s="231">
        <v>4.1851543700000002E-3</v>
      </c>
    </row>
    <row r="597" spans="1:8">
      <c r="A597" s="227" t="s">
        <v>123</v>
      </c>
      <c r="B597" s="227" t="s">
        <v>61</v>
      </c>
      <c r="C597" s="227" t="s">
        <v>93</v>
      </c>
      <c r="D597" s="230">
        <v>86</v>
      </c>
      <c r="E597" s="231">
        <v>8.6549846600000001E-3</v>
      </c>
      <c r="F597" s="231">
        <v>1.4463552700000001E-3</v>
      </c>
      <c r="G597" s="231">
        <v>2.3494022499999999E-3</v>
      </c>
      <c r="H597" s="231">
        <v>4.85922673E-3</v>
      </c>
    </row>
    <row r="598" spans="1:8">
      <c r="A598" s="227" t="s">
        <v>123</v>
      </c>
      <c r="B598" s="227" t="s">
        <v>62</v>
      </c>
      <c r="C598" s="227" t="s">
        <v>93</v>
      </c>
      <c r="D598" s="230">
        <v>222</v>
      </c>
      <c r="E598" s="231">
        <v>8.0754189200000007E-3</v>
      </c>
      <c r="F598" s="231">
        <v>1.1220071900000001E-3</v>
      </c>
      <c r="G598" s="231">
        <v>2.2217006300000001E-3</v>
      </c>
      <c r="H598" s="231">
        <v>4.7317106300000002E-3</v>
      </c>
    </row>
    <row r="599" spans="1:8">
      <c r="A599" s="227" t="s">
        <v>123</v>
      </c>
      <c r="B599" s="227" t="s">
        <v>57</v>
      </c>
      <c r="C599" s="227" t="s">
        <v>94</v>
      </c>
      <c r="D599" s="230">
        <v>1029</v>
      </c>
      <c r="E599" s="231">
        <v>6.7591353E-3</v>
      </c>
      <c r="F599" s="231">
        <v>1.1535041399999999E-3</v>
      </c>
      <c r="G599" s="231">
        <v>1.6857540799999999E-3</v>
      </c>
      <c r="H599" s="231">
        <v>3.9198765800000004E-3</v>
      </c>
    </row>
    <row r="600" spans="1:8">
      <c r="A600" s="227" t="s">
        <v>123</v>
      </c>
      <c r="B600" s="227" t="s">
        <v>59</v>
      </c>
      <c r="C600" s="227" t="s">
        <v>94</v>
      </c>
      <c r="D600" s="230">
        <v>369</v>
      </c>
      <c r="E600" s="231">
        <v>6.3655523099999996E-3</v>
      </c>
      <c r="F600" s="231">
        <v>1.0554674800000001E-3</v>
      </c>
      <c r="G600" s="231">
        <v>1.5252996100000001E-3</v>
      </c>
      <c r="H600" s="231">
        <v>3.78478472E-3</v>
      </c>
    </row>
    <row r="601" spans="1:8">
      <c r="A601" s="227" t="s">
        <v>123</v>
      </c>
      <c r="B601" s="227" t="s">
        <v>60</v>
      </c>
      <c r="C601" s="227" t="s">
        <v>94</v>
      </c>
      <c r="D601" s="230">
        <v>210</v>
      </c>
      <c r="E601" s="231">
        <v>6.2935403199999998E-3</v>
      </c>
      <c r="F601" s="231">
        <v>1.2476849399999999E-3</v>
      </c>
      <c r="G601" s="231">
        <v>1.46599404E-3</v>
      </c>
      <c r="H601" s="231">
        <v>3.5798608699999998E-3</v>
      </c>
    </row>
    <row r="602" spans="1:8">
      <c r="A602" s="227" t="s">
        <v>123</v>
      </c>
      <c r="B602" s="227" t="s">
        <v>61</v>
      </c>
      <c r="C602" s="227" t="s">
        <v>94</v>
      </c>
      <c r="D602" s="230">
        <v>88</v>
      </c>
      <c r="E602" s="231">
        <v>7.37018598E-3</v>
      </c>
      <c r="F602" s="231">
        <v>1.2015990799999999E-3</v>
      </c>
      <c r="G602" s="231">
        <v>1.95378238E-3</v>
      </c>
      <c r="H602" s="231">
        <v>4.2148040599999997E-3</v>
      </c>
    </row>
    <row r="603" spans="1:8">
      <c r="A603" s="227" t="s">
        <v>123</v>
      </c>
      <c r="B603" s="227" t="s">
        <v>62</v>
      </c>
      <c r="C603" s="227" t="s">
        <v>94</v>
      </c>
      <c r="D603" s="230">
        <v>362</v>
      </c>
      <c r="E603" s="231">
        <v>7.2818828300000001E-3</v>
      </c>
      <c r="F603" s="231">
        <v>1.1871096900000001E-3</v>
      </c>
      <c r="G603" s="231">
        <v>1.91164033E-3</v>
      </c>
      <c r="H603" s="231">
        <v>4.1831323300000004E-3</v>
      </c>
    </row>
    <row r="604" spans="1:8">
      <c r="A604" s="227" t="s">
        <v>123</v>
      </c>
      <c r="B604" s="227" t="s">
        <v>57</v>
      </c>
      <c r="C604" s="227" t="s">
        <v>95</v>
      </c>
      <c r="D604" s="230">
        <v>455</v>
      </c>
      <c r="E604" s="231">
        <v>7.0924905900000002E-3</v>
      </c>
      <c r="F604" s="231">
        <v>6.1202662000000001E-4</v>
      </c>
      <c r="G604" s="231">
        <v>1.89692692E-3</v>
      </c>
      <c r="H604" s="231">
        <v>4.5835366000000002E-3</v>
      </c>
    </row>
    <row r="605" spans="1:8">
      <c r="A605" s="227" t="s">
        <v>123</v>
      </c>
      <c r="B605" s="227" t="s">
        <v>59</v>
      </c>
      <c r="C605" s="227" t="s">
        <v>95</v>
      </c>
      <c r="D605" s="230">
        <v>166</v>
      </c>
      <c r="E605" s="231">
        <v>6.77529537E-3</v>
      </c>
      <c r="F605" s="231">
        <v>5.6970914000000004E-4</v>
      </c>
      <c r="G605" s="231">
        <v>1.73618059E-3</v>
      </c>
      <c r="H605" s="231">
        <v>4.4694051700000003E-3</v>
      </c>
    </row>
    <row r="606" spans="1:8">
      <c r="A606" s="227" t="s">
        <v>123</v>
      </c>
      <c r="B606" s="227" t="s">
        <v>60</v>
      </c>
      <c r="C606" s="227" t="s">
        <v>95</v>
      </c>
      <c r="D606" s="230">
        <v>136</v>
      </c>
      <c r="E606" s="231">
        <v>6.7207071299999997E-3</v>
      </c>
      <c r="F606" s="231">
        <v>5.9589438000000002E-4</v>
      </c>
      <c r="G606" s="231">
        <v>2.0165269000000001E-3</v>
      </c>
      <c r="H606" s="231">
        <v>4.1082854599999996E-3</v>
      </c>
    </row>
    <row r="607" spans="1:8">
      <c r="A607" s="227" t="s">
        <v>123</v>
      </c>
      <c r="B607" s="227" t="s">
        <v>61</v>
      </c>
      <c r="C607" s="227" t="s">
        <v>95</v>
      </c>
      <c r="D607" s="230">
        <v>35</v>
      </c>
      <c r="E607" s="231">
        <v>8.1015208799999992E-3</v>
      </c>
      <c r="F607" s="231">
        <v>7.8108441000000002E-4</v>
      </c>
      <c r="G607" s="231">
        <v>2.2060182999999998E-3</v>
      </c>
      <c r="H607" s="231">
        <v>5.11441777E-3</v>
      </c>
    </row>
    <row r="608" spans="1:8">
      <c r="A608" s="227" t="s">
        <v>123</v>
      </c>
      <c r="B608" s="227" t="s">
        <v>62</v>
      </c>
      <c r="C608" s="227" t="s">
        <v>95</v>
      </c>
      <c r="D608" s="230">
        <v>118</v>
      </c>
      <c r="E608" s="231">
        <v>7.6679219100000001E-3</v>
      </c>
      <c r="F608" s="231">
        <v>6.4000682000000001E-4</v>
      </c>
      <c r="G608" s="231">
        <v>1.89353788E-3</v>
      </c>
      <c r="H608" s="231">
        <v>5.1343767100000002E-3</v>
      </c>
    </row>
    <row r="609" spans="1:8">
      <c r="A609" s="227" t="s">
        <v>123</v>
      </c>
      <c r="B609" s="227" t="s">
        <v>57</v>
      </c>
      <c r="C609" s="227" t="s">
        <v>96</v>
      </c>
      <c r="D609" s="230">
        <v>1465</v>
      </c>
      <c r="E609" s="231">
        <v>5.3831687600000002E-3</v>
      </c>
      <c r="F609" s="231">
        <v>6.1032082999999996E-4</v>
      </c>
      <c r="G609" s="231">
        <v>1.1473815699999999E-3</v>
      </c>
      <c r="H609" s="231">
        <v>3.62546588E-3</v>
      </c>
    </row>
    <row r="610" spans="1:8">
      <c r="A610" s="227" t="s">
        <v>123</v>
      </c>
      <c r="B610" s="227" t="s">
        <v>59</v>
      </c>
      <c r="C610" s="227" t="s">
        <v>96</v>
      </c>
      <c r="D610" s="230">
        <v>690</v>
      </c>
      <c r="E610" s="231">
        <v>4.9125567899999997E-3</v>
      </c>
      <c r="F610" s="231">
        <v>5.4731926000000004E-4</v>
      </c>
      <c r="G610" s="231">
        <v>9.9838946000000003E-4</v>
      </c>
      <c r="H610" s="231">
        <v>3.3668475899999999E-3</v>
      </c>
    </row>
    <row r="611" spans="1:8">
      <c r="A611" s="227" t="s">
        <v>123</v>
      </c>
      <c r="B611" s="227" t="s">
        <v>60</v>
      </c>
      <c r="C611" s="227" t="s">
        <v>96</v>
      </c>
      <c r="D611" s="230">
        <v>329</v>
      </c>
      <c r="E611" s="231">
        <v>5.32857682E-3</v>
      </c>
      <c r="F611" s="231">
        <v>6.4142862E-4</v>
      </c>
      <c r="G611" s="231">
        <v>1.2019093199999999E-3</v>
      </c>
      <c r="H611" s="231">
        <v>3.48523841E-3</v>
      </c>
    </row>
    <row r="612" spans="1:8">
      <c r="A612" s="227" t="s">
        <v>123</v>
      </c>
      <c r="B612" s="227" t="s">
        <v>61</v>
      </c>
      <c r="C612" s="227" t="s">
        <v>96</v>
      </c>
      <c r="D612" s="230">
        <v>90</v>
      </c>
      <c r="E612" s="231">
        <v>6.9672065299999997E-3</v>
      </c>
      <c r="F612" s="231">
        <v>7.1849255000000002E-4</v>
      </c>
      <c r="G612" s="231">
        <v>1.31532897E-3</v>
      </c>
      <c r="H612" s="231">
        <v>4.9333845400000003E-3</v>
      </c>
    </row>
    <row r="613" spans="1:8">
      <c r="A613" s="227" t="s">
        <v>123</v>
      </c>
      <c r="B613" s="227" t="s">
        <v>62</v>
      </c>
      <c r="C613" s="227" t="s">
        <v>96</v>
      </c>
      <c r="D613" s="230">
        <v>356</v>
      </c>
      <c r="E613" s="231">
        <v>5.9453025100000001E-3</v>
      </c>
      <c r="F613" s="231">
        <v>6.7633533E-4</v>
      </c>
      <c r="G613" s="231">
        <v>1.3433075700000001E-3</v>
      </c>
      <c r="H613" s="231">
        <v>3.9256590800000003E-3</v>
      </c>
    </row>
    <row r="614" spans="1:8">
      <c r="A614" s="227" t="s">
        <v>123</v>
      </c>
      <c r="B614" s="227" t="s">
        <v>57</v>
      </c>
      <c r="C614" s="227" t="s">
        <v>97</v>
      </c>
      <c r="D614" s="230">
        <v>812</v>
      </c>
      <c r="E614" s="231">
        <v>6.8706666100000003E-3</v>
      </c>
      <c r="F614" s="231">
        <v>7.2573126999999997E-4</v>
      </c>
      <c r="G614" s="231">
        <v>2.27300821E-3</v>
      </c>
      <c r="H614" s="231">
        <v>3.8719266499999999E-3</v>
      </c>
    </row>
    <row r="615" spans="1:8">
      <c r="A615" s="227" t="s">
        <v>123</v>
      </c>
      <c r="B615" s="227" t="s">
        <v>59</v>
      </c>
      <c r="C615" s="227" t="s">
        <v>97</v>
      </c>
      <c r="D615" s="230">
        <v>324</v>
      </c>
      <c r="E615" s="231">
        <v>6.3416992899999998E-3</v>
      </c>
      <c r="F615" s="231">
        <v>5.9613603999999999E-4</v>
      </c>
      <c r="G615" s="231">
        <v>2.1806767799999998E-3</v>
      </c>
      <c r="H615" s="231">
        <v>3.56488604E-3</v>
      </c>
    </row>
    <row r="616" spans="1:8">
      <c r="A616" s="227" t="s">
        <v>123</v>
      </c>
      <c r="B616" s="227" t="s">
        <v>60</v>
      </c>
      <c r="C616" s="227" t="s">
        <v>97</v>
      </c>
      <c r="D616" s="230">
        <v>190</v>
      </c>
      <c r="E616" s="231">
        <v>6.35374002E-3</v>
      </c>
      <c r="F616" s="231">
        <v>8.2596221999999995E-4</v>
      </c>
      <c r="G616" s="231">
        <v>2.0208939900000001E-3</v>
      </c>
      <c r="H616" s="231">
        <v>3.5068832899999998E-3</v>
      </c>
    </row>
    <row r="617" spans="1:8">
      <c r="A617" s="227" t="s">
        <v>123</v>
      </c>
      <c r="B617" s="227" t="s">
        <v>61</v>
      </c>
      <c r="C617" s="227" t="s">
        <v>97</v>
      </c>
      <c r="D617" s="230">
        <v>74</v>
      </c>
      <c r="E617" s="231">
        <v>7.95576806E-3</v>
      </c>
      <c r="F617" s="231">
        <v>1.1117364900000001E-3</v>
      </c>
      <c r="G617" s="231">
        <v>2.5233043200000001E-3</v>
      </c>
      <c r="H617" s="231">
        <v>4.32072675E-3</v>
      </c>
    </row>
    <row r="618" spans="1:8">
      <c r="A618" s="227" t="s">
        <v>123</v>
      </c>
      <c r="B618" s="227" t="s">
        <v>62</v>
      </c>
      <c r="C618" s="227" t="s">
        <v>97</v>
      </c>
      <c r="D618" s="230">
        <v>224</v>
      </c>
      <c r="E618" s="231">
        <v>7.7157735699999999E-3</v>
      </c>
      <c r="F618" s="231">
        <v>7.0064461E-4</v>
      </c>
      <c r="G618" s="231">
        <v>2.5377188200000002E-3</v>
      </c>
      <c r="H618" s="231">
        <v>4.4774096399999999E-3</v>
      </c>
    </row>
    <row r="619" spans="1:8">
      <c r="A619" s="227" t="s">
        <v>123</v>
      </c>
      <c r="B619" s="227" t="s">
        <v>57</v>
      </c>
      <c r="C619" s="227" t="s">
        <v>98</v>
      </c>
      <c r="D619" s="230">
        <v>568</v>
      </c>
      <c r="E619" s="231">
        <v>6.1659247000000004E-3</v>
      </c>
      <c r="F619" s="231">
        <v>2.6740569000000003E-4</v>
      </c>
      <c r="G619" s="231">
        <v>1.73435846E-3</v>
      </c>
      <c r="H619" s="231">
        <v>4.1553572699999999E-3</v>
      </c>
    </row>
    <row r="620" spans="1:8">
      <c r="A620" s="227" t="s">
        <v>123</v>
      </c>
      <c r="B620" s="227" t="s">
        <v>59</v>
      </c>
      <c r="C620" s="227" t="s">
        <v>98</v>
      </c>
      <c r="D620" s="230">
        <v>229</v>
      </c>
      <c r="E620" s="231">
        <v>5.6961120700000003E-3</v>
      </c>
      <c r="F620" s="231">
        <v>2.2748842E-4</v>
      </c>
      <c r="G620" s="231">
        <v>1.5903483199999999E-3</v>
      </c>
      <c r="H620" s="231">
        <v>3.86902574E-3</v>
      </c>
    </row>
    <row r="621" spans="1:8">
      <c r="A621" s="227" t="s">
        <v>123</v>
      </c>
      <c r="B621" s="227" t="s">
        <v>60</v>
      </c>
      <c r="C621" s="227" t="s">
        <v>98</v>
      </c>
      <c r="D621" s="230">
        <v>139</v>
      </c>
      <c r="E621" s="231">
        <v>5.99736852E-3</v>
      </c>
      <c r="F621" s="231">
        <v>3.6304266000000002E-4</v>
      </c>
      <c r="G621" s="231">
        <v>1.5729081000000001E-3</v>
      </c>
      <c r="H621" s="231">
        <v>4.0534236800000003E-3</v>
      </c>
    </row>
    <row r="622" spans="1:8">
      <c r="A622" s="227" t="s">
        <v>123</v>
      </c>
      <c r="B622" s="227" t="s">
        <v>61</v>
      </c>
      <c r="C622" s="227" t="s">
        <v>98</v>
      </c>
      <c r="D622" s="230">
        <v>55</v>
      </c>
      <c r="E622" s="231">
        <v>6.6220536300000002E-3</v>
      </c>
      <c r="F622" s="231">
        <v>3.238634E-4</v>
      </c>
      <c r="G622" s="231">
        <v>2.3154458600000002E-3</v>
      </c>
      <c r="H622" s="231">
        <v>3.9739054799999996E-3</v>
      </c>
    </row>
    <row r="623" spans="1:8">
      <c r="A623" s="227" t="s">
        <v>123</v>
      </c>
      <c r="B623" s="227" t="s">
        <v>62</v>
      </c>
      <c r="C623" s="227" t="s">
        <v>98</v>
      </c>
      <c r="D623" s="230">
        <v>145</v>
      </c>
      <c r="E623" s="231">
        <v>6.8964716600000003E-3</v>
      </c>
      <c r="F623" s="231">
        <v>2.1735286000000001E-4</v>
      </c>
      <c r="G623" s="231">
        <v>1.8961523699999999E-3</v>
      </c>
      <c r="H623" s="231">
        <v>4.7741057900000002E-3</v>
      </c>
    </row>
    <row r="624" spans="1:8">
      <c r="A624" s="227" t="s">
        <v>123</v>
      </c>
      <c r="B624" s="227" t="s">
        <v>57</v>
      </c>
      <c r="C624" s="227" t="s">
        <v>99</v>
      </c>
      <c r="D624" s="230">
        <v>1918</v>
      </c>
      <c r="E624" s="231">
        <v>5.4724005899999999E-3</v>
      </c>
      <c r="F624" s="231">
        <v>8.8688883999999996E-4</v>
      </c>
      <c r="G624" s="231">
        <v>8.3864338999999999E-4</v>
      </c>
      <c r="H624" s="231">
        <v>3.74686788E-3</v>
      </c>
    </row>
    <row r="625" spans="1:8">
      <c r="A625" s="227" t="s">
        <v>123</v>
      </c>
      <c r="B625" s="227" t="s">
        <v>59</v>
      </c>
      <c r="C625" s="227" t="s">
        <v>99</v>
      </c>
      <c r="D625" s="230">
        <v>739</v>
      </c>
      <c r="E625" s="231">
        <v>5.1679569600000001E-3</v>
      </c>
      <c r="F625" s="231">
        <v>8.2141446999999999E-4</v>
      </c>
      <c r="G625" s="231">
        <v>7.1638637999999995E-4</v>
      </c>
      <c r="H625" s="231">
        <v>3.63015563E-3</v>
      </c>
    </row>
    <row r="626" spans="1:8">
      <c r="A626" s="227" t="s">
        <v>123</v>
      </c>
      <c r="B626" s="227" t="s">
        <v>60</v>
      </c>
      <c r="C626" s="227" t="s">
        <v>99</v>
      </c>
      <c r="D626" s="230">
        <v>414</v>
      </c>
      <c r="E626" s="231">
        <v>5.2423563900000003E-3</v>
      </c>
      <c r="F626" s="231">
        <v>9.3277509000000002E-4</v>
      </c>
      <c r="G626" s="231">
        <v>7.8770773999999998E-4</v>
      </c>
      <c r="H626" s="231">
        <v>3.5218730800000001E-3</v>
      </c>
    </row>
    <row r="627" spans="1:8">
      <c r="A627" s="227" t="s">
        <v>123</v>
      </c>
      <c r="B627" s="227" t="s">
        <v>61</v>
      </c>
      <c r="C627" s="227" t="s">
        <v>99</v>
      </c>
      <c r="D627" s="230">
        <v>154</v>
      </c>
      <c r="E627" s="231">
        <v>6.17040922E-3</v>
      </c>
      <c r="F627" s="231">
        <v>1.03595454E-3</v>
      </c>
      <c r="G627" s="231">
        <v>8.4520779000000004E-4</v>
      </c>
      <c r="H627" s="231">
        <v>4.2892464100000001E-3</v>
      </c>
    </row>
    <row r="628" spans="1:8">
      <c r="A628" s="227" t="s">
        <v>123</v>
      </c>
      <c r="B628" s="227" t="s">
        <v>62</v>
      </c>
      <c r="C628" s="227" t="s">
        <v>99</v>
      </c>
      <c r="D628" s="230">
        <v>611</v>
      </c>
      <c r="E628" s="231">
        <v>5.8205656E-3</v>
      </c>
      <c r="F628" s="231">
        <v>8.9741671000000004E-4</v>
      </c>
      <c r="G628" s="231">
        <v>1.01937069E-3</v>
      </c>
      <c r="H628" s="231">
        <v>3.9037777199999999E-3</v>
      </c>
    </row>
    <row r="629" spans="1:8">
      <c r="A629" s="227" t="s">
        <v>123</v>
      </c>
      <c r="B629" s="227" t="s">
        <v>57</v>
      </c>
      <c r="C629" s="227" t="s">
        <v>100</v>
      </c>
      <c r="D629" s="230">
        <v>1368</v>
      </c>
      <c r="E629" s="231">
        <v>6.1539467899999999E-3</v>
      </c>
      <c r="F629" s="231">
        <v>6.5500943999999999E-4</v>
      </c>
      <c r="G629" s="231">
        <v>1.5238772099999999E-3</v>
      </c>
      <c r="H629" s="231">
        <v>3.9750512100000003E-3</v>
      </c>
    </row>
    <row r="630" spans="1:8">
      <c r="A630" s="227" t="s">
        <v>123</v>
      </c>
      <c r="B630" s="227" t="s">
        <v>59</v>
      </c>
      <c r="C630" s="227" t="s">
        <v>100</v>
      </c>
      <c r="D630" s="230">
        <v>595</v>
      </c>
      <c r="E630" s="231">
        <v>5.6138730899999998E-3</v>
      </c>
      <c r="F630" s="231">
        <v>5.5553586000000005E-4</v>
      </c>
      <c r="G630" s="231">
        <v>1.40240794E-3</v>
      </c>
      <c r="H630" s="231">
        <v>3.65590936E-3</v>
      </c>
    </row>
    <row r="631" spans="1:8">
      <c r="A631" s="227" t="s">
        <v>123</v>
      </c>
      <c r="B631" s="227" t="s">
        <v>60</v>
      </c>
      <c r="C631" s="227" t="s">
        <v>100</v>
      </c>
      <c r="D631" s="230">
        <v>349</v>
      </c>
      <c r="E631" s="231">
        <v>6.1808537800000004E-3</v>
      </c>
      <c r="F631" s="231">
        <v>6.6589039999999996E-4</v>
      </c>
      <c r="G631" s="231">
        <v>1.4609861999999999E-3</v>
      </c>
      <c r="H631" s="231">
        <v>4.0539767399999996E-3</v>
      </c>
    </row>
    <row r="632" spans="1:8">
      <c r="A632" s="227" t="s">
        <v>123</v>
      </c>
      <c r="B632" s="227" t="s">
        <v>61</v>
      </c>
      <c r="C632" s="227" t="s">
        <v>100</v>
      </c>
      <c r="D632" s="230">
        <v>78</v>
      </c>
      <c r="E632" s="231">
        <v>6.5856479099999999E-3</v>
      </c>
      <c r="F632" s="231">
        <v>9.2518380000000005E-4</v>
      </c>
      <c r="G632" s="231">
        <v>1.8525935199999999E-3</v>
      </c>
      <c r="H632" s="231">
        <v>3.80787012E-3</v>
      </c>
    </row>
    <row r="633" spans="1:8">
      <c r="A633" s="227" t="s">
        <v>123</v>
      </c>
      <c r="B633" s="227" t="s">
        <v>62</v>
      </c>
      <c r="C633" s="227" t="s">
        <v>100</v>
      </c>
      <c r="D633" s="230">
        <v>346</v>
      </c>
      <c r="E633" s="231">
        <v>6.9582260500000003E-3</v>
      </c>
      <c r="F633" s="231">
        <v>7.5418782999999996E-4</v>
      </c>
      <c r="G633" s="231">
        <v>1.7220948799999999E-3</v>
      </c>
      <c r="H633" s="231">
        <v>4.4819428600000001E-3</v>
      </c>
    </row>
    <row r="634" spans="1:8">
      <c r="A634" s="227" t="s">
        <v>123</v>
      </c>
      <c r="B634" s="227" t="s">
        <v>57</v>
      </c>
      <c r="C634" s="227" t="s">
        <v>101</v>
      </c>
      <c r="D634" s="230">
        <v>729</v>
      </c>
      <c r="E634" s="231">
        <v>6.9849772900000004E-3</v>
      </c>
      <c r="F634" s="231">
        <v>7.742561E-4</v>
      </c>
      <c r="G634" s="231">
        <v>2.4542115100000001E-3</v>
      </c>
      <c r="H634" s="231">
        <v>3.7565092E-3</v>
      </c>
    </row>
    <row r="635" spans="1:8">
      <c r="A635" s="227" t="s">
        <v>123</v>
      </c>
      <c r="B635" s="227" t="s">
        <v>59</v>
      </c>
      <c r="C635" s="227" t="s">
        <v>101</v>
      </c>
      <c r="D635" s="230">
        <v>286</v>
      </c>
      <c r="E635" s="231">
        <v>6.60822949E-3</v>
      </c>
      <c r="F635" s="231">
        <v>6.8784779999999995E-4</v>
      </c>
      <c r="G635" s="231">
        <v>2.4224211000000002E-3</v>
      </c>
      <c r="H635" s="231">
        <v>3.4979601599999998E-3</v>
      </c>
    </row>
    <row r="636" spans="1:8">
      <c r="A636" s="227" t="s">
        <v>123</v>
      </c>
      <c r="B636" s="227" t="s">
        <v>60</v>
      </c>
      <c r="C636" s="227" t="s">
        <v>101</v>
      </c>
      <c r="D636" s="230">
        <v>182</v>
      </c>
      <c r="E636" s="231">
        <v>6.28961873E-3</v>
      </c>
      <c r="F636" s="231">
        <v>7.8105898000000004E-4</v>
      </c>
      <c r="G636" s="231">
        <v>2.25478198E-3</v>
      </c>
      <c r="H636" s="231">
        <v>3.2537772400000001E-3</v>
      </c>
    </row>
    <row r="637" spans="1:8">
      <c r="A637" s="227" t="s">
        <v>123</v>
      </c>
      <c r="B637" s="227" t="s">
        <v>61</v>
      </c>
      <c r="C637" s="227" t="s">
        <v>101</v>
      </c>
      <c r="D637" s="230">
        <v>55</v>
      </c>
      <c r="E637" s="231">
        <v>8.8581647400000005E-3</v>
      </c>
      <c r="F637" s="231">
        <v>1.2213802399999999E-3</v>
      </c>
      <c r="G637" s="231">
        <v>2.7373735000000001E-3</v>
      </c>
      <c r="H637" s="231">
        <v>4.8994105700000002E-3</v>
      </c>
    </row>
    <row r="638" spans="1:8">
      <c r="A638" s="227" t="s">
        <v>123</v>
      </c>
      <c r="B638" s="227" t="s">
        <v>62</v>
      </c>
      <c r="C638" s="227" t="s">
        <v>101</v>
      </c>
      <c r="D638" s="230">
        <v>206</v>
      </c>
      <c r="E638" s="231">
        <v>7.62225795E-3</v>
      </c>
      <c r="F638" s="231">
        <v>7.6883291000000005E-4</v>
      </c>
      <c r="G638" s="231">
        <v>2.5989412399999999E-3</v>
      </c>
      <c r="H638" s="231">
        <v>4.2544833000000004E-3</v>
      </c>
    </row>
    <row r="639" spans="1:8">
      <c r="A639" s="227" t="s">
        <v>123</v>
      </c>
      <c r="B639" s="227" t="s">
        <v>57</v>
      </c>
      <c r="C639" s="227" t="s">
        <v>102</v>
      </c>
      <c r="D639" s="230">
        <v>1224</v>
      </c>
      <c r="E639" s="231">
        <v>5.9168479799999998E-3</v>
      </c>
      <c r="F639" s="231">
        <v>8.5632049000000003E-4</v>
      </c>
      <c r="G639" s="231">
        <v>9.1927815999999995E-4</v>
      </c>
      <c r="H639" s="231">
        <v>4.1412488500000002E-3</v>
      </c>
    </row>
    <row r="640" spans="1:8">
      <c r="A640" s="227" t="s">
        <v>123</v>
      </c>
      <c r="B640" s="227" t="s">
        <v>59</v>
      </c>
      <c r="C640" s="227" t="s">
        <v>102</v>
      </c>
      <c r="D640" s="230">
        <v>556</v>
      </c>
      <c r="E640" s="231">
        <v>5.5693984099999998E-3</v>
      </c>
      <c r="F640" s="231">
        <v>7.7129939999999995E-4</v>
      </c>
      <c r="G640" s="231">
        <v>8.9678233000000003E-4</v>
      </c>
      <c r="H640" s="231">
        <v>3.9013162100000002E-3</v>
      </c>
    </row>
    <row r="641" spans="1:8">
      <c r="A641" s="227" t="s">
        <v>123</v>
      </c>
      <c r="B641" s="227" t="s">
        <v>60</v>
      </c>
      <c r="C641" s="227" t="s">
        <v>102</v>
      </c>
      <c r="D641" s="230">
        <v>301</v>
      </c>
      <c r="E641" s="231">
        <v>5.7616199800000004E-3</v>
      </c>
      <c r="F641" s="231">
        <v>9.0639202000000003E-4</v>
      </c>
      <c r="G641" s="231">
        <v>8.8332080999999995E-4</v>
      </c>
      <c r="H641" s="231">
        <v>3.9719066799999998E-3</v>
      </c>
    </row>
    <row r="642" spans="1:8">
      <c r="A642" s="227" t="s">
        <v>123</v>
      </c>
      <c r="B642" s="227" t="s">
        <v>61</v>
      </c>
      <c r="C642" s="227" t="s">
        <v>102</v>
      </c>
      <c r="D642" s="230">
        <v>66</v>
      </c>
      <c r="E642" s="231">
        <v>6.8183569699999998E-3</v>
      </c>
      <c r="F642" s="231">
        <v>9.9344111000000007E-4</v>
      </c>
      <c r="G642" s="231">
        <v>1.1565303499999999E-3</v>
      </c>
      <c r="H642" s="231">
        <v>4.6683849999999997E-3</v>
      </c>
    </row>
    <row r="643" spans="1:8">
      <c r="A643" s="227" t="s">
        <v>123</v>
      </c>
      <c r="B643" s="227" t="s">
        <v>62</v>
      </c>
      <c r="C643" s="227" t="s">
        <v>102</v>
      </c>
      <c r="D643" s="230">
        <v>301</v>
      </c>
      <c r="E643" s="231">
        <v>6.5162034699999998E-3</v>
      </c>
      <c r="F643" s="231">
        <v>9.3323159E-4</v>
      </c>
      <c r="G643" s="231">
        <v>9.4476721999999999E-4</v>
      </c>
      <c r="H643" s="231">
        <v>4.6382042E-3</v>
      </c>
    </row>
    <row r="644" spans="1:8">
      <c r="A644" s="227" t="s">
        <v>123</v>
      </c>
      <c r="B644" s="227" t="s">
        <v>57</v>
      </c>
      <c r="C644" s="227" t="s">
        <v>103</v>
      </c>
      <c r="D644" s="230">
        <v>1601</v>
      </c>
      <c r="E644" s="231">
        <v>3.9120584900000002E-3</v>
      </c>
      <c r="F644" s="231">
        <v>3.5870207999999997E-4</v>
      </c>
      <c r="G644" s="231">
        <v>7.3868016000000003E-4</v>
      </c>
      <c r="H644" s="231">
        <v>2.8146757699999999E-3</v>
      </c>
    </row>
    <row r="645" spans="1:8">
      <c r="A645" s="227" t="s">
        <v>123</v>
      </c>
      <c r="B645" s="227" t="s">
        <v>59</v>
      </c>
      <c r="C645" s="227" t="s">
        <v>103</v>
      </c>
      <c r="D645" s="230">
        <v>687</v>
      </c>
      <c r="E645" s="231">
        <v>3.6559414500000002E-3</v>
      </c>
      <c r="F645" s="231">
        <v>3.1534694999999998E-4</v>
      </c>
      <c r="G645" s="231">
        <v>6.5925024999999998E-4</v>
      </c>
      <c r="H645" s="231">
        <v>2.6813437700000001E-3</v>
      </c>
    </row>
    <row r="646" spans="1:8">
      <c r="A646" s="227" t="s">
        <v>123</v>
      </c>
      <c r="B646" s="227" t="s">
        <v>60</v>
      </c>
      <c r="C646" s="227" t="s">
        <v>103</v>
      </c>
      <c r="D646" s="230">
        <v>358</v>
      </c>
      <c r="E646" s="231">
        <v>3.7656150600000001E-3</v>
      </c>
      <c r="F646" s="231">
        <v>3.5695326999999997E-4</v>
      </c>
      <c r="G646" s="231">
        <v>7.0905730000000002E-4</v>
      </c>
      <c r="H646" s="231">
        <v>2.6996040199999999E-3</v>
      </c>
    </row>
    <row r="647" spans="1:8">
      <c r="A647" s="227" t="s">
        <v>123</v>
      </c>
      <c r="B647" s="227" t="s">
        <v>61</v>
      </c>
      <c r="C647" s="227" t="s">
        <v>103</v>
      </c>
      <c r="D647" s="230">
        <v>103</v>
      </c>
      <c r="E647" s="231">
        <v>4.8288608100000002E-3</v>
      </c>
      <c r="F647" s="231">
        <v>4.630751E-4</v>
      </c>
      <c r="G647" s="231">
        <v>8.0816229E-4</v>
      </c>
      <c r="H647" s="231">
        <v>3.5576229100000001E-3</v>
      </c>
    </row>
    <row r="648" spans="1:8">
      <c r="A648" s="227" t="s">
        <v>123</v>
      </c>
      <c r="B648" s="227" t="s">
        <v>62</v>
      </c>
      <c r="C648" s="227" t="s">
        <v>103</v>
      </c>
      <c r="D648" s="230">
        <v>453</v>
      </c>
      <c r="E648" s="231">
        <v>4.20775057E-3</v>
      </c>
      <c r="F648" s="231">
        <v>4.0210301999999998E-4</v>
      </c>
      <c r="G648" s="231">
        <v>8.6675228E-4</v>
      </c>
      <c r="H648" s="231">
        <v>2.9388947899999999E-3</v>
      </c>
    </row>
    <row r="649" spans="1:8">
      <c r="A649" s="227" t="s">
        <v>123</v>
      </c>
      <c r="B649" s="227" t="s">
        <v>57</v>
      </c>
      <c r="C649" s="227" t="s">
        <v>104</v>
      </c>
      <c r="D649" s="230">
        <v>576</v>
      </c>
      <c r="E649" s="231">
        <v>6.8252071400000001E-3</v>
      </c>
      <c r="F649" s="231">
        <v>2.7201059000000002E-4</v>
      </c>
      <c r="G649" s="231">
        <v>1.76315723E-3</v>
      </c>
      <c r="H649" s="231">
        <v>4.7900388200000001E-3</v>
      </c>
    </row>
    <row r="650" spans="1:8">
      <c r="A650" s="227" t="s">
        <v>123</v>
      </c>
      <c r="B650" s="227" t="s">
        <v>59</v>
      </c>
      <c r="C650" s="227" t="s">
        <v>104</v>
      </c>
      <c r="D650" s="230">
        <v>168</v>
      </c>
      <c r="E650" s="231">
        <v>5.7510056000000002E-3</v>
      </c>
      <c r="F650" s="231">
        <v>1.9586340000000001E-4</v>
      </c>
      <c r="G650" s="231">
        <v>1.46811595E-3</v>
      </c>
      <c r="H650" s="231">
        <v>4.0870257599999998E-3</v>
      </c>
    </row>
    <row r="651" spans="1:8">
      <c r="A651" s="227" t="s">
        <v>123</v>
      </c>
      <c r="B651" s="227" t="s">
        <v>60</v>
      </c>
      <c r="C651" s="227" t="s">
        <v>104</v>
      </c>
      <c r="D651" s="230">
        <v>122</v>
      </c>
      <c r="E651" s="231">
        <v>5.84310466E-3</v>
      </c>
      <c r="F651" s="231">
        <v>2.1782002999999999E-4</v>
      </c>
      <c r="G651" s="231">
        <v>1.52578528E-3</v>
      </c>
      <c r="H651" s="231">
        <v>4.09949887E-3</v>
      </c>
    </row>
    <row r="652" spans="1:8">
      <c r="A652" s="227" t="s">
        <v>123</v>
      </c>
      <c r="B652" s="227" t="s">
        <v>61</v>
      </c>
      <c r="C652" s="227" t="s">
        <v>104</v>
      </c>
      <c r="D652" s="230">
        <v>47</v>
      </c>
      <c r="E652" s="231">
        <v>7.0020682999999998E-3</v>
      </c>
      <c r="F652" s="231">
        <v>2.6644971000000002E-4</v>
      </c>
      <c r="G652" s="231">
        <v>2.1613965299999999E-3</v>
      </c>
      <c r="H652" s="231">
        <v>4.5742215900000001E-3</v>
      </c>
    </row>
    <row r="653" spans="1:8">
      <c r="A653" s="227" t="s">
        <v>123</v>
      </c>
      <c r="B653" s="227" t="s">
        <v>62</v>
      </c>
      <c r="C653" s="227" t="s">
        <v>104</v>
      </c>
      <c r="D653" s="230">
        <v>239</v>
      </c>
      <c r="E653" s="231">
        <v>8.0468384600000005E-3</v>
      </c>
      <c r="F653" s="231">
        <v>3.5429234000000003E-4</v>
      </c>
      <c r="G653" s="231">
        <v>2.0134043600000002E-3</v>
      </c>
      <c r="H653" s="231">
        <v>5.6791412400000003E-3</v>
      </c>
    </row>
    <row r="654" spans="1:8">
      <c r="A654" s="227" t="s">
        <v>123</v>
      </c>
      <c r="B654" s="227" t="s">
        <v>57</v>
      </c>
      <c r="C654" s="227" t="s">
        <v>105</v>
      </c>
      <c r="D654" s="230">
        <v>3849</v>
      </c>
      <c r="E654" s="231">
        <v>4.6946835600000002E-3</v>
      </c>
      <c r="F654" s="231">
        <v>9.3214421999999997E-4</v>
      </c>
      <c r="G654" s="231">
        <v>8.5953036999999999E-4</v>
      </c>
      <c r="H654" s="231">
        <v>2.9030084700000002E-3</v>
      </c>
    </row>
    <row r="655" spans="1:8">
      <c r="A655" s="227" t="s">
        <v>123</v>
      </c>
      <c r="B655" s="227" t="s">
        <v>59</v>
      </c>
      <c r="C655" s="227" t="s">
        <v>105</v>
      </c>
      <c r="D655" s="230">
        <v>1917</v>
      </c>
      <c r="E655" s="231">
        <v>4.4535790899999997E-3</v>
      </c>
      <c r="F655" s="231">
        <v>8.8339080000000001E-4</v>
      </c>
      <c r="G655" s="231">
        <v>8.0486581999999996E-4</v>
      </c>
      <c r="H655" s="231">
        <v>2.7653219699999999E-3</v>
      </c>
    </row>
    <row r="656" spans="1:8">
      <c r="A656" s="227" t="s">
        <v>123</v>
      </c>
      <c r="B656" s="227" t="s">
        <v>60</v>
      </c>
      <c r="C656" s="227" t="s">
        <v>105</v>
      </c>
      <c r="D656" s="230">
        <v>937</v>
      </c>
      <c r="E656" s="231">
        <v>4.7544861000000001E-3</v>
      </c>
      <c r="F656" s="231">
        <v>1.0283877300000001E-3</v>
      </c>
      <c r="G656" s="231">
        <v>8.4926751000000003E-4</v>
      </c>
      <c r="H656" s="231">
        <v>2.8768303700000002E-3</v>
      </c>
    </row>
    <row r="657" spans="1:8">
      <c r="A657" s="227" t="s">
        <v>123</v>
      </c>
      <c r="B657" s="227" t="s">
        <v>61</v>
      </c>
      <c r="C657" s="227" t="s">
        <v>105</v>
      </c>
      <c r="D657" s="230">
        <v>150</v>
      </c>
      <c r="E657" s="231">
        <v>5.0378083899999997E-3</v>
      </c>
      <c r="F657" s="231">
        <v>1.0931324500000001E-3</v>
      </c>
      <c r="G657" s="231">
        <v>9.4899665999999998E-4</v>
      </c>
      <c r="H657" s="231">
        <v>2.9956787499999999E-3</v>
      </c>
    </row>
    <row r="658" spans="1:8">
      <c r="A658" s="227" t="s">
        <v>123</v>
      </c>
      <c r="B658" s="227" t="s">
        <v>62</v>
      </c>
      <c r="C658" s="227" t="s">
        <v>105</v>
      </c>
      <c r="D658" s="230">
        <v>845</v>
      </c>
      <c r="E658" s="231">
        <v>5.1144392799999999E-3</v>
      </c>
      <c r="F658" s="231">
        <v>9.0744825000000002E-4</v>
      </c>
      <c r="G658" s="231">
        <v>9.7904315999999998E-4</v>
      </c>
      <c r="H658" s="231">
        <v>3.2279473799999999E-3</v>
      </c>
    </row>
    <row r="659" spans="1:8">
      <c r="A659" s="227" t="s">
        <v>123</v>
      </c>
      <c r="B659" s="227" t="s">
        <v>57</v>
      </c>
      <c r="C659" s="227" t="s">
        <v>106</v>
      </c>
      <c r="D659" s="230">
        <v>1078</v>
      </c>
      <c r="E659" s="231">
        <v>6.0556454999999999E-3</v>
      </c>
      <c r="F659" s="231">
        <v>7.6164470000000004E-4</v>
      </c>
      <c r="G659" s="231">
        <v>1.7869702300000001E-3</v>
      </c>
      <c r="H659" s="231">
        <v>3.50703009E-3</v>
      </c>
    </row>
    <row r="660" spans="1:8">
      <c r="A660" s="227" t="s">
        <v>123</v>
      </c>
      <c r="B660" s="227" t="s">
        <v>59</v>
      </c>
      <c r="C660" s="227" t="s">
        <v>106</v>
      </c>
      <c r="D660" s="230">
        <v>510</v>
      </c>
      <c r="E660" s="231">
        <v>5.7798881E-3</v>
      </c>
      <c r="F660" s="231">
        <v>6.7199958000000001E-4</v>
      </c>
      <c r="G660" s="231">
        <v>1.70372616E-3</v>
      </c>
      <c r="H660" s="231">
        <v>3.4041618800000001E-3</v>
      </c>
    </row>
    <row r="661" spans="1:8">
      <c r="A661" s="227" t="s">
        <v>123</v>
      </c>
      <c r="B661" s="227" t="s">
        <v>60</v>
      </c>
      <c r="C661" s="227" t="s">
        <v>106</v>
      </c>
      <c r="D661" s="230">
        <v>260</v>
      </c>
      <c r="E661" s="231">
        <v>5.7062853800000004E-3</v>
      </c>
      <c r="F661" s="231">
        <v>7.8374265000000004E-4</v>
      </c>
      <c r="G661" s="231">
        <v>1.5874285500000001E-3</v>
      </c>
      <c r="H661" s="231">
        <v>3.33511372E-3</v>
      </c>
    </row>
    <row r="662" spans="1:8">
      <c r="A662" s="227" t="s">
        <v>123</v>
      </c>
      <c r="B662" s="227" t="s">
        <v>61</v>
      </c>
      <c r="C662" s="227" t="s">
        <v>106</v>
      </c>
      <c r="D662" s="230">
        <v>69</v>
      </c>
      <c r="E662" s="231">
        <v>7.0108693E-3</v>
      </c>
      <c r="F662" s="231">
        <v>9.7121551999999997E-4</v>
      </c>
      <c r="G662" s="231">
        <v>2.0920555600000001E-3</v>
      </c>
      <c r="H662" s="231">
        <v>3.9475977200000003E-3</v>
      </c>
    </row>
    <row r="663" spans="1:8">
      <c r="A663" s="227" t="s">
        <v>123</v>
      </c>
      <c r="B663" s="227" t="s">
        <v>62</v>
      </c>
      <c r="C663" s="227" t="s">
        <v>106</v>
      </c>
      <c r="D663" s="230">
        <v>239</v>
      </c>
      <c r="E663" s="231">
        <v>6.7483629199999997E-3</v>
      </c>
      <c r="F663" s="231">
        <v>8.6839431000000004E-4</v>
      </c>
      <c r="G663" s="231">
        <v>2.0935996199999999E-3</v>
      </c>
      <c r="H663" s="231">
        <v>3.7863684899999998E-3</v>
      </c>
    </row>
    <row r="664" spans="1:8">
      <c r="A664" s="227" t="s">
        <v>123</v>
      </c>
      <c r="B664" s="227" t="s">
        <v>57</v>
      </c>
      <c r="C664" s="227" t="s">
        <v>107</v>
      </c>
      <c r="D664" s="230">
        <v>3031</v>
      </c>
      <c r="E664" s="231">
        <v>5.1387206300000004E-3</v>
      </c>
      <c r="F664" s="231">
        <v>7.3737634000000003E-4</v>
      </c>
      <c r="G664" s="231">
        <v>9.5365993999999997E-4</v>
      </c>
      <c r="H664" s="231">
        <v>3.44768387E-3</v>
      </c>
    </row>
    <row r="665" spans="1:8">
      <c r="A665" s="227" t="s">
        <v>123</v>
      </c>
      <c r="B665" s="227" t="s">
        <v>59</v>
      </c>
      <c r="C665" s="227" t="s">
        <v>107</v>
      </c>
      <c r="D665" s="230">
        <v>1294</v>
      </c>
      <c r="E665" s="231">
        <v>4.6459439999999999E-3</v>
      </c>
      <c r="F665" s="231">
        <v>6.6408685E-4</v>
      </c>
      <c r="G665" s="231">
        <v>8.6444177000000004E-4</v>
      </c>
      <c r="H665" s="231">
        <v>3.1174148900000001E-3</v>
      </c>
    </row>
    <row r="666" spans="1:8">
      <c r="A666" s="227" t="s">
        <v>123</v>
      </c>
      <c r="B666" s="227" t="s">
        <v>60</v>
      </c>
      <c r="C666" s="227" t="s">
        <v>107</v>
      </c>
      <c r="D666" s="230">
        <v>630</v>
      </c>
      <c r="E666" s="231">
        <v>4.8854531699999999E-3</v>
      </c>
      <c r="F666" s="231">
        <v>7.5317804000000002E-4</v>
      </c>
      <c r="G666" s="231">
        <v>9.2686264000000002E-4</v>
      </c>
      <c r="H666" s="231">
        <v>3.2054120099999999E-3</v>
      </c>
    </row>
    <row r="667" spans="1:8">
      <c r="A667" s="227" t="s">
        <v>123</v>
      </c>
      <c r="B667" s="227" t="s">
        <v>61</v>
      </c>
      <c r="C667" s="227" t="s">
        <v>107</v>
      </c>
      <c r="D667" s="230">
        <v>160</v>
      </c>
      <c r="E667" s="231">
        <v>6.2807434000000002E-3</v>
      </c>
      <c r="F667" s="231">
        <v>9.7605589E-4</v>
      </c>
      <c r="G667" s="231">
        <v>9.6129897999999996E-4</v>
      </c>
      <c r="H667" s="231">
        <v>4.3433880899999998E-3</v>
      </c>
    </row>
    <row r="668" spans="1:8">
      <c r="A668" s="227" t="s">
        <v>123</v>
      </c>
      <c r="B668" s="227" t="s">
        <v>62</v>
      </c>
      <c r="C668" s="227" t="s">
        <v>107</v>
      </c>
      <c r="D668" s="230">
        <v>947</v>
      </c>
      <c r="E668" s="231">
        <v>5.787599E-3</v>
      </c>
      <c r="F668" s="231">
        <v>7.8668236E-4</v>
      </c>
      <c r="G668" s="231">
        <v>1.0921059199999999E-3</v>
      </c>
      <c r="H668" s="231">
        <v>3.9088102300000004E-3</v>
      </c>
    </row>
    <row r="669" spans="1:8">
      <c r="A669" s="227" t="s">
        <v>124</v>
      </c>
      <c r="B669" s="227" t="s">
        <v>57</v>
      </c>
      <c r="C669" s="227" t="s">
        <v>58</v>
      </c>
      <c r="D669" s="230">
        <v>67839</v>
      </c>
      <c r="E669" s="231">
        <v>5.7410029000000001E-3</v>
      </c>
      <c r="F669" s="231">
        <v>8.6027751000000003E-4</v>
      </c>
      <c r="G669" s="231">
        <v>1.2199720700000001E-3</v>
      </c>
      <c r="H669" s="231">
        <v>3.6606520199999998E-3</v>
      </c>
    </row>
    <row r="670" spans="1:8">
      <c r="A670" s="227" t="s">
        <v>124</v>
      </c>
      <c r="B670" s="227" t="s">
        <v>59</v>
      </c>
      <c r="C670" s="227" t="s">
        <v>58</v>
      </c>
      <c r="D670" s="230">
        <v>30660</v>
      </c>
      <c r="E670" s="231">
        <v>5.1919557400000003E-3</v>
      </c>
      <c r="F670" s="231">
        <v>7.8838333000000001E-4</v>
      </c>
      <c r="G670" s="231">
        <v>1.0660629600000001E-3</v>
      </c>
      <c r="H670" s="231">
        <v>3.3374206399999998E-3</v>
      </c>
    </row>
    <row r="671" spans="1:8">
      <c r="A671" s="227" t="s">
        <v>124</v>
      </c>
      <c r="B671" s="227" t="s">
        <v>60</v>
      </c>
      <c r="C671" s="227" t="s">
        <v>58</v>
      </c>
      <c r="D671" s="230">
        <v>15967</v>
      </c>
      <c r="E671" s="231">
        <v>5.60011698E-3</v>
      </c>
      <c r="F671" s="231">
        <v>8.9565637000000003E-4</v>
      </c>
      <c r="G671" s="231">
        <v>1.19063397E-3</v>
      </c>
      <c r="H671" s="231">
        <v>3.5137058399999999E-3</v>
      </c>
    </row>
    <row r="672" spans="1:8">
      <c r="A672" s="227" t="s">
        <v>124</v>
      </c>
      <c r="B672" s="227" t="s">
        <v>61</v>
      </c>
      <c r="C672" s="227" t="s">
        <v>58</v>
      </c>
      <c r="D672" s="230">
        <v>4981</v>
      </c>
      <c r="E672" s="231">
        <v>7.1484439399999997E-3</v>
      </c>
      <c r="F672" s="231">
        <v>1.04765446E-3</v>
      </c>
      <c r="G672" s="231">
        <v>1.5606640799999999E-3</v>
      </c>
      <c r="H672" s="231">
        <v>4.5400319700000004E-3</v>
      </c>
    </row>
    <row r="673" spans="1:8">
      <c r="A673" s="227" t="s">
        <v>124</v>
      </c>
      <c r="B673" s="227" t="s">
        <v>62</v>
      </c>
      <c r="C673" s="227" t="s">
        <v>58</v>
      </c>
      <c r="D673" s="230">
        <v>16231</v>
      </c>
      <c r="E673" s="231">
        <v>6.4848170500000002E-3</v>
      </c>
      <c r="F673" s="231">
        <v>9.0377800000000005E-4</v>
      </c>
      <c r="G673" s="231">
        <v>1.4350116600000001E-3</v>
      </c>
      <c r="H673" s="231">
        <v>4.1459192299999996E-3</v>
      </c>
    </row>
    <row r="674" spans="1:8">
      <c r="A674" s="227" t="s">
        <v>124</v>
      </c>
      <c r="B674" s="227" t="s">
        <v>57</v>
      </c>
      <c r="C674" s="227" t="s">
        <v>63</v>
      </c>
      <c r="D674" s="230">
        <v>1255</v>
      </c>
      <c r="E674" s="231">
        <v>5.9376565399999999E-3</v>
      </c>
      <c r="F674" s="231">
        <v>1.0915778999999999E-3</v>
      </c>
      <c r="G674" s="231">
        <v>1.33152551E-3</v>
      </c>
      <c r="H674" s="231">
        <v>3.5145526499999998E-3</v>
      </c>
    </row>
    <row r="675" spans="1:8">
      <c r="A675" s="227" t="s">
        <v>124</v>
      </c>
      <c r="B675" s="227" t="s">
        <v>59</v>
      </c>
      <c r="C675" s="227" t="s">
        <v>63</v>
      </c>
      <c r="D675" s="230">
        <v>455</v>
      </c>
      <c r="E675" s="231">
        <v>5.5108870299999998E-3</v>
      </c>
      <c r="F675" s="231">
        <v>9.5731558999999995E-4</v>
      </c>
      <c r="G675" s="231">
        <v>1.20276228E-3</v>
      </c>
      <c r="H675" s="231">
        <v>3.3508086599999998E-3</v>
      </c>
    </row>
    <row r="676" spans="1:8">
      <c r="A676" s="227" t="s">
        <v>124</v>
      </c>
      <c r="B676" s="227" t="s">
        <v>60</v>
      </c>
      <c r="C676" s="227" t="s">
        <v>63</v>
      </c>
      <c r="D676" s="230">
        <v>337</v>
      </c>
      <c r="E676" s="231">
        <v>5.8312380800000004E-3</v>
      </c>
      <c r="F676" s="231">
        <v>1.1367661799999999E-3</v>
      </c>
      <c r="G676" s="231">
        <v>1.2792268700000001E-3</v>
      </c>
      <c r="H676" s="231">
        <v>3.4152445699999999E-3</v>
      </c>
    </row>
    <row r="677" spans="1:8">
      <c r="A677" s="227" t="s">
        <v>124</v>
      </c>
      <c r="B677" s="227" t="s">
        <v>61</v>
      </c>
      <c r="C677" s="227" t="s">
        <v>63</v>
      </c>
      <c r="D677" s="230">
        <v>85</v>
      </c>
      <c r="E677" s="231">
        <v>6.6703428700000001E-3</v>
      </c>
      <c r="F677" s="231">
        <v>1.3423200200000001E-3</v>
      </c>
      <c r="G677" s="231">
        <v>1.59259234E-3</v>
      </c>
      <c r="H677" s="231">
        <v>3.73543002E-3</v>
      </c>
    </row>
    <row r="678" spans="1:8">
      <c r="A678" s="227" t="s">
        <v>124</v>
      </c>
      <c r="B678" s="227" t="s">
        <v>62</v>
      </c>
      <c r="C678" s="227" t="s">
        <v>63</v>
      </c>
      <c r="D678" s="230">
        <v>378</v>
      </c>
      <c r="E678" s="231">
        <v>6.3814787799999998E-3</v>
      </c>
      <c r="F678" s="231">
        <v>1.1565192199999999E-3</v>
      </c>
      <c r="G678" s="231">
        <v>1.47443881E-3</v>
      </c>
      <c r="H678" s="231">
        <v>3.75052029E-3</v>
      </c>
    </row>
    <row r="679" spans="1:8">
      <c r="A679" s="227" t="s">
        <v>124</v>
      </c>
      <c r="B679" s="227" t="s">
        <v>57</v>
      </c>
      <c r="C679" s="227" t="s">
        <v>64</v>
      </c>
      <c r="D679" s="230">
        <v>941</v>
      </c>
      <c r="E679" s="231">
        <v>5.9300461E-3</v>
      </c>
      <c r="F679" s="231">
        <v>6.8346051999999997E-4</v>
      </c>
      <c r="G679" s="231">
        <v>1.7937352499999999E-3</v>
      </c>
      <c r="H679" s="231">
        <v>3.4528498600000001E-3</v>
      </c>
    </row>
    <row r="680" spans="1:8">
      <c r="A680" s="227" t="s">
        <v>124</v>
      </c>
      <c r="B680" s="227" t="s">
        <v>59</v>
      </c>
      <c r="C680" s="227" t="s">
        <v>64</v>
      </c>
      <c r="D680" s="230">
        <v>376</v>
      </c>
      <c r="E680" s="231">
        <v>5.3498384599999999E-3</v>
      </c>
      <c r="F680" s="231">
        <v>6.5144159999999999E-4</v>
      </c>
      <c r="G680" s="231">
        <v>1.6096271799999999E-3</v>
      </c>
      <c r="H680" s="231">
        <v>3.0887692199999999E-3</v>
      </c>
    </row>
    <row r="681" spans="1:8">
      <c r="A681" s="227" t="s">
        <v>124</v>
      </c>
      <c r="B681" s="227" t="s">
        <v>60</v>
      </c>
      <c r="C681" s="227" t="s">
        <v>64</v>
      </c>
      <c r="D681" s="230">
        <v>208</v>
      </c>
      <c r="E681" s="231">
        <v>5.6047451399999998E-3</v>
      </c>
      <c r="F681" s="231">
        <v>6.7752825000000003E-4</v>
      </c>
      <c r="G681" s="231">
        <v>1.7745056400000001E-3</v>
      </c>
      <c r="H681" s="231">
        <v>3.1527107400000001E-3</v>
      </c>
    </row>
    <row r="682" spans="1:8">
      <c r="A682" s="227" t="s">
        <v>124</v>
      </c>
      <c r="B682" s="227" t="s">
        <v>61</v>
      </c>
      <c r="C682" s="227" t="s">
        <v>64</v>
      </c>
      <c r="D682" s="230">
        <v>104</v>
      </c>
      <c r="E682" s="231">
        <v>6.97872127E-3</v>
      </c>
      <c r="F682" s="231">
        <v>7.4975493000000002E-4</v>
      </c>
      <c r="G682" s="231">
        <v>2.04816572E-3</v>
      </c>
      <c r="H682" s="231">
        <v>4.1808001500000004E-3</v>
      </c>
    </row>
    <row r="683" spans="1:8">
      <c r="A683" s="227" t="s">
        <v>124</v>
      </c>
      <c r="B683" s="227" t="s">
        <v>62</v>
      </c>
      <c r="C683" s="227" t="s">
        <v>64</v>
      </c>
      <c r="D683" s="230">
        <v>253</v>
      </c>
      <c r="E683" s="231">
        <v>6.6286961400000002E-3</v>
      </c>
      <c r="F683" s="231">
        <v>7.0867162000000004E-4</v>
      </c>
      <c r="G683" s="231">
        <v>1.9785717E-3</v>
      </c>
      <c r="H683" s="231">
        <v>3.9414523300000002E-3</v>
      </c>
    </row>
    <row r="684" spans="1:8">
      <c r="A684" s="227" t="s">
        <v>124</v>
      </c>
      <c r="B684" s="227" t="s">
        <v>57</v>
      </c>
      <c r="C684" s="227" t="s">
        <v>65</v>
      </c>
      <c r="D684" s="230">
        <v>845</v>
      </c>
      <c r="E684" s="231">
        <v>6.0002600100000003E-3</v>
      </c>
      <c r="F684" s="231">
        <v>9.4184175000000005E-4</v>
      </c>
      <c r="G684" s="231">
        <v>9.9338404999999995E-4</v>
      </c>
      <c r="H684" s="231">
        <v>4.0650337199999997E-3</v>
      </c>
    </row>
    <row r="685" spans="1:8">
      <c r="A685" s="227" t="s">
        <v>124</v>
      </c>
      <c r="B685" s="227" t="s">
        <v>59</v>
      </c>
      <c r="C685" s="227" t="s">
        <v>65</v>
      </c>
      <c r="D685" s="230">
        <v>377</v>
      </c>
      <c r="E685" s="231">
        <v>5.6249076500000002E-3</v>
      </c>
      <c r="F685" s="231">
        <v>8.4687200000000003E-4</v>
      </c>
      <c r="G685" s="231">
        <v>9.2856592999999998E-4</v>
      </c>
      <c r="H685" s="231">
        <v>3.8494692500000002E-3</v>
      </c>
    </row>
    <row r="686" spans="1:8">
      <c r="A686" s="227" t="s">
        <v>124</v>
      </c>
      <c r="B686" s="227" t="s">
        <v>60</v>
      </c>
      <c r="C686" s="227" t="s">
        <v>65</v>
      </c>
      <c r="D686" s="230">
        <v>224</v>
      </c>
      <c r="E686" s="231">
        <v>6.0062208399999997E-3</v>
      </c>
      <c r="F686" s="231">
        <v>1.0507603399999999E-3</v>
      </c>
      <c r="G686" s="231">
        <v>1.0196033600000001E-3</v>
      </c>
      <c r="H686" s="231">
        <v>3.9358566499999997E-3</v>
      </c>
    </row>
    <row r="687" spans="1:8">
      <c r="A687" s="227" t="s">
        <v>124</v>
      </c>
      <c r="B687" s="227" t="s">
        <v>61</v>
      </c>
      <c r="C687" s="227" t="s">
        <v>65</v>
      </c>
      <c r="D687" s="230">
        <v>27</v>
      </c>
      <c r="E687" s="231">
        <v>7.8990909899999996E-3</v>
      </c>
      <c r="F687" s="231">
        <v>1.23756841E-3</v>
      </c>
      <c r="G687" s="231">
        <v>1.20756144E-3</v>
      </c>
      <c r="H687" s="231">
        <v>5.4539606399999999E-3</v>
      </c>
    </row>
    <row r="688" spans="1:8">
      <c r="A688" s="227" t="s">
        <v>124</v>
      </c>
      <c r="B688" s="227" t="s">
        <v>62</v>
      </c>
      <c r="C688" s="227" t="s">
        <v>65</v>
      </c>
      <c r="D688" s="230">
        <v>217</v>
      </c>
      <c r="E688" s="231">
        <v>6.4099566800000004E-3</v>
      </c>
      <c r="F688" s="231">
        <v>9.5760770999999995E-4</v>
      </c>
      <c r="G688" s="231">
        <v>1.0522804300000001E-3</v>
      </c>
      <c r="H688" s="231">
        <v>4.40006801E-3</v>
      </c>
    </row>
    <row r="689" spans="1:8">
      <c r="A689" s="227" t="s">
        <v>124</v>
      </c>
      <c r="B689" s="227" t="s">
        <v>57</v>
      </c>
      <c r="C689" s="227" t="s">
        <v>66</v>
      </c>
      <c r="D689" s="230">
        <v>1049</v>
      </c>
      <c r="E689" s="231">
        <v>6.7214253799999998E-3</v>
      </c>
      <c r="F689" s="231">
        <v>1.1555976800000001E-3</v>
      </c>
      <c r="G689" s="231">
        <v>1.20027207E-3</v>
      </c>
      <c r="H689" s="231">
        <v>4.3655551299999996E-3</v>
      </c>
    </row>
    <row r="690" spans="1:8">
      <c r="A690" s="227" t="s">
        <v>124</v>
      </c>
      <c r="B690" s="227" t="s">
        <v>59</v>
      </c>
      <c r="C690" s="227" t="s">
        <v>66</v>
      </c>
      <c r="D690" s="230">
        <v>410</v>
      </c>
      <c r="E690" s="231">
        <v>6.5326894700000002E-3</v>
      </c>
      <c r="F690" s="231">
        <v>1.03455259E-3</v>
      </c>
      <c r="G690" s="231">
        <v>1.1040817500000001E-3</v>
      </c>
      <c r="H690" s="231">
        <v>4.3940546299999998E-3</v>
      </c>
    </row>
    <row r="691" spans="1:8">
      <c r="A691" s="227" t="s">
        <v>124</v>
      </c>
      <c r="B691" s="227" t="s">
        <v>60</v>
      </c>
      <c r="C691" s="227" t="s">
        <v>66</v>
      </c>
      <c r="D691" s="230">
        <v>278</v>
      </c>
      <c r="E691" s="231">
        <v>6.3198189100000003E-3</v>
      </c>
      <c r="F691" s="231">
        <v>1.23934162E-3</v>
      </c>
      <c r="G691" s="231">
        <v>1.14512534E-3</v>
      </c>
      <c r="H691" s="231">
        <v>3.93535146E-3</v>
      </c>
    </row>
    <row r="692" spans="1:8">
      <c r="A692" s="227" t="s">
        <v>124</v>
      </c>
      <c r="B692" s="227" t="s">
        <v>61</v>
      </c>
      <c r="C692" s="227" t="s">
        <v>66</v>
      </c>
      <c r="D692" s="230">
        <v>100</v>
      </c>
      <c r="E692" s="231">
        <v>7.8178238700000006E-3</v>
      </c>
      <c r="F692" s="231">
        <v>1.37268496E-3</v>
      </c>
      <c r="G692" s="231">
        <v>1.4395831E-3</v>
      </c>
      <c r="H692" s="231">
        <v>5.0055553099999997E-3</v>
      </c>
    </row>
    <row r="693" spans="1:8">
      <c r="A693" s="227" t="s">
        <v>124</v>
      </c>
      <c r="B693" s="227" t="s">
        <v>62</v>
      </c>
      <c r="C693" s="227" t="s">
        <v>66</v>
      </c>
      <c r="D693" s="230">
        <v>261</v>
      </c>
      <c r="E693" s="231">
        <v>7.0255957800000003E-3</v>
      </c>
      <c r="F693" s="231">
        <v>1.1733714E-3</v>
      </c>
      <c r="G693" s="231">
        <v>1.31842425E-3</v>
      </c>
      <c r="H693" s="231">
        <v>4.5337996199999999E-3</v>
      </c>
    </row>
    <row r="694" spans="1:8">
      <c r="A694" s="227" t="s">
        <v>124</v>
      </c>
      <c r="B694" s="227" t="s">
        <v>57</v>
      </c>
      <c r="C694" s="227" t="s">
        <v>67</v>
      </c>
      <c r="D694" s="230">
        <v>819</v>
      </c>
      <c r="E694" s="231">
        <v>7.39020857E-3</v>
      </c>
      <c r="F694" s="231">
        <v>8.1788686999999998E-4</v>
      </c>
      <c r="G694" s="231">
        <v>1.6849107800000001E-3</v>
      </c>
      <c r="H694" s="231">
        <v>4.88741044E-3</v>
      </c>
    </row>
    <row r="695" spans="1:8">
      <c r="A695" s="227" t="s">
        <v>124</v>
      </c>
      <c r="B695" s="227" t="s">
        <v>59</v>
      </c>
      <c r="C695" s="227" t="s">
        <v>67</v>
      </c>
      <c r="D695" s="230">
        <v>263</v>
      </c>
      <c r="E695" s="231">
        <v>6.7310939500000002E-3</v>
      </c>
      <c r="F695" s="231">
        <v>6.754768E-4</v>
      </c>
      <c r="G695" s="231">
        <v>1.44345842E-3</v>
      </c>
      <c r="H695" s="231">
        <v>4.6121582599999997E-3</v>
      </c>
    </row>
    <row r="696" spans="1:8">
      <c r="A696" s="227" t="s">
        <v>124</v>
      </c>
      <c r="B696" s="227" t="s">
        <v>60</v>
      </c>
      <c r="C696" s="227" t="s">
        <v>67</v>
      </c>
      <c r="D696" s="230">
        <v>195</v>
      </c>
      <c r="E696" s="231">
        <v>7.4694323400000002E-3</v>
      </c>
      <c r="F696" s="231">
        <v>8.9690148E-4</v>
      </c>
      <c r="G696" s="231">
        <v>1.60802444E-3</v>
      </c>
      <c r="H696" s="231">
        <v>4.9645059199999999E-3</v>
      </c>
    </row>
    <row r="697" spans="1:8">
      <c r="A697" s="227" t="s">
        <v>124</v>
      </c>
      <c r="B697" s="227" t="s">
        <v>61</v>
      </c>
      <c r="C697" s="227" t="s">
        <v>67</v>
      </c>
      <c r="D697" s="230">
        <v>92</v>
      </c>
      <c r="E697" s="231">
        <v>9.1778630900000002E-3</v>
      </c>
      <c r="F697" s="231">
        <v>9.1082909999999997E-4</v>
      </c>
      <c r="G697" s="231">
        <v>2.0230724199999999E-3</v>
      </c>
      <c r="H697" s="231">
        <v>6.2439610899999998E-3</v>
      </c>
    </row>
    <row r="698" spans="1:8">
      <c r="A698" s="227" t="s">
        <v>124</v>
      </c>
      <c r="B698" s="227" t="s">
        <v>62</v>
      </c>
      <c r="C698" s="227" t="s">
        <v>67</v>
      </c>
      <c r="D698" s="230">
        <v>269</v>
      </c>
      <c r="E698" s="231">
        <v>7.3658007500000001E-3</v>
      </c>
      <c r="F698" s="231">
        <v>8.6805533000000005E-4</v>
      </c>
      <c r="G698" s="231">
        <v>1.8610592500000001E-3</v>
      </c>
      <c r="H698" s="231">
        <v>4.6366856999999996E-3</v>
      </c>
    </row>
    <row r="699" spans="1:8">
      <c r="A699" s="227" t="s">
        <v>124</v>
      </c>
      <c r="B699" s="227" t="s">
        <v>57</v>
      </c>
      <c r="C699" s="227" t="s">
        <v>68</v>
      </c>
      <c r="D699" s="230">
        <v>1071</v>
      </c>
      <c r="E699" s="231">
        <v>6.24524477E-3</v>
      </c>
      <c r="F699" s="231">
        <v>9.9269005000000008E-4</v>
      </c>
      <c r="G699" s="231">
        <v>1.23086093E-3</v>
      </c>
      <c r="H699" s="231">
        <v>4.0216933100000003E-3</v>
      </c>
    </row>
    <row r="700" spans="1:8">
      <c r="A700" s="227" t="s">
        <v>124</v>
      </c>
      <c r="B700" s="227" t="s">
        <v>59</v>
      </c>
      <c r="C700" s="227" t="s">
        <v>68</v>
      </c>
      <c r="D700" s="230">
        <v>428</v>
      </c>
      <c r="E700" s="231">
        <v>5.6521771999999996E-3</v>
      </c>
      <c r="F700" s="231">
        <v>7.8073596000000002E-4</v>
      </c>
      <c r="G700" s="231">
        <v>1.12636269E-3</v>
      </c>
      <c r="H700" s="231">
        <v>3.7450780799999999E-3</v>
      </c>
    </row>
    <row r="701" spans="1:8">
      <c r="A701" s="227" t="s">
        <v>124</v>
      </c>
      <c r="B701" s="227" t="s">
        <v>60</v>
      </c>
      <c r="C701" s="227" t="s">
        <v>68</v>
      </c>
      <c r="D701" s="230">
        <v>252</v>
      </c>
      <c r="E701" s="231">
        <v>5.8128947500000003E-3</v>
      </c>
      <c r="F701" s="231">
        <v>8.9446442000000004E-4</v>
      </c>
      <c r="G701" s="231">
        <v>1.18018788E-3</v>
      </c>
      <c r="H701" s="231">
        <v>3.7382419499999999E-3</v>
      </c>
    </row>
    <row r="702" spans="1:8">
      <c r="A702" s="227" t="s">
        <v>124</v>
      </c>
      <c r="B702" s="227" t="s">
        <v>61</v>
      </c>
      <c r="C702" s="227" t="s">
        <v>68</v>
      </c>
      <c r="D702" s="230">
        <v>60</v>
      </c>
      <c r="E702" s="231">
        <v>7.3437497099999999E-3</v>
      </c>
      <c r="F702" s="231">
        <v>1.4402003999999999E-3</v>
      </c>
      <c r="G702" s="231">
        <v>1.3109565199999999E-3</v>
      </c>
      <c r="H702" s="231">
        <v>4.5925923399999999E-3</v>
      </c>
    </row>
    <row r="703" spans="1:8">
      <c r="A703" s="227" t="s">
        <v>124</v>
      </c>
      <c r="B703" s="227" t="s">
        <v>62</v>
      </c>
      <c r="C703" s="227" t="s">
        <v>68</v>
      </c>
      <c r="D703" s="230">
        <v>331</v>
      </c>
      <c r="E703" s="231">
        <v>7.14214758E-3</v>
      </c>
      <c r="F703" s="231">
        <v>1.26041993E-3</v>
      </c>
      <c r="G703" s="231">
        <v>1.3900425599999999E-3</v>
      </c>
      <c r="H703" s="231">
        <v>4.4916846000000003E-3</v>
      </c>
    </row>
    <row r="704" spans="1:8">
      <c r="A704" s="227" t="s">
        <v>124</v>
      </c>
      <c r="B704" s="227" t="s">
        <v>57</v>
      </c>
      <c r="C704" s="227" t="s">
        <v>69</v>
      </c>
      <c r="D704" s="230">
        <v>542</v>
      </c>
      <c r="E704" s="231">
        <v>4.1747170400000004E-3</v>
      </c>
      <c r="F704" s="231">
        <v>6.9335513000000001E-4</v>
      </c>
      <c r="G704" s="231">
        <v>6.4310826999999999E-4</v>
      </c>
      <c r="H704" s="231">
        <v>2.8382531500000001E-3</v>
      </c>
    </row>
    <row r="705" spans="1:8">
      <c r="A705" s="227" t="s">
        <v>124</v>
      </c>
      <c r="B705" s="227" t="s">
        <v>59</v>
      </c>
      <c r="C705" s="227" t="s">
        <v>69</v>
      </c>
      <c r="D705" s="230">
        <v>199</v>
      </c>
      <c r="E705" s="231">
        <v>3.7637258100000001E-3</v>
      </c>
      <c r="F705" s="231">
        <v>6.4157570000000004E-4</v>
      </c>
      <c r="G705" s="231">
        <v>4.9977872999999999E-4</v>
      </c>
      <c r="H705" s="231">
        <v>2.6223708900000001E-3</v>
      </c>
    </row>
    <row r="706" spans="1:8">
      <c r="A706" s="227" t="s">
        <v>124</v>
      </c>
      <c r="B706" s="227" t="s">
        <v>60</v>
      </c>
      <c r="C706" s="227" t="s">
        <v>69</v>
      </c>
      <c r="D706" s="230">
        <v>144</v>
      </c>
      <c r="E706" s="231">
        <v>4.2966336500000002E-3</v>
      </c>
      <c r="F706" s="231">
        <v>7.3069355999999996E-4</v>
      </c>
      <c r="G706" s="231">
        <v>6.2395487000000002E-4</v>
      </c>
      <c r="H706" s="231">
        <v>2.9419847100000001E-3</v>
      </c>
    </row>
    <row r="707" spans="1:8">
      <c r="A707" s="227" t="s">
        <v>124</v>
      </c>
      <c r="B707" s="227" t="s">
        <v>61</v>
      </c>
      <c r="C707" s="227" t="s">
        <v>69</v>
      </c>
      <c r="D707" s="230">
        <v>53</v>
      </c>
      <c r="E707" s="231">
        <v>4.7960340300000001E-3</v>
      </c>
      <c r="F707" s="231">
        <v>7.7852000999999995E-4</v>
      </c>
      <c r="G707" s="231">
        <v>1.0501832099999999E-3</v>
      </c>
      <c r="H707" s="231">
        <v>2.9673303400000002E-3</v>
      </c>
    </row>
    <row r="708" spans="1:8">
      <c r="A708" s="227" t="s">
        <v>124</v>
      </c>
      <c r="B708" s="227" t="s">
        <v>62</v>
      </c>
      <c r="C708" s="227" t="s">
        <v>69</v>
      </c>
      <c r="D708" s="230">
        <v>146</v>
      </c>
      <c r="E708" s="231">
        <v>4.3891106399999999E-3</v>
      </c>
      <c r="F708" s="231">
        <v>6.9618822999999999E-4</v>
      </c>
      <c r="G708" s="231">
        <v>7.0958564000000003E-4</v>
      </c>
      <c r="H708" s="231">
        <v>2.9833362599999999E-3</v>
      </c>
    </row>
    <row r="709" spans="1:8">
      <c r="A709" s="227" t="s">
        <v>124</v>
      </c>
      <c r="B709" s="227" t="s">
        <v>57</v>
      </c>
      <c r="C709" s="227" t="s">
        <v>70</v>
      </c>
      <c r="D709" s="230">
        <v>702</v>
      </c>
      <c r="E709" s="231">
        <v>7.6511057199999998E-3</v>
      </c>
      <c r="F709" s="231">
        <v>1.13460525E-3</v>
      </c>
      <c r="G709" s="231">
        <v>1.75360388E-3</v>
      </c>
      <c r="H709" s="231">
        <v>4.7628961100000004E-3</v>
      </c>
    </row>
    <row r="710" spans="1:8">
      <c r="A710" s="227" t="s">
        <v>124</v>
      </c>
      <c r="B710" s="227" t="s">
        <v>59</v>
      </c>
      <c r="C710" s="227" t="s">
        <v>70</v>
      </c>
      <c r="D710" s="230">
        <v>299</v>
      </c>
      <c r="E710" s="231">
        <v>7.0002629699999997E-3</v>
      </c>
      <c r="F710" s="231">
        <v>1.0561436899999999E-3</v>
      </c>
      <c r="G710" s="231">
        <v>1.5335452099999999E-3</v>
      </c>
      <c r="H710" s="231">
        <v>4.4105735700000004E-3</v>
      </c>
    </row>
    <row r="711" spans="1:8">
      <c r="A711" s="227" t="s">
        <v>124</v>
      </c>
      <c r="B711" s="227" t="s">
        <v>60</v>
      </c>
      <c r="C711" s="227" t="s">
        <v>70</v>
      </c>
      <c r="D711" s="230">
        <v>157</v>
      </c>
      <c r="E711" s="231">
        <v>7.5471807100000003E-3</v>
      </c>
      <c r="F711" s="231">
        <v>1.1137648E-3</v>
      </c>
      <c r="G711" s="231">
        <v>1.7542460399999999E-3</v>
      </c>
      <c r="H711" s="231">
        <v>4.6791693799999997E-3</v>
      </c>
    </row>
    <row r="712" spans="1:8">
      <c r="A712" s="227" t="s">
        <v>124</v>
      </c>
      <c r="B712" s="227" t="s">
        <v>61</v>
      </c>
      <c r="C712" s="227" t="s">
        <v>70</v>
      </c>
      <c r="D712" s="230">
        <v>55</v>
      </c>
      <c r="E712" s="231">
        <v>9.1513044499999998E-3</v>
      </c>
      <c r="F712" s="231">
        <v>1.27798797E-3</v>
      </c>
      <c r="G712" s="231">
        <v>1.9930553599999999E-3</v>
      </c>
      <c r="H712" s="231">
        <v>5.8802607399999996E-3</v>
      </c>
    </row>
    <row r="713" spans="1:8">
      <c r="A713" s="227" t="s">
        <v>124</v>
      </c>
      <c r="B713" s="227" t="s">
        <v>62</v>
      </c>
      <c r="C713" s="227" t="s">
        <v>70</v>
      </c>
      <c r="D713" s="230">
        <v>191</v>
      </c>
      <c r="E713" s="231">
        <v>8.3233951299999994E-3</v>
      </c>
      <c r="F713" s="231">
        <v>1.23327491E-3</v>
      </c>
      <c r="G713" s="231">
        <v>2.0286137900000002E-3</v>
      </c>
      <c r="H713" s="231">
        <v>5.0615059699999996E-3</v>
      </c>
    </row>
    <row r="714" spans="1:8">
      <c r="A714" s="227" t="s">
        <v>124</v>
      </c>
      <c r="B714" s="227" t="s">
        <v>57</v>
      </c>
      <c r="C714" s="227" t="s">
        <v>71</v>
      </c>
      <c r="D714" s="230">
        <v>705</v>
      </c>
      <c r="E714" s="231">
        <v>6.9343805100000001E-3</v>
      </c>
      <c r="F714" s="231">
        <v>1.18997876E-3</v>
      </c>
      <c r="G714" s="231">
        <v>1.82983624E-3</v>
      </c>
      <c r="H714" s="231">
        <v>3.9145650299999999E-3</v>
      </c>
    </row>
    <row r="715" spans="1:8">
      <c r="A715" s="227" t="s">
        <v>124</v>
      </c>
      <c r="B715" s="227" t="s">
        <v>59</v>
      </c>
      <c r="C715" s="227" t="s">
        <v>71</v>
      </c>
      <c r="D715" s="230">
        <v>278</v>
      </c>
      <c r="E715" s="231">
        <v>6.32202549E-3</v>
      </c>
      <c r="F715" s="231">
        <v>1.0137720900000001E-3</v>
      </c>
      <c r="G715" s="231">
        <v>1.7004310600000001E-3</v>
      </c>
      <c r="H715" s="231">
        <v>3.6078218299999999E-3</v>
      </c>
    </row>
    <row r="716" spans="1:8">
      <c r="A716" s="227" t="s">
        <v>124</v>
      </c>
      <c r="B716" s="227" t="s">
        <v>60</v>
      </c>
      <c r="C716" s="227" t="s">
        <v>71</v>
      </c>
      <c r="D716" s="230">
        <v>190</v>
      </c>
      <c r="E716" s="231">
        <v>6.4784354400000002E-3</v>
      </c>
      <c r="F716" s="231">
        <v>1.1153140899999999E-3</v>
      </c>
      <c r="G716" s="231">
        <v>1.8834062000000001E-3</v>
      </c>
      <c r="H716" s="231">
        <v>3.47971468E-3</v>
      </c>
    </row>
    <row r="717" spans="1:8">
      <c r="A717" s="227" t="s">
        <v>124</v>
      </c>
      <c r="B717" s="227" t="s">
        <v>61</v>
      </c>
      <c r="C717" s="227" t="s">
        <v>71</v>
      </c>
      <c r="D717" s="230">
        <v>53</v>
      </c>
      <c r="E717" s="231">
        <v>8.1210689400000001E-3</v>
      </c>
      <c r="F717" s="231">
        <v>1.5218813099999999E-3</v>
      </c>
      <c r="G717" s="231">
        <v>2.2193830499999999E-3</v>
      </c>
      <c r="H717" s="231">
        <v>4.3798040899999998E-3</v>
      </c>
    </row>
    <row r="718" spans="1:8">
      <c r="A718" s="227" t="s">
        <v>124</v>
      </c>
      <c r="B718" s="227" t="s">
        <v>62</v>
      </c>
      <c r="C718" s="227" t="s">
        <v>71</v>
      </c>
      <c r="D718" s="230">
        <v>184</v>
      </c>
      <c r="E718" s="231">
        <v>7.9885640799999998E-3</v>
      </c>
      <c r="F718" s="231">
        <v>1.4377010799999999E-3</v>
      </c>
      <c r="G718" s="231">
        <v>1.8578273700000001E-3</v>
      </c>
      <c r="H718" s="231">
        <v>4.6930351800000001E-3</v>
      </c>
    </row>
    <row r="719" spans="1:8">
      <c r="A719" s="227" t="s">
        <v>124</v>
      </c>
      <c r="B719" s="227" t="s">
        <v>57</v>
      </c>
      <c r="C719" s="227" t="s">
        <v>72</v>
      </c>
      <c r="D719" s="230">
        <v>1212</v>
      </c>
      <c r="E719" s="231">
        <v>6.0583113099999999E-3</v>
      </c>
      <c r="F719" s="231">
        <v>4.3645312000000001E-4</v>
      </c>
      <c r="G719" s="231">
        <v>1.29800541E-3</v>
      </c>
      <c r="H719" s="231">
        <v>4.3238522900000001E-3</v>
      </c>
    </row>
    <row r="720" spans="1:8">
      <c r="A720" s="227" t="s">
        <v>124</v>
      </c>
      <c r="B720" s="227" t="s">
        <v>59</v>
      </c>
      <c r="C720" s="227" t="s">
        <v>72</v>
      </c>
      <c r="D720" s="230">
        <v>485</v>
      </c>
      <c r="E720" s="231">
        <v>5.3479379100000004E-3</v>
      </c>
      <c r="F720" s="231">
        <v>3.7953392E-4</v>
      </c>
      <c r="G720" s="231">
        <v>1.14318416E-3</v>
      </c>
      <c r="H720" s="231">
        <v>3.82521931E-3</v>
      </c>
    </row>
    <row r="721" spans="1:8">
      <c r="A721" s="227" t="s">
        <v>124</v>
      </c>
      <c r="B721" s="227" t="s">
        <v>60</v>
      </c>
      <c r="C721" s="227" t="s">
        <v>72</v>
      </c>
      <c r="D721" s="230">
        <v>287</v>
      </c>
      <c r="E721" s="231">
        <v>6.0602171799999998E-3</v>
      </c>
      <c r="F721" s="231">
        <v>4.8518333000000002E-4</v>
      </c>
      <c r="G721" s="231">
        <v>1.23886929E-3</v>
      </c>
      <c r="H721" s="231">
        <v>4.3361640899999996E-3</v>
      </c>
    </row>
    <row r="722" spans="1:8">
      <c r="A722" s="227" t="s">
        <v>124</v>
      </c>
      <c r="B722" s="227" t="s">
        <v>61</v>
      </c>
      <c r="C722" s="227" t="s">
        <v>72</v>
      </c>
      <c r="D722" s="230">
        <v>111</v>
      </c>
      <c r="E722" s="231">
        <v>7.5429593800000003E-3</v>
      </c>
      <c r="F722" s="231">
        <v>5.1092737000000004E-4</v>
      </c>
      <c r="G722" s="231">
        <v>1.6114027899999999E-3</v>
      </c>
      <c r="H722" s="231">
        <v>5.4206287299999999E-3</v>
      </c>
    </row>
    <row r="723" spans="1:8">
      <c r="A723" s="227" t="s">
        <v>124</v>
      </c>
      <c r="B723" s="227" t="s">
        <v>62</v>
      </c>
      <c r="C723" s="227" t="s">
        <v>72</v>
      </c>
      <c r="D723" s="230">
        <v>329</v>
      </c>
      <c r="E723" s="231">
        <v>6.60295624E-3</v>
      </c>
      <c r="F723" s="231">
        <v>4.5272546999999998E-4</v>
      </c>
      <c r="G723" s="231">
        <v>1.47208829E-3</v>
      </c>
      <c r="H723" s="231">
        <v>4.6781420199999996E-3</v>
      </c>
    </row>
    <row r="724" spans="1:8">
      <c r="A724" s="227" t="s">
        <v>124</v>
      </c>
      <c r="B724" s="227" t="s">
        <v>57</v>
      </c>
      <c r="C724" s="227" t="s">
        <v>73</v>
      </c>
      <c r="D724" s="230">
        <v>2283</v>
      </c>
      <c r="E724" s="231">
        <v>7.0330114700000003E-3</v>
      </c>
      <c r="F724" s="231">
        <v>1.07864972E-3</v>
      </c>
      <c r="G724" s="231">
        <v>1.9687482400000001E-3</v>
      </c>
      <c r="H724" s="231">
        <v>3.9856130399999997E-3</v>
      </c>
    </row>
    <row r="725" spans="1:8">
      <c r="A725" s="227" t="s">
        <v>124</v>
      </c>
      <c r="B725" s="227" t="s">
        <v>59</v>
      </c>
      <c r="C725" s="227" t="s">
        <v>73</v>
      </c>
      <c r="D725" s="230">
        <v>992</v>
      </c>
      <c r="E725" s="231">
        <v>6.2657857599999998E-3</v>
      </c>
      <c r="F725" s="231">
        <v>9.6708831999999998E-4</v>
      </c>
      <c r="G725" s="231">
        <v>1.83096694E-3</v>
      </c>
      <c r="H725" s="231">
        <v>3.4677300399999999E-3</v>
      </c>
    </row>
    <row r="726" spans="1:8">
      <c r="A726" s="227" t="s">
        <v>124</v>
      </c>
      <c r="B726" s="227" t="s">
        <v>60</v>
      </c>
      <c r="C726" s="227" t="s">
        <v>73</v>
      </c>
      <c r="D726" s="230">
        <v>478</v>
      </c>
      <c r="E726" s="231">
        <v>6.7022361199999998E-3</v>
      </c>
      <c r="F726" s="231">
        <v>1.0404557500000001E-3</v>
      </c>
      <c r="G726" s="231">
        <v>1.8095021300000001E-3</v>
      </c>
      <c r="H726" s="231">
        <v>3.8522777799999998E-3</v>
      </c>
    </row>
    <row r="727" spans="1:8">
      <c r="A727" s="227" t="s">
        <v>124</v>
      </c>
      <c r="B727" s="227" t="s">
        <v>61</v>
      </c>
      <c r="C727" s="227" t="s">
        <v>73</v>
      </c>
      <c r="D727" s="230">
        <v>157</v>
      </c>
      <c r="E727" s="231">
        <v>8.7155723999999997E-3</v>
      </c>
      <c r="F727" s="231">
        <v>1.38903609E-3</v>
      </c>
      <c r="G727" s="231">
        <v>2.4513444199999999E-3</v>
      </c>
      <c r="H727" s="231">
        <v>4.8751914300000001E-3</v>
      </c>
    </row>
    <row r="728" spans="1:8">
      <c r="A728" s="227" t="s">
        <v>124</v>
      </c>
      <c r="B728" s="227" t="s">
        <v>62</v>
      </c>
      <c r="C728" s="227" t="s">
        <v>73</v>
      </c>
      <c r="D728" s="230">
        <v>656</v>
      </c>
      <c r="E728" s="231">
        <v>8.0315426400000001E-3</v>
      </c>
      <c r="F728" s="231">
        <v>1.20089816E-3</v>
      </c>
      <c r="G728" s="231">
        <v>2.1776371000000001E-3</v>
      </c>
      <c r="H728" s="231">
        <v>4.6530069100000002E-3</v>
      </c>
    </row>
    <row r="729" spans="1:8">
      <c r="A729" s="227" t="s">
        <v>124</v>
      </c>
      <c r="B729" s="227" t="s">
        <v>57</v>
      </c>
      <c r="C729" s="227" t="s">
        <v>74</v>
      </c>
      <c r="D729" s="230">
        <v>1795</v>
      </c>
      <c r="E729" s="231">
        <v>6.6021869100000002E-3</v>
      </c>
      <c r="F729" s="231">
        <v>7.4228155999999995E-4</v>
      </c>
      <c r="G729" s="231">
        <v>1.92206336E-3</v>
      </c>
      <c r="H729" s="231">
        <v>3.9378414999999998E-3</v>
      </c>
    </row>
    <row r="730" spans="1:8">
      <c r="A730" s="227" t="s">
        <v>124</v>
      </c>
      <c r="B730" s="227" t="s">
        <v>59</v>
      </c>
      <c r="C730" s="227" t="s">
        <v>74</v>
      </c>
      <c r="D730" s="230">
        <v>783</v>
      </c>
      <c r="E730" s="231">
        <v>5.92625088E-3</v>
      </c>
      <c r="F730" s="231">
        <v>6.6375737999999995E-4</v>
      </c>
      <c r="G730" s="231">
        <v>1.7009452E-3</v>
      </c>
      <c r="H730" s="231">
        <v>3.5615478200000002E-3</v>
      </c>
    </row>
    <row r="731" spans="1:8">
      <c r="A731" s="227" t="s">
        <v>124</v>
      </c>
      <c r="B731" s="227" t="s">
        <v>60</v>
      </c>
      <c r="C731" s="227" t="s">
        <v>74</v>
      </c>
      <c r="D731" s="230">
        <v>398</v>
      </c>
      <c r="E731" s="231">
        <v>6.1931181300000004E-3</v>
      </c>
      <c r="F731" s="231">
        <v>7.4609133000000003E-4</v>
      </c>
      <c r="G731" s="231">
        <v>1.8517061999999999E-3</v>
      </c>
      <c r="H731" s="231">
        <v>3.5953201099999999E-3</v>
      </c>
    </row>
    <row r="732" spans="1:8">
      <c r="A732" s="227" t="s">
        <v>124</v>
      </c>
      <c r="B732" s="227" t="s">
        <v>61</v>
      </c>
      <c r="C732" s="227" t="s">
        <v>74</v>
      </c>
      <c r="D732" s="230">
        <v>143</v>
      </c>
      <c r="E732" s="231">
        <v>8.12232882E-3</v>
      </c>
      <c r="F732" s="231">
        <v>8.8820877999999995E-4</v>
      </c>
      <c r="G732" s="231">
        <v>2.2239216399999998E-3</v>
      </c>
      <c r="H732" s="231">
        <v>5.0101979099999999E-3</v>
      </c>
    </row>
    <row r="733" spans="1:8">
      <c r="A733" s="227" t="s">
        <v>124</v>
      </c>
      <c r="B733" s="227" t="s">
        <v>62</v>
      </c>
      <c r="C733" s="227" t="s">
        <v>74</v>
      </c>
      <c r="D733" s="230">
        <v>471</v>
      </c>
      <c r="E733" s="231">
        <v>7.6100149099999998E-3</v>
      </c>
      <c r="F733" s="231">
        <v>8.252976E-4</v>
      </c>
      <c r="G733" s="231">
        <v>2.2574602500000001E-3</v>
      </c>
      <c r="H733" s="231">
        <v>4.5272565799999998E-3</v>
      </c>
    </row>
    <row r="734" spans="1:8">
      <c r="A734" s="227" t="s">
        <v>124</v>
      </c>
      <c r="B734" s="227" t="s">
        <v>57</v>
      </c>
      <c r="C734" s="227" t="s">
        <v>75</v>
      </c>
      <c r="D734" s="230">
        <v>863</v>
      </c>
      <c r="E734" s="231">
        <v>5.6876580099999999E-3</v>
      </c>
      <c r="F734" s="231">
        <v>6.0486920000000003E-4</v>
      </c>
      <c r="G734" s="231">
        <v>1.22634196E-3</v>
      </c>
      <c r="H734" s="231">
        <v>3.8564463600000002E-3</v>
      </c>
    </row>
    <row r="735" spans="1:8">
      <c r="A735" s="227" t="s">
        <v>124</v>
      </c>
      <c r="B735" s="227" t="s">
        <v>59</v>
      </c>
      <c r="C735" s="227" t="s">
        <v>75</v>
      </c>
      <c r="D735" s="230">
        <v>311</v>
      </c>
      <c r="E735" s="231">
        <v>5.5154368099999997E-3</v>
      </c>
      <c r="F735" s="231">
        <v>5.3065804999999995E-4</v>
      </c>
      <c r="G735" s="231">
        <v>1.1276346099999999E-3</v>
      </c>
      <c r="H735" s="231">
        <v>3.8571436799999998E-3</v>
      </c>
    </row>
    <row r="736" spans="1:8">
      <c r="A736" s="227" t="s">
        <v>124</v>
      </c>
      <c r="B736" s="227" t="s">
        <v>60</v>
      </c>
      <c r="C736" s="227" t="s">
        <v>75</v>
      </c>
      <c r="D736" s="230">
        <v>221</v>
      </c>
      <c r="E736" s="231">
        <v>5.5429861899999999E-3</v>
      </c>
      <c r="F736" s="231">
        <v>6.6611131E-4</v>
      </c>
      <c r="G736" s="231">
        <v>1.1941195E-3</v>
      </c>
      <c r="H736" s="231">
        <v>3.6827549000000002E-3</v>
      </c>
    </row>
    <row r="737" spans="1:8">
      <c r="A737" s="227" t="s">
        <v>124</v>
      </c>
      <c r="B737" s="227" t="s">
        <v>61</v>
      </c>
      <c r="C737" s="227" t="s">
        <v>75</v>
      </c>
      <c r="D737" s="230">
        <v>95</v>
      </c>
      <c r="E737" s="231">
        <v>6.0836985999999996E-3</v>
      </c>
      <c r="F737" s="231">
        <v>6.2512158000000003E-4</v>
      </c>
      <c r="G737" s="231">
        <v>1.3394247100000001E-3</v>
      </c>
      <c r="H737" s="231">
        <v>4.1191518E-3</v>
      </c>
    </row>
    <row r="738" spans="1:8">
      <c r="A738" s="227" t="s">
        <v>124</v>
      </c>
      <c r="B738" s="227" t="s">
        <v>62</v>
      </c>
      <c r="C738" s="227" t="s">
        <v>75</v>
      </c>
      <c r="D738" s="230">
        <v>236</v>
      </c>
      <c r="E738" s="231">
        <v>5.8906639900000004E-3</v>
      </c>
      <c r="F738" s="231">
        <v>6.3716236000000001E-4</v>
      </c>
      <c r="G738" s="231">
        <v>1.34107201E-3</v>
      </c>
      <c r="H738" s="231">
        <v>3.9124291299999997E-3</v>
      </c>
    </row>
    <row r="739" spans="1:8">
      <c r="A739" s="227" t="s">
        <v>124</v>
      </c>
      <c r="B739" s="227" t="s">
        <v>57</v>
      </c>
      <c r="C739" s="227" t="s">
        <v>76</v>
      </c>
      <c r="D739" s="230">
        <v>1099</v>
      </c>
      <c r="E739" s="231">
        <v>5.10152303E-3</v>
      </c>
      <c r="F739" s="231">
        <v>3.8071201999999998E-4</v>
      </c>
      <c r="G739" s="231">
        <v>1.31504205E-3</v>
      </c>
      <c r="H739" s="231">
        <v>3.4057684499999999E-3</v>
      </c>
    </row>
    <row r="740" spans="1:8">
      <c r="A740" s="227" t="s">
        <v>124</v>
      </c>
      <c r="B740" s="227" t="s">
        <v>59</v>
      </c>
      <c r="C740" s="227" t="s">
        <v>76</v>
      </c>
      <c r="D740" s="230">
        <v>552</v>
      </c>
      <c r="E740" s="231">
        <v>4.5455915400000003E-3</v>
      </c>
      <c r="F740" s="231">
        <v>3.242206E-4</v>
      </c>
      <c r="G740" s="231">
        <v>1.18300852E-3</v>
      </c>
      <c r="H740" s="231">
        <v>3.03836193E-3</v>
      </c>
    </row>
    <row r="741" spans="1:8">
      <c r="A741" s="227" t="s">
        <v>124</v>
      </c>
      <c r="B741" s="227" t="s">
        <v>60</v>
      </c>
      <c r="C741" s="227" t="s">
        <v>76</v>
      </c>
      <c r="D741" s="230">
        <v>244</v>
      </c>
      <c r="E741" s="231">
        <v>4.9905602699999996E-3</v>
      </c>
      <c r="F741" s="231">
        <v>4.1856382999999999E-4</v>
      </c>
      <c r="G741" s="231">
        <v>1.1901845499999999E-3</v>
      </c>
      <c r="H741" s="231">
        <v>3.38181137E-3</v>
      </c>
    </row>
    <row r="742" spans="1:8">
      <c r="A742" s="227" t="s">
        <v>124</v>
      </c>
      <c r="B742" s="227" t="s">
        <v>61</v>
      </c>
      <c r="C742" s="227" t="s">
        <v>76</v>
      </c>
      <c r="D742" s="230">
        <v>73</v>
      </c>
      <c r="E742" s="231">
        <v>6.7058280300000004E-3</v>
      </c>
      <c r="F742" s="231">
        <v>4.999046E-4</v>
      </c>
      <c r="G742" s="231">
        <v>1.8927572200000001E-3</v>
      </c>
      <c r="H742" s="231">
        <v>4.3131656499999999E-3</v>
      </c>
    </row>
    <row r="743" spans="1:8">
      <c r="A743" s="227" t="s">
        <v>124</v>
      </c>
      <c r="B743" s="227" t="s">
        <v>62</v>
      </c>
      <c r="C743" s="227" t="s">
        <v>76</v>
      </c>
      <c r="D743" s="230">
        <v>230</v>
      </c>
      <c r="E743" s="231">
        <v>6.0442831700000003E-3</v>
      </c>
      <c r="F743" s="231">
        <v>4.3830491999999999E-4</v>
      </c>
      <c r="G743" s="231">
        <v>1.58101828E-3</v>
      </c>
      <c r="H743" s="231">
        <v>4.0249594699999997E-3</v>
      </c>
    </row>
    <row r="744" spans="1:8">
      <c r="A744" s="227" t="s">
        <v>124</v>
      </c>
      <c r="B744" s="227" t="s">
        <v>57</v>
      </c>
      <c r="C744" s="227" t="s">
        <v>77</v>
      </c>
      <c r="D744" s="230">
        <v>2124</v>
      </c>
      <c r="E744" s="231">
        <v>6.2214950600000003E-3</v>
      </c>
      <c r="F744" s="231">
        <v>7.3655007000000003E-4</v>
      </c>
      <c r="G744" s="231">
        <v>1.7865104E-3</v>
      </c>
      <c r="H744" s="231">
        <v>3.6984341E-3</v>
      </c>
    </row>
    <row r="745" spans="1:8">
      <c r="A745" s="227" t="s">
        <v>124</v>
      </c>
      <c r="B745" s="227" t="s">
        <v>59</v>
      </c>
      <c r="C745" s="227" t="s">
        <v>77</v>
      </c>
      <c r="D745" s="230">
        <v>878</v>
      </c>
      <c r="E745" s="231">
        <v>5.6961051700000001E-3</v>
      </c>
      <c r="F745" s="231">
        <v>6.4841154999999997E-4</v>
      </c>
      <c r="G745" s="231">
        <v>1.61235527E-3</v>
      </c>
      <c r="H745" s="231">
        <v>3.4353378500000002E-3</v>
      </c>
    </row>
    <row r="746" spans="1:8">
      <c r="A746" s="227" t="s">
        <v>124</v>
      </c>
      <c r="B746" s="227" t="s">
        <v>60</v>
      </c>
      <c r="C746" s="227" t="s">
        <v>77</v>
      </c>
      <c r="D746" s="230">
        <v>447</v>
      </c>
      <c r="E746" s="231">
        <v>5.7941314200000002E-3</v>
      </c>
      <c r="F746" s="231">
        <v>7.1394147000000002E-4</v>
      </c>
      <c r="G746" s="231">
        <v>1.7627286500000001E-3</v>
      </c>
      <c r="H746" s="231">
        <v>3.3174608400000001E-3</v>
      </c>
    </row>
    <row r="747" spans="1:8">
      <c r="A747" s="227" t="s">
        <v>124</v>
      </c>
      <c r="B747" s="227" t="s">
        <v>61</v>
      </c>
      <c r="C747" s="227" t="s">
        <v>77</v>
      </c>
      <c r="D747" s="230">
        <v>180</v>
      </c>
      <c r="E747" s="231">
        <v>7.80066847E-3</v>
      </c>
      <c r="F747" s="231">
        <v>9.0965766999999995E-4</v>
      </c>
      <c r="G747" s="231">
        <v>2.0607636399999998E-3</v>
      </c>
      <c r="H747" s="231">
        <v>4.8302466499999999E-3</v>
      </c>
    </row>
    <row r="748" spans="1:8">
      <c r="A748" s="227" t="s">
        <v>124</v>
      </c>
      <c r="B748" s="227" t="s">
        <v>62</v>
      </c>
      <c r="C748" s="227" t="s">
        <v>77</v>
      </c>
      <c r="D748" s="230">
        <v>619</v>
      </c>
      <c r="E748" s="231">
        <v>6.8161196899999997E-3</v>
      </c>
      <c r="F748" s="231">
        <v>8.2755540999999999E-4</v>
      </c>
      <c r="G748" s="231">
        <v>1.9709579900000001E-3</v>
      </c>
      <c r="H748" s="231">
        <v>4.0176058099999998E-3</v>
      </c>
    </row>
    <row r="749" spans="1:8">
      <c r="A749" s="227" t="s">
        <v>124</v>
      </c>
      <c r="B749" s="227" t="s">
        <v>57</v>
      </c>
      <c r="C749" s="227" t="s">
        <v>78</v>
      </c>
      <c r="D749" s="230">
        <v>765</v>
      </c>
      <c r="E749" s="231">
        <v>7.1311120799999999E-3</v>
      </c>
      <c r="F749" s="231">
        <v>1.09245618E-3</v>
      </c>
      <c r="G749" s="231">
        <v>1.7685636600000001E-3</v>
      </c>
      <c r="H749" s="231">
        <v>4.2700917399999998E-3</v>
      </c>
    </row>
    <row r="750" spans="1:8">
      <c r="A750" s="227" t="s">
        <v>124</v>
      </c>
      <c r="B750" s="227" t="s">
        <v>59</v>
      </c>
      <c r="C750" s="227" t="s">
        <v>78</v>
      </c>
      <c r="D750" s="230">
        <v>280</v>
      </c>
      <c r="E750" s="231">
        <v>6.47557019E-3</v>
      </c>
      <c r="F750" s="231">
        <v>9.4109597999999996E-4</v>
      </c>
      <c r="G750" s="231">
        <v>1.59432845E-3</v>
      </c>
      <c r="H750" s="231">
        <v>3.9401452399999998E-3</v>
      </c>
    </row>
    <row r="751" spans="1:8">
      <c r="A751" s="227" t="s">
        <v>124</v>
      </c>
      <c r="B751" s="227" t="s">
        <v>60</v>
      </c>
      <c r="C751" s="227" t="s">
        <v>78</v>
      </c>
      <c r="D751" s="230">
        <v>173</v>
      </c>
      <c r="E751" s="231">
        <v>6.8511157000000003E-3</v>
      </c>
      <c r="F751" s="231">
        <v>1.1335899899999999E-3</v>
      </c>
      <c r="G751" s="231">
        <v>1.7175789600000001E-3</v>
      </c>
      <c r="H751" s="231">
        <v>3.9999462399999998E-3</v>
      </c>
    </row>
    <row r="752" spans="1:8">
      <c r="A752" s="227" t="s">
        <v>124</v>
      </c>
      <c r="B752" s="227" t="s">
        <v>61</v>
      </c>
      <c r="C752" s="227" t="s">
        <v>78</v>
      </c>
      <c r="D752" s="230">
        <v>71</v>
      </c>
      <c r="E752" s="231">
        <v>7.9041142599999992E-3</v>
      </c>
      <c r="F752" s="231">
        <v>1.17843615E-3</v>
      </c>
      <c r="G752" s="231">
        <v>2.0955591999999999E-3</v>
      </c>
      <c r="H752" s="231">
        <v>4.6301184299999999E-3</v>
      </c>
    </row>
    <row r="753" spans="1:8">
      <c r="A753" s="227" t="s">
        <v>124</v>
      </c>
      <c r="B753" s="227" t="s">
        <v>62</v>
      </c>
      <c r="C753" s="227" t="s">
        <v>78</v>
      </c>
      <c r="D753" s="230">
        <v>241</v>
      </c>
      <c r="E753" s="231">
        <v>7.8659998400000004E-3</v>
      </c>
      <c r="F753" s="231">
        <v>1.21345256E-3</v>
      </c>
      <c r="G753" s="231">
        <v>1.91125879E-3</v>
      </c>
      <c r="H753" s="231">
        <v>4.7412879999999998E-3</v>
      </c>
    </row>
    <row r="754" spans="1:8">
      <c r="A754" s="227" t="s">
        <v>124</v>
      </c>
      <c r="B754" s="227" t="s">
        <v>57</v>
      </c>
      <c r="C754" s="227" t="s">
        <v>79</v>
      </c>
      <c r="D754" s="230">
        <v>10553</v>
      </c>
      <c r="E754" s="231">
        <v>4.7032349300000003E-3</v>
      </c>
      <c r="F754" s="231">
        <v>9.872574199999999E-4</v>
      </c>
      <c r="G754" s="231">
        <v>7.3665288999999999E-4</v>
      </c>
      <c r="H754" s="231">
        <v>2.9793241400000001E-3</v>
      </c>
    </row>
    <row r="755" spans="1:8">
      <c r="A755" s="227" t="s">
        <v>124</v>
      </c>
      <c r="B755" s="227" t="s">
        <v>59</v>
      </c>
      <c r="C755" s="227" t="s">
        <v>79</v>
      </c>
      <c r="D755" s="230">
        <v>5928</v>
      </c>
      <c r="E755" s="231">
        <v>4.53494768E-3</v>
      </c>
      <c r="F755" s="231">
        <v>9.4307397999999999E-4</v>
      </c>
      <c r="G755" s="231">
        <v>7.0689687000000004E-4</v>
      </c>
      <c r="H755" s="231">
        <v>2.8849763499999999E-3</v>
      </c>
    </row>
    <row r="756" spans="1:8">
      <c r="A756" s="227" t="s">
        <v>124</v>
      </c>
      <c r="B756" s="227" t="s">
        <v>60</v>
      </c>
      <c r="C756" s="227" t="s">
        <v>79</v>
      </c>
      <c r="D756" s="230">
        <v>2539</v>
      </c>
      <c r="E756" s="231">
        <v>4.5302765100000003E-3</v>
      </c>
      <c r="F756" s="231">
        <v>1.0268740399999999E-3</v>
      </c>
      <c r="G756" s="231">
        <v>7.2689173000000003E-4</v>
      </c>
      <c r="H756" s="231">
        <v>2.7765102700000001E-3</v>
      </c>
    </row>
    <row r="757" spans="1:8">
      <c r="A757" s="227" t="s">
        <v>124</v>
      </c>
      <c r="B757" s="227" t="s">
        <v>61</v>
      </c>
      <c r="C757" s="227" t="s">
        <v>79</v>
      </c>
      <c r="D757" s="230">
        <v>522</v>
      </c>
      <c r="E757" s="231">
        <v>5.31014946E-3</v>
      </c>
      <c r="F757" s="231">
        <v>1.2290688600000001E-3</v>
      </c>
      <c r="G757" s="231">
        <v>8.0971932E-4</v>
      </c>
      <c r="H757" s="231">
        <v>3.2713607999999999E-3</v>
      </c>
    </row>
    <row r="758" spans="1:8">
      <c r="A758" s="227" t="s">
        <v>124</v>
      </c>
      <c r="B758" s="227" t="s">
        <v>62</v>
      </c>
      <c r="C758" s="227" t="s">
        <v>79</v>
      </c>
      <c r="D758" s="230">
        <v>1564</v>
      </c>
      <c r="E758" s="231">
        <v>5.4193083299999998E-3</v>
      </c>
      <c r="F758" s="231">
        <v>1.00970453E-3</v>
      </c>
      <c r="G758" s="231">
        <v>8.4089620000000001E-4</v>
      </c>
      <c r="H758" s="231">
        <v>3.5687071299999999E-3</v>
      </c>
    </row>
    <row r="759" spans="1:8">
      <c r="A759" s="227" t="s">
        <v>124</v>
      </c>
      <c r="B759" s="227" t="s">
        <v>57</v>
      </c>
      <c r="C759" s="227" t="s">
        <v>80</v>
      </c>
      <c r="D759" s="230">
        <v>4141</v>
      </c>
      <c r="E759" s="231">
        <v>4.7835274000000002E-3</v>
      </c>
      <c r="F759" s="231">
        <v>9.1881801999999999E-4</v>
      </c>
      <c r="G759" s="231">
        <v>7.6244922999999995E-4</v>
      </c>
      <c r="H759" s="231">
        <v>3.1022596799999999E-3</v>
      </c>
    </row>
    <row r="760" spans="1:8">
      <c r="A760" s="227" t="s">
        <v>124</v>
      </c>
      <c r="B760" s="227" t="s">
        <v>59</v>
      </c>
      <c r="C760" s="227" t="s">
        <v>80</v>
      </c>
      <c r="D760" s="230">
        <v>2112</v>
      </c>
      <c r="E760" s="231">
        <v>4.5603164599999999E-3</v>
      </c>
      <c r="F760" s="231">
        <v>8.8072542000000001E-4</v>
      </c>
      <c r="G760" s="231">
        <v>7.0831994000000004E-4</v>
      </c>
      <c r="H760" s="231">
        <v>2.9712706299999999E-3</v>
      </c>
    </row>
    <row r="761" spans="1:8">
      <c r="A761" s="227" t="s">
        <v>124</v>
      </c>
      <c r="B761" s="227" t="s">
        <v>60</v>
      </c>
      <c r="C761" s="227" t="s">
        <v>80</v>
      </c>
      <c r="D761" s="230">
        <v>943</v>
      </c>
      <c r="E761" s="231">
        <v>4.6969504799999999E-3</v>
      </c>
      <c r="F761" s="231">
        <v>9.4258106000000004E-4</v>
      </c>
      <c r="G761" s="231">
        <v>7.5680672999999996E-4</v>
      </c>
      <c r="H761" s="231">
        <v>2.9975622000000001E-3</v>
      </c>
    </row>
    <row r="762" spans="1:8">
      <c r="A762" s="227" t="s">
        <v>124</v>
      </c>
      <c r="B762" s="227" t="s">
        <v>61</v>
      </c>
      <c r="C762" s="227" t="s">
        <v>80</v>
      </c>
      <c r="D762" s="230">
        <v>270</v>
      </c>
      <c r="E762" s="231">
        <v>5.5613423599999998E-3</v>
      </c>
      <c r="F762" s="231">
        <v>1.07343082E-3</v>
      </c>
      <c r="G762" s="231">
        <v>8.7894353000000003E-4</v>
      </c>
      <c r="H762" s="231">
        <v>3.6089675399999998E-3</v>
      </c>
    </row>
    <row r="763" spans="1:8">
      <c r="A763" s="227" t="s">
        <v>124</v>
      </c>
      <c r="B763" s="227" t="s">
        <v>62</v>
      </c>
      <c r="C763" s="227" t="s">
        <v>80</v>
      </c>
      <c r="D763" s="230">
        <v>816</v>
      </c>
      <c r="E763" s="231">
        <v>5.2039360699999999E-3</v>
      </c>
      <c r="F763" s="231">
        <v>9.3879051000000002E-4</v>
      </c>
      <c r="G763" s="231">
        <v>8.7052330999999995E-4</v>
      </c>
      <c r="H763" s="231">
        <v>3.3946217899999999E-3</v>
      </c>
    </row>
    <row r="764" spans="1:8">
      <c r="A764" s="227" t="s">
        <v>124</v>
      </c>
      <c r="B764" s="227" t="s">
        <v>57</v>
      </c>
      <c r="C764" s="227" t="s">
        <v>119</v>
      </c>
      <c r="D764" s="230">
        <v>1959</v>
      </c>
      <c r="E764" s="231">
        <v>5.89836414E-3</v>
      </c>
      <c r="F764" s="231">
        <v>8.1115978999999998E-4</v>
      </c>
      <c r="G764" s="231">
        <v>1.3420074400000001E-3</v>
      </c>
      <c r="H764" s="231">
        <v>3.7451964400000001E-3</v>
      </c>
    </row>
    <row r="765" spans="1:8">
      <c r="A765" s="227" t="s">
        <v>124</v>
      </c>
      <c r="B765" s="227" t="s">
        <v>59</v>
      </c>
      <c r="C765" s="227" t="s">
        <v>119</v>
      </c>
      <c r="D765" s="230">
        <v>903</v>
      </c>
      <c r="E765" s="231">
        <v>5.3528231699999998E-3</v>
      </c>
      <c r="F765" s="231">
        <v>7.0264730999999999E-4</v>
      </c>
      <c r="G765" s="231">
        <v>1.17445425E-3</v>
      </c>
      <c r="H765" s="231">
        <v>3.4757211300000001E-3</v>
      </c>
    </row>
    <row r="766" spans="1:8">
      <c r="A766" s="227" t="s">
        <v>124</v>
      </c>
      <c r="B766" s="227" t="s">
        <v>60</v>
      </c>
      <c r="C766" s="227" t="s">
        <v>119</v>
      </c>
      <c r="D766" s="230">
        <v>377</v>
      </c>
      <c r="E766" s="231">
        <v>5.7701515399999998E-3</v>
      </c>
      <c r="F766" s="231">
        <v>8.3397780000000002E-4</v>
      </c>
      <c r="G766" s="231">
        <v>1.37117447E-3</v>
      </c>
      <c r="H766" s="231">
        <v>3.5649987900000001E-3</v>
      </c>
    </row>
    <row r="767" spans="1:8">
      <c r="A767" s="227" t="s">
        <v>124</v>
      </c>
      <c r="B767" s="227" t="s">
        <v>61</v>
      </c>
      <c r="C767" s="227" t="s">
        <v>119</v>
      </c>
      <c r="D767" s="230">
        <v>211</v>
      </c>
      <c r="E767" s="231">
        <v>7.6958813600000002E-3</v>
      </c>
      <c r="F767" s="231">
        <v>1.1699137499999999E-3</v>
      </c>
      <c r="G767" s="231">
        <v>1.6041883699999999E-3</v>
      </c>
      <c r="H767" s="231">
        <v>4.9217787600000003E-3</v>
      </c>
    </row>
    <row r="768" spans="1:8">
      <c r="A768" s="227" t="s">
        <v>124</v>
      </c>
      <c r="B768" s="227" t="s">
        <v>62</v>
      </c>
      <c r="C768" s="227" t="s">
        <v>119</v>
      </c>
      <c r="D768" s="230">
        <v>468</v>
      </c>
      <c r="E768" s="231">
        <v>6.2438417499999996E-3</v>
      </c>
      <c r="F768" s="231">
        <v>8.4040614000000001E-4</v>
      </c>
      <c r="G768" s="231">
        <v>1.5235980100000001E-3</v>
      </c>
      <c r="H768" s="231">
        <v>3.87983713E-3</v>
      </c>
    </row>
    <row r="769" spans="1:8">
      <c r="A769" s="227" t="s">
        <v>124</v>
      </c>
      <c r="B769" s="227" t="s">
        <v>57</v>
      </c>
      <c r="C769" s="227" t="s">
        <v>82</v>
      </c>
      <c r="D769" s="230">
        <v>1008</v>
      </c>
      <c r="E769" s="231">
        <v>7.7473496699999997E-3</v>
      </c>
      <c r="F769" s="231">
        <v>1.45477362E-3</v>
      </c>
      <c r="G769" s="231">
        <v>1.5909756499999999E-3</v>
      </c>
      <c r="H769" s="231">
        <v>4.7015884500000004E-3</v>
      </c>
    </row>
    <row r="770" spans="1:8">
      <c r="A770" s="227" t="s">
        <v>124</v>
      </c>
      <c r="B770" s="227" t="s">
        <v>59</v>
      </c>
      <c r="C770" s="227" t="s">
        <v>82</v>
      </c>
      <c r="D770" s="230">
        <v>386</v>
      </c>
      <c r="E770" s="231">
        <v>7.0116098300000004E-3</v>
      </c>
      <c r="F770" s="231">
        <v>1.2809739199999999E-3</v>
      </c>
      <c r="G770" s="231">
        <v>1.51974165E-3</v>
      </c>
      <c r="H770" s="231">
        <v>4.2108638099999998E-3</v>
      </c>
    </row>
    <row r="771" spans="1:8">
      <c r="A771" s="227" t="s">
        <v>124</v>
      </c>
      <c r="B771" s="227" t="s">
        <v>60</v>
      </c>
      <c r="C771" s="227" t="s">
        <v>82</v>
      </c>
      <c r="D771" s="230">
        <v>264</v>
      </c>
      <c r="E771" s="231">
        <v>7.6995210299999998E-3</v>
      </c>
      <c r="F771" s="231">
        <v>1.38744189E-3</v>
      </c>
      <c r="G771" s="231">
        <v>1.5053747000000001E-3</v>
      </c>
      <c r="H771" s="231">
        <v>4.8067039800000003E-3</v>
      </c>
    </row>
    <row r="772" spans="1:8">
      <c r="A772" s="227" t="s">
        <v>124</v>
      </c>
      <c r="B772" s="227" t="s">
        <v>61</v>
      </c>
      <c r="C772" s="227" t="s">
        <v>82</v>
      </c>
      <c r="D772" s="230">
        <v>97</v>
      </c>
      <c r="E772" s="231">
        <v>9.5944299199999996E-3</v>
      </c>
      <c r="F772" s="231">
        <v>1.9891893200000002E-3</v>
      </c>
      <c r="G772" s="231">
        <v>1.6961385199999999E-3</v>
      </c>
      <c r="H772" s="231">
        <v>5.9091014999999997E-3</v>
      </c>
    </row>
    <row r="773" spans="1:8">
      <c r="A773" s="227" t="s">
        <v>124</v>
      </c>
      <c r="B773" s="227" t="s">
        <v>62</v>
      </c>
      <c r="C773" s="227" t="s">
        <v>82</v>
      </c>
      <c r="D773" s="230">
        <v>261</v>
      </c>
      <c r="E773" s="231">
        <v>8.1973709699999994E-3</v>
      </c>
      <c r="F773" s="231">
        <v>1.5813021E-3</v>
      </c>
      <c r="G773" s="231">
        <v>1.7438269000000001E-3</v>
      </c>
      <c r="H773" s="231">
        <v>4.8722415E-3</v>
      </c>
    </row>
    <row r="774" spans="1:8">
      <c r="A774" s="227" t="s">
        <v>124</v>
      </c>
      <c r="B774" s="227" t="s">
        <v>57</v>
      </c>
      <c r="C774" s="227" t="s">
        <v>83</v>
      </c>
      <c r="D774" s="230">
        <v>1264</v>
      </c>
      <c r="E774" s="231">
        <v>5.60159522E-3</v>
      </c>
      <c r="F774" s="231">
        <v>8.3542999E-4</v>
      </c>
      <c r="G774" s="231">
        <v>1.1293876499999999E-3</v>
      </c>
      <c r="H774" s="231">
        <v>3.6367771099999999E-3</v>
      </c>
    </row>
    <row r="775" spans="1:8">
      <c r="A775" s="227" t="s">
        <v>124</v>
      </c>
      <c r="B775" s="227" t="s">
        <v>59</v>
      </c>
      <c r="C775" s="227" t="s">
        <v>83</v>
      </c>
      <c r="D775" s="230">
        <v>554</v>
      </c>
      <c r="E775" s="231">
        <v>5.0494716199999999E-3</v>
      </c>
      <c r="F775" s="231">
        <v>7.1786395000000001E-4</v>
      </c>
      <c r="G775" s="231">
        <v>1.0647936899999999E-3</v>
      </c>
      <c r="H775" s="231">
        <v>3.2668135000000001E-3</v>
      </c>
    </row>
    <row r="776" spans="1:8">
      <c r="A776" s="227" t="s">
        <v>124</v>
      </c>
      <c r="B776" s="227" t="s">
        <v>60</v>
      </c>
      <c r="C776" s="227" t="s">
        <v>83</v>
      </c>
      <c r="D776" s="230">
        <v>234</v>
      </c>
      <c r="E776" s="231">
        <v>5.1519465499999997E-3</v>
      </c>
      <c r="F776" s="231">
        <v>8.6038871999999996E-4</v>
      </c>
      <c r="G776" s="231">
        <v>1.08568746E-3</v>
      </c>
      <c r="H776" s="231">
        <v>3.20586989E-3</v>
      </c>
    </row>
    <row r="777" spans="1:8">
      <c r="A777" s="227" t="s">
        <v>124</v>
      </c>
      <c r="B777" s="227" t="s">
        <v>61</v>
      </c>
      <c r="C777" s="227" t="s">
        <v>83</v>
      </c>
      <c r="D777" s="230">
        <v>145</v>
      </c>
      <c r="E777" s="231">
        <v>6.7270910599999999E-3</v>
      </c>
      <c r="F777" s="231">
        <v>9.9345441000000005E-4</v>
      </c>
      <c r="G777" s="231">
        <v>1.24353424E-3</v>
      </c>
      <c r="H777" s="231">
        <v>4.4901019299999996E-3</v>
      </c>
    </row>
    <row r="778" spans="1:8">
      <c r="A778" s="227" t="s">
        <v>124</v>
      </c>
      <c r="B778" s="227" t="s">
        <v>62</v>
      </c>
      <c r="C778" s="227" t="s">
        <v>83</v>
      </c>
      <c r="D778" s="230">
        <v>331</v>
      </c>
      <c r="E778" s="231">
        <v>6.3505298499999998E-3</v>
      </c>
      <c r="F778" s="231">
        <v>9.4533238999999997E-4</v>
      </c>
      <c r="G778" s="231">
        <v>1.2183896E-3</v>
      </c>
      <c r="H778" s="231">
        <v>4.18680741E-3</v>
      </c>
    </row>
    <row r="779" spans="1:8">
      <c r="A779" s="227" t="s">
        <v>124</v>
      </c>
      <c r="B779" s="227" t="s">
        <v>57</v>
      </c>
      <c r="C779" s="227" t="s">
        <v>84</v>
      </c>
      <c r="D779" s="230">
        <v>1327</v>
      </c>
      <c r="E779" s="231">
        <v>5.7152199700000001E-3</v>
      </c>
      <c r="F779" s="231">
        <v>7.8809215000000005E-4</v>
      </c>
      <c r="G779" s="231">
        <v>1.33537055E-3</v>
      </c>
      <c r="H779" s="231">
        <v>3.5917567900000001E-3</v>
      </c>
    </row>
    <row r="780" spans="1:8">
      <c r="A780" s="227" t="s">
        <v>124</v>
      </c>
      <c r="B780" s="227" t="s">
        <v>59</v>
      </c>
      <c r="C780" s="227" t="s">
        <v>84</v>
      </c>
      <c r="D780" s="230">
        <v>543</v>
      </c>
      <c r="E780" s="231">
        <v>4.8647770599999996E-3</v>
      </c>
      <c r="F780" s="231">
        <v>6.5215512999999999E-4</v>
      </c>
      <c r="G780" s="231">
        <v>1.0959132500000001E-3</v>
      </c>
      <c r="H780" s="231">
        <v>3.1167082100000002E-3</v>
      </c>
    </row>
    <row r="781" spans="1:8">
      <c r="A781" s="227" t="s">
        <v>124</v>
      </c>
      <c r="B781" s="227" t="s">
        <v>60</v>
      </c>
      <c r="C781" s="227" t="s">
        <v>84</v>
      </c>
      <c r="D781" s="230">
        <v>358</v>
      </c>
      <c r="E781" s="231">
        <v>5.8726461499999999E-3</v>
      </c>
      <c r="F781" s="231">
        <v>7.9912813999999995E-4</v>
      </c>
      <c r="G781" s="231">
        <v>1.36060006E-3</v>
      </c>
      <c r="H781" s="231">
        <v>3.7129174599999999E-3</v>
      </c>
    </row>
    <row r="782" spans="1:8">
      <c r="A782" s="227" t="s">
        <v>124</v>
      </c>
      <c r="B782" s="227" t="s">
        <v>61</v>
      </c>
      <c r="C782" s="227" t="s">
        <v>84</v>
      </c>
      <c r="D782" s="230">
        <v>114</v>
      </c>
      <c r="E782" s="231">
        <v>7.4311644499999996E-3</v>
      </c>
      <c r="F782" s="231">
        <v>1.19811947E-3</v>
      </c>
      <c r="G782" s="231">
        <v>1.59813572E-3</v>
      </c>
      <c r="H782" s="231">
        <v>4.6349087900000004E-3</v>
      </c>
    </row>
    <row r="783" spans="1:8">
      <c r="A783" s="227" t="s">
        <v>124</v>
      </c>
      <c r="B783" s="227" t="s">
        <v>62</v>
      </c>
      <c r="C783" s="227" t="s">
        <v>84</v>
      </c>
      <c r="D783" s="230">
        <v>312</v>
      </c>
      <c r="E783" s="231">
        <v>6.3877015700000003E-3</v>
      </c>
      <c r="F783" s="231">
        <v>8.6219409000000001E-4</v>
      </c>
      <c r="G783" s="231">
        <v>1.6271587499999999E-3</v>
      </c>
      <c r="H783" s="231">
        <v>3.8983482099999999E-3</v>
      </c>
    </row>
    <row r="784" spans="1:8">
      <c r="A784" s="227" t="s">
        <v>124</v>
      </c>
      <c r="B784" s="227" t="s">
        <v>57</v>
      </c>
      <c r="C784" s="227" t="s">
        <v>86</v>
      </c>
      <c r="D784" s="230">
        <v>3</v>
      </c>
      <c r="E784" s="231">
        <v>6.1226849400000003E-3</v>
      </c>
      <c r="F784" s="231">
        <v>9.7222175000000004E-4</v>
      </c>
      <c r="G784" s="231">
        <v>3.6342590199999998E-3</v>
      </c>
      <c r="H784" s="231">
        <v>1.5162034699999999E-3</v>
      </c>
    </row>
    <row r="785" spans="1:8">
      <c r="A785" s="227" t="s">
        <v>124</v>
      </c>
      <c r="B785" s="227" t="s">
        <v>60</v>
      </c>
      <c r="C785" s="227" t="s">
        <v>86</v>
      </c>
      <c r="D785" s="230">
        <v>3</v>
      </c>
      <c r="E785" s="231">
        <v>6.1226849400000003E-3</v>
      </c>
      <c r="F785" s="231">
        <v>9.7222175000000004E-4</v>
      </c>
      <c r="G785" s="231">
        <v>3.6342590199999998E-3</v>
      </c>
      <c r="H785" s="231">
        <v>1.5162034699999999E-3</v>
      </c>
    </row>
    <row r="786" spans="1:8">
      <c r="A786" s="227" t="s">
        <v>124</v>
      </c>
      <c r="B786" s="227" t="s">
        <v>57</v>
      </c>
      <c r="C786" s="227" t="s">
        <v>87</v>
      </c>
      <c r="D786" s="230">
        <v>1783</v>
      </c>
      <c r="E786" s="231">
        <v>5.8177733299999996E-3</v>
      </c>
      <c r="F786" s="231">
        <v>3.6489143000000002E-4</v>
      </c>
      <c r="G786" s="231">
        <v>1.2284679499999999E-3</v>
      </c>
      <c r="H786" s="231">
        <v>4.2244134599999997E-3</v>
      </c>
    </row>
    <row r="787" spans="1:8">
      <c r="A787" s="227" t="s">
        <v>124</v>
      </c>
      <c r="B787" s="227" t="s">
        <v>59</v>
      </c>
      <c r="C787" s="227" t="s">
        <v>87</v>
      </c>
      <c r="D787" s="230">
        <v>648</v>
      </c>
      <c r="E787" s="231">
        <v>5.0798751600000004E-3</v>
      </c>
      <c r="F787" s="231">
        <v>2.9603171000000002E-4</v>
      </c>
      <c r="G787" s="231">
        <v>1.0713696300000001E-3</v>
      </c>
      <c r="H787" s="231">
        <v>3.71247333E-3</v>
      </c>
    </row>
    <row r="788" spans="1:8">
      <c r="A788" s="227" t="s">
        <v>124</v>
      </c>
      <c r="B788" s="227" t="s">
        <v>60</v>
      </c>
      <c r="C788" s="227" t="s">
        <v>87</v>
      </c>
      <c r="D788" s="230">
        <v>415</v>
      </c>
      <c r="E788" s="231">
        <v>5.7253455700000001E-3</v>
      </c>
      <c r="F788" s="231">
        <v>4.1067022000000001E-4</v>
      </c>
      <c r="G788" s="231">
        <v>1.1363228400000001E-3</v>
      </c>
      <c r="H788" s="231">
        <v>4.1783520700000003E-3</v>
      </c>
    </row>
    <row r="789" spans="1:8">
      <c r="A789" s="227" t="s">
        <v>124</v>
      </c>
      <c r="B789" s="227" t="s">
        <v>61</v>
      </c>
      <c r="C789" s="227" t="s">
        <v>87</v>
      </c>
      <c r="D789" s="230">
        <v>173</v>
      </c>
      <c r="E789" s="231">
        <v>7.0460016900000004E-3</v>
      </c>
      <c r="F789" s="231">
        <v>4.5326192000000001E-4</v>
      </c>
      <c r="G789" s="231">
        <v>1.71517049E-3</v>
      </c>
      <c r="H789" s="231">
        <v>4.87756879E-3</v>
      </c>
    </row>
    <row r="790" spans="1:8">
      <c r="A790" s="227" t="s">
        <v>124</v>
      </c>
      <c r="B790" s="227" t="s">
        <v>62</v>
      </c>
      <c r="C790" s="227" t="s">
        <v>87</v>
      </c>
      <c r="D790" s="230">
        <v>547</v>
      </c>
      <c r="E790" s="231">
        <v>6.3735905499999997E-3</v>
      </c>
      <c r="F790" s="231">
        <v>3.8378505E-4</v>
      </c>
      <c r="G790" s="231">
        <v>1.33055277E-3</v>
      </c>
      <c r="H790" s="231">
        <v>4.6592522399999999E-3</v>
      </c>
    </row>
    <row r="791" spans="1:8">
      <c r="A791" s="227" t="s">
        <v>124</v>
      </c>
      <c r="B791" s="227" t="s">
        <v>57</v>
      </c>
      <c r="C791" s="227" t="s">
        <v>88</v>
      </c>
      <c r="D791" s="230">
        <v>2060</v>
      </c>
      <c r="E791" s="231">
        <v>5.1456589199999998E-3</v>
      </c>
      <c r="F791" s="231">
        <v>8.0496536999999997E-4</v>
      </c>
      <c r="G791" s="231">
        <v>1.0095848899999999E-3</v>
      </c>
      <c r="H791" s="231">
        <v>3.3311081799999999E-3</v>
      </c>
    </row>
    <row r="792" spans="1:8">
      <c r="A792" s="227" t="s">
        <v>124</v>
      </c>
      <c r="B792" s="227" t="s">
        <v>59</v>
      </c>
      <c r="C792" s="227" t="s">
        <v>88</v>
      </c>
      <c r="D792" s="230">
        <v>1039</v>
      </c>
      <c r="E792" s="231">
        <v>4.5728284200000002E-3</v>
      </c>
      <c r="F792" s="231">
        <v>7.4233345999999997E-4</v>
      </c>
      <c r="G792" s="231">
        <v>8.7534063000000004E-4</v>
      </c>
      <c r="H792" s="231">
        <v>2.9551538499999999E-3</v>
      </c>
    </row>
    <row r="793" spans="1:8">
      <c r="A793" s="227" t="s">
        <v>124</v>
      </c>
      <c r="B793" s="227" t="s">
        <v>60</v>
      </c>
      <c r="C793" s="227" t="s">
        <v>88</v>
      </c>
      <c r="D793" s="230">
        <v>535</v>
      </c>
      <c r="E793" s="231">
        <v>5.1772020700000003E-3</v>
      </c>
      <c r="F793" s="231">
        <v>8.5851481000000002E-4</v>
      </c>
      <c r="G793" s="231">
        <v>1.0593844800000001E-3</v>
      </c>
      <c r="H793" s="231">
        <v>3.2593022900000001E-3</v>
      </c>
    </row>
    <row r="794" spans="1:8">
      <c r="A794" s="227" t="s">
        <v>124</v>
      </c>
      <c r="B794" s="227" t="s">
        <v>61</v>
      </c>
      <c r="C794" s="227" t="s">
        <v>88</v>
      </c>
      <c r="D794" s="230">
        <v>103</v>
      </c>
      <c r="E794" s="231">
        <v>6.6178980099999996E-3</v>
      </c>
      <c r="F794" s="231">
        <v>9.2772354999999995E-4</v>
      </c>
      <c r="G794" s="231">
        <v>1.45147854E-3</v>
      </c>
      <c r="H794" s="231">
        <v>4.2386954099999999E-3</v>
      </c>
    </row>
    <row r="795" spans="1:8">
      <c r="A795" s="227" t="s">
        <v>124</v>
      </c>
      <c r="B795" s="227" t="s">
        <v>62</v>
      </c>
      <c r="C795" s="227" t="s">
        <v>88</v>
      </c>
      <c r="D795" s="230">
        <v>383</v>
      </c>
      <c r="E795" s="231">
        <v>6.2596398000000003E-3</v>
      </c>
      <c r="F795" s="231">
        <v>8.6705807999999998E-4</v>
      </c>
      <c r="G795" s="231">
        <v>1.1853602300000001E-3</v>
      </c>
      <c r="H795" s="231">
        <v>4.2072210299999996E-3</v>
      </c>
    </row>
    <row r="796" spans="1:8">
      <c r="A796" s="227" t="s">
        <v>124</v>
      </c>
      <c r="B796" s="227" t="s">
        <v>57</v>
      </c>
      <c r="C796" s="227" t="s">
        <v>89</v>
      </c>
      <c r="D796" s="230">
        <v>981</v>
      </c>
      <c r="E796" s="231">
        <v>6.0540073800000004E-3</v>
      </c>
      <c r="F796" s="231">
        <v>6.7872894000000001E-4</v>
      </c>
      <c r="G796" s="231">
        <v>1.61436483E-3</v>
      </c>
      <c r="H796" s="231">
        <v>3.7609131300000002E-3</v>
      </c>
    </row>
    <row r="797" spans="1:8">
      <c r="A797" s="227" t="s">
        <v>124</v>
      </c>
      <c r="B797" s="227" t="s">
        <v>59</v>
      </c>
      <c r="C797" s="227" t="s">
        <v>89</v>
      </c>
      <c r="D797" s="230">
        <v>394</v>
      </c>
      <c r="E797" s="231">
        <v>5.3276576800000003E-3</v>
      </c>
      <c r="F797" s="231">
        <v>6.1045873000000004E-4</v>
      </c>
      <c r="G797" s="231">
        <v>1.44226452E-3</v>
      </c>
      <c r="H797" s="231">
        <v>3.27493394E-3</v>
      </c>
    </row>
    <row r="798" spans="1:8">
      <c r="A798" s="227" t="s">
        <v>124</v>
      </c>
      <c r="B798" s="227" t="s">
        <v>60</v>
      </c>
      <c r="C798" s="227" t="s">
        <v>89</v>
      </c>
      <c r="D798" s="230">
        <v>248</v>
      </c>
      <c r="E798" s="231">
        <v>5.9755355200000002E-3</v>
      </c>
      <c r="F798" s="231">
        <v>6.6560236000000003E-4</v>
      </c>
      <c r="G798" s="231">
        <v>1.58676798E-3</v>
      </c>
      <c r="H798" s="231">
        <v>3.7231647099999999E-3</v>
      </c>
    </row>
    <row r="799" spans="1:8">
      <c r="A799" s="227" t="s">
        <v>124</v>
      </c>
      <c r="B799" s="227" t="s">
        <v>61</v>
      </c>
      <c r="C799" s="227" t="s">
        <v>89</v>
      </c>
      <c r="D799" s="230">
        <v>71</v>
      </c>
      <c r="E799" s="231">
        <v>7.3382887299999998E-3</v>
      </c>
      <c r="F799" s="231">
        <v>8.0073006999999998E-4</v>
      </c>
      <c r="G799" s="231">
        <v>2.1607653099999999E-3</v>
      </c>
      <c r="H799" s="231">
        <v>4.3767929399999997E-3</v>
      </c>
    </row>
    <row r="800" spans="1:8">
      <c r="A800" s="227" t="s">
        <v>124</v>
      </c>
      <c r="B800" s="227" t="s">
        <v>62</v>
      </c>
      <c r="C800" s="227" t="s">
        <v>89</v>
      </c>
      <c r="D800" s="230">
        <v>268</v>
      </c>
      <c r="E800" s="231">
        <v>6.8542268799999997E-3</v>
      </c>
      <c r="F800" s="231">
        <v>7.5892213E-4</v>
      </c>
      <c r="G800" s="231">
        <v>1.7481599999999999E-3</v>
      </c>
      <c r="H800" s="231">
        <v>4.3471442499999997E-3</v>
      </c>
    </row>
    <row r="801" spans="1:8">
      <c r="A801" s="227" t="s">
        <v>124</v>
      </c>
      <c r="B801" s="227" t="s">
        <v>57</v>
      </c>
      <c r="C801" s="227" t="s">
        <v>90</v>
      </c>
      <c r="D801" s="230">
        <v>878</v>
      </c>
      <c r="E801" s="231">
        <v>7.2563510000000003E-3</v>
      </c>
      <c r="F801" s="231">
        <v>6.1462528000000001E-4</v>
      </c>
      <c r="G801" s="231">
        <v>2.1443935899999999E-3</v>
      </c>
      <c r="H801" s="231">
        <v>4.4973316700000002E-3</v>
      </c>
    </row>
    <row r="802" spans="1:8">
      <c r="A802" s="227" t="s">
        <v>124</v>
      </c>
      <c r="B802" s="227" t="s">
        <v>59</v>
      </c>
      <c r="C802" s="227" t="s">
        <v>90</v>
      </c>
      <c r="D802" s="230">
        <v>319</v>
      </c>
      <c r="E802" s="231">
        <v>6.4692903400000003E-3</v>
      </c>
      <c r="F802" s="231">
        <v>5.5363234000000002E-4</v>
      </c>
      <c r="G802" s="231">
        <v>1.90932287E-3</v>
      </c>
      <c r="H802" s="231">
        <v>4.0063346700000002E-3</v>
      </c>
    </row>
    <row r="803" spans="1:8">
      <c r="A803" s="227" t="s">
        <v>124</v>
      </c>
      <c r="B803" s="227" t="s">
        <v>60</v>
      </c>
      <c r="C803" s="227" t="s">
        <v>90</v>
      </c>
      <c r="D803" s="230">
        <v>247</v>
      </c>
      <c r="E803" s="231">
        <v>6.8557408799999999E-3</v>
      </c>
      <c r="F803" s="231">
        <v>6.4229057E-4</v>
      </c>
      <c r="G803" s="231">
        <v>1.97607378E-3</v>
      </c>
      <c r="H803" s="231">
        <v>4.2373760799999998E-3</v>
      </c>
    </row>
    <row r="804" spans="1:8">
      <c r="A804" s="227" t="s">
        <v>124</v>
      </c>
      <c r="B804" s="227" t="s">
        <v>61</v>
      </c>
      <c r="C804" s="227" t="s">
        <v>90</v>
      </c>
      <c r="D804" s="230">
        <v>88</v>
      </c>
      <c r="E804" s="231">
        <v>9.1273409199999992E-3</v>
      </c>
      <c r="F804" s="231">
        <v>7.1180531999999995E-4</v>
      </c>
      <c r="G804" s="231">
        <v>2.6662455499999998E-3</v>
      </c>
      <c r="H804" s="231">
        <v>5.7492895299999999E-3</v>
      </c>
    </row>
    <row r="805" spans="1:8">
      <c r="A805" s="227" t="s">
        <v>124</v>
      </c>
      <c r="B805" s="227" t="s">
        <v>62</v>
      </c>
      <c r="C805" s="227" t="s">
        <v>90</v>
      </c>
      <c r="D805" s="230">
        <v>224</v>
      </c>
      <c r="E805" s="231">
        <v>8.0839221399999998E-3</v>
      </c>
      <c r="F805" s="231">
        <v>6.3280194000000004E-4</v>
      </c>
      <c r="G805" s="231">
        <v>2.4597488599999999E-3</v>
      </c>
      <c r="H805" s="231">
        <v>4.9913708900000001E-3</v>
      </c>
    </row>
    <row r="806" spans="1:8">
      <c r="A806" s="227" t="s">
        <v>124</v>
      </c>
      <c r="B806" s="227" t="s">
        <v>57</v>
      </c>
      <c r="C806" s="227" t="s">
        <v>91</v>
      </c>
      <c r="D806" s="230">
        <v>2349</v>
      </c>
      <c r="E806" s="231">
        <v>4.6546055399999996E-3</v>
      </c>
      <c r="F806" s="231">
        <v>9.8151968000000003E-4</v>
      </c>
      <c r="G806" s="231">
        <v>6.6503354E-4</v>
      </c>
      <c r="H806" s="231">
        <v>3.00805184E-3</v>
      </c>
    </row>
    <row r="807" spans="1:8">
      <c r="A807" s="227" t="s">
        <v>124</v>
      </c>
      <c r="B807" s="227" t="s">
        <v>59</v>
      </c>
      <c r="C807" s="227" t="s">
        <v>91</v>
      </c>
      <c r="D807" s="230">
        <v>1277</v>
      </c>
      <c r="E807" s="231">
        <v>4.3870270099999999E-3</v>
      </c>
      <c r="F807" s="231">
        <v>8.8486808999999999E-4</v>
      </c>
      <c r="G807" s="231">
        <v>6.1055256999999999E-4</v>
      </c>
      <c r="H807" s="231">
        <v>2.8916058800000002E-3</v>
      </c>
    </row>
    <row r="808" spans="1:8">
      <c r="A808" s="227" t="s">
        <v>124</v>
      </c>
      <c r="B808" s="227" t="s">
        <v>60</v>
      </c>
      <c r="C808" s="227" t="s">
        <v>91</v>
      </c>
      <c r="D808" s="230">
        <v>430</v>
      </c>
      <c r="E808" s="231">
        <v>4.7838875600000001E-3</v>
      </c>
      <c r="F808" s="231">
        <v>1.2068796000000001E-3</v>
      </c>
      <c r="G808" s="231">
        <v>6.4085354000000005E-4</v>
      </c>
      <c r="H808" s="231">
        <v>2.9361539400000001E-3</v>
      </c>
    </row>
    <row r="809" spans="1:8">
      <c r="A809" s="227" t="s">
        <v>124</v>
      </c>
      <c r="B809" s="227" t="s">
        <v>61</v>
      </c>
      <c r="C809" s="227" t="s">
        <v>91</v>
      </c>
      <c r="D809" s="230">
        <v>139</v>
      </c>
      <c r="E809" s="231">
        <v>5.3428921099999997E-3</v>
      </c>
      <c r="F809" s="231">
        <v>1.21777553E-3</v>
      </c>
      <c r="G809" s="231">
        <v>6.8911513000000004E-4</v>
      </c>
      <c r="H809" s="231">
        <v>3.43600093E-3</v>
      </c>
    </row>
    <row r="810" spans="1:8">
      <c r="A810" s="227" t="s">
        <v>124</v>
      </c>
      <c r="B810" s="227" t="s">
        <v>62</v>
      </c>
      <c r="C810" s="227" t="s">
        <v>91</v>
      </c>
      <c r="D810" s="230">
        <v>503</v>
      </c>
      <c r="E810" s="231">
        <v>5.0332033199999996E-3</v>
      </c>
      <c r="F810" s="231">
        <v>9.6895455000000003E-4</v>
      </c>
      <c r="G810" s="231">
        <v>8.1736408999999997E-4</v>
      </c>
      <c r="H810" s="231">
        <v>3.2468841999999999E-3</v>
      </c>
    </row>
    <row r="811" spans="1:8">
      <c r="A811" s="227" t="s">
        <v>124</v>
      </c>
      <c r="B811" s="227" t="s">
        <v>57</v>
      </c>
      <c r="C811" s="227" t="s">
        <v>92</v>
      </c>
      <c r="D811" s="230">
        <v>1236</v>
      </c>
      <c r="E811" s="231">
        <v>6.6490805800000002E-3</v>
      </c>
      <c r="F811" s="231">
        <v>7.4301599999999999E-4</v>
      </c>
      <c r="G811" s="231">
        <v>1.42945409E-3</v>
      </c>
      <c r="H811" s="231">
        <v>4.4766100099999998E-3</v>
      </c>
    </row>
    <row r="812" spans="1:8">
      <c r="A812" s="227" t="s">
        <v>124</v>
      </c>
      <c r="B812" s="227" t="s">
        <v>59</v>
      </c>
      <c r="C812" s="227" t="s">
        <v>92</v>
      </c>
      <c r="D812" s="230">
        <v>452</v>
      </c>
      <c r="E812" s="231">
        <v>5.7826068999999999E-3</v>
      </c>
      <c r="F812" s="231">
        <v>6.1147961000000001E-4</v>
      </c>
      <c r="G812" s="231">
        <v>1.1953814000000001E-3</v>
      </c>
      <c r="H812" s="231">
        <v>3.9757454100000002E-3</v>
      </c>
    </row>
    <row r="813" spans="1:8">
      <c r="A813" s="227" t="s">
        <v>124</v>
      </c>
      <c r="B813" s="227" t="s">
        <v>60</v>
      </c>
      <c r="C813" s="227" t="s">
        <v>92</v>
      </c>
      <c r="D813" s="230">
        <v>323</v>
      </c>
      <c r="E813" s="231">
        <v>6.6969811699999996E-3</v>
      </c>
      <c r="F813" s="231">
        <v>7.0318748999999997E-4</v>
      </c>
      <c r="G813" s="231">
        <v>1.4278749899999999E-3</v>
      </c>
      <c r="H813" s="231">
        <v>4.5659182200000004E-3</v>
      </c>
    </row>
    <row r="814" spans="1:8">
      <c r="A814" s="227" t="s">
        <v>124</v>
      </c>
      <c r="B814" s="227" t="s">
        <v>61</v>
      </c>
      <c r="C814" s="227" t="s">
        <v>92</v>
      </c>
      <c r="D814" s="230">
        <v>211</v>
      </c>
      <c r="E814" s="231">
        <v>7.8434919499999999E-3</v>
      </c>
      <c r="F814" s="231">
        <v>1.0385397900000001E-3</v>
      </c>
      <c r="G814" s="231">
        <v>1.7028697000000001E-3</v>
      </c>
      <c r="H814" s="231">
        <v>5.10208199E-3</v>
      </c>
    </row>
    <row r="815" spans="1:8">
      <c r="A815" s="227" t="s">
        <v>124</v>
      </c>
      <c r="B815" s="227" t="s">
        <v>62</v>
      </c>
      <c r="C815" s="227" t="s">
        <v>92</v>
      </c>
      <c r="D815" s="230">
        <v>250</v>
      </c>
      <c r="E815" s="231">
        <v>7.1456942100000002E-3</v>
      </c>
      <c r="F815" s="231">
        <v>7.8287012999999999E-4</v>
      </c>
      <c r="G815" s="231">
        <v>1.62393494E-3</v>
      </c>
      <c r="H815" s="231">
        <v>4.7388886500000001E-3</v>
      </c>
    </row>
    <row r="816" spans="1:8">
      <c r="A816" s="227" t="s">
        <v>124</v>
      </c>
      <c r="B816" s="227" t="s">
        <v>57</v>
      </c>
      <c r="C816" s="227" t="s">
        <v>93</v>
      </c>
      <c r="D816" s="230">
        <v>1041</v>
      </c>
      <c r="E816" s="231">
        <v>7.6187313099999997E-3</v>
      </c>
      <c r="F816" s="231">
        <v>1.35593422E-3</v>
      </c>
      <c r="G816" s="231">
        <v>1.6696572400000001E-3</v>
      </c>
      <c r="H816" s="231">
        <v>4.5931393699999998E-3</v>
      </c>
    </row>
    <row r="817" spans="1:8">
      <c r="A817" s="227" t="s">
        <v>124</v>
      </c>
      <c r="B817" s="227" t="s">
        <v>59</v>
      </c>
      <c r="C817" s="227" t="s">
        <v>93</v>
      </c>
      <c r="D817" s="230">
        <v>356</v>
      </c>
      <c r="E817" s="231">
        <v>6.5597037900000004E-3</v>
      </c>
      <c r="F817" s="231">
        <v>1.0916364999999999E-3</v>
      </c>
      <c r="G817" s="231">
        <v>1.52885043E-3</v>
      </c>
      <c r="H817" s="231">
        <v>3.93921637E-3</v>
      </c>
    </row>
    <row r="818" spans="1:8">
      <c r="A818" s="227" t="s">
        <v>124</v>
      </c>
      <c r="B818" s="227" t="s">
        <v>60</v>
      </c>
      <c r="C818" s="227" t="s">
        <v>93</v>
      </c>
      <c r="D818" s="230">
        <v>301</v>
      </c>
      <c r="E818" s="231">
        <v>7.7291356699999997E-3</v>
      </c>
      <c r="F818" s="231">
        <v>1.40911443E-3</v>
      </c>
      <c r="G818" s="231">
        <v>1.68312391E-3</v>
      </c>
      <c r="H818" s="231">
        <v>4.6368968399999998E-3</v>
      </c>
    </row>
    <row r="819" spans="1:8">
      <c r="A819" s="227" t="s">
        <v>124</v>
      </c>
      <c r="B819" s="227" t="s">
        <v>61</v>
      </c>
      <c r="C819" s="227" t="s">
        <v>93</v>
      </c>
      <c r="D819" s="230">
        <v>133</v>
      </c>
      <c r="E819" s="231">
        <v>8.8153541000000005E-3</v>
      </c>
      <c r="F819" s="231">
        <v>1.76456745E-3</v>
      </c>
      <c r="G819" s="231">
        <v>1.61210293E-3</v>
      </c>
      <c r="H819" s="231">
        <v>5.4386832600000004E-3</v>
      </c>
    </row>
    <row r="820" spans="1:8">
      <c r="A820" s="227" t="s">
        <v>124</v>
      </c>
      <c r="B820" s="227" t="s">
        <v>62</v>
      </c>
      <c r="C820" s="227" t="s">
        <v>93</v>
      </c>
      <c r="D820" s="230">
        <v>251</v>
      </c>
      <c r="E820" s="231">
        <v>8.3543139999999998E-3</v>
      </c>
      <c r="F820" s="231">
        <v>1.4504940600000001E-3</v>
      </c>
      <c r="G820" s="231">
        <v>1.8837149099999999E-3</v>
      </c>
      <c r="H820" s="231">
        <v>5.0201045299999997E-3</v>
      </c>
    </row>
    <row r="821" spans="1:8">
      <c r="A821" s="227" t="s">
        <v>124</v>
      </c>
      <c r="B821" s="227" t="s">
        <v>57</v>
      </c>
      <c r="C821" s="227" t="s">
        <v>94</v>
      </c>
      <c r="D821" s="230">
        <v>1017</v>
      </c>
      <c r="E821" s="231">
        <v>6.9476990699999996E-3</v>
      </c>
      <c r="F821" s="231">
        <v>1.1018811999999999E-3</v>
      </c>
      <c r="G821" s="231">
        <v>1.7240133E-3</v>
      </c>
      <c r="H821" s="231">
        <v>4.1218040900000003E-3</v>
      </c>
    </row>
    <row r="822" spans="1:8">
      <c r="A822" s="227" t="s">
        <v>124</v>
      </c>
      <c r="B822" s="227" t="s">
        <v>59</v>
      </c>
      <c r="C822" s="227" t="s">
        <v>94</v>
      </c>
      <c r="D822" s="230">
        <v>415</v>
      </c>
      <c r="E822" s="231">
        <v>6.2354136399999996E-3</v>
      </c>
      <c r="F822" s="231">
        <v>9.4762359E-4</v>
      </c>
      <c r="G822" s="231">
        <v>1.5470490900000001E-3</v>
      </c>
      <c r="H822" s="231">
        <v>3.7407405099999999E-3</v>
      </c>
    </row>
    <row r="823" spans="1:8">
      <c r="A823" s="227" t="s">
        <v>124</v>
      </c>
      <c r="B823" s="227" t="s">
        <v>60</v>
      </c>
      <c r="C823" s="227" t="s">
        <v>94</v>
      </c>
      <c r="D823" s="230">
        <v>220</v>
      </c>
      <c r="E823" s="231">
        <v>6.6309972500000003E-3</v>
      </c>
      <c r="F823" s="231">
        <v>1.2637834400000001E-3</v>
      </c>
      <c r="G823" s="231">
        <v>1.5856478900000001E-3</v>
      </c>
      <c r="H823" s="231">
        <v>3.7815653999999999E-3</v>
      </c>
    </row>
    <row r="824" spans="1:8">
      <c r="A824" s="227" t="s">
        <v>124</v>
      </c>
      <c r="B824" s="227" t="s">
        <v>61</v>
      </c>
      <c r="C824" s="227" t="s">
        <v>94</v>
      </c>
      <c r="D824" s="230">
        <v>65</v>
      </c>
      <c r="E824" s="231">
        <v>8.99216496E-3</v>
      </c>
      <c r="F824" s="231">
        <v>1.3643160099999999E-3</v>
      </c>
      <c r="G824" s="231">
        <v>2.0576920500000001E-3</v>
      </c>
      <c r="H824" s="231">
        <v>5.5701564499999997E-3</v>
      </c>
    </row>
    <row r="825" spans="1:8">
      <c r="A825" s="227" t="s">
        <v>124</v>
      </c>
      <c r="B825" s="227" t="s">
        <v>62</v>
      </c>
      <c r="C825" s="227" t="s">
        <v>94</v>
      </c>
      <c r="D825" s="230">
        <v>317</v>
      </c>
      <c r="E825" s="231">
        <v>7.6807671000000003E-3</v>
      </c>
      <c r="F825" s="231">
        <v>1.13765456E-3</v>
      </c>
      <c r="G825" s="231">
        <v>1.9832922200000002E-3</v>
      </c>
      <c r="H825" s="231">
        <v>4.5598198399999998E-3</v>
      </c>
    </row>
    <row r="826" spans="1:8">
      <c r="A826" s="227" t="s">
        <v>124</v>
      </c>
      <c r="B826" s="227" t="s">
        <v>57</v>
      </c>
      <c r="C826" s="227" t="s">
        <v>95</v>
      </c>
      <c r="D826" s="230">
        <v>462</v>
      </c>
      <c r="E826" s="231">
        <v>7.6762663800000004E-3</v>
      </c>
      <c r="F826" s="231">
        <v>7.6433958999999997E-4</v>
      </c>
      <c r="G826" s="231">
        <v>1.8901312299999999E-3</v>
      </c>
      <c r="H826" s="231">
        <v>5.0217950799999996E-3</v>
      </c>
    </row>
    <row r="827" spans="1:8">
      <c r="A827" s="227" t="s">
        <v>124</v>
      </c>
      <c r="B827" s="227" t="s">
        <v>59</v>
      </c>
      <c r="C827" s="227" t="s">
        <v>95</v>
      </c>
      <c r="D827" s="230">
        <v>195</v>
      </c>
      <c r="E827" s="231">
        <v>7.0689100000000003E-3</v>
      </c>
      <c r="F827" s="231">
        <v>6.1526565000000004E-4</v>
      </c>
      <c r="G827" s="231">
        <v>1.65877231E-3</v>
      </c>
      <c r="H827" s="231">
        <v>4.7948715299999996E-3</v>
      </c>
    </row>
    <row r="828" spans="1:8">
      <c r="A828" s="227" t="s">
        <v>124</v>
      </c>
      <c r="B828" s="227" t="s">
        <v>60</v>
      </c>
      <c r="C828" s="227" t="s">
        <v>95</v>
      </c>
      <c r="D828" s="230">
        <v>104</v>
      </c>
      <c r="E828" s="231">
        <v>8.1467011499999995E-3</v>
      </c>
      <c r="F828" s="231">
        <v>7.2716323000000002E-4</v>
      </c>
      <c r="G828" s="231">
        <v>2.1570065499999999E-3</v>
      </c>
      <c r="H828" s="231">
        <v>5.2625309200000003E-3</v>
      </c>
    </row>
    <row r="829" spans="1:8">
      <c r="A829" s="227" t="s">
        <v>124</v>
      </c>
      <c r="B829" s="227" t="s">
        <v>61</v>
      </c>
      <c r="C829" s="227" t="s">
        <v>95</v>
      </c>
      <c r="D829" s="230">
        <v>54</v>
      </c>
      <c r="E829" s="231">
        <v>9.1222991300000007E-3</v>
      </c>
      <c r="F829" s="231">
        <v>1.14111772E-3</v>
      </c>
      <c r="G829" s="231">
        <v>2.2050751700000001E-3</v>
      </c>
      <c r="H829" s="231">
        <v>5.7761057099999999E-3</v>
      </c>
    </row>
    <row r="830" spans="1:8">
      <c r="A830" s="227" t="s">
        <v>124</v>
      </c>
      <c r="B830" s="227" t="s">
        <v>62</v>
      </c>
      <c r="C830" s="227" t="s">
        <v>95</v>
      </c>
      <c r="D830" s="230">
        <v>109</v>
      </c>
      <c r="E830" s="231">
        <v>7.5975829999999998E-3</v>
      </c>
      <c r="F830" s="231">
        <v>8.7984178000000005E-4</v>
      </c>
      <c r="G830" s="231">
        <v>1.8933696099999999E-3</v>
      </c>
      <c r="H830" s="231">
        <v>4.8243711400000003E-3</v>
      </c>
    </row>
    <row r="831" spans="1:8">
      <c r="A831" s="227" t="s">
        <v>124</v>
      </c>
      <c r="B831" s="227" t="s">
        <v>57</v>
      </c>
      <c r="C831" s="227" t="s">
        <v>96</v>
      </c>
      <c r="D831" s="230">
        <v>1501</v>
      </c>
      <c r="E831" s="231">
        <v>5.65699232E-3</v>
      </c>
      <c r="F831" s="231">
        <v>6.4976719999999995E-4</v>
      </c>
      <c r="G831" s="231">
        <v>1.19634726E-3</v>
      </c>
      <c r="H831" s="231">
        <v>3.81087739E-3</v>
      </c>
    </row>
    <row r="832" spans="1:8">
      <c r="A832" s="227" t="s">
        <v>124</v>
      </c>
      <c r="B832" s="227" t="s">
        <v>59</v>
      </c>
      <c r="C832" s="227" t="s">
        <v>96</v>
      </c>
      <c r="D832" s="230">
        <v>675</v>
      </c>
      <c r="E832" s="231">
        <v>5.0362994899999999E-3</v>
      </c>
      <c r="F832" s="231">
        <v>5.4358686999999998E-4</v>
      </c>
      <c r="G832" s="231">
        <v>1.0378427E-3</v>
      </c>
      <c r="H832" s="231">
        <v>3.4548694500000001E-3</v>
      </c>
    </row>
    <row r="833" spans="1:8">
      <c r="A833" s="227" t="s">
        <v>124</v>
      </c>
      <c r="B833" s="227" t="s">
        <v>60</v>
      </c>
      <c r="C833" s="227" t="s">
        <v>96</v>
      </c>
      <c r="D833" s="230">
        <v>390</v>
      </c>
      <c r="E833" s="231">
        <v>5.5590275299999999E-3</v>
      </c>
      <c r="F833" s="231">
        <v>7.1029176000000005E-4</v>
      </c>
      <c r="G833" s="231">
        <v>1.0767744399999999E-3</v>
      </c>
      <c r="H833" s="231">
        <v>3.7719608300000001E-3</v>
      </c>
    </row>
    <row r="834" spans="1:8">
      <c r="A834" s="227" t="s">
        <v>124</v>
      </c>
      <c r="B834" s="227" t="s">
        <v>61</v>
      </c>
      <c r="C834" s="227" t="s">
        <v>96</v>
      </c>
      <c r="D834" s="230">
        <v>121</v>
      </c>
      <c r="E834" s="231">
        <v>8.0187287100000008E-3</v>
      </c>
      <c r="F834" s="231">
        <v>8.0157613000000005E-4</v>
      </c>
      <c r="G834" s="231">
        <v>1.68522321E-3</v>
      </c>
      <c r="H834" s="231">
        <v>5.53192891E-3</v>
      </c>
    </row>
    <row r="835" spans="1:8">
      <c r="A835" s="227" t="s">
        <v>124</v>
      </c>
      <c r="B835" s="227" t="s">
        <v>62</v>
      </c>
      <c r="C835" s="227" t="s">
        <v>96</v>
      </c>
      <c r="D835" s="230">
        <v>315</v>
      </c>
      <c r="E835" s="231">
        <v>6.2011314500000003E-3</v>
      </c>
      <c r="F835" s="231">
        <v>7.4404737999999996E-4</v>
      </c>
      <c r="G835" s="231">
        <v>1.4962519800000001E-3</v>
      </c>
      <c r="H835" s="231">
        <v>3.9608316099999999E-3</v>
      </c>
    </row>
    <row r="836" spans="1:8">
      <c r="A836" s="227" t="s">
        <v>124</v>
      </c>
      <c r="B836" s="227" t="s">
        <v>57</v>
      </c>
      <c r="C836" s="227" t="s">
        <v>97</v>
      </c>
      <c r="D836" s="230">
        <v>788</v>
      </c>
      <c r="E836" s="231">
        <v>7.1042192999999998E-3</v>
      </c>
      <c r="F836" s="231">
        <v>7.6666465999999998E-4</v>
      </c>
      <c r="G836" s="231">
        <v>2.34611451E-3</v>
      </c>
      <c r="H836" s="231">
        <v>3.9914396300000004E-3</v>
      </c>
    </row>
    <row r="837" spans="1:8">
      <c r="A837" s="227" t="s">
        <v>124</v>
      </c>
      <c r="B837" s="227" t="s">
        <v>59</v>
      </c>
      <c r="C837" s="227" t="s">
        <v>97</v>
      </c>
      <c r="D837" s="230">
        <v>314</v>
      </c>
      <c r="E837" s="231">
        <v>6.5316847000000001E-3</v>
      </c>
      <c r="F837" s="231">
        <v>6.6351858000000005E-4</v>
      </c>
      <c r="G837" s="231">
        <v>2.1218150499999998E-3</v>
      </c>
      <c r="H837" s="231">
        <v>3.7463505900000001E-3</v>
      </c>
    </row>
    <row r="838" spans="1:8">
      <c r="A838" s="227" t="s">
        <v>124</v>
      </c>
      <c r="B838" s="227" t="s">
        <v>60</v>
      </c>
      <c r="C838" s="227" t="s">
        <v>97</v>
      </c>
      <c r="D838" s="230">
        <v>191</v>
      </c>
      <c r="E838" s="231">
        <v>6.4349425700000002E-3</v>
      </c>
      <c r="F838" s="231">
        <v>8.3933222000000002E-4</v>
      </c>
      <c r="G838" s="231">
        <v>2.0872113099999999E-3</v>
      </c>
      <c r="H838" s="231">
        <v>3.5083985299999999E-3</v>
      </c>
    </row>
    <row r="839" spans="1:8">
      <c r="A839" s="227" t="s">
        <v>124</v>
      </c>
      <c r="B839" s="227" t="s">
        <v>61</v>
      </c>
      <c r="C839" s="227" t="s">
        <v>97</v>
      </c>
      <c r="D839" s="230">
        <v>86</v>
      </c>
      <c r="E839" s="231">
        <v>8.9505273200000002E-3</v>
      </c>
      <c r="F839" s="231">
        <v>8.6845903000000002E-4</v>
      </c>
      <c r="G839" s="231">
        <v>2.8593343800000001E-3</v>
      </c>
      <c r="H839" s="231">
        <v>5.2227333900000004E-3</v>
      </c>
    </row>
    <row r="840" spans="1:8">
      <c r="A840" s="227" t="s">
        <v>124</v>
      </c>
      <c r="B840" s="227" t="s">
        <v>62</v>
      </c>
      <c r="C840" s="227" t="s">
        <v>97</v>
      </c>
      <c r="D840" s="230">
        <v>197</v>
      </c>
      <c r="E840" s="231">
        <v>7.8596773300000002E-3</v>
      </c>
      <c r="F840" s="231">
        <v>8.1617758999999999E-4</v>
      </c>
      <c r="G840" s="231">
        <v>2.7305999599999999E-3</v>
      </c>
      <c r="H840" s="231">
        <v>4.3128992600000001E-3</v>
      </c>
    </row>
    <row r="841" spans="1:8">
      <c r="A841" s="227" t="s">
        <v>124</v>
      </c>
      <c r="B841" s="227" t="s">
        <v>57</v>
      </c>
      <c r="C841" s="227" t="s">
        <v>98</v>
      </c>
      <c r="D841" s="230">
        <v>579</v>
      </c>
      <c r="E841" s="231">
        <v>6.36901881E-3</v>
      </c>
      <c r="F841" s="231">
        <v>2.9952641999999999E-4</v>
      </c>
      <c r="G841" s="231">
        <v>1.5236596499999999E-3</v>
      </c>
      <c r="H841" s="231">
        <v>4.5340583300000001E-3</v>
      </c>
    </row>
    <row r="842" spans="1:8">
      <c r="A842" s="227" t="s">
        <v>124</v>
      </c>
      <c r="B842" s="227" t="s">
        <v>59</v>
      </c>
      <c r="C842" s="227" t="s">
        <v>98</v>
      </c>
      <c r="D842" s="230">
        <v>226</v>
      </c>
      <c r="E842" s="231">
        <v>6.36307743E-3</v>
      </c>
      <c r="F842" s="231">
        <v>4.6803280000000001E-4</v>
      </c>
      <c r="G842" s="231">
        <v>1.4361579899999999E-3</v>
      </c>
      <c r="H842" s="231">
        <v>4.4469536300000001E-3</v>
      </c>
    </row>
    <row r="843" spans="1:8">
      <c r="A843" s="227" t="s">
        <v>124</v>
      </c>
      <c r="B843" s="227" t="s">
        <v>60</v>
      </c>
      <c r="C843" s="227" t="s">
        <v>98</v>
      </c>
      <c r="D843" s="230">
        <v>164</v>
      </c>
      <c r="E843" s="231">
        <v>5.81724228E-3</v>
      </c>
      <c r="F843" s="231">
        <v>2.3437476E-4</v>
      </c>
      <c r="G843" s="231">
        <v>1.38190187E-3</v>
      </c>
      <c r="H843" s="231">
        <v>4.1892500200000002E-3</v>
      </c>
    </row>
    <row r="844" spans="1:8">
      <c r="A844" s="227" t="s">
        <v>124</v>
      </c>
      <c r="B844" s="227" t="s">
        <v>61</v>
      </c>
      <c r="C844" s="227" t="s">
        <v>98</v>
      </c>
      <c r="D844" s="230">
        <v>39</v>
      </c>
      <c r="E844" s="231">
        <v>7.8742281999999997E-3</v>
      </c>
      <c r="F844" s="231">
        <v>1.1485022E-4</v>
      </c>
      <c r="G844" s="231">
        <v>2.3228273900000001E-3</v>
      </c>
      <c r="H844" s="231">
        <v>5.4249759899999998E-3</v>
      </c>
    </row>
    <row r="845" spans="1:8">
      <c r="A845" s="227" t="s">
        <v>124</v>
      </c>
      <c r="B845" s="227" t="s">
        <v>62</v>
      </c>
      <c r="C845" s="227" t="s">
        <v>98</v>
      </c>
      <c r="D845" s="230">
        <v>150</v>
      </c>
      <c r="E845" s="231">
        <v>6.5898917300000002E-3</v>
      </c>
      <c r="F845" s="231">
        <v>1.6489175999999999E-4</v>
      </c>
      <c r="G845" s="231">
        <v>1.6027003699999999E-3</v>
      </c>
      <c r="H845" s="231">
        <v>4.8106478800000003E-3</v>
      </c>
    </row>
    <row r="846" spans="1:8">
      <c r="A846" s="227" t="s">
        <v>124</v>
      </c>
      <c r="B846" s="227" t="s">
        <v>57</v>
      </c>
      <c r="C846" s="227" t="s">
        <v>99</v>
      </c>
      <c r="D846" s="230">
        <v>1927</v>
      </c>
      <c r="E846" s="231">
        <v>5.7207276300000002E-3</v>
      </c>
      <c r="F846" s="231">
        <v>9.5409507000000001E-4</v>
      </c>
      <c r="G846" s="231">
        <v>8.0414864999999998E-4</v>
      </c>
      <c r="H846" s="231">
        <v>3.9624834300000002E-3</v>
      </c>
    </row>
    <row r="847" spans="1:8">
      <c r="A847" s="227" t="s">
        <v>124</v>
      </c>
      <c r="B847" s="227" t="s">
        <v>59</v>
      </c>
      <c r="C847" s="227" t="s">
        <v>99</v>
      </c>
      <c r="D847" s="230">
        <v>744</v>
      </c>
      <c r="E847" s="231">
        <v>5.3454018699999996E-3</v>
      </c>
      <c r="F847" s="231">
        <v>9.1736957999999998E-4</v>
      </c>
      <c r="G847" s="231">
        <v>6.9061728E-4</v>
      </c>
      <c r="H847" s="231">
        <v>3.7374145099999998E-3</v>
      </c>
    </row>
    <row r="848" spans="1:8">
      <c r="A848" s="227" t="s">
        <v>124</v>
      </c>
      <c r="B848" s="227" t="s">
        <v>60</v>
      </c>
      <c r="C848" s="227" t="s">
        <v>99</v>
      </c>
      <c r="D848" s="230">
        <v>462</v>
      </c>
      <c r="E848" s="231">
        <v>5.5532505099999997E-3</v>
      </c>
      <c r="F848" s="231">
        <v>9.9672293999999995E-4</v>
      </c>
      <c r="G848" s="231">
        <v>8.0362130999999998E-4</v>
      </c>
      <c r="H848" s="231">
        <v>3.7529058100000002E-3</v>
      </c>
    </row>
    <row r="849" spans="1:8">
      <c r="A849" s="227" t="s">
        <v>124</v>
      </c>
      <c r="B849" s="227" t="s">
        <v>61</v>
      </c>
      <c r="C849" s="227" t="s">
        <v>99</v>
      </c>
      <c r="D849" s="230">
        <v>143</v>
      </c>
      <c r="E849" s="231">
        <v>7.2596960700000001E-3</v>
      </c>
      <c r="F849" s="231">
        <v>1.27565697E-3</v>
      </c>
      <c r="G849" s="231">
        <v>1.0326823700000001E-3</v>
      </c>
      <c r="H849" s="231">
        <v>4.9513562900000002E-3</v>
      </c>
    </row>
    <row r="850" spans="1:8">
      <c r="A850" s="227" t="s">
        <v>124</v>
      </c>
      <c r="B850" s="227" t="s">
        <v>62</v>
      </c>
      <c r="C850" s="227" t="s">
        <v>99</v>
      </c>
      <c r="D850" s="230">
        <v>578</v>
      </c>
      <c r="E850" s="231">
        <v>5.95696344E-3</v>
      </c>
      <c r="F850" s="231">
        <v>8.8773925E-4</v>
      </c>
      <c r="G850" s="231">
        <v>8.9416704999999998E-4</v>
      </c>
      <c r="H850" s="231">
        <v>4.17505663E-3</v>
      </c>
    </row>
    <row r="851" spans="1:8">
      <c r="A851" s="227" t="s">
        <v>124</v>
      </c>
      <c r="B851" s="227" t="s">
        <v>57</v>
      </c>
      <c r="C851" s="227" t="s">
        <v>100</v>
      </c>
      <c r="D851" s="230">
        <v>1355</v>
      </c>
      <c r="E851" s="231">
        <v>6.5535736200000002E-3</v>
      </c>
      <c r="F851" s="231">
        <v>8.4559904999999996E-4</v>
      </c>
      <c r="G851" s="231">
        <v>1.4786795500000001E-3</v>
      </c>
      <c r="H851" s="231">
        <v>4.2292860099999996E-3</v>
      </c>
    </row>
    <row r="852" spans="1:8">
      <c r="A852" s="227" t="s">
        <v>124</v>
      </c>
      <c r="B852" s="227" t="s">
        <v>59</v>
      </c>
      <c r="C852" s="227" t="s">
        <v>100</v>
      </c>
      <c r="D852" s="230">
        <v>587</v>
      </c>
      <c r="E852" s="231">
        <v>5.8586895799999997E-3</v>
      </c>
      <c r="F852" s="231">
        <v>7.472275E-4</v>
      </c>
      <c r="G852" s="231">
        <v>1.3200948799999999E-3</v>
      </c>
      <c r="H852" s="231">
        <v>3.7913667300000001E-3</v>
      </c>
    </row>
    <row r="853" spans="1:8">
      <c r="A853" s="227" t="s">
        <v>124</v>
      </c>
      <c r="B853" s="227" t="s">
        <v>60</v>
      </c>
      <c r="C853" s="227" t="s">
        <v>100</v>
      </c>
      <c r="D853" s="230">
        <v>362</v>
      </c>
      <c r="E853" s="231">
        <v>6.6251979699999998E-3</v>
      </c>
      <c r="F853" s="231">
        <v>8.9293E-4</v>
      </c>
      <c r="G853" s="231">
        <v>1.46770107E-3</v>
      </c>
      <c r="H853" s="231">
        <v>4.2645664599999999E-3</v>
      </c>
    </row>
    <row r="854" spans="1:8">
      <c r="A854" s="227" t="s">
        <v>124</v>
      </c>
      <c r="B854" s="227" t="s">
        <v>61</v>
      </c>
      <c r="C854" s="227" t="s">
        <v>100</v>
      </c>
      <c r="D854" s="230">
        <v>94</v>
      </c>
      <c r="E854" s="231">
        <v>7.6864162399999996E-3</v>
      </c>
      <c r="F854" s="231">
        <v>9.0770263999999997E-4</v>
      </c>
      <c r="G854" s="231">
        <v>1.6139674700000001E-3</v>
      </c>
      <c r="H854" s="231">
        <v>5.1646224900000004E-3</v>
      </c>
    </row>
    <row r="855" spans="1:8">
      <c r="A855" s="227" t="s">
        <v>124</v>
      </c>
      <c r="B855" s="227" t="s">
        <v>62</v>
      </c>
      <c r="C855" s="227" t="s">
        <v>100</v>
      </c>
      <c r="D855" s="230">
        <v>312</v>
      </c>
      <c r="E855" s="231">
        <v>7.4365278300000002E-3</v>
      </c>
      <c r="F855" s="231">
        <v>9.5704956999999996E-4</v>
      </c>
      <c r="G855" s="231">
        <v>1.7490204100000001E-3</v>
      </c>
      <c r="H855" s="231">
        <v>4.7304573699999998E-3</v>
      </c>
    </row>
    <row r="856" spans="1:8">
      <c r="A856" s="227" t="s">
        <v>124</v>
      </c>
      <c r="B856" s="227" t="s">
        <v>57</v>
      </c>
      <c r="C856" s="227" t="s">
        <v>101</v>
      </c>
      <c r="D856" s="230">
        <v>790</v>
      </c>
      <c r="E856" s="231">
        <v>7.3500495800000003E-3</v>
      </c>
      <c r="F856" s="231">
        <v>7.9572468000000003E-4</v>
      </c>
      <c r="G856" s="231">
        <v>2.37494116E-3</v>
      </c>
      <c r="H856" s="231">
        <v>4.1793832499999999E-3</v>
      </c>
    </row>
    <row r="857" spans="1:8">
      <c r="A857" s="227" t="s">
        <v>124</v>
      </c>
      <c r="B857" s="227" t="s">
        <v>59</v>
      </c>
      <c r="C857" s="227" t="s">
        <v>101</v>
      </c>
      <c r="D857" s="230">
        <v>289</v>
      </c>
      <c r="E857" s="231">
        <v>6.5709500499999997E-3</v>
      </c>
      <c r="F857" s="231">
        <v>7.0754013999999997E-4</v>
      </c>
      <c r="G857" s="231">
        <v>2.1484122300000001E-3</v>
      </c>
      <c r="H857" s="231">
        <v>3.7149971899999999E-3</v>
      </c>
    </row>
    <row r="858" spans="1:8">
      <c r="A858" s="227" t="s">
        <v>124</v>
      </c>
      <c r="B858" s="227" t="s">
        <v>60</v>
      </c>
      <c r="C858" s="227" t="s">
        <v>101</v>
      </c>
      <c r="D858" s="230">
        <v>198</v>
      </c>
      <c r="E858" s="231">
        <v>7.49117307E-3</v>
      </c>
      <c r="F858" s="231">
        <v>8.1375068999999997E-4</v>
      </c>
      <c r="G858" s="231">
        <v>2.4568600199999999E-3</v>
      </c>
      <c r="H858" s="231">
        <v>4.2205618700000003E-3</v>
      </c>
    </row>
    <row r="859" spans="1:8">
      <c r="A859" s="227" t="s">
        <v>124</v>
      </c>
      <c r="B859" s="227" t="s">
        <v>61</v>
      </c>
      <c r="C859" s="227" t="s">
        <v>101</v>
      </c>
      <c r="D859" s="230">
        <v>82</v>
      </c>
      <c r="E859" s="231">
        <v>8.3288163999999994E-3</v>
      </c>
      <c r="F859" s="231">
        <v>8.9586129E-4</v>
      </c>
      <c r="G859" s="231">
        <v>2.7402323800000002E-3</v>
      </c>
      <c r="H859" s="231">
        <v>4.69272219E-3</v>
      </c>
    </row>
    <row r="860" spans="1:8">
      <c r="A860" s="227" t="s">
        <v>124</v>
      </c>
      <c r="B860" s="227" t="s">
        <v>62</v>
      </c>
      <c r="C860" s="227" t="s">
        <v>101</v>
      </c>
      <c r="D860" s="230">
        <v>221</v>
      </c>
      <c r="E860" s="231">
        <v>7.8792732700000007E-3</v>
      </c>
      <c r="F860" s="231">
        <v>8.5773814999999998E-4</v>
      </c>
      <c r="G860" s="231">
        <v>2.4622400000000001E-3</v>
      </c>
      <c r="H860" s="231">
        <v>4.5592946200000003E-3</v>
      </c>
    </row>
    <row r="861" spans="1:8">
      <c r="A861" s="227" t="s">
        <v>124</v>
      </c>
      <c r="B861" s="227" t="s">
        <v>57</v>
      </c>
      <c r="C861" s="227" t="s">
        <v>102</v>
      </c>
      <c r="D861" s="230">
        <v>1253</v>
      </c>
      <c r="E861" s="231">
        <v>5.9263967799999999E-3</v>
      </c>
      <c r="F861" s="231">
        <v>7.7165705000000005E-4</v>
      </c>
      <c r="G861" s="231">
        <v>9.0384904999999999E-4</v>
      </c>
      <c r="H861" s="231">
        <v>4.2508902200000002E-3</v>
      </c>
    </row>
    <row r="862" spans="1:8">
      <c r="A862" s="227" t="s">
        <v>124</v>
      </c>
      <c r="B862" s="227" t="s">
        <v>59</v>
      </c>
      <c r="C862" s="227" t="s">
        <v>102</v>
      </c>
      <c r="D862" s="230">
        <v>522</v>
      </c>
      <c r="E862" s="231">
        <v>5.5554001199999998E-3</v>
      </c>
      <c r="F862" s="231">
        <v>6.6211662000000004E-4</v>
      </c>
      <c r="G862" s="231">
        <v>8.4590494000000001E-4</v>
      </c>
      <c r="H862" s="231">
        <v>4.0473780799999996E-3</v>
      </c>
    </row>
    <row r="863" spans="1:8">
      <c r="A863" s="227" t="s">
        <v>124</v>
      </c>
      <c r="B863" s="227" t="s">
        <v>60</v>
      </c>
      <c r="C863" s="227" t="s">
        <v>102</v>
      </c>
      <c r="D863" s="230">
        <v>298</v>
      </c>
      <c r="E863" s="231">
        <v>5.4606712100000003E-3</v>
      </c>
      <c r="F863" s="231">
        <v>8.0354345000000003E-4</v>
      </c>
      <c r="G863" s="231">
        <v>8.6067589E-4</v>
      </c>
      <c r="H863" s="231">
        <v>3.7964514099999998E-3</v>
      </c>
    </row>
    <row r="864" spans="1:8">
      <c r="A864" s="227" t="s">
        <v>124</v>
      </c>
      <c r="B864" s="227" t="s">
        <v>61</v>
      </c>
      <c r="C864" s="227" t="s">
        <v>102</v>
      </c>
      <c r="D864" s="230">
        <v>101</v>
      </c>
      <c r="E864" s="231">
        <v>7.0182432600000002E-3</v>
      </c>
      <c r="F864" s="231">
        <v>1.0337593999999999E-3</v>
      </c>
      <c r="G864" s="231">
        <v>1.2297165E-3</v>
      </c>
      <c r="H864" s="231">
        <v>4.7547668899999996E-3</v>
      </c>
    </row>
    <row r="865" spans="1:8">
      <c r="A865" s="227" t="s">
        <v>124</v>
      </c>
      <c r="B865" s="227" t="s">
        <v>62</v>
      </c>
      <c r="C865" s="227" t="s">
        <v>102</v>
      </c>
      <c r="D865" s="230">
        <v>332</v>
      </c>
      <c r="E865" s="231">
        <v>6.5955834700000002E-3</v>
      </c>
      <c r="F865" s="231">
        <v>8.3552938E-4</v>
      </c>
      <c r="G865" s="231">
        <v>9.3457138000000003E-4</v>
      </c>
      <c r="H865" s="231">
        <v>4.8254822399999998E-3</v>
      </c>
    </row>
    <row r="866" spans="1:8">
      <c r="A866" s="227" t="s">
        <v>124</v>
      </c>
      <c r="B866" s="227" t="s">
        <v>57</v>
      </c>
      <c r="C866" s="227" t="s">
        <v>103</v>
      </c>
      <c r="D866" s="230">
        <v>1491</v>
      </c>
      <c r="E866" s="231">
        <v>4.0779008E-3</v>
      </c>
      <c r="F866" s="231">
        <v>3.8079534000000001E-4</v>
      </c>
      <c r="G866" s="231">
        <v>7.5384381000000004E-4</v>
      </c>
      <c r="H866" s="231">
        <v>2.9432611900000001E-3</v>
      </c>
    </row>
    <row r="867" spans="1:8">
      <c r="A867" s="227" t="s">
        <v>124</v>
      </c>
      <c r="B867" s="227" t="s">
        <v>59</v>
      </c>
      <c r="C867" s="227" t="s">
        <v>103</v>
      </c>
      <c r="D867" s="230">
        <v>652</v>
      </c>
      <c r="E867" s="231">
        <v>3.90511366E-3</v>
      </c>
      <c r="F867" s="231">
        <v>3.4534031999999999E-4</v>
      </c>
      <c r="G867" s="231">
        <v>6.9300630999999998E-4</v>
      </c>
      <c r="H867" s="231">
        <v>2.8667665500000002E-3</v>
      </c>
    </row>
    <row r="868" spans="1:8">
      <c r="A868" s="227" t="s">
        <v>124</v>
      </c>
      <c r="B868" s="227" t="s">
        <v>60</v>
      </c>
      <c r="C868" s="227" t="s">
        <v>103</v>
      </c>
      <c r="D868" s="230">
        <v>334</v>
      </c>
      <c r="E868" s="231">
        <v>3.84137949E-3</v>
      </c>
      <c r="F868" s="231">
        <v>4.0717154000000002E-4</v>
      </c>
      <c r="G868" s="231">
        <v>7.3796826999999998E-4</v>
      </c>
      <c r="H868" s="231">
        <v>2.6962392399999999E-3</v>
      </c>
    </row>
    <row r="869" spans="1:8">
      <c r="A869" s="227" t="s">
        <v>124</v>
      </c>
      <c r="B869" s="227" t="s">
        <v>61</v>
      </c>
      <c r="C869" s="227" t="s">
        <v>103</v>
      </c>
      <c r="D869" s="230">
        <v>108</v>
      </c>
      <c r="E869" s="231">
        <v>4.9257327799999999E-3</v>
      </c>
      <c r="F869" s="231">
        <v>5.4687477E-4</v>
      </c>
      <c r="G869" s="231">
        <v>8.3954877999999999E-4</v>
      </c>
      <c r="H869" s="231">
        <v>3.5393087600000001E-3</v>
      </c>
    </row>
    <row r="870" spans="1:8">
      <c r="A870" s="227" t="s">
        <v>124</v>
      </c>
      <c r="B870" s="227" t="s">
        <v>62</v>
      </c>
      <c r="C870" s="227" t="s">
        <v>103</v>
      </c>
      <c r="D870" s="230">
        <v>397</v>
      </c>
      <c r="E870" s="231">
        <v>4.3300153699999998E-3</v>
      </c>
      <c r="F870" s="231">
        <v>3.7165290000000002E-4</v>
      </c>
      <c r="G870" s="231">
        <v>8.4379932999999999E-4</v>
      </c>
      <c r="H870" s="231">
        <v>3.1145626799999999E-3</v>
      </c>
    </row>
    <row r="871" spans="1:8">
      <c r="A871" s="227" t="s">
        <v>124</v>
      </c>
      <c r="B871" s="227" t="s">
        <v>57</v>
      </c>
      <c r="C871" s="227" t="s">
        <v>104</v>
      </c>
      <c r="D871" s="230">
        <v>551</v>
      </c>
      <c r="E871" s="231">
        <v>7.3429410400000002E-3</v>
      </c>
      <c r="F871" s="231">
        <v>5.3557902000000003E-4</v>
      </c>
      <c r="G871" s="231">
        <v>1.82307396E-3</v>
      </c>
      <c r="H871" s="231">
        <v>4.9842875799999999E-3</v>
      </c>
    </row>
    <row r="872" spans="1:8">
      <c r="A872" s="227" t="s">
        <v>124</v>
      </c>
      <c r="B872" s="227" t="s">
        <v>59</v>
      </c>
      <c r="C872" s="227" t="s">
        <v>104</v>
      </c>
      <c r="D872" s="230">
        <v>166</v>
      </c>
      <c r="E872" s="231">
        <v>6.3371539199999997E-3</v>
      </c>
      <c r="F872" s="231">
        <v>4.3946597000000002E-4</v>
      </c>
      <c r="G872" s="231">
        <v>1.5920624600000001E-3</v>
      </c>
      <c r="H872" s="231">
        <v>4.3056250200000003E-3</v>
      </c>
    </row>
    <row r="873" spans="1:8">
      <c r="A873" s="227" t="s">
        <v>124</v>
      </c>
      <c r="B873" s="227" t="s">
        <v>60</v>
      </c>
      <c r="C873" s="227" t="s">
        <v>104</v>
      </c>
      <c r="D873" s="230">
        <v>106</v>
      </c>
      <c r="E873" s="231">
        <v>6.3359317899999998E-3</v>
      </c>
      <c r="F873" s="231">
        <v>4.5925029E-4</v>
      </c>
      <c r="G873" s="231">
        <v>1.6678674999999999E-3</v>
      </c>
      <c r="H873" s="231">
        <v>4.2088135300000001E-3</v>
      </c>
    </row>
    <row r="874" spans="1:8">
      <c r="A874" s="227" t="s">
        <v>124</v>
      </c>
      <c r="B874" s="227" t="s">
        <v>61</v>
      </c>
      <c r="C874" s="227" t="s">
        <v>104</v>
      </c>
      <c r="D874" s="230">
        <v>29</v>
      </c>
      <c r="E874" s="231">
        <v>7.4086044699999999E-3</v>
      </c>
      <c r="F874" s="231">
        <v>4.4061273000000001E-4</v>
      </c>
      <c r="G874" s="231">
        <v>1.6163790400000001E-3</v>
      </c>
      <c r="H874" s="231">
        <v>5.3516121799999997E-3</v>
      </c>
    </row>
    <row r="875" spans="1:8">
      <c r="A875" s="227" t="s">
        <v>124</v>
      </c>
      <c r="B875" s="227" t="s">
        <v>62</v>
      </c>
      <c r="C875" s="227" t="s">
        <v>104</v>
      </c>
      <c r="D875" s="230">
        <v>250</v>
      </c>
      <c r="E875" s="231">
        <v>8.4301386500000002E-3</v>
      </c>
      <c r="F875" s="231">
        <v>6.4277756000000001E-4</v>
      </c>
      <c r="G875" s="231">
        <v>2.06624976E-3</v>
      </c>
      <c r="H875" s="231">
        <v>5.7211108699999997E-3</v>
      </c>
    </row>
    <row r="876" spans="1:8">
      <c r="A876" s="227" t="s">
        <v>124</v>
      </c>
      <c r="B876" s="227" t="s">
        <v>57</v>
      </c>
      <c r="C876" s="227" t="s">
        <v>105</v>
      </c>
      <c r="D876" s="230">
        <v>3714</v>
      </c>
      <c r="E876" s="231">
        <v>4.8418612600000001E-3</v>
      </c>
      <c r="F876" s="231">
        <v>9.9905364000000001E-4</v>
      </c>
      <c r="G876" s="231">
        <v>8.5286005999999997E-4</v>
      </c>
      <c r="H876" s="231">
        <v>2.9899470799999999E-3</v>
      </c>
    </row>
    <row r="877" spans="1:8">
      <c r="A877" s="227" t="s">
        <v>124</v>
      </c>
      <c r="B877" s="227" t="s">
        <v>59</v>
      </c>
      <c r="C877" s="227" t="s">
        <v>105</v>
      </c>
      <c r="D877" s="230">
        <v>1950</v>
      </c>
      <c r="E877" s="231">
        <v>4.7089978600000004E-3</v>
      </c>
      <c r="F877" s="231">
        <v>9.4186229000000005E-4</v>
      </c>
      <c r="G877" s="231">
        <v>8.1246414999999999E-4</v>
      </c>
      <c r="H877" s="231">
        <v>2.9546709400000001E-3</v>
      </c>
    </row>
    <row r="878" spans="1:8">
      <c r="A878" s="227" t="s">
        <v>124</v>
      </c>
      <c r="B878" s="227" t="s">
        <v>60</v>
      </c>
      <c r="C878" s="227" t="s">
        <v>105</v>
      </c>
      <c r="D878" s="230">
        <v>847</v>
      </c>
      <c r="E878" s="231">
        <v>4.8134617600000002E-3</v>
      </c>
      <c r="F878" s="231">
        <v>1.0964622200000001E-3</v>
      </c>
      <c r="G878" s="231">
        <v>8.4638297000000004E-4</v>
      </c>
      <c r="H878" s="231">
        <v>2.8706160999999999E-3</v>
      </c>
    </row>
    <row r="879" spans="1:8">
      <c r="A879" s="227" t="s">
        <v>124</v>
      </c>
      <c r="B879" s="227" t="s">
        <v>61</v>
      </c>
      <c r="C879" s="227" t="s">
        <v>105</v>
      </c>
      <c r="D879" s="230">
        <v>118</v>
      </c>
      <c r="E879" s="231">
        <v>5.0174589500000004E-3</v>
      </c>
      <c r="F879" s="231">
        <v>1.0737403300000001E-3</v>
      </c>
      <c r="G879" s="231">
        <v>9.3455716000000004E-4</v>
      </c>
      <c r="H879" s="231">
        <v>3.0091609100000001E-3</v>
      </c>
    </row>
    <row r="880" spans="1:8">
      <c r="A880" s="227" t="s">
        <v>124</v>
      </c>
      <c r="B880" s="227" t="s">
        <v>62</v>
      </c>
      <c r="C880" s="227" t="s">
        <v>105</v>
      </c>
      <c r="D880" s="230">
        <v>799</v>
      </c>
      <c r="E880" s="231">
        <v>5.1702936400000003E-3</v>
      </c>
      <c r="F880" s="231">
        <v>1.02434154E-3</v>
      </c>
      <c r="G880" s="231">
        <v>9.4624911999999998E-4</v>
      </c>
      <c r="H880" s="231">
        <v>3.1997025100000001E-3</v>
      </c>
    </row>
    <row r="881" spans="1:8">
      <c r="A881" s="227" t="s">
        <v>124</v>
      </c>
      <c r="B881" s="227" t="s">
        <v>57</v>
      </c>
      <c r="C881" s="227" t="s">
        <v>106</v>
      </c>
      <c r="D881" s="230">
        <v>947</v>
      </c>
      <c r="E881" s="231">
        <v>6.2167319400000002E-3</v>
      </c>
      <c r="F881" s="231">
        <v>7.7966704E-4</v>
      </c>
      <c r="G881" s="231">
        <v>1.70028868E-3</v>
      </c>
      <c r="H881" s="231">
        <v>3.73677573E-3</v>
      </c>
    </row>
    <row r="882" spans="1:8">
      <c r="A882" s="227" t="s">
        <v>124</v>
      </c>
      <c r="B882" s="227" t="s">
        <v>59</v>
      </c>
      <c r="C882" s="227" t="s">
        <v>106</v>
      </c>
      <c r="D882" s="230">
        <v>437</v>
      </c>
      <c r="E882" s="231">
        <v>5.9351955400000003E-3</v>
      </c>
      <c r="F882" s="231">
        <v>7.0204548999999998E-4</v>
      </c>
      <c r="G882" s="231">
        <v>1.62916325E-3</v>
      </c>
      <c r="H882" s="231">
        <v>3.6039863100000001E-3</v>
      </c>
    </row>
    <row r="883" spans="1:8">
      <c r="A883" s="227" t="s">
        <v>124</v>
      </c>
      <c r="B883" s="227" t="s">
        <v>60</v>
      </c>
      <c r="C883" s="227" t="s">
        <v>106</v>
      </c>
      <c r="D883" s="230">
        <v>200</v>
      </c>
      <c r="E883" s="231">
        <v>5.9105900300000002E-3</v>
      </c>
      <c r="F883" s="231">
        <v>7.7413171000000004E-4</v>
      </c>
      <c r="G883" s="231">
        <v>1.5277196899999999E-3</v>
      </c>
      <c r="H883" s="231">
        <v>3.6087381799999999E-3</v>
      </c>
    </row>
    <row r="884" spans="1:8">
      <c r="A884" s="227" t="s">
        <v>124</v>
      </c>
      <c r="B884" s="227" t="s">
        <v>61</v>
      </c>
      <c r="C884" s="227" t="s">
        <v>106</v>
      </c>
      <c r="D884" s="230">
        <v>74</v>
      </c>
      <c r="E884" s="231">
        <v>7.0875561099999996E-3</v>
      </c>
      <c r="F884" s="231">
        <v>9.0559283000000003E-4</v>
      </c>
      <c r="G884" s="231">
        <v>2.2591338899999999E-3</v>
      </c>
      <c r="H884" s="231">
        <v>3.9228288E-3</v>
      </c>
    </row>
    <row r="885" spans="1:8">
      <c r="A885" s="227" t="s">
        <v>124</v>
      </c>
      <c r="B885" s="227" t="s">
        <v>62</v>
      </c>
      <c r="C885" s="227" t="s">
        <v>106</v>
      </c>
      <c r="D885" s="230">
        <v>236</v>
      </c>
      <c r="E885" s="231">
        <v>6.7244387299999998E-3</v>
      </c>
      <c r="F885" s="231">
        <v>8.8860420000000005E-4</v>
      </c>
      <c r="G885" s="231">
        <v>1.80300508E-3</v>
      </c>
      <c r="H885" s="231">
        <v>4.0328289300000002E-3</v>
      </c>
    </row>
    <row r="886" spans="1:8">
      <c r="A886" s="227" t="s">
        <v>124</v>
      </c>
      <c r="B886" s="227" t="s">
        <v>57</v>
      </c>
      <c r="C886" s="227" t="s">
        <v>107</v>
      </c>
      <c r="D886" s="230">
        <v>2811</v>
      </c>
      <c r="E886" s="231">
        <v>5.4200838899999999E-3</v>
      </c>
      <c r="F886" s="231">
        <v>8.1075315000000005E-4</v>
      </c>
      <c r="G886" s="231">
        <v>9.847101300000001E-4</v>
      </c>
      <c r="H886" s="231">
        <v>3.6246201300000002E-3</v>
      </c>
    </row>
    <row r="887" spans="1:8">
      <c r="A887" s="227" t="s">
        <v>124</v>
      </c>
      <c r="B887" s="227" t="s">
        <v>59</v>
      </c>
      <c r="C887" s="227" t="s">
        <v>107</v>
      </c>
      <c r="D887" s="230">
        <v>1211</v>
      </c>
      <c r="E887" s="231">
        <v>4.86822161E-3</v>
      </c>
      <c r="F887" s="231">
        <v>7.0777684999999999E-4</v>
      </c>
      <c r="G887" s="231">
        <v>8.9610644999999997E-4</v>
      </c>
      <c r="H887" s="231">
        <v>3.2643378400000001E-3</v>
      </c>
    </row>
    <row r="888" spans="1:8">
      <c r="A888" s="227" t="s">
        <v>124</v>
      </c>
      <c r="B888" s="227" t="s">
        <v>60</v>
      </c>
      <c r="C888" s="227" t="s">
        <v>107</v>
      </c>
      <c r="D888" s="230">
        <v>641</v>
      </c>
      <c r="E888" s="231">
        <v>5.1841918500000004E-3</v>
      </c>
      <c r="F888" s="231">
        <v>8.3289975000000005E-4</v>
      </c>
      <c r="G888" s="231">
        <v>9.8962822999999994E-4</v>
      </c>
      <c r="H888" s="231">
        <v>3.3616634000000001E-3</v>
      </c>
    </row>
    <row r="889" spans="1:8">
      <c r="A889" s="227" t="s">
        <v>124</v>
      </c>
      <c r="B889" s="227" t="s">
        <v>61</v>
      </c>
      <c r="C889" s="227" t="s">
        <v>107</v>
      </c>
      <c r="D889" s="230">
        <v>131</v>
      </c>
      <c r="E889" s="231">
        <v>6.5670940499999997E-3</v>
      </c>
      <c r="F889" s="231">
        <v>1.08460537E-3</v>
      </c>
      <c r="G889" s="231">
        <v>1.1325803399999999E-3</v>
      </c>
      <c r="H889" s="231">
        <v>4.3499078600000001E-3</v>
      </c>
    </row>
    <row r="890" spans="1:8">
      <c r="A890" s="227" t="s">
        <v>124</v>
      </c>
      <c r="B890" s="227" t="s">
        <v>62</v>
      </c>
      <c r="C890" s="227" t="s">
        <v>107</v>
      </c>
      <c r="D890" s="230">
        <v>828</v>
      </c>
      <c r="E890" s="231">
        <v>6.2283612799999997E-3</v>
      </c>
      <c r="F890" s="231">
        <v>9.0089046000000001E-4</v>
      </c>
      <c r="G890" s="231">
        <v>1.08709607E-3</v>
      </c>
      <c r="H890" s="231">
        <v>4.2403742599999997E-3</v>
      </c>
    </row>
    <row r="891" spans="1:8">
      <c r="A891" s="227" t="s">
        <v>125</v>
      </c>
      <c r="B891" s="227" t="s">
        <v>57</v>
      </c>
      <c r="C891" s="227" t="s">
        <v>58</v>
      </c>
      <c r="D891" s="230">
        <v>65382</v>
      </c>
      <c r="E891" s="231">
        <v>5.9805085700000002E-3</v>
      </c>
      <c r="F891" s="231">
        <v>9.5916570000000002E-4</v>
      </c>
      <c r="G891" s="231">
        <v>1.2097951500000001E-3</v>
      </c>
      <c r="H891" s="231">
        <v>3.81144828E-3</v>
      </c>
    </row>
    <row r="892" spans="1:8">
      <c r="A892" s="227" t="s">
        <v>125</v>
      </c>
      <c r="B892" s="227" t="s">
        <v>59</v>
      </c>
      <c r="C892" s="227" t="s">
        <v>58</v>
      </c>
      <c r="D892" s="230">
        <v>30126</v>
      </c>
      <c r="E892" s="231">
        <v>5.4260026000000003E-3</v>
      </c>
      <c r="F892" s="231">
        <v>8.6936425000000005E-4</v>
      </c>
      <c r="G892" s="231">
        <v>1.07309577E-3</v>
      </c>
      <c r="H892" s="231">
        <v>3.48345182E-3</v>
      </c>
    </row>
    <row r="893" spans="1:8">
      <c r="A893" s="227" t="s">
        <v>125</v>
      </c>
      <c r="B893" s="227" t="s">
        <v>60</v>
      </c>
      <c r="C893" s="227" t="s">
        <v>58</v>
      </c>
      <c r="D893" s="230">
        <v>14967</v>
      </c>
      <c r="E893" s="231">
        <v>5.8771640900000003E-3</v>
      </c>
      <c r="F893" s="231">
        <v>1.0026972099999999E-3</v>
      </c>
      <c r="G893" s="231">
        <v>1.19017602E-3</v>
      </c>
      <c r="H893" s="231">
        <v>3.6841442299999998E-3</v>
      </c>
    </row>
    <row r="894" spans="1:8">
      <c r="A894" s="227" t="s">
        <v>125</v>
      </c>
      <c r="B894" s="227" t="s">
        <v>61</v>
      </c>
      <c r="C894" s="227" t="s">
        <v>58</v>
      </c>
      <c r="D894" s="230">
        <v>4563</v>
      </c>
      <c r="E894" s="231">
        <v>7.2658676299999997E-3</v>
      </c>
      <c r="F894" s="231">
        <v>1.1859174900000001E-3</v>
      </c>
      <c r="G894" s="231">
        <v>1.47433337E-3</v>
      </c>
      <c r="H894" s="231">
        <v>4.6055173700000002E-3</v>
      </c>
    </row>
    <row r="895" spans="1:8">
      <c r="A895" s="227" t="s">
        <v>125</v>
      </c>
      <c r="B895" s="227" t="s">
        <v>62</v>
      </c>
      <c r="C895" s="227" t="s">
        <v>58</v>
      </c>
      <c r="D895" s="230">
        <v>15726</v>
      </c>
      <c r="E895" s="231">
        <v>6.76816663E-3</v>
      </c>
      <c r="F895" s="231">
        <v>1.02397265E-3</v>
      </c>
      <c r="G895" s="231">
        <v>1.4135823599999999E-3</v>
      </c>
      <c r="H895" s="231">
        <v>4.3305404799999997E-3</v>
      </c>
    </row>
    <row r="896" spans="1:8">
      <c r="A896" s="227" t="s">
        <v>125</v>
      </c>
      <c r="B896" s="227" t="s">
        <v>57</v>
      </c>
      <c r="C896" s="227" t="s">
        <v>63</v>
      </c>
      <c r="D896" s="230">
        <v>1289</v>
      </c>
      <c r="E896" s="231">
        <v>6.2989269299999996E-3</v>
      </c>
      <c r="F896" s="231">
        <v>1.1216254100000001E-3</v>
      </c>
      <c r="G896" s="231">
        <v>1.23941338E-3</v>
      </c>
      <c r="H896" s="231">
        <v>3.9378876500000002E-3</v>
      </c>
    </row>
    <row r="897" spans="1:8">
      <c r="A897" s="227" t="s">
        <v>125</v>
      </c>
      <c r="B897" s="227" t="s">
        <v>59</v>
      </c>
      <c r="C897" s="227" t="s">
        <v>63</v>
      </c>
      <c r="D897" s="230">
        <v>504</v>
      </c>
      <c r="E897" s="231">
        <v>5.6183400600000001E-3</v>
      </c>
      <c r="F897" s="231">
        <v>9.2041422999999999E-4</v>
      </c>
      <c r="G897" s="231">
        <v>1.1369688099999999E-3</v>
      </c>
      <c r="H897" s="231">
        <v>3.5609565400000001E-3</v>
      </c>
    </row>
    <row r="898" spans="1:8">
      <c r="A898" s="227" t="s">
        <v>125</v>
      </c>
      <c r="B898" s="227" t="s">
        <v>60</v>
      </c>
      <c r="C898" s="227" t="s">
        <v>63</v>
      </c>
      <c r="D898" s="230">
        <v>304</v>
      </c>
      <c r="E898" s="231">
        <v>5.8646287799999997E-3</v>
      </c>
      <c r="F898" s="231">
        <v>1.0949680800000001E-3</v>
      </c>
      <c r="G898" s="231">
        <v>1.1374571099999999E-3</v>
      </c>
      <c r="H898" s="231">
        <v>3.6322030800000002E-3</v>
      </c>
    </row>
    <row r="899" spans="1:8">
      <c r="A899" s="227" t="s">
        <v>125</v>
      </c>
      <c r="B899" s="227" t="s">
        <v>61</v>
      </c>
      <c r="C899" s="227" t="s">
        <v>63</v>
      </c>
      <c r="D899" s="230">
        <v>87</v>
      </c>
      <c r="E899" s="231">
        <v>7.1674114500000002E-3</v>
      </c>
      <c r="F899" s="231">
        <v>1.47150357E-3</v>
      </c>
      <c r="G899" s="231">
        <v>1.31864599E-3</v>
      </c>
      <c r="H899" s="231">
        <v>4.3772613499999998E-3</v>
      </c>
    </row>
    <row r="900" spans="1:8">
      <c r="A900" s="227" t="s">
        <v>125</v>
      </c>
      <c r="B900" s="227" t="s">
        <v>62</v>
      </c>
      <c r="C900" s="227" t="s">
        <v>63</v>
      </c>
      <c r="D900" s="230">
        <v>394</v>
      </c>
      <c r="E900" s="231">
        <v>7.3128463799999998E-3</v>
      </c>
      <c r="F900" s="231">
        <v>1.3223230299999999E-3</v>
      </c>
      <c r="G900" s="231">
        <v>1.43163046E-3</v>
      </c>
      <c r="H900" s="231">
        <v>4.5588924300000002E-3</v>
      </c>
    </row>
    <row r="901" spans="1:8">
      <c r="A901" s="227" t="s">
        <v>125</v>
      </c>
      <c r="B901" s="227" t="s">
        <v>57</v>
      </c>
      <c r="C901" s="227" t="s">
        <v>64</v>
      </c>
      <c r="D901" s="230">
        <v>954</v>
      </c>
      <c r="E901" s="231">
        <v>5.9057499199999999E-3</v>
      </c>
      <c r="F901" s="231">
        <v>6.4863319000000002E-4</v>
      </c>
      <c r="G901" s="231">
        <v>1.7598413599999999E-3</v>
      </c>
      <c r="H901" s="231">
        <v>3.4972748799999998E-3</v>
      </c>
    </row>
    <row r="902" spans="1:8">
      <c r="A902" s="227" t="s">
        <v>125</v>
      </c>
      <c r="B902" s="227" t="s">
        <v>59</v>
      </c>
      <c r="C902" s="227" t="s">
        <v>64</v>
      </c>
      <c r="D902" s="230">
        <v>440</v>
      </c>
      <c r="E902" s="231">
        <v>5.4709856700000002E-3</v>
      </c>
      <c r="F902" s="231">
        <v>5.9701152999999999E-4</v>
      </c>
      <c r="G902" s="231">
        <v>1.6249208400000001E-3</v>
      </c>
      <c r="H902" s="231">
        <v>3.2490527999999999E-3</v>
      </c>
    </row>
    <row r="903" spans="1:8">
      <c r="A903" s="227" t="s">
        <v>125</v>
      </c>
      <c r="B903" s="227" t="s">
        <v>60</v>
      </c>
      <c r="C903" s="227" t="s">
        <v>64</v>
      </c>
      <c r="D903" s="230">
        <v>180</v>
      </c>
      <c r="E903" s="231">
        <v>5.4604550200000003E-3</v>
      </c>
      <c r="F903" s="231">
        <v>6.6454451999999997E-4</v>
      </c>
      <c r="G903" s="231">
        <v>1.6953444199999999E-3</v>
      </c>
      <c r="H903" s="231">
        <v>3.1005655899999998E-3</v>
      </c>
    </row>
    <row r="904" spans="1:8">
      <c r="A904" s="227" t="s">
        <v>125</v>
      </c>
      <c r="B904" s="227" t="s">
        <v>61</v>
      </c>
      <c r="C904" s="227" t="s">
        <v>64</v>
      </c>
      <c r="D904" s="230">
        <v>80</v>
      </c>
      <c r="E904" s="231">
        <v>7.3969904899999998E-3</v>
      </c>
      <c r="F904" s="231">
        <v>8.5402174999999999E-4</v>
      </c>
      <c r="G904" s="231">
        <v>1.9176791399999999E-3</v>
      </c>
      <c r="H904" s="231">
        <v>4.6252891299999998E-3</v>
      </c>
    </row>
    <row r="905" spans="1:8">
      <c r="A905" s="227" t="s">
        <v>125</v>
      </c>
      <c r="B905" s="227" t="s">
        <v>62</v>
      </c>
      <c r="C905" s="227" t="s">
        <v>64</v>
      </c>
      <c r="D905" s="230">
        <v>254</v>
      </c>
      <c r="E905" s="231">
        <v>6.50476609E-3</v>
      </c>
      <c r="F905" s="231">
        <v>6.6209147999999999E-4</v>
      </c>
      <c r="G905" s="231">
        <v>1.98955577E-3</v>
      </c>
      <c r="H905" s="231">
        <v>3.8531183599999999E-3</v>
      </c>
    </row>
    <row r="906" spans="1:8">
      <c r="A906" s="227" t="s">
        <v>125</v>
      </c>
      <c r="B906" s="227" t="s">
        <v>57</v>
      </c>
      <c r="C906" s="227" t="s">
        <v>65</v>
      </c>
      <c r="D906" s="230">
        <v>860</v>
      </c>
      <c r="E906" s="231">
        <v>6.2452490100000004E-3</v>
      </c>
      <c r="F906" s="231">
        <v>1.0493241599999999E-3</v>
      </c>
      <c r="G906" s="231">
        <v>1.0236189499999999E-3</v>
      </c>
      <c r="H906" s="231">
        <v>4.1723054200000003E-3</v>
      </c>
    </row>
    <row r="907" spans="1:8">
      <c r="A907" s="227" t="s">
        <v>125</v>
      </c>
      <c r="B907" s="227" t="s">
        <v>59</v>
      </c>
      <c r="C907" s="227" t="s">
        <v>65</v>
      </c>
      <c r="D907" s="230">
        <v>390</v>
      </c>
      <c r="E907" s="231">
        <v>5.7773323699999999E-3</v>
      </c>
      <c r="F907" s="231">
        <v>9.3827137E-4</v>
      </c>
      <c r="G907" s="231">
        <v>9.8560637999999998E-4</v>
      </c>
      <c r="H907" s="231">
        <v>3.8534541799999998E-3</v>
      </c>
    </row>
    <row r="908" spans="1:8">
      <c r="A908" s="227" t="s">
        <v>125</v>
      </c>
      <c r="B908" s="227" t="s">
        <v>60</v>
      </c>
      <c r="C908" s="227" t="s">
        <v>65</v>
      </c>
      <c r="D908" s="230">
        <v>198</v>
      </c>
      <c r="E908" s="231">
        <v>6.0295662699999999E-3</v>
      </c>
      <c r="F908" s="231">
        <v>1.1125138200000001E-3</v>
      </c>
      <c r="G908" s="231">
        <v>1.03342428E-3</v>
      </c>
      <c r="H908" s="231">
        <v>3.8836277099999999E-3</v>
      </c>
    </row>
    <row r="909" spans="1:8">
      <c r="A909" s="227" t="s">
        <v>125</v>
      </c>
      <c r="B909" s="227" t="s">
        <v>61</v>
      </c>
      <c r="C909" s="227" t="s">
        <v>65</v>
      </c>
      <c r="D909" s="230">
        <v>36</v>
      </c>
      <c r="E909" s="231">
        <v>8.0478392999999999E-3</v>
      </c>
      <c r="F909" s="231">
        <v>1.37024158E-3</v>
      </c>
      <c r="G909" s="231">
        <v>1.1779832700000001E-3</v>
      </c>
      <c r="H909" s="231">
        <v>5.4996139600000001E-3</v>
      </c>
    </row>
    <row r="910" spans="1:8">
      <c r="A910" s="227" t="s">
        <v>125</v>
      </c>
      <c r="B910" s="227" t="s">
        <v>62</v>
      </c>
      <c r="C910" s="227" t="s">
        <v>65</v>
      </c>
      <c r="D910" s="230">
        <v>236</v>
      </c>
      <c r="E910" s="231">
        <v>6.9244838399999996E-3</v>
      </c>
      <c r="F910" s="231">
        <v>1.1308750599999999E-3</v>
      </c>
      <c r="G910" s="231">
        <v>1.0546627399999999E-3</v>
      </c>
      <c r="H910" s="231">
        <v>4.7389455100000002E-3</v>
      </c>
    </row>
    <row r="911" spans="1:8">
      <c r="A911" s="227" t="s">
        <v>125</v>
      </c>
      <c r="B911" s="227" t="s">
        <v>57</v>
      </c>
      <c r="C911" s="227" t="s">
        <v>66</v>
      </c>
      <c r="D911" s="230">
        <v>959</v>
      </c>
      <c r="E911" s="231">
        <v>6.8692308299999998E-3</v>
      </c>
      <c r="F911" s="231">
        <v>1.02499927E-3</v>
      </c>
      <c r="G911" s="231">
        <v>1.1291538699999999E-3</v>
      </c>
      <c r="H911" s="231">
        <v>4.7150771999999999E-3</v>
      </c>
    </row>
    <row r="912" spans="1:8">
      <c r="A912" s="227" t="s">
        <v>125</v>
      </c>
      <c r="B912" s="227" t="s">
        <v>59</v>
      </c>
      <c r="C912" s="227" t="s">
        <v>66</v>
      </c>
      <c r="D912" s="230">
        <v>406</v>
      </c>
      <c r="E912" s="231">
        <v>6.6828872300000002E-3</v>
      </c>
      <c r="F912" s="231">
        <v>9.2695196000000004E-4</v>
      </c>
      <c r="G912" s="231">
        <v>1.06310412E-3</v>
      </c>
      <c r="H912" s="231">
        <v>4.6928306900000001E-3</v>
      </c>
    </row>
    <row r="913" spans="1:8">
      <c r="A913" s="227" t="s">
        <v>125</v>
      </c>
      <c r="B913" s="227" t="s">
        <v>60</v>
      </c>
      <c r="C913" s="227" t="s">
        <v>66</v>
      </c>
      <c r="D913" s="230">
        <v>226</v>
      </c>
      <c r="E913" s="231">
        <v>6.6347609199999998E-3</v>
      </c>
      <c r="F913" s="231">
        <v>1.08284143E-3</v>
      </c>
      <c r="G913" s="231">
        <v>1.0021813999999999E-3</v>
      </c>
      <c r="H913" s="231">
        <v>4.5497375500000003E-3</v>
      </c>
    </row>
    <row r="914" spans="1:8">
      <c r="A914" s="227" t="s">
        <v>125</v>
      </c>
      <c r="B914" s="227" t="s">
        <v>61</v>
      </c>
      <c r="C914" s="227" t="s">
        <v>66</v>
      </c>
      <c r="D914" s="230">
        <v>88</v>
      </c>
      <c r="E914" s="231">
        <v>7.5445862199999998E-3</v>
      </c>
      <c r="F914" s="231">
        <v>1.0515307099999999E-3</v>
      </c>
      <c r="G914" s="231">
        <v>1.23895179E-3</v>
      </c>
      <c r="H914" s="231">
        <v>5.2541033000000001E-3</v>
      </c>
    </row>
    <row r="915" spans="1:8">
      <c r="A915" s="227" t="s">
        <v>125</v>
      </c>
      <c r="B915" s="227" t="s">
        <v>62</v>
      </c>
      <c r="C915" s="227" t="s">
        <v>66</v>
      </c>
      <c r="D915" s="230">
        <v>239</v>
      </c>
      <c r="E915" s="231">
        <v>7.1588309300000003E-3</v>
      </c>
      <c r="F915" s="231">
        <v>1.12709181E-3</v>
      </c>
      <c r="G915" s="231">
        <v>1.3209938800000001E-3</v>
      </c>
      <c r="H915" s="231">
        <v>4.7107447599999998E-3</v>
      </c>
    </row>
    <row r="916" spans="1:8">
      <c r="A916" s="227" t="s">
        <v>125</v>
      </c>
      <c r="B916" s="227" t="s">
        <v>57</v>
      </c>
      <c r="C916" s="227" t="s">
        <v>67</v>
      </c>
      <c r="D916" s="230">
        <v>776</v>
      </c>
      <c r="E916" s="231">
        <v>7.2638051300000003E-3</v>
      </c>
      <c r="F916" s="231">
        <v>7.7094347000000003E-4</v>
      </c>
      <c r="G916" s="231">
        <v>1.5469582799999999E-3</v>
      </c>
      <c r="H916" s="231">
        <v>4.9459028900000002E-3</v>
      </c>
    </row>
    <row r="917" spans="1:8">
      <c r="A917" s="227" t="s">
        <v>125</v>
      </c>
      <c r="B917" s="227" t="s">
        <v>59</v>
      </c>
      <c r="C917" s="227" t="s">
        <v>67</v>
      </c>
      <c r="D917" s="230">
        <v>281</v>
      </c>
      <c r="E917" s="231">
        <v>6.7613596699999997E-3</v>
      </c>
      <c r="F917" s="231">
        <v>7.4502415E-4</v>
      </c>
      <c r="G917" s="231">
        <v>1.40458161E-3</v>
      </c>
      <c r="H917" s="231">
        <v>4.6117533999999998E-3</v>
      </c>
    </row>
    <row r="918" spans="1:8">
      <c r="A918" s="227" t="s">
        <v>125</v>
      </c>
      <c r="B918" s="227" t="s">
        <v>60</v>
      </c>
      <c r="C918" s="227" t="s">
        <v>67</v>
      </c>
      <c r="D918" s="230">
        <v>179</v>
      </c>
      <c r="E918" s="231">
        <v>6.8233367399999998E-3</v>
      </c>
      <c r="F918" s="231">
        <v>6.5629502000000002E-4</v>
      </c>
      <c r="G918" s="231">
        <v>1.47630847E-3</v>
      </c>
      <c r="H918" s="231">
        <v>4.6907327200000001E-3</v>
      </c>
    </row>
    <row r="919" spans="1:8">
      <c r="A919" s="227" t="s">
        <v>125</v>
      </c>
      <c r="B919" s="227" t="s">
        <v>61</v>
      </c>
      <c r="C919" s="227" t="s">
        <v>67</v>
      </c>
      <c r="D919" s="230">
        <v>56</v>
      </c>
      <c r="E919" s="231">
        <v>8.9663935699999999E-3</v>
      </c>
      <c r="F919" s="231">
        <v>7.7628946E-4</v>
      </c>
      <c r="G919" s="231">
        <v>1.68237408E-3</v>
      </c>
      <c r="H919" s="231">
        <v>6.5077296200000004E-3</v>
      </c>
    </row>
    <row r="920" spans="1:8">
      <c r="A920" s="227" t="s">
        <v>125</v>
      </c>
      <c r="B920" s="227" t="s">
        <v>62</v>
      </c>
      <c r="C920" s="227" t="s">
        <v>67</v>
      </c>
      <c r="D920" s="230">
        <v>260</v>
      </c>
      <c r="E920" s="231">
        <v>7.7433669300000004E-3</v>
      </c>
      <c r="F920" s="231">
        <v>8.7673587000000001E-4</v>
      </c>
      <c r="G920" s="231">
        <v>1.7203078099999999E-3</v>
      </c>
      <c r="H920" s="231">
        <v>5.1463227699999996E-3</v>
      </c>
    </row>
    <row r="921" spans="1:8">
      <c r="A921" s="227" t="s">
        <v>125</v>
      </c>
      <c r="B921" s="227" t="s">
        <v>57</v>
      </c>
      <c r="C921" s="227" t="s">
        <v>68</v>
      </c>
      <c r="D921" s="230">
        <v>972</v>
      </c>
      <c r="E921" s="231">
        <v>6.8192965500000003E-3</v>
      </c>
      <c r="F921" s="231">
        <v>1.12816239E-3</v>
      </c>
      <c r="G921" s="231">
        <v>1.3710988600000001E-3</v>
      </c>
      <c r="H921" s="231">
        <v>4.3200348099999997E-3</v>
      </c>
    </row>
    <row r="922" spans="1:8">
      <c r="A922" s="227" t="s">
        <v>125</v>
      </c>
      <c r="B922" s="227" t="s">
        <v>59</v>
      </c>
      <c r="C922" s="227" t="s">
        <v>68</v>
      </c>
      <c r="D922" s="230">
        <v>430</v>
      </c>
      <c r="E922" s="231">
        <v>6.1868537600000004E-3</v>
      </c>
      <c r="F922" s="231">
        <v>8.4894463999999996E-4</v>
      </c>
      <c r="G922" s="231">
        <v>1.30375191E-3</v>
      </c>
      <c r="H922" s="231">
        <v>4.0341567500000002E-3</v>
      </c>
    </row>
    <row r="923" spans="1:8">
      <c r="A923" s="227" t="s">
        <v>125</v>
      </c>
      <c r="B923" s="227" t="s">
        <v>60</v>
      </c>
      <c r="C923" s="227" t="s">
        <v>68</v>
      </c>
      <c r="D923" s="230">
        <v>246</v>
      </c>
      <c r="E923" s="231">
        <v>6.5342232700000002E-3</v>
      </c>
      <c r="F923" s="231">
        <v>1.1838958099999999E-3</v>
      </c>
      <c r="G923" s="231">
        <v>1.39105289E-3</v>
      </c>
      <c r="H923" s="231">
        <v>3.9592740700000002E-3</v>
      </c>
    </row>
    <row r="924" spans="1:8">
      <c r="A924" s="227" t="s">
        <v>125</v>
      </c>
      <c r="B924" s="227" t="s">
        <v>61</v>
      </c>
      <c r="C924" s="227" t="s">
        <v>68</v>
      </c>
      <c r="D924" s="230">
        <v>46</v>
      </c>
      <c r="E924" s="231">
        <v>7.43181337E-3</v>
      </c>
      <c r="F924" s="231">
        <v>1.3093797899999999E-3</v>
      </c>
      <c r="G924" s="231">
        <v>1.4950681799999999E-3</v>
      </c>
      <c r="H924" s="231">
        <v>4.62736489E-3</v>
      </c>
    </row>
    <row r="925" spans="1:8">
      <c r="A925" s="227" t="s">
        <v>125</v>
      </c>
      <c r="B925" s="227" t="s">
        <v>62</v>
      </c>
      <c r="C925" s="227" t="s">
        <v>68</v>
      </c>
      <c r="D925" s="230">
        <v>250</v>
      </c>
      <c r="E925" s="231">
        <v>8.0749071499999995E-3</v>
      </c>
      <c r="F925" s="231">
        <v>1.52023125E-3</v>
      </c>
      <c r="G925" s="231">
        <v>1.4444904900000001E-3</v>
      </c>
      <c r="H925" s="231">
        <v>5.11018493E-3</v>
      </c>
    </row>
    <row r="926" spans="1:8">
      <c r="A926" s="227" t="s">
        <v>125</v>
      </c>
      <c r="B926" s="227" t="s">
        <v>57</v>
      </c>
      <c r="C926" s="227" t="s">
        <v>69</v>
      </c>
      <c r="D926" s="230">
        <v>554</v>
      </c>
      <c r="E926" s="231">
        <v>4.4338520400000001E-3</v>
      </c>
      <c r="F926" s="231">
        <v>7.9980169999999996E-4</v>
      </c>
      <c r="G926" s="231">
        <v>5.7663516000000005E-4</v>
      </c>
      <c r="H926" s="231">
        <v>3.0574146899999999E-3</v>
      </c>
    </row>
    <row r="927" spans="1:8">
      <c r="A927" s="227" t="s">
        <v>125</v>
      </c>
      <c r="B927" s="227" t="s">
        <v>59</v>
      </c>
      <c r="C927" s="227" t="s">
        <v>69</v>
      </c>
      <c r="D927" s="230">
        <v>211</v>
      </c>
      <c r="E927" s="231">
        <v>4.0106084099999998E-3</v>
      </c>
      <c r="F927" s="231">
        <v>7.6866089000000002E-4</v>
      </c>
      <c r="G927" s="231">
        <v>5.1436036999999999E-4</v>
      </c>
      <c r="H927" s="231">
        <v>2.7275866600000001E-3</v>
      </c>
    </row>
    <row r="928" spans="1:8">
      <c r="A928" s="227" t="s">
        <v>125</v>
      </c>
      <c r="B928" s="227" t="s">
        <v>60</v>
      </c>
      <c r="C928" s="227" t="s">
        <v>69</v>
      </c>
      <c r="D928" s="230">
        <v>148</v>
      </c>
      <c r="E928" s="231">
        <v>4.3714806099999998E-3</v>
      </c>
      <c r="F928" s="231">
        <v>8.2809346999999998E-4</v>
      </c>
      <c r="G928" s="231">
        <v>6.3641743000000003E-4</v>
      </c>
      <c r="H928" s="231">
        <v>2.9069692200000001E-3</v>
      </c>
    </row>
    <row r="929" spans="1:8">
      <c r="A929" s="227" t="s">
        <v>125</v>
      </c>
      <c r="B929" s="227" t="s">
        <v>61</v>
      </c>
      <c r="C929" s="227" t="s">
        <v>69</v>
      </c>
      <c r="D929" s="230">
        <v>72</v>
      </c>
      <c r="E929" s="231">
        <v>5.6428430800000004E-3</v>
      </c>
      <c r="F929" s="231">
        <v>9.2656868999999996E-4</v>
      </c>
      <c r="G929" s="231">
        <v>6.4750487000000002E-4</v>
      </c>
      <c r="H929" s="231">
        <v>4.0687690099999998E-3</v>
      </c>
    </row>
    <row r="930" spans="1:8">
      <c r="A930" s="227" t="s">
        <v>125</v>
      </c>
      <c r="B930" s="227" t="s">
        <v>62</v>
      </c>
      <c r="C930" s="227" t="s">
        <v>69</v>
      </c>
      <c r="D930" s="230">
        <v>123</v>
      </c>
      <c r="E930" s="231">
        <v>4.5272505900000003E-3</v>
      </c>
      <c r="F930" s="231">
        <v>7.4497489000000005E-4</v>
      </c>
      <c r="G930" s="231">
        <v>5.7004642E-4</v>
      </c>
      <c r="H930" s="231">
        <v>3.2122287600000001E-3</v>
      </c>
    </row>
    <row r="931" spans="1:8">
      <c r="A931" s="227" t="s">
        <v>125</v>
      </c>
      <c r="B931" s="227" t="s">
        <v>57</v>
      </c>
      <c r="C931" s="227" t="s">
        <v>70</v>
      </c>
      <c r="D931" s="230">
        <v>699</v>
      </c>
      <c r="E931" s="231">
        <v>7.9500640100000006E-3</v>
      </c>
      <c r="F931" s="231">
        <v>1.2471352199999999E-3</v>
      </c>
      <c r="G931" s="231">
        <v>1.84698354E-3</v>
      </c>
      <c r="H931" s="231">
        <v>4.8559447599999996E-3</v>
      </c>
    </row>
    <row r="932" spans="1:8">
      <c r="A932" s="227" t="s">
        <v>125</v>
      </c>
      <c r="B932" s="227" t="s">
        <v>59</v>
      </c>
      <c r="C932" s="227" t="s">
        <v>70</v>
      </c>
      <c r="D932" s="230">
        <v>272</v>
      </c>
      <c r="E932" s="231">
        <v>7.5824224799999999E-3</v>
      </c>
      <c r="F932" s="231">
        <v>1.17013015E-3</v>
      </c>
      <c r="G932" s="231">
        <v>1.7017290599999999E-3</v>
      </c>
      <c r="H932" s="231">
        <v>4.7105628E-3</v>
      </c>
    </row>
    <row r="933" spans="1:8">
      <c r="A933" s="227" t="s">
        <v>125</v>
      </c>
      <c r="B933" s="227" t="s">
        <v>60</v>
      </c>
      <c r="C933" s="227" t="s">
        <v>70</v>
      </c>
      <c r="D933" s="230">
        <v>168</v>
      </c>
      <c r="E933" s="231">
        <v>7.3902527399999996E-3</v>
      </c>
      <c r="F933" s="231">
        <v>1.1514134499999999E-3</v>
      </c>
      <c r="G933" s="231">
        <v>1.8668014600000001E-3</v>
      </c>
      <c r="H933" s="231">
        <v>4.37203735E-3</v>
      </c>
    </row>
    <row r="934" spans="1:8">
      <c r="A934" s="227" t="s">
        <v>125</v>
      </c>
      <c r="B934" s="227" t="s">
        <v>61</v>
      </c>
      <c r="C934" s="227" t="s">
        <v>70</v>
      </c>
      <c r="D934" s="230">
        <v>78</v>
      </c>
      <c r="E934" s="231">
        <v>8.4756348399999994E-3</v>
      </c>
      <c r="F934" s="231">
        <v>1.3693017500000001E-3</v>
      </c>
      <c r="G934" s="231">
        <v>1.79783923E-3</v>
      </c>
      <c r="H934" s="231">
        <v>5.3084933399999996E-3</v>
      </c>
    </row>
    <row r="935" spans="1:8">
      <c r="A935" s="227" t="s">
        <v>125</v>
      </c>
      <c r="B935" s="227" t="s">
        <v>62</v>
      </c>
      <c r="C935" s="227" t="s">
        <v>70</v>
      </c>
      <c r="D935" s="230">
        <v>181</v>
      </c>
      <c r="E935" s="231">
        <v>8.7956566100000008E-3</v>
      </c>
      <c r="F935" s="231">
        <v>1.3990559299999999E-3</v>
      </c>
      <c r="G935" s="231">
        <v>2.0680501799999998E-3</v>
      </c>
      <c r="H935" s="231">
        <v>5.3285499999999996E-3</v>
      </c>
    </row>
    <row r="936" spans="1:8">
      <c r="A936" s="227" t="s">
        <v>125</v>
      </c>
      <c r="B936" s="227" t="s">
        <v>57</v>
      </c>
      <c r="C936" s="227" t="s">
        <v>71</v>
      </c>
      <c r="D936" s="230">
        <v>646</v>
      </c>
      <c r="E936" s="231">
        <v>7.6279237299999997E-3</v>
      </c>
      <c r="F936" s="231">
        <v>1.2921573400000001E-3</v>
      </c>
      <c r="G936" s="231">
        <v>1.70192614E-3</v>
      </c>
      <c r="H936" s="231">
        <v>4.6338397800000002E-3</v>
      </c>
    </row>
    <row r="937" spans="1:8">
      <c r="A937" s="227" t="s">
        <v>125</v>
      </c>
      <c r="B937" s="227" t="s">
        <v>59</v>
      </c>
      <c r="C937" s="227" t="s">
        <v>71</v>
      </c>
      <c r="D937" s="230">
        <v>282</v>
      </c>
      <c r="E937" s="231">
        <v>6.8355576000000001E-3</v>
      </c>
      <c r="F937" s="231">
        <v>1.0297640000000001E-3</v>
      </c>
      <c r="G937" s="231">
        <v>1.6227916599999999E-3</v>
      </c>
      <c r="H937" s="231">
        <v>4.1830014900000002E-3</v>
      </c>
    </row>
    <row r="938" spans="1:8">
      <c r="A938" s="227" t="s">
        <v>125</v>
      </c>
      <c r="B938" s="227" t="s">
        <v>60</v>
      </c>
      <c r="C938" s="227" t="s">
        <v>71</v>
      </c>
      <c r="D938" s="230">
        <v>143</v>
      </c>
      <c r="E938" s="231">
        <v>7.2008544299999996E-3</v>
      </c>
      <c r="F938" s="231">
        <v>1.2606026E-3</v>
      </c>
      <c r="G938" s="231">
        <v>1.6856867500000001E-3</v>
      </c>
      <c r="H938" s="231">
        <v>4.2545646299999998E-3</v>
      </c>
    </row>
    <row r="939" spans="1:8">
      <c r="A939" s="227" t="s">
        <v>125</v>
      </c>
      <c r="B939" s="227" t="s">
        <v>61</v>
      </c>
      <c r="C939" s="227" t="s">
        <v>71</v>
      </c>
      <c r="D939" s="230">
        <v>54</v>
      </c>
      <c r="E939" s="231">
        <v>8.9744082099999997E-3</v>
      </c>
      <c r="F939" s="231">
        <v>1.7667607000000001E-3</v>
      </c>
      <c r="G939" s="231">
        <v>1.7618310200000001E-3</v>
      </c>
      <c r="H939" s="231">
        <v>5.4458160299999999E-3</v>
      </c>
    </row>
    <row r="940" spans="1:8">
      <c r="A940" s="227" t="s">
        <v>125</v>
      </c>
      <c r="B940" s="227" t="s">
        <v>62</v>
      </c>
      <c r="C940" s="227" t="s">
        <v>71</v>
      </c>
      <c r="D940" s="230">
        <v>167</v>
      </c>
      <c r="E940" s="231">
        <v>8.8962350699999995E-3</v>
      </c>
      <c r="F940" s="231">
        <v>1.60879606E-3</v>
      </c>
      <c r="G940" s="231">
        <v>1.8300895699999999E-3</v>
      </c>
      <c r="H940" s="231">
        <v>5.4573489299999996E-3</v>
      </c>
    </row>
    <row r="941" spans="1:8">
      <c r="A941" s="227" t="s">
        <v>125</v>
      </c>
      <c r="B941" s="227" t="s">
        <v>57</v>
      </c>
      <c r="C941" s="227" t="s">
        <v>72</v>
      </c>
      <c r="D941" s="230">
        <v>1099</v>
      </c>
      <c r="E941" s="231">
        <v>6.39835644E-3</v>
      </c>
      <c r="F941" s="231">
        <v>4.8994431999999999E-4</v>
      </c>
      <c r="G941" s="231">
        <v>1.77032758E-3</v>
      </c>
      <c r="H941" s="231">
        <v>4.13808404E-3</v>
      </c>
    </row>
    <row r="942" spans="1:8">
      <c r="A942" s="227" t="s">
        <v>125</v>
      </c>
      <c r="B942" s="227" t="s">
        <v>59</v>
      </c>
      <c r="C942" s="227" t="s">
        <v>72</v>
      </c>
      <c r="D942" s="230">
        <v>492</v>
      </c>
      <c r="E942" s="231">
        <v>6.0640382699999997E-3</v>
      </c>
      <c r="F942" s="231">
        <v>4.4357849999999998E-4</v>
      </c>
      <c r="G942" s="231">
        <v>1.68979105E-3</v>
      </c>
      <c r="H942" s="231">
        <v>3.93066823E-3</v>
      </c>
    </row>
    <row r="943" spans="1:8">
      <c r="A943" s="227" t="s">
        <v>125</v>
      </c>
      <c r="B943" s="227" t="s">
        <v>60</v>
      </c>
      <c r="C943" s="227" t="s">
        <v>72</v>
      </c>
      <c r="D943" s="230">
        <v>263</v>
      </c>
      <c r="E943" s="231">
        <v>6.2020751799999998E-3</v>
      </c>
      <c r="F943" s="231">
        <v>5.2039299999999996E-4</v>
      </c>
      <c r="G943" s="231">
        <v>1.69293913E-3</v>
      </c>
      <c r="H943" s="231">
        <v>3.9887425299999996E-3</v>
      </c>
    </row>
    <row r="944" spans="1:8">
      <c r="A944" s="227" t="s">
        <v>125</v>
      </c>
      <c r="B944" s="227" t="s">
        <v>61</v>
      </c>
      <c r="C944" s="227" t="s">
        <v>72</v>
      </c>
      <c r="D944" s="230">
        <v>71</v>
      </c>
      <c r="E944" s="231">
        <v>7.66219981E-3</v>
      </c>
      <c r="F944" s="231">
        <v>5.4235109999999998E-4</v>
      </c>
      <c r="G944" s="231">
        <v>2.1319115700000001E-3</v>
      </c>
      <c r="H944" s="231">
        <v>4.98793668E-3</v>
      </c>
    </row>
    <row r="945" spans="1:8">
      <c r="A945" s="227" t="s">
        <v>125</v>
      </c>
      <c r="B945" s="227" t="s">
        <v>62</v>
      </c>
      <c r="C945" s="227" t="s">
        <v>72</v>
      </c>
      <c r="D945" s="230">
        <v>273</v>
      </c>
      <c r="E945" s="231">
        <v>6.86126351E-3</v>
      </c>
      <c r="F945" s="231">
        <v>5.3054174000000001E-4</v>
      </c>
      <c r="G945" s="231">
        <v>1.8959857E-3</v>
      </c>
      <c r="H945" s="231">
        <v>4.43473554E-3</v>
      </c>
    </row>
    <row r="946" spans="1:8">
      <c r="A946" s="227" t="s">
        <v>125</v>
      </c>
      <c r="B946" s="227" t="s">
        <v>57</v>
      </c>
      <c r="C946" s="227" t="s">
        <v>73</v>
      </c>
      <c r="D946" s="230">
        <v>2209</v>
      </c>
      <c r="E946" s="231">
        <v>7.1838530600000002E-3</v>
      </c>
      <c r="F946" s="231">
        <v>1.2201869599999999E-3</v>
      </c>
      <c r="G946" s="231">
        <v>1.7355397599999999E-3</v>
      </c>
      <c r="H946" s="231">
        <v>4.2281258600000001E-3</v>
      </c>
    </row>
    <row r="947" spans="1:8">
      <c r="A947" s="227" t="s">
        <v>125</v>
      </c>
      <c r="B947" s="227" t="s">
        <v>59</v>
      </c>
      <c r="C947" s="227" t="s">
        <v>73</v>
      </c>
      <c r="D947" s="230">
        <v>929</v>
      </c>
      <c r="E947" s="231">
        <v>6.5012406400000002E-3</v>
      </c>
      <c r="F947" s="231">
        <v>1.18420571E-3</v>
      </c>
      <c r="G947" s="231">
        <v>1.53024435E-3</v>
      </c>
      <c r="H947" s="231">
        <v>3.7867901099999999E-3</v>
      </c>
    </row>
    <row r="948" spans="1:8">
      <c r="A948" s="227" t="s">
        <v>125</v>
      </c>
      <c r="B948" s="227" t="s">
        <v>60</v>
      </c>
      <c r="C948" s="227" t="s">
        <v>73</v>
      </c>
      <c r="D948" s="230">
        <v>527</v>
      </c>
      <c r="E948" s="231">
        <v>7.0728790900000003E-3</v>
      </c>
      <c r="F948" s="231">
        <v>1.2277520599999999E-3</v>
      </c>
      <c r="G948" s="231">
        <v>1.6960737799999999E-3</v>
      </c>
      <c r="H948" s="231">
        <v>4.1490527599999999E-3</v>
      </c>
    </row>
    <row r="949" spans="1:8">
      <c r="A949" s="227" t="s">
        <v>125</v>
      </c>
      <c r="B949" s="227" t="s">
        <v>61</v>
      </c>
      <c r="C949" s="227" t="s">
        <v>73</v>
      </c>
      <c r="D949" s="230">
        <v>104</v>
      </c>
      <c r="E949" s="231">
        <v>8.4005517700000004E-3</v>
      </c>
      <c r="F949" s="231">
        <v>1.3912257000000001E-3</v>
      </c>
      <c r="G949" s="231">
        <v>2.14977273E-3</v>
      </c>
      <c r="H949" s="231">
        <v>4.8595527999999999E-3</v>
      </c>
    </row>
    <row r="950" spans="1:8">
      <c r="A950" s="227" t="s">
        <v>125</v>
      </c>
      <c r="B950" s="227" t="s">
        <v>62</v>
      </c>
      <c r="C950" s="227" t="s">
        <v>73</v>
      </c>
      <c r="D950" s="230">
        <v>649</v>
      </c>
      <c r="E950" s="231">
        <v>8.0561081499999996E-3</v>
      </c>
      <c r="F950" s="231">
        <v>1.23814033E-3</v>
      </c>
      <c r="G950" s="231">
        <v>1.99507408E-3</v>
      </c>
      <c r="H950" s="231">
        <v>4.8228932599999998E-3</v>
      </c>
    </row>
    <row r="951" spans="1:8">
      <c r="A951" s="227" t="s">
        <v>125</v>
      </c>
      <c r="B951" s="227" t="s">
        <v>57</v>
      </c>
      <c r="C951" s="227" t="s">
        <v>74</v>
      </c>
      <c r="D951" s="230">
        <v>1699</v>
      </c>
      <c r="E951" s="231">
        <v>6.9548125000000001E-3</v>
      </c>
      <c r="F951" s="231">
        <v>8.0245980999999996E-4</v>
      </c>
      <c r="G951" s="231">
        <v>1.9541449E-3</v>
      </c>
      <c r="H951" s="231">
        <v>4.1982073100000003E-3</v>
      </c>
    </row>
    <row r="952" spans="1:8">
      <c r="A952" s="227" t="s">
        <v>125</v>
      </c>
      <c r="B952" s="227" t="s">
        <v>59</v>
      </c>
      <c r="C952" s="227" t="s">
        <v>74</v>
      </c>
      <c r="D952" s="230">
        <v>731</v>
      </c>
      <c r="E952" s="231">
        <v>6.20896009E-3</v>
      </c>
      <c r="F952" s="231">
        <v>6.9479253999999997E-4</v>
      </c>
      <c r="G952" s="231">
        <v>1.75552238E-3</v>
      </c>
      <c r="H952" s="231">
        <v>3.7586446800000001E-3</v>
      </c>
    </row>
    <row r="953" spans="1:8">
      <c r="A953" s="227" t="s">
        <v>125</v>
      </c>
      <c r="B953" s="227" t="s">
        <v>60</v>
      </c>
      <c r="C953" s="227" t="s">
        <v>74</v>
      </c>
      <c r="D953" s="230">
        <v>402</v>
      </c>
      <c r="E953" s="231">
        <v>6.5910318599999998E-3</v>
      </c>
      <c r="F953" s="231">
        <v>7.9915789999999997E-4</v>
      </c>
      <c r="G953" s="231">
        <v>1.90500023E-3</v>
      </c>
      <c r="H953" s="231">
        <v>3.8868732700000001E-3</v>
      </c>
    </row>
    <row r="954" spans="1:8">
      <c r="A954" s="227" t="s">
        <v>125</v>
      </c>
      <c r="B954" s="227" t="s">
        <v>61</v>
      </c>
      <c r="C954" s="227" t="s">
        <v>74</v>
      </c>
      <c r="D954" s="230">
        <v>161</v>
      </c>
      <c r="E954" s="231">
        <v>8.8757330099999993E-3</v>
      </c>
      <c r="F954" s="231">
        <v>1.05280916E-3</v>
      </c>
      <c r="G954" s="231">
        <v>2.3273232200000001E-3</v>
      </c>
      <c r="H954" s="231">
        <v>5.49560017E-3</v>
      </c>
    </row>
    <row r="955" spans="1:8">
      <c r="A955" s="227" t="s">
        <v>125</v>
      </c>
      <c r="B955" s="227" t="s">
        <v>62</v>
      </c>
      <c r="C955" s="227" t="s">
        <v>74</v>
      </c>
      <c r="D955" s="230">
        <v>405</v>
      </c>
      <c r="E955" s="231">
        <v>7.8984908399999994E-3</v>
      </c>
      <c r="F955" s="231">
        <v>9.0054844999999998E-4</v>
      </c>
      <c r="G955" s="231">
        <v>2.2130770299999998E-3</v>
      </c>
      <c r="H955" s="231">
        <v>4.7848648899999997E-3</v>
      </c>
    </row>
    <row r="956" spans="1:8">
      <c r="A956" s="227" t="s">
        <v>125</v>
      </c>
      <c r="B956" s="227" t="s">
        <v>57</v>
      </c>
      <c r="C956" s="227" t="s">
        <v>75</v>
      </c>
      <c r="D956" s="230">
        <v>772</v>
      </c>
      <c r="E956" s="231">
        <v>6.01835336E-3</v>
      </c>
      <c r="F956" s="231">
        <v>7.2498356000000005E-4</v>
      </c>
      <c r="G956" s="231">
        <v>1.3160109599999999E-3</v>
      </c>
      <c r="H956" s="231">
        <v>3.9773583499999998E-3</v>
      </c>
    </row>
    <row r="957" spans="1:8">
      <c r="A957" s="227" t="s">
        <v>125</v>
      </c>
      <c r="B957" s="227" t="s">
        <v>59</v>
      </c>
      <c r="C957" s="227" t="s">
        <v>75</v>
      </c>
      <c r="D957" s="230">
        <v>283</v>
      </c>
      <c r="E957" s="231">
        <v>5.45036619E-3</v>
      </c>
      <c r="F957" s="231">
        <v>6.0471446000000002E-4</v>
      </c>
      <c r="G957" s="231">
        <v>1.2421064999999999E-3</v>
      </c>
      <c r="H957" s="231">
        <v>3.6035447900000001E-3</v>
      </c>
    </row>
    <row r="958" spans="1:8">
      <c r="A958" s="227" t="s">
        <v>125</v>
      </c>
      <c r="B958" s="227" t="s">
        <v>60</v>
      </c>
      <c r="C958" s="227" t="s">
        <v>75</v>
      </c>
      <c r="D958" s="230">
        <v>202</v>
      </c>
      <c r="E958" s="231">
        <v>5.8738423400000002E-3</v>
      </c>
      <c r="F958" s="231">
        <v>6.9713716999999999E-4</v>
      </c>
      <c r="G958" s="231">
        <v>1.36264646E-3</v>
      </c>
      <c r="H958" s="231">
        <v>3.8140582600000002E-3</v>
      </c>
    </row>
    <row r="959" spans="1:8">
      <c r="A959" s="227" t="s">
        <v>125</v>
      </c>
      <c r="B959" s="227" t="s">
        <v>61</v>
      </c>
      <c r="C959" s="227" t="s">
        <v>75</v>
      </c>
      <c r="D959" s="230">
        <v>74</v>
      </c>
      <c r="E959" s="231">
        <v>6.7536283799999996E-3</v>
      </c>
      <c r="F959" s="231">
        <v>8.9683408E-4</v>
      </c>
      <c r="G959" s="231">
        <v>1.2837835600000001E-3</v>
      </c>
      <c r="H959" s="231">
        <v>4.5730102499999996E-3</v>
      </c>
    </row>
    <row r="960" spans="1:8">
      <c r="A960" s="227" t="s">
        <v>125</v>
      </c>
      <c r="B960" s="227" t="s">
        <v>62</v>
      </c>
      <c r="C960" s="227" t="s">
        <v>75</v>
      </c>
      <c r="D960" s="230">
        <v>213</v>
      </c>
      <c r="E960" s="231">
        <v>6.6546033099999999E-3</v>
      </c>
      <c r="F960" s="231">
        <v>8.5148210000000001E-4</v>
      </c>
      <c r="G960" s="231">
        <v>1.3811725600000001E-3</v>
      </c>
      <c r="H960" s="231">
        <v>4.4219480999999998E-3</v>
      </c>
    </row>
    <row r="961" spans="1:8">
      <c r="A961" s="227" t="s">
        <v>125</v>
      </c>
      <c r="B961" s="227" t="s">
        <v>57</v>
      </c>
      <c r="C961" s="227" t="s">
        <v>76</v>
      </c>
      <c r="D961" s="230">
        <v>1064</v>
      </c>
      <c r="E961" s="231">
        <v>5.6952600500000004E-3</v>
      </c>
      <c r="F961" s="231">
        <v>4.8316295999999999E-4</v>
      </c>
      <c r="G961" s="231">
        <v>1.53806802E-3</v>
      </c>
      <c r="H961" s="231">
        <v>3.67402859E-3</v>
      </c>
    </row>
    <row r="962" spans="1:8">
      <c r="A962" s="227" t="s">
        <v>125</v>
      </c>
      <c r="B962" s="227" t="s">
        <v>59</v>
      </c>
      <c r="C962" s="227" t="s">
        <v>76</v>
      </c>
      <c r="D962" s="230">
        <v>556</v>
      </c>
      <c r="E962" s="231">
        <v>5.1918254699999996E-3</v>
      </c>
      <c r="F962" s="231">
        <v>4.3575531999999999E-4</v>
      </c>
      <c r="G962" s="231">
        <v>1.36769727E-3</v>
      </c>
      <c r="H962" s="231">
        <v>3.3883724099999998E-3</v>
      </c>
    </row>
    <row r="963" spans="1:8">
      <c r="A963" s="227" t="s">
        <v>125</v>
      </c>
      <c r="B963" s="227" t="s">
        <v>60</v>
      </c>
      <c r="C963" s="227" t="s">
        <v>76</v>
      </c>
      <c r="D963" s="230">
        <v>251</v>
      </c>
      <c r="E963" s="231">
        <v>5.8313502899999996E-3</v>
      </c>
      <c r="F963" s="231">
        <v>5.7058778000000003E-4</v>
      </c>
      <c r="G963" s="231">
        <v>1.5887374100000001E-3</v>
      </c>
      <c r="H963" s="231">
        <v>3.6720246299999999E-3</v>
      </c>
    </row>
    <row r="964" spans="1:8">
      <c r="A964" s="227" t="s">
        <v>125</v>
      </c>
      <c r="B964" s="227" t="s">
        <v>61</v>
      </c>
      <c r="C964" s="227" t="s">
        <v>76</v>
      </c>
      <c r="D964" s="230">
        <v>68</v>
      </c>
      <c r="E964" s="231">
        <v>6.9168706500000003E-3</v>
      </c>
      <c r="F964" s="231">
        <v>5.0125932000000002E-4</v>
      </c>
      <c r="G964" s="231">
        <v>1.94393358E-3</v>
      </c>
      <c r="H964" s="231">
        <v>4.4716773399999998E-3</v>
      </c>
    </row>
    <row r="965" spans="1:8">
      <c r="A965" s="227" t="s">
        <v>125</v>
      </c>
      <c r="B965" s="227" t="s">
        <v>62</v>
      </c>
      <c r="C965" s="227" t="s">
        <v>76</v>
      </c>
      <c r="D965" s="230">
        <v>189</v>
      </c>
      <c r="E965" s="231">
        <v>6.5560084800000001E-3</v>
      </c>
      <c r="F965" s="231">
        <v>5.0001199999999998E-4</v>
      </c>
      <c r="G965" s="231">
        <v>1.82594773E-3</v>
      </c>
      <c r="H965" s="231">
        <v>4.23004826E-3</v>
      </c>
    </row>
    <row r="966" spans="1:8">
      <c r="A966" s="227" t="s">
        <v>125</v>
      </c>
      <c r="B966" s="227" t="s">
        <v>57</v>
      </c>
      <c r="C966" s="227" t="s">
        <v>77</v>
      </c>
      <c r="D966" s="230">
        <v>1968</v>
      </c>
      <c r="E966" s="231">
        <v>6.4381019900000003E-3</v>
      </c>
      <c r="F966" s="231">
        <v>8.2391739999999999E-4</v>
      </c>
      <c r="G966" s="231">
        <v>1.83717819E-3</v>
      </c>
      <c r="H966" s="231">
        <v>3.7770059300000001E-3</v>
      </c>
    </row>
    <row r="967" spans="1:8">
      <c r="A967" s="227" t="s">
        <v>125</v>
      </c>
      <c r="B967" s="227" t="s">
        <v>59</v>
      </c>
      <c r="C967" s="227" t="s">
        <v>77</v>
      </c>
      <c r="D967" s="230">
        <v>882</v>
      </c>
      <c r="E967" s="231">
        <v>5.8609166599999998E-3</v>
      </c>
      <c r="F967" s="231">
        <v>7.1277638999999999E-4</v>
      </c>
      <c r="G967" s="231">
        <v>1.6909693700000001E-3</v>
      </c>
      <c r="H967" s="231">
        <v>3.4571704299999999E-3</v>
      </c>
    </row>
    <row r="968" spans="1:8">
      <c r="A968" s="227" t="s">
        <v>125</v>
      </c>
      <c r="B968" s="227" t="s">
        <v>60</v>
      </c>
      <c r="C968" s="227" t="s">
        <v>77</v>
      </c>
      <c r="D968" s="230">
        <v>419</v>
      </c>
      <c r="E968" s="231">
        <v>6.2646952399999997E-3</v>
      </c>
      <c r="F968" s="231">
        <v>9.2346723000000003E-4</v>
      </c>
      <c r="G968" s="231">
        <v>1.8395593400000001E-3</v>
      </c>
      <c r="H968" s="231">
        <v>3.5016681999999999E-3</v>
      </c>
    </row>
    <row r="969" spans="1:8">
      <c r="A969" s="227" t="s">
        <v>125</v>
      </c>
      <c r="B969" s="227" t="s">
        <v>61</v>
      </c>
      <c r="C969" s="227" t="s">
        <v>77</v>
      </c>
      <c r="D969" s="230">
        <v>164</v>
      </c>
      <c r="E969" s="231">
        <v>7.57748958E-3</v>
      </c>
      <c r="F969" s="231">
        <v>9.2063267000000004E-4</v>
      </c>
      <c r="G969" s="231">
        <v>2.2268092899999999E-3</v>
      </c>
      <c r="H969" s="231">
        <v>4.4300471799999996E-3</v>
      </c>
    </row>
    <row r="970" spans="1:8">
      <c r="A970" s="227" t="s">
        <v>125</v>
      </c>
      <c r="B970" s="227" t="s">
        <v>62</v>
      </c>
      <c r="C970" s="227" t="s">
        <v>77</v>
      </c>
      <c r="D970" s="230">
        <v>503</v>
      </c>
      <c r="E970" s="231">
        <v>7.2231423900000003E-3</v>
      </c>
      <c r="F970" s="231">
        <v>9.0434222999999998E-4</v>
      </c>
      <c r="G970" s="231">
        <v>1.9645320200000001E-3</v>
      </c>
      <c r="H970" s="231">
        <v>4.3542676700000001E-3</v>
      </c>
    </row>
    <row r="971" spans="1:8">
      <c r="A971" s="227" t="s">
        <v>125</v>
      </c>
      <c r="B971" s="227" t="s">
        <v>57</v>
      </c>
      <c r="C971" s="227" t="s">
        <v>78</v>
      </c>
      <c r="D971" s="230">
        <v>730</v>
      </c>
      <c r="E971" s="231">
        <v>7.21779847E-3</v>
      </c>
      <c r="F971" s="231">
        <v>1.21697401E-3</v>
      </c>
      <c r="G971" s="231">
        <v>1.7356669200000001E-3</v>
      </c>
      <c r="H971" s="231">
        <v>4.2651570300000002E-3</v>
      </c>
    </row>
    <row r="972" spans="1:8">
      <c r="A972" s="227" t="s">
        <v>125</v>
      </c>
      <c r="B972" s="227" t="s">
        <v>59</v>
      </c>
      <c r="C972" s="227" t="s">
        <v>78</v>
      </c>
      <c r="D972" s="230">
        <v>284</v>
      </c>
      <c r="E972" s="231">
        <v>6.7703032999999998E-3</v>
      </c>
      <c r="F972" s="231">
        <v>1.1415539399999999E-3</v>
      </c>
      <c r="G972" s="231">
        <v>1.72282514E-3</v>
      </c>
      <c r="H972" s="231">
        <v>3.9059237200000001E-3</v>
      </c>
    </row>
    <row r="973" spans="1:8">
      <c r="A973" s="227" t="s">
        <v>125</v>
      </c>
      <c r="B973" s="227" t="s">
        <v>60</v>
      </c>
      <c r="C973" s="227" t="s">
        <v>78</v>
      </c>
      <c r="D973" s="230">
        <v>170</v>
      </c>
      <c r="E973" s="231">
        <v>6.9764431200000001E-3</v>
      </c>
      <c r="F973" s="231">
        <v>1.26565882E-3</v>
      </c>
      <c r="G973" s="231">
        <v>1.6542753500000001E-3</v>
      </c>
      <c r="H973" s="231">
        <v>4.0565084700000002E-3</v>
      </c>
    </row>
    <row r="974" spans="1:8">
      <c r="A974" s="227" t="s">
        <v>125</v>
      </c>
      <c r="B974" s="227" t="s">
        <v>61</v>
      </c>
      <c r="C974" s="227" t="s">
        <v>78</v>
      </c>
      <c r="D974" s="230">
        <v>49</v>
      </c>
      <c r="E974" s="231">
        <v>8.8029097999999997E-3</v>
      </c>
      <c r="F974" s="231">
        <v>1.4422711199999999E-3</v>
      </c>
      <c r="G974" s="231">
        <v>1.8232706999999999E-3</v>
      </c>
      <c r="H974" s="231">
        <v>5.5373674499999996E-3</v>
      </c>
    </row>
    <row r="975" spans="1:8">
      <c r="A975" s="227" t="s">
        <v>125</v>
      </c>
      <c r="B975" s="227" t="s">
        <v>62</v>
      </c>
      <c r="C975" s="227" t="s">
        <v>78</v>
      </c>
      <c r="D975" s="230">
        <v>227</v>
      </c>
      <c r="E975" s="231">
        <v>7.6162503899999999E-3</v>
      </c>
      <c r="F975" s="231">
        <v>1.2262397500000001E-3</v>
      </c>
      <c r="G975" s="231">
        <v>1.7937772800000001E-3</v>
      </c>
      <c r="H975" s="231">
        <v>4.5962328199999998E-3</v>
      </c>
    </row>
    <row r="976" spans="1:8">
      <c r="A976" s="227" t="s">
        <v>125</v>
      </c>
      <c r="B976" s="227" t="s">
        <v>57</v>
      </c>
      <c r="C976" s="227" t="s">
        <v>79</v>
      </c>
      <c r="D976" s="230">
        <v>10055</v>
      </c>
      <c r="E976" s="231">
        <v>4.7522167299999998E-3</v>
      </c>
      <c r="F976" s="231">
        <v>9.8547662999999997E-4</v>
      </c>
      <c r="G976" s="231">
        <v>7.2547837000000003E-4</v>
      </c>
      <c r="H976" s="231">
        <v>3.0412612499999998E-3</v>
      </c>
    </row>
    <row r="977" spans="1:8">
      <c r="A977" s="227" t="s">
        <v>125</v>
      </c>
      <c r="B977" s="227" t="s">
        <v>59</v>
      </c>
      <c r="C977" s="227" t="s">
        <v>79</v>
      </c>
      <c r="D977" s="230">
        <v>5805</v>
      </c>
      <c r="E977" s="231">
        <v>4.5922952700000004E-3</v>
      </c>
      <c r="F977" s="231">
        <v>9.4140762999999998E-4</v>
      </c>
      <c r="G977" s="231">
        <v>6.9464557999999999E-4</v>
      </c>
      <c r="H977" s="231">
        <v>2.9562415899999999E-3</v>
      </c>
    </row>
    <row r="978" spans="1:8">
      <c r="A978" s="227" t="s">
        <v>125</v>
      </c>
      <c r="B978" s="227" t="s">
        <v>60</v>
      </c>
      <c r="C978" s="227" t="s">
        <v>79</v>
      </c>
      <c r="D978" s="230">
        <v>2269</v>
      </c>
      <c r="E978" s="231">
        <v>4.6521144099999998E-3</v>
      </c>
      <c r="F978" s="231">
        <v>1.0303933E-3</v>
      </c>
      <c r="G978" s="231">
        <v>7.1604676000000002E-4</v>
      </c>
      <c r="H978" s="231">
        <v>2.9056738600000001E-3</v>
      </c>
    </row>
    <row r="979" spans="1:8">
      <c r="A979" s="227" t="s">
        <v>125</v>
      </c>
      <c r="B979" s="227" t="s">
        <v>61</v>
      </c>
      <c r="C979" s="227" t="s">
        <v>79</v>
      </c>
      <c r="D979" s="230">
        <v>429</v>
      </c>
      <c r="E979" s="231">
        <v>5.3654059599999998E-3</v>
      </c>
      <c r="F979" s="231">
        <v>1.24112361E-3</v>
      </c>
      <c r="G979" s="231">
        <v>7.9116462000000003E-4</v>
      </c>
      <c r="H979" s="231">
        <v>3.3331172599999999E-3</v>
      </c>
    </row>
    <row r="980" spans="1:8">
      <c r="A980" s="227" t="s">
        <v>125</v>
      </c>
      <c r="B980" s="227" t="s">
        <v>62</v>
      </c>
      <c r="C980" s="227" t="s">
        <v>79</v>
      </c>
      <c r="D980" s="230">
        <v>1552</v>
      </c>
      <c r="E980" s="231">
        <v>5.3272283600000001E-3</v>
      </c>
      <c r="F980" s="231">
        <v>1.01397665E-3</v>
      </c>
      <c r="G980" s="231">
        <v>8.3643542000000001E-4</v>
      </c>
      <c r="H980" s="231">
        <v>3.4768158000000001E-3</v>
      </c>
    </row>
    <row r="981" spans="1:8">
      <c r="A981" s="227" t="s">
        <v>125</v>
      </c>
      <c r="B981" s="227" t="s">
        <v>57</v>
      </c>
      <c r="C981" s="227" t="s">
        <v>80</v>
      </c>
      <c r="D981" s="230">
        <v>4119</v>
      </c>
      <c r="E981" s="231">
        <v>5.3737392299999997E-3</v>
      </c>
      <c r="F981" s="231">
        <v>1.1833624300000001E-3</v>
      </c>
      <c r="G981" s="231">
        <v>8.5123792999999999E-4</v>
      </c>
      <c r="H981" s="231">
        <v>3.3391383999999999E-3</v>
      </c>
    </row>
    <row r="982" spans="1:8">
      <c r="A982" s="227" t="s">
        <v>125</v>
      </c>
      <c r="B982" s="227" t="s">
        <v>59</v>
      </c>
      <c r="C982" s="227" t="s">
        <v>80</v>
      </c>
      <c r="D982" s="230">
        <v>2145</v>
      </c>
      <c r="E982" s="231">
        <v>4.9918520500000004E-3</v>
      </c>
      <c r="F982" s="231">
        <v>1.0517512499999999E-3</v>
      </c>
      <c r="G982" s="231">
        <v>7.8362663000000003E-4</v>
      </c>
      <c r="H982" s="231">
        <v>3.1564736900000002E-3</v>
      </c>
    </row>
    <row r="983" spans="1:8">
      <c r="A983" s="227" t="s">
        <v>125</v>
      </c>
      <c r="B983" s="227" t="s">
        <v>60</v>
      </c>
      <c r="C983" s="227" t="s">
        <v>80</v>
      </c>
      <c r="D983" s="230">
        <v>880</v>
      </c>
      <c r="E983" s="231">
        <v>5.44525965E-3</v>
      </c>
      <c r="F983" s="231">
        <v>1.29549377E-3</v>
      </c>
      <c r="G983" s="231">
        <v>8.7735402999999999E-4</v>
      </c>
      <c r="H983" s="231">
        <v>3.27241138E-3</v>
      </c>
    </row>
    <row r="984" spans="1:8">
      <c r="A984" s="227" t="s">
        <v>125</v>
      </c>
      <c r="B984" s="227" t="s">
        <v>61</v>
      </c>
      <c r="C984" s="227" t="s">
        <v>80</v>
      </c>
      <c r="D984" s="230">
        <v>293</v>
      </c>
      <c r="E984" s="231">
        <v>6.45300032E-3</v>
      </c>
      <c r="F984" s="231">
        <v>1.55049115E-3</v>
      </c>
      <c r="G984" s="231">
        <v>9.4405710000000002E-4</v>
      </c>
      <c r="H984" s="231">
        <v>3.9584516100000001E-3</v>
      </c>
    </row>
    <row r="985" spans="1:8">
      <c r="A985" s="227" t="s">
        <v>125</v>
      </c>
      <c r="B985" s="227" t="s">
        <v>62</v>
      </c>
      <c r="C985" s="227" t="s">
        <v>80</v>
      </c>
      <c r="D985" s="230">
        <v>801</v>
      </c>
      <c r="E985" s="231">
        <v>5.9230357799999996E-3</v>
      </c>
      <c r="F985" s="231">
        <v>1.27832084E-3</v>
      </c>
      <c r="G985" s="231">
        <v>9.6964996999999997E-4</v>
      </c>
      <c r="H985" s="231">
        <v>3.6750644899999998E-3</v>
      </c>
    </row>
    <row r="986" spans="1:8">
      <c r="A986" s="227" t="s">
        <v>125</v>
      </c>
      <c r="B986" s="227" t="s">
        <v>57</v>
      </c>
      <c r="C986" s="227" t="s">
        <v>119</v>
      </c>
      <c r="D986" s="230">
        <v>1948</v>
      </c>
      <c r="E986" s="231">
        <v>6.04988948E-3</v>
      </c>
      <c r="F986" s="231">
        <v>8.6387841999999995E-4</v>
      </c>
      <c r="G986" s="231">
        <v>1.31348486E-3</v>
      </c>
      <c r="H986" s="231">
        <v>3.8725257100000001E-3</v>
      </c>
    </row>
    <row r="987" spans="1:8">
      <c r="A987" s="227" t="s">
        <v>125</v>
      </c>
      <c r="B987" s="227" t="s">
        <v>59</v>
      </c>
      <c r="C987" s="227" t="s">
        <v>119</v>
      </c>
      <c r="D987" s="230">
        <v>911</v>
      </c>
      <c r="E987" s="231">
        <v>5.5928312000000004E-3</v>
      </c>
      <c r="F987" s="231">
        <v>7.7266765999999996E-4</v>
      </c>
      <c r="G987" s="231">
        <v>1.2102464299999999E-3</v>
      </c>
      <c r="H987" s="231">
        <v>3.6099166100000001E-3</v>
      </c>
    </row>
    <row r="988" spans="1:8">
      <c r="A988" s="227" t="s">
        <v>125</v>
      </c>
      <c r="B988" s="227" t="s">
        <v>60</v>
      </c>
      <c r="C988" s="227" t="s">
        <v>119</v>
      </c>
      <c r="D988" s="230">
        <v>344</v>
      </c>
      <c r="E988" s="231">
        <v>6.1504761700000004E-3</v>
      </c>
      <c r="F988" s="231">
        <v>9.8379606000000008E-4</v>
      </c>
      <c r="G988" s="231">
        <v>1.2269525500000001E-3</v>
      </c>
      <c r="H988" s="231">
        <v>3.9397271100000001E-3</v>
      </c>
    </row>
    <row r="989" spans="1:8">
      <c r="A989" s="227" t="s">
        <v>125</v>
      </c>
      <c r="B989" s="227" t="s">
        <v>61</v>
      </c>
      <c r="C989" s="227" t="s">
        <v>119</v>
      </c>
      <c r="D989" s="230">
        <v>187</v>
      </c>
      <c r="E989" s="231">
        <v>7.0067089899999999E-3</v>
      </c>
      <c r="F989" s="231">
        <v>1.0211178E-3</v>
      </c>
      <c r="G989" s="231">
        <v>1.50506264E-3</v>
      </c>
      <c r="H989" s="231">
        <v>4.4805280999999997E-3</v>
      </c>
    </row>
    <row r="990" spans="1:8">
      <c r="A990" s="227" t="s">
        <v>125</v>
      </c>
      <c r="B990" s="227" t="s">
        <v>62</v>
      </c>
      <c r="C990" s="227" t="s">
        <v>119</v>
      </c>
      <c r="D990" s="230">
        <v>506</v>
      </c>
      <c r="E990" s="231">
        <v>6.4507847899999997E-3</v>
      </c>
      <c r="F990" s="231">
        <v>8.8845861000000001E-4</v>
      </c>
      <c r="G990" s="231">
        <v>1.48738265E-3</v>
      </c>
      <c r="H990" s="231">
        <v>4.07494303E-3</v>
      </c>
    </row>
    <row r="991" spans="1:8">
      <c r="A991" s="227" t="s">
        <v>125</v>
      </c>
      <c r="B991" s="227" t="s">
        <v>57</v>
      </c>
      <c r="C991" s="227" t="s">
        <v>82</v>
      </c>
      <c r="D991" s="230">
        <v>899</v>
      </c>
      <c r="E991" s="231">
        <v>7.3381300899999996E-3</v>
      </c>
      <c r="F991" s="231">
        <v>1.35752665E-3</v>
      </c>
      <c r="G991" s="231">
        <v>1.60730262E-3</v>
      </c>
      <c r="H991" s="231">
        <v>4.3733003499999996E-3</v>
      </c>
    </row>
    <row r="992" spans="1:8">
      <c r="A992" s="227" t="s">
        <v>125</v>
      </c>
      <c r="B992" s="227" t="s">
        <v>59</v>
      </c>
      <c r="C992" s="227" t="s">
        <v>82</v>
      </c>
      <c r="D992" s="230">
        <v>369</v>
      </c>
      <c r="E992" s="231">
        <v>6.7548991300000003E-3</v>
      </c>
      <c r="F992" s="231">
        <v>1.3018478600000001E-3</v>
      </c>
      <c r="G992" s="231">
        <v>1.4489232799999999E-3</v>
      </c>
      <c r="H992" s="231">
        <v>4.0041275300000002E-3</v>
      </c>
    </row>
    <row r="993" spans="1:8">
      <c r="A993" s="227" t="s">
        <v>125</v>
      </c>
      <c r="B993" s="227" t="s">
        <v>60</v>
      </c>
      <c r="C993" s="227" t="s">
        <v>82</v>
      </c>
      <c r="D993" s="230">
        <v>202</v>
      </c>
      <c r="E993" s="231">
        <v>6.8739111200000003E-3</v>
      </c>
      <c r="F993" s="231">
        <v>1.2843208999999999E-3</v>
      </c>
      <c r="G993" s="231">
        <v>1.4040151400000001E-3</v>
      </c>
      <c r="H993" s="231">
        <v>4.1855745700000004E-3</v>
      </c>
    </row>
    <row r="994" spans="1:8">
      <c r="A994" s="227" t="s">
        <v>125</v>
      </c>
      <c r="B994" s="227" t="s">
        <v>61</v>
      </c>
      <c r="C994" s="227" t="s">
        <v>82</v>
      </c>
      <c r="D994" s="230">
        <v>79</v>
      </c>
      <c r="E994" s="231">
        <v>8.0716711099999994E-3</v>
      </c>
      <c r="F994" s="231">
        <v>1.5704111499999999E-3</v>
      </c>
      <c r="G994" s="231">
        <v>1.85126554E-3</v>
      </c>
      <c r="H994" s="231">
        <v>4.6499939199999996E-3</v>
      </c>
    </row>
    <row r="995" spans="1:8">
      <c r="A995" s="227" t="s">
        <v>125</v>
      </c>
      <c r="B995" s="227" t="s">
        <v>62</v>
      </c>
      <c r="C995" s="227" t="s">
        <v>82</v>
      </c>
      <c r="D995" s="230">
        <v>249</v>
      </c>
      <c r="E995" s="231">
        <v>8.3463016399999996E-3</v>
      </c>
      <c r="F995" s="231">
        <v>1.43188471E-3</v>
      </c>
      <c r="G995" s="231">
        <v>1.9295234099999999E-3</v>
      </c>
      <c r="H995" s="231">
        <v>4.9848930399999996E-3</v>
      </c>
    </row>
    <row r="996" spans="1:8">
      <c r="A996" s="227" t="s">
        <v>125</v>
      </c>
      <c r="B996" s="227" t="s">
        <v>57</v>
      </c>
      <c r="C996" s="227" t="s">
        <v>83</v>
      </c>
      <c r="D996" s="230">
        <v>1231</v>
      </c>
      <c r="E996" s="231">
        <v>5.9418247699999996E-3</v>
      </c>
      <c r="F996" s="231">
        <v>8.9844312999999999E-4</v>
      </c>
      <c r="G996" s="231">
        <v>1.1652767899999999E-3</v>
      </c>
      <c r="H996" s="231">
        <v>3.8781043600000001E-3</v>
      </c>
    </row>
    <row r="997" spans="1:8">
      <c r="A997" s="227" t="s">
        <v>125</v>
      </c>
      <c r="B997" s="227" t="s">
        <v>59</v>
      </c>
      <c r="C997" s="227" t="s">
        <v>83</v>
      </c>
      <c r="D997" s="230">
        <v>507</v>
      </c>
      <c r="E997" s="231">
        <v>5.3431813500000001E-3</v>
      </c>
      <c r="F997" s="231">
        <v>7.8110136000000005E-4</v>
      </c>
      <c r="G997" s="231">
        <v>1.1043764599999999E-3</v>
      </c>
      <c r="H997" s="231">
        <v>3.4577030299999998E-3</v>
      </c>
    </row>
    <row r="998" spans="1:8">
      <c r="A998" s="227" t="s">
        <v>125</v>
      </c>
      <c r="B998" s="227" t="s">
        <v>60</v>
      </c>
      <c r="C998" s="227" t="s">
        <v>83</v>
      </c>
      <c r="D998" s="230">
        <v>214</v>
      </c>
      <c r="E998" s="231">
        <v>5.49930748E-3</v>
      </c>
      <c r="F998" s="231">
        <v>9.2430316000000003E-4</v>
      </c>
      <c r="G998" s="231">
        <v>1.2034330399999999E-3</v>
      </c>
      <c r="H998" s="231">
        <v>3.3715707899999998E-3</v>
      </c>
    </row>
    <row r="999" spans="1:8">
      <c r="A999" s="227" t="s">
        <v>125</v>
      </c>
      <c r="B999" s="227" t="s">
        <v>61</v>
      </c>
      <c r="C999" s="227" t="s">
        <v>83</v>
      </c>
      <c r="D999" s="230">
        <v>156</v>
      </c>
      <c r="E999" s="231">
        <v>6.8011037799999997E-3</v>
      </c>
      <c r="F999" s="231">
        <v>1.0814337599999999E-3</v>
      </c>
      <c r="G999" s="231">
        <v>1.2231419800000001E-3</v>
      </c>
      <c r="H999" s="231">
        <v>4.4965275499999997E-3</v>
      </c>
    </row>
    <row r="1000" spans="1:8">
      <c r="A1000" s="227" t="s">
        <v>125</v>
      </c>
      <c r="B1000" s="227" t="s">
        <v>62</v>
      </c>
      <c r="C1000" s="227" t="s">
        <v>83</v>
      </c>
      <c r="D1000" s="230">
        <v>354</v>
      </c>
      <c r="E1000" s="231">
        <v>6.6880490299999996E-3</v>
      </c>
      <c r="F1000" s="231">
        <v>9.7022758000000001E-4</v>
      </c>
      <c r="G1000" s="231">
        <v>1.2039323399999999E-3</v>
      </c>
      <c r="H1000" s="231">
        <v>4.5138886499999998E-3</v>
      </c>
    </row>
    <row r="1001" spans="1:8">
      <c r="A1001" s="227" t="s">
        <v>125</v>
      </c>
      <c r="B1001" s="227" t="s">
        <v>57</v>
      </c>
      <c r="C1001" s="227" t="s">
        <v>84</v>
      </c>
      <c r="D1001" s="230">
        <v>1207</v>
      </c>
      <c r="E1001" s="231">
        <v>5.9531587900000004E-3</v>
      </c>
      <c r="F1001" s="231">
        <v>9.2072838999999996E-4</v>
      </c>
      <c r="G1001" s="231">
        <v>1.11661502E-3</v>
      </c>
      <c r="H1001" s="231">
        <v>3.9158149099999999E-3</v>
      </c>
    </row>
    <row r="1002" spans="1:8">
      <c r="A1002" s="227" t="s">
        <v>125</v>
      </c>
      <c r="B1002" s="227" t="s">
        <v>59</v>
      </c>
      <c r="C1002" s="227" t="s">
        <v>84</v>
      </c>
      <c r="D1002" s="230">
        <v>496</v>
      </c>
      <c r="E1002" s="231">
        <v>5.3834142800000002E-3</v>
      </c>
      <c r="F1002" s="231">
        <v>7.8099308999999997E-4</v>
      </c>
      <c r="G1002" s="231">
        <v>9.7817236000000011E-4</v>
      </c>
      <c r="H1002" s="231">
        <v>3.6242483899999998E-3</v>
      </c>
    </row>
    <row r="1003" spans="1:8">
      <c r="A1003" s="227" t="s">
        <v>125</v>
      </c>
      <c r="B1003" s="227" t="s">
        <v>60</v>
      </c>
      <c r="C1003" s="227" t="s">
        <v>84</v>
      </c>
      <c r="D1003" s="230">
        <v>307</v>
      </c>
      <c r="E1003" s="231">
        <v>5.6306548299999998E-3</v>
      </c>
      <c r="F1003" s="231">
        <v>9.1144866999999996E-4</v>
      </c>
      <c r="G1003" s="231">
        <v>1.0519209700000001E-3</v>
      </c>
      <c r="H1003" s="231">
        <v>3.66728471E-3</v>
      </c>
    </row>
    <row r="1004" spans="1:8">
      <c r="A1004" s="227" t="s">
        <v>125</v>
      </c>
      <c r="B1004" s="227" t="s">
        <v>61</v>
      </c>
      <c r="C1004" s="227" t="s">
        <v>84</v>
      </c>
      <c r="D1004" s="230">
        <v>113</v>
      </c>
      <c r="E1004" s="231">
        <v>7.4388517600000002E-3</v>
      </c>
      <c r="F1004" s="231">
        <v>1.2866680599999999E-3</v>
      </c>
      <c r="G1004" s="231">
        <v>1.3325546499999999E-3</v>
      </c>
      <c r="H1004" s="231">
        <v>4.8196285399999999E-3</v>
      </c>
    </row>
    <row r="1005" spans="1:8">
      <c r="A1005" s="227" t="s">
        <v>125</v>
      </c>
      <c r="B1005" s="227" t="s">
        <v>62</v>
      </c>
      <c r="C1005" s="227" t="s">
        <v>84</v>
      </c>
      <c r="D1005" s="230">
        <v>291</v>
      </c>
      <c r="E1005" s="231">
        <v>6.6875872799999998E-3</v>
      </c>
      <c r="F1005" s="231">
        <v>1.02659228E-3</v>
      </c>
      <c r="G1005" s="231">
        <v>1.33698429E-3</v>
      </c>
      <c r="H1005" s="231">
        <v>4.3240101999999997E-3</v>
      </c>
    </row>
    <row r="1006" spans="1:8">
      <c r="A1006" s="227" t="s">
        <v>125</v>
      </c>
      <c r="B1006" s="227" t="s">
        <v>57</v>
      </c>
      <c r="C1006" s="227" t="s">
        <v>86</v>
      </c>
      <c r="D1006" s="230">
        <v>2</v>
      </c>
      <c r="E1006" s="231">
        <v>6.5162034599999998E-3</v>
      </c>
      <c r="F1006" s="231">
        <v>6.5393471999999995E-4</v>
      </c>
      <c r="G1006" s="231">
        <v>3.7094906199999999E-3</v>
      </c>
      <c r="H1006" s="231">
        <v>2.1527774199999999E-3</v>
      </c>
    </row>
    <row r="1007" spans="1:8">
      <c r="A1007" s="227" t="s">
        <v>125</v>
      </c>
      <c r="B1007" s="227" t="s">
        <v>59</v>
      </c>
      <c r="C1007" s="227" t="s">
        <v>86</v>
      </c>
      <c r="D1007" s="230">
        <v>1</v>
      </c>
      <c r="E1007" s="231">
        <v>5.9606479100000002E-3</v>
      </c>
      <c r="F1007" s="231">
        <v>8.1018471999999998E-4</v>
      </c>
      <c r="G1007" s="231">
        <v>3.5069444400000001E-3</v>
      </c>
      <c r="H1007" s="231">
        <v>1.6435180500000001E-3</v>
      </c>
    </row>
    <row r="1008" spans="1:8">
      <c r="A1008" s="227" t="s">
        <v>125</v>
      </c>
      <c r="B1008" s="227" t="s">
        <v>60</v>
      </c>
      <c r="C1008" s="227" t="s">
        <v>86</v>
      </c>
      <c r="D1008" s="230">
        <v>1</v>
      </c>
      <c r="E1008" s="231">
        <v>7.0717590200000003E-3</v>
      </c>
      <c r="F1008" s="231">
        <v>4.9768472000000002E-4</v>
      </c>
      <c r="G1008" s="231">
        <v>3.9120368000000001E-3</v>
      </c>
      <c r="H1008" s="231">
        <v>2.6620367999999998E-3</v>
      </c>
    </row>
    <row r="1009" spans="1:8">
      <c r="A1009" s="227" t="s">
        <v>125</v>
      </c>
      <c r="B1009" s="227" t="s">
        <v>57</v>
      </c>
      <c r="C1009" s="227" t="s">
        <v>87</v>
      </c>
      <c r="D1009" s="230">
        <v>1786</v>
      </c>
      <c r="E1009" s="231">
        <v>5.6838033199999999E-3</v>
      </c>
      <c r="F1009" s="231">
        <v>3.5624277000000001E-4</v>
      </c>
      <c r="G1009" s="231">
        <v>1.05796475E-3</v>
      </c>
      <c r="H1009" s="231">
        <v>4.2695953299999997E-3</v>
      </c>
    </row>
    <row r="1010" spans="1:8">
      <c r="A1010" s="227" t="s">
        <v>125</v>
      </c>
      <c r="B1010" s="227" t="s">
        <v>59</v>
      </c>
      <c r="C1010" s="227" t="s">
        <v>87</v>
      </c>
      <c r="D1010" s="230">
        <v>664</v>
      </c>
      <c r="E1010" s="231">
        <v>5.0177269199999999E-3</v>
      </c>
      <c r="F1010" s="231">
        <v>2.9641109999999999E-4</v>
      </c>
      <c r="G1010" s="231">
        <v>8.5564455999999995E-4</v>
      </c>
      <c r="H1010" s="231">
        <v>3.8656707699999998E-3</v>
      </c>
    </row>
    <row r="1011" spans="1:8">
      <c r="A1011" s="227" t="s">
        <v>125</v>
      </c>
      <c r="B1011" s="227" t="s">
        <v>60</v>
      </c>
      <c r="C1011" s="227" t="s">
        <v>87</v>
      </c>
      <c r="D1011" s="230">
        <v>354</v>
      </c>
      <c r="E1011" s="231">
        <v>5.7434541900000004E-3</v>
      </c>
      <c r="F1011" s="231">
        <v>3.7148177999999998E-4</v>
      </c>
      <c r="G1011" s="231">
        <v>9.9713568000000001E-4</v>
      </c>
      <c r="H1011" s="231">
        <v>4.3748362899999997E-3</v>
      </c>
    </row>
    <row r="1012" spans="1:8">
      <c r="A1012" s="227" t="s">
        <v>125</v>
      </c>
      <c r="B1012" s="227" t="s">
        <v>61</v>
      </c>
      <c r="C1012" s="227" t="s">
        <v>87</v>
      </c>
      <c r="D1012" s="230">
        <v>155</v>
      </c>
      <c r="E1012" s="231">
        <v>6.8368426500000001E-3</v>
      </c>
      <c r="F1012" s="231">
        <v>5.2777754000000001E-4</v>
      </c>
      <c r="G1012" s="231">
        <v>1.3707435E-3</v>
      </c>
      <c r="H1012" s="231">
        <v>4.9383211600000001E-3</v>
      </c>
    </row>
    <row r="1013" spans="1:8">
      <c r="A1013" s="227" t="s">
        <v>125</v>
      </c>
      <c r="B1013" s="227" t="s">
        <v>62</v>
      </c>
      <c r="C1013" s="227" t="s">
        <v>87</v>
      </c>
      <c r="D1013" s="230">
        <v>613</v>
      </c>
      <c r="E1013" s="231">
        <v>6.07929634E-3</v>
      </c>
      <c r="F1013" s="231">
        <v>3.6887853E-4</v>
      </c>
      <c r="G1013" s="231">
        <v>1.2331578699999999E-3</v>
      </c>
      <c r="H1013" s="231">
        <v>4.4772594399999999E-3</v>
      </c>
    </row>
    <row r="1014" spans="1:8">
      <c r="A1014" s="227" t="s">
        <v>125</v>
      </c>
      <c r="B1014" s="227" t="s">
        <v>57</v>
      </c>
      <c r="C1014" s="227" t="s">
        <v>88</v>
      </c>
      <c r="D1014" s="230">
        <v>1978</v>
      </c>
      <c r="E1014" s="231">
        <v>5.5308623900000003E-3</v>
      </c>
      <c r="F1014" s="231">
        <v>1.11881132E-3</v>
      </c>
      <c r="G1014" s="231">
        <v>1.0158558900000001E-3</v>
      </c>
      <c r="H1014" s="231">
        <v>3.3961947100000001E-3</v>
      </c>
    </row>
    <row r="1015" spans="1:8">
      <c r="A1015" s="227" t="s">
        <v>125</v>
      </c>
      <c r="B1015" s="227" t="s">
        <v>59</v>
      </c>
      <c r="C1015" s="227" t="s">
        <v>88</v>
      </c>
      <c r="D1015" s="230">
        <v>998</v>
      </c>
      <c r="E1015" s="231">
        <v>5.0937288799999996E-3</v>
      </c>
      <c r="F1015" s="231">
        <v>9.9793313000000002E-4</v>
      </c>
      <c r="G1015" s="231">
        <v>9.6611022000000005E-4</v>
      </c>
      <c r="H1015" s="231">
        <v>3.1296850599999999E-3</v>
      </c>
    </row>
    <row r="1016" spans="1:8">
      <c r="A1016" s="227" t="s">
        <v>125</v>
      </c>
      <c r="B1016" s="227" t="s">
        <v>60</v>
      </c>
      <c r="C1016" s="227" t="s">
        <v>88</v>
      </c>
      <c r="D1016" s="230">
        <v>497</v>
      </c>
      <c r="E1016" s="231">
        <v>5.6137517099999999E-3</v>
      </c>
      <c r="F1016" s="231">
        <v>1.16688534E-3</v>
      </c>
      <c r="G1016" s="231">
        <v>1.0082250300000001E-3</v>
      </c>
      <c r="H1016" s="231">
        <v>3.4386408700000002E-3</v>
      </c>
    </row>
    <row r="1017" spans="1:8">
      <c r="A1017" s="227" t="s">
        <v>125</v>
      </c>
      <c r="B1017" s="227" t="s">
        <v>61</v>
      </c>
      <c r="C1017" s="227" t="s">
        <v>88</v>
      </c>
      <c r="D1017" s="230">
        <v>95</v>
      </c>
      <c r="E1017" s="231">
        <v>6.7241713099999998E-3</v>
      </c>
      <c r="F1017" s="231">
        <v>1.43701247E-3</v>
      </c>
      <c r="G1017" s="231">
        <v>1.2069929100000001E-3</v>
      </c>
      <c r="H1017" s="231">
        <v>4.08016548E-3</v>
      </c>
    </row>
    <row r="1018" spans="1:8">
      <c r="A1018" s="227" t="s">
        <v>125</v>
      </c>
      <c r="B1018" s="227" t="s">
        <v>62</v>
      </c>
      <c r="C1018" s="227" t="s">
        <v>88</v>
      </c>
      <c r="D1018" s="230">
        <v>388</v>
      </c>
      <c r="E1018" s="231">
        <v>6.2568905199999999E-3</v>
      </c>
      <c r="F1018" s="231">
        <v>1.29024055E-3</v>
      </c>
      <c r="G1018" s="231">
        <v>1.10678551E-3</v>
      </c>
      <c r="H1018" s="231">
        <v>3.8598639699999999E-3</v>
      </c>
    </row>
    <row r="1019" spans="1:8">
      <c r="A1019" s="227" t="s">
        <v>125</v>
      </c>
      <c r="B1019" s="227" t="s">
        <v>57</v>
      </c>
      <c r="C1019" s="227" t="s">
        <v>89</v>
      </c>
      <c r="D1019" s="230">
        <v>1049</v>
      </c>
      <c r="E1019" s="231">
        <v>6.2212907499999996E-3</v>
      </c>
      <c r="F1019" s="231">
        <v>7.1969974000000005E-4</v>
      </c>
      <c r="G1019" s="231">
        <v>1.6410688599999999E-3</v>
      </c>
      <c r="H1019" s="231">
        <v>3.8605216799999999E-3</v>
      </c>
    </row>
    <row r="1020" spans="1:8">
      <c r="A1020" s="227" t="s">
        <v>125</v>
      </c>
      <c r="B1020" s="227" t="s">
        <v>59</v>
      </c>
      <c r="C1020" s="227" t="s">
        <v>89</v>
      </c>
      <c r="D1020" s="230">
        <v>408</v>
      </c>
      <c r="E1020" s="231">
        <v>5.5422507799999998E-3</v>
      </c>
      <c r="F1020" s="231">
        <v>6.3038964000000002E-4</v>
      </c>
      <c r="G1020" s="231">
        <v>1.4535389300000001E-3</v>
      </c>
      <c r="H1020" s="231">
        <v>3.4583217599999999E-3</v>
      </c>
    </row>
    <row r="1021" spans="1:8">
      <c r="A1021" s="227" t="s">
        <v>125</v>
      </c>
      <c r="B1021" s="227" t="s">
        <v>60</v>
      </c>
      <c r="C1021" s="227" t="s">
        <v>89</v>
      </c>
      <c r="D1021" s="230">
        <v>256</v>
      </c>
      <c r="E1021" s="231">
        <v>6.1441602799999998E-3</v>
      </c>
      <c r="F1021" s="231">
        <v>7.2568518000000004E-4</v>
      </c>
      <c r="G1021" s="231">
        <v>1.65735292E-3</v>
      </c>
      <c r="H1021" s="231">
        <v>3.7611217099999998E-3</v>
      </c>
    </row>
    <row r="1022" spans="1:8">
      <c r="A1022" s="227" t="s">
        <v>125</v>
      </c>
      <c r="B1022" s="227" t="s">
        <v>61</v>
      </c>
      <c r="C1022" s="227" t="s">
        <v>89</v>
      </c>
      <c r="D1022" s="230">
        <v>79</v>
      </c>
      <c r="E1022" s="231">
        <v>7.3391347700000002E-3</v>
      </c>
      <c r="F1022" s="231">
        <v>8.2923087000000002E-4</v>
      </c>
      <c r="G1022" s="231">
        <v>1.87558579E-3</v>
      </c>
      <c r="H1022" s="231">
        <v>4.6343176199999999E-3</v>
      </c>
    </row>
    <row r="1023" spans="1:8">
      <c r="A1023" s="227" t="s">
        <v>125</v>
      </c>
      <c r="B1023" s="227" t="s">
        <v>62</v>
      </c>
      <c r="C1023" s="227" t="s">
        <v>89</v>
      </c>
      <c r="D1023" s="230">
        <v>306</v>
      </c>
      <c r="E1023" s="231">
        <v>6.9026111099999999E-3</v>
      </c>
      <c r="F1023" s="231">
        <v>8.0549479999999997E-4</v>
      </c>
      <c r="G1023" s="231">
        <v>1.8169402799999999E-3</v>
      </c>
      <c r="H1023" s="231">
        <v>4.2801755500000002E-3</v>
      </c>
    </row>
    <row r="1024" spans="1:8">
      <c r="A1024" s="227" t="s">
        <v>125</v>
      </c>
      <c r="B1024" s="227" t="s">
        <v>57</v>
      </c>
      <c r="C1024" s="227" t="s">
        <v>90</v>
      </c>
      <c r="D1024" s="230">
        <v>899</v>
      </c>
      <c r="E1024" s="231">
        <v>7.3358127000000004E-3</v>
      </c>
      <c r="F1024" s="231">
        <v>8.1479397999999995E-4</v>
      </c>
      <c r="G1024" s="231">
        <v>1.8153269699999999E-3</v>
      </c>
      <c r="H1024" s="231">
        <v>4.7056912700000003E-3</v>
      </c>
    </row>
    <row r="1025" spans="1:8">
      <c r="A1025" s="227" t="s">
        <v>125</v>
      </c>
      <c r="B1025" s="227" t="s">
        <v>59</v>
      </c>
      <c r="C1025" s="227" t="s">
        <v>90</v>
      </c>
      <c r="D1025" s="230">
        <v>302</v>
      </c>
      <c r="E1025" s="231">
        <v>6.3936409099999997E-3</v>
      </c>
      <c r="F1025" s="231">
        <v>7.0203249E-4</v>
      </c>
      <c r="G1025" s="231">
        <v>1.56330459E-3</v>
      </c>
      <c r="H1025" s="231">
        <v>4.1283033400000002E-3</v>
      </c>
    </row>
    <row r="1026" spans="1:8">
      <c r="A1026" s="227" t="s">
        <v>125</v>
      </c>
      <c r="B1026" s="227" t="s">
        <v>60</v>
      </c>
      <c r="C1026" s="227" t="s">
        <v>90</v>
      </c>
      <c r="D1026" s="230">
        <v>262</v>
      </c>
      <c r="E1026" s="231">
        <v>7.1342236800000002E-3</v>
      </c>
      <c r="F1026" s="231">
        <v>8.2816452000000003E-4</v>
      </c>
      <c r="G1026" s="231">
        <v>1.66255805E-3</v>
      </c>
      <c r="H1026" s="231">
        <v>4.6435006100000002E-3</v>
      </c>
    </row>
    <row r="1027" spans="1:8">
      <c r="A1027" s="227" t="s">
        <v>125</v>
      </c>
      <c r="B1027" s="227" t="s">
        <v>61</v>
      </c>
      <c r="C1027" s="227" t="s">
        <v>90</v>
      </c>
      <c r="D1027" s="230">
        <v>106</v>
      </c>
      <c r="E1027" s="231">
        <v>8.4154434999999996E-3</v>
      </c>
      <c r="F1027" s="231">
        <v>8.2787360999999997E-4</v>
      </c>
      <c r="G1027" s="231">
        <v>2.3049875200000002E-3</v>
      </c>
      <c r="H1027" s="231">
        <v>5.2825818799999997E-3</v>
      </c>
    </row>
    <row r="1028" spans="1:8">
      <c r="A1028" s="227" t="s">
        <v>125</v>
      </c>
      <c r="B1028" s="227" t="s">
        <v>62</v>
      </c>
      <c r="C1028" s="227" t="s">
        <v>90</v>
      </c>
      <c r="D1028" s="230">
        <v>229</v>
      </c>
      <c r="E1028" s="231">
        <v>8.3092246500000005E-3</v>
      </c>
      <c r="F1028" s="231">
        <v>9.4214962E-4</v>
      </c>
      <c r="G1028" s="231">
        <v>2.0958169100000002E-3</v>
      </c>
      <c r="H1028" s="231">
        <v>5.2712576599999996E-3</v>
      </c>
    </row>
    <row r="1029" spans="1:8">
      <c r="A1029" s="227" t="s">
        <v>125</v>
      </c>
      <c r="B1029" s="227" t="s">
        <v>57</v>
      </c>
      <c r="C1029" s="227" t="s">
        <v>91</v>
      </c>
      <c r="D1029" s="230">
        <v>2152</v>
      </c>
      <c r="E1029" s="231">
        <v>4.7759941E-3</v>
      </c>
      <c r="F1029" s="231">
        <v>9.3792463999999996E-4</v>
      </c>
      <c r="G1029" s="231">
        <v>5.3788225999999999E-4</v>
      </c>
      <c r="H1029" s="231">
        <v>3.3001866999999999E-3</v>
      </c>
    </row>
    <row r="1030" spans="1:8">
      <c r="A1030" s="227" t="s">
        <v>125</v>
      </c>
      <c r="B1030" s="227" t="s">
        <v>59</v>
      </c>
      <c r="C1030" s="227" t="s">
        <v>91</v>
      </c>
      <c r="D1030" s="230">
        <v>1145</v>
      </c>
      <c r="E1030" s="231">
        <v>4.5976970700000001E-3</v>
      </c>
      <c r="F1030" s="231">
        <v>8.6963222000000005E-4</v>
      </c>
      <c r="G1030" s="231">
        <v>4.9211524000000002E-4</v>
      </c>
      <c r="H1030" s="231">
        <v>3.23594914E-3</v>
      </c>
    </row>
    <row r="1031" spans="1:8">
      <c r="A1031" s="227" t="s">
        <v>125</v>
      </c>
      <c r="B1031" s="227" t="s">
        <v>60</v>
      </c>
      <c r="C1031" s="227" t="s">
        <v>91</v>
      </c>
      <c r="D1031" s="230">
        <v>386</v>
      </c>
      <c r="E1031" s="231">
        <v>4.7394631600000004E-3</v>
      </c>
      <c r="F1031" s="231">
        <v>1.0175287800000001E-3</v>
      </c>
      <c r="G1031" s="231">
        <v>5.1000861999999996E-4</v>
      </c>
      <c r="H1031" s="231">
        <v>3.2119252499999999E-3</v>
      </c>
    </row>
    <row r="1032" spans="1:8">
      <c r="A1032" s="227" t="s">
        <v>125</v>
      </c>
      <c r="B1032" s="227" t="s">
        <v>61</v>
      </c>
      <c r="C1032" s="227" t="s">
        <v>91</v>
      </c>
      <c r="D1032" s="230">
        <v>128</v>
      </c>
      <c r="E1032" s="231">
        <v>5.3052659699999996E-3</v>
      </c>
      <c r="F1032" s="231">
        <v>1.2509039700000001E-3</v>
      </c>
      <c r="G1032" s="231">
        <v>5.8394798000000001E-4</v>
      </c>
      <c r="H1032" s="231">
        <v>3.4704135299999999E-3</v>
      </c>
    </row>
    <row r="1033" spans="1:8">
      <c r="A1033" s="227" t="s">
        <v>125</v>
      </c>
      <c r="B1033" s="227" t="s">
        <v>62</v>
      </c>
      <c r="C1033" s="227" t="s">
        <v>91</v>
      </c>
      <c r="D1033" s="230">
        <v>493</v>
      </c>
      <c r="E1033" s="231">
        <v>5.0812765199999997E-3</v>
      </c>
      <c r="F1033" s="231">
        <v>9.5294751000000002E-4</v>
      </c>
      <c r="G1033" s="231">
        <v>6.5404058999999997E-4</v>
      </c>
      <c r="H1033" s="231">
        <v>3.4742879200000002E-3</v>
      </c>
    </row>
    <row r="1034" spans="1:8">
      <c r="A1034" s="227" t="s">
        <v>125</v>
      </c>
      <c r="B1034" s="227" t="s">
        <v>57</v>
      </c>
      <c r="C1034" s="227" t="s">
        <v>92</v>
      </c>
      <c r="D1034" s="230">
        <v>1212</v>
      </c>
      <c r="E1034" s="231">
        <v>6.8218086700000003E-3</v>
      </c>
      <c r="F1034" s="231">
        <v>8.2119560000000003E-4</v>
      </c>
      <c r="G1034" s="231">
        <v>1.4857689900000001E-3</v>
      </c>
      <c r="H1034" s="231">
        <v>4.5148436100000003E-3</v>
      </c>
    </row>
    <row r="1035" spans="1:8">
      <c r="A1035" s="227" t="s">
        <v>125</v>
      </c>
      <c r="B1035" s="227" t="s">
        <v>59</v>
      </c>
      <c r="C1035" s="227" t="s">
        <v>92</v>
      </c>
      <c r="D1035" s="230">
        <v>475</v>
      </c>
      <c r="E1035" s="231">
        <v>5.9166907899999999E-3</v>
      </c>
      <c r="F1035" s="231">
        <v>7.3101828000000002E-4</v>
      </c>
      <c r="G1035" s="231">
        <v>1.2361352400000001E-3</v>
      </c>
      <c r="H1035" s="231">
        <v>3.9495368000000003E-3</v>
      </c>
    </row>
    <row r="1036" spans="1:8">
      <c r="A1036" s="227" t="s">
        <v>125</v>
      </c>
      <c r="B1036" s="227" t="s">
        <v>60</v>
      </c>
      <c r="C1036" s="227" t="s">
        <v>92</v>
      </c>
      <c r="D1036" s="230">
        <v>315</v>
      </c>
      <c r="E1036" s="231">
        <v>6.5414827000000002E-3</v>
      </c>
      <c r="F1036" s="231">
        <v>7.9721464000000002E-4</v>
      </c>
      <c r="G1036" s="231">
        <v>1.3527334300000001E-3</v>
      </c>
      <c r="H1036" s="231">
        <v>4.3915341400000002E-3</v>
      </c>
    </row>
    <row r="1037" spans="1:8">
      <c r="A1037" s="227" t="s">
        <v>125</v>
      </c>
      <c r="B1037" s="227" t="s">
        <v>61</v>
      </c>
      <c r="C1037" s="227" t="s">
        <v>92</v>
      </c>
      <c r="D1037" s="230">
        <v>172</v>
      </c>
      <c r="E1037" s="231">
        <v>8.8947429600000003E-3</v>
      </c>
      <c r="F1037" s="231">
        <v>1.0977199600000001E-3</v>
      </c>
      <c r="G1037" s="231">
        <v>1.9446460800000001E-3</v>
      </c>
      <c r="H1037" s="231">
        <v>5.8523765E-3</v>
      </c>
    </row>
    <row r="1038" spans="1:8">
      <c r="A1038" s="227" t="s">
        <v>125</v>
      </c>
      <c r="B1038" s="227" t="s">
        <v>62</v>
      </c>
      <c r="C1038" s="227" t="s">
        <v>92</v>
      </c>
      <c r="D1038" s="230">
        <v>250</v>
      </c>
      <c r="E1038" s="231">
        <v>7.4685645899999998E-3</v>
      </c>
      <c r="F1038" s="231">
        <v>8.3249976E-4</v>
      </c>
      <c r="G1038" s="231">
        <v>1.8119904799999999E-3</v>
      </c>
      <c r="H1038" s="231">
        <v>4.8240738200000001E-3</v>
      </c>
    </row>
    <row r="1039" spans="1:8">
      <c r="A1039" s="227" t="s">
        <v>125</v>
      </c>
      <c r="B1039" s="227" t="s">
        <v>57</v>
      </c>
      <c r="C1039" s="227" t="s">
        <v>93</v>
      </c>
      <c r="D1039" s="230">
        <v>980</v>
      </c>
      <c r="E1039" s="231">
        <v>7.7009989100000004E-3</v>
      </c>
      <c r="F1039" s="231">
        <v>1.32603433E-3</v>
      </c>
      <c r="G1039" s="231">
        <v>1.63403462E-3</v>
      </c>
      <c r="H1039" s="231">
        <v>4.7409294700000004E-3</v>
      </c>
    </row>
    <row r="1040" spans="1:8">
      <c r="A1040" s="227" t="s">
        <v>125</v>
      </c>
      <c r="B1040" s="227" t="s">
        <v>59</v>
      </c>
      <c r="C1040" s="227" t="s">
        <v>93</v>
      </c>
      <c r="D1040" s="230">
        <v>374</v>
      </c>
      <c r="E1040" s="231">
        <v>6.3338653900000003E-3</v>
      </c>
      <c r="F1040" s="231">
        <v>1.0956684500000001E-3</v>
      </c>
      <c r="G1040" s="231">
        <v>1.45889012E-3</v>
      </c>
      <c r="H1040" s="231">
        <v>3.7793063100000001E-3</v>
      </c>
    </row>
    <row r="1041" spans="1:8">
      <c r="A1041" s="227" t="s">
        <v>125</v>
      </c>
      <c r="B1041" s="227" t="s">
        <v>60</v>
      </c>
      <c r="C1041" s="227" t="s">
        <v>93</v>
      </c>
      <c r="D1041" s="230">
        <v>274</v>
      </c>
      <c r="E1041" s="231">
        <v>7.3639410199999996E-3</v>
      </c>
      <c r="F1041" s="231">
        <v>1.36138965E-3</v>
      </c>
      <c r="G1041" s="231">
        <v>1.67676207E-3</v>
      </c>
      <c r="H1041" s="231">
        <v>4.3257888299999998E-3</v>
      </c>
    </row>
    <row r="1042" spans="1:8">
      <c r="A1042" s="227" t="s">
        <v>125</v>
      </c>
      <c r="B1042" s="227" t="s">
        <v>61</v>
      </c>
      <c r="C1042" s="227" t="s">
        <v>93</v>
      </c>
      <c r="D1042" s="230">
        <v>101</v>
      </c>
      <c r="E1042" s="231">
        <v>9.4955534699999993E-3</v>
      </c>
      <c r="F1042" s="231">
        <v>1.74012166E-3</v>
      </c>
      <c r="G1042" s="231">
        <v>1.68202216E-3</v>
      </c>
      <c r="H1042" s="231">
        <v>6.0734092000000002E-3</v>
      </c>
    </row>
    <row r="1043" spans="1:8">
      <c r="A1043" s="227" t="s">
        <v>125</v>
      </c>
      <c r="B1043" s="227" t="s">
        <v>62</v>
      </c>
      <c r="C1043" s="227" t="s">
        <v>93</v>
      </c>
      <c r="D1043" s="230">
        <v>231</v>
      </c>
      <c r="E1043" s="231">
        <v>9.5296213600000006E-3</v>
      </c>
      <c r="F1043" s="231">
        <v>1.4760198499999999E-3</v>
      </c>
      <c r="G1043" s="231">
        <v>1.8459393100000001E-3</v>
      </c>
      <c r="H1043" s="231">
        <v>6.2076616899999996E-3</v>
      </c>
    </row>
    <row r="1044" spans="1:8">
      <c r="A1044" s="227" t="s">
        <v>125</v>
      </c>
      <c r="B1044" s="227" t="s">
        <v>57</v>
      </c>
      <c r="C1044" s="227" t="s">
        <v>94</v>
      </c>
      <c r="D1044" s="230">
        <v>1017</v>
      </c>
      <c r="E1044" s="231">
        <v>6.9978419899999998E-3</v>
      </c>
      <c r="F1044" s="231">
        <v>1.0918548799999999E-3</v>
      </c>
      <c r="G1044" s="231">
        <v>1.73912674E-3</v>
      </c>
      <c r="H1044" s="231">
        <v>4.1668598900000001E-3</v>
      </c>
    </row>
    <row r="1045" spans="1:8">
      <c r="A1045" s="227" t="s">
        <v>125</v>
      </c>
      <c r="B1045" s="227" t="s">
        <v>59</v>
      </c>
      <c r="C1045" s="227" t="s">
        <v>94</v>
      </c>
      <c r="D1045" s="230">
        <v>396</v>
      </c>
      <c r="E1045" s="231">
        <v>6.23003741E-3</v>
      </c>
      <c r="F1045" s="231">
        <v>8.8912831000000005E-4</v>
      </c>
      <c r="G1045" s="231">
        <v>1.58333894E-3</v>
      </c>
      <c r="H1045" s="231">
        <v>3.75756967E-3</v>
      </c>
    </row>
    <row r="1046" spans="1:8">
      <c r="A1046" s="227" t="s">
        <v>125</v>
      </c>
      <c r="B1046" s="227" t="s">
        <v>60</v>
      </c>
      <c r="C1046" s="227" t="s">
        <v>94</v>
      </c>
      <c r="D1046" s="230">
        <v>191</v>
      </c>
      <c r="E1046" s="231">
        <v>6.8730000499999996E-3</v>
      </c>
      <c r="F1046" s="231">
        <v>1.23382029E-3</v>
      </c>
      <c r="G1046" s="231">
        <v>1.6660604700000001E-3</v>
      </c>
      <c r="H1046" s="231">
        <v>3.9731188299999996E-3</v>
      </c>
    </row>
    <row r="1047" spans="1:8">
      <c r="A1047" s="227" t="s">
        <v>125</v>
      </c>
      <c r="B1047" s="227" t="s">
        <v>61</v>
      </c>
      <c r="C1047" s="227" t="s">
        <v>94</v>
      </c>
      <c r="D1047" s="230">
        <v>99</v>
      </c>
      <c r="E1047" s="231">
        <v>8.2994292300000005E-3</v>
      </c>
      <c r="F1047" s="231">
        <v>1.51748947E-3</v>
      </c>
      <c r="G1047" s="231">
        <v>1.82402705E-3</v>
      </c>
      <c r="H1047" s="231">
        <v>4.9579122200000001E-3</v>
      </c>
    </row>
    <row r="1048" spans="1:8">
      <c r="A1048" s="227" t="s">
        <v>125</v>
      </c>
      <c r="B1048" s="227" t="s">
        <v>62</v>
      </c>
      <c r="C1048" s="227" t="s">
        <v>94</v>
      </c>
      <c r="D1048" s="230">
        <v>331</v>
      </c>
      <c r="E1048" s="231">
        <v>7.5991661400000004E-3</v>
      </c>
      <c r="F1048" s="231">
        <v>1.1251675900000001E-3</v>
      </c>
      <c r="G1048" s="231">
        <v>1.9422762699999999E-3</v>
      </c>
      <c r="H1048" s="231">
        <v>4.5317218000000001E-3</v>
      </c>
    </row>
    <row r="1049" spans="1:8">
      <c r="A1049" s="227" t="s">
        <v>125</v>
      </c>
      <c r="B1049" s="227" t="s">
        <v>57</v>
      </c>
      <c r="C1049" s="227" t="s">
        <v>95</v>
      </c>
      <c r="D1049" s="230">
        <v>491</v>
      </c>
      <c r="E1049" s="231">
        <v>7.5542635299999999E-3</v>
      </c>
      <c r="F1049" s="231">
        <v>9.8723763000000005E-4</v>
      </c>
      <c r="G1049" s="231">
        <v>1.3815104900000001E-3</v>
      </c>
      <c r="H1049" s="231">
        <v>5.1855149600000001E-3</v>
      </c>
    </row>
    <row r="1050" spans="1:8">
      <c r="A1050" s="227" t="s">
        <v>125</v>
      </c>
      <c r="B1050" s="227" t="s">
        <v>59</v>
      </c>
      <c r="C1050" s="227" t="s">
        <v>95</v>
      </c>
      <c r="D1050" s="230">
        <v>172</v>
      </c>
      <c r="E1050" s="231">
        <v>6.5392170299999998E-3</v>
      </c>
      <c r="F1050" s="231">
        <v>7.7061776000000002E-4</v>
      </c>
      <c r="G1050" s="231">
        <v>1.2232179000000001E-3</v>
      </c>
      <c r="H1050" s="231">
        <v>4.5453809199999997E-3</v>
      </c>
    </row>
    <row r="1051" spans="1:8">
      <c r="A1051" s="227" t="s">
        <v>125</v>
      </c>
      <c r="B1051" s="227" t="s">
        <v>60</v>
      </c>
      <c r="C1051" s="227" t="s">
        <v>95</v>
      </c>
      <c r="D1051" s="230">
        <v>141</v>
      </c>
      <c r="E1051" s="231">
        <v>7.7982989200000002E-3</v>
      </c>
      <c r="F1051" s="231">
        <v>9.3355963999999997E-4</v>
      </c>
      <c r="G1051" s="231">
        <v>1.3702552300000001E-3</v>
      </c>
      <c r="H1051" s="231">
        <v>5.4944835799999999E-3</v>
      </c>
    </row>
    <row r="1052" spans="1:8">
      <c r="A1052" s="227" t="s">
        <v>125</v>
      </c>
      <c r="B1052" s="227" t="s">
        <v>61</v>
      </c>
      <c r="C1052" s="227" t="s">
        <v>95</v>
      </c>
      <c r="D1052" s="230">
        <v>60</v>
      </c>
      <c r="E1052" s="231">
        <v>9.2424766000000005E-3</v>
      </c>
      <c r="F1052" s="231">
        <v>1.62229911E-3</v>
      </c>
      <c r="G1052" s="231">
        <v>1.75366489E-3</v>
      </c>
      <c r="H1052" s="231">
        <v>5.8665121300000003E-3</v>
      </c>
    </row>
    <row r="1053" spans="1:8">
      <c r="A1053" s="227" t="s">
        <v>125</v>
      </c>
      <c r="B1053" s="227" t="s">
        <v>62</v>
      </c>
      <c r="C1053" s="227" t="s">
        <v>95</v>
      </c>
      <c r="D1053" s="230">
        <v>118</v>
      </c>
      <c r="E1053" s="231">
        <v>7.8838077999999999E-3</v>
      </c>
      <c r="F1053" s="231">
        <v>1.0442166499999999E-3</v>
      </c>
      <c r="G1053" s="231">
        <v>1.4364600899999999E-3</v>
      </c>
      <c r="H1053" s="231">
        <v>5.40313064E-3</v>
      </c>
    </row>
    <row r="1054" spans="1:8">
      <c r="A1054" s="227" t="s">
        <v>125</v>
      </c>
      <c r="B1054" s="227" t="s">
        <v>57</v>
      </c>
      <c r="C1054" s="227" t="s">
        <v>96</v>
      </c>
      <c r="D1054" s="230">
        <v>1370</v>
      </c>
      <c r="E1054" s="231">
        <v>5.9738693899999999E-3</v>
      </c>
      <c r="F1054" s="231">
        <v>7.3499570999999999E-4</v>
      </c>
      <c r="G1054" s="231">
        <v>1.12161202E-3</v>
      </c>
      <c r="H1054" s="231">
        <v>4.1172611699999999E-3</v>
      </c>
    </row>
    <row r="1055" spans="1:8">
      <c r="A1055" s="227" t="s">
        <v>125</v>
      </c>
      <c r="B1055" s="227" t="s">
        <v>59</v>
      </c>
      <c r="C1055" s="227" t="s">
        <v>96</v>
      </c>
      <c r="D1055" s="230">
        <v>609</v>
      </c>
      <c r="E1055" s="231">
        <v>5.3486283499999997E-3</v>
      </c>
      <c r="F1055" s="231">
        <v>6.1177224999999999E-4</v>
      </c>
      <c r="G1055" s="231">
        <v>9.8736900000000009E-4</v>
      </c>
      <c r="H1055" s="231">
        <v>3.74948661E-3</v>
      </c>
    </row>
    <row r="1056" spans="1:8">
      <c r="A1056" s="227" t="s">
        <v>125</v>
      </c>
      <c r="B1056" s="227" t="s">
        <v>60</v>
      </c>
      <c r="C1056" s="227" t="s">
        <v>96</v>
      </c>
      <c r="D1056" s="230">
        <v>345</v>
      </c>
      <c r="E1056" s="231">
        <v>5.5981613300000004E-3</v>
      </c>
      <c r="F1056" s="231">
        <v>7.8888194999999996E-4</v>
      </c>
      <c r="G1056" s="231">
        <v>1.1534484900000001E-3</v>
      </c>
      <c r="H1056" s="231">
        <v>3.6558303999999998E-3</v>
      </c>
    </row>
    <row r="1057" spans="1:8">
      <c r="A1057" s="227" t="s">
        <v>125</v>
      </c>
      <c r="B1057" s="227" t="s">
        <v>61</v>
      </c>
      <c r="C1057" s="227" t="s">
        <v>96</v>
      </c>
      <c r="D1057" s="230">
        <v>115</v>
      </c>
      <c r="E1057" s="231">
        <v>7.7288645E-3</v>
      </c>
      <c r="F1057" s="231">
        <v>1.13103838E-3</v>
      </c>
      <c r="G1057" s="231">
        <v>1.2765698299999999E-3</v>
      </c>
      <c r="H1057" s="231">
        <v>5.3212557899999999E-3</v>
      </c>
    </row>
    <row r="1058" spans="1:8">
      <c r="A1058" s="227" t="s">
        <v>125</v>
      </c>
      <c r="B1058" s="227" t="s">
        <v>62</v>
      </c>
      <c r="C1058" s="227" t="s">
        <v>96</v>
      </c>
      <c r="D1058" s="230">
        <v>301</v>
      </c>
      <c r="E1058" s="231">
        <v>6.9990077200000004E-3</v>
      </c>
      <c r="F1058" s="231">
        <v>7.7123299000000001E-4</v>
      </c>
      <c r="G1058" s="231">
        <v>1.2975265199999999E-3</v>
      </c>
      <c r="H1058" s="231">
        <v>4.9302477100000002E-3</v>
      </c>
    </row>
    <row r="1059" spans="1:8">
      <c r="A1059" s="227" t="s">
        <v>125</v>
      </c>
      <c r="B1059" s="227" t="s">
        <v>57</v>
      </c>
      <c r="C1059" s="227" t="s">
        <v>97</v>
      </c>
      <c r="D1059" s="230">
        <v>726</v>
      </c>
      <c r="E1059" s="231">
        <v>7.6349030899999998E-3</v>
      </c>
      <c r="F1059" s="231">
        <v>8.8005983000000003E-4</v>
      </c>
      <c r="G1059" s="231">
        <v>2.4049361199999998E-3</v>
      </c>
      <c r="H1059" s="231">
        <v>4.3499066699999997E-3</v>
      </c>
    </row>
    <row r="1060" spans="1:8">
      <c r="A1060" s="227" t="s">
        <v>125</v>
      </c>
      <c r="B1060" s="227" t="s">
        <v>59</v>
      </c>
      <c r="C1060" s="227" t="s">
        <v>97</v>
      </c>
      <c r="D1060" s="230">
        <v>268</v>
      </c>
      <c r="E1060" s="231">
        <v>7.0794462800000003E-3</v>
      </c>
      <c r="F1060" s="231">
        <v>7.8785735999999996E-4</v>
      </c>
      <c r="G1060" s="231">
        <v>2.23487572E-3</v>
      </c>
      <c r="H1060" s="231">
        <v>4.0567127300000002E-3</v>
      </c>
    </row>
    <row r="1061" spans="1:8">
      <c r="A1061" s="227" t="s">
        <v>125</v>
      </c>
      <c r="B1061" s="227" t="s">
        <v>60</v>
      </c>
      <c r="C1061" s="227" t="s">
        <v>97</v>
      </c>
      <c r="D1061" s="230">
        <v>182</v>
      </c>
      <c r="E1061" s="231">
        <v>7.1120774800000003E-3</v>
      </c>
      <c r="F1061" s="231">
        <v>9.3902598999999996E-4</v>
      </c>
      <c r="G1061" s="231">
        <v>2.18101318E-3</v>
      </c>
      <c r="H1061" s="231">
        <v>3.9920378299999996E-3</v>
      </c>
    </row>
    <row r="1062" spans="1:8">
      <c r="A1062" s="227" t="s">
        <v>125</v>
      </c>
      <c r="B1062" s="227" t="s">
        <v>61</v>
      </c>
      <c r="C1062" s="227" t="s">
        <v>97</v>
      </c>
      <c r="D1062" s="230">
        <v>86</v>
      </c>
      <c r="E1062" s="231">
        <v>8.4875643999999997E-3</v>
      </c>
      <c r="F1062" s="231">
        <v>9.3884557999999996E-4</v>
      </c>
      <c r="G1062" s="231">
        <v>2.50430642E-3</v>
      </c>
      <c r="H1062" s="231">
        <v>5.0444119100000002E-3</v>
      </c>
    </row>
    <row r="1063" spans="1:8">
      <c r="A1063" s="227" t="s">
        <v>125</v>
      </c>
      <c r="B1063" s="227" t="s">
        <v>62</v>
      </c>
      <c r="C1063" s="227" t="s">
        <v>97</v>
      </c>
      <c r="D1063" s="230">
        <v>190</v>
      </c>
      <c r="E1063" s="231">
        <v>8.5332600000000008E-3</v>
      </c>
      <c r="F1063" s="231">
        <v>9.2702216999999997E-4</v>
      </c>
      <c r="G1063" s="231">
        <v>2.81432726E-3</v>
      </c>
      <c r="H1063" s="231">
        <v>4.7919101100000003E-3</v>
      </c>
    </row>
    <row r="1064" spans="1:8">
      <c r="A1064" s="227" t="s">
        <v>125</v>
      </c>
      <c r="B1064" s="227" t="s">
        <v>57</v>
      </c>
      <c r="C1064" s="227" t="s">
        <v>98</v>
      </c>
      <c r="D1064" s="230">
        <v>563</v>
      </c>
      <c r="E1064" s="231">
        <v>6.4839276199999997E-3</v>
      </c>
      <c r="F1064" s="231">
        <v>4.0079577999999999E-4</v>
      </c>
      <c r="G1064" s="231">
        <v>1.52915492E-3</v>
      </c>
      <c r="H1064" s="231">
        <v>4.5425051799999998E-3</v>
      </c>
    </row>
    <row r="1065" spans="1:8">
      <c r="A1065" s="227" t="s">
        <v>125</v>
      </c>
      <c r="B1065" s="227" t="s">
        <v>59</v>
      </c>
      <c r="C1065" s="227" t="s">
        <v>98</v>
      </c>
      <c r="D1065" s="230">
        <v>245</v>
      </c>
      <c r="E1065" s="231">
        <v>6.0454929500000001E-3</v>
      </c>
      <c r="F1065" s="231">
        <v>4.6674204999999999E-4</v>
      </c>
      <c r="G1065" s="231">
        <v>1.35837087E-3</v>
      </c>
      <c r="H1065" s="231">
        <v>4.2092779099999998E-3</v>
      </c>
    </row>
    <row r="1066" spans="1:8">
      <c r="A1066" s="227" t="s">
        <v>125</v>
      </c>
      <c r="B1066" s="227" t="s">
        <v>60</v>
      </c>
      <c r="C1066" s="227" t="s">
        <v>98</v>
      </c>
      <c r="D1066" s="230">
        <v>179</v>
      </c>
      <c r="E1066" s="231">
        <v>6.9309950099999997E-3</v>
      </c>
      <c r="F1066" s="231">
        <v>3.6849501E-4</v>
      </c>
      <c r="G1066" s="231">
        <v>1.61500339E-3</v>
      </c>
      <c r="H1066" s="231">
        <v>4.9353401300000002E-3</v>
      </c>
    </row>
    <row r="1067" spans="1:8">
      <c r="A1067" s="227" t="s">
        <v>125</v>
      </c>
      <c r="B1067" s="227" t="s">
        <v>61</v>
      </c>
      <c r="C1067" s="227" t="s">
        <v>98</v>
      </c>
      <c r="D1067" s="230">
        <v>42</v>
      </c>
      <c r="E1067" s="231">
        <v>7.3167436099999998E-3</v>
      </c>
      <c r="F1067" s="231">
        <v>6.0543404999999998E-4</v>
      </c>
      <c r="G1067" s="231">
        <v>1.9350747800000001E-3</v>
      </c>
      <c r="H1067" s="231">
        <v>4.7654869499999999E-3</v>
      </c>
    </row>
    <row r="1068" spans="1:8">
      <c r="A1068" s="227" t="s">
        <v>125</v>
      </c>
      <c r="B1068" s="227" t="s">
        <v>62</v>
      </c>
      <c r="C1068" s="227" t="s">
        <v>98</v>
      </c>
      <c r="D1068" s="230">
        <v>97</v>
      </c>
      <c r="E1068" s="231">
        <v>6.4057127900000004E-3</v>
      </c>
      <c r="F1068" s="231">
        <v>2.0523079E-4</v>
      </c>
      <c r="G1068" s="231">
        <v>1.6263361800000001E-3</v>
      </c>
      <c r="H1068" s="231">
        <v>4.5626906500000003E-3</v>
      </c>
    </row>
    <row r="1069" spans="1:8">
      <c r="A1069" s="227" t="s">
        <v>125</v>
      </c>
      <c r="B1069" s="227" t="s">
        <v>57</v>
      </c>
      <c r="C1069" s="227" t="s">
        <v>99</v>
      </c>
      <c r="D1069" s="230">
        <v>1694</v>
      </c>
      <c r="E1069" s="231">
        <v>6.06542266E-3</v>
      </c>
      <c r="F1069" s="231">
        <v>1.16375446E-3</v>
      </c>
      <c r="G1069" s="231">
        <v>9.6269078999999997E-4</v>
      </c>
      <c r="H1069" s="231">
        <v>3.9389769100000001E-3</v>
      </c>
    </row>
    <row r="1070" spans="1:8">
      <c r="A1070" s="227" t="s">
        <v>125</v>
      </c>
      <c r="B1070" s="227" t="s">
        <v>59</v>
      </c>
      <c r="C1070" s="227" t="s">
        <v>99</v>
      </c>
      <c r="D1070" s="230">
        <v>673</v>
      </c>
      <c r="E1070" s="231">
        <v>5.5943877899999996E-3</v>
      </c>
      <c r="F1070" s="231">
        <v>1.02830379E-3</v>
      </c>
      <c r="G1070" s="231">
        <v>8.3128656999999998E-4</v>
      </c>
      <c r="H1070" s="231">
        <v>3.7347969599999999E-3</v>
      </c>
    </row>
    <row r="1071" spans="1:8">
      <c r="A1071" s="227" t="s">
        <v>125</v>
      </c>
      <c r="B1071" s="227" t="s">
        <v>60</v>
      </c>
      <c r="C1071" s="227" t="s">
        <v>99</v>
      </c>
      <c r="D1071" s="230">
        <v>386</v>
      </c>
      <c r="E1071" s="231">
        <v>5.8073663999999997E-3</v>
      </c>
      <c r="F1071" s="231">
        <v>1.25878525E-3</v>
      </c>
      <c r="G1071" s="231">
        <v>9.5462097999999998E-4</v>
      </c>
      <c r="H1071" s="231">
        <v>3.5939596399999999E-3</v>
      </c>
    </row>
    <row r="1072" spans="1:8">
      <c r="A1072" s="227" t="s">
        <v>125</v>
      </c>
      <c r="B1072" s="227" t="s">
        <v>61</v>
      </c>
      <c r="C1072" s="227" t="s">
        <v>99</v>
      </c>
      <c r="D1072" s="230">
        <v>137</v>
      </c>
      <c r="E1072" s="231">
        <v>7.5155444999999996E-3</v>
      </c>
      <c r="F1072" s="231">
        <v>1.5309034E-3</v>
      </c>
      <c r="G1072" s="231">
        <v>1.1359486499999999E-3</v>
      </c>
      <c r="H1072" s="231">
        <v>4.8486919400000002E-3</v>
      </c>
    </row>
    <row r="1073" spans="1:8">
      <c r="A1073" s="227" t="s">
        <v>125</v>
      </c>
      <c r="B1073" s="227" t="s">
        <v>62</v>
      </c>
      <c r="C1073" s="227" t="s">
        <v>99</v>
      </c>
      <c r="D1073" s="230">
        <v>498</v>
      </c>
      <c r="E1073" s="231">
        <v>6.5030722300000003E-3</v>
      </c>
      <c r="F1073" s="231">
        <v>1.17214204E-3</v>
      </c>
      <c r="G1073" s="231">
        <v>1.0988628E-3</v>
      </c>
      <c r="H1073" s="231">
        <v>4.2320669000000003E-3</v>
      </c>
    </row>
    <row r="1074" spans="1:8">
      <c r="A1074" s="227" t="s">
        <v>125</v>
      </c>
      <c r="B1074" s="227" t="s">
        <v>57</v>
      </c>
      <c r="C1074" s="227" t="s">
        <v>100</v>
      </c>
      <c r="D1074" s="230">
        <v>1331</v>
      </c>
      <c r="E1074" s="231">
        <v>7.3068579399999996E-3</v>
      </c>
      <c r="F1074" s="231">
        <v>1.29259167E-3</v>
      </c>
      <c r="G1074" s="231">
        <v>1.1926337500000001E-3</v>
      </c>
      <c r="H1074" s="231">
        <v>4.82162336E-3</v>
      </c>
    </row>
    <row r="1075" spans="1:8">
      <c r="A1075" s="227" t="s">
        <v>125</v>
      </c>
      <c r="B1075" s="227" t="s">
        <v>59</v>
      </c>
      <c r="C1075" s="227" t="s">
        <v>100</v>
      </c>
      <c r="D1075" s="230">
        <v>551</v>
      </c>
      <c r="E1075" s="231">
        <v>6.7339682999999996E-3</v>
      </c>
      <c r="F1075" s="231">
        <v>1.1175806E-3</v>
      </c>
      <c r="G1075" s="231">
        <v>1.1120771199999999E-3</v>
      </c>
      <c r="H1075" s="231">
        <v>4.5043100999999997E-3</v>
      </c>
    </row>
    <row r="1076" spans="1:8">
      <c r="A1076" s="227" t="s">
        <v>125</v>
      </c>
      <c r="B1076" s="227" t="s">
        <v>60</v>
      </c>
      <c r="C1076" s="227" t="s">
        <v>100</v>
      </c>
      <c r="D1076" s="230">
        <v>407</v>
      </c>
      <c r="E1076" s="231">
        <v>7.2553801399999999E-3</v>
      </c>
      <c r="F1076" s="231">
        <v>1.34899081E-3</v>
      </c>
      <c r="G1076" s="231">
        <v>1.08520431E-3</v>
      </c>
      <c r="H1076" s="231">
        <v>4.8211561500000003E-3</v>
      </c>
    </row>
    <row r="1077" spans="1:8">
      <c r="A1077" s="227" t="s">
        <v>125</v>
      </c>
      <c r="B1077" s="227" t="s">
        <v>61</v>
      </c>
      <c r="C1077" s="227" t="s">
        <v>100</v>
      </c>
      <c r="D1077" s="230">
        <v>56</v>
      </c>
      <c r="E1077" s="231">
        <v>8.8632603300000008E-3</v>
      </c>
      <c r="F1077" s="231">
        <v>2.1232223100000002E-3</v>
      </c>
      <c r="G1077" s="231">
        <v>1.3622269600000001E-3</v>
      </c>
      <c r="H1077" s="231">
        <v>5.3778105899999996E-3</v>
      </c>
    </row>
    <row r="1078" spans="1:8">
      <c r="A1078" s="227" t="s">
        <v>125</v>
      </c>
      <c r="B1078" s="227" t="s">
        <v>62</v>
      </c>
      <c r="C1078" s="227" t="s">
        <v>100</v>
      </c>
      <c r="D1078" s="230">
        <v>317</v>
      </c>
      <c r="E1078" s="231">
        <v>8.09378262E-3</v>
      </c>
      <c r="F1078" s="231">
        <v>1.3776431899999999E-3</v>
      </c>
      <c r="G1078" s="231">
        <v>1.4406251399999999E-3</v>
      </c>
      <c r="H1078" s="231">
        <v>5.27551384E-3</v>
      </c>
    </row>
    <row r="1079" spans="1:8">
      <c r="A1079" s="227" t="s">
        <v>125</v>
      </c>
      <c r="B1079" s="227" t="s">
        <v>57</v>
      </c>
      <c r="C1079" s="227" t="s">
        <v>101</v>
      </c>
      <c r="D1079" s="230">
        <v>767</v>
      </c>
      <c r="E1079" s="231">
        <v>7.5626235099999998E-3</v>
      </c>
      <c r="F1079" s="231">
        <v>7.2516756000000002E-4</v>
      </c>
      <c r="G1079" s="231">
        <v>2.3900837900000002E-3</v>
      </c>
      <c r="H1079" s="231">
        <v>4.4473716600000003E-3</v>
      </c>
    </row>
    <row r="1080" spans="1:8">
      <c r="A1080" s="227" t="s">
        <v>125</v>
      </c>
      <c r="B1080" s="227" t="s">
        <v>59</v>
      </c>
      <c r="C1080" s="227" t="s">
        <v>101</v>
      </c>
      <c r="D1080" s="230">
        <v>315</v>
      </c>
      <c r="E1080" s="231">
        <v>7.2246470299999997E-3</v>
      </c>
      <c r="F1080" s="231">
        <v>6.7269229000000005E-4</v>
      </c>
      <c r="G1080" s="231">
        <v>2.2615371000000001E-3</v>
      </c>
      <c r="H1080" s="231">
        <v>4.2904171399999998E-3</v>
      </c>
    </row>
    <row r="1081" spans="1:8">
      <c r="A1081" s="227" t="s">
        <v>125</v>
      </c>
      <c r="B1081" s="227" t="s">
        <v>60</v>
      </c>
      <c r="C1081" s="227" t="s">
        <v>101</v>
      </c>
      <c r="D1081" s="230">
        <v>180</v>
      </c>
      <c r="E1081" s="231">
        <v>7.2493567799999997E-3</v>
      </c>
      <c r="F1081" s="231">
        <v>7.0987630999999997E-4</v>
      </c>
      <c r="G1081" s="231">
        <v>2.18370602E-3</v>
      </c>
      <c r="H1081" s="231">
        <v>4.35577393E-3</v>
      </c>
    </row>
    <row r="1082" spans="1:8">
      <c r="A1082" s="227" t="s">
        <v>125</v>
      </c>
      <c r="B1082" s="227" t="s">
        <v>61</v>
      </c>
      <c r="C1082" s="227" t="s">
        <v>101</v>
      </c>
      <c r="D1082" s="230">
        <v>60</v>
      </c>
      <c r="E1082" s="231">
        <v>8.3533948499999993E-3</v>
      </c>
      <c r="F1082" s="231">
        <v>7.8954454E-4</v>
      </c>
      <c r="G1082" s="231">
        <v>2.8254241800000001E-3</v>
      </c>
      <c r="H1082" s="231">
        <v>4.73842568E-3</v>
      </c>
    </row>
    <row r="1083" spans="1:8">
      <c r="A1083" s="227" t="s">
        <v>125</v>
      </c>
      <c r="B1083" s="227" t="s">
        <v>62</v>
      </c>
      <c r="C1083" s="227" t="s">
        <v>101</v>
      </c>
      <c r="D1083" s="230">
        <v>212</v>
      </c>
      <c r="E1083" s="231">
        <v>8.1069835199999996E-3</v>
      </c>
      <c r="F1083" s="231">
        <v>7.9790112999999997E-4</v>
      </c>
      <c r="G1083" s="231">
        <v>2.6331016199999998E-3</v>
      </c>
      <c r="H1083" s="231">
        <v>4.6759802800000003E-3</v>
      </c>
    </row>
    <row r="1084" spans="1:8">
      <c r="A1084" s="227" t="s">
        <v>125</v>
      </c>
      <c r="B1084" s="227" t="s">
        <v>57</v>
      </c>
      <c r="C1084" s="227" t="s">
        <v>102</v>
      </c>
      <c r="D1084" s="230">
        <v>1247</v>
      </c>
      <c r="E1084" s="231">
        <v>6.16158386E-3</v>
      </c>
      <c r="F1084" s="231">
        <v>8.5632345000000003E-4</v>
      </c>
      <c r="G1084" s="231">
        <v>9.0680572000000005E-4</v>
      </c>
      <c r="H1084" s="231">
        <v>4.3984541999999996E-3</v>
      </c>
    </row>
    <row r="1085" spans="1:8">
      <c r="A1085" s="227" t="s">
        <v>125</v>
      </c>
      <c r="B1085" s="227" t="s">
        <v>59</v>
      </c>
      <c r="C1085" s="227" t="s">
        <v>102</v>
      </c>
      <c r="D1085" s="230">
        <v>553</v>
      </c>
      <c r="E1085" s="231">
        <v>5.7244363299999998E-3</v>
      </c>
      <c r="F1085" s="231">
        <v>6.8161434999999999E-4</v>
      </c>
      <c r="G1085" s="231">
        <v>8.7194821999999998E-4</v>
      </c>
      <c r="H1085" s="231">
        <v>4.17087328E-3</v>
      </c>
    </row>
    <row r="1086" spans="1:8">
      <c r="A1086" s="227" t="s">
        <v>125</v>
      </c>
      <c r="B1086" s="227" t="s">
        <v>60</v>
      </c>
      <c r="C1086" s="227" t="s">
        <v>102</v>
      </c>
      <c r="D1086" s="230">
        <v>309</v>
      </c>
      <c r="E1086" s="231">
        <v>5.8533348999999998E-3</v>
      </c>
      <c r="F1086" s="231">
        <v>9.3337954000000003E-4</v>
      </c>
      <c r="G1086" s="231">
        <v>9.0922005999999995E-4</v>
      </c>
      <c r="H1086" s="231">
        <v>4.0107348100000004E-3</v>
      </c>
    </row>
    <row r="1087" spans="1:8">
      <c r="A1087" s="227" t="s">
        <v>125</v>
      </c>
      <c r="B1087" s="227" t="s">
        <v>61</v>
      </c>
      <c r="C1087" s="227" t="s">
        <v>102</v>
      </c>
      <c r="D1087" s="230">
        <v>57</v>
      </c>
      <c r="E1087" s="231">
        <v>6.9872885999999997E-3</v>
      </c>
      <c r="F1087" s="231">
        <v>9.9171516999999997E-4</v>
      </c>
      <c r="G1087" s="231">
        <v>1.05567718E-3</v>
      </c>
      <c r="H1087" s="231">
        <v>4.9398958199999999E-3</v>
      </c>
    </row>
    <row r="1088" spans="1:8">
      <c r="A1088" s="227" t="s">
        <v>125</v>
      </c>
      <c r="B1088" s="227" t="s">
        <v>62</v>
      </c>
      <c r="C1088" s="227" t="s">
        <v>102</v>
      </c>
      <c r="D1088" s="230">
        <v>328</v>
      </c>
      <c r="E1088" s="231">
        <v>7.0455056299999997E-3</v>
      </c>
      <c r="F1088" s="231">
        <v>1.0547578300000001E-3</v>
      </c>
      <c r="G1088" s="231">
        <v>9.3742917000000001E-4</v>
      </c>
      <c r="H1088" s="231">
        <v>5.0533181199999997E-3</v>
      </c>
    </row>
    <row r="1089" spans="1:8">
      <c r="A1089" s="227" t="s">
        <v>125</v>
      </c>
      <c r="B1089" s="227" t="s">
        <v>57</v>
      </c>
      <c r="C1089" s="227" t="s">
        <v>103</v>
      </c>
      <c r="D1089" s="230">
        <v>1483</v>
      </c>
      <c r="E1089" s="231">
        <v>4.5874616700000001E-3</v>
      </c>
      <c r="F1089" s="231">
        <v>9.1857384000000001E-4</v>
      </c>
      <c r="G1089" s="231">
        <v>5.9033215999999996E-4</v>
      </c>
      <c r="H1089" s="231">
        <v>3.0785551799999999E-3</v>
      </c>
    </row>
    <row r="1090" spans="1:8">
      <c r="A1090" s="227" t="s">
        <v>125</v>
      </c>
      <c r="B1090" s="227" t="s">
        <v>59</v>
      </c>
      <c r="C1090" s="227" t="s">
        <v>103</v>
      </c>
      <c r="D1090" s="230">
        <v>661</v>
      </c>
      <c r="E1090" s="231">
        <v>4.1986220799999996E-3</v>
      </c>
      <c r="F1090" s="231">
        <v>7.956692E-4</v>
      </c>
      <c r="G1090" s="231">
        <v>5.4219521999999997E-4</v>
      </c>
      <c r="H1090" s="231">
        <v>2.86075716E-3</v>
      </c>
    </row>
    <row r="1091" spans="1:8">
      <c r="A1091" s="227" t="s">
        <v>125</v>
      </c>
      <c r="B1091" s="227" t="s">
        <v>60</v>
      </c>
      <c r="C1091" s="227" t="s">
        <v>103</v>
      </c>
      <c r="D1091" s="230">
        <v>342</v>
      </c>
      <c r="E1091" s="231">
        <v>4.7259784800000003E-3</v>
      </c>
      <c r="F1091" s="231">
        <v>9.7124055000000003E-4</v>
      </c>
      <c r="G1091" s="231">
        <v>6.1812976000000003E-4</v>
      </c>
      <c r="H1091" s="231">
        <v>3.1366076899999999E-3</v>
      </c>
    </row>
    <row r="1092" spans="1:8">
      <c r="A1092" s="227" t="s">
        <v>125</v>
      </c>
      <c r="B1092" s="227" t="s">
        <v>61</v>
      </c>
      <c r="C1092" s="227" t="s">
        <v>103</v>
      </c>
      <c r="D1092" s="230">
        <v>89</v>
      </c>
      <c r="E1092" s="231">
        <v>5.6268203899999996E-3</v>
      </c>
      <c r="F1092" s="231">
        <v>1.45014021E-3</v>
      </c>
      <c r="G1092" s="231">
        <v>5.7610253000000004E-4</v>
      </c>
      <c r="H1092" s="231">
        <v>3.6005771400000001E-3</v>
      </c>
    </row>
    <row r="1093" spans="1:8">
      <c r="A1093" s="227" t="s">
        <v>125</v>
      </c>
      <c r="B1093" s="227" t="s">
        <v>62</v>
      </c>
      <c r="C1093" s="227" t="s">
        <v>103</v>
      </c>
      <c r="D1093" s="230">
        <v>391</v>
      </c>
      <c r="E1093" s="231">
        <v>4.8870711300000001E-3</v>
      </c>
      <c r="F1093" s="231">
        <v>9.5928625000000003E-4</v>
      </c>
      <c r="G1093" s="231">
        <v>6.5063440000000001E-4</v>
      </c>
      <c r="H1093" s="231">
        <v>3.2771499999999999E-3</v>
      </c>
    </row>
    <row r="1094" spans="1:8">
      <c r="A1094" s="227" t="s">
        <v>125</v>
      </c>
      <c r="B1094" s="227" t="s">
        <v>57</v>
      </c>
      <c r="C1094" s="227" t="s">
        <v>104</v>
      </c>
      <c r="D1094" s="230">
        <v>560</v>
      </c>
      <c r="E1094" s="231">
        <v>7.38981871E-3</v>
      </c>
      <c r="F1094" s="231">
        <v>9.6093725000000001E-4</v>
      </c>
      <c r="G1094" s="231">
        <v>1.7295384699999999E-3</v>
      </c>
      <c r="H1094" s="231">
        <v>4.6993425200000001E-3</v>
      </c>
    </row>
    <row r="1095" spans="1:8">
      <c r="A1095" s="227" t="s">
        <v>125</v>
      </c>
      <c r="B1095" s="227" t="s">
        <v>59</v>
      </c>
      <c r="C1095" s="227" t="s">
        <v>104</v>
      </c>
      <c r="D1095" s="230">
        <v>172</v>
      </c>
      <c r="E1095" s="231">
        <v>6.2637271299999997E-3</v>
      </c>
      <c r="F1095" s="231">
        <v>7.4255735000000004E-4</v>
      </c>
      <c r="G1095" s="231">
        <v>1.45988081E-3</v>
      </c>
      <c r="H1095" s="231">
        <v>4.0612885300000002E-3</v>
      </c>
    </row>
    <row r="1096" spans="1:8">
      <c r="A1096" s="227" t="s">
        <v>125</v>
      </c>
      <c r="B1096" s="227" t="s">
        <v>60</v>
      </c>
      <c r="C1096" s="227" t="s">
        <v>104</v>
      </c>
      <c r="D1096" s="230">
        <v>93</v>
      </c>
      <c r="E1096" s="231">
        <v>7.62270988E-3</v>
      </c>
      <c r="F1096" s="231">
        <v>1.0797488400000001E-3</v>
      </c>
      <c r="G1096" s="231">
        <v>1.70313102E-3</v>
      </c>
      <c r="H1096" s="231">
        <v>4.8398294900000001E-3</v>
      </c>
    </row>
    <row r="1097" spans="1:8">
      <c r="A1097" s="227" t="s">
        <v>125</v>
      </c>
      <c r="B1097" s="227" t="s">
        <v>61</v>
      </c>
      <c r="C1097" s="227" t="s">
        <v>104</v>
      </c>
      <c r="D1097" s="230">
        <v>43</v>
      </c>
      <c r="E1097" s="231">
        <v>7.1926138499999997E-3</v>
      </c>
      <c r="F1097" s="231">
        <v>8.2875731000000002E-4</v>
      </c>
      <c r="G1097" s="231">
        <v>1.8039403000000001E-3</v>
      </c>
      <c r="H1097" s="231">
        <v>4.5599158299999996E-3</v>
      </c>
    </row>
    <row r="1098" spans="1:8">
      <c r="A1098" s="227" t="s">
        <v>125</v>
      </c>
      <c r="B1098" s="227" t="s">
        <v>62</v>
      </c>
      <c r="C1098" s="227" t="s">
        <v>104</v>
      </c>
      <c r="D1098" s="230">
        <v>252</v>
      </c>
      <c r="E1098" s="231">
        <v>8.1061229999999998E-3</v>
      </c>
      <c r="F1098" s="231">
        <v>1.0886975800000001E-3</v>
      </c>
      <c r="G1098" s="231">
        <v>1.91064058E-3</v>
      </c>
      <c r="H1098" s="231">
        <v>5.1067843699999999E-3</v>
      </c>
    </row>
    <row r="1099" spans="1:8">
      <c r="A1099" s="227" t="s">
        <v>125</v>
      </c>
      <c r="B1099" s="227" t="s">
        <v>57</v>
      </c>
      <c r="C1099" s="227" t="s">
        <v>105</v>
      </c>
      <c r="D1099" s="230">
        <v>3636</v>
      </c>
      <c r="E1099" s="231">
        <v>5.1240295200000001E-3</v>
      </c>
      <c r="F1099" s="231">
        <v>1.12506597E-3</v>
      </c>
      <c r="G1099" s="231">
        <v>8.7454901999999999E-4</v>
      </c>
      <c r="H1099" s="231">
        <v>3.1244140500000001E-3</v>
      </c>
    </row>
    <row r="1100" spans="1:8">
      <c r="A1100" s="227" t="s">
        <v>125</v>
      </c>
      <c r="B1100" s="227" t="s">
        <v>59</v>
      </c>
      <c r="C1100" s="227" t="s">
        <v>105</v>
      </c>
      <c r="D1100" s="230">
        <v>1877</v>
      </c>
      <c r="E1100" s="231">
        <v>4.9277065000000002E-3</v>
      </c>
      <c r="F1100" s="231">
        <v>1.07053686E-3</v>
      </c>
      <c r="G1100" s="231">
        <v>8.2131505E-4</v>
      </c>
      <c r="H1100" s="231">
        <v>3.0358541000000002E-3</v>
      </c>
    </row>
    <row r="1101" spans="1:8">
      <c r="A1101" s="227" t="s">
        <v>125</v>
      </c>
      <c r="B1101" s="227" t="s">
        <v>60</v>
      </c>
      <c r="C1101" s="227" t="s">
        <v>105</v>
      </c>
      <c r="D1101" s="230">
        <v>839</v>
      </c>
      <c r="E1101" s="231">
        <v>5.1004141700000004E-3</v>
      </c>
      <c r="F1101" s="231">
        <v>1.1765271599999999E-3</v>
      </c>
      <c r="G1101" s="231">
        <v>8.5917128999999997E-4</v>
      </c>
      <c r="H1101" s="231">
        <v>3.0647152599999998E-3</v>
      </c>
    </row>
    <row r="1102" spans="1:8">
      <c r="A1102" s="227" t="s">
        <v>125</v>
      </c>
      <c r="B1102" s="227" t="s">
        <v>61</v>
      </c>
      <c r="C1102" s="227" t="s">
        <v>105</v>
      </c>
      <c r="D1102" s="230">
        <v>130</v>
      </c>
      <c r="E1102" s="231">
        <v>5.7760859599999999E-3</v>
      </c>
      <c r="F1102" s="231">
        <v>1.52181243E-3</v>
      </c>
      <c r="G1102" s="231">
        <v>9.4097197E-4</v>
      </c>
      <c r="H1102" s="231">
        <v>3.3133010400000001E-3</v>
      </c>
    </row>
    <row r="1103" spans="1:8">
      <c r="A1103" s="227" t="s">
        <v>125</v>
      </c>
      <c r="B1103" s="227" t="s">
        <v>62</v>
      </c>
      <c r="C1103" s="227" t="s">
        <v>105</v>
      </c>
      <c r="D1103" s="230">
        <v>790</v>
      </c>
      <c r="E1103" s="231">
        <v>5.5082627800000002E-3</v>
      </c>
      <c r="F1103" s="231">
        <v>1.13468389E-3</v>
      </c>
      <c r="G1103" s="231">
        <v>1.0064314299999999E-3</v>
      </c>
      <c r="H1103" s="231">
        <v>3.3671469600000002E-3</v>
      </c>
    </row>
    <row r="1104" spans="1:8">
      <c r="A1104" s="227" t="s">
        <v>125</v>
      </c>
      <c r="B1104" s="227" t="s">
        <v>57</v>
      </c>
      <c r="C1104" s="227" t="s">
        <v>106</v>
      </c>
      <c r="D1104" s="230">
        <v>994</v>
      </c>
      <c r="E1104" s="231">
        <v>6.66358078E-3</v>
      </c>
      <c r="F1104" s="231">
        <v>8.5460655999999998E-4</v>
      </c>
      <c r="G1104" s="231">
        <v>1.81244852E-3</v>
      </c>
      <c r="H1104" s="231">
        <v>3.9965252099999999E-3</v>
      </c>
    </row>
    <row r="1105" spans="1:8">
      <c r="A1105" s="227" t="s">
        <v>125</v>
      </c>
      <c r="B1105" s="227" t="s">
        <v>59</v>
      </c>
      <c r="C1105" s="227" t="s">
        <v>106</v>
      </c>
      <c r="D1105" s="230">
        <v>453</v>
      </c>
      <c r="E1105" s="231">
        <v>6.1145089999999997E-3</v>
      </c>
      <c r="F1105" s="231">
        <v>7.2145038E-4</v>
      </c>
      <c r="G1105" s="231">
        <v>1.83386452E-3</v>
      </c>
      <c r="H1105" s="231">
        <v>3.5591936200000001E-3</v>
      </c>
    </row>
    <row r="1106" spans="1:8">
      <c r="A1106" s="227" t="s">
        <v>125</v>
      </c>
      <c r="B1106" s="227" t="s">
        <v>60</v>
      </c>
      <c r="C1106" s="227" t="s">
        <v>106</v>
      </c>
      <c r="D1106" s="230">
        <v>214</v>
      </c>
      <c r="E1106" s="231">
        <v>6.3320458699999997E-3</v>
      </c>
      <c r="F1106" s="231">
        <v>9.2754822999999999E-4</v>
      </c>
      <c r="G1106" s="231">
        <v>1.71831706E-3</v>
      </c>
      <c r="H1106" s="231">
        <v>3.68618008E-3</v>
      </c>
    </row>
    <row r="1107" spans="1:8">
      <c r="A1107" s="227" t="s">
        <v>125</v>
      </c>
      <c r="B1107" s="227" t="s">
        <v>61</v>
      </c>
      <c r="C1107" s="227" t="s">
        <v>106</v>
      </c>
      <c r="D1107" s="230">
        <v>75</v>
      </c>
      <c r="E1107" s="231">
        <v>8.2677466499999994E-3</v>
      </c>
      <c r="F1107" s="231">
        <v>1.19506145E-3</v>
      </c>
      <c r="G1107" s="231">
        <v>2.22006148E-3</v>
      </c>
      <c r="H1107" s="231">
        <v>4.8526231899999996E-3</v>
      </c>
    </row>
    <row r="1108" spans="1:8">
      <c r="A1108" s="227" t="s">
        <v>125</v>
      </c>
      <c r="B1108" s="227" t="s">
        <v>62</v>
      </c>
      <c r="C1108" s="227" t="s">
        <v>106</v>
      </c>
      <c r="D1108" s="230">
        <v>252</v>
      </c>
      <c r="E1108" s="231">
        <v>7.4547139099999998E-3</v>
      </c>
      <c r="F1108" s="231">
        <v>9.3070228000000001E-4</v>
      </c>
      <c r="G1108" s="231">
        <v>1.7325743500000001E-3</v>
      </c>
      <c r="H1108" s="231">
        <v>4.7914367999999999E-3</v>
      </c>
    </row>
    <row r="1109" spans="1:8">
      <c r="A1109" s="227" t="s">
        <v>125</v>
      </c>
      <c r="B1109" s="227" t="s">
        <v>57</v>
      </c>
      <c r="C1109" s="227" t="s">
        <v>107</v>
      </c>
      <c r="D1109" s="230">
        <v>2736</v>
      </c>
      <c r="E1109" s="231">
        <v>5.7511258700000002E-3</v>
      </c>
      <c r="F1109" s="231">
        <v>9.3522809000000004E-4</v>
      </c>
      <c r="G1109" s="231">
        <v>1.08816155E-3</v>
      </c>
      <c r="H1109" s="231">
        <v>3.7277357499999999E-3</v>
      </c>
    </row>
    <row r="1110" spans="1:8">
      <c r="A1110" s="227" t="s">
        <v>125</v>
      </c>
      <c r="B1110" s="227" t="s">
        <v>59</v>
      </c>
      <c r="C1110" s="227" t="s">
        <v>107</v>
      </c>
      <c r="D1110" s="230">
        <v>1208</v>
      </c>
      <c r="E1110" s="231">
        <v>5.2755834400000003E-3</v>
      </c>
      <c r="F1110" s="231">
        <v>8.3651403999999996E-4</v>
      </c>
      <c r="G1110" s="231">
        <v>9.924766099999999E-4</v>
      </c>
      <c r="H1110" s="231">
        <v>3.4465923100000001E-3</v>
      </c>
    </row>
    <row r="1111" spans="1:8">
      <c r="A1111" s="227" t="s">
        <v>125</v>
      </c>
      <c r="B1111" s="227" t="s">
        <v>60</v>
      </c>
      <c r="C1111" s="227" t="s">
        <v>107</v>
      </c>
      <c r="D1111" s="230">
        <v>572</v>
      </c>
      <c r="E1111" s="231">
        <v>5.6022765400000002E-3</v>
      </c>
      <c r="F1111" s="231">
        <v>9.8411979999999994E-4</v>
      </c>
      <c r="G1111" s="231">
        <v>1.0907955400000001E-3</v>
      </c>
      <c r="H1111" s="231">
        <v>3.5273607E-3</v>
      </c>
    </row>
    <row r="1112" spans="1:8">
      <c r="A1112" s="227" t="s">
        <v>125</v>
      </c>
      <c r="B1112" s="227" t="s">
        <v>61</v>
      </c>
      <c r="C1112" s="227" t="s">
        <v>107</v>
      </c>
      <c r="D1112" s="230">
        <v>133</v>
      </c>
      <c r="E1112" s="231">
        <v>6.0850039699999999E-3</v>
      </c>
      <c r="F1112" s="231">
        <v>1.09092153E-3</v>
      </c>
      <c r="G1112" s="231">
        <v>1.0458435299999999E-3</v>
      </c>
      <c r="H1112" s="231">
        <v>3.9482384599999996E-3</v>
      </c>
    </row>
    <row r="1113" spans="1:8">
      <c r="A1113" s="227" t="s">
        <v>125</v>
      </c>
      <c r="B1113" s="227" t="s">
        <v>62</v>
      </c>
      <c r="C1113" s="227" t="s">
        <v>107</v>
      </c>
      <c r="D1113" s="230">
        <v>823</v>
      </c>
      <c r="E1113" s="231">
        <v>6.4986243799999999E-3</v>
      </c>
      <c r="F1113" s="231">
        <v>1.0209793600000001E-3</v>
      </c>
      <c r="G1113" s="231">
        <v>1.2336160499999999E-3</v>
      </c>
      <c r="H1113" s="231">
        <v>4.2440285000000001E-3</v>
      </c>
    </row>
    <row r="1114" spans="1:8">
      <c r="A1114" s="227" t="s">
        <v>126</v>
      </c>
      <c r="B1114" s="227" t="s">
        <v>57</v>
      </c>
      <c r="C1114" s="227" t="s">
        <v>58</v>
      </c>
      <c r="D1114" s="230">
        <v>66975</v>
      </c>
      <c r="E1114" s="231">
        <v>6.0178954600000004E-3</v>
      </c>
      <c r="F1114" s="231">
        <v>1.0048241499999999E-3</v>
      </c>
      <c r="G1114" s="231">
        <v>1.1724938099999999E-3</v>
      </c>
      <c r="H1114" s="231">
        <v>3.8404734999999998E-3</v>
      </c>
    </row>
    <row r="1115" spans="1:8">
      <c r="A1115" s="227" t="s">
        <v>126</v>
      </c>
      <c r="B1115" s="227" t="s">
        <v>59</v>
      </c>
      <c r="C1115" s="227" t="s">
        <v>58</v>
      </c>
      <c r="D1115" s="230">
        <v>30150</v>
      </c>
      <c r="E1115" s="231">
        <v>5.4074052500000004E-3</v>
      </c>
      <c r="F1115" s="231">
        <v>8.9659088000000001E-4</v>
      </c>
      <c r="G1115" s="231">
        <v>1.0245974500000001E-3</v>
      </c>
      <c r="H1115" s="231">
        <v>3.48611471E-3</v>
      </c>
    </row>
    <row r="1116" spans="1:8">
      <c r="A1116" s="227" t="s">
        <v>126</v>
      </c>
      <c r="B1116" s="227" t="s">
        <v>60</v>
      </c>
      <c r="C1116" s="227" t="s">
        <v>58</v>
      </c>
      <c r="D1116" s="230">
        <v>15474</v>
      </c>
      <c r="E1116" s="231">
        <v>5.8607469099999998E-3</v>
      </c>
      <c r="F1116" s="231">
        <v>1.03884359E-3</v>
      </c>
      <c r="G1116" s="231">
        <v>1.1330084200000001E-3</v>
      </c>
      <c r="H1116" s="231">
        <v>3.6887695099999999E-3</v>
      </c>
    </row>
    <row r="1117" spans="1:8">
      <c r="A1117" s="227" t="s">
        <v>126</v>
      </c>
      <c r="B1117" s="227" t="s">
        <v>61</v>
      </c>
      <c r="C1117" s="227" t="s">
        <v>58</v>
      </c>
      <c r="D1117" s="230">
        <v>5029</v>
      </c>
      <c r="E1117" s="231">
        <v>7.6160926299999997E-3</v>
      </c>
      <c r="F1117" s="231">
        <v>1.28598318E-3</v>
      </c>
      <c r="G1117" s="231">
        <v>1.47522125E-3</v>
      </c>
      <c r="H1117" s="231">
        <v>4.8548278699999999E-3</v>
      </c>
    </row>
    <row r="1118" spans="1:8">
      <c r="A1118" s="227" t="s">
        <v>126</v>
      </c>
      <c r="B1118" s="227" t="s">
        <v>62</v>
      </c>
      <c r="C1118" s="227" t="s">
        <v>58</v>
      </c>
      <c r="D1118" s="230">
        <v>16322</v>
      </c>
      <c r="E1118" s="231">
        <v>6.8021537199999997E-3</v>
      </c>
      <c r="F1118" s="231">
        <v>1.0858722700000001E-3</v>
      </c>
      <c r="G1118" s="231">
        <v>1.3898480700000001E-3</v>
      </c>
      <c r="H1118" s="231">
        <v>4.3263329100000003E-3</v>
      </c>
    </row>
    <row r="1119" spans="1:8">
      <c r="A1119" s="227" t="s">
        <v>126</v>
      </c>
      <c r="B1119" s="227" t="s">
        <v>57</v>
      </c>
      <c r="C1119" s="227" t="s">
        <v>63</v>
      </c>
      <c r="D1119" s="230">
        <v>1386</v>
      </c>
      <c r="E1119" s="231">
        <v>6.2850309600000001E-3</v>
      </c>
      <c r="F1119" s="231">
        <v>1.1380001200000001E-3</v>
      </c>
      <c r="G1119" s="231">
        <v>1.22120655E-3</v>
      </c>
      <c r="H1119" s="231">
        <v>3.9258238100000004E-3</v>
      </c>
    </row>
    <row r="1120" spans="1:8">
      <c r="A1120" s="227" t="s">
        <v>126</v>
      </c>
      <c r="B1120" s="227" t="s">
        <v>59</v>
      </c>
      <c r="C1120" s="227" t="s">
        <v>63</v>
      </c>
      <c r="D1120" s="230">
        <v>511</v>
      </c>
      <c r="E1120" s="231">
        <v>5.9095045399999999E-3</v>
      </c>
      <c r="F1120" s="231">
        <v>1.0033428699999999E-3</v>
      </c>
      <c r="G1120" s="231">
        <v>1.1766142599999999E-3</v>
      </c>
      <c r="H1120" s="231">
        <v>3.72954694E-3</v>
      </c>
    </row>
    <row r="1121" spans="1:8">
      <c r="A1121" s="227" t="s">
        <v>126</v>
      </c>
      <c r="B1121" s="227" t="s">
        <v>60</v>
      </c>
      <c r="C1121" s="227" t="s">
        <v>63</v>
      </c>
      <c r="D1121" s="230">
        <v>355</v>
      </c>
      <c r="E1121" s="231">
        <v>6.0256257400000002E-3</v>
      </c>
      <c r="F1121" s="231">
        <v>1.1450832099999999E-3</v>
      </c>
      <c r="G1121" s="231">
        <v>1.13132475E-3</v>
      </c>
      <c r="H1121" s="231">
        <v>3.7492172800000002E-3</v>
      </c>
    </row>
    <row r="1122" spans="1:8">
      <c r="A1122" s="227" t="s">
        <v>126</v>
      </c>
      <c r="B1122" s="227" t="s">
        <v>61</v>
      </c>
      <c r="C1122" s="227" t="s">
        <v>63</v>
      </c>
      <c r="D1122" s="230">
        <v>97</v>
      </c>
      <c r="E1122" s="231">
        <v>7.57373973E-3</v>
      </c>
      <c r="F1122" s="231">
        <v>1.6071255699999999E-3</v>
      </c>
      <c r="G1122" s="231">
        <v>1.3275580099999999E-3</v>
      </c>
      <c r="H1122" s="231">
        <v>4.6390557000000002E-3</v>
      </c>
    </row>
    <row r="1123" spans="1:8">
      <c r="A1123" s="227" t="s">
        <v>126</v>
      </c>
      <c r="B1123" s="227" t="s">
        <v>62</v>
      </c>
      <c r="C1123" s="227" t="s">
        <v>63</v>
      </c>
      <c r="D1123" s="230">
        <v>423</v>
      </c>
      <c r="E1123" s="231">
        <v>6.66086571E-3</v>
      </c>
      <c r="F1123" s="231">
        <v>1.18714953E-3</v>
      </c>
      <c r="G1123" s="231">
        <v>1.32612051E-3</v>
      </c>
      <c r="H1123" s="231">
        <v>4.1475951999999996E-3</v>
      </c>
    </row>
    <row r="1124" spans="1:8">
      <c r="A1124" s="227" t="s">
        <v>126</v>
      </c>
      <c r="B1124" s="227" t="s">
        <v>57</v>
      </c>
      <c r="C1124" s="227" t="s">
        <v>64</v>
      </c>
      <c r="D1124" s="230">
        <v>883</v>
      </c>
      <c r="E1124" s="231">
        <v>6.0005214499999999E-3</v>
      </c>
      <c r="F1124" s="231">
        <v>6.9920227999999997E-4</v>
      </c>
      <c r="G1124" s="231">
        <v>1.75907551E-3</v>
      </c>
      <c r="H1124" s="231">
        <v>3.5422431499999999E-3</v>
      </c>
    </row>
    <row r="1125" spans="1:8">
      <c r="A1125" s="227" t="s">
        <v>126</v>
      </c>
      <c r="B1125" s="227" t="s">
        <v>59</v>
      </c>
      <c r="C1125" s="227" t="s">
        <v>64</v>
      </c>
      <c r="D1125" s="230">
        <v>352</v>
      </c>
      <c r="E1125" s="231">
        <v>5.3222654099999997E-3</v>
      </c>
      <c r="F1125" s="231">
        <v>6.4459675999999999E-4</v>
      </c>
      <c r="G1125" s="231">
        <v>1.5898895399999999E-3</v>
      </c>
      <c r="H1125" s="231">
        <v>3.0877785800000001E-3</v>
      </c>
    </row>
    <row r="1126" spans="1:8">
      <c r="A1126" s="227" t="s">
        <v>126</v>
      </c>
      <c r="B1126" s="227" t="s">
        <v>60</v>
      </c>
      <c r="C1126" s="227" t="s">
        <v>64</v>
      </c>
      <c r="D1126" s="230">
        <v>182</v>
      </c>
      <c r="E1126" s="231">
        <v>5.6446502300000001E-3</v>
      </c>
      <c r="F1126" s="231">
        <v>7.0461921E-4</v>
      </c>
      <c r="G1126" s="231">
        <v>1.6583356599999999E-3</v>
      </c>
      <c r="H1126" s="231">
        <v>3.2816948999999998E-3</v>
      </c>
    </row>
    <row r="1127" spans="1:8">
      <c r="A1127" s="227" t="s">
        <v>126</v>
      </c>
      <c r="B1127" s="227" t="s">
        <v>61</v>
      </c>
      <c r="C1127" s="227" t="s">
        <v>64</v>
      </c>
      <c r="D1127" s="230">
        <v>120</v>
      </c>
      <c r="E1127" s="231">
        <v>7.2269480400000002E-3</v>
      </c>
      <c r="F1127" s="231">
        <v>8.1741870000000001E-4</v>
      </c>
      <c r="G1127" s="231">
        <v>2.1163191799999999E-3</v>
      </c>
      <c r="H1127" s="231">
        <v>4.2932096400000001E-3</v>
      </c>
    </row>
    <row r="1128" spans="1:8">
      <c r="A1128" s="227" t="s">
        <v>126</v>
      </c>
      <c r="B1128" s="227" t="s">
        <v>62</v>
      </c>
      <c r="C1128" s="227" t="s">
        <v>64</v>
      </c>
      <c r="D1128" s="230">
        <v>229</v>
      </c>
      <c r="E1128" s="231">
        <v>6.68324413E-3</v>
      </c>
      <c r="F1128" s="231">
        <v>7.1688478999999998E-4</v>
      </c>
      <c r="G1128" s="231">
        <v>1.91199637E-3</v>
      </c>
      <c r="H1128" s="231">
        <v>4.0543625200000002E-3</v>
      </c>
    </row>
    <row r="1129" spans="1:8">
      <c r="A1129" s="227" t="s">
        <v>126</v>
      </c>
      <c r="B1129" s="227" t="s">
        <v>57</v>
      </c>
      <c r="C1129" s="227" t="s">
        <v>65</v>
      </c>
      <c r="D1129" s="230">
        <v>879</v>
      </c>
      <c r="E1129" s="231">
        <v>6.5758514099999998E-3</v>
      </c>
      <c r="F1129" s="231">
        <v>1.10011616E-3</v>
      </c>
      <c r="G1129" s="231">
        <v>1.0202695299999999E-3</v>
      </c>
      <c r="H1129" s="231">
        <v>4.4554652300000004E-3</v>
      </c>
    </row>
    <row r="1130" spans="1:8">
      <c r="A1130" s="227" t="s">
        <v>126</v>
      </c>
      <c r="B1130" s="227" t="s">
        <v>59</v>
      </c>
      <c r="C1130" s="227" t="s">
        <v>65</v>
      </c>
      <c r="D1130" s="230">
        <v>386</v>
      </c>
      <c r="E1130" s="231">
        <v>5.8589399600000001E-3</v>
      </c>
      <c r="F1130" s="231">
        <v>9.1989876000000005E-4</v>
      </c>
      <c r="G1130" s="231">
        <v>9.9462050000000005E-4</v>
      </c>
      <c r="H1130" s="231">
        <v>3.9444201999999998E-3</v>
      </c>
    </row>
    <row r="1131" spans="1:8">
      <c r="A1131" s="227" t="s">
        <v>126</v>
      </c>
      <c r="B1131" s="227" t="s">
        <v>60</v>
      </c>
      <c r="C1131" s="227" t="s">
        <v>65</v>
      </c>
      <c r="D1131" s="230">
        <v>206</v>
      </c>
      <c r="E1131" s="231">
        <v>6.54317218E-3</v>
      </c>
      <c r="F1131" s="231">
        <v>1.2405607099999999E-3</v>
      </c>
      <c r="G1131" s="231">
        <v>9.4418574999999999E-4</v>
      </c>
      <c r="H1131" s="231">
        <v>4.35842522E-3</v>
      </c>
    </row>
    <row r="1132" spans="1:8">
      <c r="A1132" s="227" t="s">
        <v>126</v>
      </c>
      <c r="B1132" s="227" t="s">
        <v>61</v>
      </c>
      <c r="C1132" s="227" t="s">
        <v>65</v>
      </c>
      <c r="D1132" s="230">
        <v>35</v>
      </c>
      <c r="E1132" s="231">
        <v>1.002314793E-2</v>
      </c>
      <c r="F1132" s="231">
        <v>1.3627643200000001E-3</v>
      </c>
      <c r="G1132" s="231">
        <v>1.3667325299999999E-3</v>
      </c>
      <c r="H1132" s="231">
        <v>7.2936505100000002E-3</v>
      </c>
    </row>
    <row r="1133" spans="1:8">
      <c r="A1133" s="227" t="s">
        <v>126</v>
      </c>
      <c r="B1133" s="227" t="s">
        <v>62</v>
      </c>
      <c r="C1133" s="227" t="s">
        <v>65</v>
      </c>
      <c r="D1133" s="230">
        <v>252</v>
      </c>
      <c r="E1133" s="231">
        <v>7.2219004799999997E-3</v>
      </c>
      <c r="F1133" s="231">
        <v>1.2248766800000001E-3</v>
      </c>
      <c r="G1133" s="231">
        <v>1.0736329299999999E-3</v>
      </c>
      <c r="H1133" s="231">
        <v>4.9233903899999999E-3</v>
      </c>
    </row>
    <row r="1134" spans="1:8">
      <c r="A1134" s="227" t="s">
        <v>126</v>
      </c>
      <c r="B1134" s="227" t="s">
        <v>57</v>
      </c>
      <c r="C1134" s="227" t="s">
        <v>66</v>
      </c>
      <c r="D1134" s="230">
        <v>1027</v>
      </c>
      <c r="E1134" s="231">
        <v>7.2161813599999998E-3</v>
      </c>
      <c r="F1134" s="231">
        <v>1.2081099500000001E-3</v>
      </c>
      <c r="G1134" s="231">
        <v>1.1407842199999999E-3</v>
      </c>
      <c r="H1134" s="231">
        <v>4.8672867199999999E-3</v>
      </c>
    </row>
    <row r="1135" spans="1:8">
      <c r="A1135" s="227" t="s">
        <v>126</v>
      </c>
      <c r="B1135" s="227" t="s">
        <v>59</v>
      </c>
      <c r="C1135" s="227" t="s">
        <v>66</v>
      </c>
      <c r="D1135" s="230">
        <v>415</v>
      </c>
      <c r="E1135" s="231">
        <v>6.5908074099999998E-3</v>
      </c>
      <c r="F1135" s="231">
        <v>9.9433822999999994E-4</v>
      </c>
      <c r="G1135" s="231">
        <v>9.9060105000000004E-4</v>
      </c>
      <c r="H1135" s="231">
        <v>4.6058676900000003E-3</v>
      </c>
    </row>
    <row r="1136" spans="1:8">
      <c r="A1136" s="227" t="s">
        <v>126</v>
      </c>
      <c r="B1136" s="227" t="s">
        <v>60</v>
      </c>
      <c r="C1136" s="227" t="s">
        <v>66</v>
      </c>
      <c r="D1136" s="230">
        <v>236</v>
      </c>
      <c r="E1136" s="231">
        <v>6.8370897499999998E-3</v>
      </c>
      <c r="F1136" s="231">
        <v>1.193993E-3</v>
      </c>
      <c r="G1136" s="231">
        <v>1.1368092199999999E-3</v>
      </c>
      <c r="H1136" s="231">
        <v>4.5062870400000002E-3</v>
      </c>
    </row>
    <row r="1137" spans="1:8">
      <c r="A1137" s="227" t="s">
        <v>126</v>
      </c>
      <c r="B1137" s="227" t="s">
        <v>61</v>
      </c>
      <c r="C1137" s="227" t="s">
        <v>66</v>
      </c>
      <c r="D1137" s="230">
        <v>95</v>
      </c>
      <c r="E1137" s="231">
        <v>8.6019734600000005E-3</v>
      </c>
      <c r="F1137" s="231">
        <v>1.5355748100000001E-3</v>
      </c>
      <c r="G1137" s="231">
        <v>1.11135454E-3</v>
      </c>
      <c r="H1137" s="231">
        <v>5.9550436400000002E-3</v>
      </c>
    </row>
    <row r="1138" spans="1:8">
      <c r="A1138" s="227" t="s">
        <v>126</v>
      </c>
      <c r="B1138" s="227" t="s">
        <v>62</v>
      </c>
      <c r="C1138" s="227" t="s">
        <v>66</v>
      </c>
      <c r="D1138" s="230">
        <v>281</v>
      </c>
      <c r="E1138" s="231">
        <v>7.9896531000000007E-3</v>
      </c>
      <c r="F1138" s="231">
        <v>1.4249700900000001E-3</v>
      </c>
      <c r="G1138" s="231">
        <v>1.3758729600000001E-3</v>
      </c>
      <c r="H1138" s="231">
        <v>5.1888095500000004E-3</v>
      </c>
    </row>
    <row r="1139" spans="1:8">
      <c r="A1139" s="227" t="s">
        <v>126</v>
      </c>
      <c r="B1139" s="227" t="s">
        <v>57</v>
      </c>
      <c r="C1139" s="227" t="s">
        <v>67</v>
      </c>
      <c r="D1139" s="230">
        <v>842</v>
      </c>
      <c r="E1139" s="231">
        <v>7.3712416199999999E-3</v>
      </c>
      <c r="F1139" s="231">
        <v>7.8989594999999998E-4</v>
      </c>
      <c r="G1139" s="231">
        <v>1.52010731E-3</v>
      </c>
      <c r="H1139" s="231">
        <v>5.0612378799999996E-3</v>
      </c>
    </row>
    <row r="1140" spans="1:8">
      <c r="A1140" s="227" t="s">
        <v>126</v>
      </c>
      <c r="B1140" s="227" t="s">
        <v>59</v>
      </c>
      <c r="C1140" s="227" t="s">
        <v>67</v>
      </c>
      <c r="D1140" s="230">
        <v>255</v>
      </c>
      <c r="E1140" s="231">
        <v>6.9508893800000002E-3</v>
      </c>
      <c r="F1140" s="231">
        <v>6.5491081999999995E-4</v>
      </c>
      <c r="G1140" s="231">
        <v>1.4113105800000001E-3</v>
      </c>
      <c r="H1140" s="231">
        <v>4.8846675100000002E-3</v>
      </c>
    </row>
    <row r="1141" spans="1:8">
      <c r="A1141" s="227" t="s">
        <v>126</v>
      </c>
      <c r="B1141" s="227" t="s">
        <v>60</v>
      </c>
      <c r="C1141" s="227" t="s">
        <v>67</v>
      </c>
      <c r="D1141" s="230">
        <v>216</v>
      </c>
      <c r="E1141" s="231">
        <v>6.66629133E-3</v>
      </c>
      <c r="F1141" s="231">
        <v>6.6802745999999997E-4</v>
      </c>
      <c r="G1141" s="231">
        <v>1.3197657100000001E-3</v>
      </c>
      <c r="H1141" s="231">
        <v>4.6784977E-3</v>
      </c>
    </row>
    <row r="1142" spans="1:8">
      <c r="A1142" s="227" t="s">
        <v>126</v>
      </c>
      <c r="B1142" s="227" t="s">
        <v>61</v>
      </c>
      <c r="C1142" s="227" t="s">
        <v>67</v>
      </c>
      <c r="D1142" s="230">
        <v>74</v>
      </c>
      <c r="E1142" s="231">
        <v>9.2207830500000004E-3</v>
      </c>
      <c r="F1142" s="231">
        <v>8.1706683999999998E-4</v>
      </c>
      <c r="G1142" s="231">
        <v>1.7503438200000001E-3</v>
      </c>
      <c r="H1142" s="231">
        <v>6.6533718899999999E-3</v>
      </c>
    </row>
    <row r="1143" spans="1:8">
      <c r="A1143" s="227" t="s">
        <v>126</v>
      </c>
      <c r="B1143" s="227" t="s">
        <v>62</v>
      </c>
      <c r="C1143" s="227" t="s">
        <v>67</v>
      </c>
      <c r="D1143" s="230">
        <v>297</v>
      </c>
      <c r="E1143" s="231">
        <v>7.7840127400000004E-3</v>
      </c>
      <c r="F1143" s="231">
        <v>9.8765407000000007E-4</v>
      </c>
      <c r="G1143" s="231">
        <v>1.70185629E-3</v>
      </c>
      <c r="H1143" s="231">
        <v>5.0945018599999996E-3</v>
      </c>
    </row>
    <row r="1144" spans="1:8">
      <c r="A1144" s="227" t="s">
        <v>126</v>
      </c>
      <c r="B1144" s="227" t="s">
        <v>57</v>
      </c>
      <c r="C1144" s="227" t="s">
        <v>68</v>
      </c>
      <c r="D1144" s="230">
        <v>942</v>
      </c>
      <c r="E1144" s="231">
        <v>6.7705259200000001E-3</v>
      </c>
      <c r="F1144" s="231">
        <v>1.2264338599999999E-3</v>
      </c>
      <c r="G1144" s="231">
        <v>1.3789978499999999E-3</v>
      </c>
      <c r="H1144" s="231">
        <v>4.1650937199999996E-3</v>
      </c>
    </row>
    <row r="1145" spans="1:8">
      <c r="A1145" s="227" t="s">
        <v>126</v>
      </c>
      <c r="B1145" s="227" t="s">
        <v>59</v>
      </c>
      <c r="C1145" s="227" t="s">
        <v>68</v>
      </c>
      <c r="D1145" s="230">
        <v>400</v>
      </c>
      <c r="E1145" s="231">
        <v>5.9176502000000001E-3</v>
      </c>
      <c r="F1145" s="231">
        <v>9.5734927999999999E-4</v>
      </c>
      <c r="G1145" s="231">
        <v>1.2011861E-3</v>
      </c>
      <c r="H1145" s="231">
        <v>3.75911434E-3</v>
      </c>
    </row>
    <row r="1146" spans="1:8">
      <c r="A1146" s="227" t="s">
        <v>126</v>
      </c>
      <c r="B1146" s="227" t="s">
        <v>60</v>
      </c>
      <c r="C1146" s="227" t="s">
        <v>68</v>
      </c>
      <c r="D1146" s="230">
        <v>225</v>
      </c>
      <c r="E1146" s="231">
        <v>6.8569442000000003E-3</v>
      </c>
      <c r="F1146" s="231">
        <v>1.39552443E-3</v>
      </c>
      <c r="G1146" s="231">
        <v>1.4195985099999999E-3</v>
      </c>
      <c r="H1146" s="231">
        <v>4.0418207400000003E-3</v>
      </c>
    </row>
    <row r="1147" spans="1:8">
      <c r="A1147" s="227" t="s">
        <v>126</v>
      </c>
      <c r="B1147" s="227" t="s">
        <v>61</v>
      </c>
      <c r="C1147" s="227" t="s">
        <v>68</v>
      </c>
      <c r="D1147" s="230">
        <v>77</v>
      </c>
      <c r="E1147" s="231">
        <v>8.9957609599999998E-3</v>
      </c>
      <c r="F1147" s="231">
        <v>1.5569382E-3</v>
      </c>
      <c r="G1147" s="231">
        <v>1.5354434699999999E-3</v>
      </c>
      <c r="H1147" s="231">
        <v>5.9033787399999996E-3</v>
      </c>
    </row>
    <row r="1148" spans="1:8">
      <c r="A1148" s="227" t="s">
        <v>126</v>
      </c>
      <c r="B1148" s="227" t="s">
        <v>62</v>
      </c>
      <c r="C1148" s="227" t="s">
        <v>68</v>
      </c>
      <c r="D1148" s="230">
        <v>240</v>
      </c>
      <c r="E1148" s="231">
        <v>7.3970387300000004E-3</v>
      </c>
      <c r="F1148" s="231">
        <v>1.4103489200000001E-3</v>
      </c>
      <c r="G1148" s="231">
        <v>1.58709467E-3</v>
      </c>
      <c r="H1148" s="231">
        <v>4.3995946599999997E-3</v>
      </c>
    </row>
    <row r="1149" spans="1:8">
      <c r="A1149" s="227" t="s">
        <v>126</v>
      </c>
      <c r="B1149" s="227" t="s">
        <v>57</v>
      </c>
      <c r="C1149" s="227" t="s">
        <v>69</v>
      </c>
      <c r="D1149" s="230">
        <v>526</v>
      </c>
      <c r="E1149" s="231">
        <v>4.5462564400000002E-3</v>
      </c>
      <c r="F1149" s="231">
        <v>8.2356333999999997E-4</v>
      </c>
      <c r="G1149" s="231">
        <v>5.6338869999999997E-4</v>
      </c>
      <c r="H1149" s="231">
        <v>3.1593039099999999E-3</v>
      </c>
    </row>
    <row r="1150" spans="1:8">
      <c r="A1150" s="227" t="s">
        <v>126</v>
      </c>
      <c r="B1150" s="227" t="s">
        <v>59</v>
      </c>
      <c r="C1150" s="227" t="s">
        <v>69</v>
      </c>
      <c r="D1150" s="230">
        <v>179</v>
      </c>
      <c r="E1150" s="231">
        <v>4.1124816500000003E-3</v>
      </c>
      <c r="F1150" s="231">
        <v>8.3915246999999998E-4</v>
      </c>
      <c r="G1150" s="231">
        <v>4.3308999E-4</v>
      </c>
      <c r="H1150" s="231">
        <v>2.8402387600000001E-3</v>
      </c>
    </row>
    <row r="1151" spans="1:8">
      <c r="A1151" s="227" t="s">
        <v>126</v>
      </c>
      <c r="B1151" s="227" t="s">
        <v>60</v>
      </c>
      <c r="C1151" s="227" t="s">
        <v>69</v>
      </c>
      <c r="D1151" s="230">
        <v>136</v>
      </c>
      <c r="E1151" s="231">
        <v>4.5371218799999998E-3</v>
      </c>
      <c r="F1151" s="231">
        <v>8.6218318000000002E-4</v>
      </c>
      <c r="G1151" s="231">
        <v>5.3096038000000003E-4</v>
      </c>
      <c r="H1151" s="231">
        <v>3.1439778500000001E-3</v>
      </c>
    </row>
    <row r="1152" spans="1:8">
      <c r="A1152" s="227" t="s">
        <v>126</v>
      </c>
      <c r="B1152" s="227" t="s">
        <v>61</v>
      </c>
      <c r="C1152" s="227" t="s">
        <v>69</v>
      </c>
      <c r="D1152" s="230">
        <v>56</v>
      </c>
      <c r="E1152" s="231">
        <v>5.5952378299999996E-3</v>
      </c>
      <c r="F1152" s="231">
        <v>9.3729306000000004E-4</v>
      </c>
      <c r="G1152" s="231">
        <v>7.9034365E-4</v>
      </c>
      <c r="H1152" s="231">
        <v>3.8676006199999998E-3</v>
      </c>
    </row>
    <row r="1153" spans="1:8">
      <c r="A1153" s="227" t="s">
        <v>126</v>
      </c>
      <c r="B1153" s="227" t="s">
        <v>62</v>
      </c>
      <c r="C1153" s="227" t="s">
        <v>69</v>
      </c>
      <c r="D1153" s="230">
        <v>155</v>
      </c>
      <c r="E1153" s="231">
        <v>4.67622436E-3</v>
      </c>
      <c r="F1153" s="231">
        <v>7.3058515999999997E-4</v>
      </c>
      <c r="G1153" s="231">
        <v>6.6031932000000005E-4</v>
      </c>
      <c r="H1153" s="231">
        <v>3.28531934E-3</v>
      </c>
    </row>
    <row r="1154" spans="1:8">
      <c r="A1154" s="227" t="s">
        <v>126</v>
      </c>
      <c r="B1154" s="227" t="s">
        <v>57</v>
      </c>
      <c r="C1154" s="227" t="s">
        <v>70</v>
      </c>
      <c r="D1154" s="230">
        <v>703</v>
      </c>
      <c r="E1154" s="231">
        <v>7.7040524900000001E-3</v>
      </c>
      <c r="F1154" s="231">
        <v>1.1906641099999999E-3</v>
      </c>
      <c r="G1154" s="231">
        <v>1.8453813199999999E-3</v>
      </c>
      <c r="H1154" s="231">
        <v>4.66800658E-3</v>
      </c>
    </row>
    <row r="1155" spans="1:8">
      <c r="A1155" s="227" t="s">
        <v>126</v>
      </c>
      <c r="B1155" s="227" t="s">
        <v>59</v>
      </c>
      <c r="C1155" s="227" t="s">
        <v>70</v>
      </c>
      <c r="D1155" s="230">
        <v>274</v>
      </c>
      <c r="E1155" s="231">
        <v>6.9068495799999999E-3</v>
      </c>
      <c r="F1155" s="231">
        <v>1.0841610099999999E-3</v>
      </c>
      <c r="G1155" s="231">
        <v>1.55734634E-3</v>
      </c>
      <c r="H1155" s="231">
        <v>4.2653417400000003E-3</v>
      </c>
    </row>
    <row r="1156" spans="1:8">
      <c r="A1156" s="227" t="s">
        <v>126</v>
      </c>
      <c r="B1156" s="227" t="s">
        <v>60</v>
      </c>
      <c r="C1156" s="227" t="s">
        <v>70</v>
      </c>
      <c r="D1156" s="230">
        <v>153</v>
      </c>
      <c r="E1156" s="231">
        <v>7.3612621499999998E-3</v>
      </c>
      <c r="F1156" s="231">
        <v>1.1272994499999999E-3</v>
      </c>
      <c r="G1156" s="231">
        <v>1.75449322E-3</v>
      </c>
      <c r="H1156" s="231">
        <v>4.4794690299999997E-3</v>
      </c>
    </row>
    <row r="1157" spans="1:8">
      <c r="A1157" s="227" t="s">
        <v>126</v>
      </c>
      <c r="B1157" s="227" t="s">
        <v>61</v>
      </c>
      <c r="C1157" s="227" t="s">
        <v>70</v>
      </c>
      <c r="D1157" s="230">
        <v>72</v>
      </c>
      <c r="E1157" s="231">
        <v>8.8634899600000001E-3</v>
      </c>
      <c r="F1157" s="231">
        <v>1.5343683E-3</v>
      </c>
      <c r="G1157" s="231">
        <v>2.0283562400000002E-3</v>
      </c>
      <c r="H1157" s="231">
        <v>5.3007648900000003E-3</v>
      </c>
    </row>
    <row r="1158" spans="1:8">
      <c r="A1158" s="227" t="s">
        <v>126</v>
      </c>
      <c r="B1158" s="227" t="s">
        <v>62</v>
      </c>
      <c r="C1158" s="227" t="s">
        <v>70</v>
      </c>
      <c r="D1158" s="230">
        <v>204</v>
      </c>
      <c r="E1158" s="231">
        <v>8.6226849599999999E-3</v>
      </c>
      <c r="F1158" s="231">
        <v>1.2599285200000001E-3</v>
      </c>
      <c r="G1158" s="231">
        <v>2.2358385200000001E-3</v>
      </c>
      <c r="H1158" s="231">
        <v>5.12691742E-3</v>
      </c>
    </row>
    <row r="1159" spans="1:8">
      <c r="A1159" s="227" t="s">
        <v>126</v>
      </c>
      <c r="B1159" s="227" t="s">
        <v>57</v>
      </c>
      <c r="C1159" s="227" t="s">
        <v>71</v>
      </c>
      <c r="D1159" s="230">
        <v>667</v>
      </c>
      <c r="E1159" s="231">
        <v>7.33112587E-3</v>
      </c>
      <c r="F1159" s="231">
        <v>5.1528030999999997E-4</v>
      </c>
      <c r="G1159" s="231">
        <v>1.6385554799999999E-3</v>
      </c>
      <c r="H1159" s="231">
        <v>5.1772895900000001E-3</v>
      </c>
    </row>
    <row r="1160" spans="1:8">
      <c r="A1160" s="227" t="s">
        <v>126</v>
      </c>
      <c r="B1160" s="227" t="s">
        <v>59</v>
      </c>
      <c r="C1160" s="227" t="s">
        <v>71</v>
      </c>
      <c r="D1160" s="230">
        <v>270</v>
      </c>
      <c r="E1160" s="231">
        <v>6.7723334500000001E-3</v>
      </c>
      <c r="F1160" s="231">
        <v>4.7127889999999998E-4</v>
      </c>
      <c r="G1160" s="231">
        <v>1.33157554E-3</v>
      </c>
      <c r="H1160" s="231">
        <v>4.9694785E-3</v>
      </c>
    </row>
    <row r="1161" spans="1:8">
      <c r="A1161" s="227" t="s">
        <v>126</v>
      </c>
      <c r="B1161" s="227" t="s">
        <v>60</v>
      </c>
      <c r="C1161" s="227" t="s">
        <v>71</v>
      </c>
      <c r="D1161" s="230">
        <v>150</v>
      </c>
      <c r="E1161" s="231">
        <v>6.6074843199999999E-3</v>
      </c>
      <c r="F1161" s="231">
        <v>4.5794729999999999E-4</v>
      </c>
      <c r="G1161" s="231">
        <v>1.57932075E-3</v>
      </c>
      <c r="H1161" s="231">
        <v>4.5702158200000001E-3</v>
      </c>
    </row>
    <row r="1162" spans="1:8">
      <c r="A1162" s="227" t="s">
        <v>126</v>
      </c>
      <c r="B1162" s="227" t="s">
        <v>61</v>
      </c>
      <c r="C1162" s="227" t="s">
        <v>71</v>
      </c>
      <c r="D1162" s="230">
        <v>58</v>
      </c>
      <c r="E1162" s="231">
        <v>7.9188615299999997E-3</v>
      </c>
      <c r="F1162" s="231">
        <v>5.3340495999999998E-4</v>
      </c>
      <c r="G1162" s="231">
        <v>1.92448892E-3</v>
      </c>
      <c r="H1162" s="231">
        <v>5.4609672099999998E-3</v>
      </c>
    </row>
    <row r="1163" spans="1:8">
      <c r="A1163" s="227" t="s">
        <v>126</v>
      </c>
      <c r="B1163" s="227" t="s">
        <v>62</v>
      </c>
      <c r="C1163" s="227" t="s">
        <v>71</v>
      </c>
      <c r="D1163" s="230">
        <v>189</v>
      </c>
      <c r="E1163" s="231">
        <v>8.5233561099999997E-3</v>
      </c>
      <c r="F1163" s="231">
        <v>6.1807981000000002E-4</v>
      </c>
      <c r="G1163" s="231">
        <v>2.03636316E-3</v>
      </c>
      <c r="H1163" s="231">
        <v>5.8689126399999996E-3</v>
      </c>
    </row>
    <row r="1164" spans="1:8">
      <c r="A1164" s="227" t="s">
        <v>126</v>
      </c>
      <c r="B1164" s="227" t="s">
        <v>57</v>
      </c>
      <c r="C1164" s="227" t="s">
        <v>72</v>
      </c>
      <c r="D1164" s="230">
        <v>1138</v>
      </c>
      <c r="E1164" s="231">
        <v>7.0667042599999999E-3</v>
      </c>
      <c r="F1164" s="231">
        <v>1.2418023000000001E-3</v>
      </c>
      <c r="G1164" s="231">
        <v>1.80689782E-3</v>
      </c>
      <c r="H1164" s="231">
        <v>4.01800366E-3</v>
      </c>
    </row>
    <row r="1165" spans="1:8">
      <c r="A1165" s="227" t="s">
        <v>126</v>
      </c>
      <c r="B1165" s="227" t="s">
        <v>59</v>
      </c>
      <c r="C1165" s="227" t="s">
        <v>72</v>
      </c>
      <c r="D1165" s="230">
        <v>483</v>
      </c>
      <c r="E1165" s="231">
        <v>6.5223140100000004E-3</v>
      </c>
      <c r="F1165" s="231">
        <v>1.11954581E-3</v>
      </c>
      <c r="G1165" s="231">
        <v>1.6970274E-3</v>
      </c>
      <c r="H1165" s="231">
        <v>3.7057403299999999E-3</v>
      </c>
    </row>
    <row r="1166" spans="1:8">
      <c r="A1166" s="227" t="s">
        <v>126</v>
      </c>
      <c r="B1166" s="227" t="s">
        <v>60</v>
      </c>
      <c r="C1166" s="227" t="s">
        <v>72</v>
      </c>
      <c r="D1166" s="230">
        <v>254</v>
      </c>
      <c r="E1166" s="231">
        <v>7.0621898899999999E-3</v>
      </c>
      <c r="F1166" s="231">
        <v>1.2052983099999999E-3</v>
      </c>
      <c r="G1166" s="231">
        <v>1.8661597299999999E-3</v>
      </c>
      <c r="H1166" s="231">
        <v>3.9907313900000001E-3</v>
      </c>
    </row>
    <row r="1167" spans="1:8">
      <c r="A1167" s="227" t="s">
        <v>126</v>
      </c>
      <c r="B1167" s="227" t="s">
        <v>61</v>
      </c>
      <c r="C1167" s="227" t="s">
        <v>72</v>
      </c>
      <c r="D1167" s="230">
        <v>108</v>
      </c>
      <c r="E1167" s="231">
        <v>8.2228435499999992E-3</v>
      </c>
      <c r="F1167" s="231">
        <v>1.6528418300000001E-3</v>
      </c>
      <c r="G1167" s="231">
        <v>2.0785105000000002E-3</v>
      </c>
      <c r="H1167" s="231">
        <v>4.4914906499999999E-3</v>
      </c>
    </row>
    <row r="1168" spans="1:8">
      <c r="A1168" s="227" t="s">
        <v>126</v>
      </c>
      <c r="B1168" s="227" t="s">
        <v>62</v>
      </c>
      <c r="C1168" s="227" t="s">
        <v>72</v>
      </c>
      <c r="D1168" s="230">
        <v>293</v>
      </c>
      <c r="E1168" s="231">
        <v>7.5418718500000004E-3</v>
      </c>
      <c r="F1168" s="231">
        <v>1.3234734000000001E-3</v>
      </c>
      <c r="G1168" s="231">
        <v>1.8365248199999999E-3</v>
      </c>
      <c r="H1168" s="231">
        <v>4.3818731100000001E-3</v>
      </c>
    </row>
    <row r="1169" spans="1:8">
      <c r="A1169" s="227" t="s">
        <v>126</v>
      </c>
      <c r="B1169" s="227" t="s">
        <v>57</v>
      </c>
      <c r="C1169" s="227" t="s">
        <v>73</v>
      </c>
      <c r="D1169" s="230">
        <v>2113</v>
      </c>
      <c r="E1169" s="231">
        <v>7.1140019199999998E-3</v>
      </c>
      <c r="F1169" s="231">
        <v>1.0873875800000001E-3</v>
      </c>
      <c r="G1169" s="231">
        <v>1.71395963E-3</v>
      </c>
      <c r="H1169" s="231">
        <v>4.31265422E-3</v>
      </c>
    </row>
    <row r="1170" spans="1:8">
      <c r="A1170" s="227" t="s">
        <v>126</v>
      </c>
      <c r="B1170" s="227" t="s">
        <v>59</v>
      </c>
      <c r="C1170" s="227" t="s">
        <v>73</v>
      </c>
      <c r="D1170" s="230">
        <v>938</v>
      </c>
      <c r="E1170" s="231">
        <v>6.2206820599999997E-3</v>
      </c>
      <c r="F1170" s="231">
        <v>1.0165316900000001E-3</v>
      </c>
      <c r="G1170" s="231">
        <v>1.53081294E-3</v>
      </c>
      <c r="H1170" s="231">
        <v>3.6733369399999998E-3</v>
      </c>
    </row>
    <row r="1171" spans="1:8">
      <c r="A1171" s="227" t="s">
        <v>126</v>
      </c>
      <c r="B1171" s="227" t="s">
        <v>60</v>
      </c>
      <c r="C1171" s="227" t="s">
        <v>73</v>
      </c>
      <c r="D1171" s="230">
        <v>473</v>
      </c>
      <c r="E1171" s="231">
        <v>7.01682499E-3</v>
      </c>
      <c r="F1171" s="231">
        <v>1.0862253799999999E-3</v>
      </c>
      <c r="G1171" s="231">
        <v>1.6643173600000001E-3</v>
      </c>
      <c r="H1171" s="231">
        <v>4.2662817599999998E-3</v>
      </c>
    </row>
    <row r="1172" spans="1:8">
      <c r="A1172" s="227" t="s">
        <v>126</v>
      </c>
      <c r="B1172" s="227" t="s">
        <v>61</v>
      </c>
      <c r="C1172" s="227" t="s">
        <v>73</v>
      </c>
      <c r="D1172" s="230">
        <v>102</v>
      </c>
      <c r="E1172" s="231">
        <v>7.9205244399999999E-3</v>
      </c>
      <c r="F1172" s="231">
        <v>1.2317309099999999E-3</v>
      </c>
      <c r="G1172" s="231">
        <v>1.8728438E-3</v>
      </c>
      <c r="H1172" s="231">
        <v>4.8159492899999996E-3</v>
      </c>
    </row>
    <row r="1173" spans="1:8">
      <c r="A1173" s="227" t="s">
        <v>126</v>
      </c>
      <c r="B1173" s="227" t="s">
        <v>62</v>
      </c>
      <c r="C1173" s="227" t="s">
        <v>73</v>
      </c>
      <c r="D1173" s="230">
        <v>600</v>
      </c>
      <c r="E1173" s="231">
        <v>8.4500576199999997E-3</v>
      </c>
      <c r="F1173" s="231">
        <v>1.17453678E-3</v>
      </c>
      <c r="G1173" s="231">
        <v>2.0124033E-3</v>
      </c>
      <c r="H1173" s="231">
        <v>5.2631170400000002E-3</v>
      </c>
    </row>
    <row r="1174" spans="1:8">
      <c r="A1174" s="227" t="s">
        <v>126</v>
      </c>
      <c r="B1174" s="227" t="s">
        <v>57</v>
      </c>
      <c r="C1174" s="227" t="s">
        <v>74</v>
      </c>
      <c r="D1174" s="230">
        <v>1738</v>
      </c>
      <c r="E1174" s="231">
        <v>7.39621268E-3</v>
      </c>
      <c r="F1174" s="231">
        <v>1.1516068200000001E-3</v>
      </c>
      <c r="G1174" s="231">
        <v>1.7751617200000001E-3</v>
      </c>
      <c r="H1174" s="231">
        <v>4.46944367E-3</v>
      </c>
    </row>
    <row r="1175" spans="1:8">
      <c r="A1175" s="227" t="s">
        <v>126</v>
      </c>
      <c r="B1175" s="227" t="s">
        <v>59</v>
      </c>
      <c r="C1175" s="227" t="s">
        <v>74</v>
      </c>
      <c r="D1175" s="230">
        <v>768</v>
      </c>
      <c r="E1175" s="231">
        <v>6.4853844800000001E-3</v>
      </c>
      <c r="F1175" s="231">
        <v>9.1498458000000005E-4</v>
      </c>
      <c r="G1175" s="231">
        <v>1.5365032999999999E-3</v>
      </c>
      <c r="H1175" s="231">
        <v>4.0338961199999999E-3</v>
      </c>
    </row>
    <row r="1176" spans="1:8">
      <c r="A1176" s="227" t="s">
        <v>126</v>
      </c>
      <c r="B1176" s="227" t="s">
        <v>60</v>
      </c>
      <c r="C1176" s="227" t="s">
        <v>74</v>
      </c>
      <c r="D1176" s="230">
        <v>408</v>
      </c>
      <c r="E1176" s="231">
        <v>7.1558696299999997E-3</v>
      </c>
      <c r="F1176" s="231">
        <v>1.1240749800000001E-3</v>
      </c>
      <c r="G1176" s="231">
        <v>1.7242247700000001E-3</v>
      </c>
      <c r="H1176" s="231">
        <v>4.3075694299999998E-3</v>
      </c>
    </row>
    <row r="1177" spans="1:8">
      <c r="A1177" s="227" t="s">
        <v>126</v>
      </c>
      <c r="B1177" s="227" t="s">
        <v>61</v>
      </c>
      <c r="C1177" s="227" t="s">
        <v>74</v>
      </c>
      <c r="D1177" s="230">
        <v>140</v>
      </c>
      <c r="E1177" s="231">
        <v>9.9871029199999992E-3</v>
      </c>
      <c r="F1177" s="231">
        <v>1.6838622E-3</v>
      </c>
      <c r="G1177" s="231">
        <v>2.2502477699999999E-3</v>
      </c>
      <c r="H1177" s="231">
        <v>6.0529924999999998E-3</v>
      </c>
    </row>
    <row r="1178" spans="1:8">
      <c r="A1178" s="227" t="s">
        <v>126</v>
      </c>
      <c r="B1178" s="227" t="s">
        <v>62</v>
      </c>
      <c r="C1178" s="227" t="s">
        <v>74</v>
      </c>
      <c r="D1178" s="230">
        <v>422</v>
      </c>
      <c r="E1178" s="231">
        <v>8.4266662099999994E-3</v>
      </c>
      <c r="F1178" s="231">
        <v>1.43227772E-3</v>
      </c>
      <c r="G1178" s="231">
        <v>2.1011330200000002E-3</v>
      </c>
      <c r="H1178" s="231">
        <v>4.89325499E-3</v>
      </c>
    </row>
    <row r="1179" spans="1:8">
      <c r="A1179" s="227" t="s">
        <v>126</v>
      </c>
      <c r="B1179" s="227" t="s">
        <v>57</v>
      </c>
      <c r="C1179" s="227" t="s">
        <v>75</v>
      </c>
      <c r="D1179" s="230">
        <v>828</v>
      </c>
      <c r="E1179" s="231">
        <v>6.1734263500000004E-3</v>
      </c>
      <c r="F1179" s="231">
        <v>8.7045959E-4</v>
      </c>
      <c r="G1179" s="231">
        <v>1.26172761E-3</v>
      </c>
      <c r="H1179" s="231">
        <v>4.0412386899999998E-3</v>
      </c>
    </row>
    <row r="1180" spans="1:8">
      <c r="A1180" s="227" t="s">
        <v>126</v>
      </c>
      <c r="B1180" s="227" t="s">
        <v>59</v>
      </c>
      <c r="C1180" s="227" t="s">
        <v>75</v>
      </c>
      <c r="D1180" s="230">
        <v>281</v>
      </c>
      <c r="E1180" s="231">
        <v>5.5536194400000001E-3</v>
      </c>
      <c r="F1180" s="231">
        <v>6.6408801000000003E-4</v>
      </c>
      <c r="G1180" s="231">
        <v>1.09821876E-3</v>
      </c>
      <c r="H1180" s="231">
        <v>3.7913121999999999E-3</v>
      </c>
    </row>
    <row r="1181" spans="1:8">
      <c r="A1181" s="227" t="s">
        <v>126</v>
      </c>
      <c r="B1181" s="227" t="s">
        <v>60</v>
      </c>
      <c r="C1181" s="227" t="s">
        <v>75</v>
      </c>
      <c r="D1181" s="230">
        <v>219</v>
      </c>
      <c r="E1181" s="231">
        <v>5.8641972800000004E-3</v>
      </c>
      <c r="F1181" s="231">
        <v>8.0157044000000002E-4</v>
      </c>
      <c r="G1181" s="231">
        <v>1.25406921E-3</v>
      </c>
      <c r="H1181" s="231">
        <v>3.8085571699999999E-3</v>
      </c>
    </row>
    <row r="1182" spans="1:8">
      <c r="A1182" s="227" t="s">
        <v>126</v>
      </c>
      <c r="B1182" s="227" t="s">
        <v>61</v>
      </c>
      <c r="C1182" s="227" t="s">
        <v>75</v>
      </c>
      <c r="D1182" s="230">
        <v>74</v>
      </c>
      <c r="E1182" s="231">
        <v>8.5100723199999992E-3</v>
      </c>
      <c r="F1182" s="231">
        <v>1.5104164400000001E-3</v>
      </c>
      <c r="G1182" s="231">
        <v>1.6039474199999999E-3</v>
      </c>
      <c r="H1182" s="231">
        <v>5.3957079600000001E-3</v>
      </c>
    </row>
    <row r="1183" spans="1:8">
      <c r="A1183" s="227" t="s">
        <v>126</v>
      </c>
      <c r="B1183" s="227" t="s">
        <v>62</v>
      </c>
      <c r="C1183" s="227" t="s">
        <v>75</v>
      </c>
      <c r="D1183" s="230">
        <v>254</v>
      </c>
      <c r="E1183" s="231">
        <v>6.4449818999999997E-3</v>
      </c>
      <c r="F1183" s="231">
        <v>9.7172074E-4</v>
      </c>
      <c r="G1183" s="231">
        <v>1.3495185799999999E-3</v>
      </c>
      <c r="H1183" s="231">
        <v>4.1237421200000001E-3</v>
      </c>
    </row>
    <row r="1184" spans="1:8">
      <c r="A1184" s="227" t="s">
        <v>126</v>
      </c>
      <c r="B1184" s="227" t="s">
        <v>57</v>
      </c>
      <c r="C1184" s="227" t="s">
        <v>76</v>
      </c>
      <c r="D1184" s="230">
        <v>1121</v>
      </c>
      <c r="E1184" s="231">
        <v>5.5321284E-3</v>
      </c>
      <c r="F1184" s="231">
        <v>4.5305093E-4</v>
      </c>
      <c r="G1184" s="231">
        <v>1.37121263E-3</v>
      </c>
      <c r="H1184" s="231">
        <v>3.7078643399999999E-3</v>
      </c>
    </row>
    <row r="1185" spans="1:8">
      <c r="A1185" s="227" t="s">
        <v>126</v>
      </c>
      <c r="B1185" s="227" t="s">
        <v>59</v>
      </c>
      <c r="C1185" s="227" t="s">
        <v>76</v>
      </c>
      <c r="D1185" s="230">
        <v>589</v>
      </c>
      <c r="E1185" s="231">
        <v>5.1806260599999996E-3</v>
      </c>
      <c r="F1185" s="231">
        <v>4.3248496999999999E-4</v>
      </c>
      <c r="G1185" s="231">
        <v>1.26230089E-3</v>
      </c>
      <c r="H1185" s="231">
        <v>3.48583969E-3</v>
      </c>
    </row>
    <row r="1186" spans="1:8">
      <c r="A1186" s="227" t="s">
        <v>126</v>
      </c>
      <c r="B1186" s="227" t="s">
        <v>60</v>
      </c>
      <c r="C1186" s="227" t="s">
        <v>76</v>
      </c>
      <c r="D1186" s="230">
        <v>236</v>
      </c>
      <c r="E1186" s="231">
        <v>5.5327014100000002E-3</v>
      </c>
      <c r="F1186" s="231">
        <v>4.5908834999999998E-4</v>
      </c>
      <c r="G1186" s="231">
        <v>1.3892809800000001E-3</v>
      </c>
      <c r="H1186" s="231">
        <v>3.6843315900000001E-3</v>
      </c>
    </row>
    <row r="1187" spans="1:8">
      <c r="A1187" s="227" t="s">
        <v>126</v>
      </c>
      <c r="B1187" s="227" t="s">
        <v>61</v>
      </c>
      <c r="C1187" s="227" t="s">
        <v>76</v>
      </c>
      <c r="D1187" s="230">
        <v>89</v>
      </c>
      <c r="E1187" s="231">
        <v>6.4327140699999997E-3</v>
      </c>
      <c r="F1187" s="231">
        <v>5.7727294999999998E-4</v>
      </c>
      <c r="G1187" s="231">
        <v>1.60580501E-3</v>
      </c>
      <c r="H1187" s="231">
        <v>4.24963563E-3</v>
      </c>
    </row>
    <row r="1188" spans="1:8">
      <c r="A1188" s="227" t="s">
        <v>126</v>
      </c>
      <c r="B1188" s="227" t="s">
        <v>62</v>
      </c>
      <c r="C1188" s="227" t="s">
        <v>76</v>
      </c>
      <c r="D1188" s="230">
        <v>207</v>
      </c>
      <c r="E1188" s="231">
        <v>6.14443527E-3</v>
      </c>
      <c r="F1188" s="231">
        <v>4.5127684000000003E-4</v>
      </c>
      <c r="G1188" s="231">
        <v>1.55964817E-3</v>
      </c>
      <c r="H1188" s="231">
        <v>4.13350978E-3</v>
      </c>
    </row>
    <row r="1189" spans="1:8">
      <c r="A1189" s="227" t="s">
        <v>126</v>
      </c>
      <c r="B1189" s="227" t="s">
        <v>57</v>
      </c>
      <c r="C1189" s="227" t="s">
        <v>77</v>
      </c>
      <c r="D1189" s="230">
        <v>2046</v>
      </c>
      <c r="E1189" s="231">
        <v>6.46494038E-3</v>
      </c>
      <c r="F1189" s="231">
        <v>8.1766905000000005E-4</v>
      </c>
      <c r="G1189" s="231">
        <v>1.8640649300000001E-3</v>
      </c>
      <c r="H1189" s="231">
        <v>3.7832059300000002E-3</v>
      </c>
    </row>
    <row r="1190" spans="1:8">
      <c r="A1190" s="227" t="s">
        <v>126</v>
      </c>
      <c r="B1190" s="227" t="s">
        <v>59</v>
      </c>
      <c r="C1190" s="227" t="s">
        <v>77</v>
      </c>
      <c r="D1190" s="230">
        <v>895</v>
      </c>
      <c r="E1190" s="231">
        <v>5.79912815E-3</v>
      </c>
      <c r="F1190" s="231">
        <v>7.0535875000000004E-4</v>
      </c>
      <c r="G1190" s="231">
        <v>1.6834908799999999E-3</v>
      </c>
      <c r="H1190" s="231">
        <v>3.4102780599999999E-3</v>
      </c>
    </row>
    <row r="1191" spans="1:8">
      <c r="A1191" s="227" t="s">
        <v>126</v>
      </c>
      <c r="B1191" s="227" t="s">
        <v>60</v>
      </c>
      <c r="C1191" s="227" t="s">
        <v>77</v>
      </c>
      <c r="D1191" s="230">
        <v>371</v>
      </c>
      <c r="E1191" s="231">
        <v>6.0988816499999996E-3</v>
      </c>
      <c r="F1191" s="231">
        <v>8.0700284000000003E-4</v>
      </c>
      <c r="G1191" s="231">
        <v>1.8389048699999999E-3</v>
      </c>
      <c r="H1191" s="231">
        <v>3.4529734600000001E-3</v>
      </c>
    </row>
    <row r="1192" spans="1:8">
      <c r="A1192" s="227" t="s">
        <v>126</v>
      </c>
      <c r="B1192" s="227" t="s">
        <v>61</v>
      </c>
      <c r="C1192" s="227" t="s">
        <v>77</v>
      </c>
      <c r="D1192" s="230">
        <v>234</v>
      </c>
      <c r="E1192" s="231">
        <v>7.6984901799999998E-3</v>
      </c>
      <c r="F1192" s="231">
        <v>1.0019485500000001E-3</v>
      </c>
      <c r="G1192" s="231">
        <v>2.1437260500000001E-3</v>
      </c>
      <c r="H1192" s="231">
        <v>4.5528151600000002E-3</v>
      </c>
    </row>
    <row r="1193" spans="1:8">
      <c r="A1193" s="227" t="s">
        <v>126</v>
      </c>
      <c r="B1193" s="227" t="s">
        <v>62</v>
      </c>
      <c r="C1193" s="227" t="s">
        <v>77</v>
      </c>
      <c r="D1193" s="230">
        <v>546</v>
      </c>
      <c r="E1193" s="231">
        <v>7.2764039099999997E-3</v>
      </c>
      <c r="F1193" s="231">
        <v>9.3003808000000001E-4</v>
      </c>
      <c r="G1193" s="231">
        <v>2.0573020299999999E-3</v>
      </c>
      <c r="H1193" s="231">
        <v>4.2890633199999997E-3</v>
      </c>
    </row>
    <row r="1194" spans="1:8">
      <c r="A1194" s="227" t="s">
        <v>126</v>
      </c>
      <c r="B1194" s="227" t="s">
        <v>57</v>
      </c>
      <c r="C1194" s="227" t="s">
        <v>78</v>
      </c>
      <c r="D1194" s="230">
        <v>735</v>
      </c>
      <c r="E1194" s="231">
        <v>7.0682316800000002E-3</v>
      </c>
      <c r="F1194" s="231">
        <v>1.16644596E-3</v>
      </c>
      <c r="G1194" s="231">
        <v>1.7101282500000001E-3</v>
      </c>
      <c r="H1194" s="231">
        <v>4.1916569799999998E-3</v>
      </c>
    </row>
    <row r="1195" spans="1:8">
      <c r="A1195" s="227" t="s">
        <v>126</v>
      </c>
      <c r="B1195" s="227" t="s">
        <v>59</v>
      </c>
      <c r="C1195" s="227" t="s">
        <v>78</v>
      </c>
      <c r="D1195" s="230">
        <v>331</v>
      </c>
      <c r="E1195" s="231">
        <v>6.7850996200000003E-3</v>
      </c>
      <c r="F1195" s="231">
        <v>1.1158663699999999E-3</v>
      </c>
      <c r="G1195" s="231">
        <v>1.6805133499999999E-3</v>
      </c>
      <c r="H1195" s="231">
        <v>3.98871942E-3</v>
      </c>
    </row>
    <row r="1196" spans="1:8">
      <c r="A1196" s="227" t="s">
        <v>126</v>
      </c>
      <c r="B1196" s="227" t="s">
        <v>60</v>
      </c>
      <c r="C1196" s="227" t="s">
        <v>78</v>
      </c>
      <c r="D1196" s="230">
        <v>167</v>
      </c>
      <c r="E1196" s="231">
        <v>6.8701483599999998E-3</v>
      </c>
      <c r="F1196" s="231">
        <v>1.1888720100000001E-3</v>
      </c>
      <c r="G1196" s="231">
        <v>1.7090123000000001E-3</v>
      </c>
      <c r="H1196" s="231">
        <v>3.9722635599999997E-3</v>
      </c>
    </row>
    <row r="1197" spans="1:8">
      <c r="A1197" s="227" t="s">
        <v>126</v>
      </c>
      <c r="B1197" s="227" t="s">
        <v>61</v>
      </c>
      <c r="C1197" s="227" t="s">
        <v>78</v>
      </c>
      <c r="D1197" s="230">
        <v>55</v>
      </c>
      <c r="E1197" s="231">
        <v>7.3253364699999999E-3</v>
      </c>
      <c r="F1197" s="231">
        <v>1.1134256999999999E-3</v>
      </c>
      <c r="G1197" s="231">
        <v>1.8762624E-3</v>
      </c>
      <c r="H1197" s="231">
        <v>4.3356478899999997E-3</v>
      </c>
    </row>
    <row r="1198" spans="1:8">
      <c r="A1198" s="227" t="s">
        <v>126</v>
      </c>
      <c r="B1198" s="227" t="s">
        <v>62</v>
      </c>
      <c r="C1198" s="227" t="s">
        <v>78</v>
      </c>
      <c r="D1198" s="230">
        <v>182</v>
      </c>
      <c r="E1198" s="231">
        <v>7.6872199200000001E-3</v>
      </c>
      <c r="F1198" s="231">
        <v>1.25387897E-3</v>
      </c>
      <c r="G1198" s="231">
        <v>1.7148069400000001E-3</v>
      </c>
      <c r="H1198" s="231">
        <v>4.71853355E-3</v>
      </c>
    </row>
    <row r="1199" spans="1:8">
      <c r="A1199" s="227" t="s">
        <v>126</v>
      </c>
      <c r="B1199" s="227" t="s">
        <v>57</v>
      </c>
      <c r="C1199" s="227" t="s">
        <v>79</v>
      </c>
      <c r="D1199" s="230">
        <v>10027</v>
      </c>
      <c r="E1199" s="231">
        <v>4.7485421200000001E-3</v>
      </c>
      <c r="F1199" s="231">
        <v>9.6648630999999997E-4</v>
      </c>
      <c r="G1199" s="231">
        <v>7.5687979E-4</v>
      </c>
      <c r="H1199" s="231">
        <v>3.0251755299999998E-3</v>
      </c>
    </row>
    <row r="1200" spans="1:8">
      <c r="A1200" s="227" t="s">
        <v>126</v>
      </c>
      <c r="B1200" s="227" t="s">
        <v>59</v>
      </c>
      <c r="C1200" s="227" t="s">
        <v>79</v>
      </c>
      <c r="D1200" s="230">
        <v>5624</v>
      </c>
      <c r="E1200" s="231">
        <v>4.5669145399999996E-3</v>
      </c>
      <c r="F1200" s="231">
        <v>9.0192348000000004E-4</v>
      </c>
      <c r="G1200" s="231">
        <v>7.1961740000000001E-4</v>
      </c>
      <c r="H1200" s="231">
        <v>2.94537318E-3</v>
      </c>
    </row>
    <row r="1201" spans="1:8">
      <c r="A1201" s="227" t="s">
        <v>126</v>
      </c>
      <c r="B1201" s="227" t="s">
        <v>60</v>
      </c>
      <c r="C1201" s="227" t="s">
        <v>79</v>
      </c>
      <c r="D1201" s="230">
        <v>2398</v>
      </c>
      <c r="E1201" s="231">
        <v>4.64181644E-3</v>
      </c>
      <c r="F1201" s="231">
        <v>1.0173695600000001E-3</v>
      </c>
      <c r="G1201" s="231">
        <v>7.4699570999999995E-4</v>
      </c>
      <c r="H1201" s="231">
        <v>2.87745068E-3</v>
      </c>
    </row>
    <row r="1202" spans="1:8">
      <c r="A1202" s="227" t="s">
        <v>126</v>
      </c>
      <c r="B1202" s="227" t="s">
        <v>61</v>
      </c>
      <c r="C1202" s="227" t="s">
        <v>79</v>
      </c>
      <c r="D1202" s="230">
        <v>497</v>
      </c>
      <c r="E1202" s="231">
        <v>5.4621476499999997E-3</v>
      </c>
      <c r="F1202" s="231">
        <v>1.23628319E-3</v>
      </c>
      <c r="G1202" s="231">
        <v>7.9141490999999999E-4</v>
      </c>
      <c r="H1202" s="231">
        <v>3.4344490399999998E-3</v>
      </c>
    </row>
    <row r="1203" spans="1:8">
      <c r="A1203" s="227" t="s">
        <v>126</v>
      </c>
      <c r="B1203" s="227" t="s">
        <v>62</v>
      </c>
      <c r="C1203" s="227" t="s">
        <v>79</v>
      </c>
      <c r="D1203" s="230">
        <v>1508</v>
      </c>
      <c r="E1203" s="231">
        <v>5.36043852E-3</v>
      </c>
      <c r="F1203" s="231">
        <v>1.03743744E-3</v>
      </c>
      <c r="G1203" s="231">
        <v>9.0018333999999998E-4</v>
      </c>
      <c r="H1203" s="231">
        <v>3.4228172700000001E-3</v>
      </c>
    </row>
    <row r="1204" spans="1:8">
      <c r="A1204" s="227" t="s">
        <v>126</v>
      </c>
      <c r="B1204" s="227" t="s">
        <v>57</v>
      </c>
      <c r="C1204" s="227" t="s">
        <v>80</v>
      </c>
      <c r="D1204" s="230">
        <v>4392</v>
      </c>
      <c r="E1204" s="231">
        <v>5.1223839999999998E-3</v>
      </c>
      <c r="F1204" s="231">
        <v>1.1475512800000001E-3</v>
      </c>
      <c r="G1204" s="231">
        <v>7.1269075999999998E-4</v>
      </c>
      <c r="H1204" s="231">
        <v>3.2621414699999999E-3</v>
      </c>
    </row>
    <row r="1205" spans="1:8">
      <c r="A1205" s="227" t="s">
        <v>126</v>
      </c>
      <c r="B1205" s="227" t="s">
        <v>59</v>
      </c>
      <c r="C1205" s="227" t="s">
        <v>80</v>
      </c>
      <c r="D1205" s="230">
        <v>2331</v>
      </c>
      <c r="E1205" s="231">
        <v>4.7965224799999999E-3</v>
      </c>
      <c r="F1205" s="231">
        <v>1.0291539099999999E-3</v>
      </c>
      <c r="G1205" s="231">
        <v>6.372789E-4</v>
      </c>
      <c r="H1205" s="231">
        <v>3.1300891700000001E-3</v>
      </c>
    </row>
    <row r="1206" spans="1:8">
      <c r="A1206" s="227" t="s">
        <v>126</v>
      </c>
      <c r="B1206" s="227" t="s">
        <v>60</v>
      </c>
      <c r="C1206" s="227" t="s">
        <v>80</v>
      </c>
      <c r="D1206" s="230">
        <v>976</v>
      </c>
      <c r="E1206" s="231">
        <v>5.1431340600000004E-3</v>
      </c>
      <c r="F1206" s="231">
        <v>1.25240708E-3</v>
      </c>
      <c r="G1206" s="231">
        <v>7.2031985000000005E-4</v>
      </c>
      <c r="H1206" s="231">
        <v>3.1704066600000001E-3</v>
      </c>
    </row>
    <row r="1207" spans="1:8">
      <c r="A1207" s="227" t="s">
        <v>126</v>
      </c>
      <c r="B1207" s="227" t="s">
        <v>61</v>
      </c>
      <c r="C1207" s="227" t="s">
        <v>80</v>
      </c>
      <c r="D1207" s="230">
        <v>284</v>
      </c>
      <c r="E1207" s="231">
        <v>6.00947093E-3</v>
      </c>
      <c r="F1207" s="231">
        <v>1.4772021E-3</v>
      </c>
      <c r="G1207" s="231">
        <v>8.2864639999999997E-4</v>
      </c>
      <c r="H1207" s="231">
        <v>3.7036219499999999E-3</v>
      </c>
    </row>
    <row r="1208" spans="1:8">
      <c r="A1208" s="227" t="s">
        <v>126</v>
      </c>
      <c r="B1208" s="227" t="s">
        <v>62</v>
      </c>
      <c r="C1208" s="227" t="s">
        <v>80</v>
      </c>
      <c r="D1208" s="230">
        <v>801</v>
      </c>
      <c r="E1208" s="231">
        <v>5.7308714700000001E-3</v>
      </c>
      <c r="F1208" s="231">
        <v>1.2474566500000001E-3</v>
      </c>
      <c r="G1208" s="231">
        <v>8.8173901000000005E-4</v>
      </c>
      <c r="H1208" s="231">
        <v>3.60167532E-3</v>
      </c>
    </row>
    <row r="1209" spans="1:8">
      <c r="A1209" s="227" t="s">
        <v>126</v>
      </c>
      <c r="B1209" s="227" t="s">
        <v>57</v>
      </c>
      <c r="C1209" s="227" t="s">
        <v>119</v>
      </c>
      <c r="D1209" s="230">
        <v>2071</v>
      </c>
      <c r="E1209" s="231">
        <v>6.3709044000000003E-3</v>
      </c>
      <c r="F1209" s="231">
        <v>1.2612273399999999E-3</v>
      </c>
      <c r="G1209" s="231">
        <v>1.25850567E-3</v>
      </c>
      <c r="H1209" s="231">
        <v>3.8511709099999999E-3</v>
      </c>
    </row>
    <row r="1210" spans="1:8">
      <c r="A1210" s="227" t="s">
        <v>126</v>
      </c>
      <c r="B1210" s="227" t="s">
        <v>59</v>
      </c>
      <c r="C1210" s="227" t="s">
        <v>119</v>
      </c>
      <c r="D1210" s="230">
        <v>905</v>
      </c>
      <c r="E1210" s="231">
        <v>5.5780640099999997E-3</v>
      </c>
      <c r="F1210" s="231">
        <v>1.0927074599999999E-3</v>
      </c>
      <c r="G1210" s="231">
        <v>1.1272890000000001E-3</v>
      </c>
      <c r="H1210" s="231">
        <v>3.3580670799999999E-3</v>
      </c>
    </row>
    <row r="1211" spans="1:8">
      <c r="A1211" s="227" t="s">
        <v>126</v>
      </c>
      <c r="B1211" s="227" t="s">
        <v>60</v>
      </c>
      <c r="C1211" s="227" t="s">
        <v>119</v>
      </c>
      <c r="D1211" s="230">
        <v>465</v>
      </c>
      <c r="E1211" s="231">
        <v>6.0400983000000004E-3</v>
      </c>
      <c r="F1211" s="231">
        <v>1.27603521E-3</v>
      </c>
      <c r="G1211" s="231">
        <v>1.23571263E-3</v>
      </c>
      <c r="H1211" s="231">
        <v>3.52835E-3</v>
      </c>
    </row>
    <row r="1212" spans="1:8">
      <c r="A1212" s="227" t="s">
        <v>126</v>
      </c>
      <c r="B1212" s="227" t="s">
        <v>61</v>
      </c>
      <c r="C1212" s="227" t="s">
        <v>119</v>
      </c>
      <c r="D1212" s="230">
        <v>211</v>
      </c>
      <c r="E1212" s="231">
        <v>9.0242669300000002E-3</v>
      </c>
      <c r="F1212" s="231">
        <v>1.7362754200000001E-3</v>
      </c>
      <c r="G1212" s="231">
        <v>1.49409754E-3</v>
      </c>
      <c r="H1212" s="231">
        <v>5.7938934700000003E-3</v>
      </c>
    </row>
    <row r="1213" spans="1:8">
      <c r="A1213" s="227" t="s">
        <v>126</v>
      </c>
      <c r="B1213" s="227" t="s">
        <v>62</v>
      </c>
      <c r="C1213" s="227" t="s">
        <v>119</v>
      </c>
      <c r="D1213" s="230">
        <v>490</v>
      </c>
      <c r="E1213" s="231">
        <v>7.0065898899999996E-3</v>
      </c>
      <c r="F1213" s="231">
        <v>1.35385937E-3</v>
      </c>
      <c r="G1213" s="231">
        <v>1.4210362200000001E-3</v>
      </c>
      <c r="H1213" s="231">
        <v>4.2316938200000001E-3</v>
      </c>
    </row>
    <row r="1214" spans="1:8">
      <c r="A1214" s="227" t="s">
        <v>126</v>
      </c>
      <c r="B1214" s="227" t="s">
        <v>57</v>
      </c>
      <c r="C1214" s="227" t="s">
        <v>82</v>
      </c>
      <c r="D1214" s="230">
        <v>998</v>
      </c>
      <c r="E1214" s="231">
        <v>7.1561871399999999E-3</v>
      </c>
      <c r="F1214" s="231">
        <v>1.2541631900000001E-3</v>
      </c>
      <c r="G1214" s="231">
        <v>1.5202856999999999E-3</v>
      </c>
      <c r="H1214" s="231">
        <v>4.3817377799999996E-3</v>
      </c>
    </row>
    <row r="1215" spans="1:8">
      <c r="A1215" s="227" t="s">
        <v>126</v>
      </c>
      <c r="B1215" s="227" t="s">
        <v>59</v>
      </c>
      <c r="C1215" s="227" t="s">
        <v>82</v>
      </c>
      <c r="D1215" s="230">
        <v>375</v>
      </c>
      <c r="E1215" s="231">
        <v>6.3194750800000003E-3</v>
      </c>
      <c r="F1215" s="231">
        <v>1.07888866E-3</v>
      </c>
      <c r="G1215" s="231">
        <v>1.44879606E-3</v>
      </c>
      <c r="H1215" s="231">
        <v>3.7917898900000002E-3</v>
      </c>
    </row>
    <row r="1216" spans="1:8">
      <c r="A1216" s="227" t="s">
        <v>126</v>
      </c>
      <c r="B1216" s="227" t="s">
        <v>60</v>
      </c>
      <c r="C1216" s="227" t="s">
        <v>82</v>
      </c>
      <c r="D1216" s="230">
        <v>272</v>
      </c>
      <c r="E1216" s="231">
        <v>6.94035924E-3</v>
      </c>
      <c r="F1216" s="231">
        <v>1.1740874699999999E-3</v>
      </c>
      <c r="G1216" s="231">
        <v>1.4448016399999999E-3</v>
      </c>
      <c r="H1216" s="231">
        <v>4.3214696699999996E-3</v>
      </c>
    </row>
    <row r="1217" spans="1:8">
      <c r="A1217" s="227" t="s">
        <v>126</v>
      </c>
      <c r="B1217" s="227" t="s">
        <v>61</v>
      </c>
      <c r="C1217" s="227" t="s">
        <v>82</v>
      </c>
      <c r="D1217" s="230">
        <v>103</v>
      </c>
      <c r="E1217" s="231">
        <v>8.3677182200000005E-3</v>
      </c>
      <c r="F1217" s="231">
        <v>1.64520383E-3</v>
      </c>
      <c r="G1217" s="231">
        <v>1.69655674E-3</v>
      </c>
      <c r="H1217" s="231">
        <v>5.0259571600000004E-3</v>
      </c>
    </row>
    <row r="1218" spans="1:8">
      <c r="A1218" s="227" t="s">
        <v>126</v>
      </c>
      <c r="B1218" s="227" t="s">
        <v>62</v>
      </c>
      <c r="C1218" s="227" t="s">
        <v>82</v>
      </c>
      <c r="D1218" s="230">
        <v>248</v>
      </c>
      <c r="E1218" s="231">
        <v>8.1549149899999996E-3</v>
      </c>
      <c r="F1218" s="231">
        <v>1.4446122100000001E-3</v>
      </c>
      <c r="G1218" s="231">
        <v>1.63796459E-3</v>
      </c>
      <c r="H1218" s="231">
        <v>5.0723377300000002E-3</v>
      </c>
    </row>
    <row r="1219" spans="1:8">
      <c r="A1219" s="227" t="s">
        <v>126</v>
      </c>
      <c r="B1219" s="227" t="s">
        <v>57</v>
      </c>
      <c r="C1219" s="227" t="s">
        <v>83</v>
      </c>
      <c r="D1219" s="230">
        <v>1211</v>
      </c>
      <c r="E1219" s="231">
        <v>5.82946234E-3</v>
      </c>
      <c r="F1219" s="231">
        <v>8.9659386999999999E-4</v>
      </c>
      <c r="G1219" s="231">
        <v>1.0530971299999999E-3</v>
      </c>
      <c r="H1219" s="231">
        <v>3.8797708399999999E-3</v>
      </c>
    </row>
    <row r="1220" spans="1:8">
      <c r="A1220" s="227" t="s">
        <v>126</v>
      </c>
      <c r="B1220" s="227" t="s">
        <v>59</v>
      </c>
      <c r="C1220" s="227" t="s">
        <v>83</v>
      </c>
      <c r="D1220" s="230">
        <v>486</v>
      </c>
      <c r="E1220" s="231">
        <v>5.2711331700000001E-3</v>
      </c>
      <c r="F1220" s="231">
        <v>7.5121908999999998E-4</v>
      </c>
      <c r="G1220" s="231">
        <v>9.9058331999999998E-4</v>
      </c>
      <c r="H1220" s="231">
        <v>3.52933027E-3</v>
      </c>
    </row>
    <row r="1221" spans="1:8">
      <c r="A1221" s="227" t="s">
        <v>126</v>
      </c>
      <c r="B1221" s="227" t="s">
        <v>60</v>
      </c>
      <c r="C1221" s="227" t="s">
        <v>83</v>
      </c>
      <c r="D1221" s="230">
        <v>233</v>
      </c>
      <c r="E1221" s="231">
        <v>5.6997593599999999E-3</v>
      </c>
      <c r="F1221" s="231">
        <v>9.5404124E-4</v>
      </c>
      <c r="G1221" s="231">
        <v>1.05582354E-3</v>
      </c>
      <c r="H1221" s="231">
        <v>3.6898940499999998E-3</v>
      </c>
    </row>
    <row r="1222" spans="1:8">
      <c r="A1222" s="227" t="s">
        <v>126</v>
      </c>
      <c r="B1222" s="227" t="s">
        <v>61</v>
      </c>
      <c r="C1222" s="227" t="s">
        <v>83</v>
      </c>
      <c r="D1222" s="230">
        <v>171</v>
      </c>
      <c r="E1222" s="231">
        <v>7.0148362399999999E-3</v>
      </c>
      <c r="F1222" s="231">
        <v>1.3471949199999999E-3</v>
      </c>
      <c r="G1222" s="231">
        <v>1.14759288E-3</v>
      </c>
      <c r="H1222" s="231">
        <v>4.5200479699999997E-3</v>
      </c>
    </row>
    <row r="1223" spans="1:8">
      <c r="A1223" s="227" t="s">
        <v>126</v>
      </c>
      <c r="B1223" s="227" t="s">
        <v>62</v>
      </c>
      <c r="C1223" s="227" t="s">
        <v>83</v>
      </c>
      <c r="D1223" s="230">
        <v>321</v>
      </c>
      <c r="E1223" s="231">
        <v>6.1374680399999999E-3</v>
      </c>
      <c r="F1223" s="231">
        <v>8.3495561999999998E-4</v>
      </c>
      <c r="G1223" s="231">
        <v>1.09542638E-3</v>
      </c>
      <c r="H1223" s="231">
        <v>4.2070855599999997E-3</v>
      </c>
    </row>
    <row r="1224" spans="1:8">
      <c r="A1224" s="227" t="s">
        <v>126</v>
      </c>
      <c r="B1224" s="227" t="s">
        <v>57</v>
      </c>
      <c r="C1224" s="227" t="s">
        <v>84</v>
      </c>
      <c r="D1224" s="230">
        <v>1202</v>
      </c>
      <c r="E1224" s="231">
        <v>5.78025797E-3</v>
      </c>
      <c r="F1224" s="231">
        <v>8.1262108000000003E-4</v>
      </c>
      <c r="G1224" s="231">
        <v>1.1262669300000001E-3</v>
      </c>
      <c r="H1224" s="231">
        <v>3.8413694700000002E-3</v>
      </c>
    </row>
    <row r="1225" spans="1:8">
      <c r="A1225" s="227" t="s">
        <v>126</v>
      </c>
      <c r="B1225" s="227" t="s">
        <v>59</v>
      </c>
      <c r="C1225" s="227" t="s">
        <v>84</v>
      </c>
      <c r="D1225" s="230">
        <v>481</v>
      </c>
      <c r="E1225" s="231">
        <v>5.1229592399999998E-3</v>
      </c>
      <c r="F1225" s="231">
        <v>7.1203390999999999E-4</v>
      </c>
      <c r="G1225" s="231">
        <v>9.6647104000000005E-4</v>
      </c>
      <c r="H1225" s="231">
        <v>3.4444538299999998E-3</v>
      </c>
    </row>
    <row r="1226" spans="1:8">
      <c r="A1226" s="227" t="s">
        <v>126</v>
      </c>
      <c r="B1226" s="227" t="s">
        <v>60</v>
      </c>
      <c r="C1226" s="227" t="s">
        <v>84</v>
      </c>
      <c r="D1226" s="230">
        <v>319</v>
      </c>
      <c r="E1226" s="231">
        <v>5.5058121999999998E-3</v>
      </c>
      <c r="F1226" s="231">
        <v>7.8732705000000001E-4</v>
      </c>
      <c r="G1226" s="231">
        <v>1.04326285E-3</v>
      </c>
      <c r="H1226" s="231">
        <v>3.6752218000000001E-3</v>
      </c>
    </row>
    <row r="1227" spans="1:8">
      <c r="A1227" s="227" t="s">
        <v>126</v>
      </c>
      <c r="B1227" s="227" t="s">
        <v>61</v>
      </c>
      <c r="C1227" s="227" t="s">
        <v>84</v>
      </c>
      <c r="D1227" s="230">
        <v>118</v>
      </c>
      <c r="E1227" s="231">
        <v>8.0785073200000009E-3</v>
      </c>
      <c r="F1227" s="231">
        <v>1.0922784899999999E-3</v>
      </c>
      <c r="G1227" s="231">
        <v>1.5508276000000001E-3</v>
      </c>
      <c r="H1227" s="231">
        <v>5.4354007500000004E-3</v>
      </c>
    </row>
    <row r="1228" spans="1:8">
      <c r="A1228" s="227" t="s">
        <v>126</v>
      </c>
      <c r="B1228" s="227" t="s">
        <v>62</v>
      </c>
      <c r="C1228" s="227" t="s">
        <v>84</v>
      </c>
      <c r="D1228" s="230">
        <v>284</v>
      </c>
      <c r="E1228" s="231">
        <v>6.2468617000000001E-3</v>
      </c>
      <c r="F1228" s="231">
        <v>8.9519733000000001E-4</v>
      </c>
      <c r="G1228" s="231">
        <v>1.31373866E-3</v>
      </c>
      <c r="H1228" s="231">
        <v>4.0379252300000003E-3</v>
      </c>
    </row>
    <row r="1229" spans="1:8">
      <c r="A1229" s="227" t="s">
        <v>126</v>
      </c>
      <c r="B1229" s="227" t="s">
        <v>57</v>
      </c>
      <c r="C1229" s="227" t="s">
        <v>86</v>
      </c>
      <c r="D1229" s="230">
        <v>6</v>
      </c>
      <c r="E1229" s="231">
        <v>7.2202929300000003E-3</v>
      </c>
      <c r="F1229" s="231">
        <v>1.6473762599999999E-3</v>
      </c>
      <c r="G1229" s="231">
        <v>2.9648917699999998E-3</v>
      </c>
      <c r="H1229" s="231">
        <v>2.6080245300000001E-3</v>
      </c>
    </row>
    <row r="1230" spans="1:8">
      <c r="A1230" s="227" t="s">
        <v>126</v>
      </c>
      <c r="B1230" s="227" t="s">
        <v>59</v>
      </c>
      <c r="C1230" s="227" t="s">
        <v>86</v>
      </c>
      <c r="D1230" s="230">
        <v>1</v>
      </c>
      <c r="E1230" s="231">
        <v>5.8101847200000001E-3</v>
      </c>
      <c r="F1230" s="231">
        <v>1.4467590200000001E-3</v>
      </c>
      <c r="G1230" s="231">
        <v>3.32175902E-3</v>
      </c>
      <c r="H1230" s="231">
        <v>1.0416666600000001E-3</v>
      </c>
    </row>
    <row r="1231" spans="1:8">
      <c r="A1231" s="227" t="s">
        <v>126</v>
      </c>
      <c r="B1231" s="227" t="s">
        <v>60</v>
      </c>
      <c r="C1231" s="227" t="s">
        <v>86</v>
      </c>
      <c r="D1231" s="230">
        <v>3</v>
      </c>
      <c r="E1231" s="231">
        <v>6.7901231399999998E-3</v>
      </c>
      <c r="F1231" s="231">
        <v>1.59722198E-3</v>
      </c>
      <c r="G1231" s="231">
        <v>2.3186726799999998E-3</v>
      </c>
      <c r="H1231" s="231">
        <v>2.8742282299999999E-3</v>
      </c>
    </row>
    <row r="1232" spans="1:8">
      <c r="A1232" s="227" t="s">
        <v>126</v>
      </c>
      <c r="B1232" s="227" t="s">
        <v>61</v>
      </c>
      <c r="C1232" s="227" t="s">
        <v>86</v>
      </c>
      <c r="D1232" s="230">
        <v>1</v>
      </c>
      <c r="E1232" s="231">
        <v>1.023148125E-2</v>
      </c>
      <c r="F1232" s="231">
        <v>2.31481458E-3</v>
      </c>
      <c r="G1232" s="231">
        <v>4.9074069400000002E-3</v>
      </c>
      <c r="H1232" s="231">
        <v>3.0092590200000002E-3</v>
      </c>
    </row>
    <row r="1233" spans="1:8">
      <c r="A1233" s="227" t="s">
        <v>126</v>
      </c>
      <c r="B1233" s="227" t="s">
        <v>62</v>
      </c>
      <c r="C1233" s="227" t="s">
        <v>86</v>
      </c>
      <c r="D1233" s="230">
        <v>1</v>
      </c>
      <c r="E1233" s="231">
        <v>6.9097222200000001E-3</v>
      </c>
      <c r="F1233" s="231">
        <v>1.33101805E-3</v>
      </c>
      <c r="G1233" s="231">
        <v>2.6041666600000002E-3</v>
      </c>
      <c r="H1233" s="231">
        <v>2.9745368000000001E-3</v>
      </c>
    </row>
    <row r="1234" spans="1:8">
      <c r="A1234" s="227" t="s">
        <v>126</v>
      </c>
      <c r="B1234" s="227" t="s">
        <v>57</v>
      </c>
      <c r="C1234" s="227" t="s">
        <v>87</v>
      </c>
      <c r="D1234" s="230">
        <v>1807</v>
      </c>
      <c r="E1234" s="231">
        <v>6.2855610500000001E-3</v>
      </c>
      <c r="F1234" s="231">
        <v>8.4459330999999999E-4</v>
      </c>
      <c r="G1234" s="231">
        <v>1.06243187E-3</v>
      </c>
      <c r="H1234" s="231">
        <v>4.3785353900000004E-3</v>
      </c>
    </row>
    <row r="1235" spans="1:8">
      <c r="A1235" s="227" t="s">
        <v>126</v>
      </c>
      <c r="B1235" s="227" t="s">
        <v>59</v>
      </c>
      <c r="C1235" s="227" t="s">
        <v>87</v>
      </c>
      <c r="D1235" s="230">
        <v>617</v>
      </c>
      <c r="E1235" s="231">
        <v>5.4927326700000001E-3</v>
      </c>
      <c r="F1235" s="231">
        <v>7.0031564999999997E-4</v>
      </c>
      <c r="G1235" s="231">
        <v>9.5389480999999996E-4</v>
      </c>
      <c r="H1235" s="231">
        <v>3.8385217199999998E-3</v>
      </c>
    </row>
    <row r="1236" spans="1:8">
      <c r="A1236" s="227" t="s">
        <v>126</v>
      </c>
      <c r="B1236" s="227" t="s">
        <v>60</v>
      </c>
      <c r="C1236" s="227" t="s">
        <v>87</v>
      </c>
      <c r="D1236" s="230">
        <v>426</v>
      </c>
      <c r="E1236" s="231">
        <v>5.9290773100000001E-3</v>
      </c>
      <c r="F1236" s="231">
        <v>8.3547948000000001E-4</v>
      </c>
      <c r="G1236" s="231">
        <v>1.0183280900000001E-3</v>
      </c>
      <c r="H1236" s="231">
        <v>4.0752693E-3</v>
      </c>
    </row>
    <row r="1237" spans="1:8">
      <c r="A1237" s="227" t="s">
        <v>126</v>
      </c>
      <c r="B1237" s="227" t="s">
        <v>61</v>
      </c>
      <c r="C1237" s="227" t="s">
        <v>87</v>
      </c>
      <c r="D1237" s="230">
        <v>154</v>
      </c>
      <c r="E1237" s="231">
        <v>7.5002252300000001E-3</v>
      </c>
      <c r="F1237" s="231">
        <v>1.08924037E-3</v>
      </c>
      <c r="G1237" s="231">
        <v>1.1556785799999999E-3</v>
      </c>
      <c r="H1237" s="231">
        <v>5.2553057900000004E-3</v>
      </c>
    </row>
    <row r="1238" spans="1:8">
      <c r="A1238" s="227" t="s">
        <v>126</v>
      </c>
      <c r="B1238" s="227" t="s">
        <v>62</v>
      </c>
      <c r="C1238" s="227" t="s">
        <v>87</v>
      </c>
      <c r="D1238" s="230">
        <v>610</v>
      </c>
      <c r="E1238" s="231">
        <v>7.0297887699999999E-3</v>
      </c>
      <c r="F1238" s="231">
        <v>9.3512800999999998E-4</v>
      </c>
      <c r="G1238" s="231">
        <v>1.1794737999999999E-3</v>
      </c>
      <c r="H1238" s="231">
        <v>4.9151864600000001E-3</v>
      </c>
    </row>
    <row r="1239" spans="1:8">
      <c r="A1239" s="227" t="s">
        <v>126</v>
      </c>
      <c r="B1239" s="227" t="s">
        <v>57</v>
      </c>
      <c r="C1239" s="227" t="s">
        <v>88</v>
      </c>
      <c r="D1239" s="230">
        <v>2007</v>
      </c>
      <c r="E1239" s="231">
        <v>5.6035643600000004E-3</v>
      </c>
      <c r="F1239" s="231">
        <v>1.1365138600000001E-3</v>
      </c>
      <c r="G1239" s="231">
        <v>9.6440212999999997E-4</v>
      </c>
      <c r="H1239" s="231">
        <v>3.5026479000000001E-3</v>
      </c>
    </row>
    <row r="1240" spans="1:8">
      <c r="A1240" s="227" t="s">
        <v>126</v>
      </c>
      <c r="B1240" s="227" t="s">
        <v>59</v>
      </c>
      <c r="C1240" s="227" t="s">
        <v>88</v>
      </c>
      <c r="D1240" s="230">
        <v>1007</v>
      </c>
      <c r="E1240" s="231">
        <v>5.0687545900000002E-3</v>
      </c>
      <c r="F1240" s="231">
        <v>9.9592181000000011E-4</v>
      </c>
      <c r="G1240" s="231">
        <v>8.4187284999999998E-4</v>
      </c>
      <c r="H1240" s="231">
        <v>3.2309594199999999E-3</v>
      </c>
    </row>
    <row r="1241" spans="1:8">
      <c r="A1241" s="227" t="s">
        <v>126</v>
      </c>
      <c r="B1241" s="227" t="s">
        <v>60</v>
      </c>
      <c r="C1241" s="227" t="s">
        <v>88</v>
      </c>
      <c r="D1241" s="230">
        <v>504</v>
      </c>
      <c r="E1241" s="231">
        <v>5.7303146500000002E-3</v>
      </c>
      <c r="F1241" s="231">
        <v>1.2157597999999999E-3</v>
      </c>
      <c r="G1241" s="231">
        <v>9.8903193999999995E-4</v>
      </c>
      <c r="H1241" s="231">
        <v>3.5255224300000001E-3</v>
      </c>
    </row>
    <row r="1242" spans="1:8">
      <c r="A1242" s="227" t="s">
        <v>126</v>
      </c>
      <c r="B1242" s="227" t="s">
        <v>61</v>
      </c>
      <c r="C1242" s="227" t="s">
        <v>88</v>
      </c>
      <c r="D1242" s="230">
        <v>87</v>
      </c>
      <c r="E1242" s="231">
        <v>7.5518835300000002E-3</v>
      </c>
      <c r="F1242" s="231">
        <v>1.8908309600000001E-3</v>
      </c>
      <c r="G1242" s="231">
        <v>1.1607330700000001E-3</v>
      </c>
      <c r="H1242" s="231">
        <v>4.5003190399999999E-3</v>
      </c>
    </row>
    <row r="1243" spans="1:8">
      <c r="A1243" s="227" t="s">
        <v>126</v>
      </c>
      <c r="B1243" s="227" t="s">
        <v>62</v>
      </c>
      <c r="C1243" s="227" t="s">
        <v>88</v>
      </c>
      <c r="D1243" s="230">
        <v>409</v>
      </c>
      <c r="E1243" s="231">
        <v>6.3496952599999996E-3</v>
      </c>
      <c r="F1243" s="231">
        <v>1.22455945E-3</v>
      </c>
      <c r="G1243" s="231">
        <v>1.19396878E-3</v>
      </c>
      <c r="H1243" s="231">
        <v>3.9311665700000002E-3</v>
      </c>
    </row>
    <row r="1244" spans="1:8">
      <c r="A1244" s="227" t="s">
        <v>126</v>
      </c>
      <c r="B1244" s="227" t="s">
        <v>57</v>
      </c>
      <c r="C1244" s="227" t="s">
        <v>89</v>
      </c>
      <c r="D1244" s="230">
        <v>1125</v>
      </c>
      <c r="E1244" s="231">
        <v>6.8067178700000003E-3</v>
      </c>
      <c r="F1244" s="231">
        <v>1.1721088100000001E-3</v>
      </c>
      <c r="G1244" s="231">
        <v>1.6391458499999999E-3</v>
      </c>
      <c r="H1244" s="231">
        <v>3.9954627199999997E-3</v>
      </c>
    </row>
    <row r="1245" spans="1:8">
      <c r="A1245" s="227" t="s">
        <v>126</v>
      </c>
      <c r="B1245" s="227" t="s">
        <v>59</v>
      </c>
      <c r="C1245" s="227" t="s">
        <v>89</v>
      </c>
      <c r="D1245" s="230">
        <v>426</v>
      </c>
      <c r="E1245" s="231">
        <v>5.9723306699999996E-3</v>
      </c>
      <c r="F1245" s="231">
        <v>1.0221046199999999E-3</v>
      </c>
      <c r="G1245" s="231">
        <v>1.4641744899999999E-3</v>
      </c>
      <c r="H1245" s="231">
        <v>3.4860510900000001E-3</v>
      </c>
    </row>
    <row r="1246" spans="1:8">
      <c r="A1246" s="227" t="s">
        <v>126</v>
      </c>
      <c r="B1246" s="227" t="s">
        <v>60</v>
      </c>
      <c r="C1246" s="227" t="s">
        <v>89</v>
      </c>
      <c r="D1246" s="230">
        <v>288</v>
      </c>
      <c r="E1246" s="231">
        <v>6.6279656099999997E-3</v>
      </c>
      <c r="F1246" s="231">
        <v>1.1197512299999999E-3</v>
      </c>
      <c r="G1246" s="231">
        <v>1.58223195E-3</v>
      </c>
      <c r="H1246" s="231">
        <v>3.9259819499999999E-3</v>
      </c>
    </row>
    <row r="1247" spans="1:8">
      <c r="A1247" s="227" t="s">
        <v>126</v>
      </c>
      <c r="B1247" s="227" t="s">
        <v>61</v>
      </c>
      <c r="C1247" s="227" t="s">
        <v>89</v>
      </c>
      <c r="D1247" s="230">
        <v>89</v>
      </c>
      <c r="E1247" s="231">
        <v>7.9495680099999997E-3</v>
      </c>
      <c r="F1247" s="231">
        <v>1.42257052E-3</v>
      </c>
      <c r="G1247" s="231">
        <v>1.9257176200000001E-3</v>
      </c>
      <c r="H1247" s="231">
        <v>4.6012794399999998E-3</v>
      </c>
    </row>
    <row r="1248" spans="1:8">
      <c r="A1248" s="227" t="s">
        <v>126</v>
      </c>
      <c r="B1248" s="227" t="s">
        <v>62</v>
      </c>
      <c r="C1248" s="227" t="s">
        <v>89</v>
      </c>
      <c r="D1248" s="230">
        <v>322</v>
      </c>
      <c r="E1248" s="231">
        <v>7.7545934299999997E-3</v>
      </c>
      <c r="F1248" s="231">
        <v>1.3481637100000001E-3</v>
      </c>
      <c r="G1248" s="231">
        <v>1.8423263499999999E-3</v>
      </c>
      <c r="H1248" s="231">
        <v>4.5641028599999996E-3</v>
      </c>
    </row>
    <row r="1249" spans="1:8">
      <c r="A1249" s="227" t="s">
        <v>126</v>
      </c>
      <c r="B1249" s="227" t="s">
        <v>57</v>
      </c>
      <c r="C1249" s="227" t="s">
        <v>90</v>
      </c>
      <c r="D1249" s="230">
        <v>990</v>
      </c>
      <c r="E1249" s="231">
        <v>6.8558849999999999E-3</v>
      </c>
      <c r="F1249" s="231">
        <v>7.5254840000000005E-4</v>
      </c>
      <c r="G1249" s="231">
        <v>1.5781773700000001E-3</v>
      </c>
      <c r="H1249" s="231">
        <v>4.52515876E-3</v>
      </c>
    </row>
    <row r="1250" spans="1:8">
      <c r="A1250" s="227" t="s">
        <v>126</v>
      </c>
      <c r="B1250" s="227" t="s">
        <v>59</v>
      </c>
      <c r="C1250" s="227" t="s">
        <v>90</v>
      </c>
      <c r="D1250" s="230">
        <v>371</v>
      </c>
      <c r="E1250" s="231">
        <v>5.9715668400000003E-3</v>
      </c>
      <c r="F1250" s="231">
        <v>6.6418315999999995E-4</v>
      </c>
      <c r="G1250" s="231">
        <v>1.4253267E-3</v>
      </c>
      <c r="H1250" s="231">
        <v>3.8820565200000001E-3</v>
      </c>
    </row>
    <row r="1251" spans="1:8">
      <c r="A1251" s="227" t="s">
        <v>126</v>
      </c>
      <c r="B1251" s="227" t="s">
        <v>60</v>
      </c>
      <c r="C1251" s="227" t="s">
        <v>90</v>
      </c>
      <c r="D1251" s="230">
        <v>253</v>
      </c>
      <c r="E1251" s="231">
        <v>6.28883924E-3</v>
      </c>
      <c r="F1251" s="231">
        <v>7.8886668000000004E-4</v>
      </c>
      <c r="G1251" s="231">
        <v>1.42626421E-3</v>
      </c>
      <c r="H1251" s="231">
        <v>4.0737078600000002E-3</v>
      </c>
    </row>
    <row r="1252" spans="1:8">
      <c r="A1252" s="227" t="s">
        <v>126</v>
      </c>
      <c r="B1252" s="227" t="s">
        <v>61</v>
      </c>
      <c r="C1252" s="227" t="s">
        <v>90</v>
      </c>
      <c r="D1252" s="230">
        <v>123</v>
      </c>
      <c r="E1252" s="231">
        <v>8.6675697899999994E-3</v>
      </c>
      <c r="F1252" s="231">
        <v>8.3568553999999998E-4</v>
      </c>
      <c r="G1252" s="231">
        <v>1.8927843100000001E-3</v>
      </c>
      <c r="H1252" s="231">
        <v>5.9390994099999999E-3</v>
      </c>
    </row>
    <row r="1253" spans="1:8">
      <c r="A1253" s="227" t="s">
        <v>126</v>
      </c>
      <c r="B1253" s="227" t="s">
        <v>62</v>
      </c>
      <c r="C1253" s="227" t="s">
        <v>90</v>
      </c>
      <c r="D1253" s="230">
        <v>243</v>
      </c>
      <c r="E1253" s="231">
        <v>7.8793721800000001E-3</v>
      </c>
      <c r="F1253" s="231">
        <v>8.0756534000000005E-4</v>
      </c>
      <c r="G1253" s="231">
        <v>1.81046121E-3</v>
      </c>
      <c r="H1253" s="231">
        <v>5.2613452099999998E-3</v>
      </c>
    </row>
    <row r="1254" spans="1:8">
      <c r="A1254" s="227" t="s">
        <v>126</v>
      </c>
      <c r="B1254" s="227" t="s">
        <v>57</v>
      </c>
      <c r="C1254" s="227" t="s">
        <v>91</v>
      </c>
      <c r="D1254" s="230">
        <v>2258</v>
      </c>
      <c r="E1254" s="231">
        <v>4.9420422499999997E-3</v>
      </c>
      <c r="F1254" s="231">
        <v>9.7088926999999996E-4</v>
      </c>
      <c r="G1254" s="231">
        <v>5.2748639000000004E-4</v>
      </c>
      <c r="H1254" s="231">
        <v>3.4436661000000002E-3</v>
      </c>
    </row>
    <row r="1255" spans="1:8">
      <c r="A1255" s="227" t="s">
        <v>126</v>
      </c>
      <c r="B1255" s="227" t="s">
        <v>59</v>
      </c>
      <c r="C1255" s="227" t="s">
        <v>91</v>
      </c>
      <c r="D1255" s="230">
        <v>1209</v>
      </c>
      <c r="E1255" s="231">
        <v>4.6833162399999998E-3</v>
      </c>
      <c r="F1255" s="231">
        <v>9.0407949999999997E-4</v>
      </c>
      <c r="G1255" s="231">
        <v>4.816593E-4</v>
      </c>
      <c r="H1255" s="231">
        <v>3.29757696E-3</v>
      </c>
    </row>
    <row r="1256" spans="1:8">
      <c r="A1256" s="227" t="s">
        <v>126</v>
      </c>
      <c r="B1256" s="227" t="s">
        <v>60</v>
      </c>
      <c r="C1256" s="227" t="s">
        <v>91</v>
      </c>
      <c r="D1256" s="230">
        <v>396</v>
      </c>
      <c r="E1256" s="231">
        <v>5.0186468899999998E-3</v>
      </c>
      <c r="F1256" s="231">
        <v>1.0724429599999999E-3</v>
      </c>
      <c r="G1256" s="231">
        <v>4.9625280999999999E-4</v>
      </c>
      <c r="H1256" s="231">
        <v>3.4499506600000002E-3</v>
      </c>
    </row>
    <row r="1257" spans="1:8">
      <c r="A1257" s="227" t="s">
        <v>126</v>
      </c>
      <c r="B1257" s="227" t="s">
        <v>61</v>
      </c>
      <c r="C1257" s="227" t="s">
        <v>91</v>
      </c>
      <c r="D1257" s="230">
        <v>124</v>
      </c>
      <c r="E1257" s="231">
        <v>5.5542485699999998E-3</v>
      </c>
      <c r="F1257" s="231">
        <v>1.1716881E-3</v>
      </c>
      <c r="G1257" s="231">
        <v>5.4846153999999999E-4</v>
      </c>
      <c r="H1257" s="231">
        <v>3.8340984700000001E-3</v>
      </c>
    </row>
    <row r="1258" spans="1:8">
      <c r="A1258" s="227" t="s">
        <v>126</v>
      </c>
      <c r="B1258" s="227" t="s">
        <v>62</v>
      </c>
      <c r="C1258" s="227" t="s">
        <v>91</v>
      </c>
      <c r="D1258" s="230">
        <v>529</v>
      </c>
      <c r="E1258" s="231">
        <v>5.3324972999999999E-3</v>
      </c>
      <c r="F1258" s="231">
        <v>1.0004898399999999E-3</v>
      </c>
      <c r="G1258" s="231">
        <v>6.5068589000000004E-4</v>
      </c>
      <c r="H1258" s="231">
        <v>3.6813210800000001E-3</v>
      </c>
    </row>
    <row r="1259" spans="1:8">
      <c r="A1259" s="227" t="s">
        <v>126</v>
      </c>
      <c r="B1259" s="227" t="s">
        <v>57</v>
      </c>
      <c r="C1259" s="227" t="s">
        <v>92</v>
      </c>
      <c r="D1259" s="230">
        <v>1183</v>
      </c>
      <c r="E1259" s="231">
        <v>6.8507558400000002E-3</v>
      </c>
      <c r="F1259" s="231">
        <v>7.7964034999999997E-4</v>
      </c>
      <c r="G1259" s="231">
        <v>1.53614257E-3</v>
      </c>
      <c r="H1259" s="231">
        <v>4.5349724399999999E-3</v>
      </c>
    </row>
    <row r="1260" spans="1:8">
      <c r="A1260" s="227" t="s">
        <v>126</v>
      </c>
      <c r="B1260" s="227" t="s">
        <v>59</v>
      </c>
      <c r="C1260" s="227" t="s">
        <v>92</v>
      </c>
      <c r="D1260" s="230">
        <v>468</v>
      </c>
      <c r="E1260" s="231">
        <v>6.2893961199999996E-3</v>
      </c>
      <c r="F1260" s="231">
        <v>6.7228529000000004E-4</v>
      </c>
      <c r="G1260" s="231">
        <v>1.2967906600000001E-3</v>
      </c>
      <c r="H1260" s="231">
        <v>4.3203196700000003E-3</v>
      </c>
    </row>
    <row r="1261" spans="1:8">
      <c r="A1261" s="227" t="s">
        <v>126</v>
      </c>
      <c r="B1261" s="227" t="s">
        <v>60</v>
      </c>
      <c r="C1261" s="227" t="s">
        <v>92</v>
      </c>
      <c r="D1261" s="230">
        <v>287</v>
      </c>
      <c r="E1261" s="231">
        <v>6.2908518200000003E-3</v>
      </c>
      <c r="F1261" s="231">
        <v>8.2768722000000001E-4</v>
      </c>
      <c r="G1261" s="231">
        <v>1.3067409499999999E-3</v>
      </c>
      <c r="H1261" s="231">
        <v>4.1564231599999996E-3</v>
      </c>
    </row>
    <row r="1262" spans="1:8">
      <c r="A1262" s="227" t="s">
        <v>126</v>
      </c>
      <c r="B1262" s="227" t="s">
        <v>61</v>
      </c>
      <c r="C1262" s="227" t="s">
        <v>92</v>
      </c>
      <c r="D1262" s="230">
        <v>170</v>
      </c>
      <c r="E1262" s="231">
        <v>8.3316310400000006E-3</v>
      </c>
      <c r="F1262" s="231">
        <v>9.4226555000000004E-4</v>
      </c>
      <c r="G1262" s="231">
        <v>1.99264682E-3</v>
      </c>
      <c r="H1262" s="231">
        <v>5.3967181500000003E-3</v>
      </c>
    </row>
    <row r="1263" spans="1:8">
      <c r="A1263" s="227" t="s">
        <v>126</v>
      </c>
      <c r="B1263" s="227" t="s">
        <v>62</v>
      </c>
      <c r="C1263" s="227" t="s">
        <v>92</v>
      </c>
      <c r="D1263" s="230">
        <v>258</v>
      </c>
      <c r="E1263" s="231">
        <v>7.5161047599999996E-3</v>
      </c>
      <c r="F1263" s="231">
        <v>8.1377382999999999E-4</v>
      </c>
      <c r="G1263" s="231">
        <v>1.92470551E-3</v>
      </c>
      <c r="H1263" s="231">
        <v>4.7776250099999997E-3</v>
      </c>
    </row>
    <row r="1264" spans="1:8">
      <c r="A1264" s="227" t="s">
        <v>126</v>
      </c>
      <c r="B1264" s="227" t="s">
        <v>57</v>
      </c>
      <c r="C1264" s="227" t="s">
        <v>93</v>
      </c>
      <c r="D1264" s="230">
        <v>992</v>
      </c>
      <c r="E1264" s="231">
        <v>7.74823565E-3</v>
      </c>
      <c r="F1264" s="231">
        <v>1.32231439E-3</v>
      </c>
      <c r="G1264" s="231">
        <v>1.6943765400000001E-3</v>
      </c>
      <c r="H1264" s="231">
        <v>4.7315442499999997E-3</v>
      </c>
    </row>
    <row r="1265" spans="1:8">
      <c r="A1265" s="227" t="s">
        <v>126</v>
      </c>
      <c r="B1265" s="227" t="s">
        <v>59</v>
      </c>
      <c r="C1265" s="227" t="s">
        <v>93</v>
      </c>
      <c r="D1265" s="230">
        <v>368</v>
      </c>
      <c r="E1265" s="231">
        <v>6.4861045999999997E-3</v>
      </c>
      <c r="F1265" s="231">
        <v>1.12897521E-3</v>
      </c>
      <c r="G1265" s="231">
        <v>1.53183474E-3</v>
      </c>
      <c r="H1265" s="231">
        <v>3.8252941600000001E-3</v>
      </c>
    </row>
    <row r="1266" spans="1:8">
      <c r="A1266" s="227" t="s">
        <v>126</v>
      </c>
      <c r="B1266" s="227" t="s">
        <v>60</v>
      </c>
      <c r="C1266" s="227" t="s">
        <v>93</v>
      </c>
      <c r="D1266" s="230">
        <v>269</v>
      </c>
      <c r="E1266" s="231">
        <v>7.4377406999999998E-3</v>
      </c>
      <c r="F1266" s="231">
        <v>1.18954781E-3</v>
      </c>
      <c r="G1266" s="231">
        <v>1.62518909E-3</v>
      </c>
      <c r="H1266" s="231">
        <v>4.62300334E-3</v>
      </c>
    </row>
    <row r="1267" spans="1:8">
      <c r="A1267" s="227" t="s">
        <v>126</v>
      </c>
      <c r="B1267" s="227" t="s">
        <v>61</v>
      </c>
      <c r="C1267" s="227" t="s">
        <v>93</v>
      </c>
      <c r="D1267" s="230">
        <v>112</v>
      </c>
      <c r="E1267" s="231">
        <v>9.6015209400000003E-3</v>
      </c>
      <c r="F1267" s="231">
        <v>1.55257914E-3</v>
      </c>
      <c r="G1267" s="231">
        <v>1.75347201E-3</v>
      </c>
      <c r="H1267" s="231">
        <v>6.2954693500000001E-3</v>
      </c>
    </row>
    <row r="1268" spans="1:8">
      <c r="A1268" s="227" t="s">
        <v>126</v>
      </c>
      <c r="B1268" s="227" t="s">
        <v>62</v>
      </c>
      <c r="C1268" s="227" t="s">
        <v>93</v>
      </c>
      <c r="D1268" s="230">
        <v>243</v>
      </c>
      <c r="E1268" s="231">
        <v>9.1491386099999995E-3</v>
      </c>
      <c r="F1268" s="231">
        <v>1.6559496899999999E-3</v>
      </c>
      <c r="G1268" s="231">
        <v>1.9898831599999998E-3</v>
      </c>
      <c r="H1268" s="231">
        <v>5.5033052699999998E-3</v>
      </c>
    </row>
    <row r="1269" spans="1:8">
      <c r="A1269" s="227" t="s">
        <v>126</v>
      </c>
      <c r="B1269" s="227" t="s">
        <v>57</v>
      </c>
      <c r="C1269" s="227" t="s">
        <v>94</v>
      </c>
      <c r="D1269" s="230">
        <v>1027</v>
      </c>
      <c r="E1269" s="231">
        <v>6.8094997499999997E-3</v>
      </c>
      <c r="F1269" s="231">
        <v>1.0726245399999999E-3</v>
      </c>
      <c r="G1269" s="231">
        <v>1.47509127E-3</v>
      </c>
      <c r="H1269" s="231">
        <v>4.2617834499999998E-3</v>
      </c>
    </row>
    <row r="1270" spans="1:8">
      <c r="A1270" s="227" t="s">
        <v>126</v>
      </c>
      <c r="B1270" s="227" t="s">
        <v>59</v>
      </c>
      <c r="C1270" s="227" t="s">
        <v>94</v>
      </c>
      <c r="D1270" s="230">
        <v>362</v>
      </c>
      <c r="E1270" s="231">
        <v>6.1475276499999999E-3</v>
      </c>
      <c r="F1270" s="231">
        <v>9.5041668000000004E-4</v>
      </c>
      <c r="G1270" s="231">
        <v>1.30946876E-3</v>
      </c>
      <c r="H1270" s="231">
        <v>3.88764171E-3</v>
      </c>
    </row>
    <row r="1271" spans="1:8">
      <c r="A1271" s="227" t="s">
        <v>126</v>
      </c>
      <c r="B1271" s="227" t="s">
        <v>60</v>
      </c>
      <c r="C1271" s="227" t="s">
        <v>94</v>
      </c>
      <c r="D1271" s="230">
        <v>196</v>
      </c>
      <c r="E1271" s="231">
        <v>6.7160924899999997E-3</v>
      </c>
      <c r="F1271" s="231">
        <v>1.09138768E-3</v>
      </c>
      <c r="G1271" s="231">
        <v>1.3364509800000001E-3</v>
      </c>
      <c r="H1271" s="231">
        <v>4.2882532700000003E-3</v>
      </c>
    </row>
    <row r="1272" spans="1:8">
      <c r="A1272" s="227" t="s">
        <v>126</v>
      </c>
      <c r="B1272" s="227" t="s">
        <v>61</v>
      </c>
      <c r="C1272" s="227" t="s">
        <v>94</v>
      </c>
      <c r="D1272" s="230">
        <v>107</v>
      </c>
      <c r="E1272" s="231">
        <v>7.5391569199999998E-3</v>
      </c>
      <c r="F1272" s="231">
        <v>1.1209542199999999E-3</v>
      </c>
      <c r="G1272" s="231">
        <v>1.57948229E-3</v>
      </c>
      <c r="H1272" s="231">
        <v>4.8387199299999998E-3</v>
      </c>
    </row>
    <row r="1273" spans="1:8">
      <c r="A1273" s="227" t="s">
        <v>126</v>
      </c>
      <c r="B1273" s="227" t="s">
        <v>62</v>
      </c>
      <c r="C1273" s="227" t="s">
        <v>94</v>
      </c>
      <c r="D1273" s="230">
        <v>362</v>
      </c>
      <c r="E1273" s="231">
        <v>7.3063738E-3</v>
      </c>
      <c r="F1273" s="231">
        <v>1.17038806E-3</v>
      </c>
      <c r="G1273" s="231">
        <v>1.68492279E-3</v>
      </c>
      <c r="H1273" s="231">
        <v>4.4510625200000001E-3</v>
      </c>
    </row>
    <row r="1274" spans="1:8">
      <c r="A1274" s="227" t="s">
        <v>126</v>
      </c>
      <c r="B1274" s="227" t="s">
        <v>57</v>
      </c>
      <c r="C1274" s="227" t="s">
        <v>95</v>
      </c>
      <c r="D1274" s="230">
        <v>479</v>
      </c>
      <c r="E1274" s="231">
        <v>7.7282917199999997E-3</v>
      </c>
      <c r="F1274" s="231">
        <v>8.4471386999999997E-4</v>
      </c>
      <c r="G1274" s="231">
        <v>1.34933383E-3</v>
      </c>
      <c r="H1274" s="231">
        <v>5.5342435399999999E-3</v>
      </c>
    </row>
    <row r="1275" spans="1:8">
      <c r="A1275" s="227" t="s">
        <v>126</v>
      </c>
      <c r="B1275" s="227" t="s">
        <v>59</v>
      </c>
      <c r="C1275" s="227" t="s">
        <v>95</v>
      </c>
      <c r="D1275" s="230">
        <v>161</v>
      </c>
      <c r="E1275" s="231">
        <v>7.08505843E-3</v>
      </c>
      <c r="F1275" s="231">
        <v>6.4714145999999995E-4</v>
      </c>
      <c r="G1275" s="231">
        <v>1.2239760499999999E-3</v>
      </c>
      <c r="H1275" s="231">
        <v>5.2139404000000004E-3</v>
      </c>
    </row>
    <row r="1276" spans="1:8">
      <c r="A1276" s="227" t="s">
        <v>126</v>
      </c>
      <c r="B1276" s="227" t="s">
        <v>60</v>
      </c>
      <c r="C1276" s="227" t="s">
        <v>95</v>
      </c>
      <c r="D1276" s="230">
        <v>136</v>
      </c>
      <c r="E1276" s="231">
        <v>7.2193284599999996E-3</v>
      </c>
      <c r="F1276" s="231">
        <v>8.3001405000000003E-4</v>
      </c>
      <c r="G1276" s="231">
        <v>1.1730662299999999E-3</v>
      </c>
      <c r="H1276" s="231">
        <v>5.2162477E-3</v>
      </c>
    </row>
    <row r="1277" spans="1:8">
      <c r="A1277" s="227" t="s">
        <v>126</v>
      </c>
      <c r="B1277" s="227" t="s">
        <v>61</v>
      </c>
      <c r="C1277" s="227" t="s">
        <v>95</v>
      </c>
      <c r="D1277" s="230">
        <v>61</v>
      </c>
      <c r="E1277" s="231">
        <v>9.9664159899999997E-3</v>
      </c>
      <c r="F1277" s="231">
        <v>1.25626111E-3</v>
      </c>
      <c r="G1277" s="231">
        <v>1.5647766100000001E-3</v>
      </c>
      <c r="H1277" s="231">
        <v>7.1453776900000003E-3</v>
      </c>
    </row>
    <row r="1278" spans="1:8">
      <c r="A1278" s="227" t="s">
        <v>126</v>
      </c>
      <c r="B1278" s="227" t="s">
        <v>62</v>
      </c>
      <c r="C1278" s="227" t="s">
        <v>95</v>
      </c>
      <c r="D1278" s="230">
        <v>121</v>
      </c>
      <c r="E1278" s="231">
        <v>8.0279114200000005E-3</v>
      </c>
      <c r="F1278" s="231">
        <v>9.1664733000000002E-4</v>
      </c>
      <c r="G1278" s="231">
        <v>1.6056395E-3</v>
      </c>
      <c r="H1278" s="231">
        <v>5.5056241699999999E-3</v>
      </c>
    </row>
    <row r="1279" spans="1:8">
      <c r="A1279" s="227" t="s">
        <v>126</v>
      </c>
      <c r="B1279" s="227" t="s">
        <v>57</v>
      </c>
      <c r="C1279" s="227" t="s">
        <v>96</v>
      </c>
      <c r="D1279" s="230">
        <v>1399</v>
      </c>
      <c r="E1279" s="231">
        <v>6.5261560099999999E-3</v>
      </c>
      <c r="F1279" s="231">
        <v>1.1789586100000001E-3</v>
      </c>
      <c r="G1279" s="231">
        <v>1.44316022E-3</v>
      </c>
      <c r="H1279" s="231">
        <v>3.9040367099999998E-3</v>
      </c>
    </row>
    <row r="1280" spans="1:8">
      <c r="A1280" s="227" t="s">
        <v>126</v>
      </c>
      <c r="B1280" s="227" t="s">
        <v>59</v>
      </c>
      <c r="C1280" s="227" t="s">
        <v>96</v>
      </c>
      <c r="D1280" s="230">
        <v>558</v>
      </c>
      <c r="E1280" s="231">
        <v>5.8343702000000002E-3</v>
      </c>
      <c r="F1280" s="231">
        <v>1.0240356800000001E-3</v>
      </c>
      <c r="G1280" s="231">
        <v>1.23960798E-3</v>
      </c>
      <c r="H1280" s="231">
        <v>3.5707260699999999E-3</v>
      </c>
    </row>
    <row r="1281" spans="1:8">
      <c r="A1281" s="227" t="s">
        <v>126</v>
      </c>
      <c r="B1281" s="227" t="s">
        <v>60</v>
      </c>
      <c r="C1281" s="227" t="s">
        <v>96</v>
      </c>
      <c r="D1281" s="230">
        <v>388</v>
      </c>
      <c r="E1281" s="231">
        <v>6.2447198500000002E-3</v>
      </c>
      <c r="F1281" s="231">
        <v>1.2583223599999999E-3</v>
      </c>
      <c r="G1281" s="231">
        <v>1.34652992E-3</v>
      </c>
      <c r="H1281" s="231">
        <v>3.6398670799999999E-3</v>
      </c>
    </row>
    <row r="1282" spans="1:8">
      <c r="A1282" s="227" t="s">
        <v>126</v>
      </c>
      <c r="B1282" s="227" t="s">
        <v>61</v>
      </c>
      <c r="C1282" s="227" t="s">
        <v>96</v>
      </c>
      <c r="D1282" s="230">
        <v>141</v>
      </c>
      <c r="E1282" s="231">
        <v>8.1885340400000006E-3</v>
      </c>
      <c r="F1282" s="231">
        <v>1.32042925E-3</v>
      </c>
      <c r="G1282" s="231">
        <v>1.69958276E-3</v>
      </c>
      <c r="H1282" s="231">
        <v>5.1685215500000001E-3</v>
      </c>
    </row>
    <row r="1283" spans="1:8">
      <c r="A1283" s="227" t="s">
        <v>126</v>
      </c>
      <c r="B1283" s="227" t="s">
        <v>62</v>
      </c>
      <c r="C1283" s="227" t="s">
        <v>96</v>
      </c>
      <c r="D1283" s="230">
        <v>312</v>
      </c>
      <c r="E1283" s="231">
        <v>7.3621124700000004E-3</v>
      </c>
      <c r="F1283" s="231">
        <v>1.2934025399999999E-3</v>
      </c>
      <c r="G1283" s="231">
        <v>1.81149076E-3</v>
      </c>
      <c r="H1283" s="231">
        <v>4.2572187299999998E-3</v>
      </c>
    </row>
    <row r="1284" spans="1:8">
      <c r="A1284" s="227" t="s">
        <v>126</v>
      </c>
      <c r="B1284" s="227" t="s">
        <v>57</v>
      </c>
      <c r="C1284" s="227" t="s">
        <v>97</v>
      </c>
      <c r="D1284" s="230">
        <v>794</v>
      </c>
      <c r="E1284" s="231">
        <v>7.8206628399999992E-3</v>
      </c>
      <c r="F1284" s="231">
        <v>1.25478099E-3</v>
      </c>
      <c r="G1284" s="231">
        <v>1.7125545699999999E-3</v>
      </c>
      <c r="H1284" s="231">
        <v>4.8533268000000001E-3</v>
      </c>
    </row>
    <row r="1285" spans="1:8">
      <c r="A1285" s="227" t="s">
        <v>126</v>
      </c>
      <c r="B1285" s="227" t="s">
        <v>59</v>
      </c>
      <c r="C1285" s="227" t="s">
        <v>97</v>
      </c>
      <c r="D1285" s="230">
        <v>344</v>
      </c>
      <c r="E1285" s="231">
        <v>7.1982999900000004E-3</v>
      </c>
      <c r="F1285" s="231">
        <v>9.8746343000000007E-4</v>
      </c>
      <c r="G1285" s="231">
        <v>1.61757754E-3</v>
      </c>
      <c r="H1285" s="231">
        <v>4.5932585299999999E-3</v>
      </c>
    </row>
    <row r="1286" spans="1:8">
      <c r="A1286" s="227" t="s">
        <v>126</v>
      </c>
      <c r="B1286" s="227" t="s">
        <v>60</v>
      </c>
      <c r="C1286" s="227" t="s">
        <v>97</v>
      </c>
      <c r="D1286" s="230">
        <v>180</v>
      </c>
      <c r="E1286" s="231">
        <v>7.1761185799999998E-3</v>
      </c>
      <c r="F1286" s="231">
        <v>1.31539327E-3</v>
      </c>
      <c r="G1286" s="231">
        <v>1.50366487E-3</v>
      </c>
      <c r="H1286" s="231">
        <v>4.3570599399999996E-3</v>
      </c>
    </row>
    <row r="1287" spans="1:8">
      <c r="A1287" s="227" t="s">
        <v>126</v>
      </c>
      <c r="B1287" s="227" t="s">
        <v>61</v>
      </c>
      <c r="C1287" s="227" t="s">
        <v>97</v>
      </c>
      <c r="D1287" s="230">
        <v>100</v>
      </c>
      <c r="E1287" s="231">
        <v>9.0738423800000006E-3</v>
      </c>
      <c r="F1287" s="231">
        <v>1.82939791E-3</v>
      </c>
      <c r="G1287" s="231">
        <v>2.0395831100000002E-3</v>
      </c>
      <c r="H1287" s="231">
        <v>5.2048608900000003E-3</v>
      </c>
    </row>
    <row r="1288" spans="1:8">
      <c r="A1288" s="227" t="s">
        <v>126</v>
      </c>
      <c r="B1288" s="227" t="s">
        <v>62</v>
      </c>
      <c r="C1288" s="227" t="s">
        <v>97</v>
      </c>
      <c r="D1288" s="230">
        <v>170</v>
      </c>
      <c r="E1288" s="231">
        <v>9.0253265399999998E-3</v>
      </c>
      <c r="F1288" s="231">
        <v>1.39351829E-3</v>
      </c>
      <c r="G1288" s="231">
        <v>1.9335509700000001E-3</v>
      </c>
      <c r="H1288" s="231">
        <v>5.6982568499999997E-3</v>
      </c>
    </row>
    <row r="1289" spans="1:8">
      <c r="A1289" s="227" t="s">
        <v>126</v>
      </c>
      <c r="B1289" s="227" t="s">
        <v>57</v>
      </c>
      <c r="C1289" s="227" t="s">
        <v>98</v>
      </c>
      <c r="D1289" s="230">
        <v>605</v>
      </c>
      <c r="E1289" s="231">
        <v>6.1896615400000004E-3</v>
      </c>
      <c r="F1289" s="231">
        <v>2.5615986999999999E-4</v>
      </c>
      <c r="G1289" s="231">
        <v>1.4614705299999999E-3</v>
      </c>
      <c r="H1289" s="231">
        <v>4.4605713800000002E-3</v>
      </c>
    </row>
    <row r="1290" spans="1:8">
      <c r="A1290" s="227" t="s">
        <v>126</v>
      </c>
      <c r="B1290" s="227" t="s">
        <v>59</v>
      </c>
      <c r="C1290" s="227" t="s">
        <v>98</v>
      </c>
      <c r="D1290" s="230">
        <v>260</v>
      </c>
      <c r="E1290" s="231">
        <v>5.72854323E-3</v>
      </c>
      <c r="F1290" s="231">
        <v>1.9453326000000001E-4</v>
      </c>
      <c r="G1290" s="231">
        <v>1.2152330199999999E-3</v>
      </c>
      <c r="H1290" s="231">
        <v>4.3069798100000001E-3</v>
      </c>
    </row>
    <row r="1291" spans="1:8">
      <c r="A1291" s="227" t="s">
        <v>126</v>
      </c>
      <c r="B1291" s="227" t="s">
        <v>60</v>
      </c>
      <c r="C1291" s="227" t="s">
        <v>98</v>
      </c>
      <c r="D1291" s="230">
        <v>163</v>
      </c>
      <c r="E1291" s="231">
        <v>6.1968868099999998E-3</v>
      </c>
      <c r="F1291" s="231">
        <v>2.5846376000000001E-4</v>
      </c>
      <c r="G1291" s="231">
        <v>1.5470913499999999E-3</v>
      </c>
      <c r="H1291" s="231">
        <v>4.3794731600000003E-3</v>
      </c>
    </row>
    <row r="1292" spans="1:8">
      <c r="A1292" s="227" t="s">
        <v>126</v>
      </c>
      <c r="B1292" s="227" t="s">
        <v>61</v>
      </c>
      <c r="C1292" s="227" t="s">
        <v>98</v>
      </c>
      <c r="D1292" s="230">
        <v>31</v>
      </c>
      <c r="E1292" s="231">
        <v>8.65516702E-3</v>
      </c>
      <c r="F1292" s="231">
        <v>1.19884983E-3</v>
      </c>
      <c r="G1292" s="231">
        <v>2.1725654200000001E-3</v>
      </c>
      <c r="H1292" s="231">
        <v>5.2740440100000003E-3</v>
      </c>
    </row>
    <row r="1293" spans="1:8">
      <c r="A1293" s="227" t="s">
        <v>126</v>
      </c>
      <c r="B1293" s="227" t="s">
        <v>62</v>
      </c>
      <c r="C1293" s="227" t="s">
        <v>98</v>
      </c>
      <c r="D1293" s="230">
        <v>151</v>
      </c>
      <c r="E1293" s="231">
        <v>6.46967723E-3</v>
      </c>
      <c r="F1293" s="231">
        <v>1.6625251999999999E-4</v>
      </c>
      <c r="G1293" s="231">
        <v>1.6470441499999999E-3</v>
      </c>
      <c r="H1293" s="231">
        <v>4.6455724699999996E-3</v>
      </c>
    </row>
    <row r="1294" spans="1:8">
      <c r="A1294" s="227" t="s">
        <v>126</v>
      </c>
      <c r="B1294" s="227" t="s">
        <v>57</v>
      </c>
      <c r="C1294" s="227" t="s">
        <v>99</v>
      </c>
      <c r="D1294" s="230">
        <v>1749</v>
      </c>
      <c r="E1294" s="231">
        <v>5.9494841100000001E-3</v>
      </c>
      <c r="F1294" s="231">
        <v>1.11040279E-3</v>
      </c>
      <c r="G1294" s="231">
        <v>8.9297697E-4</v>
      </c>
      <c r="H1294" s="231">
        <v>3.9461038800000002E-3</v>
      </c>
    </row>
    <row r="1295" spans="1:8">
      <c r="A1295" s="227" t="s">
        <v>126</v>
      </c>
      <c r="B1295" s="227" t="s">
        <v>59</v>
      </c>
      <c r="C1295" s="227" t="s">
        <v>99</v>
      </c>
      <c r="D1295" s="230">
        <v>693</v>
      </c>
      <c r="E1295" s="231">
        <v>5.50959304E-3</v>
      </c>
      <c r="F1295" s="231">
        <v>1.00554128E-3</v>
      </c>
      <c r="G1295" s="231">
        <v>7.9393449000000004E-4</v>
      </c>
      <c r="H1295" s="231">
        <v>3.7101168000000001E-3</v>
      </c>
    </row>
    <row r="1296" spans="1:8">
      <c r="A1296" s="227" t="s">
        <v>126</v>
      </c>
      <c r="B1296" s="227" t="s">
        <v>60</v>
      </c>
      <c r="C1296" s="227" t="s">
        <v>99</v>
      </c>
      <c r="D1296" s="230">
        <v>381</v>
      </c>
      <c r="E1296" s="231">
        <v>5.9519901300000002E-3</v>
      </c>
      <c r="F1296" s="231">
        <v>1.2106600499999999E-3</v>
      </c>
      <c r="G1296" s="231">
        <v>8.1972369000000002E-4</v>
      </c>
      <c r="H1296" s="231">
        <v>3.9216059099999997E-3</v>
      </c>
    </row>
    <row r="1297" spans="1:8">
      <c r="A1297" s="227" t="s">
        <v>126</v>
      </c>
      <c r="B1297" s="227" t="s">
        <v>61</v>
      </c>
      <c r="C1297" s="227" t="s">
        <v>99</v>
      </c>
      <c r="D1297" s="230">
        <v>134</v>
      </c>
      <c r="E1297" s="231">
        <v>7.4552581800000003E-3</v>
      </c>
      <c r="F1297" s="231">
        <v>1.43138452E-3</v>
      </c>
      <c r="G1297" s="231">
        <v>1.1626759799999999E-3</v>
      </c>
      <c r="H1297" s="231">
        <v>4.8611972200000002E-3</v>
      </c>
    </row>
    <row r="1298" spans="1:8">
      <c r="A1298" s="227" t="s">
        <v>126</v>
      </c>
      <c r="B1298" s="227" t="s">
        <v>62</v>
      </c>
      <c r="C1298" s="227" t="s">
        <v>99</v>
      </c>
      <c r="D1298" s="230">
        <v>541</v>
      </c>
      <c r="E1298" s="231">
        <v>6.1382382699999996E-3</v>
      </c>
      <c r="F1298" s="231">
        <v>1.0946162100000001E-3</v>
      </c>
      <c r="G1298" s="231">
        <v>1.0046336699999999E-3</v>
      </c>
      <c r="H1298" s="231">
        <v>4.0389879299999997E-3</v>
      </c>
    </row>
    <row r="1299" spans="1:8">
      <c r="A1299" s="227" t="s">
        <v>126</v>
      </c>
      <c r="B1299" s="227" t="s">
        <v>57</v>
      </c>
      <c r="C1299" s="227" t="s">
        <v>100</v>
      </c>
      <c r="D1299" s="230">
        <v>1417</v>
      </c>
      <c r="E1299" s="231">
        <v>7.2408940600000001E-3</v>
      </c>
      <c r="F1299" s="231">
        <v>1.13250289E-3</v>
      </c>
      <c r="G1299" s="231">
        <v>1.1292438499999999E-3</v>
      </c>
      <c r="H1299" s="231">
        <v>4.9791468199999996E-3</v>
      </c>
    </row>
    <row r="1300" spans="1:8">
      <c r="A1300" s="227" t="s">
        <v>126</v>
      </c>
      <c r="B1300" s="227" t="s">
        <v>59</v>
      </c>
      <c r="C1300" s="227" t="s">
        <v>100</v>
      </c>
      <c r="D1300" s="230">
        <v>625</v>
      </c>
      <c r="E1300" s="231">
        <v>6.6303701300000004E-3</v>
      </c>
      <c r="F1300" s="231">
        <v>9.896108800000001E-4</v>
      </c>
      <c r="G1300" s="231">
        <v>1.0427960499999999E-3</v>
      </c>
      <c r="H1300" s="231">
        <v>4.5979627200000003E-3</v>
      </c>
    </row>
    <row r="1301" spans="1:8">
      <c r="A1301" s="227" t="s">
        <v>126</v>
      </c>
      <c r="B1301" s="227" t="s">
        <v>60</v>
      </c>
      <c r="C1301" s="227" t="s">
        <v>100</v>
      </c>
      <c r="D1301" s="230">
        <v>422</v>
      </c>
      <c r="E1301" s="231">
        <v>7.2910904699999999E-3</v>
      </c>
      <c r="F1301" s="231">
        <v>1.13491724E-3</v>
      </c>
      <c r="G1301" s="231">
        <v>1.0809963300000001E-3</v>
      </c>
      <c r="H1301" s="231">
        <v>5.07517639E-3</v>
      </c>
    </row>
    <row r="1302" spans="1:8">
      <c r="A1302" s="227" t="s">
        <v>126</v>
      </c>
      <c r="B1302" s="227" t="s">
        <v>61</v>
      </c>
      <c r="C1302" s="227" t="s">
        <v>100</v>
      </c>
      <c r="D1302" s="230">
        <v>60</v>
      </c>
      <c r="E1302" s="231">
        <v>8.3533948200000003E-3</v>
      </c>
      <c r="F1302" s="231">
        <v>1.3672836599999999E-3</v>
      </c>
      <c r="G1302" s="231">
        <v>1.27642724E-3</v>
      </c>
      <c r="H1302" s="231">
        <v>5.7096833700000004E-3</v>
      </c>
    </row>
    <row r="1303" spans="1:8">
      <c r="A1303" s="227" t="s">
        <v>126</v>
      </c>
      <c r="B1303" s="227" t="s">
        <v>62</v>
      </c>
      <c r="C1303" s="227" t="s">
        <v>100</v>
      </c>
      <c r="D1303" s="230">
        <v>310</v>
      </c>
      <c r="E1303" s="231">
        <v>8.1881344599999996E-3</v>
      </c>
      <c r="F1303" s="231">
        <v>1.37186356E-3</v>
      </c>
      <c r="G1303" s="231">
        <v>1.34072556E-3</v>
      </c>
      <c r="H1303" s="231">
        <v>5.4755448499999998E-3</v>
      </c>
    </row>
    <row r="1304" spans="1:8">
      <c r="A1304" s="227" t="s">
        <v>126</v>
      </c>
      <c r="B1304" s="227" t="s">
        <v>57</v>
      </c>
      <c r="C1304" s="227" t="s">
        <v>101</v>
      </c>
      <c r="D1304" s="230">
        <v>841</v>
      </c>
      <c r="E1304" s="231">
        <v>7.3438117000000002E-3</v>
      </c>
      <c r="F1304" s="231">
        <v>7.3692834000000003E-4</v>
      </c>
      <c r="G1304" s="231">
        <v>2.07290129E-3</v>
      </c>
      <c r="H1304" s="231">
        <v>4.5339815799999997E-3</v>
      </c>
    </row>
    <row r="1305" spans="1:8">
      <c r="A1305" s="227" t="s">
        <v>126</v>
      </c>
      <c r="B1305" s="227" t="s">
        <v>59</v>
      </c>
      <c r="C1305" s="227" t="s">
        <v>101</v>
      </c>
      <c r="D1305" s="230">
        <v>310</v>
      </c>
      <c r="E1305" s="231">
        <v>6.2662781399999996E-3</v>
      </c>
      <c r="F1305" s="231">
        <v>6.6980261999999996E-4</v>
      </c>
      <c r="G1305" s="231">
        <v>1.87432772E-3</v>
      </c>
      <c r="H1305" s="231">
        <v>3.7221473099999999E-3</v>
      </c>
    </row>
    <row r="1306" spans="1:8">
      <c r="A1306" s="227" t="s">
        <v>126</v>
      </c>
      <c r="B1306" s="227" t="s">
        <v>60</v>
      </c>
      <c r="C1306" s="227" t="s">
        <v>101</v>
      </c>
      <c r="D1306" s="230">
        <v>182</v>
      </c>
      <c r="E1306" s="231">
        <v>7.2669284199999998E-3</v>
      </c>
      <c r="F1306" s="231">
        <v>6.8458717000000004E-4</v>
      </c>
      <c r="G1306" s="231">
        <v>2.0213927499999999E-3</v>
      </c>
      <c r="H1306" s="231">
        <v>4.5609480800000001E-3</v>
      </c>
    </row>
    <row r="1307" spans="1:8">
      <c r="A1307" s="227" t="s">
        <v>126</v>
      </c>
      <c r="B1307" s="227" t="s">
        <v>61</v>
      </c>
      <c r="C1307" s="227" t="s">
        <v>101</v>
      </c>
      <c r="D1307" s="230">
        <v>101</v>
      </c>
      <c r="E1307" s="231">
        <v>9.2912309699999997E-3</v>
      </c>
      <c r="F1307" s="231">
        <v>8.8088992000000005E-4</v>
      </c>
      <c r="G1307" s="231">
        <v>2.5254398100000002E-3</v>
      </c>
      <c r="H1307" s="231">
        <v>5.8849007699999997E-3</v>
      </c>
    </row>
    <row r="1308" spans="1:8">
      <c r="A1308" s="227" t="s">
        <v>126</v>
      </c>
      <c r="B1308" s="227" t="s">
        <v>62</v>
      </c>
      <c r="C1308" s="227" t="s">
        <v>101</v>
      </c>
      <c r="D1308" s="230">
        <v>248</v>
      </c>
      <c r="E1308" s="231">
        <v>7.9540488299999993E-3</v>
      </c>
      <c r="F1308" s="231">
        <v>8.0061765E-4</v>
      </c>
      <c r="G1308" s="231">
        <v>2.17461891E-3</v>
      </c>
      <c r="H1308" s="231">
        <v>4.9788117600000001E-3</v>
      </c>
    </row>
    <row r="1309" spans="1:8">
      <c r="A1309" s="227" t="s">
        <v>126</v>
      </c>
      <c r="B1309" s="227" t="s">
        <v>57</v>
      </c>
      <c r="C1309" s="227" t="s">
        <v>102</v>
      </c>
      <c r="D1309" s="230">
        <v>1216</v>
      </c>
      <c r="E1309" s="231">
        <v>6.1225040999999996E-3</v>
      </c>
      <c r="F1309" s="231">
        <v>9.8343435999999991E-4</v>
      </c>
      <c r="G1309" s="231">
        <v>9.1855862999999996E-4</v>
      </c>
      <c r="H1309" s="231">
        <v>4.2205106100000004E-3</v>
      </c>
    </row>
    <row r="1310" spans="1:8">
      <c r="A1310" s="227" t="s">
        <v>126</v>
      </c>
      <c r="B1310" s="227" t="s">
        <v>59</v>
      </c>
      <c r="C1310" s="227" t="s">
        <v>102</v>
      </c>
      <c r="D1310" s="230">
        <v>559</v>
      </c>
      <c r="E1310" s="231">
        <v>5.7384836699999999E-3</v>
      </c>
      <c r="F1310" s="231">
        <v>8.4062123E-4</v>
      </c>
      <c r="G1310" s="231">
        <v>8.6412136999999996E-4</v>
      </c>
      <c r="H1310" s="231">
        <v>4.0337405600000004E-3</v>
      </c>
    </row>
    <row r="1311" spans="1:8">
      <c r="A1311" s="227" t="s">
        <v>126</v>
      </c>
      <c r="B1311" s="227" t="s">
        <v>60</v>
      </c>
      <c r="C1311" s="227" t="s">
        <v>102</v>
      </c>
      <c r="D1311" s="230">
        <v>307</v>
      </c>
      <c r="E1311" s="231">
        <v>5.8893184300000002E-3</v>
      </c>
      <c r="F1311" s="231">
        <v>1.0453233799999999E-3</v>
      </c>
      <c r="G1311" s="231">
        <v>8.6300343999999997E-4</v>
      </c>
      <c r="H1311" s="231">
        <v>3.98099114E-3</v>
      </c>
    </row>
    <row r="1312" spans="1:8">
      <c r="A1312" s="227" t="s">
        <v>126</v>
      </c>
      <c r="B1312" s="227" t="s">
        <v>61</v>
      </c>
      <c r="C1312" s="227" t="s">
        <v>102</v>
      </c>
      <c r="D1312" s="230">
        <v>77</v>
      </c>
      <c r="E1312" s="231">
        <v>8.00099183E-3</v>
      </c>
      <c r="F1312" s="231">
        <v>1.37024988E-3</v>
      </c>
      <c r="G1312" s="231">
        <v>1.22489753E-3</v>
      </c>
      <c r="H1312" s="231">
        <v>5.4058438900000004E-3</v>
      </c>
    </row>
    <row r="1313" spans="1:8">
      <c r="A1313" s="227" t="s">
        <v>126</v>
      </c>
      <c r="B1313" s="227" t="s">
        <v>62</v>
      </c>
      <c r="C1313" s="227" t="s">
        <v>102</v>
      </c>
      <c r="D1313" s="230">
        <v>273</v>
      </c>
      <c r="E1313" s="231">
        <v>6.6412289099999997E-3</v>
      </c>
      <c r="F1313" s="231">
        <v>1.0971626299999999E-3</v>
      </c>
      <c r="G1313" s="231">
        <v>1.0060962799999999E-3</v>
      </c>
      <c r="H1313" s="231">
        <v>4.5379695099999999E-3</v>
      </c>
    </row>
    <row r="1314" spans="1:8">
      <c r="A1314" s="227" t="s">
        <v>126</v>
      </c>
      <c r="B1314" s="227" t="s">
        <v>57</v>
      </c>
      <c r="C1314" s="227" t="s">
        <v>103</v>
      </c>
      <c r="D1314" s="230">
        <v>1530</v>
      </c>
      <c r="E1314" s="231">
        <v>4.7132123499999999E-3</v>
      </c>
      <c r="F1314" s="231">
        <v>8.9611298999999996E-4</v>
      </c>
      <c r="G1314" s="231">
        <v>5.9846260999999997E-4</v>
      </c>
      <c r="H1314" s="231">
        <v>3.2186362800000002E-3</v>
      </c>
    </row>
    <row r="1315" spans="1:8">
      <c r="A1315" s="227" t="s">
        <v>126</v>
      </c>
      <c r="B1315" s="227" t="s">
        <v>59</v>
      </c>
      <c r="C1315" s="227" t="s">
        <v>103</v>
      </c>
      <c r="D1315" s="230">
        <v>654</v>
      </c>
      <c r="E1315" s="231">
        <v>4.23793368E-3</v>
      </c>
      <c r="F1315" s="231">
        <v>7.9627482E-4</v>
      </c>
      <c r="G1315" s="231">
        <v>5.1102875999999996E-4</v>
      </c>
      <c r="H1315" s="231">
        <v>2.9306296400000002E-3</v>
      </c>
    </row>
    <row r="1316" spans="1:8">
      <c r="A1316" s="227" t="s">
        <v>126</v>
      </c>
      <c r="B1316" s="227" t="s">
        <v>60</v>
      </c>
      <c r="C1316" s="227" t="s">
        <v>103</v>
      </c>
      <c r="D1316" s="230">
        <v>341</v>
      </c>
      <c r="E1316" s="231">
        <v>4.7598631699999998E-3</v>
      </c>
      <c r="F1316" s="231">
        <v>1.0049077300000001E-3</v>
      </c>
      <c r="G1316" s="231">
        <v>5.8124909999999997E-4</v>
      </c>
      <c r="H1316" s="231">
        <v>3.1737059000000001E-3</v>
      </c>
    </row>
    <row r="1317" spans="1:8">
      <c r="A1317" s="227" t="s">
        <v>126</v>
      </c>
      <c r="B1317" s="227" t="s">
        <v>61</v>
      </c>
      <c r="C1317" s="227" t="s">
        <v>103</v>
      </c>
      <c r="D1317" s="230">
        <v>123</v>
      </c>
      <c r="E1317" s="231">
        <v>6.2744652599999997E-3</v>
      </c>
      <c r="F1317" s="231">
        <v>1.4002744999999999E-3</v>
      </c>
      <c r="G1317" s="231">
        <v>6.4062004999999997E-4</v>
      </c>
      <c r="H1317" s="231">
        <v>4.2335702099999999E-3</v>
      </c>
    </row>
    <row r="1318" spans="1:8">
      <c r="A1318" s="227" t="s">
        <v>126</v>
      </c>
      <c r="B1318" s="227" t="s">
        <v>62</v>
      </c>
      <c r="C1318" s="227" t="s">
        <v>103</v>
      </c>
      <c r="D1318" s="230">
        <v>412</v>
      </c>
      <c r="E1318" s="231">
        <v>4.9629458699999998E-3</v>
      </c>
      <c r="F1318" s="231">
        <v>8.1403360000000002E-4</v>
      </c>
      <c r="G1318" s="231">
        <v>7.3891448000000005E-4</v>
      </c>
      <c r="H1318" s="231">
        <v>3.4099972699999999E-3</v>
      </c>
    </row>
    <row r="1319" spans="1:8">
      <c r="A1319" s="227" t="s">
        <v>126</v>
      </c>
      <c r="B1319" s="227" t="s">
        <v>57</v>
      </c>
      <c r="C1319" s="227" t="s">
        <v>104</v>
      </c>
      <c r="D1319" s="230">
        <v>594</v>
      </c>
      <c r="E1319" s="231">
        <v>7.4647904099999999E-3</v>
      </c>
      <c r="F1319" s="231">
        <v>8.3226141999999999E-4</v>
      </c>
      <c r="G1319" s="231">
        <v>1.61351142E-3</v>
      </c>
      <c r="H1319" s="231">
        <v>5.0190170800000003E-3</v>
      </c>
    </row>
    <row r="1320" spans="1:8">
      <c r="A1320" s="227" t="s">
        <v>126</v>
      </c>
      <c r="B1320" s="227" t="s">
        <v>59</v>
      </c>
      <c r="C1320" s="227" t="s">
        <v>104</v>
      </c>
      <c r="D1320" s="230">
        <v>158</v>
      </c>
      <c r="E1320" s="231">
        <v>6.1714718700000004E-3</v>
      </c>
      <c r="F1320" s="231">
        <v>8.2498216000000005E-4</v>
      </c>
      <c r="G1320" s="231">
        <v>1.1949862800000001E-3</v>
      </c>
      <c r="H1320" s="231">
        <v>4.1515029100000003E-3</v>
      </c>
    </row>
    <row r="1321" spans="1:8">
      <c r="A1321" s="227" t="s">
        <v>126</v>
      </c>
      <c r="B1321" s="227" t="s">
        <v>60</v>
      </c>
      <c r="C1321" s="227" t="s">
        <v>104</v>
      </c>
      <c r="D1321" s="230">
        <v>117</v>
      </c>
      <c r="E1321" s="231">
        <v>6.3867123499999996E-3</v>
      </c>
      <c r="F1321" s="231">
        <v>7.6398758999999996E-4</v>
      </c>
      <c r="G1321" s="231">
        <v>1.57041367E-3</v>
      </c>
      <c r="H1321" s="231">
        <v>4.05231064E-3</v>
      </c>
    </row>
    <row r="1322" spans="1:8">
      <c r="A1322" s="227" t="s">
        <v>126</v>
      </c>
      <c r="B1322" s="227" t="s">
        <v>61</v>
      </c>
      <c r="C1322" s="227" t="s">
        <v>104</v>
      </c>
      <c r="D1322" s="230">
        <v>46</v>
      </c>
      <c r="E1322" s="231">
        <v>7.32588541E-3</v>
      </c>
      <c r="F1322" s="231">
        <v>8.3333306999999995E-4</v>
      </c>
      <c r="G1322" s="231">
        <v>1.9016704599999999E-3</v>
      </c>
      <c r="H1322" s="231">
        <v>4.59088139E-3</v>
      </c>
    </row>
    <row r="1323" spans="1:8">
      <c r="A1323" s="227" t="s">
        <v>126</v>
      </c>
      <c r="B1323" s="227" t="s">
        <v>62</v>
      </c>
      <c r="C1323" s="227" t="s">
        <v>104</v>
      </c>
      <c r="D1323" s="230">
        <v>273</v>
      </c>
      <c r="E1323" s="231">
        <v>8.6987431300000004E-3</v>
      </c>
      <c r="F1323" s="231">
        <v>8.6555395999999998E-4</v>
      </c>
      <c r="G1323" s="231">
        <v>1.8256509499999999E-3</v>
      </c>
      <c r="H1323" s="231">
        <v>6.00753772E-3</v>
      </c>
    </row>
    <row r="1324" spans="1:8">
      <c r="A1324" s="227" t="s">
        <v>126</v>
      </c>
      <c r="B1324" s="227" t="s">
        <v>57</v>
      </c>
      <c r="C1324" s="227" t="s">
        <v>105</v>
      </c>
      <c r="D1324" s="230">
        <v>3656</v>
      </c>
      <c r="E1324" s="231">
        <v>4.6814689599999999E-3</v>
      </c>
      <c r="F1324" s="231">
        <v>9.6425690000000001E-4</v>
      </c>
      <c r="G1324" s="231">
        <v>7.6896655000000002E-4</v>
      </c>
      <c r="H1324" s="231">
        <v>2.9482450299999998E-3</v>
      </c>
    </row>
    <row r="1325" spans="1:8">
      <c r="A1325" s="227" t="s">
        <v>126</v>
      </c>
      <c r="B1325" s="227" t="s">
        <v>59</v>
      </c>
      <c r="C1325" s="227" t="s">
        <v>105</v>
      </c>
      <c r="D1325" s="230">
        <v>1864</v>
      </c>
      <c r="E1325" s="231">
        <v>4.4755464300000004E-3</v>
      </c>
      <c r="F1325" s="231">
        <v>9.1844973000000001E-4</v>
      </c>
      <c r="G1325" s="231">
        <v>7.1687827999999997E-4</v>
      </c>
      <c r="H1325" s="231">
        <v>2.8402179300000001E-3</v>
      </c>
    </row>
    <row r="1326" spans="1:8">
      <c r="A1326" s="227" t="s">
        <v>126</v>
      </c>
      <c r="B1326" s="227" t="s">
        <v>60</v>
      </c>
      <c r="C1326" s="227" t="s">
        <v>105</v>
      </c>
      <c r="D1326" s="230">
        <v>794</v>
      </c>
      <c r="E1326" s="231">
        <v>4.6846718299999998E-3</v>
      </c>
      <c r="F1326" s="231">
        <v>1.0644939E-3</v>
      </c>
      <c r="G1326" s="231">
        <v>7.5074028000000003E-4</v>
      </c>
      <c r="H1326" s="231">
        <v>2.8694371999999999E-3</v>
      </c>
    </row>
    <row r="1327" spans="1:8">
      <c r="A1327" s="227" t="s">
        <v>126</v>
      </c>
      <c r="B1327" s="227" t="s">
        <v>61</v>
      </c>
      <c r="C1327" s="227" t="s">
        <v>105</v>
      </c>
      <c r="D1327" s="230">
        <v>104</v>
      </c>
      <c r="E1327" s="231">
        <v>5.3967456699999996E-3</v>
      </c>
      <c r="F1327" s="231">
        <v>1.0995368E-3</v>
      </c>
      <c r="G1327" s="231">
        <v>8.1352362000000004E-4</v>
      </c>
      <c r="H1327" s="231">
        <v>3.4836847699999999E-3</v>
      </c>
    </row>
    <row r="1328" spans="1:8">
      <c r="A1328" s="227" t="s">
        <v>126</v>
      </c>
      <c r="B1328" s="227" t="s">
        <v>62</v>
      </c>
      <c r="C1328" s="227" t="s">
        <v>105</v>
      </c>
      <c r="D1328" s="230">
        <v>894</v>
      </c>
      <c r="E1328" s="231">
        <v>5.02476621E-3</v>
      </c>
      <c r="F1328" s="231">
        <v>9.5500328000000002E-4</v>
      </c>
      <c r="G1328" s="231">
        <v>8.8857534000000001E-4</v>
      </c>
      <c r="H1328" s="231">
        <v>3.1811870899999999E-3</v>
      </c>
    </row>
    <row r="1329" spans="1:8">
      <c r="A1329" s="227" t="s">
        <v>126</v>
      </c>
      <c r="B1329" s="227" t="s">
        <v>57</v>
      </c>
      <c r="C1329" s="227" t="s">
        <v>106</v>
      </c>
      <c r="D1329" s="230">
        <v>940</v>
      </c>
      <c r="E1329" s="231">
        <v>6.3651125299999996E-3</v>
      </c>
      <c r="F1329" s="231">
        <v>8.5842666999999995E-4</v>
      </c>
      <c r="G1329" s="231">
        <v>1.5654548400000001E-3</v>
      </c>
      <c r="H1329" s="231">
        <v>3.94123055E-3</v>
      </c>
    </row>
    <row r="1330" spans="1:8">
      <c r="A1330" s="227" t="s">
        <v>126</v>
      </c>
      <c r="B1330" s="227" t="s">
        <v>59</v>
      </c>
      <c r="C1330" s="227" t="s">
        <v>106</v>
      </c>
      <c r="D1330" s="230">
        <v>464</v>
      </c>
      <c r="E1330" s="231">
        <v>6.00771746E-3</v>
      </c>
      <c r="F1330" s="231">
        <v>7.6089536000000001E-4</v>
      </c>
      <c r="G1330" s="231">
        <v>1.5352857099999999E-3</v>
      </c>
      <c r="H1330" s="231">
        <v>3.71153591E-3</v>
      </c>
    </row>
    <row r="1331" spans="1:8">
      <c r="A1331" s="227" t="s">
        <v>126</v>
      </c>
      <c r="B1331" s="227" t="s">
        <v>60</v>
      </c>
      <c r="C1331" s="227" t="s">
        <v>106</v>
      </c>
      <c r="D1331" s="230">
        <v>198</v>
      </c>
      <c r="E1331" s="231">
        <v>5.9041804400000002E-3</v>
      </c>
      <c r="F1331" s="231">
        <v>8.4122449E-4</v>
      </c>
      <c r="G1331" s="231">
        <v>1.4945751300000001E-3</v>
      </c>
      <c r="H1331" s="231">
        <v>3.5683803199999999E-3</v>
      </c>
    </row>
    <row r="1332" spans="1:8">
      <c r="A1332" s="227" t="s">
        <v>126</v>
      </c>
      <c r="B1332" s="227" t="s">
        <v>61</v>
      </c>
      <c r="C1332" s="227" t="s">
        <v>106</v>
      </c>
      <c r="D1332" s="230">
        <v>66</v>
      </c>
      <c r="E1332" s="231">
        <v>7.7665541800000003E-3</v>
      </c>
      <c r="F1332" s="231">
        <v>1.0949773100000001E-3</v>
      </c>
      <c r="G1332" s="231">
        <v>1.6956015999999999E-3</v>
      </c>
      <c r="H1332" s="231">
        <v>4.9759748200000004E-3</v>
      </c>
    </row>
    <row r="1333" spans="1:8">
      <c r="A1333" s="227" t="s">
        <v>126</v>
      </c>
      <c r="B1333" s="227" t="s">
        <v>62</v>
      </c>
      <c r="C1333" s="227" t="s">
        <v>106</v>
      </c>
      <c r="D1333" s="230">
        <v>212</v>
      </c>
      <c r="E1333" s="231">
        <v>7.1415310200000004E-3</v>
      </c>
      <c r="F1333" s="231">
        <v>1.0143144900000001E-3</v>
      </c>
      <c r="G1333" s="231">
        <v>1.6571669599999999E-3</v>
      </c>
      <c r="H1333" s="231">
        <v>4.4700490999999998E-3</v>
      </c>
    </row>
    <row r="1334" spans="1:8">
      <c r="A1334" s="227" t="s">
        <v>126</v>
      </c>
      <c r="B1334" s="227" t="s">
        <v>57</v>
      </c>
      <c r="C1334" s="227" t="s">
        <v>107</v>
      </c>
      <c r="D1334" s="230">
        <v>2885</v>
      </c>
      <c r="E1334" s="231">
        <v>6.0986903E-3</v>
      </c>
      <c r="F1334" s="231">
        <v>1.09497136E-3</v>
      </c>
      <c r="G1334" s="231">
        <v>1.2090512100000001E-3</v>
      </c>
      <c r="H1334" s="231">
        <v>3.7946672600000001E-3</v>
      </c>
    </row>
    <row r="1335" spans="1:8">
      <c r="A1335" s="227" t="s">
        <v>126</v>
      </c>
      <c r="B1335" s="227" t="s">
        <v>59</v>
      </c>
      <c r="C1335" s="227" t="s">
        <v>107</v>
      </c>
      <c r="D1335" s="230">
        <v>1142</v>
      </c>
      <c r="E1335" s="231">
        <v>5.6006962299999996E-3</v>
      </c>
      <c r="F1335" s="231">
        <v>9.8833649999999999E-4</v>
      </c>
      <c r="G1335" s="231">
        <v>1.0687368000000001E-3</v>
      </c>
      <c r="H1335" s="231">
        <v>3.5436224600000001E-3</v>
      </c>
    </row>
    <row r="1336" spans="1:8">
      <c r="A1336" s="227" t="s">
        <v>126</v>
      </c>
      <c r="B1336" s="227" t="s">
        <v>60</v>
      </c>
      <c r="C1336" s="227" t="s">
        <v>107</v>
      </c>
      <c r="D1336" s="230">
        <v>593</v>
      </c>
      <c r="E1336" s="231">
        <v>5.7257312800000001E-3</v>
      </c>
      <c r="F1336" s="231">
        <v>1.14085604E-3</v>
      </c>
      <c r="G1336" s="231">
        <v>1.18344396E-3</v>
      </c>
      <c r="H1336" s="231">
        <v>3.4014307999999998E-3</v>
      </c>
    </row>
    <row r="1337" spans="1:8">
      <c r="A1337" s="227" t="s">
        <v>126</v>
      </c>
      <c r="B1337" s="227" t="s">
        <v>61</v>
      </c>
      <c r="C1337" s="227" t="s">
        <v>107</v>
      </c>
      <c r="D1337" s="230">
        <v>148</v>
      </c>
      <c r="E1337" s="231">
        <v>7.7439937599999998E-3</v>
      </c>
      <c r="F1337" s="231">
        <v>1.3916257399999999E-3</v>
      </c>
      <c r="G1337" s="231">
        <v>1.5337991900000001E-3</v>
      </c>
      <c r="H1337" s="231">
        <v>4.81856834E-3</v>
      </c>
    </row>
    <row r="1338" spans="1:8">
      <c r="A1338" s="227" t="s">
        <v>126</v>
      </c>
      <c r="B1338" s="227" t="s">
        <v>62</v>
      </c>
      <c r="C1338" s="227" t="s">
        <v>107</v>
      </c>
      <c r="D1338" s="230">
        <v>1002</v>
      </c>
      <c r="E1338" s="231">
        <v>6.6439687599999997E-3</v>
      </c>
      <c r="F1338" s="231">
        <v>1.14553278E-3</v>
      </c>
      <c r="G1338" s="231">
        <v>1.33615845E-3</v>
      </c>
      <c r="H1338" s="231">
        <v>4.1622770599999996E-3</v>
      </c>
    </row>
    <row r="1339" spans="1:8">
      <c r="A1339" s="227" t="s">
        <v>127</v>
      </c>
      <c r="B1339" s="227" t="s">
        <v>57</v>
      </c>
      <c r="C1339" s="227" t="s">
        <v>58</v>
      </c>
      <c r="D1339" s="230">
        <v>67484</v>
      </c>
      <c r="E1339" s="231">
        <v>5.9959621799999998E-3</v>
      </c>
      <c r="F1339" s="231">
        <v>9.9669057000000005E-4</v>
      </c>
      <c r="G1339" s="231">
        <v>1.1559059499999999E-3</v>
      </c>
      <c r="H1339" s="231">
        <v>3.8432704999999999E-3</v>
      </c>
    </row>
    <row r="1340" spans="1:8">
      <c r="A1340" s="227" t="s">
        <v>127</v>
      </c>
      <c r="B1340" s="227" t="s">
        <v>59</v>
      </c>
      <c r="C1340" s="227" t="s">
        <v>58</v>
      </c>
      <c r="D1340" s="230">
        <v>29361</v>
      </c>
      <c r="E1340" s="231">
        <v>5.3979490699999997E-3</v>
      </c>
      <c r="F1340" s="231">
        <v>8.8817207000000005E-4</v>
      </c>
      <c r="G1340" s="231">
        <v>1.0104198600000001E-3</v>
      </c>
      <c r="H1340" s="231">
        <v>3.4992628400000001E-3</v>
      </c>
    </row>
    <row r="1341" spans="1:8">
      <c r="A1341" s="227" t="s">
        <v>127</v>
      </c>
      <c r="B1341" s="227" t="s">
        <v>60</v>
      </c>
      <c r="C1341" s="227" t="s">
        <v>58</v>
      </c>
      <c r="D1341" s="230">
        <v>15317</v>
      </c>
      <c r="E1341" s="231">
        <v>5.8988300900000004E-3</v>
      </c>
      <c r="F1341" s="231">
        <v>1.04118887E-3</v>
      </c>
      <c r="G1341" s="231">
        <v>1.10259637E-3</v>
      </c>
      <c r="H1341" s="231">
        <v>3.7549340599999999E-3</v>
      </c>
    </row>
    <row r="1342" spans="1:8">
      <c r="A1342" s="227" t="s">
        <v>127</v>
      </c>
      <c r="B1342" s="227" t="s">
        <v>61</v>
      </c>
      <c r="C1342" s="227" t="s">
        <v>58</v>
      </c>
      <c r="D1342" s="230">
        <v>5050</v>
      </c>
      <c r="E1342" s="231">
        <v>7.4052413200000004E-3</v>
      </c>
      <c r="F1342" s="231">
        <v>1.2814010200000001E-3</v>
      </c>
      <c r="G1342" s="231">
        <v>1.4500822699999999E-3</v>
      </c>
      <c r="H1342" s="231">
        <v>4.6736979599999997E-3</v>
      </c>
    </row>
    <row r="1343" spans="1:8">
      <c r="A1343" s="227" t="s">
        <v>127</v>
      </c>
      <c r="B1343" s="227" t="s">
        <v>62</v>
      </c>
      <c r="C1343" s="227" t="s">
        <v>58</v>
      </c>
      <c r="D1343" s="230">
        <v>17756</v>
      </c>
      <c r="E1343" s="231">
        <v>6.6678012799999999E-3</v>
      </c>
      <c r="F1343" s="231">
        <v>1.0567741200000001E-3</v>
      </c>
      <c r="G1343" s="231">
        <v>1.35879905E-3</v>
      </c>
      <c r="H1343" s="231">
        <v>4.2521350600000004E-3</v>
      </c>
    </row>
    <row r="1344" spans="1:8">
      <c r="A1344" s="227" t="s">
        <v>127</v>
      </c>
      <c r="B1344" s="227" t="s">
        <v>57</v>
      </c>
      <c r="C1344" s="227" t="s">
        <v>63</v>
      </c>
      <c r="D1344" s="230">
        <v>1313</v>
      </c>
      <c r="E1344" s="231">
        <v>6.3492124E-3</v>
      </c>
      <c r="F1344" s="231">
        <v>1.1805112299999999E-3</v>
      </c>
      <c r="G1344" s="231">
        <v>1.1841253800000001E-3</v>
      </c>
      <c r="H1344" s="231">
        <v>3.9845752900000003E-3</v>
      </c>
    </row>
    <row r="1345" spans="1:8">
      <c r="A1345" s="227" t="s">
        <v>127</v>
      </c>
      <c r="B1345" s="227" t="s">
        <v>59</v>
      </c>
      <c r="C1345" s="227" t="s">
        <v>63</v>
      </c>
      <c r="D1345" s="230">
        <v>503</v>
      </c>
      <c r="E1345" s="231">
        <v>5.9097495999999999E-3</v>
      </c>
      <c r="F1345" s="231">
        <v>1.03876715E-3</v>
      </c>
      <c r="G1345" s="231">
        <v>1.0329456099999999E-3</v>
      </c>
      <c r="H1345" s="231">
        <v>3.8380363599999998E-3</v>
      </c>
    </row>
    <row r="1346" spans="1:8">
      <c r="A1346" s="227" t="s">
        <v>127</v>
      </c>
      <c r="B1346" s="227" t="s">
        <v>60</v>
      </c>
      <c r="C1346" s="227" t="s">
        <v>63</v>
      </c>
      <c r="D1346" s="230">
        <v>302</v>
      </c>
      <c r="E1346" s="231">
        <v>6.2066161200000003E-3</v>
      </c>
      <c r="F1346" s="231">
        <v>1.2171171299999999E-3</v>
      </c>
      <c r="G1346" s="231">
        <v>1.13816814E-3</v>
      </c>
      <c r="H1346" s="231">
        <v>3.8513304000000002E-3</v>
      </c>
    </row>
    <row r="1347" spans="1:8">
      <c r="A1347" s="227" t="s">
        <v>127</v>
      </c>
      <c r="B1347" s="227" t="s">
        <v>61</v>
      </c>
      <c r="C1347" s="227" t="s">
        <v>63</v>
      </c>
      <c r="D1347" s="230">
        <v>79</v>
      </c>
      <c r="E1347" s="231">
        <v>7.2033224899999996E-3</v>
      </c>
      <c r="F1347" s="231">
        <v>1.73069011E-3</v>
      </c>
      <c r="G1347" s="231">
        <v>1.3257440300000001E-3</v>
      </c>
      <c r="H1347" s="231">
        <v>4.1468879E-3</v>
      </c>
    </row>
    <row r="1348" spans="1:8">
      <c r="A1348" s="227" t="s">
        <v>127</v>
      </c>
      <c r="B1348" s="227" t="s">
        <v>62</v>
      </c>
      <c r="C1348" s="227" t="s">
        <v>63</v>
      </c>
      <c r="D1348" s="230">
        <v>429</v>
      </c>
      <c r="E1348" s="231">
        <v>6.8075787600000003E-3</v>
      </c>
      <c r="F1348" s="231">
        <v>1.21962116E-3</v>
      </c>
      <c r="G1348" s="231">
        <v>1.36765602E-3</v>
      </c>
      <c r="H1348" s="231">
        <v>4.2203010499999999E-3</v>
      </c>
    </row>
    <row r="1349" spans="1:8">
      <c r="A1349" s="227" t="s">
        <v>127</v>
      </c>
      <c r="B1349" s="227" t="s">
        <v>57</v>
      </c>
      <c r="C1349" s="227" t="s">
        <v>64</v>
      </c>
      <c r="D1349" s="230">
        <v>866</v>
      </c>
      <c r="E1349" s="231">
        <v>6.31423187E-3</v>
      </c>
      <c r="F1349" s="231">
        <v>8.6373842999999998E-4</v>
      </c>
      <c r="G1349" s="231">
        <v>1.8107008300000001E-3</v>
      </c>
      <c r="H1349" s="231">
        <v>3.6397921200000002E-3</v>
      </c>
    </row>
    <row r="1350" spans="1:8">
      <c r="A1350" s="227" t="s">
        <v>127</v>
      </c>
      <c r="B1350" s="227" t="s">
        <v>59</v>
      </c>
      <c r="C1350" s="227" t="s">
        <v>64</v>
      </c>
      <c r="D1350" s="230">
        <v>378</v>
      </c>
      <c r="E1350" s="231">
        <v>5.8672898399999996E-3</v>
      </c>
      <c r="F1350" s="231">
        <v>8.0580637999999995E-4</v>
      </c>
      <c r="G1350" s="231">
        <v>1.7337838000000001E-3</v>
      </c>
      <c r="H1350" s="231">
        <v>3.3276991500000002E-3</v>
      </c>
    </row>
    <row r="1351" spans="1:8">
      <c r="A1351" s="227" t="s">
        <v>127</v>
      </c>
      <c r="B1351" s="227" t="s">
        <v>60</v>
      </c>
      <c r="C1351" s="227" t="s">
        <v>64</v>
      </c>
      <c r="D1351" s="230">
        <v>186</v>
      </c>
      <c r="E1351" s="231">
        <v>5.9307171299999998E-3</v>
      </c>
      <c r="F1351" s="231">
        <v>7.9892202000000001E-4</v>
      </c>
      <c r="G1351" s="231">
        <v>1.64594511E-3</v>
      </c>
      <c r="H1351" s="231">
        <v>3.4858494999999998E-3</v>
      </c>
    </row>
    <row r="1352" spans="1:8">
      <c r="A1352" s="227" t="s">
        <v>127</v>
      </c>
      <c r="B1352" s="227" t="s">
        <v>61</v>
      </c>
      <c r="C1352" s="227" t="s">
        <v>64</v>
      </c>
      <c r="D1352" s="230">
        <v>77</v>
      </c>
      <c r="E1352" s="231">
        <v>7.8939691699999991E-3</v>
      </c>
      <c r="F1352" s="231">
        <v>1.42526435E-3</v>
      </c>
      <c r="G1352" s="231">
        <v>2.1281262899999999E-3</v>
      </c>
      <c r="H1352" s="231">
        <v>4.3405781699999996E-3</v>
      </c>
    </row>
    <row r="1353" spans="1:8">
      <c r="A1353" s="227" t="s">
        <v>127</v>
      </c>
      <c r="B1353" s="227" t="s">
        <v>62</v>
      </c>
      <c r="C1353" s="227" t="s">
        <v>64</v>
      </c>
      <c r="D1353" s="230">
        <v>225</v>
      </c>
      <c r="E1353" s="231">
        <v>6.8415120999999997E-3</v>
      </c>
      <c r="F1353" s="231">
        <v>8.2247916999999995E-4</v>
      </c>
      <c r="G1353" s="231">
        <v>1.9674894600000001E-3</v>
      </c>
      <c r="H1353" s="231">
        <v>4.0515429699999996E-3</v>
      </c>
    </row>
    <row r="1354" spans="1:8">
      <c r="A1354" s="227" t="s">
        <v>127</v>
      </c>
      <c r="B1354" s="227" t="s">
        <v>57</v>
      </c>
      <c r="C1354" s="227" t="s">
        <v>65</v>
      </c>
      <c r="D1354" s="230">
        <v>813</v>
      </c>
      <c r="E1354" s="231">
        <v>6.1900936E-3</v>
      </c>
      <c r="F1354" s="231">
        <v>8.4953394999999997E-4</v>
      </c>
      <c r="G1354" s="231">
        <v>9.2713577999999997E-4</v>
      </c>
      <c r="H1354" s="231">
        <v>4.4134234099999997E-3</v>
      </c>
    </row>
    <row r="1355" spans="1:8">
      <c r="A1355" s="227" t="s">
        <v>127</v>
      </c>
      <c r="B1355" s="227" t="s">
        <v>59</v>
      </c>
      <c r="C1355" s="227" t="s">
        <v>65</v>
      </c>
      <c r="D1355" s="230">
        <v>382</v>
      </c>
      <c r="E1355" s="231">
        <v>5.7108963500000004E-3</v>
      </c>
      <c r="F1355" s="231">
        <v>7.2134938999999999E-4</v>
      </c>
      <c r="G1355" s="231">
        <v>8.8465897E-4</v>
      </c>
      <c r="H1355" s="231">
        <v>4.1048875300000003E-3</v>
      </c>
    </row>
    <row r="1356" spans="1:8">
      <c r="A1356" s="227" t="s">
        <v>127</v>
      </c>
      <c r="B1356" s="227" t="s">
        <v>60</v>
      </c>
      <c r="C1356" s="227" t="s">
        <v>65</v>
      </c>
      <c r="D1356" s="230">
        <v>166</v>
      </c>
      <c r="E1356" s="231">
        <v>5.8876475699999996E-3</v>
      </c>
      <c r="F1356" s="231">
        <v>8.5271619999999996E-4</v>
      </c>
      <c r="G1356" s="231">
        <v>9.4161343999999998E-4</v>
      </c>
      <c r="H1356" s="231">
        <v>4.0933174799999998E-3</v>
      </c>
    </row>
    <row r="1357" spans="1:8">
      <c r="A1357" s="227" t="s">
        <v>127</v>
      </c>
      <c r="B1357" s="227" t="s">
        <v>61</v>
      </c>
      <c r="C1357" s="227" t="s">
        <v>65</v>
      </c>
      <c r="D1357" s="230">
        <v>32</v>
      </c>
      <c r="E1357" s="231">
        <v>9.8285587399999999E-3</v>
      </c>
      <c r="F1357" s="231">
        <v>1.4760558899999999E-3</v>
      </c>
      <c r="G1357" s="231">
        <v>1.2536167200000001E-3</v>
      </c>
      <c r="H1357" s="231">
        <v>7.0988857099999999E-3</v>
      </c>
    </row>
    <row r="1358" spans="1:8">
      <c r="A1358" s="227" t="s">
        <v>127</v>
      </c>
      <c r="B1358" s="227" t="s">
        <v>62</v>
      </c>
      <c r="C1358" s="227" t="s">
        <v>65</v>
      </c>
      <c r="D1358" s="230">
        <v>233</v>
      </c>
      <c r="E1358" s="231">
        <v>6.6915035100000003E-3</v>
      </c>
      <c r="F1358" s="231">
        <v>9.7137752000000003E-4</v>
      </c>
      <c r="G1358" s="231">
        <v>9.4162271999999997E-4</v>
      </c>
      <c r="H1358" s="231">
        <v>4.7785027899999999E-3</v>
      </c>
    </row>
    <row r="1359" spans="1:8">
      <c r="A1359" s="227" t="s">
        <v>127</v>
      </c>
      <c r="B1359" s="227" t="s">
        <v>57</v>
      </c>
      <c r="C1359" s="227" t="s">
        <v>66</v>
      </c>
      <c r="D1359" s="230">
        <v>948</v>
      </c>
      <c r="E1359" s="231">
        <v>6.6903517700000002E-3</v>
      </c>
      <c r="F1359" s="231">
        <v>8.5430806E-4</v>
      </c>
      <c r="G1359" s="231">
        <v>9.3542424000000004E-4</v>
      </c>
      <c r="H1359" s="231">
        <v>4.9006189900000002E-3</v>
      </c>
    </row>
    <row r="1360" spans="1:8">
      <c r="A1360" s="227" t="s">
        <v>127</v>
      </c>
      <c r="B1360" s="227" t="s">
        <v>59</v>
      </c>
      <c r="C1360" s="227" t="s">
        <v>66</v>
      </c>
      <c r="D1360" s="230">
        <v>349</v>
      </c>
      <c r="E1360" s="231">
        <v>6.4291823499999998E-3</v>
      </c>
      <c r="F1360" s="231">
        <v>7.0634992999999997E-4</v>
      </c>
      <c r="G1360" s="231">
        <v>8.0202671000000004E-4</v>
      </c>
      <c r="H1360" s="231">
        <v>4.9208052300000003E-3</v>
      </c>
    </row>
    <row r="1361" spans="1:8">
      <c r="A1361" s="227" t="s">
        <v>127</v>
      </c>
      <c r="B1361" s="227" t="s">
        <v>60</v>
      </c>
      <c r="C1361" s="227" t="s">
        <v>66</v>
      </c>
      <c r="D1361" s="230">
        <v>247</v>
      </c>
      <c r="E1361" s="231">
        <v>6.0075064899999999E-3</v>
      </c>
      <c r="F1361" s="231">
        <v>8.0128180999999995E-4</v>
      </c>
      <c r="G1361" s="231">
        <v>8.1159068000000005E-4</v>
      </c>
      <c r="H1361" s="231">
        <v>4.3946335E-3</v>
      </c>
    </row>
    <row r="1362" spans="1:8">
      <c r="A1362" s="227" t="s">
        <v>127</v>
      </c>
      <c r="B1362" s="227" t="s">
        <v>61</v>
      </c>
      <c r="C1362" s="227" t="s">
        <v>66</v>
      </c>
      <c r="D1362" s="230">
        <v>84</v>
      </c>
      <c r="E1362" s="231">
        <v>7.8419860600000002E-3</v>
      </c>
      <c r="F1362" s="231">
        <v>1.16994573E-3</v>
      </c>
      <c r="G1362" s="231">
        <v>1.1038081900000001E-3</v>
      </c>
      <c r="H1362" s="231">
        <v>5.5682316699999998E-3</v>
      </c>
    </row>
    <row r="1363" spans="1:8">
      <c r="A1363" s="227" t="s">
        <v>127</v>
      </c>
      <c r="B1363" s="227" t="s">
        <v>62</v>
      </c>
      <c r="C1363" s="227" t="s">
        <v>66</v>
      </c>
      <c r="D1363" s="230">
        <v>268</v>
      </c>
      <c r="E1363" s="231">
        <v>7.2988354599999999E-3</v>
      </c>
      <c r="F1363" s="231">
        <v>9.9692486999999994E-4</v>
      </c>
      <c r="G1363" s="231">
        <v>1.1704927799999999E-3</v>
      </c>
      <c r="H1363" s="231">
        <v>5.1314173199999997E-3</v>
      </c>
    </row>
    <row r="1364" spans="1:8">
      <c r="A1364" s="227" t="s">
        <v>127</v>
      </c>
      <c r="B1364" s="227" t="s">
        <v>57</v>
      </c>
      <c r="C1364" s="227" t="s">
        <v>67</v>
      </c>
      <c r="D1364" s="230">
        <v>859</v>
      </c>
      <c r="E1364" s="231">
        <v>7.1402198699999997E-3</v>
      </c>
      <c r="F1364" s="231">
        <v>7.3735854999999999E-4</v>
      </c>
      <c r="G1364" s="231">
        <v>1.4805111200000001E-3</v>
      </c>
      <c r="H1364" s="231">
        <v>4.9223497200000001E-3</v>
      </c>
    </row>
    <row r="1365" spans="1:8">
      <c r="A1365" s="227" t="s">
        <v>127</v>
      </c>
      <c r="B1365" s="227" t="s">
        <v>59</v>
      </c>
      <c r="C1365" s="227" t="s">
        <v>67</v>
      </c>
      <c r="D1365" s="230">
        <v>281</v>
      </c>
      <c r="E1365" s="231">
        <v>6.34152146E-3</v>
      </c>
      <c r="F1365" s="231">
        <v>6.2775940000000001E-4</v>
      </c>
      <c r="G1365" s="231">
        <v>1.3640105600000001E-3</v>
      </c>
      <c r="H1365" s="231">
        <v>4.3497509899999998E-3</v>
      </c>
    </row>
    <row r="1366" spans="1:8">
      <c r="A1366" s="227" t="s">
        <v>127</v>
      </c>
      <c r="B1366" s="227" t="s">
        <v>60</v>
      </c>
      <c r="C1366" s="227" t="s">
        <v>67</v>
      </c>
      <c r="D1366" s="230">
        <v>208</v>
      </c>
      <c r="E1366" s="231">
        <v>6.8234172000000001E-3</v>
      </c>
      <c r="F1366" s="231">
        <v>7.4802994999999999E-4</v>
      </c>
      <c r="G1366" s="231">
        <v>1.3067016200000001E-3</v>
      </c>
      <c r="H1366" s="231">
        <v>4.76868521E-3</v>
      </c>
    </row>
    <row r="1367" spans="1:8">
      <c r="A1367" s="227" t="s">
        <v>127</v>
      </c>
      <c r="B1367" s="227" t="s">
        <v>61</v>
      </c>
      <c r="C1367" s="227" t="s">
        <v>67</v>
      </c>
      <c r="D1367" s="230">
        <v>68</v>
      </c>
      <c r="E1367" s="231">
        <v>8.8911013299999998E-3</v>
      </c>
      <c r="F1367" s="231">
        <v>8.9205448999999997E-4</v>
      </c>
      <c r="G1367" s="231">
        <v>1.7689608400000001E-3</v>
      </c>
      <c r="H1367" s="231">
        <v>6.2300855800000001E-3</v>
      </c>
    </row>
    <row r="1368" spans="1:8">
      <c r="A1368" s="227" t="s">
        <v>127</v>
      </c>
      <c r="B1368" s="227" t="s">
        <v>62</v>
      </c>
      <c r="C1368" s="227" t="s">
        <v>67</v>
      </c>
      <c r="D1368" s="230">
        <v>302</v>
      </c>
      <c r="E1368" s="231">
        <v>7.7073366700000003E-3</v>
      </c>
      <c r="F1368" s="231">
        <v>7.9715452999999995E-4</v>
      </c>
      <c r="G1368" s="231">
        <v>1.6436715700000001E-3</v>
      </c>
      <c r="H1368" s="231">
        <v>5.26651006E-3</v>
      </c>
    </row>
    <row r="1369" spans="1:8">
      <c r="A1369" s="227" t="s">
        <v>127</v>
      </c>
      <c r="B1369" s="227" t="s">
        <v>57</v>
      </c>
      <c r="C1369" s="227" t="s">
        <v>68</v>
      </c>
      <c r="D1369" s="230">
        <v>1032</v>
      </c>
      <c r="E1369" s="231">
        <v>6.8135068700000004E-3</v>
      </c>
      <c r="F1369" s="231">
        <v>1.2416220099999999E-3</v>
      </c>
      <c r="G1369" s="231">
        <v>1.33663709E-3</v>
      </c>
      <c r="H1369" s="231">
        <v>4.2352472999999998E-3</v>
      </c>
    </row>
    <row r="1370" spans="1:8">
      <c r="A1370" s="227" t="s">
        <v>127</v>
      </c>
      <c r="B1370" s="227" t="s">
        <v>59</v>
      </c>
      <c r="C1370" s="227" t="s">
        <v>68</v>
      </c>
      <c r="D1370" s="230">
        <v>429</v>
      </c>
      <c r="E1370" s="231">
        <v>6.0802196900000003E-3</v>
      </c>
      <c r="F1370" s="231">
        <v>1.0436089199999999E-3</v>
      </c>
      <c r="G1370" s="231">
        <v>1.2256375399999999E-3</v>
      </c>
      <c r="H1370" s="231">
        <v>3.8109727299999998E-3</v>
      </c>
    </row>
    <row r="1371" spans="1:8">
      <c r="A1371" s="227" t="s">
        <v>127</v>
      </c>
      <c r="B1371" s="227" t="s">
        <v>60</v>
      </c>
      <c r="C1371" s="227" t="s">
        <v>68</v>
      </c>
      <c r="D1371" s="230">
        <v>239</v>
      </c>
      <c r="E1371" s="231">
        <v>6.7102023699999996E-3</v>
      </c>
      <c r="F1371" s="231">
        <v>1.2118392E-3</v>
      </c>
      <c r="G1371" s="231">
        <v>1.2154712599999999E-3</v>
      </c>
      <c r="H1371" s="231">
        <v>4.2828914399999996E-3</v>
      </c>
    </row>
    <row r="1372" spans="1:8">
      <c r="A1372" s="227" t="s">
        <v>127</v>
      </c>
      <c r="B1372" s="227" t="s">
        <v>61</v>
      </c>
      <c r="C1372" s="227" t="s">
        <v>68</v>
      </c>
      <c r="D1372" s="230">
        <v>64</v>
      </c>
      <c r="E1372" s="231">
        <v>8.1720194400000008E-3</v>
      </c>
      <c r="F1372" s="231">
        <v>1.8343096499999999E-3</v>
      </c>
      <c r="G1372" s="231">
        <v>1.4480249399999999E-3</v>
      </c>
      <c r="H1372" s="231">
        <v>4.8896844100000001E-3</v>
      </c>
    </row>
    <row r="1373" spans="1:8">
      <c r="A1373" s="227" t="s">
        <v>127</v>
      </c>
      <c r="B1373" s="227" t="s">
        <v>62</v>
      </c>
      <c r="C1373" s="227" t="s">
        <v>68</v>
      </c>
      <c r="D1373" s="230">
        <v>300</v>
      </c>
      <c r="E1373" s="231">
        <v>7.6545907999999996E-3</v>
      </c>
      <c r="F1373" s="231">
        <v>1.4220676700000001E-3</v>
      </c>
      <c r="G1373" s="231">
        <v>1.5681324699999999E-3</v>
      </c>
      <c r="H1373" s="231">
        <v>4.6643901900000001E-3</v>
      </c>
    </row>
    <row r="1374" spans="1:8">
      <c r="A1374" s="227" t="s">
        <v>127</v>
      </c>
      <c r="B1374" s="227" t="s">
        <v>57</v>
      </c>
      <c r="C1374" s="227" t="s">
        <v>69</v>
      </c>
      <c r="D1374" s="230">
        <v>562</v>
      </c>
      <c r="E1374" s="231">
        <v>4.3437373899999996E-3</v>
      </c>
      <c r="F1374" s="231">
        <v>7.6493896000000001E-4</v>
      </c>
      <c r="G1374" s="231">
        <v>6.1297260999999999E-4</v>
      </c>
      <c r="H1374" s="231">
        <v>2.96582535E-3</v>
      </c>
    </row>
    <row r="1375" spans="1:8">
      <c r="A1375" s="227" t="s">
        <v>127</v>
      </c>
      <c r="B1375" s="227" t="s">
        <v>59</v>
      </c>
      <c r="C1375" s="227" t="s">
        <v>69</v>
      </c>
      <c r="D1375" s="230">
        <v>194</v>
      </c>
      <c r="E1375" s="231">
        <v>3.9427021199999997E-3</v>
      </c>
      <c r="F1375" s="231">
        <v>7.2880845E-4</v>
      </c>
      <c r="G1375" s="231">
        <v>5.5388482999999997E-4</v>
      </c>
      <c r="H1375" s="231">
        <v>2.6600083400000001E-3</v>
      </c>
    </row>
    <row r="1376" spans="1:8">
      <c r="A1376" s="227" t="s">
        <v>127</v>
      </c>
      <c r="B1376" s="227" t="s">
        <v>60</v>
      </c>
      <c r="C1376" s="227" t="s">
        <v>69</v>
      </c>
      <c r="D1376" s="230">
        <v>156</v>
      </c>
      <c r="E1376" s="231">
        <v>4.27432018E-3</v>
      </c>
      <c r="F1376" s="231">
        <v>8.0454628999999998E-4</v>
      </c>
      <c r="G1376" s="231">
        <v>5.5985851000000001E-4</v>
      </c>
      <c r="H1376" s="231">
        <v>2.9099148899999999E-3</v>
      </c>
    </row>
    <row r="1377" spans="1:8">
      <c r="A1377" s="227" t="s">
        <v>127</v>
      </c>
      <c r="B1377" s="227" t="s">
        <v>61</v>
      </c>
      <c r="C1377" s="227" t="s">
        <v>69</v>
      </c>
      <c r="D1377" s="230">
        <v>53</v>
      </c>
      <c r="E1377" s="231">
        <v>4.6407666600000001E-3</v>
      </c>
      <c r="F1377" s="231">
        <v>8.4512558000000002E-4</v>
      </c>
      <c r="G1377" s="231">
        <v>7.8834703999999995E-4</v>
      </c>
      <c r="H1377" s="231">
        <v>3.00729361E-3</v>
      </c>
    </row>
    <row r="1378" spans="1:8">
      <c r="A1378" s="227" t="s">
        <v>127</v>
      </c>
      <c r="B1378" s="227" t="s">
        <v>62</v>
      </c>
      <c r="C1378" s="227" t="s">
        <v>69</v>
      </c>
      <c r="D1378" s="230">
        <v>159</v>
      </c>
      <c r="E1378" s="231">
        <v>4.8021485800000003E-3</v>
      </c>
      <c r="F1378" s="231">
        <v>7.4343382999999999E-4</v>
      </c>
      <c r="G1378" s="231">
        <v>6.7872093000000003E-4</v>
      </c>
      <c r="H1378" s="231">
        <v>3.3799933699999998E-3</v>
      </c>
    </row>
    <row r="1379" spans="1:8">
      <c r="A1379" s="227" t="s">
        <v>127</v>
      </c>
      <c r="B1379" s="227" t="s">
        <v>57</v>
      </c>
      <c r="C1379" s="227" t="s">
        <v>70</v>
      </c>
      <c r="D1379" s="230">
        <v>682</v>
      </c>
      <c r="E1379" s="231">
        <v>8.4735796500000002E-3</v>
      </c>
      <c r="F1379" s="231">
        <v>1.44326305E-3</v>
      </c>
      <c r="G1379" s="231">
        <v>2.2240548099999998E-3</v>
      </c>
      <c r="H1379" s="231">
        <v>4.8062613099999997E-3</v>
      </c>
    </row>
    <row r="1380" spans="1:8">
      <c r="A1380" s="227" t="s">
        <v>127</v>
      </c>
      <c r="B1380" s="227" t="s">
        <v>59</v>
      </c>
      <c r="C1380" s="227" t="s">
        <v>70</v>
      </c>
      <c r="D1380" s="230">
        <v>263</v>
      </c>
      <c r="E1380" s="231">
        <v>7.5580021499999997E-3</v>
      </c>
      <c r="F1380" s="231">
        <v>1.2981884099999999E-3</v>
      </c>
      <c r="G1380" s="231">
        <v>2.0911224699999998E-3</v>
      </c>
      <c r="H1380" s="231">
        <v>4.1686907900000004E-3</v>
      </c>
    </row>
    <row r="1381" spans="1:8">
      <c r="A1381" s="227" t="s">
        <v>127</v>
      </c>
      <c r="B1381" s="227" t="s">
        <v>60</v>
      </c>
      <c r="C1381" s="227" t="s">
        <v>70</v>
      </c>
      <c r="D1381" s="230">
        <v>156</v>
      </c>
      <c r="E1381" s="231">
        <v>8.4843895999999995E-3</v>
      </c>
      <c r="F1381" s="231">
        <v>1.37338238E-3</v>
      </c>
      <c r="G1381" s="231">
        <v>2.19662548E-3</v>
      </c>
      <c r="H1381" s="231">
        <v>4.9143813300000002E-3</v>
      </c>
    </row>
    <row r="1382" spans="1:8">
      <c r="A1382" s="227" t="s">
        <v>127</v>
      </c>
      <c r="B1382" s="227" t="s">
        <v>61</v>
      </c>
      <c r="C1382" s="227" t="s">
        <v>70</v>
      </c>
      <c r="D1382" s="230">
        <v>67</v>
      </c>
      <c r="E1382" s="231">
        <v>9.5135431400000005E-3</v>
      </c>
      <c r="F1382" s="231">
        <v>1.73179221E-3</v>
      </c>
      <c r="G1382" s="231">
        <v>2.7732860899999999E-3</v>
      </c>
      <c r="H1382" s="231">
        <v>5.0084643700000001E-3</v>
      </c>
    </row>
    <row r="1383" spans="1:8">
      <c r="A1383" s="227" t="s">
        <v>127</v>
      </c>
      <c r="B1383" s="227" t="s">
        <v>62</v>
      </c>
      <c r="C1383" s="227" t="s">
        <v>70</v>
      </c>
      <c r="D1383" s="230">
        <v>196</v>
      </c>
      <c r="E1383" s="231">
        <v>9.33803362E-3</v>
      </c>
      <c r="F1383" s="231">
        <v>1.5949189700000001E-3</v>
      </c>
      <c r="G1383" s="231">
        <v>2.2365124000000001E-3</v>
      </c>
      <c r="H1383" s="231">
        <v>5.5066017199999996E-3</v>
      </c>
    </row>
    <row r="1384" spans="1:8">
      <c r="A1384" s="227" t="s">
        <v>127</v>
      </c>
      <c r="B1384" s="227" t="s">
        <v>57</v>
      </c>
      <c r="C1384" s="227" t="s">
        <v>71</v>
      </c>
      <c r="D1384" s="230">
        <v>585</v>
      </c>
      <c r="E1384" s="231">
        <v>7.5175290200000001E-3</v>
      </c>
      <c r="F1384" s="231">
        <v>1.2242400100000001E-3</v>
      </c>
      <c r="G1384" s="231">
        <v>1.6075100599999999E-3</v>
      </c>
      <c r="H1384" s="231">
        <v>4.6857784799999996E-3</v>
      </c>
    </row>
    <row r="1385" spans="1:8">
      <c r="A1385" s="227" t="s">
        <v>127</v>
      </c>
      <c r="B1385" s="227" t="s">
        <v>59</v>
      </c>
      <c r="C1385" s="227" t="s">
        <v>71</v>
      </c>
      <c r="D1385" s="230">
        <v>268</v>
      </c>
      <c r="E1385" s="231">
        <v>6.5106323400000001E-3</v>
      </c>
      <c r="F1385" s="231">
        <v>1.0064691399999999E-3</v>
      </c>
      <c r="G1385" s="231">
        <v>1.35200709E-3</v>
      </c>
      <c r="H1385" s="231">
        <v>4.1521556400000003E-3</v>
      </c>
    </row>
    <row r="1386" spans="1:8">
      <c r="A1386" s="227" t="s">
        <v>127</v>
      </c>
      <c r="B1386" s="227" t="s">
        <v>60</v>
      </c>
      <c r="C1386" s="227" t="s">
        <v>71</v>
      </c>
      <c r="D1386" s="230">
        <v>139</v>
      </c>
      <c r="E1386" s="231">
        <v>7.5005826099999997E-3</v>
      </c>
      <c r="F1386" s="231">
        <v>1.2806419099999999E-3</v>
      </c>
      <c r="G1386" s="231">
        <v>1.6681652700000001E-3</v>
      </c>
      <c r="H1386" s="231">
        <v>4.5517749900000001E-3</v>
      </c>
    </row>
    <row r="1387" spans="1:8">
      <c r="A1387" s="227" t="s">
        <v>127</v>
      </c>
      <c r="B1387" s="227" t="s">
        <v>61</v>
      </c>
      <c r="C1387" s="227" t="s">
        <v>71</v>
      </c>
      <c r="D1387" s="230">
        <v>43</v>
      </c>
      <c r="E1387" s="231">
        <v>9.8594958700000002E-3</v>
      </c>
      <c r="F1387" s="231">
        <v>1.6351741499999999E-3</v>
      </c>
      <c r="G1387" s="231">
        <v>1.8900730200000001E-3</v>
      </c>
      <c r="H1387" s="231">
        <v>6.3342482599999996E-3</v>
      </c>
    </row>
    <row r="1388" spans="1:8">
      <c r="A1388" s="227" t="s">
        <v>127</v>
      </c>
      <c r="B1388" s="227" t="s">
        <v>62</v>
      </c>
      <c r="C1388" s="227" t="s">
        <v>71</v>
      </c>
      <c r="D1388" s="230">
        <v>135</v>
      </c>
      <c r="E1388" s="231">
        <v>8.7878941299999996E-3</v>
      </c>
      <c r="F1388" s="231">
        <v>1.46759232E-3</v>
      </c>
      <c r="G1388" s="231">
        <v>1.9622768499999999E-3</v>
      </c>
      <c r="H1388" s="231">
        <v>5.3580244300000003E-3</v>
      </c>
    </row>
    <row r="1389" spans="1:8">
      <c r="A1389" s="227" t="s">
        <v>127</v>
      </c>
      <c r="B1389" s="227" t="s">
        <v>57</v>
      </c>
      <c r="C1389" s="227" t="s">
        <v>72</v>
      </c>
      <c r="D1389" s="230">
        <v>1116</v>
      </c>
      <c r="E1389" s="231">
        <v>7.2714117899999996E-3</v>
      </c>
      <c r="F1389" s="231">
        <v>1.4587790499999999E-3</v>
      </c>
      <c r="G1389" s="231">
        <v>1.64193151E-3</v>
      </c>
      <c r="H1389" s="231">
        <v>4.1707007699999998E-3</v>
      </c>
    </row>
    <row r="1390" spans="1:8">
      <c r="A1390" s="227" t="s">
        <v>127</v>
      </c>
      <c r="B1390" s="227" t="s">
        <v>59</v>
      </c>
      <c r="C1390" s="227" t="s">
        <v>72</v>
      </c>
      <c r="D1390" s="230">
        <v>443</v>
      </c>
      <c r="E1390" s="231">
        <v>6.6701935000000002E-3</v>
      </c>
      <c r="F1390" s="231">
        <v>1.25060068E-3</v>
      </c>
      <c r="G1390" s="231">
        <v>1.4834929800000001E-3</v>
      </c>
      <c r="H1390" s="231">
        <v>3.9360993900000004E-3</v>
      </c>
    </row>
    <row r="1391" spans="1:8">
      <c r="A1391" s="227" t="s">
        <v>127</v>
      </c>
      <c r="B1391" s="227" t="s">
        <v>60</v>
      </c>
      <c r="C1391" s="227" t="s">
        <v>72</v>
      </c>
      <c r="D1391" s="230">
        <v>282</v>
      </c>
      <c r="E1391" s="231">
        <v>7.1510126899999998E-3</v>
      </c>
      <c r="F1391" s="231">
        <v>1.4786493E-3</v>
      </c>
      <c r="G1391" s="231">
        <v>1.6550513099999999E-3</v>
      </c>
      <c r="H1391" s="231">
        <v>4.0173116200000001E-3</v>
      </c>
    </row>
    <row r="1392" spans="1:8">
      <c r="A1392" s="227" t="s">
        <v>127</v>
      </c>
      <c r="B1392" s="227" t="s">
        <v>61</v>
      </c>
      <c r="C1392" s="227" t="s">
        <v>72</v>
      </c>
      <c r="D1392" s="230">
        <v>93</v>
      </c>
      <c r="E1392" s="231">
        <v>8.1164125399999995E-3</v>
      </c>
      <c r="F1392" s="231">
        <v>1.7608769000000001E-3</v>
      </c>
      <c r="G1392" s="231">
        <v>2.0916714199999999E-3</v>
      </c>
      <c r="H1392" s="231">
        <v>4.2638637500000002E-3</v>
      </c>
    </row>
    <row r="1393" spans="1:8">
      <c r="A1393" s="227" t="s">
        <v>127</v>
      </c>
      <c r="B1393" s="227" t="s">
        <v>62</v>
      </c>
      <c r="C1393" s="227" t="s">
        <v>72</v>
      </c>
      <c r="D1393" s="230">
        <v>298</v>
      </c>
      <c r="E1393" s="231">
        <v>8.0153956200000008E-3</v>
      </c>
      <c r="F1393" s="231">
        <v>1.65517002E-3</v>
      </c>
      <c r="G1393" s="231">
        <v>1.72469214E-3</v>
      </c>
      <c r="H1393" s="231">
        <v>4.63553295E-3</v>
      </c>
    </row>
    <row r="1394" spans="1:8">
      <c r="A1394" s="227" t="s">
        <v>127</v>
      </c>
      <c r="B1394" s="227" t="s">
        <v>57</v>
      </c>
      <c r="C1394" s="227" t="s">
        <v>73</v>
      </c>
      <c r="D1394" s="230">
        <v>2191</v>
      </c>
      <c r="E1394" s="231">
        <v>6.97365143E-3</v>
      </c>
      <c r="F1394" s="231">
        <v>8.4774389999999996E-4</v>
      </c>
      <c r="G1394" s="231">
        <v>1.8884332900000001E-3</v>
      </c>
      <c r="H1394" s="231">
        <v>4.2374737699999998E-3</v>
      </c>
    </row>
    <row r="1395" spans="1:8">
      <c r="A1395" s="227" t="s">
        <v>127</v>
      </c>
      <c r="B1395" s="227" t="s">
        <v>59</v>
      </c>
      <c r="C1395" s="227" t="s">
        <v>73</v>
      </c>
      <c r="D1395" s="230">
        <v>982</v>
      </c>
      <c r="E1395" s="231">
        <v>6.3509841399999999E-3</v>
      </c>
      <c r="F1395" s="231">
        <v>7.5570900000000002E-4</v>
      </c>
      <c r="G1395" s="231">
        <v>1.81269776E-3</v>
      </c>
      <c r="H1395" s="231">
        <v>3.7825768900000001E-3</v>
      </c>
    </row>
    <row r="1396" spans="1:8">
      <c r="A1396" s="227" t="s">
        <v>127</v>
      </c>
      <c r="B1396" s="227" t="s">
        <v>60</v>
      </c>
      <c r="C1396" s="227" t="s">
        <v>73</v>
      </c>
      <c r="D1396" s="230">
        <v>491</v>
      </c>
      <c r="E1396" s="231">
        <v>6.8035044999999999E-3</v>
      </c>
      <c r="F1396" s="231">
        <v>8.8043086E-4</v>
      </c>
      <c r="G1396" s="231">
        <v>1.7773390800000001E-3</v>
      </c>
      <c r="H1396" s="231">
        <v>4.1457340900000004E-3</v>
      </c>
    </row>
    <row r="1397" spans="1:8">
      <c r="A1397" s="227" t="s">
        <v>127</v>
      </c>
      <c r="B1397" s="227" t="s">
        <v>61</v>
      </c>
      <c r="C1397" s="227" t="s">
        <v>73</v>
      </c>
      <c r="D1397" s="230">
        <v>114</v>
      </c>
      <c r="E1397" s="231">
        <v>8.1969823600000005E-3</v>
      </c>
      <c r="F1397" s="231">
        <v>1.06115962E-3</v>
      </c>
      <c r="G1397" s="231">
        <v>2.05449944E-3</v>
      </c>
      <c r="H1397" s="231">
        <v>5.08132288E-3</v>
      </c>
    </row>
    <row r="1398" spans="1:8">
      <c r="A1398" s="227" t="s">
        <v>127</v>
      </c>
      <c r="B1398" s="227" t="s">
        <v>62</v>
      </c>
      <c r="C1398" s="227" t="s">
        <v>73</v>
      </c>
      <c r="D1398" s="230">
        <v>604</v>
      </c>
      <c r="E1398" s="231">
        <v>7.8934224600000005E-3</v>
      </c>
      <c r="F1398" s="231">
        <v>9.3052466000000003E-4</v>
      </c>
      <c r="G1398" s="231">
        <v>2.07053263E-3</v>
      </c>
      <c r="H1398" s="231">
        <v>4.8923647000000004E-3</v>
      </c>
    </row>
    <row r="1399" spans="1:8">
      <c r="A1399" s="227" t="s">
        <v>127</v>
      </c>
      <c r="B1399" s="227" t="s">
        <v>57</v>
      </c>
      <c r="C1399" s="227" t="s">
        <v>74</v>
      </c>
      <c r="D1399" s="230">
        <v>1810</v>
      </c>
      <c r="E1399" s="231">
        <v>6.9196910300000003E-3</v>
      </c>
      <c r="F1399" s="231">
        <v>9.6036655000000001E-4</v>
      </c>
      <c r="G1399" s="231">
        <v>1.6562689399999999E-3</v>
      </c>
      <c r="H1399" s="231">
        <v>4.3030550599999998E-3</v>
      </c>
    </row>
    <row r="1400" spans="1:8">
      <c r="A1400" s="227" t="s">
        <v>127</v>
      </c>
      <c r="B1400" s="227" t="s">
        <v>59</v>
      </c>
      <c r="C1400" s="227" t="s">
        <v>74</v>
      </c>
      <c r="D1400" s="230">
        <v>797</v>
      </c>
      <c r="E1400" s="231">
        <v>6.12849376E-3</v>
      </c>
      <c r="F1400" s="231">
        <v>7.8130058999999999E-4</v>
      </c>
      <c r="G1400" s="231">
        <v>1.44275094E-3</v>
      </c>
      <c r="H1400" s="231">
        <v>3.9044417599999998E-3</v>
      </c>
    </row>
    <row r="1401" spans="1:8">
      <c r="A1401" s="227" t="s">
        <v>127</v>
      </c>
      <c r="B1401" s="227" t="s">
        <v>60</v>
      </c>
      <c r="C1401" s="227" t="s">
        <v>74</v>
      </c>
      <c r="D1401" s="230">
        <v>408</v>
      </c>
      <c r="E1401" s="231">
        <v>6.7565073399999996E-3</v>
      </c>
      <c r="F1401" s="231">
        <v>9.9327089999999996E-4</v>
      </c>
      <c r="G1401" s="231">
        <v>1.51245891E-3</v>
      </c>
      <c r="H1401" s="231">
        <v>4.2507770299999997E-3</v>
      </c>
    </row>
    <row r="1402" spans="1:8">
      <c r="A1402" s="227" t="s">
        <v>127</v>
      </c>
      <c r="B1402" s="227" t="s">
        <v>61</v>
      </c>
      <c r="C1402" s="227" t="s">
        <v>74</v>
      </c>
      <c r="D1402" s="230">
        <v>184</v>
      </c>
      <c r="E1402" s="231">
        <v>8.64293956E-3</v>
      </c>
      <c r="F1402" s="231">
        <v>1.29038322E-3</v>
      </c>
      <c r="G1402" s="231">
        <v>2.16309355E-3</v>
      </c>
      <c r="H1402" s="231">
        <v>5.1894623200000002E-3</v>
      </c>
    </row>
    <row r="1403" spans="1:8">
      <c r="A1403" s="227" t="s">
        <v>127</v>
      </c>
      <c r="B1403" s="227" t="s">
        <v>62</v>
      </c>
      <c r="C1403" s="227" t="s">
        <v>74</v>
      </c>
      <c r="D1403" s="230">
        <v>421</v>
      </c>
      <c r="E1403" s="231">
        <v>7.8225067899999993E-3</v>
      </c>
      <c r="F1403" s="231">
        <v>1.12323478E-3</v>
      </c>
      <c r="G1403" s="231">
        <v>1.9783416700000001E-3</v>
      </c>
      <c r="H1403" s="231">
        <v>4.7209298699999996E-3</v>
      </c>
    </row>
    <row r="1404" spans="1:8">
      <c r="A1404" s="227" t="s">
        <v>127</v>
      </c>
      <c r="B1404" s="227" t="s">
        <v>57</v>
      </c>
      <c r="C1404" s="227" t="s">
        <v>75</v>
      </c>
      <c r="D1404" s="230">
        <v>845</v>
      </c>
      <c r="E1404" s="231">
        <v>6.0249285400000002E-3</v>
      </c>
      <c r="F1404" s="231">
        <v>6.3862840000000005E-4</v>
      </c>
      <c r="G1404" s="231">
        <v>1.25791669E-3</v>
      </c>
      <c r="H1404" s="231">
        <v>4.1283829600000004E-3</v>
      </c>
    </row>
    <row r="1405" spans="1:8">
      <c r="A1405" s="227" t="s">
        <v>127</v>
      </c>
      <c r="B1405" s="227" t="s">
        <v>59</v>
      </c>
      <c r="C1405" s="227" t="s">
        <v>75</v>
      </c>
      <c r="D1405" s="230">
        <v>257</v>
      </c>
      <c r="E1405" s="231">
        <v>5.35559856E-3</v>
      </c>
      <c r="F1405" s="231">
        <v>5.4317060000000003E-4</v>
      </c>
      <c r="G1405" s="231">
        <v>9.8064358000000008E-4</v>
      </c>
      <c r="H1405" s="231">
        <v>3.83178388E-3</v>
      </c>
    </row>
    <row r="1406" spans="1:8">
      <c r="A1406" s="227" t="s">
        <v>127</v>
      </c>
      <c r="B1406" s="227" t="s">
        <v>60</v>
      </c>
      <c r="C1406" s="227" t="s">
        <v>75</v>
      </c>
      <c r="D1406" s="230">
        <v>199</v>
      </c>
      <c r="E1406" s="231">
        <v>5.9665803600000003E-3</v>
      </c>
      <c r="F1406" s="231">
        <v>6.9758492000000002E-4</v>
      </c>
      <c r="G1406" s="231">
        <v>1.21300926E-3</v>
      </c>
      <c r="H1406" s="231">
        <v>4.0559857100000004E-3</v>
      </c>
    </row>
    <row r="1407" spans="1:8">
      <c r="A1407" s="227" t="s">
        <v>127</v>
      </c>
      <c r="B1407" s="227" t="s">
        <v>61</v>
      </c>
      <c r="C1407" s="227" t="s">
        <v>75</v>
      </c>
      <c r="D1407" s="230">
        <v>72</v>
      </c>
      <c r="E1407" s="231">
        <v>7.3109565599999999E-3</v>
      </c>
      <c r="F1407" s="231">
        <v>7.9941465000000003E-4</v>
      </c>
      <c r="G1407" s="231">
        <v>1.2699329E-3</v>
      </c>
      <c r="H1407" s="231">
        <v>5.2416086300000001E-3</v>
      </c>
    </row>
    <row r="1408" spans="1:8">
      <c r="A1408" s="227" t="s">
        <v>127</v>
      </c>
      <c r="B1408" s="227" t="s">
        <v>62</v>
      </c>
      <c r="C1408" s="227" t="s">
        <v>75</v>
      </c>
      <c r="D1408" s="230">
        <v>317</v>
      </c>
      <c r="E1408" s="231">
        <v>6.3121054400000001E-3</v>
      </c>
      <c r="F1408" s="231">
        <v>6.4248862999999995E-4</v>
      </c>
      <c r="G1408" s="231">
        <v>1.5081709599999999E-3</v>
      </c>
      <c r="H1408" s="231">
        <v>4.1614453100000002E-3</v>
      </c>
    </row>
    <row r="1409" spans="1:8">
      <c r="A1409" s="227" t="s">
        <v>127</v>
      </c>
      <c r="B1409" s="227" t="s">
        <v>57</v>
      </c>
      <c r="C1409" s="227" t="s">
        <v>76</v>
      </c>
      <c r="D1409" s="230">
        <v>1104</v>
      </c>
      <c r="E1409" s="231">
        <v>5.6793161299999997E-3</v>
      </c>
      <c r="F1409" s="231">
        <v>4.4342098999999998E-4</v>
      </c>
      <c r="G1409" s="231">
        <v>1.46870153E-3</v>
      </c>
      <c r="H1409" s="231">
        <v>3.7671931199999998E-3</v>
      </c>
    </row>
    <row r="1410" spans="1:8">
      <c r="A1410" s="227" t="s">
        <v>127</v>
      </c>
      <c r="B1410" s="227" t="s">
        <v>59</v>
      </c>
      <c r="C1410" s="227" t="s">
        <v>76</v>
      </c>
      <c r="D1410" s="230">
        <v>573</v>
      </c>
      <c r="E1410" s="231">
        <v>5.2692535300000003E-3</v>
      </c>
      <c r="F1410" s="231">
        <v>4.1198024000000001E-4</v>
      </c>
      <c r="G1410" s="231">
        <v>1.3044160899999999E-3</v>
      </c>
      <c r="H1410" s="231">
        <v>3.5528566999999999E-3</v>
      </c>
    </row>
    <row r="1411" spans="1:8">
      <c r="A1411" s="227" t="s">
        <v>127</v>
      </c>
      <c r="B1411" s="227" t="s">
        <v>60</v>
      </c>
      <c r="C1411" s="227" t="s">
        <v>76</v>
      </c>
      <c r="D1411" s="230">
        <v>248</v>
      </c>
      <c r="E1411" s="231">
        <v>5.5532218299999998E-3</v>
      </c>
      <c r="F1411" s="231">
        <v>4.7976380000000002E-4</v>
      </c>
      <c r="G1411" s="231">
        <v>1.3495460999999999E-3</v>
      </c>
      <c r="H1411" s="231">
        <v>3.72391141E-3</v>
      </c>
    </row>
    <row r="1412" spans="1:8">
      <c r="A1412" s="227" t="s">
        <v>127</v>
      </c>
      <c r="B1412" s="227" t="s">
        <v>61</v>
      </c>
      <c r="C1412" s="227" t="s">
        <v>76</v>
      </c>
      <c r="D1412" s="230">
        <v>77</v>
      </c>
      <c r="E1412" s="231">
        <v>6.6958270800000002E-3</v>
      </c>
      <c r="F1412" s="231">
        <v>5.3691657000000002E-4</v>
      </c>
      <c r="G1412" s="231">
        <v>1.69327173E-3</v>
      </c>
      <c r="H1412" s="231">
        <v>4.4656382699999999E-3</v>
      </c>
    </row>
    <row r="1413" spans="1:8">
      <c r="A1413" s="227" t="s">
        <v>127</v>
      </c>
      <c r="B1413" s="227" t="s">
        <v>62</v>
      </c>
      <c r="C1413" s="227" t="s">
        <v>76</v>
      </c>
      <c r="D1413" s="230">
        <v>206</v>
      </c>
      <c r="E1413" s="231">
        <v>6.59177203E-3</v>
      </c>
      <c r="F1413" s="231">
        <v>4.5217523999999999E-4</v>
      </c>
      <c r="G1413" s="231">
        <v>1.9851782300000002E-3</v>
      </c>
      <c r="H1413" s="231">
        <v>4.1544181700000002E-3</v>
      </c>
    </row>
    <row r="1414" spans="1:8">
      <c r="A1414" s="227" t="s">
        <v>127</v>
      </c>
      <c r="B1414" s="227" t="s">
        <v>57</v>
      </c>
      <c r="C1414" s="227" t="s">
        <v>77</v>
      </c>
      <c r="D1414" s="230">
        <v>2263</v>
      </c>
      <c r="E1414" s="231">
        <v>6.5806970899999996E-3</v>
      </c>
      <c r="F1414" s="231">
        <v>8.2407586999999995E-4</v>
      </c>
      <c r="G1414" s="231">
        <v>1.8211647100000001E-3</v>
      </c>
      <c r="H1414" s="231">
        <v>3.9354560100000003E-3</v>
      </c>
    </row>
    <row r="1415" spans="1:8">
      <c r="A1415" s="227" t="s">
        <v>127</v>
      </c>
      <c r="B1415" s="227" t="s">
        <v>59</v>
      </c>
      <c r="C1415" s="227" t="s">
        <v>77</v>
      </c>
      <c r="D1415" s="230">
        <v>915</v>
      </c>
      <c r="E1415" s="231">
        <v>6.0085506699999996E-3</v>
      </c>
      <c r="F1415" s="231">
        <v>7.0695431000000004E-4</v>
      </c>
      <c r="G1415" s="231">
        <v>1.6773676999999999E-3</v>
      </c>
      <c r="H1415" s="231">
        <v>3.62422815E-3</v>
      </c>
    </row>
    <row r="1416" spans="1:8">
      <c r="A1416" s="227" t="s">
        <v>127</v>
      </c>
      <c r="B1416" s="227" t="s">
        <v>60</v>
      </c>
      <c r="C1416" s="227" t="s">
        <v>77</v>
      </c>
      <c r="D1416" s="230">
        <v>444</v>
      </c>
      <c r="E1416" s="231">
        <v>5.9625508499999997E-3</v>
      </c>
      <c r="F1416" s="231">
        <v>7.8834019E-4</v>
      </c>
      <c r="G1416" s="231">
        <v>1.61473949E-3</v>
      </c>
      <c r="H1416" s="231">
        <v>3.5594707000000001E-3</v>
      </c>
    </row>
    <row r="1417" spans="1:8">
      <c r="A1417" s="227" t="s">
        <v>127</v>
      </c>
      <c r="B1417" s="227" t="s">
        <v>61</v>
      </c>
      <c r="C1417" s="227" t="s">
        <v>77</v>
      </c>
      <c r="D1417" s="230">
        <v>292</v>
      </c>
      <c r="E1417" s="231">
        <v>7.4387998400000004E-3</v>
      </c>
      <c r="F1417" s="231">
        <v>9.5747693000000004E-4</v>
      </c>
      <c r="G1417" s="231">
        <v>2.104103E-3</v>
      </c>
      <c r="H1417" s="231">
        <v>4.3772194399999999E-3</v>
      </c>
    </row>
    <row r="1418" spans="1:8">
      <c r="A1418" s="227" t="s">
        <v>127</v>
      </c>
      <c r="B1418" s="227" t="s">
        <v>62</v>
      </c>
      <c r="C1418" s="227" t="s">
        <v>77</v>
      </c>
      <c r="D1418" s="230">
        <v>612</v>
      </c>
      <c r="E1418" s="231">
        <v>7.4751495499999999E-3</v>
      </c>
      <c r="F1418" s="231">
        <v>9.6146111000000004E-4</v>
      </c>
      <c r="G1418" s="231">
        <v>2.0509181100000001E-3</v>
      </c>
      <c r="H1418" s="231">
        <v>4.4627698100000003E-3</v>
      </c>
    </row>
    <row r="1419" spans="1:8">
      <c r="A1419" s="227" t="s">
        <v>127</v>
      </c>
      <c r="B1419" s="227" t="s">
        <v>57</v>
      </c>
      <c r="C1419" s="227" t="s">
        <v>78</v>
      </c>
      <c r="D1419" s="230">
        <v>702</v>
      </c>
      <c r="E1419" s="231">
        <v>7.1817786799999997E-3</v>
      </c>
      <c r="F1419" s="231">
        <v>1.0735198799999999E-3</v>
      </c>
      <c r="G1419" s="231">
        <v>1.70358145E-3</v>
      </c>
      <c r="H1419" s="231">
        <v>4.4046768799999997E-3</v>
      </c>
    </row>
    <row r="1420" spans="1:8">
      <c r="A1420" s="227" t="s">
        <v>127</v>
      </c>
      <c r="B1420" s="227" t="s">
        <v>59</v>
      </c>
      <c r="C1420" s="227" t="s">
        <v>78</v>
      </c>
      <c r="D1420" s="230">
        <v>302</v>
      </c>
      <c r="E1420" s="231">
        <v>6.75278215E-3</v>
      </c>
      <c r="F1420" s="231">
        <v>1.0589125700000001E-3</v>
      </c>
      <c r="G1420" s="231">
        <v>1.5258613E-3</v>
      </c>
      <c r="H1420" s="231">
        <v>4.1680077899999999E-3</v>
      </c>
    </row>
    <row r="1421" spans="1:8">
      <c r="A1421" s="227" t="s">
        <v>127</v>
      </c>
      <c r="B1421" s="227" t="s">
        <v>60</v>
      </c>
      <c r="C1421" s="227" t="s">
        <v>78</v>
      </c>
      <c r="D1421" s="230">
        <v>156</v>
      </c>
      <c r="E1421" s="231">
        <v>6.95267961E-3</v>
      </c>
      <c r="F1421" s="231">
        <v>1.06451783E-3</v>
      </c>
      <c r="G1421" s="231">
        <v>1.80978429E-3</v>
      </c>
      <c r="H1421" s="231">
        <v>4.0783770400000001E-3</v>
      </c>
    </row>
    <row r="1422" spans="1:8">
      <c r="A1422" s="227" t="s">
        <v>127</v>
      </c>
      <c r="B1422" s="227" t="s">
        <v>61</v>
      </c>
      <c r="C1422" s="227" t="s">
        <v>78</v>
      </c>
      <c r="D1422" s="230">
        <v>57</v>
      </c>
      <c r="E1422" s="231">
        <v>8.1182990299999997E-3</v>
      </c>
      <c r="F1422" s="231">
        <v>1.1509094300000001E-3</v>
      </c>
      <c r="G1422" s="231">
        <v>2.0810995000000001E-3</v>
      </c>
      <c r="H1422" s="231">
        <v>4.8862895299999999E-3</v>
      </c>
    </row>
    <row r="1423" spans="1:8">
      <c r="A1423" s="227" t="s">
        <v>127</v>
      </c>
      <c r="B1423" s="227" t="s">
        <v>62</v>
      </c>
      <c r="C1423" s="227" t="s">
        <v>78</v>
      </c>
      <c r="D1423" s="230">
        <v>187</v>
      </c>
      <c r="E1423" s="231">
        <v>7.7802532699999998E-3</v>
      </c>
      <c r="F1423" s="231">
        <v>1.0810306800000001E-3</v>
      </c>
      <c r="G1423" s="231">
        <v>1.7869253600000001E-3</v>
      </c>
      <c r="H1423" s="231">
        <v>4.9122967599999996E-3</v>
      </c>
    </row>
    <row r="1424" spans="1:8">
      <c r="A1424" s="227" t="s">
        <v>127</v>
      </c>
      <c r="B1424" s="227" t="s">
        <v>57</v>
      </c>
      <c r="C1424" s="227" t="s">
        <v>79</v>
      </c>
      <c r="D1424" s="230">
        <v>9785</v>
      </c>
      <c r="E1424" s="231">
        <v>4.6578956800000003E-3</v>
      </c>
      <c r="F1424" s="231">
        <v>9.5633882000000002E-4</v>
      </c>
      <c r="G1424" s="231">
        <v>7.3796793000000004E-4</v>
      </c>
      <c r="H1424" s="231">
        <v>2.96358844E-3</v>
      </c>
    </row>
    <row r="1425" spans="1:8">
      <c r="A1425" s="227" t="s">
        <v>127</v>
      </c>
      <c r="B1425" s="227" t="s">
        <v>59</v>
      </c>
      <c r="C1425" s="227" t="s">
        <v>79</v>
      </c>
      <c r="D1425" s="230">
        <v>5428</v>
      </c>
      <c r="E1425" s="231">
        <v>4.4512334199999998E-3</v>
      </c>
      <c r="F1425" s="231">
        <v>8.7951637000000004E-4</v>
      </c>
      <c r="G1425" s="231">
        <v>6.9451031000000002E-4</v>
      </c>
      <c r="H1425" s="231">
        <v>2.8772062500000001E-3</v>
      </c>
    </row>
    <row r="1426" spans="1:8">
      <c r="A1426" s="227" t="s">
        <v>127</v>
      </c>
      <c r="B1426" s="227" t="s">
        <v>60</v>
      </c>
      <c r="C1426" s="227" t="s">
        <v>79</v>
      </c>
      <c r="D1426" s="230">
        <v>2239</v>
      </c>
      <c r="E1426" s="231">
        <v>4.5646460500000001E-3</v>
      </c>
      <c r="F1426" s="231">
        <v>1.0449954600000001E-3</v>
      </c>
      <c r="G1426" s="231">
        <v>7.1818683000000004E-4</v>
      </c>
      <c r="H1426" s="231">
        <v>2.8014632899999998E-3</v>
      </c>
    </row>
    <row r="1427" spans="1:8">
      <c r="A1427" s="227" t="s">
        <v>127</v>
      </c>
      <c r="B1427" s="227" t="s">
        <v>61</v>
      </c>
      <c r="C1427" s="227" t="s">
        <v>79</v>
      </c>
      <c r="D1427" s="230">
        <v>469</v>
      </c>
      <c r="E1427" s="231">
        <v>5.4019828900000004E-3</v>
      </c>
      <c r="F1427" s="231">
        <v>1.17255957E-3</v>
      </c>
      <c r="G1427" s="231">
        <v>7.9814198000000003E-4</v>
      </c>
      <c r="H1427" s="231">
        <v>3.4312808600000001E-3</v>
      </c>
    </row>
    <row r="1428" spans="1:8">
      <c r="A1428" s="227" t="s">
        <v>127</v>
      </c>
      <c r="B1428" s="227" t="s">
        <v>62</v>
      </c>
      <c r="C1428" s="227" t="s">
        <v>79</v>
      </c>
      <c r="D1428" s="230">
        <v>1649</v>
      </c>
      <c r="E1428" s="231">
        <v>5.2531484100000001E-3</v>
      </c>
      <c r="F1428" s="231">
        <v>1.0273409599999999E-3</v>
      </c>
      <c r="G1428" s="231">
        <v>8.9076127999999997E-4</v>
      </c>
      <c r="H1428" s="231">
        <v>3.3350456899999999E-3</v>
      </c>
    </row>
    <row r="1429" spans="1:8">
      <c r="A1429" s="227" t="s">
        <v>127</v>
      </c>
      <c r="B1429" s="227" t="s">
        <v>57</v>
      </c>
      <c r="C1429" s="227" t="s">
        <v>80</v>
      </c>
      <c r="D1429" s="230">
        <v>4350</v>
      </c>
      <c r="E1429" s="231">
        <v>4.9392292199999998E-3</v>
      </c>
      <c r="F1429" s="231">
        <v>1.17151157E-3</v>
      </c>
      <c r="G1429" s="231">
        <v>5.3633171000000001E-4</v>
      </c>
      <c r="H1429" s="231">
        <v>3.2313854600000001E-3</v>
      </c>
    </row>
    <row r="1430" spans="1:8">
      <c r="A1430" s="227" t="s">
        <v>127</v>
      </c>
      <c r="B1430" s="227" t="s">
        <v>59</v>
      </c>
      <c r="C1430" s="227" t="s">
        <v>80</v>
      </c>
      <c r="D1430" s="230">
        <v>2190</v>
      </c>
      <c r="E1430" s="231">
        <v>4.68809168E-3</v>
      </c>
      <c r="F1430" s="231">
        <v>1.07622482E-3</v>
      </c>
      <c r="G1430" s="231">
        <v>4.8161865000000001E-4</v>
      </c>
      <c r="H1430" s="231">
        <v>3.1302477300000002E-3</v>
      </c>
    </row>
    <row r="1431" spans="1:8">
      <c r="A1431" s="227" t="s">
        <v>127</v>
      </c>
      <c r="B1431" s="227" t="s">
        <v>60</v>
      </c>
      <c r="C1431" s="227" t="s">
        <v>80</v>
      </c>
      <c r="D1431" s="230">
        <v>954</v>
      </c>
      <c r="E1431" s="231">
        <v>4.9602184299999998E-3</v>
      </c>
      <c r="F1431" s="231">
        <v>1.2877550199999999E-3</v>
      </c>
      <c r="G1431" s="231">
        <v>5.2520066000000005E-4</v>
      </c>
      <c r="H1431" s="231">
        <v>3.1472622599999999E-3</v>
      </c>
    </row>
    <row r="1432" spans="1:8">
      <c r="A1432" s="227" t="s">
        <v>127</v>
      </c>
      <c r="B1432" s="227" t="s">
        <v>61</v>
      </c>
      <c r="C1432" s="227" t="s">
        <v>80</v>
      </c>
      <c r="D1432" s="230">
        <v>242</v>
      </c>
      <c r="E1432" s="231">
        <v>5.7489188499999996E-3</v>
      </c>
      <c r="F1432" s="231">
        <v>1.52749056E-3</v>
      </c>
      <c r="G1432" s="231">
        <v>6.2284753999999995E-4</v>
      </c>
      <c r="H1432" s="231">
        <v>3.5985802799999998E-3</v>
      </c>
    </row>
    <row r="1433" spans="1:8">
      <c r="A1433" s="227" t="s">
        <v>127</v>
      </c>
      <c r="B1433" s="227" t="s">
        <v>62</v>
      </c>
      <c r="C1433" s="227" t="s">
        <v>80</v>
      </c>
      <c r="D1433" s="230">
        <v>964</v>
      </c>
      <c r="E1433" s="231">
        <v>5.2857257100000004E-3</v>
      </c>
      <c r="F1433" s="231">
        <v>1.1835808999999999E-3</v>
      </c>
      <c r="G1433" s="231">
        <v>6.4992483999999997E-4</v>
      </c>
      <c r="H1433" s="231">
        <v>3.4522194900000001E-3</v>
      </c>
    </row>
    <row r="1434" spans="1:8">
      <c r="A1434" s="227" t="s">
        <v>127</v>
      </c>
      <c r="B1434" s="227" t="s">
        <v>57</v>
      </c>
      <c r="C1434" s="227" t="s">
        <v>119</v>
      </c>
      <c r="D1434" s="230">
        <v>1948</v>
      </c>
      <c r="E1434" s="231">
        <v>6.2336605999999996E-3</v>
      </c>
      <c r="F1434" s="231">
        <v>1.1148896800000001E-3</v>
      </c>
      <c r="G1434" s="231">
        <v>1.16833362E-3</v>
      </c>
      <c r="H1434" s="231">
        <v>3.9504368200000001E-3</v>
      </c>
    </row>
    <row r="1435" spans="1:8">
      <c r="A1435" s="227" t="s">
        <v>127</v>
      </c>
      <c r="B1435" s="227" t="s">
        <v>59</v>
      </c>
      <c r="C1435" s="227" t="s">
        <v>119</v>
      </c>
      <c r="D1435" s="230">
        <v>876</v>
      </c>
      <c r="E1435" s="231">
        <v>5.6658393400000001E-3</v>
      </c>
      <c r="F1435" s="231">
        <v>9.9942634000000003E-4</v>
      </c>
      <c r="G1435" s="231">
        <v>1.1042140000000001E-3</v>
      </c>
      <c r="H1435" s="231">
        <v>3.56219852E-3</v>
      </c>
    </row>
    <row r="1436" spans="1:8">
      <c r="A1436" s="227" t="s">
        <v>127</v>
      </c>
      <c r="B1436" s="227" t="s">
        <v>60</v>
      </c>
      <c r="C1436" s="227" t="s">
        <v>119</v>
      </c>
      <c r="D1436" s="230">
        <v>419</v>
      </c>
      <c r="E1436" s="231">
        <v>5.94194709E-3</v>
      </c>
      <c r="F1436" s="231">
        <v>1.14395471E-3</v>
      </c>
      <c r="G1436" s="231">
        <v>1.04650047E-3</v>
      </c>
      <c r="H1436" s="231">
        <v>3.7514914000000002E-3</v>
      </c>
    </row>
    <row r="1437" spans="1:8">
      <c r="A1437" s="227" t="s">
        <v>127</v>
      </c>
      <c r="B1437" s="227" t="s">
        <v>61</v>
      </c>
      <c r="C1437" s="227" t="s">
        <v>119</v>
      </c>
      <c r="D1437" s="230">
        <v>197</v>
      </c>
      <c r="E1437" s="231">
        <v>7.9253029299999993E-3</v>
      </c>
      <c r="F1437" s="231">
        <v>1.67589043E-3</v>
      </c>
      <c r="G1437" s="231">
        <v>1.3657992399999999E-3</v>
      </c>
      <c r="H1437" s="231">
        <v>4.8836127400000004E-3</v>
      </c>
    </row>
    <row r="1438" spans="1:8">
      <c r="A1438" s="227" t="s">
        <v>127</v>
      </c>
      <c r="B1438" s="227" t="s">
        <v>62</v>
      </c>
      <c r="C1438" s="227" t="s">
        <v>119</v>
      </c>
      <c r="D1438" s="230">
        <v>456</v>
      </c>
      <c r="E1438" s="231">
        <v>6.8616997300000003E-3</v>
      </c>
      <c r="F1438" s="231">
        <v>1.0676319699999999E-3</v>
      </c>
      <c r="G1438" s="231">
        <v>1.3181497299999999E-3</v>
      </c>
      <c r="H1438" s="231">
        <v>4.4759175699999997E-3</v>
      </c>
    </row>
    <row r="1439" spans="1:8">
      <c r="A1439" s="227" t="s">
        <v>127</v>
      </c>
      <c r="B1439" s="227" t="s">
        <v>57</v>
      </c>
      <c r="C1439" s="227" t="s">
        <v>82</v>
      </c>
      <c r="D1439" s="230">
        <v>981</v>
      </c>
      <c r="E1439" s="231">
        <v>7.3833977400000004E-3</v>
      </c>
      <c r="F1439" s="231">
        <v>1.2395701099999999E-3</v>
      </c>
      <c r="G1439" s="231">
        <v>1.6043363100000001E-3</v>
      </c>
      <c r="H1439" s="231">
        <v>4.5394908200000004E-3</v>
      </c>
    </row>
    <row r="1440" spans="1:8">
      <c r="A1440" s="227" t="s">
        <v>127</v>
      </c>
      <c r="B1440" s="227" t="s">
        <v>59</v>
      </c>
      <c r="C1440" s="227" t="s">
        <v>82</v>
      </c>
      <c r="D1440" s="230">
        <v>365</v>
      </c>
      <c r="E1440" s="231">
        <v>6.3834345499999999E-3</v>
      </c>
      <c r="F1440" s="231">
        <v>1.12769509E-3</v>
      </c>
      <c r="G1440" s="231">
        <v>1.44466618E-3</v>
      </c>
      <c r="H1440" s="231">
        <v>3.8110728099999998E-3</v>
      </c>
    </row>
    <row r="1441" spans="1:8">
      <c r="A1441" s="227" t="s">
        <v>127</v>
      </c>
      <c r="B1441" s="227" t="s">
        <v>60</v>
      </c>
      <c r="C1441" s="227" t="s">
        <v>82</v>
      </c>
      <c r="D1441" s="230">
        <v>249</v>
      </c>
      <c r="E1441" s="231">
        <v>7.4913540700000001E-3</v>
      </c>
      <c r="F1441" s="231">
        <v>1.1532702599999999E-3</v>
      </c>
      <c r="G1441" s="231">
        <v>1.4756244700000001E-3</v>
      </c>
      <c r="H1441" s="231">
        <v>4.8624588500000001E-3</v>
      </c>
    </row>
    <row r="1442" spans="1:8">
      <c r="A1442" s="227" t="s">
        <v>127</v>
      </c>
      <c r="B1442" s="227" t="s">
        <v>61</v>
      </c>
      <c r="C1442" s="227" t="s">
        <v>82</v>
      </c>
      <c r="D1442" s="230">
        <v>105</v>
      </c>
      <c r="E1442" s="231">
        <v>8.7498895E-3</v>
      </c>
      <c r="F1442" s="231">
        <v>1.5628304300000001E-3</v>
      </c>
      <c r="G1442" s="231">
        <v>1.8365297200000001E-3</v>
      </c>
      <c r="H1442" s="231">
        <v>5.3505288400000003E-3</v>
      </c>
    </row>
    <row r="1443" spans="1:8">
      <c r="A1443" s="227" t="s">
        <v>127</v>
      </c>
      <c r="B1443" s="227" t="s">
        <v>62</v>
      </c>
      <c r="C1443" s="227" t="s">
        <v>82</v>
      </c>
      <c r="D1443" s="230">
        <v>262</v>
      </c>
      <c r="E1443" s="231">
        <v>8.1262366900000001E-3</v>
      </c>
      <c r="F1443" s="231">
        <v>1.3478934399999999E-3</v>
      </c>
      <c r="G1443" s="231">
        <v>1.85604831E-3</v>
      </c>
      <c r="H1443" s="231">
        <v>4.9222943999999999E-3</v>
      </c>
    </row>
    <row r="1444" spans="1:8">
      <c r="A1444" s="227" t="s">
        <v>127</v>
      </c>
      <c r="B1444" s="227" t="s">
        <v>57</v>
      </c>
      <c r="C1444" s="227" t="s">
        <v>83</v>
      </c>
      <c r="D1444" s="230">
        <v>1351</v>
      </c>
      <c r="E1444" s="231">
        <v>6.0173702999999999E-3</v>
      </c>
      <c r="F1444" s="231">
        <v>8.5908562000000001E-4</v>
      </c>
      <c r="G1444" s="231">
        <v>1.0257060200000001E-3</v>
      </c>
      <c r="H1444" s="231">
        <v>4.1325781699999998E-3</v>
      </c>
    </row>
    <row r="1445" spans="1:8">
      <c r="A1445" s="227" t="s">
        <v>127</v>
      </c>
      <c r="B1445" s="227" t="s">
        <v>59</v>
      </c>
      <c r="C1445" s="227" t="s">
        <v>83</v>
      </c>
      <c r="D1445" s="230">
        <v>573</v>
      </c>
      <c r="E1445" s="231">
        <v>5.4934431300000001E-3</v>
      </c>
      <c r="F1445" s="231">
        <v>7.3635729000000002E-4</v>
      </c>
      <c r="G1445" s="231">
        <v>9.5519416000000004E-4</v>
      </c>
      <c r="H1445" s="231">
        <v>3.8018912E-3</v>
      </c>
    </row>
    <row r="1446" spans="1:8">
      <c r="A1446" s="227" t="s">
        <v>127</v>
      </c>
      <c r="B1446" s="227" t="s">
        <v>60</v>
      </c>
      <c r="C1446" s="227" t="s">
        <v>83</v>
      </c>
      <c r="D1446" s="230">
        <v>212</v>
      </c>
      <c r="E1446" s="231">
        <v>5.5563742500000001E-3</v>
      </c>
      <c r="F1446" s="231">
        <v>8.7307803999999995E-4</v>
      </c>
      <c r="G1446" s="231">
        <v>9.9995608000000009E-4</v>
      </c>
      <c r="H1446" s="231">
        <v>3.6833396599999998E-3</v>
      </c>
    </row>
    <row r="1447" spans="1:8">
      <c r="A1447" s="227" t="s">
        <v>127</v>
      </c>
      <c r="B1447" s="227" t="s">
        <v>61</v>
      </c>
      <c r="C1447" s="227" t="s">
        <v>83</v>
      </c>
      <c r="D1447" s="230">
        <v>237</v>
      </c>
      <c r="E1447" s="231">
        <v>6.9963077999999996E-3</v>
      </c>
      <c r="F1447" s="231">
        <v>1.0955811E-3</v>
      </c>
      <c r="G1447" s="231">
        <v>1.17742981E-3</v>
      </c>
      <c r="H1447" s="231">
        <v>4.7232963700000003E-3</v>
      </c>
    </row>
    <row r="1448" spans="1:8">
      <c r="A1448" s="227" t="s">
        <v>127</v>
      </c>
      <c r="B1448" s="227" t="s">
        <v>62</v>
      </c>
      <c r="C1448" s="227" t="s">
        <v>83</v>
      </c>
      <c r="D1448" s="230">
        <v>329</v>
      </c>
      <c r="E1448" s="231">
        <v>6.5217266500000003E-3</v>
      </c>
      <c r="F1448" s="231">
        <v>8.9345495000000001E-4</v>
      </c>
      <c r="G1448" s="231">
        <v>1.0558086000000001E-3</v>
      </c>
      <c r="H1448" s="231">
        <v>4.5724626200000004E-3</v>
      </c>
    </row>
    <row r="1449" spans="1:8">
      <c r="A1449" s="227" t="s">
        <v>127</v>
      </c>
      <c r="B1449" s="227" t="s">
        <v>57</v>
      </c>
      <c r="C1449" s="227" t="s">
        <v>84</v>
      </c>
      <c r="D1449" s="230">
        <v>1280</v>
      </c>
      <c r="E1449" s="231">
        <v>5.6712237100000002E-3</v>
      </c>
      <c r="F1449" s="231">
        <v>7.7897111000000004E-4</v>
      </c>
      <c r="G1449" s="231">
        <v>1.0391797999999999E-3</v>
      </c>
      <c r="H1449" s="231">
        <v>3.8530723199999999E-3</v>
      </c>
    </row>
    <row r="1450" spans="1:8">
      <c r="A1450" s="227" t="s">
        <v>127</v>
      </c>
      <c r="B1450" s="227" t="s">
        <v>59</v>
      </c>
      <c r="C1450" s="227" t="s">
        <v>84</v>
      </c>
      <c r="D1450" s="230">
        <v>477</v>
      </c>
      <c r="E1450" s="231">
        <v>4.8602130800000001E-3</v>
      </c>
      <c r="F1450" s="231">
        <v>6.5627643999999999E-4</v>
      </c>
      <c r="G1450" s="231">
        <v>8.4296602000000003E-4</v>
      </c>
      <c r="H1450" s="231">
        <v>3.3609701299999999E-3</v>
      </c>
    </row>
    <row r="1451" spans="1:8">
      <c r="A1451" s="227" t="s">
        <v>127</v>
      </c>
      <c r="B1451" s="227" t="s">
        <v>60</v>
      </c>
      <c r="C1451" s="227" t="s">
        <v>84</v>
      </c>
      <c r="D1451" s="230">
        <v>310</v>
      </c>
      <c r="E1451" s="231">
        <v>5.4353342799999997E-3</v>
      </c>
      <c r="F1451" s="231">
        <v>7.2431277999999999E-4</v>
      </c>
      <c r="G1451" s="231">
        <v>1.0648145799999999E-3</v>
      </c>
      <c r="H1451" s="231">
        <v>3.6462064700000002E-3</v>
      </c>
    </row>
    <row r="1452" spans="1:8">
      <c r="A1452" s="227" t="s">
        <v>127</v>
      </c>
      <c r="B1452" s="227" t="s">
        <v>61</v>
      </c>
      <c r="C1452" s="227" t="s">
        <v>84</v>
      </c>
      <c r="D1452" s="230">
        <v>140</v>
      </c>
      <c r="E1452" s="231">
        <v>7.3500328500000003E-3</v>
      </c>
      <c r="F1452" s="231">
        <v>9.864415699999999E-4</v>
      </c>
      <c r="G1452" s="231">
        <v>1.40930863E-3</v>
      </c>
      <c r="H1452" s="231">
        <v>4.9542821800000001E-3</v>
      </c>
    </row>
    <row r="1453" spans="1:8">
      <c r="A1453" s="227" t="s">
        <v>127</v>
      </c>
      <c r="B1453" s="227" t="s">
        <v>62</v>
      </c>
      <c r="C1453" s="227" t="s">
        <v>84</v>
      </c>
      <c r="D1453" s="230">
        <v>353</v>
      </c>
      <c r="E1453" s="231">
        <v>6.3084603099999997E-3</v>
      </c>
      <c r="F1453" s="231">
        <v>9.1048265999999997E-4</v>
      </c>
      <c r="G1453" s="231">
        <v>1.13501311E-3</v>
      </c>
      <c r="H1453" s="231">
        <v>4.26296405E-3</v>
      </c>
    </row>
    <row r="1454" spans="1:8">
      <c r="A1454" s="227" t="s">
        <v>127</v>
      </c>
      <c r="B1454" s="227" t="s">
        <v>57</v>
      </c>
      <c r="C1454" s="227" t="s">
        <v>86</v>
      </c>
      <c r="D1454" s="230">
        <v>4</v>
      </c>
      <c r="E1454" s="231">
        <v>6.4207175299999999E-3</v>
      </c>
      <c r="F1454" s="231">
        <v>2.2077543300000001E-3</v>
      </c>
      <c r="G1454" s="231">
        <v>3.0902776E-3</v>
      </c>
      <c r="H1454" s="231">
        <v>1.12268489E-3</v>
      </c>
    </row>
    <row r="1455" spans="1:8">
      <c r="A1455" s="227" t="s">
        <v>127</v>
      </c>
      <c r="B1455" s="227" t="s">
        <v>60</v>
      </c>
      <c r="C1455" s="227" t="s">
        <v>86</v>
      </c>
      <c r="D1455" s="230">
        <v>2</v>
      </c>
      <c r="E1455" s="231">
        <v>6.4583333299999997E-3</v>
      </c>
      <c r="F1455" s="231">
        <v>1.89814791E-3</v>
      </c>
      <c r="G1455" s="231">
        <v>3.9178239499999996E-3</v>
      </c>
      <c r="H1455" s="231">
        <v>6.4236076000000002E-4</v>
      </c>
    </row>
    <row r="1456" spans="1:8">
      <c r="A1456" s="227" t="s">
        <v>127</v>
      </c>
      <c r="B1456" s="227" t="s">
        <v>62</v>
      </c>
      <c r="C1456" s="227" t="s">
        <v>86</v>
      </c>
      <c r="D1456" s="230">
        <v>2</v>
      </c>
      <c r="E1456" s="231">
        <v>6.3831017300000001E-3</v>
      </c>
      <c r="F1456" s="231">
        <v>2.5173607600000002E-3</v>
      </c>
      <c r="G1456" s="231">
        <v>2.2627312399999999E-3</v>
      </c>
      <c r="H1456" s="231">
        <v>1.60300902E-3</v>
      </c>
    </row>
    <row r="1457" spans="1:8">
      <c r="A1457" s="227" t="s">
        <v>127</v>
      </c>
      <c r="B1457" s="227" t="s">
        <v>57</v>
      </c>
      <c r="C1457" s="227" t="s">
        <v>87</v>
      </c>
      <c r="D1457" s="230">
        <v>1914</v>
      </c>
      <c r="E1457" s="231">
        <v>6.5236534399999999E-3</v>
      </c>
      <c r="F1457" s="231">
        <v>9.8434633000000007E-4</v>
      </c>
      <c r="G1457" s="231">
        <v>1.16037022E-3</v>
      </c>
      <c r="H1457" s="231">
        <v>4.3789363900000001E-3</v>
      </c>
    </row>
    <row r="1458" spans="1:8">
      <c r="A1458" s="227" t="s">
        <v>127</v>
      </c>
      <c r="B1458" s="227" t="s">
        <v>59</v>
      </c>
      <c r="C1458" s="227" t="s">
        <v>87</v>
      </c>
      <c r="D1458" s="230">
        <v>605</v>
      </c>
      <c r="E1458" s="231">
        <v>6.0282749499999998E-3</v>
      </c>
      <c r="F1458" s="231">
        <v>8.2304077999999995E-4</v>
      </c>
      <c r="G1458" s="231">
        <v>1.0418194599999999E-3</v>
      </c>
      <c r="H1458" s="231">
        <v>4.1634142199999998E-3</v>
      </c>
    </row>
    <row r="1459" spans="1:8">
      <c r="A1459" s="227" t="s">
        <v>127</v>
      </c>
      <c r="B1459" s="227" t="s">
        <v>60</v>
      </c>
      <c r="C1459" s="227" t="s">
        <v>87</v>
      </c>
      <c r="D1459" s="230">
        <v>475</v>
      </c>
      <c r="E1459" s="231">
        <v>6.2860377799999999E-3</v>
      </c>
      <c r="F1459" s="231">
        <v>9.1839644999999997E-4</v>
      </c>
      <c r="G1459" s="231">
        <v>1.1368175099999999E-3</v>
      </c>
      <c r="H1459" s="231">
        <v>4.2308233400000003E-3</v>
      </c>
    </row>
    <row r="1460" spans="1:8">
      <c r="A1460" s="227" t="s">
        <v>127</v>
      </c>
      <c r="B1460" s="227" t="s">
        <v>61</v>
      </c>
      <c r="C1460" s="227" t="s">
        <v>87</v>
      </c>
      <c r="D1460" s="230">
        <v>177</v>
      </c>
      <c r="E1460" s="231">
        <v>7.6318265000000001E-3</v>
      </c>
      <c r="F1460" s="231">
        <v>1.32277911E-3</v>
      </c>
      <c r="G1460" s="231">
        <v>1.2275709099999999E-3</v>
      </c>
      <c r="H1460" s="231">
        <v>5.0814759999999997E-3</v>
      </c>
    </row>
    <row r="1461" spans="1:8">
      <c r="A1461" s="227" t="s">
        <v>127</v>
      </c>
      <c r="B1461" s="227" t="s">
        <v>62</v>
      </c>
      <c r="C1461" s="227" t="s">
        <v>87</v>
      </c>
      <c r="D1461" s="230">
        <v>657</v>
      </c>
      <c r="E1461" s="231">
        <v>6.8530671400000003E-3</v>
      </c>
      <c r="F1461" s="231">
        <v>1.0893896500000001E-3</v>
      </c>
      <c r="G1461" s="231">
        <v>1.2684618999999999E-3</v>
      </c>
      <c r="H1461" s="231">
        <v>4.49521509E-3</v>
      </c>
    </row>
    <row r="1462" spans="1:8">
      <c r="A1462" s="227" t="s">
        <v>127</v>
      </c>
      <c r="B1462" s="227" t="s">
        <v>57</v>
      </c>
      <c r="C1462" s="227" t="s">
        <v>88</v>
      </c>
      <c r="D1462" s="230">
        <v>1942</v>
      </c>
      <c r="E1462" s="231">
        <v>5.6196120400000002E-3</v>
      </c>
      <c r="F1462" s="231">
        <v>1.1553390900000001E-3</v>
      </c>
      <c r="G1462" s="231">
        <v>9.6182199999999998E-4</v>
      </c>
      <c r="H1462" s="231">
        <v>3.5024504600000002E-3</v>
      </c>
    </row>
    <row r="1463" spans="1:8">
      <c r="A1463" s="227" t="s">
        <v>127</v>
      </c>
      <c r="B1463" s="227" t="s">
        <v>59</v>
      </c>
      <c r="C1463" s="227" t="s">
        <v>88</v>
      </c>
      <c r="D1463" s="230">
        <v>939</v>
      </c>
      <c r="E1463" s="231">
        <v>5.0132871500000002E-3</v>
      </c>
      <c r="F1463" s="231">
        <v>9.8340161999999997E-4</v>
      </c>
      <c r="G1463" s="231">
        <v>7.9238626E-4</v>
      </c>
      <c r="H1463" s="231">
        <v>3.2374987700000001E-3</v>
      </c>
    </row>
    <row r="1464" spans="1:8">
      <c r="A1464" s="227" t="s">
        <v>127</v>
      </c>
      <c r="B1464" s="227" t="s">
        <v>60</v>
      </c>
      <c r="C1464" s="227" t="s">
        <v>88</v>
      </c>
      <c r="D1464" s="230">
        <v>469</v>
      </c>
      <c r="E1464" s="231">
        <v>5.8123072699999999E-3</v>
      </c>
      <c r="F1464" s="231">
        <v>1.2481982499999999E-3</v>
      </c>
      <c r="G1464" s="231">
        <v>9.5378735999999997E-4</v>
      </c>
      <c r="H1464" s="231">
        <v>3.6103211699999999E-3</v>
      </c>
    </row>
    <row r="1465" spans="1:8">
      <c r="A1465" s="227" t="s">
        <v>127</v>
      </c>
      <c r="B1465" s="227" t="s">
        <v>61</v>
      </c>
      <c r="C1465" s="227" t="s">
        <v>88</v>
      </c>
      <c r="D1465" s="230">
        <v>92</v>
      </c>
      <c r="E1465" s="231">
        <v>6.7086853500000002E-3</v>
      </c>
      <c r="F1465" s="231">
        <v>1.9351346E-3</v>
      </c>
      <c r="G1465" s="231">
        <v>1.3191925900000001E-3</v>
      </c>
      <c r="H1465" s="231">
        <v>3.4543576699999998E-3</v>
      </c>
    </row>
    <row r="1466" spans="1:8">
      <c r="A1466" s="227" t="s">
        <v>127</v>
      </c>
      <c r="B1466" s="227" t="s">
        <v>62</v>
      </c>
      <c r="C1466" s="227" t="s">
        <v>88</v>
      </c>
      <c r="D1466" s="230">
        <v>442</v>
      </c>
      <c r="E1466" s="231">
        <v>6.4765583299999999E-3</v>
      </c>
      <c r="F1466" s="231">
        <v>1.2597670300000001E-3</v>
      </c>
      <c r="G1466" s="231">
        <v>1.25591773E-3</v>
      </c>
      <c r="H1466" s="231">
        <v>3.9608730999999998E-3</v>
      </c>
    </row>
    <row r="1467" spans="1:8">
      <c r="A1467" s="227" t="s">
        <v>127</v>
      </c>
      <c r="B1467" s="227" t="s">
        <v>57</v>
      </c>
      <c r="C1467" s="227" t="s">
        <v>89</v>
      </c>
      <c r="D1467" s="230">
        <v>1081</v>
      </c>
      <c r="E1467" s="231">
        <v>7.0567587600000002E-3</v>
      </c>
      <c r="F1467" s="231">
        <v>1.4009124E-3</v>
      </c>
      <c r="G1467" s="231">
        <v>1.5207110499999999E-3</v>
      </c>
      <c r="H1467" s="231">
        <v>4.1351348399999996E-3</v>
      </c>
    </row>
    <row r="1468" spans="1:8">
      <c r="A1468" s="227" t="s">
        <v>127</v>
      </c>
      <c r="B1468" s="227" t="s">
        <v>59</v>
      </c>
      <c r="C1468" s="227" t="s">
        <v>89</v>
      </c>
      <c r="D1468" s="230">
        <v>438</v>
      </c>
      <c r="E1468" s="231">
        <v>6.2434728300000001E-3</v>
      </c>
      <c r="F1468" s="231">
        <v>1.1979692699999999E-3</v>
      </c>
      <c r="G1468" s="231">
        <v>1.36182963E-3</v>
      </c>
      <c r="H1468" s="231">
        <v>3.6836734600000001E-3</v>
      </c>
    </row>
    <row r="1469" spans="1:8">
      <c r="A1469" s="227" t="s">
        <v>127</v>
      </c>
      <c r="B1469" s="227" t="s">
        <v>60</v>
      </c>
      <c r="C1469" s="227" t="s">
        <v>89</v>
      </c>
      <c r="D1469" s="230">
        <v>251</v>
      </c>
      <c r="E1469" s="231">
        <v>6.8215100000000002E-3</v>
      </c>
      <c r="F1469" s="231">
        <v>1.4274381499999999E-3</v>
      </c>
      <c r="G1469" s="231">
        <v>1.4858157800000001E-3</v>
      </c>
      <c r="H1469" s="231">
        <v>3.9082556200000004E-3</v>
      </c>
    </row>
    <row r="1470" spans="1:8">
      <c r="A1470" s="227" t="s">
        <v>127</v>
      </c>
      <c r="B1470" s="227" t="s">
        <v>61</v>
      </c>
      <c r="C1470" s="227" t="s">
        <v>89</v>
      </c>
      <c r="D1470" s="230">
        <v>104</v>
      </c>
      <c r="E1470" s="231">
        <v>8.3740649299999994E-3</v>
      </c>
      <c r="F1470" s="231">
        <v>1.6754582599999999E-3</v>
      </c>
      <c r="G1470" s="231">
        <v>1.75636553E-3</v>
      </c>
      <c r="H1470" s="231">
        <v>4.9422406800000004E-3</v>
      </c>
    </row>
    <row r="1471" spans="1:8">
      <c r="A1471" s="227" t="s">
        <v>127</v>
      </c>
      <c r="B1471" s="227" t="s">
        <v>62</v>
      </c>
      <c r="C1471" s="227" t="s">
        <v>89</v>
      </c>
      <c r="D1471" s="230">
        <v>288</v>
      </c>
      <c r="E1471" s="231">
        <v>8.0229630400000009E-3</v>
      </c>
      <c r="F1471" s="231">
        <v>1.5872955900000001E-3</v>
      </c>
      <c r="G1471" s="231">
        <v>1.70765793E-3</v>
      </c>
      <c r="H1471" s="231">
        <v>4.72800902E-3</v>
      </c>
    </row>
    <row r="1472" spans="1:8">
      <c r="A1472" s="227" t="s">
        <v>127</v>
      </c>
      <c r="B1472" s="227" t="s">
        <v>57</v>
      </c>
      <c r="C1472" s="227" t="s">
        <v>90</v>
      </c>
      <c r="D1472" s="230">
        <v>922</v>
      </c>
      <c r="E1472" s="231">
        <v>6.8813014800000001E-3</v>
      </c>
      <c r="F1472" s="231">
        <v>7.5389627E-4</v>
      </c>
      <c r="G1472" s="231">
        <v>1.6272744000000001E-3</v>
      </c>
      <c r="H1472" s="231">
        <v>4.5001303100000003E-3</v>
      </c>
    </row>
    <row r="1473" spans="1:8">
      <c r="A1473" s="227" t="s">
        <v>127</v>
      </c>
      <c r="B1473" s="227" t="s">
        <v>59</v>
      </c>
      <c r="C1473" s="227" t="s">
        <v>90</v>
      </c>
      <c r="D1473" s="230">
        <v>352</v>
      </c>
      <c r="E1473" s="231">
        <v>6.17914144E-3</v>
      </c>
      <c r="F1473" s="231">
        <v>6.9164932000000004E-4</v>
      </c>
      <c r="G1473" s="231">
        <v>1.3621235900000001E-3</v>
      </c>
      <c r="H1473" s="231">
        <v>4.1253680099999999E-3</v>
      </c>
    </row>
    <row r="1474" spans="1:8">
      <c r="A1474" s="227" t="s">
        <v>127</v>
      </c>
      <c r="B1474" s="227" t="s">
        <v>60</v>
      </c>
      <c r="C1474" s="227" t="s">
        <v>90</v>
      </c>
      <c r="D1474" s="230">
        <v>250</v>
      </c>
      <c r="E1474" s="231">
        <v>6.43513865E-3</v>
      </c>
      <c r="F1474" s="231">
        <v>7.6518492999999999E-4</v>
      </c>
      <c r="G1474" s="231">
        <v>1.43874976E-3</v>
      </c>
      <c r="H1474" s="231">
        <v>4.2312034500000002E-3</v>
      </c>
    </row>
    <row r="1475" spans="1:8">
      <c r="A1475" s="227" t="s">
        <v>127</v>
      </c>
      <c r="B1475" s="227" t="s">
        <v>61</v>
      </c>
      <c r="C1475" s="227" t="s">
        <v>90</v>
      </c>
      <c r="D1475" s="230">
        <v>93</v>
      </c>
      <c r="E1475" s="231">
        <v>8.4742132400000003E-3</v>
      </c>
      <c r="F1475" s="231">
        <v>9.6176796000000005E-4</v>
      </c>
      <c r="G1475" s="231">
        <v>2.1064812500000002E-3</v>
      </c>
      <c r="H1475" s="231">
        <v>5.4059635500000001E-3</v>
      </c>
    </row>
    <row r="1476" spans="1:8">
      <c r="A1476" s="227" t="s">
        <v>127</v>
      </c>
      <c r="B1476" s="227" t="s">
        <v>62</v>
      </c>
      <c r="C1476" s="227" t="s">
        <v>90</v>
      </c>
      <c r="D1476" s="230">
        <v>227</v>
      </c>
      <c r="E1476" s="231">
        <v>7.8088796800000002E-3</v>
      </c>
      <c r="F1476" s="231">
        <v>7.5282444E-4</v>
      </c>
      <c r="G1476" s="231">
        <v>2.0497325800000001E-3</v>
      </c>
      <c r="H1476" s="231">
        <v>5.0063221899999998E-3</v>
      </c>
    </row>
    <row r="1477" spans="1:8">
      <c r="A1477" s="227" t="s">
        <v>127</v>
      </c>
      <c r="B1477" s="227" t="s">
        <v>57</v>
      </c>
      <c r="C1477" s="227" t="s">
        <v>91</v>
      </c>
      <c r="D1477" s="230">
        <v>2173</v>
      </c>
      <c r="E1477" s="231">
        <v>4.9084351400000004E-3</v>
      </c>
      <c r="F1477" s="231">
        <v>9.0340072E-4</v>
      </c>
      <c r="G1477" s="231">
        <v>5.3543250999999999E-4</v>
      </c>
      <c r="H1477" s="231">
        <v>3.4696014400000001E-3</v>
      </c>
    </row>
    <row r="1478" spans="1:8">
      <c r="A1478" s="227" t="s">
        <v>127</v>
      </c>
      <c r="B1478" s="227" t="s">
        <v>59</v>
      </c>
      <c r="C1478" s="227" t="s">
        <v>91</v>
      </c>
      <c r="D1478" s="230">
        <v>1112</v>
      </c>
      <c r="E1478" s="231">
        <v>4.7068488699999996E-3</v>
      </c>
      <c r="F1478" s="231">
        <v>8.4350204000000005E-4</v>
      </c>
      <c r="G1478" s="231">
        <v>4.7943911000000001E-4</v>
      </c>
      <c r="H1478" s="231">
        <v>3.3839072099999998E-3</v>
      </c>
    </row>
    <row r="1479" spans="1:8">
      <c r="A1479" s="227" t="s">
        <v>127</v>
      </c>
      <c r="B1479" s="227" t="s">
        <v>60</v>
      </c>
      <c r="C1479" s="227" t="s">
        <v>91</v>
      </c>
      <c r="D1479" s="230">
        <v>405</v>
      </c>
      <c r="E1479" s="231">
        <v>4.78446477E-3</v>
      </c>
      <c r="F1479" s="231">
        <v>9.2421099999999998E-4</v>
      </c>
      <c r="G1479" s="231">
        <v>4.9899953000000002E-4</v>
      </c>
      <c r="H1479" s="231">
        <v>3.3612537599999998E-3</v>
      </c>
    </row>
    <row r="1480" spans="1:8">
      <c r="A1480" s="227" t="s">
        <v>127</v>
      </c>
      <c r="B1480" s="227" t="s">
        <v>61</v>
      </c>
      <c r="C1480" s="227" t="s">
        <v>91</v>
      </c>
      <c r="D1480" s="230">
        <v>118</v>
      </c>
      <c r="E1480" s="231">
        <v>5.7056259400000003E-3</v>
      </c>
      <c r="F1480" s="231">
        <v>1.3177767600000001E-3</v>
      </c>
      <c r="G1480" s="231">
        <v>5.7379919000000005E-4</v>
      </c>
      <c r="H1480" s="231">
        <v>3.8140494900000001E-3</v>
      </c>
    </row>
    <row r="1481" spans="1:8">
      <c r="A1481" s="227" t="s">
        <v>127</v>
      </c>
      <c r="B1481" s="227" t="s">
        <v>62</v>
      </c>
      <c r="C1481" s="227" t="s">
        <v>91</v>
      </c>
      <c r="D1481" s="230">
        <v>538</v>
      </c>
      <c r="E1481" s="231">
        <v>5.2435716199999999E-3</v>
      </c>
      <c r="F1481" s="231">
        <v>9.2065497000000005E-4</v>
      </c>
      <c r="G1481" s="231">
        <v>6.7017737000000003E-4</v>
      </c>
      <c r="H1481" s="231">
        <v>3.6527388200000002E-3</v>
      </c>
    </row>
    <row r="1482" spans="1:8">
      <c r="A1482" s="227" t="s">
        <v>127</v>
      </c>
      <c r="B1482" s="227" t="s">
        <v>57</v>
      </c>
      <c r="C1482" s="227" t="s">
        <v>92</v>
      </c>
      <c r="D1482" s="230">
        <v>1124</v>
      </c>
      <c r="E1482" s="231">
        <v>6.9773952999999996E-3</v>
      </c>
      <c r="F1482" s="231">
        <v>7.7374308999999999E-4</v>
      </c>
      <c r="G1482" s="231">
        <v>1.48244917E-3</v>
      </c>
      <c r="H1482" s="231">
        <v>4.7212025500000003E-3</v>
      </c>
    </row>
    <row r="1483" spans="1:8">
      <c r="A1483" s="227" t="s">
        <v>127</v>
      </c>
      <c r="B1483" s="227" t="s">
        <v>59</v>
      </c>
      <c r="C1483" s="227" t="s">
        <v>92</v>
      </c>
      <c r="D1483" s="230">
        <v>414</v>
      </c>
      <c r="E1483" s="231">
        <v>6.3205345199999997E-3</v>
      </c>
      <c r="F1483" s="231">
        <v>7.0506775000000002E-4</v>
      </c>
      <c r="G1483" s="231">
        <v>1.1773682399999999E-3</v>
      </c>
      <c r="H1483" s="231">
        <v>4.4380980299999996E-3</v>
      </c>
    </row>
    <row r="1484" spans="1:8">
      <c r="A1484" s="227" t="s">
        <v>127</v>
      </c>
      <c r="B1484" s="227" t="s">
        <v>60</v>
      </c>
      <c r="C1484" s="227" t="s">
        <v>92</v>
      </c>
      <c r="D1484" s="230">
        <v>281</v>
      </c>
      <c r="E1484" s="231">
        <v>6.8158937299999996E-3</v>
      </c>
      <c r="F1484" s="231">
        <v>7.5214984000000003E-4</v>
      </c>
      <c r="G1484" s="231">
        <v>1.39061858E-3</v>
      </c>
      <c r="H1484" s="231">
        <v>4.67312484E-3</v>
      </c>
    </row>
    <row r="1485" spans="1:8">
      <c r="A1485" s="227" t="s">
        <v>127</v>
      </c>
      <c r="B1485" s="227" t="s">
        <v>61</v>
      </c>
      <c r="C1485" s="227" t="s">
        <v>92</v>
      </c>
      <c r="D1485" s="230">
        <v>140</v>
      </c>
      <c r="E1485" s="231">
        <v>8.0936670800000002E-3</v>
      </c>
      <c r="F1485" s="231">
        <v>1.0082669599999999E-3</v>
      </c>
      <c r="G1485" s="231">
        <v>1.70791971E-3</v>
      </c>
      <c r="H1485" s="231">
        <v>5.3774799099999999E-3</v>
      </c>
    </row>
    <row r="1486" spans="1:8">
      <c r="A1486" s="227" t="s">
        <v>127</v>
      </c>
      <c r="B1486" s="227" t="s">
        <v>62</v>
      </c>
      <c r="C1486" s="227" t="s">
        <v>92</v>
      </c>
      <c r="D1486" s="230">
        <v>289</v>
      </c>
      <c r="E1486" s="231">
        <v>7.5346418699999999E-3</v>
      </c>
      <c r="F1486" s="231">
        <v>7.7950763999999997E-4</v>
      </c>
      <c r="G1486" s="231">
        <v>1.8995496100000001E-3</v>
      </c>
      <c r="H1486" s="231">
        <v>4.8555841499999999E-3</v>
      </c>
    </row>
    <row r="1487" spans="1:8">
      <c r="A1487" s="227" t="s">
        <v>127</v>
      </c>
      <c r="B1487" s="227" t="s">
        <v>57</v>
      </c>
      <c r="C1487" s="227" t="s">
        <v>93</v>
      </c>
      <c r="D1487" s="230">
        <v>875</v>
      </c>
      <c r="E1487" s="231">
        <v>7.59702356E-3</v>
      </c>
      <c r="F1487" s="231">
        <v>1.17361088E-3</v>
      </c>
      <c r="G1487" s="231">
        <v>1.80808177E-3</v>
      </c>
      <c r="H1487" s="231">
        <v>4.6153304499999999E-3</v>
      </c>
    </row>
    <row r="1488" spans="1:8">
      <c r="A1488" s="227" t="s">
        <v>127</v>
      </c>
      <c r="B1488" s="227" t="s">
        <v>59</v>
      </c>
      <c r="C1488" s="227" t="s">
        <v>93</v>
      </c>
      <c r="D1488" s="230">
        <v>316</v>
      </c>
      <c r="E1488" s="231">
        <v>6.51429885E-3</v>
      </c>
      <c r="F1488" s="231">
        <v>1.00262224E-3</v>
      </c>
      <c r="G1488" s="231">
        <v>1.75347197E-3</v>
      </c>
      <c r="H1488" s="231">
        <v>3.75820416E-3</v>
      </c>
    </row>
    <row r="1489" spans="1:8">
      <c r="A1489" s="227" t="s">
        <v>127</v>
      </c>
      <c r="B1489" s="227" t="s">
        <v>60</v>
      </c>
      <c r="C1489" s="227" t="s">
        <v>93</v>
      </c>
      <c r="D1489" s="230">
        <v>224</v>
      </c>
      <c r="E1489" s="231">
        <v>7.0119768699999996E-3</v>
      </c>
      <c r="F1489" s="231">
        <v>1.13467238E-3</v>
      </c>
      <c r="G1489" s="231">
        <v>1.60378407E-3</v>
      </c>
      <c r="H1489" s="231">
        <v>4.2735199399999996E-3</v>
      </c>
    </row>
    <row r="1490" spans="1:8">
      <c r="A1490" s="227" t="s">
        <v>127</v>
      </c>
      <c r="B1490" s="227" t="s">
        <v>61</v>
      </c>
      <c r="C1490" s="227" t="s">
        <v>93</v>
      </c>
      <c r="D1490" s="230">
        <v>105</v>
      </c>
      <c r="E1490" s="231">
        <v>8.6480376799999998E-3</v>
      </c>
      <c r="F1490" s="231">
        <v>1.45888424E-3</v>
      </c>
      <c r="G1490" s="231">
        <v>1.6353612800000001E-3</v>
      </c>
      <c r="H1490" s="231">
        <v>5.5537916399999998E-3</v>
      </c>
    </row>
    <row r="1491" spans="1:8">
      <c r="A1491" s="227" t="s">
        <v>127</v>
      </c>
      <c r="B1491" s="227" t="s">
        <v>62</v>
      </c>
      <c r="C1491" s="227" t="s">
        <v>93</v>
      </c>
      <c r="D1491" s="230">
        <v>230</v>
      </c>
      <c r="E1491" s="231">
        <v>9.17456696E-3</v>
      </c>
      <c r="F1491" s="231">
        <v>1.31622361E-3</v>
      </c>
      <c r="G1491" s="231">
        <v>2.16092972E-3</v>
      </c>
      <c r="H1491" s="231">
        <v>5.6974132100000002E-3</v>
      </c>
    </row>
    <row r="1492" spans="1:8">
      <c r="A1492" s="227" t="s">
        <v>127</v>
      </c>
      <c r="B1492" s="227" t="s">
        <v>57</v>
      </c>
      <c r="C1492" s="227" t="s">
        <v>94</v>
      </c>
      <c r="D1492" s="230">
        <v>1105</v>
      </c>
      <c r="E1492" s="231">
        <v>6.6663417299999998E-3</v>
      </c>
      <c r="F1492" s="231">
        <v>1.0117414200000001E-3</v>
      </c>
      <c r="G1492" s="231">
        <v>1.50963609E-3</v>
      </c>
      <c r="H1492" s="231">
        <v>4.1449637300000003E-3</v>
      </c>
    </row>
    <row r="1493" spans="1:8">
      <c r="A1493" s="227" t="s">
        <v>127</v>
      </c>
      <c r="B1493" s="227" t="s">
        <v>59</v>
      </c>
      <c r="C1493" s="227" t="s">
        <v>94</v>
      </c>
      <c r="D1493" s="230">
        <v>367</v>
      </c>
      <c r="E1493" s="231">
        <v>5.8989931100000004E-3</v>
      </c>
      <c r="F1493" s="231">
        <v>8.9530323999999998E-4</v>
      </c>
      <c r="G1493" s="231">
        <v>1.2877810799999999E-3</v>
      </c>
      <c r="H1493" s="231">
        <v>3.7159082700000002E-3</v>
      </c>
    </row>
    <row r="1494" spans="1:8">
      <c r="A1494" s="227" t="s">
        <v>127</v>
      </c>
      <c r="B1494" s="227" t="s">
        <v>60</v>
      </c>
      <c r="C1494" s="227" t="s">
        <v>94</v>
      </c>
      <c r="D1494" s="230">
        <v>205</v>
      </c>
      <c r="E1494" s="231">
        <v>6.8140241700000003E-3</v>
      </c>
      <c r="F1494" s="231">
        <v>1.15136606E-3</v>
      </c>
      <c r="G1494" s="231">
        <v>1.40599569E-3</v>
      </c>
      <c r="H1494" s="231">
        <v>4.2566619E-3</v>
      </c>
    </row>
    <row r="1495" spans="1:8">
      <c r="A1495" s="227" t="s">
        <v>127</v>
      </c>
      <c r="B1495" s="227" t="s">
        <v>61</v>
      </c>
      <c r="C1495" s="227" t="s">
        <v>94</v>
      </c>
      <c r="D1495" s="230">
        <v>126</v>
      </c>
      <c r="E1495" s="231">
        <v>7.1584727299999996E-3</v>
      </c>
      <c r="F1495" s="231">
        <v>1.2082045199999999E-3</v>
      </c>
      <c r="G1495" s="231">
        <v>1.63488365E-3</v>
      </c>
      <c r="H1495" s="231">
        <v>4.3153840899999999E-3</v>
      </c>
    </row>
    <row r="1496" spans="1:8">
      <c r="A1496" s="227" t="s">
        <v>127</v>
      </c>
      <c r="B1496" s="227" t="s">
        <v>62</v>
      </c>
      <c r="C1496" s="227" t="s">
        <v>94</v>
      </c>
      <c r="D1496" s="230">
        <v>407</v>
      </c>
      <c r="E1496" s="231">
        <v>7.1315346999999999E-3</v>
      </c>
      <c r="F1496" s="231">
        <v>9.8558763000000009E-4</v>
      </c>
      <c r="G1496" s="231">
        <v>1.7231149000000001E-3</v>
      </c>
      <c r="H1496" s="231">
        <v>4.4228317000000001E-3</v>
      </c>
    </row>
    <row r="1497" spans="1:8">
      <c r="A1497" s="227" t="s">
        <v>127</v>
      </c>
      <c r="B1497" s="227" t="s">
        <v>57</v>
      </c>
      <c r="C1497" s="227" t="s">
        <v>95</v>
      </c>
      <c r="D1497" s="230">
        <v>447</v>
      </c>
      <c r="E1497" s="231">
        <v>7.36937067E-3</v>
      </c>
      <c r="F1497" s="231">
        <v>7.7696451000000002E-4</v>
      </c>
      <c r="G1497" s="231">
        <v>1.2873112500000001E-3</v>
      </c>
      <c r="H1497" s="231">
        <v>5.3050944199999998E-3</v>
      </c>
    </row>
    <row r="1498" spans="1:8">
      <c r="A1498" s="227" t="s">
        <v>127</v>
      </c>
      <c r="B1498" s="227" t="s">
        <v>59</v>
      </c>
      <c r="C1498" s="227" t="s">
        <v>95</v>
      </c>
      <c r="D1498" s="230">
        <v>173</v>
      </c>
      <c r="E1498" s="231">
        <v>6.6928920800000003E-3</v>
      </c>
      <c r="F1498" s="231">
        <v>6.4226053000000002E-4</v>
      </c>
      <c r="G1498" s="231">
        <v>1.15426277E-3</v>
      </c>
      <c r="H1498" s="231">
        <v>4.8963682999999996E-3</v>
      </c>
    </row>
    <row r="1499" spans="1:8">
      <c r="A1499" s="227" t="s">
        <v>127</v>
      </c>
      <c r="B1499" s="227" t="s">
        <v>60</v>
      </c>
      <c r="C1499" s="227" t="s">
        <v>95</v>
      </c>
      <c r="D1499" s="230">
        <v>113</v>
      </c>
      <c r="E1499" s="231">
        <v>7.9418630899999992E-3</v>
      </c>
      <c r="F1499" s="231">
        <v>9.4733261999999996E-4</v>
      </c>
      <c r="G1499" s="231">
        <v>1.2372990000000001E-3</v>
      </c>
      <c r="H1499" s="231">
        <v>5.7572310099999998E-3</v>
      </c>
    </row>
    <row r="1500" spans="1:8">
      <c r="A1500" s="227" t="s">
        <v>127</v>
      </c>
      <c r="B1500" s="227" t="s">
        <v>61</v>
      </c>
      <c r="C1500" s="227" t="s">
        <v>95</v>
      </c>
      <c r="D1500" s="230">
        <v>62</v>
      </c>
      <c r="E1500" s="231">
        <v>7.76265658E-3</v>
      </c>
      <c r="F1500" s="231">
        <v>8.3221298000000002E-4</v>
      </c>
      <c r="G1500" s="231">
        <v>1.3086167999999999E-3</v>
      </c>
      <c r="H1500" s="231">
        <v>5.6218262099999999E-3</v>
      </c>
    </row>
    <row r="1501" spans="1:8">
      <c r="A1501" s="227" t="s">
        <v>127</v>
      </c>
      <c r="B1501" s="227" t="s">
        <v>62</v>
      </c>
      <c r="C1501" s="227" t="s">
        <v>95</v>
      </c>
      <c r="D1501" s="230">
        <v>99</v>
      </c>
      <c r="E1501" s="231">
        <v>7.6517487400000004E-3</v>
      </c>
      <c r="F1501" s="231">
        <v>7.8329569999999996E-4</v>
      </c>
      <c r="G1501" s="231">
        <v>1.56355194E-3</v>
      </c>
      <c r="H1501" s="231">
        <v>5.3049006199999997E-3</v>
      </c>
    </row>
    <row r="1502" spans="1:8">
      <c r="A1502" s="227" t="s">
        <v>127</v>
      </c>
      <c r="B1502" s="227" t="s">
        <v>57</v>
      </c>
      <c r="C1502" s="227" t="s">
        <v>96</v>
      </c>
      <c r="D1502" s="230">
        <v>1457</v>
      </c>
      <c r="E1502" s="231">
        <v>7.0164147699999999E-3</v>
      </c>
      <c r="F1502" s="231">
        <v>1.46313113E-3</v>
      </c>
      <c r="G1502" s="231">
        <v>1.5484392799999999E-3</v>
      </c>
      <c r="H1502" s="231">
        <v>4.0048438800000001E-3</v>
      </c>
    </row>
    <row r="1503" spans="1:8">
      <c r="A1503" s="227" t="s">
        <v>127</v>
      </c>
      <c r="B1503" s="227" t="s">
        <v>59</v>
      </c>
      <c r="C1503" s="227" t="s">
        <v>96</v>
      </c>
      <c r="D1503" s="230">
        <v>592</v>
      </c>
      <c r="E1503" s="231">
        <v>6.1825299399999997E-3</v>
      </c>
      <c r="F1503" s="231">
        <v>1.2328537100000001E-3</v>
      </c>
      <c r="G1503" s="231">
        <v>1.3653299299999999E-3</v>
      </c>
      <c r="H1503" s="231">
        <v>3.5843458299999998E-3</v>
      </c>
    </row>
    <row r="1504" spans="1:8">
      <c r="A1504" s="227" t="s">
        <v>127</v>
      </c>
      <c r="B1504" s="227" t="s">
        <v>60</v>
      </c>
      <c r="C1504" s="227" t="s">
        <v>96</v>
      </c>
      <c r="D1504" s="230">
        <v>355</v>
      </c>
      <c r="E1504" s="231">
        <v>6.70618129E-3</v>
      </c>
      <c r="F1504" s="231">
        <v>1.47013538E-3</v>
      </c>
      <c r="G1504" s="231">
        <v>1.3494716000000001E-3</v>
      </c>
      <c r="H1504" s="231">
        <v>3.8865738300000001E-3</v>
      </c>
    </row>
    <row r="1505" spans="1:8">
      <c r="A1505" s="227" t="s">
        <v>127</v>
      </c>
      <c r="B1505" s="227" t="s">
        <v>61</v>
      </c>
      <c r="C1505" s="227" t="s">
        <v>96</v>
      </c>
      <c r="D1505" s="230">
        <v>118</v>
      </c>
      <c r="E1505" s="231">
        <v>9.3110481000000002E-3</v>
      </c>
      <c r="F1505" s="231">
        <v>1.96690578E-3</v>
      </c>
      <c r="G1505" s="231">
        <v>2.2221238799999998E-3</v>
      </c>
      <c r="H1505" s="231">
        <v>5.12201797E-3</v>
      </c>
    </row>
    <row r="1506" spans="1:8">
      <c r="A1506" s="227" t="s">
        <v>127</v>
      </c>
      <c r="B1506" s="227" t="s">
        <v>62</v>
      </c>
      <c r="C1506" s="227" t="s">
        <v>96</v>
      </c>
      <c r="D1506" s="230">
        <v>392</v>
      </c>
      <c r="E1506" s="231">
        <v>7.8659708099999993E-3</v>
      </c>
      <c r="F1506" s="231">
        <v>1.6529074400000001E-3</v>
      </c>
      <c r="G1506" s="231">
        <v>1.8023665399999999E-3</v>
      </c>
      <c r="H1506" s="231">
        <v>4.4106963399999999E-3</v>
      </c>
    </row>
    <row r="1507" spans="1:8">
      <c r="A1507" s="227" t="s">
        <v>127</v>
      </c>
      <c r="B1507" s="227" t="s">
        <v>57</v>
      </c>
      <c r="C1507" s="227" t="s">
        <v>97</v>
      </c>
      <c r="D1507" s="230">
        <v>689</v>
      </c>
      <c r="E1507" s="231">
        <v>7.0732876700000001E-3</v>
      </c>
      <c r="F1507" s="231">
        <v>8.2226296E-4</v>
      </c>
      <c r="G1507" s="231">
        <v>1.5040582400000001E-3</v>
      </c>
      <c r="H1507" s="231">
        <v>4.7469659700000002E-3</v>
      </c>
    </row>
    <row r="1508" spans="1:8">
      <c r="A1508" s="227" t="s">
        <v>127</v>
      </c>
      <c r="B1508" s="227" t="s">
        <v>59</v>
      </c>
      <c r="C1508" s="227" t="s">
        <v>97</v>
      </c>
      <c r="D1508" s="230">
        <v>265</v>
      </c>
      <c r="E1508" s="231">
        <v>6.5980954799999998E-3</v>
      </c>
      <c r="F1508" s="231">
        <v>6.7644978999999996E-4</v>
      </c>
      <c r="G1508" s="231">
        <v>1.3953089700000001E-3</v>
      </c>
      <c r="H1508" s="231">
        <v>4.5263362199999997E-3</v>
      </c>
    </row>
    <row r="1509" spans="1:8">
      <c r="A1509" s="227" t="s">
        <v>127</v>
      </c>
      <c r="B1509" s="227" t="s">
        <v>60</v>
      </c>
      <c r="C1509" s="227" t="s">
        <v>97</v>
      </c>
      <c r="D1509" s="230">
        <v>151</v>
      </c>
      <c r="E1509" s="231">
        <v>6.6571618899999999E-3</v>
      </c>
      <c r="F1509" s="231">
        <v>8.2398184E-4</v>
      </c>
      <c r="G1509" s="231">
        <v>1.2710017100000001E-3</v>
      </c>
      <c r="H1509" s="231">
        <v>4.56217781E-3</v>
      </c>
    </row>
    <row r="1510" spans="1:8">
      <c r="A1510" s="227" t="s">
        <v>127</v>
      </c>
      <c r="B1510" s="227" t="s">
        <v>61</v>
      </c>
      <c r="C1510" s="227" t="s">
        <v>97</v>
      </c>
      <c r="D1510" s="230">
        <v>80</v>
      </c>
      <c r="E1510" s="231">
        <v>7.3677660300000003E-3</v>
      </c>
      <c r="F1510" s="231">
        <v>9.8032382999999989E-4</v>
      </c>
      <c r="G1510" s="231">
        <v>1.7019673600000001E-3</v>
      </c>
      <c r="H1510" s="231">
        <v>4.6854742899999999E-3</v>
      </c>
    </row>
    <row r="1511" spans="1:8">
      <c r="A1511" s="227" t="s">
        <v>127</v>
      </c>
      <c r="B1511" s="227" t="s">
        <v>62</v>
      </c>
      <c r="C1511" s="227" t="s">
        <v>97</v>
      </c>
      <c r="D1511" s="230">
        <v>193</v>
      </c>
      <c r="E1511" s="231">
        <v>7.9292599800000006E-3</v>
      </c>
      <c r="F1511" s="231">
        <v>9.5561045999999997E-4</v>
      </c>
      <c r="G1511" s="231">
        <v>1.7536818899999999E-3</v>
      </c>
      <c r="H1511" s="231">
        <v>5.2199671500000001E-3</v>
      </c>
    </row>
    <row r="1512" spans="1:8">
      <c r="A1512" s="227" t="s">
        <v>127</v>
      </c>
      <c r="B1512" s="227" t="s">
        <v>57</v>
      </c>
      <c r="C1512" s="227" t="s">
        <v>98</v>
      </c>
      <c r="D1512" s="230">
        <v>559</v>
      </c>
      <c r="E1512" s="231">
        <v>6.6850317199999999E-3</v>
      </c>
      <c r="F1512" s="231">
        <v>3.0419708999999999E-4</v>
      </c>
      <c r="G1512" s="231">
        <v>1.6018184799999999E-3</v>
      </c>
      <c r="H1512" s="231">
        <v>4.7675865700000002E-3</v>
      </c>
    </row>
    <row r="1513" spans="1:8">
      <c r="A1513" s="227" t="s">
        <v>127</v>
      </c>
      <c r="B1513" s="227" t="s">
        <v>59</v>
      </c>
      <c r="C1513" s="227" t="s">
        <v>98</v>
      </c>
      <c r="D1513" s="230">
        <v>243</v>
      </c>
      <c r="E1513" s="231">
        <v>5.7481231200000003E-3</v>
      </c>
      <c r="F1513" s="231">
        <v>2.5396256999999999E-4</v>
      </c>
      <c r="G1513" s="231">
        <v>1.3839351400000001E-3</v>
      </c>
      <c r="H1513" s="231">
        <v>4.0988890300000004E-3</v>
      </c>
    </row>
    <row r="1514" spans="1:8">
      <c r="A1514" s="227" t="s">
        <v>127</v>
      </c>
      <c r="B1514" s="227" t="s">
        <v>60</v>
      </c>
      <c r="C1514" s="227" t="s">
        <v>98</v>
      </c>
      <c r="D1514" s="230">
        <v>141</v>
      </c>
      <c r="E1514" s="231">
        <v>7.2279679599999997E-3</v>
      </c>
      <c r="F1514" s="231">
        <v>2.5503985E-4</v>
      </c>
      <c r="G1514" s="231">
        <v>1.7031124400000001E-3</v>
      </c>
      <c r="H1514" s="231">
        <v>5.2578307800000001E-3</v>
      </c>
    </row>
    <row r="1515" spans="1:8">
      <c r="A1515" s="227" t="s">
        <v>127</v>
      </c>
      <c r="B1515" s="227" t="s">
        <v>61</v>
      </c>
      <c r="C1515" s="227" t="s">
        <v>98</v>
      </c>
      <c r="D1515" s="230">
        <v>31</v>
      </c>
      <c r="E1515" s="231">
        <v>9.0770606499999996E-3</v>
      </c>
      <c r="F1515" s="231">
        <v>5.4659477000000003E-4</v>
      </c>
      <c r="G1515" s="231">
        <v>2.49253265E-3</v>
      </c>
      <c r="H1515" s="231">
        <v>6.0282255300000004E-3</v>
      </c>
    </row>
    <row r="1516" spans="1:8">
      <c r="A1516" s="227" t="s">
        <v>127</v>
      </c>
      <c r="B1516" s="227" t="s">
        <v>62</v>
      </c>
      <c r="C1516" s="227" t="s">
        <v>98</v>
      </c>
      <c r="D1516" s="230">
        <v>144</v>
      </c>
      <c r="E1516" s="231">
        <v>7.2194892299999999E-3</v>
      </c>
      <c r="F1516" s="231">
        <v>3.8491813000000001E-4</v>
      </c>
      <c r="G1516" s="231">
        <v>1.67856199E-3</v>
      </c>
      <c r="H1516" s="231">
        <v>5.1445953299999996E-3</v>
      </c>
    </row>
    <row r="1517" spans="1:8">
      <c r="A1517" s="227" t="s">
        <v>127</v>
      </c>
      <c r="B1517" s="227" t="s">
        <v>57</v>
      </c>
      <c r="C1517" s="227" t="s">
        <v>99</v>
      </c>
      <c r="D1517" s="230">
        <v>1981</v>
      </c>
      <c r="E1517" s="231">
        <v>6.0530184800000001E-3</v>
      </c>
      <c r="F1517" s="231">
        <v>1.15103296E-3</v>
      </c>
      <c r="G1517" s="231">
        <v>8.9747252000000005E-4</v>
      </c>
      <c r="H1517" s="231">
        <v>4.0045125399999996E-3</v>
      </c>
    </row>
    <row r="1518" spans="1:8">
      <c r="A1518" s="227" t="s">
        <v>127</v>
      </c>
      <c r="B1518" s="227" t="s">
        <v>59</v>
      </c>
      <c r="C1518" s="227" t="s">
        <v>99</v>
      </c>
      <c r="D1518" s="230">
        <v>675</v>
      </c>
      <c r="E1518" s="231">
        <v>5.4566184199999999E-3</v>
      </c>
      <c r="F1518" s="231">
        <v>1.10190306E-3</v>
      </c>
      <c r="G1518" s="231">
        <v>7.7650867999999997E-4</v>
      </c>
      <c r="H1518" s="231">
        <v>3.57820621E-3</v>
      </c>
    </row>
    <row r="1519" spans="1:8">
      <c r="A1519" s="227" t="s">
        <v>127</v>
      </c>
      <c r="B1519" s="227" t="s">
        <v>60</v>
      </c>
      <c r="C1519" s="227" t="s">
        <v>99</v>
      </c>
      <c r="D1519" s="230">
        <v>470</v>
      </c>
      <c r="E1519" s="231">
        <v>6.1155188600000004E-3</v>
      </c>
      <c r="F1519" s="231">
        <v>1.2379824199999999E-3</v>
      </c>
      <c r="G1519" s="231">
        <v>8.6111087999999995E-4</v>
      </c>
      <c r="H1519" s="231">
        <v>4.0164251000000002E-3</v>
      </c>
    </row>
    <row r="1520" spans="1:8">
      <c r="A1520" s="227" t="s">
        <v>127</v>
      </c>
      <c r="B1520" s="227" t="s">
        <v>61</v>
      </c>
      <c r="C1520" s="227" t="s">
        <v>99</v>
      </c>
      <c r="D1520" s="230">
        <v>163</v>
      </c>
      <c r="E1520" s="231">
        <v>7.8884057999999996E-3</v>
      </c>
      <c r="F1520" s="231">
        <v>1.3626161999999999E-3</v>
      </c>
      <c r="G1520" s="231">
        <v>1.0812171199999999E-3</v>
      </c>
      <c r="H1520" s="231">
        <v>5.4445720299999998E-3</v>
      </c>
    </row>
    <row r="1521" spans="1:8">
      <c r="A1521" s="227" t="s">
        <v>127</v>
      </c>
      <c r="B1521" s="227" t="s">
        <v>62</v>
      </c>
      <c r="C1521" s="227" t="s">
        <v>99</v>
      </c>
      <c r="D1521" s="230">
        <v>673</v>
      </c>
      <c r="E1521" s="231">
        <v>6.1630136200000003E-3</v>
      </c>
      <c r="F1521" s="231">
        <v>1.0883410899999999E-3</v>
      </c>
      <c r="G1521" s="231">
        <v>9.9968677000000002E-4</v>
      </c>
      <c r="H1521" s="231">
        <v>4.0749853200000002E-3</v>
      </c>
    </row>
    <row r="1522" spans="1:8">
      <c r="A1522" s="227" t="s">
        <v>127</v>
      </c>
      <c r="B1522" s="227" t="s">
        <v>57</v>
      </c>
      <c r="C1522" s="227" t="s">
        <v>100</v>
      </c>
      <c r="D1522" s="230">
        <v>1450</v>
      </c>
      <c r="E1522" s="231">
        <v>7.1853206400000003E-3</v>
      </c>
      <c r="F1522" s="231">
        <v>1.1081095899999999E-3</v>
      </c>
      <c r="G1522" s="231">
        <v>1.1273624700000001E-3</v>
      </c>
      <c r="H1522" s="231">
        <v>4.9498481100000002E-3</v>
      </c>
    </row>
    <row r="1523" spans="1:8">
      <c r="A1523" s="227" t="s">
        <v>127</v>
      </c>
      <c r="B1523" s="227" t="s">
        <v>59</v>
      </c>
      <c r="C1523" s="227" t="s">
        <v>100</v>
      </c>
      <c r="D1523" s="230">
        <v>611</v>
      </c>
      <c r="E1523" s="231">
        <v>6.4027737400000001E-3</v>
      </c>
      <c r="F1523" s="231">
        <v>9.9474500999999996E-4</v>
      </c>
      <c r="G1523" s="231">
        <v>1.0043679900000001E-3</v>
      </c>
      <c r="H1523" s="231">
        <v>4.40366028E-3</v>
      </c>
    </row>
    <row r="1524" spans="1:8">
      <c r="A1524" s="227" t="s">
        <v>127</v>
      </c>
      <c r="B1524" s="227" t="s">
        <v>60</v>
      </c>
      <c r="C1524" s="227" t="s">
        <v>100</v>
      </c>
      <c r="D1524" s="230">
        <v>403</v>
      </c>
      <c r="E1524" s="231">
        <v>7.6470738000000002E-3</v>
      </c>
      <c r="F1524" s="231">
        <v>1.0646422500000001E-3</v>
      </c>
      <c r="G1524" s="231">
        <v>1.1326219800000001E-3</v>
      </c>
      <c r="H1524" s="231">
        <v>5.4498090699999996E-3</v>
      </c>
    </row>
    <row r="1525" spans="1:8">
      <c r="A1525" s="227" t="s">
        <v>127</v>
      </c>
      <c r="B1525" s="227" t="s">
        <v>61</v>
      </c>
      <c r="C1525" s="227" t="s">
        <v>100</v>
      </c>
      <c r="D1525" s="230">
        <v>79</v>
      </c>
      <c r="E1525" s="231">
        <v>8.1088840000000002E-3</v>
      </c>
      <c r="F1525" s="231">
        <v>1.3935768800000001E-3</v>
      </c>
      <c r="G1525" s="231">
        <v>1.28853119E-3</v>
      </c>
      <c r="H1525" s="231">
        <v>5.4267754499999999E-3</v>
      </c>
    </row>
    <row r="1526" spans="1:8">
      <c r="A1526" s="227" t="s">
        <v>127</v>
      </c>
      <c r="B1526" s="227" t="s">
        <v>62</v>
      </c>
      <c r="C1526" s="227" t="s">
        <v>100</v>
      </c>
      <c r="D1526" s="230">
        <v>357</v>
      </c>
      <c r="E1526" s="231">
        <v>7.79901289E-3</v>
      </c>
      <c r="F1526" s="231">
        <v>1.2880288700000001E-3</v>
      </c>
      <c r="G1526" s="231">
        <v>1.2962636300000001E-3</v>
      </c>
      <c r="H1526" s="231">
        <v>5.2147199100000003E-3</v>
      </c>
    </row>
    <row r="1527" spans="1:8">
      <c r="A1527" s="227" t="s">
        <v>127</v>
      </c>
      <c r="B1527" s="227" t="s">
        <v>57</v>
      </c>
      <c r="C1527" s="227" t="s">
        <v>101</v>
      </c>
      <c r="D1527" s="230">
        <v>826</v>
      </c>
      <c r="E1527" s="231">
        <v>7.6538957099999997E-3</v>
      </c>
      <c r="F1527" s="231">
        <v>8.1996545999999998E-4</v>
      </c>
      <c r="G1527" s="231">
        <v>2.0649210600000001E-3</v>
      </c>
      <c r="H1527" s="231">
        <v>4.7690086999999997E-3</v>
      </c>
    </row>
    <row r="1528" spans="1:8">
      <c r="A1528" s="227" t="s">
        <v>127</v>
      </c>
      <c r="B1528" s="227" t="s">
        <v>59</v>
      </c>
      <c r="C1528" s="227" t="s">
        <v>101</v>
      </c>
      <c r="D1528" s="230">
        <v>291</v>
      </c>
      <c r="E1528" s="231">
        <v>6.83685701E-3</v>
      </c>
      <c r="F1528" s="231">
        <v>7.4340531999999996E-4</v>
      </c>
      <c r="G1528" s="231">
        <v>1.8691530499999999E-3</v>
      </c>
      <c r="H1528" s="231">
        <v>4.2242981599999998E-3</v>
      </c>
    </row>
    <row r="1529" spans="1:8">
      <c r="A1529" s="227" t="s">
        <v>127</v>
      </c>
      <c r="B1529" s="227" t="s">
        <v>60</v>
      </c>
      <c r="C1529" s="227" t="s">
        <v>101</v>
      </c>
      <c r="D1529" s="230">
        <v>200</v>
      </c>
      <c r="E1529" s="231">
        <v>7.0133099500000002E-3</v>
      </c>
      <c r="F1529" s="231">
        <v>6.8883080000000003E-4</v>
      </c>
      <c r="G1529" s="231">
        <v>1.99699048E-3</v>
      </c>
      <c r="H1529" s="231">
        <v>4.3274881700000002E-3</v>
      </c>
    </row>
    <row r="1530" spans="1:8">
      <c r="A1530" s="227" t="s">
        <v>127</v>
      </c>
      <c r="B1530" s="227" t="s">
        <v>61</v>
      </c>
      <c r="C1530" s="227" t="s">
        <v>101</v>
      </c>
      <c r="D1530" s="230">
        <v>98</v>
      </c>
      <c r="E1530" s="231">
        <v>9.3257508800000007E-3</v>
      </c>
      <c r="F1530" s="231">
        <v>1.10355228E-3</v>
      </c>
      <c r="G1530" s="231">
        <v>2.2247021400000002E-3</v>
      </c>
      <c r="H1530" s="231">
        <v>5.9974959699999998E-3</v>
      </c>
    </row>
    <row r="1531" spans="1:8">
      <c r="A1531" s="227" t="s">
        <v>127</v>
      </c>
      <c r="B1531" s="227" t="s">
        <v>62</v>
      </c>
      <c r="C1531" s="227" t="s">
        <v>101</v>
      </c>
      <c r="D1531" s="230">
        <v>237</v>
      </c>
      <c r="E1531" s="231">
        <v>8.5063581700000005E-3</v>
      </c>
      <c r="F1531" s="231">
        <v>9.0736810999999997E-4</v>
      </c>
      <c r="G1531" s="231">
        <v>2.2965500000000001E-3</v>
      </c>
      <c r="H1531" s="231">
        <v>5.3024395900000002E-3</v>
      </c>
    </row>
    <row r="1532" spans="1:8">
      <c r="A1532" s="227" t="s">
        <v>127</v>
      </c>
      <c r="B1532" s="227" t="s">
        <v>57</v>
      </c>
      <c r="C1532" s="227" t="s">
        <v>102</v>
      </c>
      <c r="D1532" s="230">
        <v>1266</v>
      </c>
      <c r="E1532" s="231">
        <v>6.2717217099999998E-3</v>
      </c>
      <c r="F1532" s="231">
        <v>1.04838597E-3</v>
      </c>
      <c r="G1532" s="231">
        <v>9.2746158000000004E-4</v>
      </c>
      <c r="H1532" s="231">
        <v>4.2958736800000003E-3</v>
      </c>
    </row>
    <row r="1533" spans="1:8">
      <c r="A1533" s="227" t="s">
        <v>127</v>
      </c>
      <c r="B1533" s="227" t="s">
        <v>59</v>
      </c>
      <c r="C1533" s="227" t="s">
        <v>102</v>
      </c>
      <c r="D1533" s="230">
        <v>556</v>
      </c>
      <c r="E1533" s="231">
        <v>5.7617861599999999E-3</v>
      </c>
      <c r="F1533" s="231">
        <v>8.7055331999999995E-4</v>
      </c>
      <c r="G1533" s="231">
        <v>8.6139398E-4</v>
      </c>
      <c r="H1533" s="231">
        <v>4.0298383800000002E-3</v>
      </c>
    </row>
    <row r="1534" spans="1:8">
      <c r="A1534" s="227" t="s">
        <v>127</v>
      </c>
      <c r="B1534" s="227" t="s">
        <v>60</v>
      </c>
      <c r="C1534" s="227" t="s">
        <v>102</v>
      </c>
      <c r="D1534" s="230">
        <v>319</v>
      </c>
      <c r="E1534" s="231">
        <v>6.2291011100000003E-3</v>
      </c>
      <c r="F1534" s="231">
        <v>1.20845646E-3</v>
      </c>
      <c r="G1534" s="231">
        <v>9.7987757999999994E-4</v>
      </c>
      <c r="H1534" s="231">
        <v>4.0407666099999996E-3</v>
      </c>
    </row>
    <row r="1535" spans="1:8">
      <c r="A1535" s="227" t="s">
        <v>127</v>
      </c>
      <c r="B1535" s="227" t="s">
        <v>61</v>
      </c>
      <c r="C1535" s="227" t="s">
        <v>102</v>
      </c>
      <c r="D1535" s="230">
        <v>68</v>
      </c>
      <c r="E1535" s="231">
        <v>7.2445191000000001E-3</v>
      </c>
      <c r="F1535" s="231">
        <v>1.2340003300000001E-3</v>
      </c>
      <c r="G1535" s="231">
        <v>1.0515383800000001E-3</v>
      </c>
      <c r="H1535" s="231">
        <v>4.9589798699999996E-3</v>
      </c>
    </row>
    <row r="1536" spans="1:8">
      <c r="A1536" s="227" t="s">
        <v>127</v>
      </c>
      <c r="B1536" s="227" t="s">
        <v>62</v>
      </c>
      <c r="C1536" s="227" t="s">
        <v>102</v>
      </c>
      <c r="D1536" s="230">
        <v>323</v>
      </c>
      <c r="E1536" s="231">
        <v>6.9867988599999998E-3</v>
      </c>
      <c r="F1536" s="231">
        <v>1.1573355E-3</v>
      </c>
      <c r="G1536" s="231">
        <v>9.6329955000000001E-4</v>
      </c>
      <c r="H1536" s="231">
        <v>4.8661633400000001E-3</v>
      </c>
    </row>
    <row r="1537" spans="1:8">
      <c r="A1537" s="227" t="s">
        <v>127</v>
      </c>
      <c r="B1537" s="227" t="s">
        <v>57</v>
      </c>
      <c r="C1537" s="227" t="s">
        <v>103</v>
      </c>
      <c r="D1537" s="230">
        <v>1563</v>
      </c>
      <c r="E1537" s="231">
        <v>4.7845057500000001E-3</v>
      </c>
      <c r="F1537" s="231">
        <v>8.4207103E-4</v>
      </c>
      <c r="G1537" s="231">
        <v>5.8972216999999996E-4</v>
      </c>
      <c r="H1537" s="231">
        <v>3.35271208E-3</v>
      </c>
    </row>
    <row r="1538" spans="1:8">
      <c r="A1538" s="227" t="s">
        <v>127</v>
      </c>
      <c r="B1538" s="227" t="s">
        <v>59</v>
      </c>
      <c r="C1538" s="227" t="s">
        <v>103</v>
      </c>
      <c r="D1538" s="230">
        <v>635</v>
      </c>
      <c r="E1538" s="231">
        <v>4.2199982899999997E-3</v>
      </c>
      <c r="F1538" s="231">
        <v>7.308433E-4</v>
      </c>
      <c r="G1538" s="231">
        <v>4.9681007000000003E-4</v>
      </c>
      <c r="H1538" s="231">
        <v>2.9923444799999999E-3</v>
      </c>
    </row>
    <row r="1539" spans="1:8">
      <c r="A1539" s="227" t="s">
        <v>127</v>
      </c>
      <c r="B1539" s="227" t="s">
        <v>60</v>
      </c>
      <c r="C1539" s="227" t="s">
        <v>103</v>
      </c>
      <c r="D1539" s="230">
        <v>308</v>
      </c>
      <c r="E1539" s="231">
        <v>5.00875548E-3</v>
      </c>
      <c r="F1539" s="231">
        <v>1.0219003E-3</v>
      </c>
      <c r="G1539" s="231">
        <v>5.3263262999999998E-4</v>
      </c>
      <c r="H1539" s="231">
        <v>3.4542220300000002E-3</v>
      </c>
    </row>
    <row r="1540" spans="1:8">
      <c r="A1540" s="227" t="s">
        <v>127</v>
      </c>
      <c r="B1540" s="227" t="s">
        <v>61</v>
      </c>
      <c r="C1540" s="227" t="s">
        <v>103</v>
      </c>
      <c r="D1540" s="230">
        <v>94</v>
      </c>
      <c r="E1540" s="231">
        <v>6.2351012299999998E-3</v>
      </c>
      <c r="F1540" s="231">
        <v>1.16270168E-3</v>
      </c>
      <c r="G1540" s="231">
        <v>7.4948262000000001E-4</v>
      </c>
      <c r="H1540" s="231">
        <v>4.3229164500000004E-3</v>
      </c>
    </row>
    <row r="1541" spans="1:8">
      <c r="A1541" s="227" t="s">
        <v>127</v>
      </c>
      <c r="B1541" s="227" t="s">
        <v>62</v>
      </c>
      <c r="C1541" s="227" t="s">
        <v>103</v>
      </c>
      <c r="D1541" s="230">
        <v>526</v>
      </c>
      <c r="E1541" s="231">
        <v>5.0754512599999997E-3</v>
      </c>
      <c r="F1541" s="231">
        <v>8.1374957999999996E-4</v>
      </c>
      <c r="G1541" s="231">
        <v>7.0676642E-4</v>
      </c>
      <c r="H1541" s="231">
        <v>3.5549348099999998E-3</v>
      </c>
    </row>
    <row r="1542" spans="1:8">
      <c r="A1542" s="227" t="s">
        <v>127</v>
      </c>
      <c r="B1542" s="227" t="s">
        <v>57</v>
      </c>
      <c r="C1542" s="227" t="s">
        <v>104</v>
      </c>
      <c r="D1542" s="230">
        <v>564</v>
      </c>
      <c r="E1542" s="231">
        <v>7.2891012599999999E-3</v>
      </c>
      <c r="F1542" s="231">
        <v>8.1279116E-4</v>
      </c>
      <c r="G1542" s="231">
        <v>1.5062916000000001E-3</v>
      </c>
      <c r="H1542" s="231">
        <v>4.9700179799999997E-3</v>
      </c>
    </row>
    <row r="1543" spans="1:8">
      <c r="A1543" s="227" t="s">
        <v>127</v>
      </c>
      <c r="B1543" s="227" t="s">
        <v>59</v>
      </c>
      <c r="C1543" s="227" t="s">
        <v>104</v>
      </c>
      <c r="D1543" s="230">
        <v>158</v>
      </c>
      <c r="E1543" s="231">
        <v>6.4577470800000003E-3</v>
      </c>
      <c r="F1543" s="231">
        <v>6.8111202999999998E-4</v>
      </c>
      <c r="G1543" s="231">
        <v>1.32325336E-3</v>
      </c>
      <c r="H1543" s="231">
        <v>4.4533811399999996E-3</v>
      </c>
    </row>
    <row r="1544" spans="1:8">
      <c r="A1544" s="227" t="s">
        <v>127</v>
      </c>
      <c r="B1544" s="227" t="s">
        <v>60</v>
      </c>
      <c r="C1544" s="227" t="s">
        <v>104</v>
      </c>
      <c r="D1544" s="230">
        <v>97</v>
      </c>
      <c r="E1544" s="231">
        <v>6.2819776300000003E-3</v>
      </c>
      <c r="F1544" s="231">
        <v>8.4979930000000003E-4</v>
      </c>
      <c r="G1544" s="231">
        <v>1.2256584E-3</v>
      </c>
      <c r="H1544" s="231">
        <v>4.2065194099999998E-3</v>
      </c>
    </row>
    <row r="1545" spans="1:8">
      <c r="A1545" s="227" t="s">
        <v>127</v>
      </c>
      <c r="B1545" s="227" t="s">
        <v>61</v>
      </c>
      <c r="C1545" s="227" t="s">
        <v>104</v>
      </c>
      <c r="D1545" s="230">
        <v>44</v>
      </c>
      <c r="E1545" s="231">
        <v>7.4968431899999997E-3</v>
      </c>
      <c r="F1545" s="231">
        <v>9.9458095999999997E-4</v>
      </c>
      <c r="G1545" s="231">
        <v>1.5540822399999999E-3</v>
      </c>
      <c r="H1545" s="231">
        <v>4.9481794700000003E-3</v>
      </c>
    </row>
    <row r="1546" spans="1:8">
      <c r="A1546" s="227" t="s">
        <v>127</v>
      </c>
      <c r="B1546" s="227" t="s">
        <v>62</v>
      </c>
      <c r="C1546" s="227" t="s">
        <v>104</v>
      </c>
      <c r="D1546" s="230">
        <v>265</v>
      </c>
      <c r="E1546" s="231">
        <v>8.1189288300000002E-3</v>
      </c>
      <c r="F1546" s="231">
        <v>8.4757137999999998E-4</v>
      </c>
      <c r="G1546" s="231">
        <v>1.71021113E-3</v>
      </c>
      <c r="H1546" s="231">
        <v>5.5611458100000002E-3</v>
      </c>
    </row>
    <row r="1547" spans="1:8">
      <c r="A1547" s="227" t="s">
        <v>127</v>
      </c>
      <c r="B1547" s="227" t="s">
        <v>57</v>
      </c>
      <c r="C1547" s="227" t="s">
        <v>105</v>
      </c>
      <c r="D1547" s="230">
        <v>3736</v>
      </c>
      <c r="E1547" s="231">
        <v>4.6826452100000001E-3</v>
      </c>
      <c r="F1547" s="231">
        <v>9.6887925000000005E-4</v>
      </c>
      <c r="G1547" s="231">
        <v>7.6621833999999998E-4</v>
      </c>
      <c r="H1547" s="231">
        <v>2.9475471399999999E-3</v>
      </c>
    </row>
    <row r="1548" spans="1:8">
      <c r="A1548" s="227" t="s">
        <v>127</v>
      </c>
      <c r="B1548" s="227" t="s">
        <v>59</v>
      </c>
      <c r="C1548" s="227" t="s">
        <v>105</v>
      </c>
      <c r="D1548" s="230">
        <v>1750</v>
      </c>
      <c r="E1548" s="231">
        <v>4.4392854700000001E-3</v>
      </c>
      <c r="F1548" s="231">
        <v>9.2621008000000002E-4</v>
      </c>
      <c r="G1548" s="231">
        <v>7.0321404999999998E-4</v>
      </c>
      <c r="H1548" s="231">
        <v>2.80986087E-3</v>
      </c>
    </row>
    <row r="1549" spans="1:8">
      <c r="A1549" s="227" t="s">
        <v>127</v>
      </c>
      <c r="B1549" s="227" t="s">
        <v>60</v>
      </c>
      <c r="C1549" s="227" t="s">
        <v>105</v>
      </c>
      <c r="D1549" s="230">
        <v>823</v>
      </c>
      <c r="E1549" s="231">
        <v>4.7452576200000002E-3</v>
      </c>
      <c r="F1549" s="231">
        <v>1.11440167E-3</v>
      </c>
      <c r="G1549" s="231">
        <v>7.1981434999999995E-4</v>
      </c>
      <c r="H1549" s="231">
        <v>2.91104112E-3</v>
      </c>
    </row>
    <row r="1550" spans="1:8">
      <c r="A1550" s="227" t="s">
        <v>127</v>
      </c>
      <c r="B1550" s="227" t="s">
        <v>61</v>
      </c>
      <c r="C1550" s="227" t="s">
        <v>105</v>
      </c>
      <c r="D1550" s="230">
        <v>136</v>
      </c>
      <c r="E1550" s="231">
        <v>5.6034685699999998E-3</v>
      </c>
      <c r="F1550" s="231">
        <v>1.1112810699999999E-3</v>
      </c>
      <c r="G1550" s="231">
        <v>8.2771627000000005E-4</v>
      </c>
      <c r="H1550" s="231">
        <v>3.66447075E-3</v>
      </c>
    </row>
    <row r="1551" spans="1:8">
      <c r="A1551" s="227" t="s">
        <v>127</v>
      </c>
      <c r="B1551" s="227" t="s">
        <v>62</v>
      </c>
      <c r="C1551" s="227" t="s">
        <v>105</v>
      </c>
      <c r="D1551" s="230">
        <v>1027</v>
      </c>
      <c r="E1551" s="231">
        <v>4.9252134300000004E-3</v>
      </c>
      <c r="F1551" s="231">
        <v>9.0611339000000002E-4</v>
      </c>
      <c r="G1551" s="231">
        <v>9.0261976000000001E-4</v>
      </c>
      <c r="H1551" s="231">
        <v>3.1164798E-3</v>
      </c>
    </row>
    <row r="1552" spans="1:8">
      <c r="A1552" s="227" t="s">
        <v>127</v>
      </c>
      <c r="B1552" s="227" t="s">
        <v>57</v>
      </c>
      <c r="C1552" s="227" t="s">
        <v>106</v>
      </c>
      <c r="D1552" s="230">
        <v>1015</v>
      </c>
      <c r="E1552" s="231">
        <v>6.5281424199999999E-3</v>
      </c>
      <c r="F1552" s="231">
        <v>9.5090970999999998E-4</v>
      </c>
      <c r="G1552" s="231">
        <v>1.63081529E-3</v>
      </c>
      <c r="H1552" s="231">
        <v>3.9464169200000001E-3</v>
      </c>
    </row>
    <row r="1553" spans="1:8">
      <c r="A1553" s="227" t="s">
        <v>127</v>
      </c>
      <c r="B1553" s="227" t="s">
        <v>59</v>
      </c>
      <c r="C1553" s="227" t="s">
        <v>106</v>
      </c>
      <c r="D1553" s="230">
        <v>483</v>
      </c>
      <c r="E1553" s="231">
        <v>6.0491907599999999E-3</v>
      </c>
      <c r="F1553" s="231">
        <v>7.9412980000000003E-4</v>
      </c>
      <c r="G1553" s="231">
        <v>1.5830838599999999E-3</v>
      </c>
      <c r="H1553" s="231">
        <v>3.6719766000000002E-3</v>
      </c>
    </row>
    <row r="1554" spans="1:8">
      <c r="A1554" s="227" t="s">
        <v>127</v>
      </c>
      <c r="B1554" s="227" t="s">
        <v>60</v>
      </c>
      <c r="C1554" s="227" t="s">
        <v>106</v>
      </c>
      <c r="D1554" s="230">
        <v>226</v>
      </c>
      <c r="E1554" s="231">
        <v>6.2946060100000003E-3</v>
      </c>
      <c r="F1554" s="231">
        <v>1.04858013E-3</v>
      </c>
      <c r="G1554" s="231">
        <v>1.54606046E-3</v>
      </c>
      <c r="H1554" s="231">
        <v>3.6999649299999998E-3</v>
      </c>
    </row>
    <row r="1555" spans="1:8">
      <c r="A1555" s="227" t="s">
        <v>127</v>
      </c>
      <c r="B1555" s="227" t="s">
        <v>61</v>
      </c>
      <c r="C1555" s="227" t="s">
        <v>106</v>
      </c>
      <c r="D1555" s="230">
        <v>58</v>
      </c>
      <c r="E1555" s="231">
        <v>8.0946677099999996E-3</v>
      </c>
      <c r="F1555" s="231">
        <v>1.16299467E-3</v>
      </c>
      <c r="G1555" s="231">
        <v>1.92987679E-3</v>
      </c>
      <c r="H1555" s="231">
        <v>5.0017957400000004E-3</v>
      </c>
    </row>
    <row r="1556" spans="1:8">
      <c r="A1556" s="227" t="s">
        <v>127</v>
      </c>
      <c r="B1556" s="227" t="s">
        <v>62</v>
      </c>
      <c r="C1556" s="227" t="s">
        <v>106</v>
      </c>
      <c r="D1556" s="230">
        <v>248</v>
      </c>
      <c r="E1556" s="231">
        <v>7.3073940899999997E-3</v>
      </c>
      <c r="F1556" s="231">
        <v>1.11764462E-3</v>
      </c>
      <c r="G1556" s="231">
        <v>1.7310705399999999E-3</v>
      </c>
      <c r="H1556" s="231">
        <v>4.4586784499999997E-3</v>
      </c>
    </row>
    <row r="1557" spans="1:8">
      <c r="A1557" s="227" t="s">
        <v>127</v>
      </c>
      <c r="B1557" s="227" t="s">
        <v>57</v>
      </c>
      <c r="C1557" s="227" t="s">
        <v>107</v>
      </c>
      <c r="D1557" s="230">
        <v>3405</v>
      </c>
      <c r="E1557" s="231">
        <v>5.9288897400000002E-3</v>
      </c>
      <c r="F1557" s="231">
        <v>1.1030617E-3</v>
      </c>
      <c r="G1557" s="231">
        <v>1.18346838E-3</v>
      </c>
      <c r="H1557" s="231">
        <v>3.6423591700000001E-3</v>
      </c>
    </row>
    <row r="1558" spans="1:8">
      <c r="A1558" s="227" t="s">
        <v>127</v>
      </c>
      <c r="B1558" s="227" t="s">
        <v>59</v>
      </c>
      <c r="C1558" s="227" t="s">
        <v>107</v>
      </c>
      <c r="D1558" s="230">
        <v>1161</v>
      </c>
      <c r="E1558" s="231">
        <v>5.4337832999999999E-3</v>
      </c>
      <c r="F1558" s="231">
        <v>1.00158085E-3</v>
      </c>
      <c r="G1558" s="231">
        <v>1.0357348400000001E-3</v>
      </c>
      <c r="H1558" s="231">
        <v>3.3964671300000002E-3</v>
      </c>
    </row>
    <row r="1559" spans="1:8">
      <c r="A1559" s="227" t="s">
        <v>127</v>
      </c>
      <c r="B1559" s="227" t="s">
        <v>60</v>
      </c>
      <c r="C1559" s="227" t="s">
        <v>107</v>
      </c>
      <c r="D1559" s="230">
        <v>739</v>
      </c>
      <c r="E1559" s="231">
        <v>5.7951809300000002E-3</v>
      </c>
      <c r="F1559" s="231">
        <v>1.1242197999999999E-3</v>
      </c>
      <c r="G1559" s="231">
        <v>1.1526459699999999E-3</v>
      </c>
      <c r="H1559" s="231">
        <v>3.5183146800000001E-3</v>
      </c>
    </row>
    <row r="1560" spans="1:8">
      <c r="A1560" s="227" t="s">
        <v>127</v>
      </c>
      <c r="B1560" s="227" t="s">
        <v>61</v>
      </c>
      <c r="C1560" s="227" t="s">
        <v>107</v>
      </c>
      <c r="D1560" s="230">
        <v>218</v>
      </c>
      <c r="E1560" s="231">
        <v>7.2859855700000004E-3</v>
      </c>
      <c r="F1560" s="231">
        <v>1.55586326E-3</v>
      </c>
      <c r="G1560" s="231">
        <v>1.2172419500000001E-3</v>
      </c>
      <c r="H1560" s="231">
        <v>4.5128798899999999E-3</v>
      </c>
    </row>
    <row r="1561" spans="1:8">
      <c r="A1561" s="227" t="s">
        <v>127</v>
      </c>
      <c r="B1561" s="227" t="s">
        <v>62</v>
      </c>
      <c r="C1561" s="227" t="s">
        <v>107</v>
      </c>
      <c r="D1561" s="230">
        <v>1287</v>
      </c>
      <c r="E1561" s="231">
        <v>6.2224270299999999E-3</v>
      </c>
      <c r="F1561" s="231">
        <v>1.1057599999999999E-3</v>
      </c>
      <c r="G1561" s="231">
        <v>1.32871605E-3</v>
      </c>
      <c r="H1561" s="231">
        <v>3.7879504900000002E-3</v>
      </c>
    </row>
    <row r="1562" spans="1:8">
      <c r="A1562" s="227" t="s">
        <v>128</v>
      </c>
      <c r="B1562" s="227" t="s">
        <v>57</v>
      </c>
      <c r="C1562" s="227" t="s">
        <v>58</v>
      </c>
      <c r="D1562" s="230">
        <v>67298</v>
      </c>
      <c r="E1562" s="231">
        <v>5.9950380300000002E-3</v>
      </c>
      <c r="F1562" s="231">
        <v>9.7092969999999995E-4</v>
      </c>
      <c r="G1562" s="231">
        <v>1.12808691E-3</v>
      </c>
      <c r="H1562" s="231">
        <v>3.89591929E-3</v>
      </c>
    </row>
    <row r="1563" spans="1:8">
      <c r="A1563" s="227" t="s">
        <v>128</v>
      </c>
      <c r="B1563" s="227" t="s">
        <v>59</v>
      </c>
      <c r="C1563" s="227" t="s">
        <v>58</v>
      </c>
      <c r="D1563" s="230">
        <v>29767</v>
      </c>
      <c r="E1563" s="231">
        <v>5.4170463099999996E-3</v>
      </c>
      <c r="F1563" s="231">
        <v>8.6706147999999995E-4</v>
      </c>
      <c r="G1563" s="231">
        <v>1.0041373000000001E-3</v>
      </c>
      <c r="H1563" s="231">
        <v>3.5457490600000001E-3</v>
      </c>
    </row>
    <row r="1564" spans="1:8">
      <c r="A1564" s="227" t="s">
        <v>128</v>
      </c>
      <c r="B1564" s="227" t="s">
        <v>60</v>
      </c>
      <c r="C1564" s="227" t="s">
        <v>58</v>
      </c>
      <c r="D1564" s="230">
        <v>15168</v>
      </c>
      <c r="E1564" s="231">
        <v>5.8647092999999997E-3</v>
      </c>
      <c r="F1564" s="231">
        <v>1.0076714000000001E-3</v>
      </c>
      <c r="G1564" s="231">
        <v>1.07416586E-3</v>
      </c>
      <c r="H1564" s="231">
        <v>3.7827677900000001E-3</v>
      </c>
    </row>
    <row r="1565" spans="1:8">
      <c r="A1565" s="227" t="s">
        <v>128</v>
      </c>
      <c r="B1565" s="227" t="s">
        <v>61</v>
      </c>
      <c r="C1565" s="227" t="s">
        <v>58</v>
      </c>
      <c r="D1565" s="230">
        <v>5277</v>
      </c>
      <c r="E1565" s="231">
        <v>7.4839710900000004E-3</v>
      </c>
      <c r="F1565" s="231">
        <v>1.25169738E-3</v>
      </c>
      <c r="G1565" s="231">
        <v>1.42764874E-3</v>
      </c>
      <c r="H1565" s="231">
        <v>4.8045542899999997E-3</v>
      </c>
    </row>
    <row r="1566" spans="1:8">
      <c r="A1566" s="227" t="s">
        <v>128</v>
      </c>
      <c r="B1566" s="227" t="s">
        <v>62</v>
      </c>
      <c r="C1566" s="227" t="s">
        <v>58</v>
      </c>
      <c r="D1566" s="230">
        <v>17086</v>
      </c>
      <c r="E1566" s="231">
        <v>6.6578500499999997E-3</v>
      </c>
      <c r="F1566" s="231">
        <v>1.0325553800000001E-3</v>
      </c>
      <c r="G1566" s="231">
        <v>1.29937891E-3</v>
      </c>
      <c r="H1566" s="231">
        <v>4.3257994499999999E-3</v>
      </c>
    </row>
    <row r="1567" spans="1:8">
      <c r="A1567" s="227" t="s">
        <v>128</v>
      </c>
      <c r="B1567" s="227" t="s">
        <v>57</v>
      </c>
      <c r="C1567" s="227" t="s">
        <v>63</v>
      </c>
      <c r="D1567" s="230">
        <v>1366</v>
      </c>
      <c r="E1567" s="231">
        <v>6.3385761699999996E-3</v>
      </c>
      <c r="F1567" s="231">
        <v>1.25041494E-3</v>
      </c>
      <c r="G1567" s="231">
        <v>1.1867659999999999E-3</v>
      </c>
      <c r="H1567" s="231">
        <v>3.9013947499999999E-3</v>
      </c>
    </row>
    <row r="1568" spans="1:8">
      <c r="A1568" s="227" t="s">
        <v>128</v>
      </c>
      <c r="B1568" s="227" t="s">
        <v>59</v>
      </c>
      <c r="C1568" s="227" t="s">
        <v>63</v>
      </c>
      <c r="D1568" s="230">
        <v>571</v>
      </c>
      <c r="E1568" s="231">
        <v>5.9153651000000002E-3</v>
      </c>
      <c r="F1568" s="231">
        <v>1.1138472999999999E-3</v>
      </c>
      <c r="G1568" s="231">
        <v>1.1149216E-3</v>
      </c>
      <c r="H1568" s="231">
        <v>3.6865957200000001E-3</v>
      </c>
    </row>
    <row r="1569" spans="1:8">
      <c r="A1569" s="227" t="s">
        <v>128</v>
      </c>
      <c r="B1569" s="227" t="s">
        <v>60</v>
      </c>
      <c r="C1569" s="227" t="s">
        <v>63</v>
      </c>
      <c r="D1569" s="230">
        <v>271</v>
      </c>
      <c r="E1569" s="231">
        <v>6.2046857800000001E-3</v>
      </c>
      <c r="F1569" s="231">
        <v>1.30142112E-3</v>
      </c>
      <c r="G1569" s="231">
        <v>1.0534540600000001E-3</v>
      </c>
      <c r="H1569" s="231">
        <v>3.8498101299999999E-3</v>
      </c>
    </row>
    <row r="1570" spans="1:8">
      <c r="A1570" s="227" t="s">
        <v>128</v>
      </c>
      <c r="B1570" s="227" t="s">
        <v>61</v>
      </c>
      <c r="C1570" s="227" t="s">
        <v>63</v>
      </c>
      <c r="D1570" s="230">
        <v>124</v>
      </c>
      <c r="E1570" s="231">
        <v>7.1336429499999996E-3</v>
      </c>
      <c r="F1570" s="231">
        <v>1.7239767499999999E-3</v>
      </c>
      <c r="G1570" s="231">
        <v>1.28938892E-3</v>
      </c>
      <c r="H1570" s="231">
        <v>4.1202767800000003E-3</v>
      </c>
    </row>
    <row r="1571" spans="1:8">
      <c r="A1571" s="227" t="s">
        <v>128</v>
      </c>
      <c r="B1571" s="227" t="s">
        <v>62</v>
      </c>
      <c r="C1571" s="227" t="s">
        <v>63</v>
      </c>
      <c r="D1571" s="230">
        <v>400</v>
      </c>
      <c r="E1571" s="231">
        <v>6.78694999E-3</v>
      </c>
      <c r="F1571" s="231">
        <v>1.26400438E-3</v>
      </c>
      <c r="G1571" s="231">
        <v>1.34782961E-3</v>
      </c>
      <c r="H1571" s="231">
        <v>4.1751155099999998E-3</v>
      </c>
    </row>
    <row r="1572" spans="1:8">
      <c r="A1572" s="227" t="s">
        <v>128</v>
      </c>
      <c r="B1572" s="227" t="s">
        <v>57</v>
      </c>
      <c r="C1572" s="227" t="s">
        <v>64</v>
      </c>
      <c r="D1572" s="230">
        <v>916</v>
      </c>
      <c r="E1572" s="231">
        <v>7.0508094399999999E-3</v>
      </c>
      <c r="F1572" s="231">
        <v>1.06037953E-3</v>
      </c>
      <c r="G1572" s="231">
        <v>1.83177389E-3</v>
      </c>
      <c r="H1572" s="231">
        <v>4.1586555600000002E-3</v>
      </c>
    </row>
    <row r="1573" spans="1:8">
      <c r="A1573" s="227" t="s">
        <v>128</v>
      </c>
      <c r="B1573" s="227" t="s">
        <v>59</v>
      </c>
      <c r="C1573" s="227" t="s">
        <v>64</v>
      </c>
      <c r="D1573" s="230">
        <v>414</v>
      </c>
      <c r="E1573" s="231">
        <v>6.2846101699999997E-3</v>
      </c>
      <c r="F1573" s="231">
        <v>9.4885016000000001E-4</v>
      </c>
      <c r="G1573" s="231">
        <v>1.67315239E-3</v>
      </c>
      <c r="H1573" s="231">
        <v>3.6626071299999999E-3</v>
      </c>
    </row>
    <row r="1574" spans="1:8">
      <c r="A1574" s="227" t="s">
        <v>128</v>
      </c>
      <c r="B1574" s="227" t="s">
        <v>60</v>
      </c>
      <c r="C1574" s="227" t="s">
        <v>64</v>
      </c>
      <c r="D1574" s="230">
        <v>168</v>
      </c>
      <c r="E1574" s="231">
        <v>7.15973576E-3</v>
      </c>
      <c r="F1574" s="231">
        <v>1.1456264300000001E-3</v>
      </c>
      <c r="G1574" s="231">
        <v>1.7537475700000001E-3</v>
      </c>
      <c r="H1574" s="231">
        <v>4.2603613000000004E-3</v>
      </c>
    </row>
    <row r="1575" spans="1:8">
      <c r="A1575" s="227" t="s">
        <v>128</v>
      </c>
      <c r="B1575" s="227" t="s">
        <v>61</v>
      </c>
      <c r="C1575" s="227" t="s">
        <v>64</v>
      </c>
      <c r="D1575" s="230">
        <v>108</v>
      </c>
      <c r="E1575" s="231">
        <v>9.0474963299999999E-3</v>
      </c>
      <c r="F1575" s="231">
        <v>1.4275760500000001E-3</v>
      </c>
      <c r="G1575" s="231">
        <v>2.3774003100000001E-3</v>
      </c>
      <c r="H1575" s="231">
        <v>5.2425194899999999E-3</v>
      </c>
    </row>
    <row r="1576" spans="1:8">
      <c r="A1576" s="227" t="s">
        <v>128</v>
      </c>
      <c r="B1576" s="227" t="s">
        <v>62</v>
      </c>
      <c r="C1576" s="227" t="s">
        <v>64</v>
      </c>
      <c r="D1576" s="230">
        <v>226</v>
      </c>
      <c r="E1576" s="231">
        <v>7.4192372900000001E-3</v>
      </c>
      <c r="F1576" s="231">
        <v>1.0258417299999999E-3</v>
      </c>
      <c r="G1576" s="231">
        <v>1.91960603E-3</v>
      </c>
      <c r="H1576" s="231">
        <v>4.4737890900000002E-3</v>
      </c>
    </row>
    <row r="1577" spans="1:8">
      <c r="A1577" s="227" t="s">
        <v>128</v>
      </c>
      <c r="B1577" s="227" t="s">
        <v>57</v>
      </c>
      <c r="C1577" s="227" t="s">
        <v>65</v>
      </c>
      <c r="D1577" s="230">
        <v>815</v>
      </c>
      <c r="E1577" s="231">
        <v>5.9535898599999996E-3</v>
      </c>
      <c r="F1577" s="231">
        <v>8.3326207999999998E-4</v>
      </c>
      <c r="G1577" s="231">
        <v>7.7284968000000003E-4</v>
      </c>
      <c r="H1577" s="231">
        <v>4.3474776099999999E-3</v>
      </c>
    </row>
    <row r="1578" spans="1:8">
      <c r="A1578" s="227" t="s">
        <v>128</v>
      </c>
      <c r="B1578" s="227" t="s">
        <v>59</v>
      </c>
      <c r="C1578" s="227" t="s">
        <v>65</v>
      </c>
      <c r="D1578" s="230">
        <v>391</v>
      </c>
      <c r="E1578" s="231">
        <v>5.47829615E-3</v>
      </c>
      <c r="F1578" s="231">
        <v>7.6545750000000005E-4</v>
      </c>
      <c r="G1578" s="231">
        <v>7.4251657999999999E-4</v>
      </c>
      <c r="H1578" s="231">
        <v>3.97032159E-3</v>
      </c>
    </row>
    <row r="1579" spans="1:8">
      <c r="A1579" s="227" t="s">
        <v>128</v>
      </c>
      <c r="B1579" s="227" t="s">
        <v>60</v>
      </c>
      <c r="C1579" s="227" t="s">
        <v>65</v>
      </c>
      <c r="D1579" s="230">
        <v>183</v>
      </c>
      <c r="E1579" s="231">
        <v>5.9008801600000001E-3</v>
      </c>
      <c r="F1579" s="231">
        <v>8.6735958000000001E-4</v>
      </c>
      <c r="G1579" s="231">
        <v>7.7691738000000002E-4</v>
      </c>
      <c r="H1579" s="231">
        <v>4.2566026599999999E-3</v>
      </c>
    </row>
    <row r="1580" spans="1:8">
      <c r="A1580" s="227" t="s">
        <v>128</v>
      </c>
      <c r="B1580" s="227" t="s">
        <v>61</v>
      </c>
      <c r="C1580" s="227" t="s">
        <v>65</v>
      </c>
      <c r="D1580" s="230">
        <v>30</v>
      </c>
      <c r="E1580" s="231">
        <v>8.5887343199999994E-3</v>
      </c>
      <c r="F1580" s="231">
        <v>9.942127199999999E-4</v>
      </c>
      <c r="G1580" s="231">
        <v>9.3479909000000001E-4</v>
      </c>
      <c r="H1580" s="231">
        <v>6.6597220099999998E-3</v>
      </c>
    </row>
    <row r="1581" spans="1:8">
      <c r="A1581" s="227" t="s">
        <v>128</v>
      </c>
      <c r="B1581" s="227" t="s">
        <v>62</v>
      </c>
      <c r="C1581" s="227" t="s">
        <v>65</v>
      </c>
      <c r="D1581" s="230">
        <v>211</v>
      </c>
      <c r="E1581" s="231">
        <v>6.5053973499999999E-3</v>
      </c>
      <c r="F1581" s="231">
        <v>9.0645272000000002E-4</v>
      </c>
      <c r="G1581" s="231">
        <v>8.0250548000000005E-4</v>
      </c>
      <c r="H1581" s="231">
        <v>4.79643867E-3</v>
      </c>
    </row>
    <row r="1582" spans="1:8">
      <c r="A1582" s="227" t="s">
        <v>128</v>
      </c>
      <c r="B1582" s="227" t="s">
        <v>57</v>
      </c>
      <c r="C1582" s="227" t="s">
        <v>66</v>
      </c>
      <c r="D1582" s="230">
        <v>909</v>
      </c>
      <c r="E1582" s="231">
        <v>6.7156111400000001E-3</v>
      </c>
      <c r="F1582" s="231">
        <v>8.3370232999999995E-4</v>
      </c>
      <c r="G1582" s="231">
        <v>8.9321523999999995E-4</v>
      </c>
      <c r="H1582" s="231">
        <v>4.9886930600000004E-3</v>
      </c>
    </row>
    <row r="1583" spans="1:8">
      <c r="A1583" s="227" t="s">
        <v>128</v>
      </c>
      <c r="B1583" s="227" t="s">
        <v>59</v>
      </c>
      <c r="C1583" s="227" t="s">
        <v>66</v>
      </c>
      <c r="D1583" s="230">
        <v>375</v>
      </c>
      <c r="E1583" s="231">
        <v>6.19336396E-3</v>
      </c>
      <c r="F1583" s="231">
        <v>6.9904294000000002E-4</v>
      </c>
      <c r="G1583" s="231">
        <v>7.7027753999999999E-4</v>
      </c>
      <c r="H1583" s="231">
        <v>4.72404296E-3</v>
      </c>
    </row>
    <row r="1584" spans="1:8">
      <c r="A1584" s="227" t="s">
        <v>128</v>
      </c>
      <c r="B1584" s="227" t="s">
        <v>60</v>
      </c>
      <c r="C1584" s="227" t="s">
        <v>66</v>
      </c>
      <c r="D1584" s="230">
        <v>207</v>
      </c>
      <c r="E1584" s="231">
        <v>6.2969670099999996E-3</v>
      </c>
      <c r="F1584" s="231">
        <v>7.8977653999999997E-4</v>
      </c>
      <c r="G1584" s="231">
        <v>7.7529498000000004E-4</v>
      </c>
      <c r="H1584" s="231">
        <v>4.7318949899999999E-3</v>
      </c>
    </row>
    <row r="1585" spans="1:8">
      <c r="A1585" s="227" t="s">
        <v>128</v>
      </c>
      <c r="B1585" s="227" t="s">
        <v>61</v>
      </c>
      <c r="C1585" s="227" t="s">
        <v>66</v>
      </c>
      <c r="D1585" s="230">
        <v>103</v>
      </c>
      <c r="E1585" s="231">
        <v>7.42695952E-3</v>
      </c>
      <c r="F1585" s="231">
        <v>1.0018875399999999E-3</v>
      </c>
      <c r="G1585" s="231">
        <v>1.1511144600000001E-3</v>
      </c>
      <c r="H1585" s="231">
        <v>5.2739569800000002E-3</v>
      </c>
    </row>
    <row r="1586" spans="1:8">
      <c r="A1586" s="227" t="s">
        <v>128</v>
      </c>
      <c r="B1586" s="227" t="s">
        <v>62</v>
      </c>
      <c r="C1586" s="227" t="s">
        <v>66</v>
      </c>
      <c r="D1586" s="230">
        <v>224</v>
      </c>
      <c r="E1586" s="231">
        <v>7.6496876700000004E-3</v>
      </c>
      <c r="F1586" s="231">
        <v>1.0223935399999999E-3</v>
      </c>
      <c r="G1586" s="231">
        <v>1.0894094899999999E-3</v>
      </c>
      <c r="H1586" s="231">
        <v>5.53788418E-3</v>
      </c>
    </row>
    <row r="1587" spans="1:8">
      <c r="A1587" s="227" t="s">
        <v>128</v>
      </c>
      <c r="B1587" s="227" t="s">
        <v>57</v>
      </c>
      <c r="C1587" s="227" t="s">
        <v>67</v>
      </c>
      <c r="D1587" s="230">
        <v>840</v>
      </c>
      <c r="E1587" s="231">
        <v>7.2524937000000003E-3</v>
      </c>
      <c r="F1587" s="231">
        <v>7.5085403999999997E-4</v>
      </c>
      <c r="G1587" s="231">
        <v>1.4503965799999999E-3</v>
      </c>
      <c r="H1587" s="231">
        <v>5.0512426000000003E-3</v>
      </c>
    </row>
    <row r="1588" spans="1:8">
      <c r="A1588" s="227" t="s">
        <v>128</v>
      </c>
      <c r="B1588" s="227" t="s">
        <v>59</v>
      </c>
      <c r="C1588" s="227" t="s">
        <v>67</v>
      </c>
      <c r="D1588" s="230">
        <v>271</v>
      </c>
      <c r="E1588" s="231">
        <v>6.51761285E-3</v>
      </c>
      <c r="F1588" s="231">
        <v>6.7022833000000002E-4</v>
      </c>
      <c r="G1588" s="231">
        <v>1.3251671599999999E-3</v>
      </c>
      <c r="H1588" s="231">
        <v>4.5222168699999999E-3</v>
      </c>
    </row>
    <row r="1589" spans="1:8">
      <c r="A1589" s="227" t="s">
        <v>128</v>
      </c>
      <c r="B1589" s="227" t="s">
        <v>60</v>
      </c>
      <c r="C1589" s="227" t="s">
        <v>67</v>
      </c>
      <c r="D1589" s="230">
        <v>218</v>
      </c>
      <c r="E1589" s="231">
        <v>6.8841316000000001E-3</v>
      </c>
      <c r="F1589" s="231">
        <v>7.5836706E-4</v>
      </c>
      <c r="G1589" s="231">
        <v>1.2437879800000001E-3</v>
      </c>
      <c r="H1589" s="231">
        <v>4.8819760700000003E-3</v>
      </c>
    </row>
    <row r="1590" spans="1:8">
      <c r="A1590" s="227" t="s">
        <v>128</v>
      </c>
      <c r="B1590" s="227" t="s">
        <v>61</v>
      </c>
      <c r="C1590" s="227" t="s">
        <v>67</v>
      </c>
      <c r="D1590" s="230">
        <v>67</v>
      </c>
      <c r="E1590" s="231">
        <v>9.2684146299999992E-3</v>
      </c>
      <c r="F1590" s="231">
        <v>8.6615509000000004E-4</v>
      </c>
      <c r="G1590" s="231">
        <v>1.7982999299999999E-3</v>
      </c>
      <c r="H1590" s="231">
        <v>6.60395911E-3</v>
      </c>
    </row>
    <row r="1591" spans="1:8">
      <c r="A1591" s="227" t="s">
        <v>128</v>
      </c>
      <c r="B1591" s="227" t="s">
        <v>62</v>
      </c>
      <c r="C1591" s="227" t="s">
        <v>67</v>
      </c>
      <c r="D1591" s="230">
        <v>284</v>
      </c>
      <c r="E1591" s="231">
        <v>7.7609054800000001E-3</v>
      </c>
      <c r="F1591" s="231">
        <v>7.9482078000000004E-4</v>
      </c>
      <c r="G1591" s="231">
        <v>1.64641181E-3</v>
      </c>
      <c r="H1591" s="231">
        <v>5.3196724400000001E-3</v>
      </c>
    </row>
    <row r="1592" spans="1:8">
      <c r="A1592" s="227" t="s">
        <v>128</v>
      </c>
      <c r="B1592" s="227" t="s">
        <v>57</v>
      </c>
      <c r="C1592" s="227" t="s">
        <v>68</v>
      </c>
      <c r="D1592" s="230">
        <v>1013</v>
      </c>
      <c r="E1592" s="231">
        <v>6.8408145300000002E-3</v>
      </c>
      <c r="F1592" s="231">
        <v>1.13785806E-3</v>
      </c>
      <c r="G1592" s="231">
        <v>1.2491085799999999E-3</v>
      </c>
      <c r="H1592" s="231">
        <v>4.4538474400000003E-3</v>
      </c>
    </row>
    <row r="1593" spans="1:8">
      <c r="A1593" s="227" t="s">
        <v>128</v>
      </c>
      <c r="B1593" s="227" t="s">
        <v>59</v>
      </c>
      <c r="C1593" s="227" t="s">
        <v>68</v>
      </c>
      <c r="D1593" s="230">
        <v>422</v>
      </c>
      <c r="E1593" s="231">
        <v>6.0836841500000001E-3</v>
      </c>
      <c r="F1593" s="231">
        <v>9.6736744999999995E-4</v>
      </c>
      <c r="G1593" s="231">
        <v>1.1111657200000001E-3</v>
      </c>
      <c r="H1593" s="231">
        <v>4.0051504999999996E-3</v>
      </c>
    </row>
    <row r="1594" spans="1:8">
      <c r="A1594" s="227" t="s">
        <v>128</v>
      </c>
      <c r="B1594" s="227" t="s">
        <v>60</v>
      </c>
      <c r="C1594" s="227" t="s">
        <v>68</v>
      </c>
      <c r="D1594" s="230">
        <v>243</v>
      </c>
      <c r="E1594" s="231">
        <v>6.5196804399999999E-3</v>
      </c>
      <c r="F1594" s="231">
        <v>1.0872006300000001E-3</v>
      </c>
      <c r="G1594" s="231">
        <v>1.1557877700000001E-3</v>
      </c>
      <c r="H1594" s="231">
        <v>4.2766915800000003E-3</v>
      </c>
    </row>
    <row r="1595" spans="1:8">
      <c r="A1595" s="227" t="s">
        <v>128</v>
      </c>
      <c r="B1595" s="227" t="s">
        <v>61</v>
      </c>
      <c r="C1595" s="227" t="s">
        <v>68</v>
      </c>
      <c r="D1595" s="230">
        <v>79</v>
      </c>
      <c r="E1595" s="231">
        <v>8.7760780500000003E-3</v>
      </c>
      <c r="F1595" s="231">
        <v>1.49950163E-3</v>
      </c>
      <c r="G1595" s="231">
        <v>1.49789004E-3</v>
      </c>
      <c r="H1595" s="231">
        <v>5.7786859000000003E-3</v>
      </c>
    </row>
    <row r="1596" spans="1:8">
      <c r="A1596" s="227" t="s">
        <v>128</v>
      </c>
      <c r="B1596" s="227" t="s">
        <v>62</v>
      </c>
      <c r="C1596" s="227" t="s">
        <v>68</v>
      </c>
      <c r="D1596" s="230">
        <v>269</v>
      </c>
      <c r="E1596" s="231">
        <v>7.7503267599999997E-3</v>
      </c>
      <c r="F1596" s="231">
        <v>1.34487276E-3</v>
      </c>
      <c r="G1596" s="231">
        <v>1.4767483799999999E-3</v>
      </c>
      <c r="H1596" s="231">
        <v>4.9287052200000002E-3</v>
      </c>
    </row>
    <row r="1597" spans="1:8">
      <c r="A1597" s="227" t="s">
        <v>128</v>
      </c>
      <c r="B1597" s="227" t="s">
        <v>57</v>
      </c>
      <c r="C1597" s="227" t="s">
        <v>69</v>
      </c>
      <c r="D1597" s="230">
        <v>579</v>
      </c>
      <c r="E1597" s="231">
        <v>4.5279414599999996E-3</v>
      </c>
      <c r="F1597" s="231">
        <v>7.2576816000000002E-4</v>
      </c>
      <c r="G1597" s="231">
        <v>6.1282598999999995E-4</v>
      </c>
      <c r="H1597" s="231">
        <v>3.1893468099999998E-3</v>
      </c>
    </row>
    <row r="1598" spans="1:8">
      <c r="A1598" s="227" t="s">
        <v>128</v>
      </c>
      <c r="B1598" s="227" t="s">
        <v>59</v>
      </c>
      <c r="C1598" s="227" t="s">
        <v>69</v>
      </c>
      <c r="D1598" s="230">
        <v>218</v>
      </c>
      <c r="E1598" s="231">
        <v>4.1569505699999999E-3</v>
      </c>
      <c r="F1598" s="231">
        <v>6.4836026E-4</v>
      </c>
      <c r="G1598" s="231">
        <v>5.8034931999999999E-4</v>
      </c>
      <c r="H1598" s="231">
        <v>2.9282404700000002E-3</v>
      </c>
    </row>
    <row r="1599" spans="1:8">
      <c r="A1599" s="227" t="s">
        <v>128</v>
      </c>
      <c r="B1599" s="227" t="s">
        <v>60</v>
      </c>
      <c r="C1599" s="227" t="s">
        <v>69</v>
      </c>
      <c r="D1599" s="230">
        <v>142</v>
      </c>
      <c r="E1599" s="231">
        <v>4.73558924E-3</v>
      </c>
      <c r="F1599" s="231">
        <v>7.2582459000000005E-4</v>
      </c>
      <c r="G1599" s="231">
        <v>6.2752649999999995E-4</v>
      </c>
      <c r="H1599" s="231">
        <v>3.3822376399999998E-3</v>
      </c>
    </row>
    <row r="1600" spans="1:8">
      <c r="A1600" s="227" t="s">
        <v>128</v>
      </c>
      <c r="B1600" s="227" t="s">
        <v>61</v>
      </c>
      <c r="C1600" s="227" t="s">
        <v>69</v>
      </c>
      <c r="D1600" s="230">
        <v>49</v>
      </c>
      <c r="E1600" s="231">
        <v>5.1542420099999998E-3</v>
      </c>
      <c r="F1600" s="231">
        <v>8.9852580999999997E-4</v>
      </c>
      <c r="G1600" s="231">
        <v>5.8106551999999995E-4</v>
      </c>
      <c r="H1600" s="231">
        <v>3.67465016E-3</v>
      </c>
    </row>
    <row r="1601" spans="1:8">
      <c r="A1601" s="227" t="s">
        <v>128</v>
      </c>
      <c r="B1601" s="227" t="s">
        <v>62</v>
      </c>
      <c r="C1601" s="227" t="s">
        <v>69</v>
      </c>
      <c r="D1601" s="230">
        <v>170</v>
      </c>
      <c r="E1601" s="231">
        <v>4.6497138399999999E-3</v>
      </c>
      <c r="F1601" s="231">
        <v>7.7519041000000003E-4</v>
      </c>
      <c r="G1601" s="231">
        <v>6.5134777999999996E-4</v>
      </c>
      <c r="H1601" s="231">
        <v>3.2231751700000002E-3</v>
      </c>
    </row>
    <row r="1602" spans="1:8">
      <c r="A1602" s="227" t="s">
        <v>128</v>
      </c>
      <c r="B1602" s="227" t="s">
        <v>57</v>
      </c>
      <c r="C1602" s="227" t="s">
        <v>70</v>
      </c>
      <c r="D1602" s="230">
        <v>753</v>
      </c>
      <c r="E1602" s="231">
        <v>8.6096045500000003E-3</v>
      </c>
      <c r="F1602" s="231">
        <v>1.3984645400000001E-3</v>
      </c>
      <c r="G1602" s="231">
        <v>2.2627081900000001E-3</v>
      </c>
      <c r="H1602" s="231">
        <v>4.94843135E-3</v>
      </c>
    </row>
    <row r="1603" spans="1:8">
      <c r="A1603" s="227" t="s">
        <v>128</v>
      </c>
      <c r="B1603" s="227" t="s">
        <v>59</v>
      </c>
      <c r="C1603" s="227" t="s">
        <v>70</v>
      </c>
      <c r="D1603" s="230">
        <v>332</v>
      </c>
      <c r="E1603" s="231">
        <v>7.9734560900000008E-3</v>
      </c>
      <c r="F1603" s="231">
        <v>1.1962430500000001E-3</v>
      </c>
      <c r="G1603" s="231">
        <v>2.0653096100000001E-3</v>
      </c>
      <c r="H1603" s="231">
        <v>4.7119029100000003E-3</v>
      </c>
    </row>
    <row r="1604" spans="1:8">
      <c r="A1604" s="227" t="s">
        <v>128</v>
      </c>
      <c r="B1604" s="227" t="s">
        <v>60</v>
      </c>
      <c r="C1604" s="227" t="s">
        <v>70</v>
      </c>
      <c r="D1604" s="230">
        <v>174</v>
      </c>
      <c r="E1604" s="231">
        <v>8.8612838199999995E-3</v>
      </c>
      <c r="F1604" s="231">
        <v>1.58052606E-3</v>
      </c>
      <c r="G1604" s="231">
        <v>2.2349268699999999E-3</v>
      </c>
      <c r="H1604" s="231">
        <v>5.0458304600000002E-3</v>
      </c>
    </row>
    <row r="1605" spans="1:8">
      <c r="A1605" s="227" t="s">
        <v>128</v>
      </c>
      <c r="B1605" s="227" t="s">
        <v>61</v>
      </c>
      <c r="C1605" s="227" t="s">
        <v>70</v>
      </c>
      <c r="D1605" s="230">
        <v>71</v>
      </c>
      <c r="E1605" s="231">
        <v>9.8521450300000004E-3</v>
      </c>
      <c r="F1605" s="231">
        <v>1.66161298E-3</v>
      </c>
      <c r="G1605" s="231">
        <v>2.5242890099999998E-3</v>
      </c>
      <c r="H1605" s="231">
        <v>5.6662426400000002E-3</v>
      </c>
    </row>
    <row r="1606" spans="1:8">
      <c r="A1606" s="227" t="s">
        <v>128</v>
      </c>
      <c r="B1606" s="227" t="s">
        <v>62</v>
      </c>
      <c r="C1606" s="227" t="s">
        <v>70</v>
      </c>
      <c r="D1606" s="230">
        <v>176</v>
      </c>
      <c r="E1606" s="231">
        <v>9.0595404700000003E-3</v>
      </c>
      <c r="F1606" s="231">
        <v>1.4937786899999999E-3</v>
      </c>
      <c r="G1606" s="231">
        <v>2.5570152300000001E-3</v>
      </c>
      <c r="H1606" s="231">
        <v>5.0087460900000002E-3</v>
      </c>
    </row>
    <row r="1607" spans="1:8">
      <c r="A1607" s="227" t="s">
        <v>128</v>
      </c>
      <c r="B1607" s="227" t="s">
        <v>57</v>
      </c>
      <c r="C1607" s="227" t="s">
        <v>71</v>
      </c>
      <c r="D1607" s="230">
        <v>581</v>
      </c>
      <c r="E1607" s="231">
        <v>7.3839203699999998E-3</v>
      </c>
      <c r="F1607" s="231">
        <v>1.1772683500000001E-3</v>
      </c>
      <c r="G1607" s="231">
        <v>1.6327808800000001E-3</v>
      </c>
      <c r="H1607" s="231">
        <v>4.5738706399999999E-3</v>
      </c>
    </row>
    <row r="1608" spans="1:8">
      <c r="A1608" s="227" t="s">
        <v>128</v>
      </c>
      <c r="B1608" s="227" t="s">
        <v>59</v>
      </c>
      <c r="C1608" s="227" t="s">
        <v>71</v>
      </c>
      <c r="D1608" s="230">
        <v>232</v>
      </c>
      <c r="E1608" s="231">
        <v>6.4299965699999998E-3</v>
      </c>
      <c r="F1608" s="231">
        <v>9.3281025000000004E-4</v>
      </c>
      <c r="G1608" s="231">
        <v>1.4269533799999999E-3</v>
      </c>
      <c r="H1608" s="231">
        <v>4.07023244E-3</v>
      </c>
    </row>
    <row r="1609" spans="1:8">
      <c r="A1609" s="227" t="s">
        <v>128</v>
      </c>
      <c r="B1609" s="227" t="s">
        <v>60</v>
      </c>
      <c r="C1609" s="227" t="s">
        <v>71</v>
      </c>
      <c r="D1609" s="230">
        <v>152</v>
      </c>
      <c r="E1609" s="231">
        <v>7.1329036400000004E-3</v>
      </c>
      <c r="F1609" s="231">
        <v>1.1951751800000001E-3</v>
      </c>
      <c r="G1609" s="231">
        <v>1.6097097900000001E-3</v>
      </c>
      <c r="H1609" s="231">
        <v>4.3280181499999997E-3</v>
      </c>
    </row>
    <row r="1610" spans="1:8">
      <c r="A1610" s="227" t="s">
        <v>128</v>
      </c>
      <c r="B1610" s="227" t="s">
        <v>61</v>
      </c>
      <c r="C1610" s="227" t="s">
        <v>71</v>
      </c>
      <c r="D1610" s="230">
        <v>44</v>
      </c>
      <c r="E1610" s="231">
        <v>8.0968536800000001E-3</v>
      </c>
      <c r="F1610" s="231">
        <v>1.5817022300000001E-3</v>
      </c>
      <c r="G1610" s="231">
        <v>1.64430739E-3</v>
      </c>
      <c r="H1610" s="231">
        <v>4.8708435999999999E-3</v>
      </c>
    </row>
    <row r="1611" spans="1:8">
      <c r="A1611" s="227" t="s">
        <v>128</v>
      </c>
      <c r="B1611" s="227" t="s">
        <v>62</v>
      </c>
      <c r="C1611" s="227" t="s">
        <v>71</v>
      </c>
      <c r="D1611" s="230">
        <v>153</v>
      </c>
      <c r="E1611" s="231">
        <v>8.87474257E-3</v>
      </c>
      <c r="F1611" s="231">
        <v>1.4138523299999999E-3</v>
      </c>
      <c r="G1611" s="231">
        <v>1.96449079E-3</v>
      </c>
      <c r="H1611" s="231">
        <v>5.4963989400000001E-3</v>
      </c>
    </row>
    <row r="1612" spans="1:8">
      <c r="A1612" s="227" t="s">
        <v>128</v>
      </c>
      <c r="B1612" s="227" t="s">
        <v>57</v>
      </c>
      <c r="C1612" s="227" t="s">
        <v>72</v>
      </c>
      <c r="D1612" s="230">
        <v>1086</v>
      </c>
      <c r="E1612" s="231">
        <v>7.1320166699999996E-3</v>
      </c>
      <c r="F1612" s="231">
        <v>1.3053869299999999E-3</v>
      </c>
      <c r="G1612" s="231">
        <v>1.6472271000000001E-3</v>
      </c>
      <c r="H1612" s="231">
        <v>4.1794021699999998E-3</v>
      </c>
    </row>
    <row r="1613" spans="1:8">
      <c r="A1613" s="227" t="s">
        <v>128</v>
      </c>
      <c r="B1613" s="227" t="s">
        <v>59</v>
      </c>
      <c r="C1613" s="227" t="s">
        <v>72</v>
      </c>
      <c r="D1613" s="230">
        <v>450</v>
      </c>
      <c r="E1613" s="231">
        <v>6.6490738400000002E-3</v>
      </c>
      <c r="F1613" s="231">
        <v>1.1011057299999999E-3</v>
      </c>
      <c r="G1613" s="231">
        <v>1.50264894E-3</v>
      </c>
      <c r="H1613" s="231">
        <v>4.0453186999999998E-3</v>
      </c>
    </row>
    <row r="1614" spans="1:8">
      <c r="A1614" s="227" t="s">
        <v>128</v>
      </c>
      <c r="B1614" s="227" t="s">
        <v>60</v>
      </c>
      <c r="C1614" s="227" t="s">
        <v>72</v>
      </c>
      <c r="D1614" s="230">
        <v>255</v>
      </c>
      <c r="E1614" s="231">
        <v>6.8634256800000001E-3</v>
      </c>
      <c r="F1614" s="231">
        <v>1.3450433500000001E-3</v>
      </c>
      <c r="G1614" s="231">
        <v>1.53236179E-3</v>
      </c>
      <c r="H1614" s="231">
        <v>3.9860200900000003E-3</v>
      </c>
    </row>
    <row r="1615" spans="1:8">
      <c r="A1615" s="227" t="s">
        <v>128</v>
      </c>
      <c r="B1615" s="227" t="s">
        <v>61</v>
      </c>
      <c r="C1615" s="227" t="s">
        <v>72</v>
      </c>
      <c r="D1615" s="230">
        <v>98</v>
      </c>
      <c r="E1615" s="231">
        <v>8.1715322500000003E-3</v>
      </c>
      <c r="F1615" s="231">
        <v>1.6189529E-3</v>
      </c>
      <c r="G1615" s="231">
        <v>2.14876207E-3</v>
      </c>
      <c r="H1615" s="231">
        <v>4.4038168399999997E-3</v>
      </c>
    </row>
    <row r="1616" spans="1:8">
      <c r="A1616" s="227" t="s">
        <v>128</v>
      </c>
      <c r="B1616" s="227" t="s">
        <v>62</v>
      </c>
      <c r="C1616" s="227" t="s">
        <v>72</v>
      </c>
      <c r="D1616" s="230">
        <v>283</v>
      </c>
      <c r="E1616" s="231">
        <v>7.7819900099999999E-3</v>
      </c>
      <c r="F1616" s="231">
        <v>1.48589822E-3</v>
      </c>
      <c r="G1616" s="231">
        <v>1.80694584E-3</v>
      </c>
      <c r="H1616" s="231">
        <v>4.4891454799999998E-3</v>
      </c>
    </row>
    <row r="1617" spans="1:8">
      <c r="A1617" s="227" t="s">
        <v>128</v>
      </c>
      <c r="B1617" s="227" t="s">
        <v>57</v>
      </c>
      <c r="C1617" s="227" t="s">
        <v>73</v>
      </c>
      <c r="D1617" s="230">
        <v>2164</v>
      </c>
      <c r="E1617" s="231">
        <v>6.8596871100000002E-3</v>
      </c>
      <c r="F1617" s="231">
        <v>7.5443791E-4</v>
      </c>
      <c r="G1617" s="231">
        <v>1.8184986E-3</v>
      </c>
      <c r="H1617" s="231">
        <v>4.2867501200000001E-3</v>
      </c>
    </row>
    <row r="1618" spans="1:8">
      <c r="A1618" s="227" t="s">
        <v>128</v>
      </c>
      <c r="B1618" s="227" t="s">
        <v>59</v>
      </c>
      <c r="C1618" s="227" t="s">
        <v>73</v>
      </c>
      <c r="D1618" s="230">
        <v>1039</v>
      </c>
      <c r="E1618" s="231">
        <v>6.3074913800000004E-3</v>
      </c>
      <c r="F1618" s="231">
        <v>6.7233204000000004E-4</v>
      </c>
      <c r="G1618" s="231">
        <v>1.75194028E-3</v>
      </c>
      <c r="H1618" s="231">
        <v>3.8832185800000002E-3</v>
      </c>
    </row>
    <row r="1619" spans="1:8">
      <c r="A1619" s="227" t="s">
        <v>128</v>
      </c>
      <c r="B1619" s="227" t="s">
        <v>60</v>
      </c>
      <c r="C1619" s="227" t="s">
        <v>73</v>
      </c>
      <c r="D1619" s="230">
        <v>446</v>
      </c>
      <c r="E1619" s="231">
        <v>6.7874935399999999E-3</v>
      </c>
      <c r="F1619" s="231">
        <v>7.2213373999999999E-4</v>
      </c>
      <c r="G1619" s="231">
        <v>1.7300902700000001E-3</v>
      </c>
      <c r="H1619" s="231">
        <v>4.33526903E-3</v>
      </c>
    </row>
    <row r="1620" spans="1:8">
      <c r="A1620" s="227" t="s">
        <v>128</v>
      </c>
      <c r="B1620" s="227" t="s">
        <v>61</v>
      </c>
      <c r="C1620" s="227" t="s">
        <v>73</v>
      </c>
      <c r="D1620" s="230">
        <v>125</v>
      </c>
      <c r="E1620" s="231">
        <v>7.8748145800000002E-3</v>
      </c>
      <c r="F1620" s="231">
        <v>1.0647219700000001E-3</v>
      </c>
      <c r="G1620" s="231">
        <v>1.68268494E-3</v>
      </c>
      <c r="H1620" s="231">
        <v>5.1274071599999999E-3</v>
      </c>
    </row>
    <row r="1621" spans="1:8">
      <c r="A1621" s="227" t="s">
        <v>128</v>
      </c>
      <c r="B1621" s="227" t="s">
        <v>62</v>
      </c>
      <c r="C1621" s="227" t="s">
        <v>73</v>
      </c>
      <c r="D1621" s="230">
        <v>554</v>
      </c>
      <c r="E1621" s="231">
        <v>7.7243780200000004E-3</v>
      </c>
      <c r="F1621" s="231">
        <v>8.6442012999999999E-4</v>
      </c>
      <c r="G1621" s="231">
        <v>2.0451428299999999E-3</v>
      </c>
      <c r="H1621" s="231">
        <v>4.8148145700000001E-3</v>
      </c>
    </row>
    <row r="1622" spans="1:8">
      <c r="A1622" s="227" t="s">
        <v>128</v>
      </c>
      <c r="B1622" s="227" t="s">
        <v>57</v>
      </c>
      <c r="C1622" s="227" t="s">
        <v>74</v>
      </c>
      <c r="D1622" s="230">
        <v>1829</v>
      </c>
      <c r="E1622" s="231">
        <v>6.8056312500000002E-3</v>
      </c>
      <c r="F1622" s="231">
        <v>7.8141745000000001E-4</v>
      </c>
      <c r="G1622" s="231">
        <v>1.56344264E-3</v>
      </c>
      <c r="H1622" s="231">
        <v>4.4607706700000001E-3</v>
      </c>
    </row>
    <row r="1623" spans="1:8">
      <c r="A1623" s="227" t="s">
        <v>128</v>
      </c>
      <c r="B1623" s="227" t="s">
        <v>59</v>
      </c>
      <c r="C1623" s="227" t="s">
        <v>74</v>
      </c>
      <c r="D1623" s="230">
        <v>827</v>
      </c>
      <c r="E1623" s="231">
        <v>6.0775642499999996E-3</v>
      </c>
      <c r="F1623" s="231">
        <v>6.9188305999999999E-4</v>
      </c>
      <c r="G1623" s="231">
        <v>1.41925834E-3</v>
      </c>
      <c r="H1623" s="231">
        <v>3.9664223400000002E-3</v>
      </c>
    </row>
    <row r="1624" spans="1:8">
      <c r="A1624" s="227" t="s">
        <v>128</v>
      </c>
      <c r="B1624" s="227" t="s">
        <v>60</v>
      </c>
      <c r="C1624" s="227" t="s">
        <v>74</v>
      </c>
      <c r="D1624" s="230">
        <v>429</v>
      </c>
      <c r="E1624" s="231">
        <v>6.6579521400000003E-3</v>
      </c>
      <c r="F1624" s="231">
        <v>8.0670462999999997E-4</v>
      </c>
      <c r="G1624" s="231">
        <v>1.45771258E-3</v>
      </c>
      <c r="H1624" s="231">
        <v>4.3935344500000001E-3</v>
      </c>
    </row>
    <row r="1625" spans="1:8">
      <c r="A1625" s="227" t="s">
        <v>128</v>
      </c>
      <c r="B1625" s="227" t="s">
        <v>61</v>
      </c>
      <c r="C1625" s="227" t="s">
        <v>74</v>
      </c>
      <c r="D1625" s="230">
        <v>197</v>
      </c>
      <c r="E1625" s="231">
        <v>8.7094023600000001E-3</v>
      </c>
      <c r="F1625" s="231">
        <v>1.0154044399999999E-3</v>
      </c>
      <c r="G1625" s="231">
        <v>1.9080769300000001E-3</v>
      </c>
      <c r="H1625" s="231">
        <v>5.7859205299999996E-3</v>
      </c>
    </row>
    <row r="1626" spans="1:8">
      <c r="A1626" s="227" t="s">
        <v>128</v>
      </c>
      <c r="B1626" s="227" t="s">
        <v>62</v>
      </c>
      <c r="C1626" s="227" t="s">
        <v>74</v>
      </c>
      <c r="D1626" s="230">
        <v>376</v>
      </c>
      <c r="E1626" s="231">
        <v>7.5780324100000003E-3</v>
      </c>
      <c r="F1626" s="231">
        <v>8.2689964000000002E-4</v>
      </c>
      <c r="G1626" s="231">
        <v>1.8206385400000001E-3</v>
      </c>
      <c r="H1626" s="231">
        <v>4.9304937299999999E-3</v>
      </c>
    </row>
    <row r="1627" spans="1:8">
      <c r="A1627" s="227" t="s">
        <v>128</v>
      </c>
      <c r="B1627" s="227" t="s">
        <v>57</v>
      </c>
      <c r="C1627" s="227" t="s">
        <v>75</v>
      </c>
      <c r="D1627" s="230">
        <v>958</v>
      </c>
      <c r="E1627" s="231">
        <v>5.8918075400000002E-3</v>
      </c>
      <c r="F1627" s="231">
        <v>5.8022574000000005E-4</v>
      </c>
      <c r="G1627" s="231">
        <v>1.2110369299999999E-3</v>
      </c>
      <c r="H1627" s="231">
        <v>4.1005444100000003E-3</v>
      </c>
    </row>
    <row r="1628" spans="1:8">
      <c r="A1628" s="227" t="s">
        <v>128</v>
      </c>
      <c r="B1628" s="227" t="s">
        <v>59</v>
      </c>
      <c r="C1628" s="227" t="s">
        <v>75</v>
      </c>
      <c r="D1628" s="230">
        <v>303</v>
      </c>
      <c r="E1628" s="231">
        <v>5.3503924399999998E-3</v>
      </c>
      <c r="F1628" s="231">
        <v>4.9206982000000001E-4</v>
      </c>
      <c r="G1628" s="231">
        <v>9.8612615999999994E-4</v>
      </c>
      <c r="H1628" s="231">
        <v>3.87219602E-3</v>
      </c>
    </row>
    <row r="1629" spans="1:8">
      <c r="A1629" s="227" t="s">
        <v>128</v>
      </c>
      <c r="B1629" s="227" t="s">
        <v>60</v>
      </c>
      <c r="C1629" s="227" t="s">
        <v>75</v>
      </c>
      <c r="D1629" s="230">
        <v>204</v>
      </c>
      <c r="E1629" s="231">
        <v>5.6599489300000003E-3</v>
      </c>
      <c r="F1629" s="231">
        <v>6.0111406999999997E-4</v>
      </c>
      <c r="G1629" s="231">
        <v>1.1265996799999999E-3</v>
      </c>
      <c r="H1629" s="231">
        <v>3.9322347300000003E-3</v>
      </c>
    </row>
    <row r="1630" spans="1:8">
      <c r="A1630" s="227" t="s">
        <v>128</v>
      </c>
      <c r="B1630" s="227" t="s">
        <v>61</v>
      </c>
      <c r="C1630" s="227" t="s">
        <v>75</v>
      </c>
      <c r="D1630" s="230">
        <v>88</v>
      </c>
      <c r="E1630" s="231">
        <v>7.3245473400000002E-3</v>
      </c>
      <c r="F1630" s="231">
        <v>8.3635812E-4</v>
      </c>
      <c r="G1630" s="231">
        <v>1.4508362600000001E-3</v>
      </c>
      <c r="H1630" s="231">
        <v>5.03735248E-3</v>
      </c>
    </row>
    <row r="1631" spans="1:8">
      <c r="A1631" s="227" t="s">
        <v>128</v>
      </c>
      <c r="B1631" s="227" t="s">
        <v>62</v>
      </c>
      <c r="C1631" s="227" t="s">
        <v>75</v>
      </c>
      <c r="D1631" s="230">
        <v>363</v>
      </c>
      <c r="E1631" s="231">
        <v>6.1267023799999997E-3</v>
      </c>
      <c r="F1631" s="231">
        <v>5.7997883999999999E-4</v>
      </c>
      <c r="G1631" s="231">
        <v>1.38809153E-3</v>
      </c>
      <c r="H1631" s="231">
        <v>4.1586315299999999E-3</v>
      </c>
    </row>
    <row r="1632" spans="1:8">
      <c r="A1632" s="227" t="s">
        <v>128</v>
      </c>
      <c r="B1632" s="227" t="s">
        <v>57</v>
      </c>
      <c r="C1632" s="227" t="s">
        <v>76</v>
      </c>
      <c r="D1632" s="230">
        <v>1061</v>
      </c>
      <c r="E1632" s="231">
        <v>5.7651104200000004E-3</v>
      </c>
      <c r="F1632" s="231">
        <v>4.9069249999999999E-4</v>
      </c>
      <c r="G1632" s="231">
        <v>1.6335913999999999E-3</v>
      </c>
      <c r="H1632" s="231">
        <v>3.6408260300000001E-3</v>
      </c>
    </row>
    <row r="1633" spans="1:8">
      <c r="A1633" s="227" t="s">
        <v>128</v>
      </c>
      <c r="B1633" s="227" t="s">
        <v>59</v>
      </c>
      <c r="C1633" s="227" t="s">
        <v>76</v>
      </c>
      <c r="D1633" s="230">
        <v>538</v>
      </c>
      <c r="E1633" s="231">
        <v>5.4037370300000004E-3</v>
      </c>
      <c r="F1633" s="231">
        <v>4.2501352E-4</v>
      </c>
      <c r="G1633" s="231">
        <v>1.49613168E-3</v>
      </c>
      <c r="H1633" s="231">
        <v>3.4825913300000001E-3</v>
      </c>
    </row>
    <row r="1634" spans="1:8">
      <c r="A1634" s="227" t="s">
        <v>128</v>
      </c>
      <c r="B1634" s="227" t="s">
        <v>60</v>
      </c>
      <c r="C1634" s="227" t="s">
        <v>76</v>
      </c>
      <c r="D1634" s="230">
        <v>228</v>
      </c>
      <c r="E1634" s="231">
        <v>5.4670745600000001E-3</v>
      </c>
      <c r="F1634" s="231">
        <v>5.0088303000000002E-4</v>
      </c>
      <c r="G1634" s="231">
        <v>1.5799116400000001E-3</v>
      </c>
      <c r="H1634" s="231">
        <v>3.3862794099999999E-3</v>
      </c>
    </row>
    <row r="1635" spans="1:8">
      <c r="A1635" s="227" t="s">
        <v>128</v>
      </c>
      <c r="B1635" s="227" t="s">
        <v>61</v>
      </c>
      <c r="C1635" s="227" t="s">
        <v>76</v>
      </c>
      <c r="D1635" s="230">
        <v>84</v>
      </c>
      <c r="E1635" s="231">
        <v>6.73046166E-3</v>
      </c>
      <c r="F1635" s="231">
        <v>8.2685712999999998E-4</v>
      </c>
      <c r="G1635" s="231">
        <v>1.9057261800000001E-3</v>
      </c>
      <c r="H1635" s="231">
        <v>3.9978778600000004E-3</v>
      </c>
    </row>
    <row r="1636" spans="1:8">
      <c r="A1636" s="227" t="s">
        <v>128</v>
      </c>
      <c r="B1636" s="227" t="s">
        <v>62</v>
      </c>
      <c r="C1636" s="227" t="s">
        <v>76</v>
      </c>
      <c r="D1636" s="230">
        <v>211</v>
      </c>
      <c r="E1636" s="231">
        <v>6.6242647200000001E-3</v>
      </c>
      <c r="F1636" s="231">
        <v>5.1331816999999999E-4</v>
      </c>
      <c r="G1636" s="231">
        <v>1.9337477900000001E-3</v>
      </c>
      <c r="H1636" s="231">
        <v>4.1771983099999997E-3</v>
      </c>
    </row>
    <row r="1637" spans="1:8">
      <c r="A1637" s="227" t="s">
        <v>128</v>
      </c>
      <c r="B1637" s="227" t="s">
        <v>57</v>
      </c>
      <c r="C1637" s="227" t="s">
        <v>77</v>
      </c>
      <c r="D1637" s="230">
        <v>2117</v>
      </c>
      <c r="E1637" s="231">
        <v>6.7687446200000003E-3</v>
      </c>
      <c r="F1637" s="231">
        <v>9.3195601999999998E-4</v>
      </c>
      <c r="G1637" s="231">
        <v>1.6343661699999999E-3</v>
      </c>
      <c r="H1637" s="231">
        <v>4.2024219500000001E-3</v>
      </c>
    </row>
    <row r="1638" spans="1:8">
      <c r="A1638" s="227" t="s">
        <v>128</v>
      </c>
      <c r="B1638" s="227" t="s">
        <v>59</v>
      </c>
      <c r="C1638" s="227" t="s">
        <v>77</v>
      </c>
      <c r="D1638" s="230">
        <v>873</v>
      </c>
      <c r="E1638" s="231">
        <v>6.1604564699999998E-3</v>
      </c>
      <c r="F1638" s="231">
        <v>7.6586405999999997E-4</v>
      </c>
      <c r="G1638" s="231">
        <v>1.4775569200000001E-3</v>
      </c>
      <c r="H1638" s="231">
        <v>3.9170349900000002E-3</v>
      </c>
    </row>
    <row r="1639" spans="1:8">
      <c r="A1639" s="227" t="s">
        <v>128</v>
      </c>
      <c r="B1639" s="227" t="s">
        <v>60</v>
      </c>
      <c r="C1639" s="227" t="s">
        <v>77</v>
      </c>
      <c r="D1639" s="230">
        <v>415</v>
      </c>
      <c r="E1639" s="231">
        <v>6.0903890800000004E-3</v>
      </c>
      <c r="F1639" s="231">
        <v>8.7809547999999999E-4</v>
      </c>
      <c r="G1639" s="231">
        <v>1.5213351E-3</v>
      </c>
      <c r="H1639" s="231">
        <v>3.6909580400000001E-3</v>
      </c>
    </row>
    <row r="1640" spans="1:8">
      <c r="A1640" s="227" t="s">
        <v>128</v>
      </c>
      <c r="B1640" s="227" t="s">
        <v>61</v>
      </c>
      <c r="C1640" s="227" t="s">
        <v>77</v>
      </c>
      <c r="D1640" s="230">
        <v>250</v>
      </c>
      <c r="E1640" s="231">
        <v>7.8743515999999993E-3</v>
      </c>
      <c r="F1640" s="231">
        <v>1.1054164400000001E-3</v>
      </c>
      <c r="G1640" s="231">
        <v>1.8506478799999999E-3</v>
      </c>
      <c r="H1640" s="231">
        <v>4.9182868100000002E-3</v>
      </c>
    </row>
    <row r="1641" spans="1:8">
      <c r="A1641" s="227" t="s">
        <v>128</v>
      </c>
      <c r="B1641" s="227" t="s">
        <v>62</v>
      </c>
      <c r="C1641" s="227" t="s">
        <v>77</v>
      </c>
      <c r="D1641" s="230">
        <v>579</v>
      </c>
      <c r="E1641" s="231">
        <v>7.69474007E-3</v>
      </c>
      <c r="F1641" s="231">
        <v>1.1460929600000001E-3</v>
      </c>
      <c r="G1641" s="231">
        <v>1.8584282499999999E-3</v>
      </c>
      <c r="H1641" s="231">
        <v>4.6902183599999998E-3</v>
      </c>
    </row>
    <row r="1642" spans="1:8">
      <c r="A1642" s="227" t="s">
        <v>128</v>
      </c>
      <c r="B1642" s="227" t="s">
        <v>57</v>
      </c>
      <c r="C1642" s="227" t="s">
        <v>78</v>
      </c>
      <c r="D1642" s="230">
        <v>694</v>
      </c>
      <c r="E1642" s="231">
        <v>7.4303385099999996E-3</v>
      </c>
      <c r="F1642" s="231">
        <v>1.21764572E-3</v>
      </c>
      <c r="G1642" s="231">
        <v>1.8296540799999999E-3</v>
      </c>
      <c r="H1642" s="231">
        <v>4.3830382399999996E-3</v>
      </c>
    </row>
    <row r="1643" spans="1:8">
      <c r="A1643" s="227" t="s">
        <v>128</v>
      </c>
      <c r="B1643" s="227" t="s">
        <v>59</v>
      </c>
      <c r="C1643" s="227" t="s">
        <v>78</v>
      </c>
      <c r="D1643" s="230">
        <v>291</v>
      </c>
      <c r="E1643" s="231">
        <v>6.86931216E-3</v>
      </c>
      <c r="F1643" s="231">
        <v>1.0726897099999999E-3</v>
      </c>
      <c r="G1643" s="231">
        <v>1.62733049E-3</v>
      </c>
      <c r="H1643" s="231">
        <v>4.1692914800000001E-3</v>
      </c>
    </row>
    <row r="1644" spans="1:8">
      <c r="A1644" s="227" t="s">
        <v>128</v>
      </c>
      <c r="B1644" s="227" t="s">
        <v>60</v>
      </c>
      <c r="C1644" s="227" t="s">
        <v>78</v>
      </c>
      <c r="D1644" s="230">
        <v>140</v>
      </c>
      <c r="E1644" s="231">
        <v>6.84598189E-3</v>
      </c>
      <c r="F1644" s="231">
        <v>1.04522133E-3</v>
      </c>
      <c r="G1644" s="231">
        <v>1.7977841400000001E-3</v>
      </c>
      <c r="H1644" s="231">
        <v>4.0029759400000003E-3</v>
      </c>
    </row>
    <row r="1645" spans="1:8">
      <c r="A1645" s="227" t="s">
        <v>128</v>
      </c>
      <c r="B1645" s="227" t="s">
        <v>61</v>
      </c>
      <c r="C1645" s="227" t="s">
        <v>78</v>
      </c>
      <c r="D1645" s="230">
        <v>66</v>
      </c>
      <c r="E1645" s="231">
        <v>9.2268165499999992E-3</v>
      </c>
      <c r="F1645" s="231">
        <v>1.85079943E-3</v>
      </c>
      <c r="G1645" s="231">
        <v>2.12664823E-3</v>
      </c>
      <c r="H1645" s="231">
        <v>5.2493684899999997E-3</v>
      </c>
    </row>
    <row r="1646" spans="1:8">
      <c r="A1646" s="227" t="s">
        <v>128</v>
      </c>
      <c r="B1646" s="227" t="s">
        <v>62</v>
      </c>
      <c r="C1646" s="227" t="s">
        <v>78</v>
      </c>
      <c r="D1646" s="230">
        <v>197</v>
      </c>
      <c r="E1646" s="231">
        <v>8.0724757900000003E-3</v>
      </c>
      <c r="F1646" s="231">
        <v>1.3421810900000001E-3</v>
      </c>
      <c r="G1646" s="231">
        <v>2.0516659699999999E-3</v>
      </c>
      <c r="H1646" s="231">
        <v>4.6786282599999996E-3</v>
      </c>
    </row>
    <row r="1647" spans="1:8">
      <c r="A1647" s="227" t="s">
        <v>128</v>
      </c>
      <c r="B1647" s="227" t="s">
        <v>57</v>
      </c>
      <c r="C1647" s="227" t="s">
        <v>79</v>
      </c>
      <c r="D1647" s="230">
        <v>9946</v>
      </c>
      <c r="E1647" s="231">
        <v>4.58920974E-3</v>
      </c>
      <c r="F1647" s="231">
        <v>9.4557810999999997E-4</v>
      </c>
      <c r="G1647" s="231">
        <v>7.2067962000000002E-4</v>
      </c>
      <c r="H1647" s="231">
        <v>2.9229515200000001E-3</v>
      </c>
    </row>
    <row r="1648" spans="1:8">
      <c r="A1648" s="227" t="s">
        <v>128</v>
      </c>
      <c r="B1648" s="227" t="s">
        <v>59</v>
      </c>
      <c r="C1648" s="227" t="s">
        <v>79</v>
      </c>
      <c r="D1648" s="230">
        <v>5572</v>
      </c>
      <c r="E1648" s="231">
        <v>4.3891661600000001E-3</v>
      </c>
      <c r="F1648" s="231">
        <v>8.7468984E-4</v>
      </c>
      <c r="G1648" s="231">
        <v>6.8314638999999999E-4</v>
      </c>
      <c r="H1648" s="231">
        <v>2.83132944E-3</v>
      </c>
    </row>
    <row r="1649" spans="1:8">
      <c r="A1649" s="227" t="s">
        <v>128</v>
      </c>
      <c r="B1649" s="227" t="s">
        <v>60</v>
      </c>
      <c r="C1649" s="227" t="s">
        <v>79</v>
      </c>
      <c r="D1649" s="230">
        <v>2297</v>
      </c>
      <c r="E1649" s="231">
        <v>4.4665291699999997E-3</v>
      </c>
      <c r="F1649" s="231">
        <v>1.0099775599999999E-3</v>
      </c>
      <c r="G1649" s="231">
        <v>6.9233296E-4</v>
      </c>
      <c r="H1649" s="231">
        <v>2.7642181899999998E-3</v>
      </c>
    </row>
    <row r="1650" spans="1:8">
      <c r="A1650" s="227" t="s">
        <v>128</v>
      </c>
      <c r="B1650" s="227" t="s">
        <v>61</v>
      </c>
      <c r="C1650" s="227" t="s">
        <v>79</v>
      </c>
      <c r="D1650" s="230">
        <v>494</v>
      </c>
      <c r="E1650" s="231">
        <v>5.4002893600000003E-3</v>
      </c>
      <c r="F1650" s="231">
        <v>1.30163792E-3</v>
      </c>
      <c r="G1650" s="231">
        <v>7.4559036000000005E-4</v>
      </c>
      <c r="H1650" s="231">
        <v>3.35306057E-3</v>
      </c>
    </row>
    <row r="1651" spans="1:8">
      <c r="A1651" s="227" t="s">
        <v>128</v>
      </c>
      <c r="B1651" s="227" t="s">
        <v>62</v>
      </c>
      <c r="C1651" s="227" t="s">
        <v>79</v>
      </c>
      <c r="D1651" s="230">
        <v>1583</v>
      </c>
      <c r="E1651" s="231">
        <v>5.2182474600000004E-3</v>
      </c>
      <c r="F1651" s="231">
        <v>9.9053724000000001E-4</v>
      </c>
      <c r="G1651" s="231">
        <v>8.8615123000000001E-4</v>
      </c>
      <c r="H1651" s="231">
        <v>3.3415585099999998E-3</v>
      </c>
    </row>
    <row r="1652" spans="1:8">
      <c r="A1652" s="227" t="s">
        <v>128</v>
      </c>
      <c r="B1652" s="227" t="s">
        <v>57</v>
      </c>
      <c r="C1652" s="227" t="s">
        <v>80</v>
      </c>
      <c r="D1652" s="230">
        <v>4413</v>
      </c>
      <c r="E1652" s="231">
        <v>4.9470496100000004E-3</v>
      </c>
      <c r="F1652" s="231">
        <v>1.1021805000000001E-3</v>
      </c>
      <c r="G1652" s="231">
        <v>5.3349560000000003E-4</v>
      </c>
      <c r="H1652" s="231">
        <v>3.3113730400000001E-3</v>
      </c>
    </row>
    <row r="1653" spans="1:8">
      <c r="A1653" s="227" t="s">
        <v>128</v>
      </c>
      <c r="B1653" s="227" t="s">
        <v>59</v>
      </c>
      <c r="C1653" s="227" t="s">
        <v>80</v>
      </c>
      <c r="D1653" s="230">
        <v>2245</v>
      </c>
      <c r="E1653" s="231">
        <v>4.6565307300000004E-3</v>
      </c>
      <c r="F1653" s="231">
        <v>1.01071287E-3</v>
      </c>
      <c r="G1653" s="231">
        <v>4.848117E-4</v>
      </c>
      <c r="H1653" s="231">
        <v>3.1610057E-3</v>
      </c>
    </row>
    <row r="1654" spans="1:8">
      <c r="A1654" s="227" t="s">
        <v>128</v>
      </c>
      <c r="B1654" s="227" t="s">
        <v>60</v>
      </c>
      <c r="C1654" s="227" t="s">
        <v>80</v>
      </c>
      <c r="D1654" s="230">
        <v>978</v>
      </c>
      <c r="E1654" s="231">
        <v>4.89317034E-3</v>
      </c>
      <c r="F1654" s="231">
        <v>1.2103189E-3</v>
      </c>
      <c r="G1654" s="231">
        <v>5.1240697E-4</v>
      </c>
      <c r="H1654" s="231">
        <v>3.1704439800000002E-3</v>
      </c>
    </row>
    <row r="1655" spans="1:8">
      <c r="A1655" s="227" t="s">
        <v>128</v>
      </c>
      <c r="B1655" s="227" t="s">
        <v>61</v>
      </c>
      <c r="C1655" s="227" t="s">
        <v>80</v>
      </c>
      <c r="D1655" s="230">
        <v>215</v>
      </c>
      <c r="E1655" s="231">
        <v>6.0828485900000003E-3</v>
      </c>
      <c r="F1655" s="231">
        <v>1.4879950300000001E-3</v>
      </c>
      <c r="G1655" s="231">
        <v>6.4793255999999997E-4</v>
      </c>
      <c r="H1655" s="231">
        <v>3.9469205300000001E-3</v>
      </c>
    </row>
    <row r="1656" spans="1:8">
      <c r="A1656" s="227" t="s">
        <v>128</v>
      </c>
      <c r="B1656" s="227" t="s">
        <v>62</v>
      </c>
      <c r="C1656" s="227" t="s">
        <v>80</v>
      </c>
      <c r="D1656" s="230">
        <v>975</v>
      </c>
      <c r="E1656" s="231">
        <v>5.4195747800000003E-3</v>
      </c>
      <c r="F1656" s="231">
        <v>1.11924241E-3</v>
      </c>
      <c r="G1656" s="231">
        <v>6.4151211999999996E-4</v>
      </c>
      <c r="H1656" s="231">
        <v>3.6588197900000001E-3</v>
      </c>
    </row>
    <row r="1657" spans="1:8">
      <c r="A1657" s="227" t="s">
        <v>128</v>
      </c>
      <c r="B1657" s="227" t="s">
        <v>57</v>
      </c>
      <c r="C1657" s="227" t="s">
        <v>119</v>
      </c>
      <c r="D1657" s="230">
        <v>2026</v>
      </c>
      <c r="E1657" s="231">
        <v>6.1239531799999998E-3</v>
      </c>
      <c r="F1657" s="231">
        <v>1.03319439E-3</v>
      </c>
      <c r="G1657" s="231">
        <v>1.11243624E-3</v>
      </c>
      <c r="H1657" s="231">
        <v>3.97832208E-3</v>
      </c>
    </row>
    <row r="1658" spans="1:8">
      <c r="A1658" s="227" t="s">
        <v>128</v>
      </c>
      <c r="B1658" s="227" t="s">
        <v>59</v>
      </c>
      <c r="C1658" s="227" t="s">
        <v>119</v>
      </c>
      <c r="D1658" s="230">
        <v>912</v>
      </c>
      <c r="E1658" s="231">
        <v>5.5068858299999997E-3</v>
      </c>
      <c r="F1658" s="231">
        <v>9.5737367E-4</v>
      </c>
      <c r="G1658" s="231">
        <v>9.7860549000000001E-4</v>
      </c>
      <c r="H1658" s="231">
        <v>3.5709061900000001E-3</v>
      </c>
    </row>
    <row r="1659" spans="1:8">
      <c r="A1659" s="227" t="s">
        <v>128</v>
      </c>
      <c r="B1659" s="227" t="s">
        <v>60</v>
      </c>
      <c r="C1659" s="227" t="s">
        <v>119</v>
      </c>
      <c r="D1659" s="230">
        <v>400</v>
      </c>
      <c r="E1659" s="231">
        <v>5.8171293900000001E-3</v>
      </c>
      <c r="F1659" s="231">
        <v>1.04898704E-3</v>
      </c>
      <c r="G1659" s="231">
        <v>1.01365717E-3</v>
      </c>
      <c r="H1659" s="231">
        <v>3.7544847E-3</v>
      </c>
    </row>
    <row r="1660" spans="1:8">
      <c r="A1660" s="227" t="s">
        <v>128</v>
      </c>
      <c r="B1660" s="227" t="s">
        <v>61</v>
      </c>
      <c r="C1660" s="227" t="s">
        <v>119</v>
      </c>
      <c r="D1660" s="230">
        <v>241</v>
      </c>
      <c r="E1660" s="231">
        <v>8.2564447400000004E-3</v>
      </c>
      <c r="F1660" s="231">
        <v>1.31531404E-3</v>
      </c>
      <c r="G1660" s="231">
        <v>1.53061103E-3</v>
      </c>
      <c r="H1660" s="231">
        <v>5.4105192E-3</v>
      </c>
    </row>
    <row r="1661" spans="1:8">
      <c r="A1661" s="227" t="s">
        <v>128</v>
      </c>
      <c r="B1661" s="227" t="s">
        <v>62</v>
      </c>
      <c r="C1661" s="227" t="s">
        <v>119</v>
      </c>
      <c r="D1661" s="230">
        <v>473</v>
      </c>
      <c r="E1661" s="231">
        <v>6.4866687699999996E-3</v>
      </c>
      <c r="F1661" s="231">
        <v>1.0222865799999999E-3</v>
      </c>
      <c r="G1661" s="231">
        <v>1.24094604E-3</v>
      </c>
      <c r="H1661" s="231">
        <v>4.2234356800000001E-3</v>
      </c>
    </row>
    <row r="1662" spans="1:8">
      <c r="A1662" s="227" t="s">
        <v>128</v>
      </c>
      <c r="B1662" s="227" t="s">
        <v>57</v>
      </c>
      <c r="C1662" s="227" t="s">
        <v>82</v>
      </c>
      <c r="D1662" s="230">
        <v>976</v>
      </c>
      <c r="E1662" s="231">
        <v>7.2638340999999999E-3</v>
      </c>
      <c r="F1662" s="231">
        <v>1.2339431E-3</v>
      </c>
      <c r="G1662" s="231">
        <v>1.5548627699999999E-3</v>
      </c>
      <c r="H1662" s="231">
        <v>4.47502775E-3</v>
      </c>
    </row>
    <row r="1663" spans="1:8">
      <c r="A1663" s="227" t="s">
        <v>128</v>
      </c>
      <c r="B1663" s="227" t="s">
        <v>59</v>
      </c>
      <c r="C1663" s="227" t="s">
        <v>82</v>
      </c>
      <c r="D1663" s="230">
        <v>361</v>
      </c>
      <c r="E1663" s="231">
        <v>6.6143105800000003E-3</v>
      </c>
      <c r="F1663" s="231">
        <v>1.1449995E-3</v>
      </c>
      <c r="G1663" s="231">
        <v>1.52136532E-3</v>
      </c>
      <c r="H1663" s="231">
        <v>3.9479452800000002E-3</v>
      </c>
    </row>
    <row r="1664" spans="1:8">
      <c r="A1664" s="227" t="s">
        <v>128</v>
      </c>
      <c r="B1664" s="227" t="s">
        <v>60</v>
      </c>
      <c r="C1664" s="227" t="s">
        <v>82</v>
      </c>
      <c r="D1664" s="230">
        <v>237</v>
      </c>
      <c r="E1664" s="231">
        <v>7.1295317200000003E-3</v>
      </c>
      <c r="F1664" s="231">
        <v>1.18900389E-3</v>
      </c>
      <c r="G1664" s="231">
        <v>1.5888710800000001E-3</v>
      </c>
      <c r="H1664" s="231">
        <v>4.3516562900000003E-3</v>
      </c>
    </row>
    <row r="1665" spans="1:8">
      <c r="A1665" s="227" t="s">
        <v>128</v>
      </c>
      <c r="B1665" s="227" t="s">
        <v>61</v>
      </c>
      <c r="C1665" s="227" t="s">
        <v>82</v>
      </c>
      <c r="D1665" s="230">
        <v>101</v>
      </c>
      <c r="E1665" s="231">
        <v>8.0820267399999996E-3</v>
      </c>
      <c r="F1665" s="231">
        <v>1.4257882E-3</v>
      </c>
      <c r="G1665" s="231">
        <v>1.84898675E-3</v>
      </c>
      <c r="H1665" s="231">
        <v>4.8072513099999999E-3</v>
      </c>
    </row>
    <row r="1666" spans="1:8">
      <c r="A1666" s="227" t="s">
        <v>128</v>
      </c>
      <c r="B1666" s="227" t="s">
        <v>62</v>
      </c>
      <c r="C1666" s="227" t="s">
        <v>82</v>
      </c>
      <c r="D1666" s="230">
        <v>277</v>
      </c>
      <c r="E1666" s="231">
        <v>7.9269034200000008E-3</v>
      </c>
      <c r="F1666" s="231">
        <v>1.31835782E-3</v>
      </c>
      <c r="G1666" s="231">
        <v>1.46217718E-3</v>
      </c>
      <c r="H1666" s="231">
        <v>5.1463679099999996E-3</v>
      </c>
    </row>
    <row r="1667" spans="1:8">
      <c r="A1667" s="227" t="s">
        <v>128</v>
      </c>
      <c r="B1667" s="227" t="s">
        <v>57</v>
      </c>
      <c r="C1667" s="227" t="s">
        <v>83</v>
      </c>
      <c r="D1667" s="230">
        <v>1218</v>
      </c>
      <c r="E1667" s="231">
        <v>6.0528223900000004E-3</v>
      </c>
      <c r="F1667" s="231">
        <v>9.3101903000000004E-4</v>
      </c>
      <c r="G1667" s="231">
        <v>9.9718511000000004E-4</v>
      </c>
      <c r="H1667" s="231">
        <v>4.1246177700000001E-3</v>
      </c>
    </row>
    <row r="1668" spans="1:8">
      <c r="A1668" s="227" t="s">
        <v>128</v>
      </c>
      <c r="B1668" s="227" t="s">
        <v>59</v>
      </c>
      <c r="C1668" s="227" t="s">
        <v>83</v>
      </c>
      <c r="D1668" s="230">
        <v>442</v>
      </c>
      <c r="E1668" s="231">
        <v>5.4811356E-3</v>
      </c>
      <c r="F1668" s="231">
        <v>7.6954477E-4</v>
      </c>
      <c r="G1668" s="231">
        <v>9.2409269999999997E-4</v>
      </c>
      <c r="H1668" s="231">
        <v>3.7874976799999998E-3</v>
      </c>
    </row>
    <row r="1669" spans="1:8">
      <c r="A1669" s="227" t="s">
        <v>128</v>
      </c>
      <c r="B1669" s="227" t="s">
        <v>60</v>
      </c>
      <c r="C1669" s="227" t="s">
        <v>83</v>
      </c>
      <c r="D1669" s="230">
        <v>248</v>
      </c>
      <c r="E1669" s="231">
        <v>5.5002051099999998E-3</v>
      </c>
      <c r="F1669" s="231">
        <v>8.979239E-4</v>
      </c>
      <c r="G1669" s="231">
        <v>9.992437099999999E-4</v>
      </c>
      <c r="H1669" s="231">
        <v>3.6030370099999999E-3</v>
      </c>
    </row>
    <row r="1670" spans="1:8">
      <c r="A1670" s="227" t="s">
        <v>128</v>
      </c>
      <c r="B1670" s="227" t="s">
        <v>61</v>
      </c>
      <c r="C1670" s="227" t="s">
        <v>83</v>
      </c>
      <c r="D1670" s="230">
        <v>216</v>
      </c>
      <c r="E1670" s="231">
        <v>7.2724834599999996E-3</v>
      </c>
      <c r="F1670" s="231">
        <v>1.2955458699999999E-3</v>
      </c>
      <c r="G1670" s="231">
        <v>1.0524903300000001E-3</v>
      </c>
      <c r="H1670" s="231">
        <v>4.9244467900000002E-3</v>
      </c>
    </row>
    <row r="1671" spans="1:8">
      <c r="A1671" s="227" t="s">
        <v>128</v>
      </c>
      <c r="B1671" s="227" t="s">
        <v>62</v>
      </c>
      <c r="C1671" s="227" t="s">
        <v>83</v>
      </c>
      <c r="D1671" s="230">
        <v>312</v>
      </c>
      <c r="E1671" s="231">
        <v>6.4575911599999997E-3</v>
      </c>
      <c r="F1671" s="231">
        <v>9.3371589999999998E-4</v>
      </c>
      <c r="G1671" s="231">
        <v>1.0608081499999999E-3</v>
      </c>
      <c r="H1671" s="231">
        <v>4.4630666000000001E-3</v>
      </c>
    </row>
    <row r="1672" spans="1:8">
      <c r="A1672" s="227" t="s">
        <v>128</v>
      </c>
      <c r="B1672" s="227" t="s">
        <v>57</v>
      </c>
      <c r="C1672" s="227" t="s">
        <v>84</v>
      </c>
      <c r="D1672" s="230">
        <v>1203</v>
      </c>
      <c r="E1672" s="231">
        <v>5.6914039599999999E-3</v>
      </c>
      <c r="F1672" s="231">
        <v>7.7389449999999997E-4</v>
      </c>
      <c r="G1672" s="231">
        <v>1.0642373100000001E-3</v>
      </c>
      <c r="H1672" s="231">
        <v>3.85327168E-3</v>
      </c>
    </row>
    <row r="1673" spans="1:8">
      <c r="A1673" s="227" t="s">
        <v>128</v>
      </c>
      <c r="B1673" s="227" t="s">
        <v>59</v>
      </c>
      <c r="C1673" s="227" t="s">
        <v>84</v>
      </c>
      <c r="D1673" s="230">
        <v>480</v>
      </c>
      <c r="E1673" s="231">
        <v>4.9806372900000001E-3</v>
      </c>
      <c r="F1673" s="231">
        <v>6.3466892999999999E-4</v>
      </c>
      <c r="G1673" s="231">
        <v>8.9643589999999999E-4</v>
      </c>
      <c r="H1673" s="231">
        <v>3.44953199E-3</v>
      </c>
    </row>
    <row r="1674" spans="1:8">
      <c r="A1674" s="227" t="s">
        <v>128</v>
      </c>
      <c r="B1674" s="227" t="s">
        <v>60</v>
      </c>
      <c r="C1674" s="227" t="s">
        <v>84</v>
      </c>
      <c r="D1674" s="230">
        <v>334</v>
      </c>
      <c r="E1674" s="231">
        <v>5.6561873700000003E-3</v>
      </c>
      <c r="F1674" s="231">
        <v>7.7930920999999998E-4</v>
      </c>
      <c r="G1674" s="231">
        <v>1.08869045E-3</v>
      </c>
      <c r="H1674" s="231">
        <v>3.7881872799999999E-3</v>
      </c>
    </row>
    <row r="1675" spans="1:8">
      <c r="A1675" s="227" t="s">
        <v>128</v>
      </c>
      <c r="B1675" s="227" t="s">
        <v>61</v>
      </c>
      <c r="C1675" s="227" t="s">
        <v>84</v>
      </c>
      <c r="D1675" s="230">
        <v>97</v>
      </c>
      <c r="E1675" s="231">
        <v>7.5935469200000003E-3</v>
      </c>
      <c r="F1675" s="231">
        <v>1.26372159E-3</v>
      </c>
      <c r="G1675" s="231">
        <v>1.5247945399999999E-3</v>
      </c>
      <c r="H1675" s="231">
        <v>4.8050303199999997E-3</v>
      </c>
    </row>
    <row r="1676" spans="1:8">
      <c r="A1676" s="227" t="s">
        <v>128</v>
      </c>
      <c r="B1676" s="227" t="s">
        <v>62</v>
      </c>
      <c r="C1676" s="227" t="s">
        <v>84</v>
      </c>
      <c r="D1676" s="230">
        <v>292</v>
      </c>
      <c r="E1676" s="231">
        <v>6.2681932599999999E-3</v>
      </c>
      <c r="F1676" s="231">
        <v>8.3384837000000003E-4</v>
      </c>
      <c r="G1676" s="231">
        <v>1.1591115599999999E-3</v>
      </c>
      <c r="H1676" s="231">
        <v>4.2752328299999996E-3</v>
      </c>
    </row>
    <row r="1677" spans="1:8">
      <c r="A1677" s="227" t="s">
        <v>128</v>
      </c>
      <c r="B1677" s="227" t="s">
        <v>57</v>
      </c>
      <c r="C1677" s="227" t="s">
        <v>86</v>
      </c>
      <c r="D1677" s="230">
        <v>6</v>
      </c>
      <c r="E1677" s="231">
        <v>6.1631942100000003E-3</v>
      </c>
      <c r="F1677" s="231">
        <v>2.1739965200000002E-3</v>
      </c>
      <c r="G1677" s="231">
        <v>2.5733021900000001E-3</v>
      </c>
      <c r="H1677" s="231">
        <v>1.4158949000000001E-3</v>
      </c>
    </row>
    <row r="1678" spans="1:8">
      <c r="A1678" s="227" t="s">
        <v>128</v>
      </c>
      <c r="B1678" s="227" t="s">
        <v>59</v>
      </c>
      <c r="C1678" s="227" t="s">
        <v>86</v>
      </c>
      <c r="D1678" s="230">
        <v>1</v>
      </c>
      <c r="E1678" s="231">
        <v>5.9606479100000002E-3</v>
      </c>
      <c r="F1678" s="231">
        <v>1.60879583E-3</v>
      </c>
      <c r="G1678" s="231">
        <v>3.31018472E-3</v>
      </c>
      <c r="H1678" s="231">
        <v>1.0416666600000001E-3</v>
      </c>
    </row>
    <row r="1679" spans="1:8">
      <c r="A1679" s="227" t="s">
        <v>128</v>
      </c>
      <c r="B1679" s="227" t="s">
        <v>60</v>
      </c>
      <c r="C1679" s="227" t="s">
        <v>86</v>
      </c>
      <c r="D1679" s="230">
        <v>4</v>
      </c>
      <c r="E1679" s="231">
        <v>6.2268515599999998E-3</v>
      </c>
      <c r="F1679" s="231">
        <v>2.4681708300000002E-3</v>
      </c>
      <c r="G1679" s="231">
        <v>2.5144673500000002E-3</v>
      </c>
      <c r="H1679" s="231">
        <v>1.2442128400000001E-3</v>
      </c>
    </row>
    <row r="1680" spans="1:8">
      <c r="A1680" s="227" t="s">
        <v>128</v>
      </c>
      <c r="B1680" s="227" t="s">
        <v>61</v>
      </c>
      <c r="C1680" s="227" t="s">
        <v>86</v>
      </c>
      <c r="D1680" s="230">
        <v>1</v>
      </c>
      <c r="E1680" s="231">
        <v>6.1111111100000002E-3</v>
      </c>
      <c r="F1680" s="231">
        <v>1.5625000000000001E-3</v>
      </c>
      <c r="G1680" s="231">
        <v>2.0717590200000002E-3</v>
      </c>
      <c r="H1680" s="231">
        <v>2.4768513800000002E-3</v>
      </c>
    </row>
    <row r="1681" spans="1:8">
      <c r="A1681" s="227" t="s">
        <v>128</v>
      </c>
      <c r="B1681" s="227" t="s">
        <v>57</v>
      </c>
      <c r="C1681" s="227" t="s">
        <v>87</v>
      </c>
      <c r="D1681" s="230">
        <v>1815</v>
      </c>
      <c r="E1681" s="231">
        <v>6.5072311699999998E-3</v>
      </c>
      <c r="F1681" s="231">
        <v>9.5902818000000005E-4</v>
      </c>
      <c r="G1681" s="231">
        <v>1.1310259300000001E-3</v>
      </c>
      <c r="H1681" s="231">
        <v>4.4171765800000004E-3</v>
      </c>
    </row>
    <row r="1682" spans="1:8">
      <c r="A1682" s="227" t="s">
        <v>128</v>
      </c>
      <c r="B1682" s="227" t="s">
        <v>59</v>
      </c>
      <c r="C1682" s="227" t="s">
        <v>87</v>
      </c>
      <c r="D1682" s="230">
        <v>591</v>
      </c>
      <c r="E1682" s="231">
        <v>5.7883880899999999E-3</v>
      </c>
      <c r="F1682" s="231">
        <v>7.8245417999999996E-4</v>
      </c>
      <c r="G1682" s="231">
        <v>1.03228575E-3</v>
      </c>
      <c r="H1682" s="231">
        <v>3.9736477100000001E-3</v>
      </c>
    </row>
    <row r="1683" spans="1:8">
      <c r="A1683" s="227" t="s">
        <v>128</v>
      </c>
      <c r="B1683" s="227" t="s">
        <v>60</v>
      </c>
      <c r="C1683" s="227" t="s">
        <v>87</v>
      </c>
      <c r="D1683" s="230">
        <v>403</v>
      </c>
      <c r="E1683" s="231">
        <v>6.1993093299999996E-3</v>
      </c>
      <c r="F1683" s="231">
        <v>9.1251354999999997E-4</v>
      </c>
      <c r="G1683" s="231">
        <v>1.0445671200000001E-3</v>
      </c>
      <c r="H1683" s="231">
        <v>4.2422281799999999E-3</v>
      </c>
    </row>
    <row r="1684" spans="1:8">
      <c r="A1684" s="227" t="s">
        <v>128</v>
      </c>
      <c r="B1684" s="227" t="s">
        <v>61</v>
      </c>
      <c r="C1684" s="227" t="s">
        <v>87</v>
      </c>
      <c r="D1684" s="230">
        <v>179</v>
      </c>
      <c r="E1684" s="231">
        <v>7.5740997199999997E-3</v>
      </c>
      <c r="F1684" s="231">
        <v>1.19665556E-3</v>
      </c>
      <c r="G1684" s="231">
        <v>1.2495471300000001E-3</v>
      </c>
      <c r="H1684" s="231">
        <v>5.1278965100000004E-3</v>
      </c>
    </row>
    <row r="1685" spans="1:8">
      <c r="A1685" s="227" t="s">
        <v>128</v>
      </c>
      <c r="B1685" s="227" t="s">
        <v>62</v>
      </c>
      <c r="C1685" s="227" t="s">
        <v>87</v>
      </c>
      <c r="D1685" s="230">
        <v>642</v>
      </c>
      <c r="E1685" s="231">
        <v>7.0648001599999998E-3</v>
      </c>
      <c r="F1685" s="231">
        <v>1.0845193400000001E-3</v>
      </c>
      <c r="G1685" s="231">
        <v>1.24314906E-3</v>
      </c>
      <c r="H1685" s="231">
        <v>4.7371312700000001E-3</v>
      </c>
    </row>
    <row r="1686" spans="1:8">
      <c r="A1686" s="227" t="s">
        <v>128</v>
      </c>
      <c r="B1686" s="227" t="s">
        <v>57</v>
      </c>
      <c r="C1686" s="227" t="s">
        <v>88</v>
      </c>
      <c r="D1686" s="230">
        <v>2022</v>
      </c>
      <c r="E1686" s="231">
        <v>5.5775758299999997E-3</v>
      </c>
      <c r="F1686" s="231">
        <v>1.07531252E-3</v>
      </c>
      <c r="G1686" s="231">
        <v>9.4994389999999995E-4</v>
      </c>
      <c r="H1686" s="231">
        <v>3.5523189299999998E-3</v>
      </c>
    </row>
    <row r="1687" spans="1:8">
      <c r="A1687" s="227" t="s">
        <v>128</v>
      </c>
      <c r="B1687" s="227" t="s">
        <v>59</v>
      </c>
      <c r="C1687" s="227" t="s">
        <v>88</v>
      </c>
      <c r="D1687" s="230">
        <v>1014</v>
      </c>
      <c r="E1687" s="231">
        <v>4.9363195300000003E-3</v>
      </c>
      <c r="F1687" s="231">
        <v>9.3994241000000002E-4</v>
      </c>
      <c r="G1687" s="231">
        <v>8.2738625000000003E-4</v>
      </c>
      <c r="H1687" s="231">
        <v>3.1689903799999998E-3</v>
      </c>
    </row>
    <row r="1688" spans="1:8">
      <c r="A1688" s="227" t="s">
        <v>128</v>
      </c>
      <c r="B1688" s="227" t="s">
        <v>60</v>
      </c>
      <c r="C1688" s="227" t="s">
        <v>88</v>
      </c>
      <c r="D1688" s="230">
        <v>504</v>
      </c>
      <c r="E1688" s="231">
        <v>5.64727527E-3</v>
      </c>
      <c r="F1688" s="231">
        <v>1.1570627099999999E-3</v>
      </c>
      <c r="G1688" s="231">
        <v>9.1497165999999996E-4</v>
      </c>
      <c r="H1688" s="231">
        <v>3.5752404299999999E-3</v>
      </c>
    </row>
    <row r="1689" spans="1:8">
      <c r="A1689" s="227" t="s">
        <v>128</v>
      </c>
      <c r="B1689" s="227" t="s">
        <v>61</v>
      </c>
      <c r="C1689" s="227" t="s">
        <v>88</v>
      </c>
      <c r="D1689" s="230">
        <v>105</v>
      </c>
      <c r="E1689" s="231">
        <v>6.9617502100000001E-3</v>
      </c>
      <c r="F1689" s="231">
        <v>1.6781302699999999E-3</v>
      </c>
      <c r="G1689" s="231">
        <v>1.21119907E-3</v>
      </c>
      <c r="H1689" s="231">
        <v>4.0724203900000004E-3</v>
      </c>
    </row>
    <row r="1690" spans="1:8">
      <c r="A1690" s="227" t="s">
        <v>128</v>
      </c>
      <c r="B1690" s="227" t="s">
        <v>62</v>
      </c>
      <c r="C1690" s="227" t="s">
        <v>88</v>
      </c>
      <c r="D1690" s="230">
        <v>399</v>
      </c>
      <c r="E1690" s="231">
        <v>6.7549368499999997E-3</v>
      </c>
      <c r="F1690" s="231">
        <v>1.1574361799999999E-3</v>
      </c>
      <c r="G1690" s="231">
        <v>1.23683027E-3</v>
      </c>
      <c r="H1690" s="231">
        <v>4.3606699599999998E-3</v>
      </c>
    </row>
    <row r="1691" spans="1:8">
      <c r="A1691" s="227" t="s">
        <v>128</v>
      </c>
      <c r="B1691" s="227" t="s">
        <v>57</v>
      </c>
      <c r="C1691" s="227" t="s">
        <v>89</v>
      </c>
      <c r="D1691" s="230">
        <v>1084</v>
      </c>
      <c r="E1691" s="231">
        <v>7.11223624E-3</v>
      </c>
      <c r="F1691" s="231">
        <v>1.36815354E-3</v>
      </c>
      <c r="G1691" s="231">
        <v>1.5112812799999999E-3</v>
      </c>
      <c r="H1691" s="231">
        <v>4.2328009399999998E-3</v>
      </c>
    </row>
    <row r="1692" spans="1:8">
      <c r="A1692" s="227" t="s">
        <v>128</v>
      </c>
      <c r="B1692" s="227" t="s">
        <v>59</v>
      </c>
      <c r="C1692" s="227" t="s">
        <v>89</v>
      </c>
      <c r="D1692" s="230">
        <v>418</v>
      </c>
      <c r="E1692" s="231">
        <v>6.3466349799999999E-3</v>
      </c>
      <c r="F1692" s="231">
        <v>1.2103488500000001E-3</v>
      </c>
      <c r="G1692" s="231">
        <v>1.37130602E-3</v>
      </c>
      <c r="H1692" s="231">
        <v>3.7649795900000001E-3</v>
      </c>
    </row>
    <row r="1693" spans="1:8">
      <c r="A1693" s="227" t="s">
        <v>128</v>
      </c>
      <c r="B1693" s="227" t="s">
        <v>60</v>
      </c>
      <c r="C1693" s="227" t="s">
        <v>89</v>
      </c>
      <c r="D1693" s="230">
        <v>247</v>
      </c>
      <c r="E1693" s="231">
        <v>7.1623835300000001E-3</v>
      </c>
      <c r="F1693" s="231">
        <v>1.38481196E-3</v>
      </c>
      <c r="G1693" s="231">
        <v>1.4907123899999999E-3</v>
      </c>
      <c r="H1693" s="231">
        <v>4.2868587299999998E-3</v>
      </c>
    </row>
    <row r="1694" spans="1:8">
      <c r="A1694" s="227" t="s">
        <v>128</v>
      </c>
      <c r="B1694" s="227" t="s">
        <v>61</v>
      </c>
      <c r="C1694" s="227" t="s">
        <v>89</v>
      </c>
      <c r="D1694" s="230">
        <v>85</v>
      </c>
      <c r="E1694" s="231">
        <v>7.9142154600000004E-3</v>
      </c>
      <c r="F1694" s="231">
        <v>1.52818604E-3</v>
      </c>
      <c r="G1694" s="231">
        <v>1.69989084E-3</v>
      </c>
      <c r="H1694" s="231">
        <v>4.6861381099999998E-3</v>
      </c>
    </row>
    <row r="1695" spans="1:8">
      <c r="A1695" s="227" t="s">
        <v>128</v>
      </c>
      <c r="B1695" s="227" t="s">
        <v>62</v>
      </c>
      <c r="C1695" s="227" t="s">
        <v>89</v>
      </c>
      <c r="D1695" s="230">
        <v>334</v>
      </c>
      <c r="E1695" s="231">
        <v>7.8292024499999995E-3</v>
      </c>
      <c r="F1695" s="231">
        <v>1.51259956E-3</v>
      </c>
      <c r="G1695" s="231">
        <v>1.6536715800000001E-3</v>
      </c>
      <c r="H1695" s="231">
        <v>4.6629308500000001E-3</v>
      </c>
    </row>
    <row r="1696" spans="1:8">
      <c r="A1696" s="227" t="s">
        <v>128</v>
      </c>
      <c r="B1696" s="227" t="s">
        <v>57</v>
      </c>
      <c r="C1696" s="227" t="s">
        <v>90</v>
      </c>
      <c r="D1696" s="230">
        <v>969</v>
      </c>
      <c r="E1696" s="231">
        <v>6.9543341299999999E-3</v>
      </c>
      <c r="F1696" s="231">
        <v>7.5600536999999995E-4</v>
      </c>
      <c r="G1696" s="231">
        <v>1.54275576E-3</v>
      </c>
      <c r="H1696" s="231">
        <v>4.6555725199999998E-3</v>
      </c>
    </row>
    <row r="1697" spans="1:8">
      <c r="A1697" s="227" t="s">
        <v>128</v>
      </c>
      <c r="B1697" s="227" t="s">
        <v>59</v>
      </c>
      <c r="C1697" s="227" t="s">
        <v>90</v>
      </c>
      <c r="D1697" s="230">
        <v>384</v>
      </c>
      <c r="E1697" s="231">
        <v>6.12922552E-3</v>
      </c>
      <c r="F1697" s="231">
        <v>6.6819155000000002E-4</v>
      </c>
      <c r="G1697" s="231">
        <v>1.37086446E-3</v>
      </c>
      <c r="H1697" s="231">
        <v>4.0901690400000001E-3</v>
      </c>
    </row>
    <row r="1698" spans="1:8">
      <c r="A1698" s="227" t="s">
        <v>128</v>
      </c>
      <c r="B1698" s="227" t="s">
        <v>60</v>
      </c>
      <c r="C1698" s="227" t="s">
        <v>90</v>
      </c>
      <c r="D1698" s="230">
        <v>254</v>
      </c>
      <c r="E1698" s="231">
        <v>6.6601958799999998E-3</v>
      </c>
      <c r="F1698" s="231">
        <v>7.8808483999999999E-4</v>
      </c>
      <c r="G1698" s="231">
        <v>1.2942911099999999E-3</v>
      </c>
      <c r="H1698" s="231">
        <v>4.5778194700000002E-3</v>
      </c>
    </row>
    <row r="1699" spans="1:8">
      <c r="A1699" s="227" t="s">
        <v>128</v>
      </c>
      <c r="B1699" s="227" t="s">
        <v>61</v>
      </c>
      <c r="C1699" s="227" t="s">
        <v>90</v>
      </c>
      <c r="D1699" s="230">
        <v>90</v>
      </c>
      <c r="E1699" s="231">
        <v>8.7665892899999997E-3</v>
      </c>
      <c r="F1699" s="231">
        <v>8.3320450999999995E-4</v>
      </c>
      <c r="G1699" s="231">
        <v>1.9575615100000002E-3</v>
      </c>
      <c r="H1699" s="231">
        <v>5.9758227799999999E-3</v>
      </c>
    </row>
    <row r="1700" spans="1:8">
      <c r="A1700" s="227" t="s">
        <v>128</v>
      </c>
      <c r="B1700" s="227" t="s">
        <v>62</v>
      </c>
      <c r="C1700" s="227" t="s">
        <v>90</v>
      </c>
      <c r="D1700" s="230">
        <v>241</v>
      </c>
      <c r="E1700" s="231">
        <v>7.9022588699999997E-3</v>
      </c>
      <c r="F1700" s="231">
        <v>8.3328505000000003E-4</v>
      </c>
      <c r="G1700" s="231">
        <v>1.92360127E-3</v>
      </c>
      <c r="H1700" s="231">
        <v>5.1453720500000003E-3</v>
      </c>
    </row>
    <row r="1701" spans="1:8">
      <c r="A1701" s="227" t="s">
        <v>128</v>
      </c>
      <c r="B1701" s="227" t="s">
        <v>57</v>
      </c>
      <c r="C1701" s="227" t="s">
        <v>91</v>
      </c>
      <c r="D1701" s="230">
        <v>2020</v>
      </c>
      <c r="E1701" s="231">
        <v>5.1336573999999999E-3</v>
      </c>
      <c r="F1701" s="231">
        <v>9.6034994999999999E-4</v>
      </c>
      <c r="G1701" s="231">
        <v>5.8589427999999996E-4</v>
      </c>
      <c r="H1701" s="231">
        <v>3.5874126599999999E-3</v>
      </c>
    </row>
    <row r="1702" spans="1:8">
      <c r="A1702" s="227" t="s">
        <v>128</v>
      </c>
      <c r="B1702" s="227" t="s">
        <v>59</v>
      </c>
      <c r="C1702" s="227" t="s">
        <v>91</v>
      </c>
      <c r="D1702" s="230">
        <v>1025</v>
      </c>
      <c r="E1702" s="231">
        <v>4.8370255099999997E-3</v>
      </c>
      <c r="F1702" s="231">
        <v>9.0857020999999996E-4</v>
      </c>
      <c r="G1702" s="231">
        <v>5.2547401000000002E-4</v>
      </c>
      <c r="H1702" s="231">
        <v>3.4029807900000002E-3</v>
      </c>
    </row>
    <row r="1703" spans="1:8">
      <c r="A1703" s="227" t="s">
        <v>128</v>
      </c>
      <c r="B1703" s="227" t="s">
        <v>60</v>
      </c>
      <c r="C1703" s="227" t="s">
        <v>91</v>
      </c>
      <c r="D1703" s="230">
        <v>372</v>
      </c>
      <c r="E1703" s="231">
        <v>4.9879901099999999E-3</v>
      </c>
      <c r="F1703" s="231">
        <v>1.0174915399999999E-3</v>
      </c>
      <c r="G1703" s="231">
        <v>5.4239445999999998E-4</v>
      </c>
      <c r="H1703" s="231">
        <v>3.4281035999999998E-3</v>
      </c>
    </row>
    <row r="1704" spans="1:8">
      <c r="A1704" s="227" t="s">
        <v>128</v>
      </c>
      <c r="B1704" s="227" t="s">
        <v>61</v>
      </c>
      <c r="C1704" s="227" t="s">
        <v>91</v>
      </c>
      <c r="D1704" s="230">
        <v>96</v>
      </c>
      <c r="E1704" s="231">
        <v>6.2907501399999998E-3</v>
      </c>
      <c r="F1704" s="231">
        <v>1.1549958999999999E-3</v>
      </c>
      <c r="G1704" s="231">
        <v>6.3138962000000001E-4</v>
      </c>
      <c r="H1704" s="231">
        <v>4.5043641399999997E-3</v>
      </c>
    </row>
    <row r="1705" spans="1:8">
      <c r="A1705" s="227" t="s">
        <v>128</v>
      </c>
      <c r="B1705" s="227" t="s">
        <v>62</v>
      </c>
      <c r="C1705" s="227" t="s">
        <v>91</v>
      </c>
      <c r="D1705" s="230">
        <v>527</v>
      </c>
      <c r="E1705" s="231">
        <v>5.6026422399999996E-3</v>
      </c>
      <c r="F1705" s="231">
        <v>9.8526751000000009E-4</v>
      </c>
      <c r="G1705" s="231">
        <v>7.2582815999999999E-4</v>
      </c>
      <c r="H1705" s="231">
        <v>3.8915460499999999E-3</v>
      </c>
    </row>
    <row r="1706" spans="1:8">
      <c r="A1706" s="227" t="s">
        <v>128</v>
      </c>
      <c r="B1706" s="227" t="s">
        <v>57</v>
      </c>
      <c r="C1706" s="227" t="s">
        <v>92</v>
      </c>
      <c r="D1706" s="230">
        <v>1219</v>
      </c>
      <c r="E1706" s="231">
        <v>6.90781355E-3</v>
      </c>
      <c r="F1706" s="231">
        <v>8.0337721E-4</v>
      </c>
      <c r="G1706" s="231">
        <v>1.37136138E-3</v>
      </c>
      <c r="H1706" s="231">
        <v>4.7330744600000002E-3</v>
      </c>
    </row>
    <row r="1707" spans="1:8">
      <c r="A1707" s="227" t="s">
        <v>128</v>
      </c>
      <c r="B1707" s="227" t="s">
        <v>59</v>
      </c>
      <c r="C1707" s="227" t="s">
        <v>92</v>
      </c>
      <c r="D1707" s="230">
        <v>445</v>
      </c>
      <c r="E1707" s="231">
        <v>6.3123437100000004E-3</v>
      </c>
      <c r="F1707" s="231">
        <v>6.8721365999999996E-4</v>
      </c>
      <c r="G1707" s="231">
        <v>1.20128463E-3</v>
      </c>
      <c r="H1707" s="231">
        <v>4.4238449500000002E-3</v>
      </c>
    </row>
    <row r="1708" spans="1:8">
      <c r="A1708" s="227" t="s">
        <v>128</v>
      </c>
      <c r="B1708" s="227" t="s">
        <v>60</v>
      </c>
      <c r="C1708" s="227" t="s">
        <v>92</v>
      </c>
      <c r="D1708" s="230">
        <v>300</v>
      </c>
      <c r="E1708" s="231">
        <v>6.6499611800000004E-3</v>
      </c>
      <c r="F1708" s="231">
        <v>7.7565559000000001E-4</v>
      </c>
      <c r="G1708" s="231">
        <v>1.3670908100000001E-3</v>
      </c>
      <c r="H1708" s="231">
        <v>4.5072142599999997E-3</v>
      </c>
    </row>
    <row r="1709" spans="1:8">
      <c r="A1709" s="227" t="s">
        <v>128</v>
      </c>
      <c r="B1709" s="227" t="s">
        <v>61</v>
      </c>
      <c r="C1709" s="227" t="s">
        <v>92</v>
      </c>
      <c r="D1709" s="230">
        <v>199</v>
      </c>
      <c r="E1709" s="231">
        <v>8.0750974799999996E-3</v>
      </c>
      <c r="F1709" s="231">
        <v>9.7385050000000002E-4</v>
      </c>
      <c r="G1709" s="231">
        <v>1.73837915E-3</v>
      </c>
      <c r="H1709" s="231">
        <v>5.3628673499999998E-3</v>
      </c>
    </row>
    <row r="1710" spans="1:8">
      <c r="A1710" s="227" t="s">
        <v>128</v>
      </c>
      <c r="B1710" s="227" t="s">
        <v>62</v>
      </c>
      <c r="C1710" s="227" t="s">
        <v>92</v>
      </c>
      <c r="D1710" s="230">
        <v>275</v>
      </c>
      <c r="E1710" s="231">
        <v>7.3079963999999999E-3</v>
      </c>
      <c r="F1710" s="231">
        <v>8.9823207000000005E-4</v>
      </c>
      <c r="G1710" s="231">
        <v>1.38564788E-3</v>
      </c>
      <c r="H1710" s="231">
        <v>5.0241159299999998E-3</v>
      </c>
    </row>
    <row r="1711" spans="1:8">
      <c r="A1711" s="227" t="s">
        <v>128</v>
      </c>
      <c r="B1711" s="227" t="s">
        <v>57</v>
      </c>
      <c r="C1711" s="227" t="s">
        <v>93</v>
      </c>
      <c r="D1711" s="230">
        <v>923</v>
      </c>
      <c r="E1711" s="231">
        <v>7.62623617E-3</v>
      </c>
      <c r="F1711" s="231">
        <v>1.1205908200000001E-3</v>
      </c>
      <c r="G1711" s="231">
        <v>1.7806892500000001E-3</v>
      </c>
      <c r="H1711" s="231">
        <v>4.7249556300000004E-3</v>
      </c>
    </row>
    <row r="1712" spans="1:8">
      <c r="A1712" s="227" t="s">
        <v>128</v>
      </c>
      <c r="B1712" s="227" t="s">
        <v>59</v>
      </c>
      <c r="C1712" s="227" t="s">
        <v>93</v>
      </c>
      <c r="D1712" s="230">
        <v>369</v>
      </c>
      <c r="E1712" s="231">
        <v>6.7949849600000001E-3</v>
      </c>
      <c r="F1712" s="231">
        <v>9.3232437000000004E-4</v>
      </c>
      <c r="G1712" s="231">
        <v>1.71641299E-3</v>
      </c>
      <c r="H1712" s="231">
        <v>4.1462471499999999E-3</v>
      </c>
    </row>
    <row r="1713" spans="1:8">
      <c r="A1713" s="227" t="s">
        <v>128</v>
      </c>
      <c r="B1713" s="227" t="s">
        <v>60</v>
      </c>
      <c r="C1713" s="227" t="s">
        <v>93</v>
      </c>
      <c r="D1713" s="230">
        <v>248</v>
      </c>
      <c r="E1713" s="231">
        <v>7.2788322900000004E-3</v>
      </c>
      <c r="F1713" s="231">
        <v>1.21765767E-3</v>
      </c>
      <c r="G1713" s="231">
        <v>1.7336373900000001E-3</v>
      </c>
      <c r="H1713" s="231">
        <v>4.3275367199999996E-3</v>
      </c>
    </row>
    <row r="1714" spans="1:8">
      <c r="A1714" s="227" t="s">
        <v>128</v>
      </c>
      <c r="B1714" s="227" t="s">
        <v>61</v>
      </c>
      <c r="C1714" s="227" t="s">
        <v>93</v>
      </c>
      <c r="D1714" s="230">
        <v>112</v>
      </c>
      <c r="E1714" s="231">
        <v>9.0911249200000006E-3</v>
      </c>
      <c r="F1714" s="231">
        <v>1.3311216199999999E-3</v>
      </c>
      <c r="G1714" s="231">
        <v>1.7197831800000001E-3</v>
      </c>
      <c r="H1714" s="231">
        <v>6.0402196600000003E-3</v>
      </c>
    </row>
    <row r="1715" spans="1:8">
      <c r="A1715" s="227" t="s">
        <v>128</v>
      </c>
      <c r="B1715" s="227" t="s">
        <v>62</v>
      </c>
      <c r="C1715" s="227" t="s">
        <v>93</v>
      </c>
      <c r="D1715" s="230">
        <v>194</v>
      </c>
      <c r="E1715" s="231">
        <v>8.8057223600000005E-3</v>
      </c>
      <c r="F1715" s="231">
        <v>1.23305626E-3</v>
      </c>
      <c r="G1715" s="231">
        <v>1.9982577E-3</v>
      </c>
      <c r="H1715" s="231">
        <v>5.5744079299999997E-3</v>
      </c>
    </row>
    <row r="1716" spans="1:8">
      <c r="A1716" s="227" t="s">
        <v>128</v>
      </c>
      <c r="B1716" s="227" t="s">
        <v>57</v>
      </c>
      <c r="C1716" s="227" t="s">
        <v>94</v>
      </c>
      <c r="D1716" s="230">
        <v>1029</v>
      </c>
      <c r="E1716" s="231">
        <v>7.1021733000000004E-3</v>
      </c>
      <c r="F1716" s="231">
        <v>1.08707414E-3</v>
      </c>
      <c r="G1716" s="231">
        <v>1.47331527E-3</v>
      </c>
      <c r="H1716" s="231">
        <v>4.5417833999999999E-3</v>
      </c>
    </row>
    <row r="1717" spans="1:8">
      <c r="A1717" s="227" t="s">
        <v>128</v>
      </c>
      <c r="B1717" s="227" t="s">
        <v>59</v>
      </c>
      <c r="C1717" s="227" t="s">
        <v>94</v>
      </c>
      <c r="D1717" s="230">
        <v>368</v>
      </c>
      <c r="E1717" s="231">
        <v>6.3523422700000002E-3</v>
      </c>
      <c r="F1717" s="231">
        <v>8.7777375999999999E-4</v>
      </c>
      <c r="G1717" s="231">
        <v>1.2810107199999999E-3</v>
      </c>
      <c r="H1717" s="231">
        <v>4.1935572700000003E-3</v>
      </c>
    </row>
    <row r="1718" spans="1:8">
      <c r="A1718" s="227" t="s">
        <v>128</v>
      </c>
      <c r="B1718" s="227" t="s">
        <v>60</v>
      </c>
      <c r="C1718" s="227" t="s">
        <v>94</v>
      </c>
      <c r="D1718" s="230">
        <v>215</v>
      </c>
      <c r="E1718" s="231">
        <v>7.0462960500000003E-3</v>
      </c>
      <c r="F1718" s="231">
        <v>1.07159752E-3</v>
      </c>
      <c r="G1718" s="231">
        <v>1.4254950200000001E-3</v>
      </c>
      <c r="H1718" s="231">
        <v>4.5492030299999998E-3</v>
      </c>
    </row>
    <row r="1719" spans="1:8">
      <c r="A1719" s="227" t="s">
        <v>128</v>
      </c>
      <c r="B1719" s="227" t="s">
        <v>61</v>
      </c>
      <c r="C1719" s="227" t="s">
        <v>94</v>
      </c>
      <c r="D1719" s="230">
        <v>109</v>
      </c>
      <c r="E1719" s="231">
        <v>7.1868626600000004E-3</v>
      </c>
      <c r="F1719" s="231">
        <v>1.31572776E-3</v>
      </c>
      <c r="G1719" s="231">
        <v>1.4995325699999999E-3</v>
      </c>
      <c r="H1719" s="231">
        <v>4.3716018500000002E-3</v>
      </c>
    </row>
    <row r="1720" spans="1:8">
      <c r="A1720" s="227" t="s">
        <v>128</v>
      </c>
      <c r="B1720" s="227" t="s">
        <v>62</v>
      </c>
      <c r="C1720" s="227" t="s">
        <v>94</v>
      </c>
      <c r="D1720" s="230">
        <v>337</v>
      </c>
      <c r="E1720" s="231">
        <v>7.92923647E-3</v>
      </c>
      <c r="F1720" s="231">
        <v>1.25154527E-3</v>
      </c>
      <c r="G1720" s="231">
        <v>1.7053382499999999E-3</v>
      </c>
      <c r="H1720" s="231">
        <v>4.97235249E-3</v>
      </c>
    </row>
    <row r="1721" spans="1:8">
      <c r="A1721" s="227" t="s">
        <v>128</v>
      </c>
      <c r="B1721" s="227" t="s">
        <v>57</v>
      </c>
      <c r="C1721" s="227" t="s">
        <v>95</v>
      </c>
      <c r="D1721" s="230">
        <v>455</v>
      </c>
      <c r="E1721" s="231">
        <v>8.0929739100000005E-3</v>
      </c>
      <c r="F1721" s="231">
        <v>8.5424274000000004E-4</v>
      </c>
      <c r="G1721" s="231">
        <v>1.4119604900000001E-3</v>
      </c>
      <c r="H1721" s="231">
        <v>5.8267702300000002E-3</v>
      </c>
    </row>
    <row r="1722" spans="1:8">
      <c r="A1722" s="227" t="s">
        <v>128</v>
      </c>
      <c r="B1722" s="227" t="s">
        <v>59</v>
      </c>
      <c r="C1722" s="227" t="s">
        <v>95</v>
      </c>
      <c r="D1722" s="230">
        <v>158</v>
      </c>
      <c r="E1722" s="231">
        <v>6.9895684399999998E-3</v>
      </c>
      <c r="F1722" s="231">
        <v>6.8536075999999998E-4</v>
      </c>
      <c r="G1722" s="231">
        <v>1.1978432099999999E-3</v>
      </c>
      <c r="H1722" s="231">
        <v>5.1063640600000001E-3</v>
      </c>
    </row>
    <row r="1723" spans="1:8">
      <c r="A1723" s="227" t="s">
        <v>128</v>
      </c>
      <c r="B1723" s="227" t="s">
        <v>60</v>
      </c>
      <c r="C1723" s="227" t="s">
        <v>95</v>
      </c>
      <c r="D1723" s="230">
        <v>125</v>
      </c>
      <c r="E1723" s="231">
        <v>8.6750923600000009E-3</v>
      </c>
      <c r="F1723" s="231">
        <v>9.9379605999999989E-4</v>
      </c>
      <c r="G1723" s="231">
        <v>1.23370346E-3</v>
      </c>
      <c r="H1723" s="231">
        <v>6.4475923699999996E-3</v>
      </c>
    </row>
    <row r="1724" spans="1:8">
      <c r="A1724" s="227" t="s">
        <v>128</v>
      </c>
      <c r="B1724" s="227" t="s">
        <v>61</v>
      </c>
      <c r="C1724" s="227" t="s">
        <v>95</v>
      </c>
      <c r="D1724" s="230">
        <v>54</v>
      </c>
      <c r="E1724" s="231">
        <v>9.7524431499999998E-3</v>
      </c>
      <c r="F1724" s="231">
        <v>9.8251006E-4</v>
      </c>
      <c r="G1724" s="231">
        <v>2.2477277700000001E-3</v>
      </c>
      <c r="H1724" s="231">
        <v>6.5222048500000003E-3</v>
      </c>
    </row>
    <row r="1725" spans="1:8">
      <c r="A1725" s="227" t="s">
        <v>128</v>
      </c>
      <c r="B1725" s="227" t="s">
        <v>62</v>
      </c>
      <c r="C1725" s="227" t="s">
        <v>95</v>
      </c>
      <c r="D1725" s="230">
        <v>118</v>
      </c>
      <c r="E1725" s="231">
        <v>8.1943461300000003E-3</v>
      </c>
      <c r="F1725" s="231">
        <v>8.7384234000000005E-4</v>
      </c>
      <c r="G1725" s="231">
        <v>1.5050217399999999E-3</v>
      </c>
      <c r="H1725" s="231">
        <v>5.8154815500000004E-3</v>
      </c>
    </row>
    <row r="1726" spans="1:8">
      <c r="A1726" s="227" t="s">
        <v>128</v>
      </c>
      <c r="B1726" s="227" t="s">
        <v>57</v>
      </c>
      <c r="C1726" s="227" t="s">
        <v>96</v>
      </c>
      <c r="D1726" s="230">
        <v>1420</v>
      </c>
      <c r="E1726" s="231">
        <v>6.9110098000000003E-3</v>
      </c>
      <c r="F1726" s="231">
        <v>1.31752878E-3</v>
      </c>
      <c r="G1726" s="231">
        <v>1.5285355500000001E-3</v>
      </c>
      <c r="H1726" s="231">
        <v>4.0649449799999996E-3</v>
      </c>
    </row>
    <row r="1727" spans="1:8">
      <c r="A1727" s="227" t="s">
        <v>128</v>
      </c>
      <c r="B1727" s="227" t="s">
        <v>59</v>
      </c>
      <c r="C1727" s="227" t="s">
        <v>96</v>
      </c>
      <c r="D1727" s="230">
        <v>594</v>
      </c>
      <c r="E1727" s="231">
        <v>6.0374576800000003E-3</v>
      </c>
      <c r="F1727" s="231">
        <v>1.15109403E-3</v>
      </c>
      <c r="G1727" s="231">
        <v>1.35323113E-3</v>
      </c>
      <c r="H1727" s="231">
        <v>3.53313201E-3</v>
      </c>
    </row>
    <row r="1728" spans="1:8">
      <c r="A1728" s="227" t="s">
        <v>128</v>
      </c>
      <c r="B1728" s="227" t="s">
        <v>60</v>
      </c>
      <c r="C1728" s="227" t="s">
        <v>96</v>
      </c>
      <c r="D1728" s="230">
        <v>328</v>
      </c>
      <c r="E1728" s="231">
        <v>6.7650107699999996E-3</v>
      </c>
      <c r="F1728" s="231">
        <v>1.3262545800000001E-3</v>
      </c>
      <c r="G1728" s="231">
        <v>1.37851432E-3</v>
      </c>
      <c r="H1728" s="231">
        <v>4.0602414100000001E-3</v>
      </c>
    </row>
    <row r="1729" spans="1:8">
      <c r="A1729" s="227" t="s">
        <v>128</v>
      </c>
      <c r="B1729" s="227" t="s">
        <v>61</v>
      </c>
      <c r="C1729" s="227" t="s">
        <v>96</v>
      </c>
      <c r="D1729" s="230">
        <v>167</v>
      </c>
      <c r="E1729" s="231">
        <v>8.9763526199999992E-3</v>
      </c>
      <c r="F1729" s="231">
        <v>1.7453978700000001E-3</v>
      </c>
      <c r="G1729" s="231">
        <v>1.92067232E-3</v>
      </c>
      <c r="H1729" s="231">
        <v>5.3102819599999997E-3</v>
      </c>
    </row>
    <row r="1730" spans="1:8">
      <c r="A1730" s="227" t="s">
        <v>128</v>
      </c>
      <c r="B1730" s="227" t="s">
        <v>62</v>
      </c>
      <c r="C1730" s="227" t="s">
        <v>96</v>
      </c>
      <c r="D1730" s="230">
        <v>331</v>
      </c>
      <c r="E1730" s="231">
        <v>7.5812979900000002E-3</v>
      </c>
      <c r="F1730" s="231">
        <v>1.39168601E-3</v>
      </c>
      <c r="G1730" s="231">
        <v>1.79394628E-3</v>
      </c>
      <c r="H1730" s="231">
        <v>4.3956652399999999E-3</v>
      </c>
    </row>
    <row r="1731" spans="1:8">
      <c r="A1731" s="227" t="s">
        <v>128</v>
      </c>
      <c r="B1731" s="227" t="s">
        <v>57</v>
      </c>
      <c r="C1731" s="227" t="s">
        <v>97</v>
      </c>
      <c r="D1731" s="230">
        <v>778</v>
      </c>
      <c r="E1731" s="231">
        <v>7.1590108700000004E-3</v>
      </c>
      <c r="F1731" s="231">
        <v>8.1497524999999999E-4</v>
      </c>
      <c r="G1731" s="231">
        <v>1.4946619999999999E-3</v>
      </c>
      <c r="H1731" s="231">
        <v>4.84937315E-3</v>
      </c>
    </row>
    <row r="1732" spans="1:8">
      <c r="A1732" s="227" t="s">
        <v>128</v>
      </c>
      <c r="B1732" s="227" t="s">
        <v>59</v>
      </c>
      <c r="C1732" s="227" t="s">
        <v>97</v>
      </c>
      <c r="D1732" s="230">
        <v>297</v>
      </c>
      <c r="E1732" s="231">
        <v>6.4674520500000001E-3</v>
      </c>
      <c r="F1732" s="231">
        <v>6.4132817999999997E-4</v>
      </c>
      <c r="G1732" s="231">
        <v>1.3939157700000001E-3</v>
      </c>
      <c r="H1732" s="231">
        <v>4.4322076399999997E-3</v>
      </c>
    </row>
    <row r="1733" spans="1:8">
      <c r="A1733" s="227" t="s">
        <v>128</v>
      </c>
      <c r="B1733" s="227" t="s">
        <v>60</v>
      </c>
      <c r="C1733" s="227" t="s">
        <v>97</v>
      </c>
      <c r="D1733" s="230">
        <v>186</v>
      </c>
      <c r="E1733" s="231">
        <v>6.7964702800000004E-3</v>
      </c>
      <c r="F1733" s="231">
        <v>8.5679237000000003E-4</v>
      </c>
      <c r="G1733" s="231">
        <v>1.2773792699999999E-3</v>
      </c>
      <c r="H1733" s="231">
        <v>4.6622981399999999E-3</v>
      </c>
    </row>
    <row r="1734" spans="1:8">
      <c r="A1734" s="227" t="s">
        <v>128</v>
      </c>
      <c r="B1734" s="227" t="s">
        <v>61</v>
      </c>
      <c r="C1734" s="227" t="s">
        <v>97</v>
      </c>
      <c r="D1734" s="230">
        <v>81</v>
      </c>
      <c r="E1734" s="231">
        <v>7.80035416E-3</v>
      </c>
      <c r="F1734" s="231">
        <v>1.1122539900000001E-3</v>
      </c>
      <c r="G1734" s="231">
        <v>1.7328244200000001E-3</v>
      </c>
      <c r="H1734" s="231">
        <v>4.9552752800000001E-3</v>
      </c>
    </row>
    <row r="1735" spans="1:8">
      <c r="A1735" s="227" t="s">
        <v>128</v>
      </c>
      <c r="B1735" s="227" t="s">
        <v>62</v>
      </c>
      <c r="C1735" s="227" t="s">
        <v>97</v>
      </c>
      <c r="D1735" s="230">
        <v>214</v>
      </c>
      <c r="E1735" s="231">
        <v>8.1911450499999993E-3</v>
      </c>
      <c r="F1735" s="231">
        <v>9.0710430000000004E-4</v>
      </c>
      <c r="G1735" s="231">
        <v>1.73319031E-3</v>
      </c>
      <c r="H1735" s="231">
        <v>5.5508499699999997E-3</v>
      </c>
    </row>
    <row r="1736" spans="1:8">
      <c r="A1736" s="227" t="s">
        <v>128</v>
      </c>
      <c r="B1736" s="227" t="s">
        <v>57</v>
      </c>
      <c r="C1736" s="227" t="s">
        <v>98</v>
      </c>
      <c r="D1736" s="230">
        <v>582</v>
      </c>
      <c r="E1736" s="231">
        <v>6.8078820600000001E-3</v>
      </c>
      <c r="F1736" s="231">
        <v>2.9082321999999999E-4</v>
      </c>
      <c r="G1736" s="231">
        <v>1.6216428900000001E-3</v>
      </c>
      <c r="H1736" s="231">
        <v>4.8836624099999996E-3</v>
      </c>
    </row>
    <row r="1737" spans="1:8">
      <c r="A1737" s="227" t="s">
        <v>128</v>
      </c>
      <c r="B1737" s="227" t="s">
        <v>59</v>
      </c>
      <c r="C1737" s="227" t="s">
        <v>98</v>
      </c>
      <c r="D1737" s="230">
        <v>242</v>
      </c>
      <c r="E1737" s="231">
        <v>6.7107148499999996E-3</v>
      </c>
      <c r="F1737" s="231">
        <v>3.5870040000000002E-4</v>
      </c>
      <c r="G1737" s="231">
        <v>1.56914768E-3</v>
      </c>
      <c r="H1737" s="231">
        <v>4.7708139500000002E-3</v>
      </c>
    </row>
    <row r="1738" spans="1:8">
      <c r="A1738" s="227" t="s">
        <v>128</v>
      </c>
      <c r="B1738" s="227" t="s">
        <v>60</v>
      </c>
      <c r="C1738" s="227" t="s">
        <v>98</v>
      </c>
      <c r="D1738" s="230">
        <v>137</v>
      </c>
      <c r="E1738" s="231">
        <v>6.7158351400000002E-3</v>
      </c>
      <c r="F1738" s="231">
        <v>2.9788429999999999E-4</v>
      </c>
      <c r="G1738" s="231">
        <v>1.81687595E-3</v>
      </c>
      <c r="H1738" s="231">
        <v>4.5895847900000002E-3</v>
      </c>
    </row>
    <row r="1739" spans="1:8">
      <c r="A1739" s="227" t="s">
        <v>128</v>
      </c>
      <c r="B1739" s="227" t="s">
        <v>61</v>
      </c>
      <c r="C1739" s="227" t="s">
        <v>98</v>
      </c>
      <c r="D1739" s="230">
        <v>30</v>
      </c>
      <c r="E1739" s="231">
        <v>6.9486880199999997E-3</v>
      </c>
      <c r="F1739" s="231">
        <v>2.3148126000000001E-4</v>
      </c>
      <c r="G1739" s="231">
        <v>1.92245349E-3</v>
      </c>
      <c r="H1739" s="231">
        <v>4.7824071400000001E-3</v>
      </c>
    </row>
    <row r="1740" spans="1:8">
      <c r="A1740" s="227" t="s">
        <v>128</v>
      </c>
      <c r="B1740" s="227" t="s">
        <v>62</v>
      </c>
      <c r="C1740" s="227" t="s">
        <v>98</v>
      </c>
      <c r="D1740" s="230">
        <v>173</v>
      </c>
      <c r="E1740" s="231">
        <v>6.9922792500000004E-3</v>
      </c>
      <c r="F1740" s="231">
        <v>2.0057245000000001E-4</v>
      </c>
      <c r="G1740" s="231">
        <v>1.4883052599999999E-3</v>
      </c>
      <c r="H1740" s="231">
        <v>5.2919607800000004E-3</v>
      </c>
    </row>
    <row r="1741" spans="1:8">
      <c r="A1741" s="227" t="s">
        <v>128</v>
      </c>
      <c r="B1741" s="227" t="s">
        <v>57</v>
      </c>
      <c r="C1741" s="227" t="s">
        <v>99</v>
      </c>
      <c r="D1741" s="230">
        <v>1984</v>
      </c>
      <c r="E1741" s="231">
        <v>6.0680639499999999E-3</v>
      </c>
      <c r="F1741" s="231">
        <v>1.1408394300000001E-3</v>
      </c>
      <c r="G1741" s="231">
        <v>8.9181017000000001E-4</v>
      </c>
      <c r="H1741" s="231">
        <v>4.0354138599999999E-3</v>
      </c>
    </row>
    <row r="1742" spans="1:8">
      <c r="A1742" s="227" t="s">
        <v>128</v>
      </c>
      <c r="B1742" s="227" t="s">
        <v>59</v>
      </c>
      <c r="C1742" s="227" t="s">
        <v>99</v>
      </c>
      <c r="D1742" s="230">
        <v>714</v>
      </c>
      <c r="E1742" s="231">
        <v>5.4525395699999996E-3</v>
      </c>
      <c r="F1742" s="231">
        <v>1.0667435800000001E-3</v>
      </c>
      <c r="G1742" s="231">
        <v>7.4959126999999998E-4</v>
      </c>
      <c r="H1742" s="231">
        <v>3.63620424E-3</v>
      </c>
    </row>
    <row r="1743" spans="1:8">
      <c r="A1743" s="227" t="s">
        <v>128</v>
      </c>
      <c r="B1743" s="227" t="s">
        <v>60</v>
      </c>
      <c r="C1743" s="227" t="s">
        <v>99</v>
      </c>
      <c r="D1743" s="230">
        <v>454</v>
      </c>
      <c r="E1743" s="231">
        <v>6.0203538100000002E-3</v>
      </c>
      <c r="F1743" s="231">
        <v>1.1527673300000001E-3</v>
      </c>
      <c r="G1743" s="231">
        <v>8.5959146000000005E-4</v>
      </c>
      <c r="H1743" s="231">
        <v>4.0079945400000004E-3</v>
      </c>
    </row>
    <row r="1744" spans="1:8">
      <c r="A1744" s="227" t="s">
        <v>128</v>
      </c>
      <c r="B1744" s="227" t="s">
        <v>61</v>
      </c>
      <c r="C1744" s="227" t="s">
        <v>99</v>
      </c>
      <c r="D1744" s="230">
        <v>144</v>
      </c>
      <c r="E1744" s="231">
        <v>6.9336739100000003E-3</v>
      </c>
      <c r="F1744" s="231">
        <v>1.3208909699999999E-3</v>
      </c>
      <c r="G1744" s="231">
        <v>1.07839804E-3</v>
      </c>
      <c r="H1744" s="231">
        <v>4.5343844299999998E-3</v>
      </c>
    </row>
    <row r="1745" spans="1:8">
      <c r="A1745" s="227" t="s">
        <v>128</v>
      </c>
      <c r="B1745" s="227" t="s">
        <v>62</v>
      </c>
      <c r="C1745" s="227" t="s">
        <v>99</v>
      </c>
      <c r="D1745" s="230">
        <v>672</v>
      </c>
      <c r="E1745" s="231">
        <v>6.5688035000000004E-3</v>
      </c>
      <c r="F1745" s="231">
        <v>1.17292537E-3</v>
      </c>
      <c r="G1745" s="231">
        <v>1.0247014599999999E-3</v>
      </c>
      <c r="H1745" s="231">
        <v>4.3711761700000002E-3</v>
      </c>
    </row>
    <row r="1746" spans="1:8">
      <c r="A1746" s="227" t="s">
        <v>128</v>
      </c>
      <c r="B1746" s="227" t="s">
        <v>57</v>
      </c>
      <c r="C1746" s="227" t="s">
        <v>100</v>
      </c>
      <c r="D1746" s="230">
        <v>1354</v>
      </c>
      <c r="E1746" s="231">
        <v>7.4251785900000004E-3</v>
      </c>
      <c r="F1746" s="231">
        <v>1.0777905500000001E-3</v>
      </c>
      <c r="G1746" s="231">
        <v>1.1614162E-3</v>
      </c>
      <c r="H1746" s="231">
        <v>5.1859713599999996E-3</v>
      </c>
    </row>
    <row r="1747" spans="1:8">
      <c r="A1747" s="227" t="s">
        <v>128</v>
      </c>
      <c r="B1747" s="227" t="s">
        <v>59</v>
      </c>
      <c r="C1747" s="227" t="s">
        <v>100</v>
      </c>
      <c r="D1747" s="230">
        <v>598</v>
      </c>
      <c r="E1747" s="231">
        <v>6.6829049700000004E-3</v>
      </c>
      <c r="F1747" s="231">
        <v>9.0715171999999997E-4</v>
      </c>
      <c r="G1747" s="231">
        <v>1.10116259E-3</v>
      </c>
      <c r="H1747" s="231">
        <v>4.6745902100000002E-3</v>
      </c>
    </row>
    <row r="1748" spans="1:8">
      <c r="A1748" s="227" t="s">
        <v>128</v>
      </c>
      <c r="B1748" s="227" t="s">
        <v>60</v>
      </c>
      <c r="C1748" s="227" t="s">
        <v>100</v>
      </c>
      <c r="D1748" s="230">
        <v>365</v>
      </c>
      <c r="E1748" s="231">
        <v>7.7680109200000003E-3</v>
      </c>
      <c r="F1748" s="231">
        <v>1.11526486E-3</v>
      </c>
      <c r="G1748" s="231">
        <v>1.16584197E-3</v>
      </c>
      <c r="H1748" s="231">
        <v>5.4869036099999997E-3</v>
      </c>
    </row>
    <row r="1749" spans="1:8">
      <c r="A1749" s="227" t="s">
        <v>128</v>
      </c>
      <c r="B1749" s="227" t="s">
        <v>61</v>
      </c>
      <c r="C1749" s="227" t="s">
        <v>100</v>
      </c>
      <c r="D1749" s="230">
        <v>79</v>
      </c>
      <c r="E1749" s="231">
        <v>8.3955986999999996E-3</v>
      </c>
      <c r="F1749" s="231">
        <v>1.29131486E-3</v>
      </c>
      <c r="G1749" s="231">
        <v>1.1837784299999999E-3</v>
      </c>
      <c r="H1749" s="231">
        <v>5.9205049199999998E-3</v>
      </c>
    </row>
    <row r="1750" spans="1:8">
      <c r="A1750" s="227" t="s">
        <v>128</v>
      </c>
      <c r="B1750" s="227" t="s">
        <v>62</v>
      </c>
      <c r="C1750" s="227" t="s">
        <v>100</v>
      </c>
      <c r="D1750" s="230">
        <v>312</v>
      </c>
      <c r="E1750" s="231">
        <v>8.2010844699999998E-3</v>
      </c>
      <c r="F1750" s="231">
        <v>1.3069427300000001E-3</v>
      </c>
      <c r="G1750" s="231">
        <v>1.2660624799999999E-3</v>
      </c>
      <c r="H1750" s="231">
        <v>5.6280787600000003E-3</v>
      </c>
    </row>
    <row r="1751" spans="1:8">
      <c r="A1751" s="227" t="s">
        <v>128</v>
      </c>
      <c r="B1751" s="227" t="s">
        <v>57</v>
      </c>
      <c r="C1751" s="227" t="s">
        <v>101</v>
      </c>
      <c r="D1751" s="230">
        <v>761</v>
      </c>
      <c r="E1751" s="231">
        <v>7.4252017299999999E-3</v>
      </c>
      <c r="F1751" s="231">
        <v>7.5984304000000001E-4</v>
      </c>
      <c r="G1751" s="231">
        <v>2.0393181499999999E-3</v>
      </c>
      <c r="H1751" s="231">
        <v>4.6260400700000003E-3</v>
      </c>
    </row>
    <row r="1752" spans="1:8">
      <c r="A1752" s="227" t="s">
        <v>128</v>
      </c>
      <c r="B1752" s="227" t="s">
        <v>59</v>
      </c>
      <c r="C1752" s="227" t="s">
        <v>101</v>
      </c>
      <c r="D1752" s="230">
        <v>276</v>
      </c>
      <c r="E1752" s="231">
        <v>7.0490302200000004E-3</v>
      </c>
      <c r="F1752" s="231">
        <v>7.2291808999999999E-4</v>
      </c>
      <c r="G1752" s="231">
        <v>1.9368959E-3</v>
      </c>
      <c r="H1752" s="231">
        <v>4.3892157499999997E-3</v>
      </c>
    </row>
    <row r="1753" spans="1:8">
      <c r="A1753" s="227" t="s">
        <v>128</v>
      </c>
      <c r="B1753" s="227" t="s">
        <v>60</v>
      </c>
      <c r="C1753" s="227" t="s">
        <v>101</v>
      </c>
      <c r="D1753" s="230">
        <v>173</v>
      </c>
      <c r="E1753" s="231">
        <v>7.1028015999999999E-3</v>
      </c>
      <c r="F1753" s="231">
        <v>7.1538457999999997E-4</v>
      </c>
      <c r="G1753" s="231">
        <v>1.92711655E-3</v>
      </c>
      <c r="H1753" s="231">
        <v>4.4603000500000002E-3</v>
      </c>
    </row>
    <row r="1754" spans="1:8">
      <c r="A1754" s="227" t="s">
        <v>128</v>
      </c>
      <c r="B1754" s="227" t="s">
        <v>61</v>
      </c>
      <c r="C1754" s="227" t="s">
        <v>101</v>
      </c>
      <c r="D1754" s="230">
        <v>105</v>
      </c>
      <c r="E1754" s="231">
        <v>8.6024027600000007E-3</v>
      </c>
      <c r="F1754" s="231">
        <v>9.2603589999999995E-4</v>
      </c>
      <c r="G1754" s="231">
        <v>1.9483022100000001E-3</v>
      </c>
      <c r="H1754" s="231">
        <v>5.72806416E-3</v>
      </c>
    </row>
    <row r="1755" spans="1:8">
      <c r="A1755" s="227" t="s">
        <v>128</v>
      </c>
      <c r="B1755" s="227" t="s">
        <v>62</v>
      </c>
      <c r="C1755" s="227" t="s">
        <v>101</v>
      </c>
      <c r="D1755" s="230">
        <v>207</v>
      </c>
      <c r="E1755" s="231">
        <v>7.5990783000000001E-3</v>
      </c>
      <c r="F1755" s="231">
        <v>7.6193167999999997E-4</v>
      </c>
      <c r="G1755" s="231">
        <v>2.3158210299999999E-3</v>
      </c>
      <c r="H1755" s="231">
        <v>4.52132513E-3</v>
      </c>
    </row>
    <row r="1756" spans="1:8">
      <c r="A1756" s="227" t="s">
        <v>128</v>
      </c>
      <c r="B1756" s="227" t="s">
        <v>57</v>
      </c>
      <c r="C1756" s="227" t="s">
        <v>102</v>
      </c>
      <c r="D1756" s="230">
        <v>1271</v>
      </c>
      <c r="E1756" s="231">
        <v>6.3124779100000002E-3</v>
      </c>
      <c r="F1756" s="231">
        <v>9.3235471999999998E-4</v>
      </c>
      <c r="G1756" s="231">
        <v>9.2795637999999996E-4</v>
      </c>
      <c r="H1756" s="231">
        <v>4.45216633E-3</v>
      </c>
    </row>
    <row r="1757" spans="1:8">
      <c r="A1757" s="227" t="s">
        <v>128</v>
      </c>
      <c r="B1757" s="227" t="s">
        <v>59</v>
      </c>
      <c r="C1757" s="227" t="s">
        <v>102</v>
      </c>
      <c r="D1757" s="230">
        <v>542</v>
      </c>
      <c r="E1757" s="231">
        <v>5.8681407399999996E-3</v>
      </c>
      <c r="F1757" s="231">
        <v>7.7900755000000004E-4</v>
      </c>
      <c r="G1757" s="231">
        <v>8.8498934000000003E-4</v>
      </c>
      <c r="H1757" s="231">
        <v>4.2041433699999999E-3</v>
      </c>
    </row>
    <row r="1758" spans="1:8">
      <c r="A1758" s="227" t="s">
        <v>128</v>
      </c>
      <c r="B1758" s="227" t="s">
        <v>60</v>
      </c>
      <c r="C1758" s="227" t="s">
        <v>102</v>
      </c>
      <c r="D1758" s="230">
        <v>314</v>
      </c>
      <c r="E1758" s="231">
        <v>5.9684253899999996E-3</v>
      </c>
      <c r="F1758" s="231">
        <v>1.04634766E-3</v>
      </c>
      <c r="G1758" s="231">
        <v>8.3388598999999998E-4</v>
      </c>
      <c r="H1758" s="231">
        <v>4.0881912499999996E-3</v>
      </c>
    </row>
    <row r="1759" spans="1:8">
      <c r="A1759" s="227" t="s">
        <v>128</v>
      </c>
      <c r="B1759" s="227" t="s">
        <v>61</v>
      </c>
      <c r="C1759" s="227" t="s">
        <v>102</v>
      </c>
      <c r="D1759" s="230">
        <v>79</v>
      </c>
      <c r="E1759" s="231">
        <v>7.4645450000000004E-3</v>
      </c>
      <c r="F1759" s="231">
        <v>1.10642263E-3</v>
      </c>
      <c r="G1759" s="231">
        <v>1.17498802E-3</v>
      </c>
      <c r="H1759" s="231">
        <v>5.1831338199999997E-3</v>
      </c>
    </row>
    <row r="1760" spans="1:8">
      <c r="A1760" s="227" t="s">
        <v>128</v>
      </c>
      <c r="B1760" s="227" t="s">
        <v>62</v>
      </c>
      <c r="C1760" s="227" t="s">
        <v>102</v>
      </c>
      <c r="D1760" s="230">
        <v>336</v>
      </c>
      <c r="E1760" s="231">
        <v>7.0798884400000003E-3</v>
      </c>
      <c r="F1760" s="231">
        <v>1.0322625100000001E-3</v>
      </c>
      <c r="G1760" s="231">
        <v>1.0270955E-3</v>
      </c>
      <c r="H1760" s="231">
        <v>5.0205299699999997E-3</v>
      </c>
    </row>
    <row r="1761" spans="1:8">
      <c r="A1761" s="227" t="s">
        <v>128</v>
      </c>
      <c r="B1761" s="227" t="s">
        <v>57</v>
      </c>
      <c r="C1761" s="227" t="s">
        <v>103</v>
      </c>
      <c r="D1761" s="230">
        <v>1646</v>
      </c>
      <c r="E1761" s="231">
        <v>4.6894404900000002E-3</v>
      </c>
      <c r="F1761" s="231">
        <v>8.1348981000000005E-4</v>
      </c>
      <c r="G1761" s="231">
        <v>5.9514343999999999E-4</v>
      </c>
      <c r="H1761" s="231">
        <v>3.2808067599999998E-3</v>
      </c>
    </row>
    <row r="1762" spans="1:8">
      <c r="A1762" s="227" t="s">
        <v>128</v>
      </c>
      <c r="B1762" s="227" t="s">
        <v>59</v>
      </c>
      <c r="C1762" s="227" t="s">
        <v>103</v>
      </c>
      <c r="D1762" s="230">
        <v>629</v>
      </c>
      <c r="E1762" s="231">
        <v>4.3783855E-3</v>
      </c>
      <c r="F1762" s="231">
        <v>7.1531066E-4</v>
      </c>
      <c r="G1762" s="231">
        <v>5.0863339000000005E-4</v>
      </c>
      <c r="H1762" s="231">
        <v>3.1544409500000002E-3</v>
      </c>
    </row>
    <row r="1763" spans="1:8">
      <c r="A1763" s="227" t="s">
        <v>128</v>
      </c>
      <c r="B1763" s="227" t="s">
        <v>60</v>
      </c>
      <c r="C1763" s="227" t="s">
        <v>103</v>
      </c>
      <c r="D1763" s="230">
        <v>350</v>
      </c>
      <c r="E1763" s="231">
        <v>4.6397814899999997E-3</v>
      </c>
      <c r="F1763" s="231">
        <v>8.8994683999999997E-4</v>
      </c>
      <c r="G1763" s="231">
        <v>5.7096538999999995E-4</v>
      </c>
      <c r="H1763" s="231">
        <v>3.1788688099999999E-3</v>
      </c>
    </row>
    <row r="1764" spans="1:8">
      <c r="A1764" s="227" t="s">
        <v>128</v>
      </c>
      <c r="B1764" s="227" t="s">
        <v>61</v>
      </c>
      <c r="C1764" s="227" t="s">
        <v>103</v>
      </c>
      <c r="D1764" s="230">
        <v>110</v>
      </c>
      <c r="E1764" s="231">
        <v>6.3325965399999998E-3</v>
      </c>
      <c r="F1764" s="231">
        <v>1.1361529599999999E-3</v>
      </c>
      <c r="G1764" s="231">
        <v>6.1363610999999997E-4</v>
      </c>
      <c r="H1764" s="231">
        <v>4.5828069799999996E-3</v>
      </c>
    </row>
    <row r="1765" spans="1:8">
      <c r="A1765" s="227" t="s">
        <v>128</v>
      </c>
      <c r="B1765" s="227" t="s">
        <v>62</v>
      </c>
      <c r="C1765" s="227" t="s">
        <v>103</v>
      </c>
      <c r="D1765" s="230">
        <v>557</v>
      </c>
      <c r="E1765" s="231">
        <v>4.7474065099999997E-3</v>
      </c>
      <c r="F1765" s="231">
        <v>8.1259533999999999E-4</v>
      </c>
      <c r="G1765" s="231">
        <v>7.0437671999999999E-4</v>
      </c>
      <c r="H1765" s="231">
        <v>3.23043397E-3</v>
      </c>
    </row>
    <row r="1766" spans="1:8">
      <c r="A1766" s="227" t="s">
        <v>128</v>
      </c>
      <c r="B1766" s="227" t="s">
        <v>57</v>
      </c>
      <c r="C1766" s="227" t="s">
        <v>104</v>
      </c>
      <c r="D1766" s="230">
        <v>617</v>
      </c>
      <c r="E1766" s="231">
        <v>6.8859548099999999E-3</v>
      </c>
      <c r="F1766" s="231">
        <v>8.2652370000000004E-4</v>
      </c>
      <c r="G1766" s="231">
        <v>1.4198403799999999E-3</v>
      </c>
      <c r="H1766" s="231">
        <v>4.6395902199999998E-3</v>
      </c>
    </row>
    <row r="1767" spans="1:8">
      <c r="A1767" s="227" t="s">
        <v>128</v>
      </c>
      <c r="B1767" s="227" t="s">
        <v>59</v>
      </c>
      <c r="C1767" s="227" t="s">
        <v>104</v>
      </c>
      <c r="D1767" s="230">
        <v>163</v>
      </c>
      <c r="E1767" s="231">
        <v>5.8747299300000002E-3</v>
      </c>
      <c r="F1767" s="231">
        <v>7.2419593000000004E-4</v>
      </c>
      <c r="G1767" s="231">
        <v>1.20299339E-3</v>
      </c>
      <c r="H1767" s="231">
        <v>3.9475400799999999E-3</v>
      </c>
    </row>
    <row r="1768" spans="1:8">
      <c r="A1768" s="227" t="s">
        <v>128</v>
      </c>
      <c r="B1768" s="227" t="s">
        <v>60</v>
      </c>
      <c r="C1768" s="227" t="s">
        <v>104</v>
      </c>
      <c r="D1768" s="230">
        <v>128</v>
      </c>
      <c r="E1768" s="231">
        <v>6.4671040700000001E-3</v>
      </c>
      <c r="F1768" s="231">
        <v>8.2682268000000005E-4</v>
      </c>
      <c r="G1768" s="231">
        <v>1.3424114999999999E-3</v>
      </c>
      <c r="H1768" s="231">
        <v>4.2978694000000003E-3</v>
      </c>
    </row>
    <row r="1769" spans="1:8">
      <c r="A1769" s="227" t="s">
        <v>128</v>
      </c>
      <c r="B1769" s="227" t="s">
        <v>61</v>
      </c>
      <c r="C1769" s="227" t="s">
        <v>104</v>
      </c>
      <c r="D1769" s="230">
        <v>112</v>
      </c>
      <c r="E1769" s="231">
        <v>7.0180222400000004E-3</v>
      </c>
      <c r="F1769" s="231">
        <v>9.1590170000000002E-4</v>
      </c>
      <c r="G1769" s="231">
        <v>1.63308094E-3</v>
      </c>
      <c r="H1769" s="231">
        <v>4.4690390899999998E-3</v>
      </c>
    </row>
    <row r="1770" spans="1:8">
      <c r="A1770" s="227" t="s">
        <v>128</v>
      </c>
      <c r="B1770" s="227" t="s">
        <v>62</v>
      </c>
      <c r="C1770" s="227" t="s">
        <v>104</v>
      </c>
      <c r="D1770" s="230">
        <v>214</v>
      </c>
      <c r="E1770" s="231">
        <v>7.8375949700000003E-3</v>
      </c>
      <c r="F1770" s="231">
        <v>8.5750883000000003E-4</v>
      </c>
      <c r="G1770" s="231">
        <v>1.5197189500000001E-3</v>
      </c>
      <c r="H1770" s="231">
        <v>5.4603666700000003E-3</v>
      </c>
    </row>
    <row r="1771" spans="1:8">
      <c r="A1771" s="227" t="s">
        <v>128</v>
      </c>
      <c r="B1771" s="227" t="s">
        <v>57</v>
      </c>
      <c r="C1771" s="227" t="s">
        <v>105</v>
      </c>
      <c r="D1771" s="230">
        <v>3798</v>
      </c>
      <c r="E1771" s="231">
        <v>4.64478722E-3</v>
      </c>
      <c r="F1771" s="231">
        <v>8.8575163999999999E-4</v>
      </c>
      <c r="G1771" s="231">
        <v>7.8630237000000005E-4</v>
      </c>
      <c r="H1771" s="231">
        <v>2.9727327300000002E-3</v>
      </c>
    </row>
    <row r="1772" spans="1:8">
      <c r="A1772" s="227" t="s">
        <v>128</v>
      </c>
      <c r="B1772" s="227" t="s">
        <v>59</v>
      </c>
      <c r="C1772" s="227" t="s">
        <v>105</v>
      </c>
      <c r="D1772" s="230">
        <v>1809</v>
      </c>
      <c r="E1772" s="231">
        <v>4.4084999600000003E-3</v>
      </c>
      <c r="F1772" s="231">
        <v>8.3140088E-4</v>
      </c>
      <c r="G1772" s="231">
        <v>7.1109833000000005E-4</v>
      </c>
      <c r="H1772" s="231">
        <v>2.8660002599999999E-3</v>
      </c>
    </row>
    <row r="1773" spans="1:8">
      <c r="A1773" s="227" t="s">
        <v>128</v>
      </c>
      <c r="B1773" s="227" t="s">
        <v>60</v>
      </c>
      <c r="C1773" s="227" t="s">
        <v>105</v>
      </c>
      <c r="D1773" s="230">
        <v>837</v>
      </c>
      <c r="E1773" s="231">
        <v>4.6640197399999998E-3</v>
      </c>
      <c r="F1773" s="231">
        <v>1.01460494E-3</v>
      </c>
      <c r="G1773" s="231">
        <v>7.6003061000000003E-4</v>
      </c>
      <c r="H1773" s="231">
        <v>2.88938369E-3</v>
      </c>
    </row>
    <row r="1774" spans="1:8">
      <c r="A1774" s="227" t="s">
        <v>128</v>
      </c>
      <c r="B1774" s="227" t="s">
        <v>61</v>
      </c>
      <c r="C1774" s="227" t="s">
        <v>105</v>
      </c>
      <c r="D1774" s="230">
        <v>127</v>
      </c>
      <c r="E1774" s="231">
        <v>5.71011934E-3</v>
      </c>
      <c r="F1774" s="231">
        <v>1.0232572700000001E-3</v>
      </c>
      <c r="G1774" s="231">
        <v>8.7962939E-4</v>
      </c>
      <c r="H1774" s="231">
        <v>3.8072321400000001E-3</v>
      </c>
    </row>
    <row r="1775" spans="1:8">
      <c r="A1775" s="227" t="s">
        <v>128</v>
      </c>
      <c r="B1775" s="227" t="s">
        <v>62</v>
      </c>
      <c r="C1775" s="227" t="s">
        <v>105</v>
      </c>
      <c r="D1775" s="230">
        <v>1025</v>
      </c>
      <c r="E1775" s="231">
        <v>4.9141031799999997E-3</v>
      </c>
      <c r="F1775" s="231">
        <v>8.5941710000000005E-4</v>
      </c>
      <c r="G1775" s="231">
        <v>9.2891801E-4</v>
      </c>
      <c r="H1775" s="231">
        <v>3.1257676099999999E-3</v>
      </c>
    </row>
    <row r="1776" spans="1:8">
      <c r="A1776" s="227" t="s">
        <v>128</v>
      </c>
      <c r="B1776" s="227" t="s">
        <v>57</v>
      </c>
      <c r="C1776" s="227" t="s">
        <v>106</v>
      </c>
      <c r="D1776" s="230">
        <v>992</v>
      </c>
      <c r="E1776" s="231">
        <v>6.4578080600000004E-3</v>
      </c>
      <c r="F1776" s="231">
        <v>9.7679561000000008E-4</v>
      </c>
      <c r="G1776" s="231">
        <v>1.5605163E-3</v>
      </c>
      <c r="H1776" s="231">
        <v>3.9204956700000003E-3</v>
      </c>
    </row>
    <row r="1777" spans="1:8">
      <c r="A1777" s="227" t="s">
        <v>128</v>
      </c>
      <c r="B1777" s="227" t="s">
        <v>59</v>
      </c>
      <c r="C1777" s="227" t="s">
        <v>106</v>
      </c>
      <c r="D1777" s="230">
        <v>496</v>
      </c>
      <c r="E1777" s="231">
        <v>5.9892564200000002E-3</v>
      </c>
      <c r="F1777" s="231">
        <v>8.6959541000000001E-4</v>
      </c>
      <c r="G1777" s="231">
        <v>1.52705415E-3</v>
      </c>
      <c r="H1777" s="231">
        <v>3.5926063499999998E-3</v>
      </c>
    </row>
    <row r="1778" spans="1:8">
      <c r="A1778" s="227" t="s">
        <v>128</v>
      </c>
      <c r="B1778" s="227" t="s">
        <v>60</v>
      </c>
      <c r="C1778" s="227" t="s">
        <v>106</v>
      </c>
      <c r="D1778" s="230">
        <v>214</v>
      </c>
      <c r="E1778" s="231">
        <v>6.1832054499999997E-3</v>
      </c>
      <c r="F1778" s="231">
        <v>9.7433127000000005E-4</v>
      </c>
      <c r="G1778" s="231">
        <v>1.5324287900000001E-3</v>
      </c>
      <c r="H1778" s="231">
        <v>3.67644489E-3</v>
      </c>
    </row>
    <row r="1779" spans="1:8">
      <c r="A1779" s="227" t="s">
        <v>128</v>
      </c>
      <c r="B1779" s="227" t="s">
        <v>61</v>
      </c>
      <c r="C1779" s="227" t="s">
        <v>106</v>
      </c>
      <c r="D1779" s="230">
        <v>58</v>
      </c>
      <c r="E1779" s="231">
        <v>7.8715674500000003E-3</v>
      </c>
      <c r="F1779" s="231">
        <v>1.43199211E-3</v>
      </c>
      <c r="G1779" s="231">
        <v>1.8245128300000001E-3</v>
      </c>
      <c r="H1779" s="231">
        <v>4.6150619999999996E-3</v>
      </c>
    </row>
    <row r="1780" spans="1:8">
      <c r="A1780" s="227" t="s">
        <v>128</v>
      </c>
      <c r="B1780" s="227" t="s">
        <v>62</v>
      </c>
      <c r="C1780" s="227" t="s">
        <v>106</v>
      </c>
      <c r="D1780" s="230">
        <v>224</v>
      </c>
      <c r="E1780" s="231">
        <v>7.3915961499999997E-3</v>
      </c>
      <c r="F1780" s="231">
        <v>1.09865842E-3</v>
      </c>
      <c r="G1780" s="231">
        <v>1.5930884E-3</v>
      </c>
      <c r="H1780" s="231">
        <v>4.6998488900000003E-3</v>
      </c>
    </row>
    <row r="1781" spans="1:8">
      <c r="A1781" s="227" t="s">
        <v>128</v>
      </c>
      <c r="B1781" s="227" t="s">
        <v>57</v>
      </c>
      <c r="C1781" s="227" t="s">
        <v>107</v>
      </c>
      <c r="D1781" s="230">
        <v>3090</v>
      </c>
      <c r="E1781" s="231">
        <v>5.8147321699999997E-3</v>
      </c>
      <c r="F1781" s="231">
        <v>1.0785985799999999E-3</v>
      </c>
      <c r="G1781" s="231">
        <v>1.02623433E-3</v>
      </c>
      <c r="H1781" s="231">
        <v>3.7098987700000001E-3</v>
      </c>
    </row>
    <row r="1782" spans="1:8">
      <c r="A1782" s="227" t="s">
        <v>128</v>
      </c>
      <c r="B1782" s="227" t="s">
        <v>59</v>
      </c>
      <c r="C1782" s="227" t="s">
        <v>107</v>
      </c>
      <c r="D1782" s="230">
        <v>1075</v>
      </c>
      <c r="E1782" s="231">
        <v>5.4479325700000003E-3</v>
      </c>
      <c r="F1782" s="231">
        <v>1.01737702E-3</v>
      </c>
      <c r="G1782" s="231">
        <v>9.4250621999999995E-4</v>
      </c>
      <c r="H1782" s="231">
        <v>3.4880488400000002E-3</v>
      </c>
    </row>
    <row r="1783" spans="1:8">
      <c r="A1783" s="227" t="s">
        <v>128</v>
      </c>
      <c r="B1783" s="227" t="s">
        <v>60</v>
      </c>
      <c r="C1783" s="227" t="s">
        <v>107</v>
      </c>
      <c r="D1783" s="230">
        <v>641</v>
      </c>
      <c r="E1783" s="231">
        <v>5.6638929899999997E-3</v>
      </c>
      <c r="F1783" s="231">
        <v>1.1190195200000001E-3</v>
      </c>
      <c r="G1783" s="231">
        <v>9.5588105999999998E-4</v>
      </c>
      <c r="H1783" s="231">
        <v>3.5889919299999999E-3</v>
      </c>
    </row>
    <row r="1784" spans="1:8">
      <c r="A1784" s="227" t="s">
        <v>128</v>
      </c>
      <c r="B1784" s="227" t="s">
        <v>61</v>
      </c>
      <c r="C1784" s="227" t="s">
        <v>107</v>
      </c>
      <c r="D1784" s="230">
        <v>208</v>
      </c>
      <c r="E1784" s="231">
        <v>6.5218235499999999E-3</v>
      </c>
      <c r="F1784" s="231">
        <v>1.3626244100000001E-3</v>
      </c>
      <c r="G1784" s="231">
        <v>1.1298074599999999E-3</v>
      </c>
      <c r="H1784" s="231">
        <v>4.0293912100000003E-3</v>
      </c>
    </row>
    <row r="1785" spans="1:8">
      <c r="A1785" s="227" t="s">
        <v>128</v>
      </c>
      <c r="B1785" s="227" t="s">
        <v>62</v>
      </c>
      <c r="C1785" s="227" t="s">
        <v>107</v>
      </c>
      <c r="D1785" s="230">
        <v>1166</v>
      </c>
      <c r="E1785" s="231">
        <v>6.1096913999999997E-3</v>
      </c>
      <c r="F1785" s="231">
        <v>1.0621543099999999E-3</v>
      </c>
      <c r="G1785" s="231">
        <v>1.12362794E-3</v>
      </c>
      <c r="H1785" s="231">
        <v>3.9239086700000002E-3</v>
      </c>
    </row>
    <row r="1786" spans="1:8">
      <c r="A1786" s="227" t="s">
        <v>129</v>
      </c>
      <c r="B1786" s="227" t="s">
        <v>57</v>
      </c>
      <c r="C1786" s="227" t="s">
        <v>58</v>
      </c>
      <c r="D1786" s="230">
        <v>67136</v>
      </c>
      <c r="E1786" s="231">
        <v>6.1271336599999998E-3</v>
      </c>
      <c r="F1786" s="231">
        <v>9.6321301000000005E-4</v>
      </c>
      <c r="G1786" s="231">
        <v>1.1287485100000001E-3</v>
      </c>
      <c r="H1786" s="231">
        <v>4.0350728799999997E-3</v>
      </c>
    </row>
    <row r="1787" spans="1:8">
      <c r="A1787" s="227" t="s">
        <v>129</v>
      </c>
      <c r="B1787" s="227" t="s">
        <v>59</v>
      </c>
      <c r="C1787" s="227" t="s">
        <v>58</v>
      </c>
      <c r="D1787" s="230">
        <v>28724</v>
      </c>
      <c r="E1787" s="231">
        <v>5.4007881400000004E-3</v>
      </c>
      <c r="F1787" s="231">
        <v>8.5295106999999995E-4</v>
      </c>
      <c r="G1787" s="231">
        <v>9.8431503999999999E-4</v>
      </c>
      <c r="H1787" s="231">
        <v>3.56343571E-3</v>
      </c>
    </row>
    <row r="1788" spans="1:8">
      <c r="A1788" s="227" t="s">
        <v>129</v>
      </c>
      <c r="B1788" s="227" t="s">
        <v>60</v>
      </c>
      <c r="C1788" s="227" t="s">
        <v>58</v>
      </c>
      <c r="D1788" s="230">
        <v>14633</v>
      </c>
      <c r="E1788" s="231">
        <v>5.9598110800000003E-3</v>
      </c>
      <c r="F1788" s="231">
        <v>9.8844530000000001E-4</v>
      </c>
      <c r="G1788" s="231">
        <v>1.0730951000000001E-3</v>
      </c>
      <c r="H1788" s="231">
        <v>3.8981460099999999E-3</v>
      </c>
    </row>
    <row r="1789" spans="1:8">
      <c r="A1789" s="227" t="s">
        <v>129</v>
      </c>
      <c r="B1789" s="227" t="s">
        <v>61</v>
      </c>
      <c r="C1789" s="227" t="s">
        <v>58</v>
      </c>
      <c r="D1789" s="230">
        <v>6562</v>
      </c>
      <c r="E1789" s="231">
        <v>8.0373440500000008E-3</v>
      </c>
      <c r="F1789" s="231">
        <v>1.2855156999999999E-3</v>
      </c>
      <c r="G1789" s="231">
        <v>1.43620795E-3</v>
      </c>
      <c r="H1789" s="231">
        <v>5.3155599499999998E-3</v>
      </c>
    </row>
    <row r="1790" spans="1:8">
      <c r="A1790" s="227" t="s">
        <v>129</v>
      </c>
      <c r="B1790" s="227" t="s">
        <v>62</v>
      </c>
      <c r="C1790" s="227" t="s">
        <v>58</v>
      </c>
      <c r="D1790" s="230">
        <v>17217</v>
      </c>
      <c r="E1790" s="231">
        <v>6.7530951899999999E-3</v>
      </c>
      <c r="F1790" s="231">
        <v>1.0028824900000001E-3</v>
      </c>
      <c r="G1790" s="231">
        <v>1.2998313999999999E-3</v>
      </c>
      <c r="H1790" s="231">
        <v>4.45026721E-3</v>
      </c>
    </row>
    <row r="1791" spans="1:8">
      <c r="A1791" s="227" t="s">
        <v>129</v>
      </c>
      <c r="B1791" s="227" t="s">
        <v>57</v>
      </c>
      <c r="C1791" s="227" t="s">
        <v>63</v>
      </c>
      <c r="D1791" s="230">
        <v>1371</v>
      </c>
      <c r="E1791" s="231">
        <v>6.3964443099999999E-3</v>
      </c>
      <c r="F1791" s="231">
        <v>1.21858682E-3</v>
      </c>
      <c r="G1791" s="231">
        <v>1.1688714899999999E-3</v>
      </c>
      <c r="H1791" s="231">
        <v>4.0089855000000002E-3</v>
      </c>
    </row>
    <row r="1792" spans="1:8">
      <c r="A1792" s="227" t="s">
        <v>129</v>
      </c>
      <c r="B1792" s="227" t="s">
        <v>59</v>
      </c>
      <c r="C1792" s="227" t="s">
        <v>63</v>
      </c>
      <c r="D1792" s="230">
        <v>573</v>
      </c>
      <c r="E1792" s="231">
        <v>5.9365504099999997E-3</v>
      </c>
      <c r="F1792" s="231">
        <v>1.1006275400000001E-3</v>
      </c>
      <c r="G1792" s="231">
        <v>9.8516958E-4</v>
      </c>
      <c r="H1792" s="231">
        <v>3.8507527900000001E-3</v>
      </c>
    </row>
    <row r="1793" spans="1:8">
      <c r="A1793" s="227" t="s">
        <v>129</v>
      </c>
      <c r="B1793" s="227" t="s">
        <v>60</v>
      </c>
      <c r="C1793" s="227" t="s">
        <v>63</v>
      </c>
      <c r="D1793" s="230">
        <v>275</v>
      </c>
      <c r="E1793" s="231">
        <v>5.8143937E-3</v>
      </c>
      <c r="F1793" s="231">
        <v>1.1444862800000001E-3</v>
      </c>
      <c r="G1793" s="231">
        <v>1.07967148E-3</v>
      </c>
      <c r="H1793" s="231">
        <v>3.5902354600000001E-3</v>
      </c>
    </row>
    <row r="1794" spans="1:8">
      <c r="A1794" s="227" t="s">
        <v>129</v>
      </c>
      <c r="B1794" s="227" t="s">
        <v>61</v>
      </c>
      <c r="C1794" s="227" t="s">
        <v>63</v>
      </c>
      <c r="D1794" s="230">
        <v>142</v>
      </c>
      <c r="E1794" s="231">
        <v>7.9989075899999998E-3</v>
      </c>
      <c r="F1794" s="231">
        <v>1.61906598E-3</v>
      </c>
      <c r="G1794" s="231">
        <v>1.66063487E-3</v>
      </c>
      <c r="H1794" s="231">
        <v>4.7192061900000002E-3</v>
      </c>
    </row>
    <row r="1795" spans="1:8">
      <c r="A1795" s="227" t="s">
        <v>129</v>
      </c>
      <c r="B1795" s="227" t="s">
        <v>62</v>
      </c>
      <c r="C1795" s="227" t="s">
        <v>63</v>
      </c>
      <c r="D1795" s="230">
        <v>381</v>
      </c>
      <c r="E1795" s="231">
        <v>6.9109674900000003E-3</v>
      </c>
      <c r="F1795" s="231">
        <v>1.30021484E-3</v>
      </c>
      <c r="G1795" s="231">
        <v>1.32624891E-3</v>
      </c>
      <c r="H1795" s="231">
        <v>4.2845032600000001E-3</v>
      </c>
    </row>
    <row r="1796" spans="1:8">
      <c r="A1796" s="227" t="s">
        <v>129</v>
      </c>
      <c r="B1796" s="227" t="s">
        <v>57</v>
      </c>
      <c r="C1796" s="227" t="s">
        <v>64</v>
      </c>
      <c r="D1796" s="230">
        <v>887</v>
      </c>
      <c r="E1796" s="231">
        <v>7.0350534200000004E-3</v>
      </c>
      <c r="F1796" s="231">
        <v>1.1212757099999999E-3</v>
      </c>
      <c r="G1796" s="231">
        <v>1.71592475E-3</v>
      </c>
      <c r="H1796" s="231">
        <v>4.19785249E-3</v>
      </c>
    </row>
    <row r="1797" spans="1:8">
      <c r="A1797" s="227" t="s">
        <v>129</v>
      </c>
      <c r="B1797" s="227" t="s">
        <v>59</v>
      </c>
      <c r="C1797" s="227" t="s">
        <v>64</v>
      </c>
      <c r="D1797" s="230">
        <v>404</v>
      </c>
      <c r="E1797" s="231">
        <v>6.2172542899999999E-3</v>
      </c>
      <c r="F1797" s="231">
        <v>9.6494522999999999E-4</v>
      </c>
      <c r="G1797" s="231">
        <v>1.53803378E-3</v>
      </c>
      <c r="H1797" s="231">
        <v>3.7142748400000002E-3</v>
      </c>
    </row>
    <row r="1798" spans="1:8">
      <c r="A1798" s="227" t="s">
        <v>129</v>
      </c>
      <c r="B1798" s="227" t="s">
        <v>60</v>
      </c>
      <c r="C1798" s="227" t="s">
        <v>64</v>
      </c>
      <c r="D1798" s="230">
        <v>155</v>
      </c>
      <c r="E1798" s="231">
        <v>6.78039104E-3</v>
      </c>
      <c r="F1798" s="231">
        <v>1.3228790999999999E-3</v>
      </c>
      <c r="G1798" s="231">
        <v>1.46176799E-3</v>
      </c>
      <c r="H1798" s="231">
        <v>3.9957434700000002E-3</v>
      </c>
    </row>
    <row r="1799" spans="1:8">
      <c r="A1799" s="227" t="s">
        <v>129</v>
      </c>
      <c r="B1799" s="227" t="s">
        <v>61</v>
      </c>
      <c r="C1799" s="227" t="s">
        <v>64</v>
      </c>
      <c r="D1799" s="230">
        <v>108</v>
      </c>
      <c r="E1799" s="231">
        <v>8.6085388899999997E-3</v>
      </c>
      <c r="F1799" s="231">
        <v>1.3977835299999999E-3</v>
      </c>
      <c r="G1799" s="231">
        <v>2.1569570799999998E-3</v>
      </c>
      <c r="H1799" s="231">
        <v>5.05379778E-3</v>
      </c>
    </row>
    <row r="1800" spans="1:8">
      <c r="A1800" s="227" t="s">
        <v>129</v>
      </c>
      <c r="B1800" s="227" t="s">
        <v>62</v>
      </c>
      <c r="C1800" s="227" t="s">
        <v>64</v>
      </c>
      <c r="D1800" s="230">
        <v>220</v>
      </c>
      <c r="E1800" s="231">
        <v>7.9438128900000005E-3</v>
      </c>
      <c r="F1800" s="231">
        <v>1.1305763699999999E-3</v>
      </c>
      <c r="G1800" s="231">
        <v>2.00515549E-3</v>
      </c>
      <c r="H1800" s="231">
        <v>4.8080805599999997E-3</v>
      </c>
    </row>
    <row r="1801" spans="1:8">
      <c r="A1801" s="227" t="s">
        <v>129</v>
      </c>
      <c r="B1801" s="227" t="s">
        <v>57</v>
      </c>
      <c r="C1801" s="227" t="s">
        <v>65</v>
      </c>
      <c r="D1801" s="230">
        <v>881</v>
      </c>
      <c r="E1801" s="231">
        <v>5.8369196099999996E-3</v>
      </c>
      <c r="F1801" s="231">
        <v>8.1412616999999995E-4</v>
      </c>
      <c r="G1801" s="231">
        <v>6.2225403000000002E-4</v>
      </c>
      <c r="H1801" s="231">
        <v>4.4005389099999997E-3</v>
      </c>
    </row>
    <row r="1802" spans="1:8">
      <c r="A1802" s="227" t="s">
        <v>129</v>
      </c>
      <c r="B1802" s="227" t="s">
        <v>59</v>
      </c>
      <c r="C1802" s="227" t="s">
        <v>65</v>
      </c>
      <c r="D1802" s="230">
        <v>373</v>
      </c>
      <c r="E1802" s="231">
        <v>5.15024551E-3</v>
      </c>
      <c r="F1802" s="231">
        <v>6.6118036999999997E-4</v>
      </c>
      <c r="G1802" s="231">
        <v>5.9170488000000003E-4</v>
      </c>
      <c r="H1802" s="231">
        <v>3.89735975E-3</v>
      </c>
    </row>
    <row r="1803" spans="1:8">
      <c r="A1803" s="227" t="s">
        <v>129</v>
      </c>
      <c r="B1803" s="227" t="s">
        <v>60</v>
      </c>
      <c r="C1803" s="227" t="s">
        <v>65</v>
      </c>
      <c r="D1803" s="230">
        <v>220</v>
      </c>
      <c r="E1803" s="231">
        <v>5.6081647500000002E-3</v>
      </c>
      <c r="F1803" s="231">
        <v>8.1449891000000003E-4</v>
      </c>
      <c r="G1803" s="231">
        <v>6.2515757999999995E-4</v>
      </c>
      <c r="H1803" s="231">
        <v>4.1685077399999998E-3</v>
      </c>
    </row>
    <row r="1804" spans="1:8">
      <c r="A1804" s="227" t="s">
        <v>129</v>
      </c>
      <c r="B1804" s="227" t="s">
        <v>61</v>
      </c>
      <c r="C1804" s="227" t="s">
        <v>65</v>
      </c>
      <c r="D1804" s="230">
        <v>50</v>
      </c>
      <c r="E1804" s="231">
        <v>9.0222220300000006E-3</v>
      </c>
      <c r="F1804" s="231">
        <v>1.54884235E-3</v>
      </c>
      <c r="G1804" s="231">
        <v>6.5092573000000002E-4</v>
      </c>
      <c r="H1804" s="231">
        <v>6.8224534899999998E-3</v>
      </c>
    </row>
    <row r="1805" spans="1:8">
      <c r="A1805" s="227" t="s">
        <v>129</v>
      </c>
      <c r="B1805" s="227" t="s">
        <v>62</v>
      </c>
      <c r="C1805" s="227" t="s">
        <v>65</v>
      </c>
      <c r="D1805" s="230">
        <v>238</v>
      </c>
      <c r="E1805" s="231">
        <v>6.4553666299999998E-3</v>
      </c>
      <c r="F1805" s="231">
        <v>8.9913025999999998E-4</v>
      </c>
      <c r="G1805" s="231">
        <v>6.6142404999999999E-4</v>
      </c>
      <c r="H1805" s="231">
        <v>4.8948118499999999E-3</v>
      </c>
    </row>
    <row r="1806" spans="1:8">
      <c r="A1806" s="227" t="s">
        <v>129</v>
      </c>
      <c r="B1806" s="227" t="s">
        <v>57</v>
      </c>
      <c r="C1806" s="227" t="s">
        <v>66</v>
      </c>
      <c r="D1806" s="230">
        <v>970</v>
      </c>
      <c r="E1806" s="231">
        <v>6.6934777100000004E-3</v>
      </c>
      <c r="F1806" s="231">
        <v>8.2984894000000004E-4</v>
      </c>
      <c r="G1806" s="231">
        <v>8.8588177E-4</v>
      </c>
      <c r="H1806" s="231">
        <v>4.9777465200000004E-3</v>
      </c>
    </row>
    <row r="1807" spans="1:8">
      <c r="A1807" s="227" t="s">
        <v>129</v>
      </c>
      <c r="B1807" s="227" t="s">
        <v>59</v>
      </c>
      <c r="C1807" s="227" t="s">
        <v>66</v>
      </c>
      <c r="D1807" s="230">
        <v>360</v>
      </c>
      <c r="E1807" s="231">
        <v>6.1920007999999999E-3</v>
      </c>
      <c r="F1807" s="231">
        <v>7.2659440999999999E-4</v>
      </c>
      <c r="G1807" s="231">
        <v>7.8343599000000002E-4</v>
      </c>
      <c r="H1807" s="231">
        <v>4.6819699399999999E-3</v>
      </c>
    </row>
    <row r="1808" spans="1:8">
      <c r="A1808" s="227" t="s">
        <v>129</v>
      </c>
      <c r="B1808" s="227" t="s">
        <v>60</v>
      </c>
      <c r="C1808" s="227" t="s">
        <v>66</v>
      </c>
      <c r="D1808" s="230">
        <v>212</v>
      </c>
      <c r="E1808" s="231">
        <v>6.4585514699999997E-3</v>
      </c>
      <c r="F1808" s="231">
        <v>7.9790112000000001E-4</v>
      </c>
      <c r="G1808" s="231">
        <v>8.4359687000000005E-4</v>
      </c>
      <c r="H1808" s="231">
        <v>4.8170529700000001E-3</v>
      </c>
    </row>
    <row r="1809" spans="1:8">
      <c r="A1809" s="227" t="s">
        <v>129</v>
      </c>
      <c r="B1809" s="227" t="s">
        <v>61</v>
      </c>
      <c r="C1809" s="227" t="s">
        <v>66</v>
      </c>
      <c r="D1809" s="230">
        <v>125</v>
      </c>
      <c r="E1809" s="231">
        <v>8.1336108799999994E-3</v>
      </c>
      <c r="F1809" s="231">
        <v>1.05166642E-3</v>
      </c>
      <c r="G1809" s="231">
        <v>1.12259232E-3</v>
      </c>
      <c r="H1809" s="231">
        <v>5.95935161E-3</v>
      </c>
    </row>
    <row r="1810" spans="1:8">
      <c r="A1810" s="227" t="s">
        <v>129</v>
      </c>
      <c r="B1810" s="227" t="s">
        <v>62</v>
      </c>
      <c r="C1810" s="227" t="s">
        <v>66</v>
      </c>
      <c r="D1810" s="230">
        <v>273</v>
      </c>
      <c r="E1810" s="231">
        <v>6.8777978699999997E-3</v>
      </c>
      <c r="F1810" s="231">
        <v>8.8925326000000005E-4</v>
      </c>
      <c r="G1810" s="231">
        <v>9.4542778999999997E-4</v>
      </c>
      <c r="H1810" s="231">
        <v>5.0431163599999997E-3</v>
      </c>
    </row>
    <row r="1811" spans="1:8">
      <c r="A1811" s="227" t="s">
        <v>129</v>
      </c>
      <c r="B1811" s="227" t="s">
        <v>57</v>
      </c>
      <c r="C1811" s="227" t="s">
        <v>67</v>
      </c>
      <c r="D1811" s="230">
        <v>848</v>
      </c>
      <c r="E1811" s="231">
        <v>7.4706005199999996E-3</v>
      </c>
      <c r="F1811" s="231">
        <v>8.0102668000000003E-4</v>
      </c>
      <c r="G1811" s="231">
        <v>1.4222050599999999E-3</v>
      </c>
      <c r="H1811" s="231">
        <v>5.2473682900000002E-3</v>
      </c>
    </row>
    <row r="1812" spans="1:8">
      <c r="A1812" s="227" t="s">
        <v>129</v>
      </c>
      <c r="B1812" s="227" t="s">
        <v>59</v>
      </c>
      <c r="C1812" s="227" t="s">
        <v>67</v>
      </c>
      <c r="D1812" s="230">
        <v>258</v>
      </c>
      <c r="E1812" s="231">
        <v>6.4873580100000003E-3</v>
      </c>
      <c r="F1812" s="231">
        <v>6.8722160999999996E-4</v>
      </c>
      <c r="G1812" s="231">
        <v>1.26013829E-3</v>
      </c>
      <c r="H1812" s="231">
        <v>4.5399976099999998E-3</v>
      </c>
    </row>
    <row r="1813" spans="1:8">
      <c r="A1813" s="227" t="s">
        <v>129</v>
      </c>
      <c r="B1813" s="227" t="s">
        <v>60</v>
      </c>
      <c r="C1813" s="227" t="s">
        <v>67</v>
      </c>
      <c r="D1813" s="230">
        <v>204</v>
      </c>
      <c r="E1813" s="231">
        <v>6.88918368E-3</v>
      </c>
      <c r="F1813" s="231">
        <v>7.8993032000000002E-4</v>
      </c>
      <c r="G1813" s="231">
        <v>1.21312158E-3</v>
      </c>
      <c r="H1813" s="231">
        <v>4.8861312899999999E-3</v>
      </c>
    </row>
    <row r="1814" spans="1:8">
      <c r="A1814" s="227" t="s">
        <v>129</v>
      </c>
      <c r="B1814" s="227" t="s">
        <v>61</v>
      </c>
      <c r="C1814" s="227" t="s">
        <v>67</v>
      </c>
      <c r="D1814" s="230">
        <v>102</v>
      </c>
      <c r="E1814" s="231">
        <v>9.5081016000000008E-3</v>
      </c>
      <c r="F1814" s="231">
        <v>1.0035400799999999E-3</v>
      </c>
      <c r="G1814" s="231">
        <v>1.61526392E-3</v>
      </c>
      <c r="H1814" s="231">
        <v>6.8892971200000003E-3</v>
      </c>
    </row>
    <row r="1815" spans="1:8">
      <c r="A1815" s="227" t="s">
        <v>129</v>
      </c>
      <c r="B1815" s="227" t="s">
        <v>62</v>
      </c>
      <c r="C1815" s="227" t="s">
        <v>67</v>
      </c>
      <c r="D1815" s="230">
        <v>284</v>
      </c>
      <c r="E1815" s="231">
        <v>8.0496867600000008E-3</v>
      </c>
      <c r="F1815" s="231">
        <v>8.3964992000000005E-4</v>
      </c>
      <c r="G1815" s="231">
        <v>1.6502834200000001E-3</v>
      </c>
      <c r="H1815" s="231">
        <v>5.5597529499999999E-3</v>
      </c>
    </row>
    <row r="1816" spans="1:8">
      <c r="A1816" s="227" t="s">
        <v>129</v>
      </c>
      <c r="B1816" s="227" t="s">
        <v>57</v>
      </c>
      <c r="C1816" s="227" t="s">
        <v>68</v>
      </c>
      <c r="D1816" s="230">
        <v>997</v>
      </c>
      <c r="E1816" s="231">
        <v>6.8923434500000004E-3</v>
      </c>
      <c r="F1816" s="231">
        <v>1.1003494200000001E-3</v>
      </c>
      <c r="G1816" s="231">
        <v>1.2883904000000001E-3</v>
      </c>
      <c r="H1816" s="231">
        <v>4.5036031600000003E-3</v>
      </c>
    </row>
    <row r="1817" spans="1:8">
      <c r="A1817" s="227" t="s">
        <v>129</v>
      </c>
      <c r="B1817" s="227" t="s">
        <v>59</v>
      </c>
      <c r="C1817" s="227" t="s">
        <v>68</v>
      </c>
      <c r="D1817" s="230">
        <v>391</v>
      </c>
      <c r="E1817" s="231">
        <v>6.0047833000000002E-3</v>
      </c>
      <c r="F1817" s="231">
        <v>8.0062375999999998E-4</v>
      </c>
      <c r="G1817" s="231">
        <v>1.1437906E-3</v>
      </c>
      <c r="H1817" s="231">
        <v>4.0603684699999998E-3</v>
      </c>
    </row>
    <row r="1818" spans="1:8">
      <c r="A1818" s="227" t="s">
        <v>129</v>
      </c>
      <c r="B1818" s="227" t="s">
        <v>60</v>
      </c>
      <c r="C1818" s="227" t="s">
        <v>68</v>
      </c>
      <c r="D1818" s="230">
        <v>219</v>
      </c>
      <c r="E1818" s="231">
        <v>6.4231352299999999E-3</v>
      </c>
      <c r="F1818" s="231">
        <v>1.1353160100000001E-3</v>
      </c>
      <c r="G1818" s="231">
        <v>1.02634005E-3</v>
      </c>
      <c r="H1818" s="231">
        <v>4.2614787099999997E-3</v>
      </c>
    </row>
    <row r="1819" spans="1:8">
      <c r="A1819" s="227" t="s">
        <v>129</v>
      </c>
      <c r="B1819" s="227" t="s">
        <v>61</v>
      </c>
      <c r="C1819" s="227" t="s">
        <v>68</v>
      </c>
      <c r="D1819" s="230">
        <v>104</v>
      </c>
      <c r="E1819" s="231">
        <v>8.4523012100000006E-3</v>
      </c>
      <c r="F1819" s="231">
        <v>1.46846039E-3</v>
      </c>
      <c r="G1819" s="231">
        <v>1.8737755900000001E-3</v>
      </c>
      <c r="H1819" s="231">
        <v>5.1100647299999998E-3</v>
      </c>
    </row>
    <row r="1820" spans="1:8">
      <c r="A1820" s="227" t="s">
        <v>129</v>
      </c>
      <c r="B1820" s="227" t="s">
        <v>62</v>
      </c>
      <c r="C1820" s="227" t="s">
        <v>68</v>
      </c>
      <c r="D1820" s="230">
        <v>283</v>
      </c>
      <c r="E1820" s="231">
        <v>7.9084459599999997E-3</v>
      </c>
      <c r="F1820" s="231">
        <v>1.35212154E-3</v>
      </c>
      <c r="G1820" s="231">
        <v>1.4758373499999999E-3</v>
      </c>
      <c r="H1820" s="231">
        <v>5.0804865999999997E-3</v>
      </c>
    </row>
    <row r="1821" spans="1:8">
      <c r="A1821" s="227" t="s">
        <v>129</v>
      </c>
      <c r="B1821" s="227" t="s">
        <v>57</v>
      </c>
      <c r="C1821" s="227" t="s">
        <v>69</v>
      </c>
      <c r="D1821" s="230">
        <v>558</v>
      </c>
      <c r="E1821" s="231">
        <v>4.5826901099999999E-3</v>
      </c>
      <c r="F1821" s="231">
        <v>7.6473906000000004E-4</v>
      </c>
      <c r="G1821" s="231">
        <v>5.8081915000000005E-4</v>
      </c>
      <c r="H1821" s="231">
        <v>3.2371313800000001E-3</v>
      </c>
    </row>
    <row r="1822" spans="1:8">
      <c r="A1822" s="227" t="s">
        <v>129</v>
      </c>
      <c r="B1822" s="227" t="s">
        <v>59</v>
      </c>
      <c r="C1822" s="227" t="s">
        <v>69</v>
      </c>
      <c r="D1822" s="230">
        <v>193</v>
      </c>
      <c r="E1822" s="231">
        <v>4.3305025600000003E-3</v>
      </c>
      <c r="F1822" s="231">
        <v>7.7162468000000004E-4</v>
      </c>
      <c r="G1822" s="231">
        <v>5.0955887000000001E-4</v>
      </c>
      <c r="H1822" s="231">
        <v>3.0493184899999999E-3</v>
      </c>
    </row>
    <row r="1823" spans="1:8">
      <c r="A1823" s="227" t="s">
        <v>129</v>
      </c>
      <c r="B1823" s="227" t="s">
        <v>60</v>
      </c>
      <c r="C1823" s="227" t="s">
        <v>69</v>
      </c>
      <c r="D1823" s="230">
        <v>139</v>
      </c>
      <c r="E1823" s="231">
        <v>4.2923159000000004E-3</v>
      </c>
      <c r="F1823" s="231">
        <v>7.7887664999999997E-4</v>
      </c>
      <c r="G1823" s="231">
        <v>4.8827577E-4</v>
      </c>
      <c r="H1823" s="231">
        <v>3.0251629500000002E-3</v>
      </c>
    </row>
    <row r="1824" spans="1:8">
      <c r="A1824" s="227" t="s">
        <v>129</v>
      </c>
      <c r="B1824" s="227" t="s">
        <v>61</v>
      </c>
      <c r="C1824" s="227" t="s">
        <v>69</v>
      </c>
      <c r="D1824" s="230">
        <v>49</v>
      </c>
      <c r="E1824" s="231">
        <v>5.1858935999999998E-3</v>
      </c>
      <c r="F1824" s="231">
        <v>9.9017354000000002E-4</v>
      </c>
      <c r="G1824" s="231">
        <v>7.2066301000000004E-4</v>
      </c>
      <c r="H1824" s="231">
        <v>3.4750564700000001E-3</v>
      </c>
    </row>
    <row r="1825" spans="1:8">
      <c r="A1825" s="227" t="s">
        <v>129</v>
      </c>
      <c r="B1825" s="227" t="s">
        <v>62</v>
      </c>
      <c r="C1825" s="227" t="s">
        <v>69</v>
      </c>
      <c r="D1825" s="230">
        <v>177</v>
      </c>
      <c r="E1825" s="231">
        <v>4.9187197E-3</v>
      </c>
      <c r="F1825" s="231">
        <v>6.8372020000000003E-4</v>
      </c>
      <c r="G1825" s="231">
        <v>6.9248252E-4</v>
      </c>
      <c r="H1825" s="231">
        <v>3.5425165299999999E-3</v>
      </c>
    </row>
    <row r="1826" spans="1:8">
      <c r="A1826" s="227" t="s">
        <v>129</v>
      </c>
      <c r="B1826" s="227" t="s">
        <v>57</v>
      </c>
      <c r="C1826" s="227" t="s">
        <v>70</v>
      </c>
      <c r="D1826" s="230">
        <v>719</v>
      </c>
      <c r="E1826" s="231">
        <v>8.5170856E-3</v>
      </c>
      <c r="F1826" s="231">
        <v>1.2690430500000001E-3</v>
      </c>
      <c r="G1826" s="231">
        <v>2.0216476099999998E-3</v>
      </c>
      <c r="H1826" s="231">
        <v>5.2263944399999996E-3</v>
      </c>
    </row>
    <row r="1827" spans="1:8">
      <c r="A1827" s="227" t="s">
        <v>129</v>
      </c>
      <c r="B1827" s="227" t="s">
        <v>59</v>
      </c>
      <c r="C1827" s="227" t="s">
        <v>70</v>
      </c>
      <c r="D1827" s="230">
        <v>245</v>
      </c>
      <c r="E1827" s="231">
        <v>7.7949732999999998E-3</v>
      </c>
      <c r="F1827" s="231">
        <v>1.1083708899999999E-3</v>
      </c>
      <c r="G1827" s="231">
        <v>1.93159461E-3</v>
      </c>
      <c r="H1827" s="231">
        <v>4.75500729E-3</v>
      </c>
    </row>
    <row r="1828" spans="1:8">
      <c r="A1828" s="227" t="s">
        <v>129</v>
      </c>
      <c r="B1828" s="227" t="s">
        <v>60</v>
      </c>
      <c r="C1828" s="227" t="s">
        <v>70</v>
      </c>
      <c r="D1828" s="230">
        <v>167</v>
      </c>
      <c r="E1828" s="231">
        <v>8.4546183100000002E-3</v>
      </c>
      <c r="F1828" s="231">
        <v>1.2716925E-3</v>
      </c>
      <c r="G1828" s="231">
        <v>1.8827619900000001E-3</v>
      </c>
      <c r="H1828" s="231">
        <v>5.3001633299999996E-3</v>
      </c>
    </row>
    <row r="1829" spans="1:8">
      <c r="A1829" s="227" t="s">
        <v>129</v>
      </c>
      <c r="B1829" s="227" t="s">
        <v>61</v>
      </c>
      <c r="C1829" s="227" t="s">
        <v>70</v>
      </c>
      <c r="D1829" s="230">
        <v>83</v>
      </c>
      <c r="E1829" s="231">
        <v>9.7962681700000005E-3</v>
      </c>
      <c r="F1829" s="231">
        <v>1.49124249E-3</v>
      </c>
      <c r="G1829" s="231">
        <v>2.0179325799999999E-3</v>
      </c>
      <c r="H1829" s="231">
        <v>6.2870925399999998E-3</v>
      </c>
    </row>
    <row r="1830" spans="1:8">
      <c r="A1830" s="227" t="s">
        <v>129</v>
      </c>
      <c r="B1830" s="227" t="s">
        <v>62</v>
      </c>
      <c r="C1830" s="227" t="s">
        <v>70</v>
      </c>
      <c r="D1830" s="230">
        <v>224</v>
      </c>
      <c r="E1830" s="231">
        <v>8.8794847000000007E-3</v>
      </c>
      <c r="F1830" s="231">
        <v>1.36047015E-3</v>
      </c>
      <c r="G1830" s="231">
        <v>2.2250638399999999E-3</v>
      </c>
      <c r="H1830" s="231">
        <v>5.2939502600000002E-3</v>
      </c>
    </row>
    <row r="1831" spans="1:8">
      <c r="A1831" s="227" t="s">
        <v>129</v>
      </c>
      <c r="B1831" s="227" t="s">
        <v>57</v>
      </c>
      <c r="C1831" s="227" t="s">
        <v>71</v>
      </c>
      <c r="D1831" s="230">
        <v>622</v>
      </c>
      <c r="E1831" s="231">
        <v>7.81337434E-3</v>
      </c>
      <c r="F1831" s="231">
        <v>1.1983258100000001E-3</v>
      </c>
      <c r="G1831" s="231">
        <v>1.56445359E-3</v>
      </c>
      <c r="H1831" s="231">
        <v>5.0505944600000002E-3</v>
      </c>
    </row>
    <row r="1832" spans="1:8">
      <c r="A1832" s="227" t="s">
        <v>129</v>
      </c>
      <c r="B1832" s="227" t="s">
        <v>59</v>
      </c>
      <c r="C1832" s="227" t="s">
        <v>71</v>
      </c>
      <c r="D1832" s="230">
        <v>268</v>
      </c>
      <c r="E1832" s="231">
        <v>6.7275598900000001E-3</v>
      </c>
      <c r="F1832" s="231">
        <v>9.1525853999999997E-4</v>
      </c>
      <c r="G1832" s="231">
        <v>1.4337597699999999E-3</v>
      </c>
      <c r="H1832" s="231">
        <v>4.3785410700000003E-3</v>
      </c>
    </row>
    <row r="1833" spans="1:8">
      <c r="A1833" s="227" t="s">
        <v>129</v>
      </c>
      <c r="B1833" s="227" t="s">
        <v>60</v>
      </c>
      <c r="C1833" s="227" t="s">
        <v>71</v>
      </c>
      <c r="D1833" s="230">
        <v>135</v>
      </c>
      <c r="E1833" s="231">
        <v>7.5231479399999997E-3</v>
      </c>
      <c r="F1833" s="231">
        <v>1.17095311E-3</v>
      </c>
      <c r="G1833" s="231">
        <v>1.46124806E-3</v>
      </c>
      <c r="H1833" s="231">
        <v>4.89094626E-3</v>
      </c>
    </row>
    <row r="1834" spans="1:8">
      <c r="A1834" s="227" t="s">
        <v>129</v>
      </c>
      <c r="B1834" s="227" t="s">
        <v>61</v>
      </c>
      <c r="C1834" s="227" t="s">
        <v>71</v>
      </c>
      <c r="D1834" s="230">
        <v>66</v>
      </c>
      <c r="E1834" s="231">
        <v>1.010907665E-2</v>
      </c>
      <c r="F1834" s="231">
        <v>1.9007783900000001E-3</v>
      </c>
      <c r="G1834" s="231">
        <v>1.7764447899999999E-3</v>
      </c>
      <c r="H1834" s="231">
        <v>6.4318530000000004E-3</v>
      </c>
    </row>
    <row r="1835" spans="1:8">
      <c r="A1835" s="227" t="s">
        <v>129</v>
      </c>
      <c r="B1835" s="227" t="s">
        <v>62</v>
      </c>
      <c r="C1835" s="227" t="s">
        <v>71</v>
      </c>
      <c r="D1835" s="230">
        <v>153</v>
      </c>
      <c r="E1835" s="231">
        <v>8.9811030000000007E-3</v>
      </c>
      <c r="F1835" s="231">
        <v>1.4152896700000001E-3</v>
      </c>
      <c r="G1835" s="231">
        <v>1.7929978300000001E-3</v>
      </c>
      <c r="H1835" s="231">
        <v>5.7728150500000004E-3</v>
      </c>
    </row>
    <row r="1836" spans="1:8">
      <c r="A1836" s="227" t="s">
        <v>129</v>
      </c>
      <c r="B1836" s="227" t="s">
        <v>57</v>
      </c>
      <c r="C1836" s="227" t="s">
        <v>72</v>
      </c>
      <c r="D1836" s="230">
        <v>1072</v>
      </c>
      <c r="E1836" s="231">
        <v>7.0093108499999996E-3</v>
      </c>
      <c r="F1836" s="231">
        <v>1.1509939199999999E-3</v>
      </c>
      <c r="G1836" s="231">
        <v>1.5441345600000001E-3</v>
      </c>
      <c r="H1836" s="231">
        <v>4.3141818900000002E-3</v>
      </c>
    </row>
    <row r="1837" spans="1:8">
      <c r="A1837" s="227" t="s">
        <v>129</v>
      </c>
      <c r="B1837" s="227" t="s">
        <v>59</v>
      </c>
      <c r="C1837" s="227" t="s">
        <v>72</v>
      </c>
      <c r="D1837" s="230">
        <v>434</v>
      </c>
      <c r="E1837" s="231">
        <v>6.2547734000000001E-3</v>
      </c>
      <c r="F1837" s="231">
        <v>9.7656891999999993E-4</v>
      </c>
      <c r="G1837" s="231">
        <v>1.3758478199999999E-3</v>
      </c>
      <c r="H1837" s="231">
        <v>3.9023561800000002E-3</v>
      </c>
    </row>
    <row r="1838" spans="1:8">
      <c r="A1838" s="227" t="s">
        <v>129</v>
      </c>
      <c r="B1838" s="227" t="s">
        <v>60</v>
      </c>
      <c r="C1838" s="227" t="s">
        <v>72</v>
      </c>
      <c r="D1838" s="230">
        <v>240</v>
      </c>
      <c r="E1838" s="231">
        <v>6.63334275E-3</v>
      </c>
      <c r="F1838" s="231">
        <v>1.1086996000000001E-3</v>
      </c>
      <c r="G1838" s="231">
        <v>1.61950208E-3</v>
      </c>
      <c r="H1838" s="231">
        <v>3.9051405899999999E-3</v>
      </c>
    </row>
    <row r="1839" spans="1:8">
      <c r="A1839" s="227" t="s">
        <v>129</v>
      </c>
      <c r="B1839" s="227" t="s">
        <v>61</v>
      </c>
      <c r="C1839" s="227" t="s">
        <v>72</v>
      </c>
      <c r="D1839" s="230">
        <v>117</v>
      </c>
      <c r="E1839" s="231">
        <v>9.1128519700000004E-3</v>
      </c>
      <c r="F1839" s="231">
        <v>1.7133584400000001E-3</v>
      </c>
      <c r="G1839" s="231">
        <v>1.7034660500000001E-3</v>
      </c>
      <c r="H1839" s="231">
        <v>5.6960269600000004E-3</v>
      </c>
    </row>
    <row r="1840" spans="1:8">
      <c r="A1840" s="227" t="s">
        <v>129</v>
      </c>
      <c r="B1840" s="227" t="s">
        <v>62</v>
      </c>
      <c r="C1840" s="227" t="s">
        <v>72</v>
      </c>
      <c r="D1840" s="230">
        <v>281</v>
      </c>
      <c r="E1840" s="231">
        <v>7.6199417800000002E-3</v>
      </c>
      <c r="F1840" s="231">
        <v>1.2223620299999999E-3</v>
      </c>
      <c r="G1840" s="231">
        <v>1.6733390299999999E-3</v>
      </c>
      <c r="H1840" s="231">
        <v>4.7242402300000002E-3</v>
      </c>
    </row>
    <row r="1841" spans="1:8">
      <c r="A1841" s="227" t="s">
        <v>129</v>
      </c>
      <c r="B1841" s="227" t="s">
        <v>57</v>
      </c>
      <c r="C1841" s="227" t="s">
        <v>73</v>
      </c>
      <c r="D1841" s="230">
        <v>2181</v>
      </c>
      <c r="E1841" s="231">
        <v>7.0123815200000003E-3</v>
      </c>
      <c r="F1841" s="231">
        <v>6.6171201999999998E-4</v>
      </c>
      <c r="G1841" s="231">
        <v>1.9246923899999999E-3</v>
      </c>
      <c r="H1841" s="231">
        <v>4.42597663E-3</v>
      </c>
    </row>
    <row r="1842" spans="1:8">
      <c r="A1842" s="227" t="s">
        <v>129</v>
      </c>
      <c r="B1842" s="227" t="s">
        <v>59</v>
      </c>
      <c r="C1842" s="227" t="s">
        <v>73</v>
      </c>
      <c r="D1842" s="230">
        <v>911</v>
      </c>
      <c r="E1842" s="231">
        <v>6.1330647600000001E-3</v>
      </c>
      <c r="F1842" s="231">
        <v>5.9246275999999998E-4</v>
      </c>
      <c r="G1842" s="231">
        <v>1.70513657E-3</v>
      </c>
      <c r="H1842" s="231">
        <v>3.8354649699999998E-3</v>
      </c>
    </row>
    <row r="1843" spans="1:8">
      <c r="A1843" s="227" t="s">
        <v>129</v>
      </c>
      <c r="B1843" s="227" t="s">
        <v>60</v>
      </c>
      <c r="C1843" s="227" t="s">
        <v>73</v>
      </c>
      <c r="D1843" s="230">
        <v>467</v>
      </c>
      <c r="E1843" s="231">
        <v>6.8116025700000003E-3</v>
      </c>
      <c r="F1843" s="231">
        <v>6.6140728E-4</v>
      </c>
      <c r="G1843" s="231">
        <v>1.86669717E-3</v>
      </c>
      <c r="H1843" s="231">
        <v>4.2834976499999998E-3</v>
      </c>
    </row>
    <row r="1844" spans="1:8">
      <c r="A1844" s="227" t="s">
        <v>129</v>
      </c>
      <c r="B1844" s="227" t="s">
        <v>61</v>
      </c>
      <c r="C1844" s="227" t="s">
        <v>73</v>
      </c>
      <c r="D1844" s="230">
        <v>132</v>
      </c>
      <c r="E1844" s="231">
        <v>9.2836347199999995E-3</v>
      </c>
      <c r="F1844" s="231">
        <v>8.6104073999999995E-4</v>
      </c>
      <c r="G1844" s="231">
        <v>2.4868474299999999E-3</v>
      </c>
      <c r="H1844" s="231">
        <v>5.93574611E-3</v>
      </c>
    </row>
    <row r="1845" spans="1:8">
      <c r="A1845" s="227" t="s">
        <v>129</v>
      </c>
      <c r="B1845" s="227" t="s">
        <v>62</v>
      </c>
      <c r="C1845" s="227" t="s">
        <v>73</v>
      </c>
      <c r="D1845" s="230">
        <v>671</v>
      </c>
      <c r="E1845" s="231">
        <v>7.89914146E-3</v>
      </c>
      <c r="F1845" s="231">
        <v>7.1672990000000002E-4</v>
      </c>
      <c r="G1845" s="231">
        <v>2.1525532999999999E-3</v>
      </c>
      <c r="H1845" s="231">
        <v>5.02985777E-3</v>
      </c>
    </row>
    <row r="1846" spans="1:8">
      <c r="A1846" s="227" t="s">
        <v>129</v>
      </c>
      <c r="B1846" s="227" t="s">
        <v>57</v>
      </c>
      <c r="C1846" s="227" t="s">
        <v>74</v>
      </c>
      <c r="D1846" s="230">
        <v>1719</v>
      </c>
      <c r="E1846" s="231">
        <v>6.8744543799999997E-3</v>
      </c>
      <c r="F1846" s="231">
        <v>7.7145657999999997E-4</v>
      </c>
      <c r="G1846" s="231">
        <v>1.61423634E-3</v>
      </c>
      <c r="H1846" s="231">
        <v>4.48876099E-3</v>
      </c>
    </row>
    <row r="1847" spans="1:8">
      <c r="A1847" s="227" t="s">
        <v>129</v>
      </c>
      <c r="B1847" s="227" t="s">
        <v>59</v>
      </c>
      <c r="C1847" s="227" t="s">
        <v>74</v>
      </c>
      <c r="D1847" s="230">
        <v>734</v>
      </c>
      <c r="E1847" s="231">
        <v>6.0623073899999996E-3</v>
      </c>
      <c r="F1847" s="231">
        <v>6.5242117000000001E-4</v>
      </c>
      <c r="G1847" s="231">
        <v>1.43781828E-3</v>
      </c>
      <c r="H1847" s="231">
        <v>3.9720674500000001E-3</v>
      </c>
    </row>
    <row r="1848" spans="1:8">
      <c r="A1848" s="227" t="s">
        <v>129</v>
      </c>
      <c r="B1848" s="227" t="s">
        <v>60</v>
      </c>
      <c r="C1848" s="227" t="s">
        <v>74</v>
      </c>
      <c r="D1848" s="230">
        <v>379</v>
      </c>
      <c r="E1848" s="231">
        <v>6.5888849800000001E-3</v>
      </c>
      <c r="F1848" s="231">
        <v>8.2710325999999998E-4</v>
      </c>
      <c r="G1848" s="231">
        <v>1.5014228499999999E-3</v>
      </c>
      <c r="H1848" s="231">
        <v>4.2603583999999998E-3</v>
      </c>
    </row>
    <row r="1849" spans="1:8">
      <c r="A1849" s="227" t="s">
        <v>129</v>
      </c>
      <c r="B1849" s="227" t="s">
        <v>61</v>
      </c>
      <c r="C1849" s="227" t="s">
        <v>74</v>
      </c>
      <c r="D1849" s="230">
        <v>235</v>
      </c>
      <c r="E1849" s="231">
        <v>8.6465226100000004E-3</v>
      </c>
      <c r="F1849" s="231">
        <v>9.3124482999999995E-4</v>
      </c>
      <c r="G1849" s="231">
        <v>1.9727637399999999E-3</v>
      </c>
      <c r="H1849" s="231">
        <v>5.7425135499999998E-3</v>
      </c>
    </row>
    <row r="1850" spans="1:8">
      <c r="A1850" s="227" t="s">
        <v>129</v>
      </c>
      <c r="B1850" s="227" t="s">
        <v>62</v>
      </c>
      <c r="C1850" s="227" t="s">
        <v>74</v>
      </c>
      <c r="D1850" s="230">
        <v>371</v>
      </c>
      <c r="E1850" s="231">
        <v>7.6504939100000002E-3</v>
      </c>
      <c r="F1850" s="231">
        <v>8.4890039000000005E-4</v>
      </c>
      <c r="G1850" s="231">
        <v>1.8514148399999999E-3</v>
      </c>
      <c r="H1850" s="231">
        <v>4.9501782100000004E-3</v>
      </c>
    </row>
    <row r="1851" spans="1:8">
      <c r="A1851" s="227" t="s">
        <v>129</v>
      </c>
      <c r="B1851" s="227" t="s">
        <v>57</v>
      </c>
      <c r="C1851" s="227" t="s">
        <v>75</v>
      </c>
      <c r="D1851" s="230">
        <v>943</v>
      </c>
      <c r="E1851" s="231">
        <v>5.8576472500000004E-3</v>
      </c>
      <c r="F1851" s="231">
        <v>5.7730426999999995E-4</v>
      </c>
      <c r="G1851" s="231">
        <v>1.21196364E-3</v>
      </c>
      <c r="H1851" s="231">
        <v>4.0683788500000002E-3</v>
      </c>
    </row>
    <row r="1852" spans="1:8">
      <c r="A1852" s="227" t="s">
        <v>129</v>
      </c>
      <c r="B1852" s="227" t="s">
        <v>59</v>
      </c>
      <c r="C1852" s="227" t="s">
        <v>75</v>
      </c>
      <c r="D1852" s="230">
        <v>292</v>
      </c>
      <c r="E1852" s="231">
        <v>5.29109565E-3</v>
      </c>
      <c r="F1852" s="231">
        <v>4.4679072999999998E-4</v>
      </c>
      <c r="G1852" s="231">
        <v>1.0658847799999999E-3</v>
      </c>
      <c r="H1852" s="231">
        <v>3.7784196699999998E-3</v>
      </c>
    </row>
    <row r="1853" spans="1:8">
      <c r="A1853" s="227" t="s">
        <v>129</v>
      </c>
      <c r="B1853" s="227" t="s">
        <v>60</v>
      </c>
      <c r="C1853" s="227" t="s">
        <v>75</v>
      </c>
      <c r="D1853" s="230">
        <v>218</v>
      </c>
      <c r="E1853" s="231">
        <v>5.5569357300000004E-3</v>
      </c>
      <c r="F1853" s="231">
        <v>5.4934354E-4</v>
      </c>
      <c r="G1853" s="231">
        <v>1.0423565999999999E-3</v>
      </c>
      <c r="H1853" s="231">
        <v>3.9652350599999999E-3</v>
      </c>
    </row>
    <row r="1854" spans="1:8">
      <c r="A1854" s="227" t="s">
        <v>129</v>
      </c>
      <c r="B1854" s="227" t="s">
        <v>61</v>
      </c>
      <c r="C1854" s="227" t="s">
        <v>75</v>
      </c>
      <c r="D1854" s="230">
        <v>91</v>
      </c>
      <c r="E1854" s="231">
        <v>6.7840606099999999E-3</v>
      </c>
      <c r="F1854" s="231">
        <v>7.5015235999999999E-4</v>
      </c>
      <c r="G1854" s="231">
        <v>1.3686658500000001E-3</v>
      </c>
      <c r="H1854" s="231">
        <v>4.6652419300000003E-3</v>
      </c>
    </row>
    <row r="1855" spans="1:8">
      <c r="A1855" s="227" t="s">
        <v>129</v>
      </c>
      <c r="B1855" s="227" t="s">
        <v>62</v>
      </c>
      <c r="C1855" s="227" t="s">
        <v>75</v>
      </c>
      <c r="D1855" s="230">
        <v>342</v>
      </c>
      <c r="E1855" s="231">
        <v>6.2865494799999996E-3</v>
      </c>
      <c r="F1855" s="231">
        <v>6.6056804999999996E-4</v>
      </c>
      <c r="G1855" s="231">
        <v>1.4031024099999999E-3</v>
      </c>
      <c r="H1855" s="231">
        <v>4.2228785199999999E-3</v>
      </c>
    </row>
    <row r="1856" spans="1:8">
      <c r="A1856" s="227" t="s">
        <v>129</v>
      </c>
      <c r="B1856" s="227" t="s">
        <v>57</v>
      </c>
      <c r="C1856" s="227" t="s">
        <v>76</v>
      </c>
      <c r="D1856" s="230">
        <v>1132</v>
      </c>
      <c r="E1856" s="231">
        <v>6.4829842299999997E-3</v>
      </c>
      <c r="F1856" s="231">
        <v>1.1324799600000001E-3</v>
      </c>
      <c r="G1856" s="231">
        <v>1.71995624E-3</v>
      </c>
      <c r="H1856" s="231">
        <v>3.63054755E-3</v>
      </c>
    </row>
    <row r="1857" spans="1:8">
      <c r="A1857" s="227" t="s">
        <v>129</v>
      </c>
      <c r="B1857" s="227" t="s">
        <v>59</v>
      </c>
      <c r="C1857" s="227" t="s">
        <v>76</v>
      </c>
      <c r="D1857" s="230">
        <v>548</v>
      </c>
      <c r="E1857" s="231">
        <v>5.9662870900000003E-3</v>
      </c>
      <c r="F1857" s="231">
        <v>1.0655960299999999E-3</v>
      </c>
      <c r="G1857" s="231">
        <v>1.49594882E-3</v>
      </c>
      <c r="H1857" s="231">
        <v>3.4047417600000002E-3</v>
      </c>
    </row>
    <row r="1858" spans="1:8">
      <c r="A1858" s="227" t="s">
        <v>129</v>
      </c>
      <c r="B1858" s="227" t="s">
        <v>60</v>
      </c>
      <c r="C1858" s="227" t="s">
        <v>76</v>
      </c>
      <c r="D1858" s="230">
        <v>239</v>
      </c>
      <c r="E1858" s="231">
        <v>6.51760784E-3</v>
      </c>
      <c r="F1858" s="231">
        <v>1.20263807E-3</v>
      </c>
      <c r="G1858" s="231">
        <v>1.7755789699999999E-3</v>
      </c>
      <c r="H1858" s="231">
        <v>3.5393903399999998E-3</v>
      </c>
    </row>
    <row r="1859" spans="1:8">
      <c r="A1859" s="227" t="s">
        <v>129</v>
      </c>
      <c r="B1859" s="227" t="s">
        <v>61</v>
      </c>
      <c r="C1859" s="227" t="s">
        <v>76</v>
      </c>
      <c r="D1859" s="230">
        <v>124</v>
      </c>
      <c r="E1859" s="231">
        <v>7.5827917199999999E-3</v>
      </c>
      <c r="F1859" s="231">
        <v>1.3764745100000001E-3</v>
      </c>
      <c r="G1859" s="231">
        <v>2.1718187699999998E-3</v>
      </c>
      <c r="H1859" s="231">
        <v>4.0344979600000002E-3</v>
      </c>
    </row>
    <row r="1860" spans="1:8">
      <c r="A1860" s="227" t="s">
        <v>129</v>
      </c>
      <c r="B1860" s="227" t="s">
        <v>62</v>
      </c>
      <c r="C1860" s="227" t="s">
        <v>76</v>
      </c>
      <c r="D1860" s="230">
        <v>221</v>
      </c>
      <c r="E1860" s="231">
        <v>7.1096758800000001E-3</v>
      </c>
      <c r="F1860" s="231">
        <v>1.0855536200000001E-3</v>
      </c>
      <c r="G1860" s="231">
        <v>1.9617267300000001E-3</v>
      </c>
      <c r="H1860" s="231">
        <v>4.0623950399999997E-3</v>
      </c>
    </row>
    <row r="1861" spans="1:8">
      <c r="A1861" s="227" t="s">
        <v>129</v>
      </c>
      <c r="B1861" s="227" t="s">
        <v>57</v>
      </c>
      <c r="C1861" s="227" t="s">
        <v>77</v>
      </c>
      <c r="D1861" s="230">
        <v>2153</v>
      </c>
      <c r="E1861" s="231">
        <v>6.7670646699999996E-3</v>
      </c>
      <c r="F1861" s="231">
        <v>9.5993293000000001E-4</v>
      </c>
      <c r="G1861" s="231">
        <v>1.5633813899999999E-3</v>
      </c>
      <c r="H1861" s="231">
        <v>4.2437498699999998E-3</v>
      </c>
    </row>
    <row r="1862" spans="1:8">
      <c r="A1862" s="227" t="s">
        <v>129</v>
      </c>
      <c r="B1862" s="227" t="s">
        <v>59</v>
      </c>
      <c r="C1862" s="227" t="s">
        <v>77</v>
      </c>
      <c r="D1862" s="230">
        <v>881</v>
      </c>
      <c r="E1862" s="231">
        <v>6.01331586E-3</v>
      </c>
      <c r="F1862" s="231">
        <v>8.1005357000000003E-4</v>
      </c>
      <c r="G1862" s="231">
        <v>1.44887414E-3</v>
      </c>
      <c r="H1862" s="231">
        <v>3.7543876600000001E-3</v>
      </c>
    </row>
    <row r="1863" spans="1:8">
      <c r="A1863" s="227" t="s">
        <v>129</v>
      </c>
      <c r="B1863" s="227" t="s">
        <v>60</v>
      </c>
      <c r="C1863" s="227" t="s">
        <v>77</v>
      </c>
      <c r="D1863" s="230">
        <v>389</v>
      </c>
      <c r="E1863" s="231">
        <v>6.5124545299999996E-3</v>
      </c>
      <c r="F1863" s="231">
        <v>9.3747000000000004E-4</v>
      </c>
      <c r="G1863" s="231">
        <v>1.5283130999999999E-3</v>
      </c>
      <c r="H1863" s="231">
        <v>4.0466709400000002E-3</v>
      </c>
    </row>
    <row r="1864" spans="1:8">
      <c r="A1864" s="227" t="s">
        <v>129</v>
      </c>
      <c r="B1864" s="227" t="s">
        <v>61</v>
      </c>
      <c r="C1864" s="227" t="s">
        <v>77</v>
      </c>
      <c r="D1864" s="230">
        <v>325</v>
      </c>
      <c r="E1864" s="231">
        <v>7.75238579E-3</v>
      </c>
      <c r="F1864" s="231">
        <v>1.10612513E-3</v>
      </c>
      <c r="G1864" s="231">
        <v>1.6990382199999999E-3</v>
      </c>
      <c r="H1864" s="231">
        <v>4.9472219800000003E-3</v>
      </c>
    </row>
    <row r="1865" spans="1:8">
      <c r="A1865" s="227" t="s">
        <v>129</v>
      </c>
      <c r="B1865" s="227" t="s">
        <v>62</v>
      </c>
      <c r="C1865" s="227" t="s">
        <v>77</v>
      </c>
      <c r="D1865" s="230">
        <v>558</v>
      </c>
      <c r="E1865" s="231">
        <v>7.5607325400000001E-3</v>
      </c>
      <c r="F1865" s="231">
        <v>1.1270822799999999E-3</v>
      </c>
      <c r="G1865" s="231">
        <v>1.6896071499999999E-3</v>
      </c>
      <c r="H1865" s="231">
        <v>4.7440426600000004E-3</v>
      </c>
    </row>
    <row r="1866" spans="1:8">
      <c r="A1866" s="227" t="s">
        <v>129</v>
      </c>
      <c r="B1866" s="227" t="s">
        <v>57</v>
      </c>
      <c r="C1866" s="227" t="s">
        <v>78</v>
      </c>
      <c r="D1866" s="230">
        <v>709</v>
      </c>
      <c r="E1866" s="231">
        <v>7.1398485300000003E-3</v>
      </c>
      <c r="F1866" s="231">
        <v>9.8952593999999993E-4</v>
      </c>
      <c r="G1866" s="231">
        <v>1.71766417E-3</v>
      </c>
      <c r="H1866" s="231">
        <v>4.4326579100000003E-3</v>
      </c>
    </row>
    <row r="1867" spans="1:8">
      <c r="A1867" s="227" t="s">
        <v>129</v>
      </c>
      <c r="B1867" s="227" t="s">
        <v>59</v>
      </c>
      <c r="C1867" s="227" t="s">
        <v>78</v>
      </c>
      <c r="D1867" s="230">
        <v>305</v>
      </c>
      <c r="E1867" s="231">
        <v>6.5563901899999997E-3</v>
      </c>
      <c r="F1867" s="231">
        <v>9.0755893999999997E-4</v>
      </c>
      <c r="G1867" s="231">
        <v>1.5360501300000001E-3</v>
      </c>
      <c r="H1867" s="231">
        <v>4.1127805700000002E-3</v>
      </c>
    </row>
    <row r="1868" spans="1:8">
      <c r="A1868" s="227" t="s">
        <v>129</v>
      </c>
      <c r="B1868" s="227" t="s">
        <v>60</v>
      </c>
      <c r="C1868" s="227" t="s">
        <v>78</v>
      </c>
      <c r="D1868" s="230">
        <v>161</v>
      </c>
      <c r="E1868" s="231">
        <v>6.8180639399999998E-3</v>
      </c>
      <c r="F1868" s="231">
        <v>9.5949767000000005E-4</v>
      </c>
      <c r="G1868" s="231">
        <v>1.7416463E-3</v>
      </c>
      <c r="H1868" s="231">
        <v>4.11691946E-3</v>
      </c>
    </row>
    <row r="1869" spans="1:8">
      <c r="A1869" s="227" t="s">
        <v>129</v>
      </c>
      <c r="B1869" s="227" t="s">
        <v>61</v>
      </c>
      <c r="C1869" s="227" t="s">
        <v>78</v>
      </c>
      <c r="D1869" s="230">
        <v>72</v>
      </c>
      <c r="E1869" s="231">
        <v>8.56481454E-3</v>
      </c>
      <c r="F1869" s="231">
        <v>1.3720098E-3</v>
      </c>
      <c r="G1869" s="231">
        <v>1.9587510300000002E-3</v>
      </c>
      <c r="H1869" s="231">
        <v>5.2340532399999997E-3</v>
      </c>
    </row>
    <row r="1870" spans="1:8">
      <c r="A1870" s="227" t="s">
        <v>129</v>
      </c>
      <c r="B1870" s="227" t="s">
        <v>62</v>
      </c>
      <c r="C1870" s="227" t="s">
        <v>78</v>
      </c>
      <c r="D1870" s="230">
        <v>171</v>
      </c>
      <c r="E1870" s="231">
        <v>7.8835009399999996E-3</v>
      </c>
      <c r="F1870" s="231">
        <v>1.0029508100000001E-3</v>
      </c>
      <c r="G1870" s="231">
        <v>1.9175057200000001E-3</v>
      </c>
      <c r="H1870" s="231">
        <v>4.96304395E-3</v>
      </c>
    </row>
    <row r="1871" spans="1:8">
      <c r="A1871" s="227" t="s">
        <v>129</v>
      </c>
      <c r="B1871" s="227" t="s">
        <v>57</v>
      </c>
      <c r="C1871" s="227" t="s">
        <v>79</v>
      </c>
      <c r="D1871" s="230">
        <v>9475</v>
      </c>
      <c r="E1871" s="231">
        <v>4.5940765200000004E-3</v>
      </c>
      <c r="F1871" s="231">
        <v>9.1941365999999997E-4</v>
      </c>
      <c r="G1871" s="231">
        <v>7.3952873000000005E-4</v>
      </c>
      <c r="H1871" s="231">
        <v>2.93513364E-3</v>
      </c>
    </row>
    <row r="1872" spans="1:8">
      <c r="A1872" s="227" t="s">
        <v>129</v>
      </c>
      <c r="B1872" s="227" t="s">
        <v>59</v>
      </c>
      <c r="C1872" s="227" t="s">
        <v>79</v>
      </c>
      <c r="D1872" s="230">
        <v>5334</v>
      </c>
      <c r="E1872" s="231">
        <v>4.3814681299999998E-3</v>
      </c>
      <c r="F1872" s="231">
        <v>8.5276641999999998E-4</v>
      </c>
      <c r="G1872" s="231">
        <v>7.0001858999999998E-4</v>
      </c>
      <c r="H1872" s="231">
        <v>2.8286826399999999E-3</v>
      </c>
    </row>
    <row r="1873" spans="1:8">
      <c r="A1873" s="227" t="s">
        <v>129</v>
      </c>
      <c r="B1873" s="227" t="s">
        <v>60</v>
      </c>
      <c r="C1873" s="227" t="s">
        <v>79</v>
      </c>
      <c r="D1873" s="230">
        <v>2090</v>
      </c>
      <c r="E1873" s="231">
        <v>4.4889462499999996E-3</v>
      </c>
      <c r="F1873" s="231">
        <v>9.951264699999999E-4</v>
      </c>
      <c r="G1873" s="231">
        <v>7.1577594999999998E-4</v>
      </c>
      <c r="H1873" s="231">
        <v>2.7780433599999999E-3</v>
      </c>
    </row>
    <row r="1874" spans="1:8">
      <c r="A1874" s="227" t="s">
        <v>129</v>
      </c>
      <c r="B1874" s="227" t="s">
        <v>61</v>
      </c>
      <c r="C1874" s="227" t="s">
        <v>79</v>
      </c>
      <c r="D1874" s="230">
        <v>544</v>
      </c>
      <c r="E1874" s="231">
        <v>5.5377048600000001E-3</v>
      </c>
      <c r="F1874" s="231">
        <v>1.19702284E-3</v>
      </c>
      <c r="G1874" s="231">
        <v>8.2829072000000002E-4</v>
      </c>
      <c r="H1874" s="231">
        <v>3.51239082E-3</v>
      </c>
    </row>
    <row r="1875" spans="1:8">
      <c r="A1875" s="227" t="s">
        <v>129</v>
      </c>
      <c r="B1875" s="227" t="s">
        <v>62</v>
      </c>
      <c r="C1875" s="227" t="s">
        <v>79</v>
      </c>
      <c r="D1875" s="230">
        <v>1507</v>
      </c>
      <c r="E1875" s="231">
        <v>5.1517683599999996E-3</v>
      </c>
      <c r="F1875" s="231">
        <v>9.5009529999999997E-4</v>
      </c>
      <c r="G1875" s="231">
        <v>8.8027451999999999E-4</v>
      </c>
      <c r="H1875" s="231">
        <v>3.3213980499999999E-3</v>
      </c>
    </row>
    <row r="1876" spans="1:8">
      <c r="A1876" s="227" t="s">
        <v>129</v>
      </c>
      <c r="B1876" s="227" t="s">
        <v>57</v>
      </c>
      <c r="C1876" s="227" t="s">
        <v>80</v>
      </c>
      <c r="D1876" s="230">
        <v>4148</v>
      </c>
      <c r="E1876" s="231">
        <v>5.0036661899999996E-3</v>
      </c>
      <c r="F1876" s="231">
        <v>1.0398443700000001E-3</v>
      </c>
      <c r="G1876" s="231">
        <v>5.3544857E-4</v>
      </c>
      <c r="H1876" s="231">
        <v>3.4283727599999998E-3</v>
      </c>
    </row>
    <row r="1877" spans="1:8">
      <c r="A1877" s="227" t="s">
        <v>129</v>
      </c>
      <c r="B1877" s="227" t="s">
        <v>59</v>
      </c>
      <c r="C1877" s="227" t="s">
        <v>80</v>
      </c>
      <c r="D1877" s="230">
        <v>2129</v>
      </c>
      <c r="E1877" s="231">
        <v>4.6087047299999996E-3</v>
      </c>
      <c r="F1877" s="231">
        <v>9.3830978000000005E-4</v>
      </c>
      <c r="G1877" s="231">
        <v>4.9692384999999999E-4</v>
      </c>
      <c r="H1877" s="231">
        <v>3.17347061E-3</v>
      </c>
    </row>
    <row r="1878" spans="1:8">
      <c r="A1878" s="227" t="s">
        <v>129</v>
      </c>
      <c r="B1878" s="227" t="s">
        <v>60</v>
      </c>
      <c r="C1878" s="227" t="s">
        <v>80</v>
      </c>
      <c r="D1878" s="230">
        <v>889</v>
      </c>
      <c r="E1878" s="231">
        <v>4.96689192E-3</v>
      </c>
      <c r="F1878" s="231">
        <v>1.07904457E-3</v>
      </c>
      <c r="G1878" s="231">
        <v>5.1325592000000001E-4</v>
      </c>
      <c r="H1878" s="231">
        <v>3.3745909599999999E-3</v>
      </c>
    </row>
    <row r="1879" spans="1:8">
      <c r="A1879" s="227" t="s">
        <v>129</v>
      </c>
      <c r="B1879" s="227" t="s">
        <v>61</v>
      </c>
      <c r="C1879" s="227" t="s">
        <v>80</v>
      </c>
      <c r="D1879" s="230">
        <v>243</v>
      </c>
      <c r="E1879" s="231">
        <v>7.0398945899999999E-3</v>
      </c>
      <c r="F1879" s="231">
        <v>1.7318717999999999E-3</v>
      </c>
      <c r="G1879" s="231">
        <v>6.2190380999999995E-4</v>
      </c>
      <c r="H1879" s="231">
        <v>4.6861184900000002E-3</v>
      </c>
    </row>
    <row r="1880" spans="1:8">
      <c r="A1880" s="227" t="s">
        <v>129</v>
      </c>
      <c r="B1880" s="227" t="s">
        <v>62</v>
      </c>
      <c r="C1880" s="227" t="s">
        <v>80</v>
      </c>
      <c r="D1880" s="230">
        <v>887</v>
      </c>
      <c r="E1880" s="231">
        <v>5.4306805799999996E-3</v>
      </c>
      <c r="F1880" s="231">
        <v>1.05467584E-3</v>
      </c>
      <c r="G1880" s="231">
        <v>6.2647424000000004E-4</v>
      </c>
      <c r="H1880" s="231">
        <v>3.74953002E-3</v>
      </c>
    </row>
    <row r="1881" spans="1:8">
      <c r="A1881" s="227" t="s">
        <v>129</v>
      </c>
      <c r="B1881" s="227" t="s">
        <v>57</v>
      </c>
      <c r="C1881" s="227" t="s">
        <v>119</v>
      </c>
      <c r="D1881" s="230">
        <v>2121</v>
      </c>
      <c r="E1881" s="231">
        <v>6.4228469000000002E-3</v>
      </c>
      <c r="F1881" s="231">
        <v>1.0702496399999999E-3</v>
      </c>
      <c r="G1881" s="231">
        <v>1.10493913E-3</v>
      </c>
      <c r="H1881" s="231">
        <v>4.2476576600000001E-3</v>
      </c>
    </row>
    <row r="1882" spans="1:8">
      <c r="A1882" s="227" t="s">
        <v>129</v>
      </c>
      <c r="B1882" s="227" t="s">
        <v>59</v>
      </c>
      <c r="C1882" s="227" t="s">
        <v>119</v>
      </c>
      <c r="D1882" s="230">
        <v>886</v>
      </c>
      <c r="E1882" s="231">
        <v>5.5773448699999997E-3</v>
      </c>
      <c r="F1882" s="231">
        <v>9.2160174000000005E-4</v>
      </c>
      <c r="G1882" s="231">
        <v>9.7828335000000005E-4</v>
      </c>
      <c r="H1882" s="231">
        <v>3.6774593200000001E-3</v>
      </c>
    </row>
    <row r="1883" spans="1:8">
      <c r="A1883" s="227" t="s">
        <v>129</v>
      </c>
      <c r="B1883" s="227" t="s">
        <v>60</v>
      </c>
      <c r="C1883" s="227" t="s">
        <v>119</v>
      </c>
      <c r="D1883" s="230">
        <v>414</v>
      </c>
      <c r="E1883" s="231">
        <v>6.1930799099999996E-3</v>
      </c>
      <c r="F1883" s="231">
        <v>1.2204215700000001E-3</v>
      </c>
      <c r="G1883" s="231">
        <v>1.0352363799999999E-3</v>
      </c>
      <c r="H1883" s="231">
        <v>3.9374214599999999E-3</v>
      </c>
    </row>
    <row r="1884" spans="1:8">
      <c r="A1884" s="227" t="s">
        <v>129</v>
      </c>
      <c r="B1884" s="227" t="s">
        <v>61</v>
      </c>
      <c r="C1884" s="227" t="s">
        <v>119</v>
      </c>
      <c r="D1884" s="230">
        <v>329</v>
      </c>
      <c r="E1884" s="231">
        <v>8.2526311799999991E-3</v>
      </c>
      <c r="F1884" s="231">
        <v>1.3435774E-3</v>
      </c>
      <c r="G1884" s="231">
        <v>1.34895987E-3</v>
      </c>
      <c r="H1884" s="231">
        <v>5.5600934800000001E-3</v>
      </c>
    </row>
    <row r="1885" spans="1:8">
      <c r="A1885" s="227" t="s">
        <v>129</v>
      </c>
      <c r="B1885" s="227" t="s">
        <v>62</v>
      </c>
      <c r="C1885" s="227" t="s">
        <v>119</v>
      </c>
      <c r="D1885" s="230">
        <v>492</v>
      </c>
      <c r="E1885" s="231">
        <v>6.9152032E-3</v>
      </c>
      <c r="F1885" s="231">
        <v>1.0287985E-3</v>
      </c>
      <c r="G1885" s="231">
        <v>1.2284983399999999E-3</v>
      </c>
      <c r="H1885" s="231">
        <v>4.6579059000000003E-3</v>
      </c>
    </row>
    <row r="1886" spans="1:8">
      <c r="A1886" s="227" t="s">
        <v>129</v>
      </c>
      <c r="B1886" s="227" t="s">
        <v>57</v>
      </c>
      <c r="C1886" s="227" t="s">
        <v>82</v>
      </c>
      <c r="D1886" s="230">
        <v>1067</v>
      </c>
      <c r="E1886" s="231">
        <v>7.8974124599999994E-3</v>
      </c>
      <c r="F1886" s="231">
        <v>1.21628634E-3</v>
      </c>
      <c r="G1886" s="231">
        <v>1.5921562900000001E-3</v>
      </c>
      <c r="H1886" s="231">
        <v>5.0889693499999999E-3</v>
      </c>
    </row>
    <row r="1887" spans="1:8">
      <c r="A1887" s="227" t="s">
        <v>129</v>
      </c>
      <c r="B1887" s="227" t="s">
        <v>59</v>
      </c>
      <c r="C1887" s="227" t="s">
        <v>82</v>
      </c>
      <c r="D1887" s="230">
        <v>396</v>
      </c>
      <c r="E1887" s="231">
        <v>7.1249237700000004E-3</v>
      </c>
      <c r="F1887" s="231">
        <v>1.04046809E-3</v>
      </c>
      <c r="G1887" s="231">
        <v>1.49068788E-3</v>
      </c>
      <c r="H1887" s="231">
        <v>4.5937673E-3</v>
      </c>
    </row>
    <row r="1888" spans="1:8">
      <c r="A1888" s="227" t="s">
        <v>129</v>
      </c>
      <c r="B1888" s="227" t="s">
        <v>60</v>
      </c>
      <c r="C1888" s="227" t="s">
        <v>82</v>
      </c>
      <c r="D1888" s="230">
        <v>256</v>
      </c>
      <c r="E1888" s="231">
        <v>7.2032332599999997E-3</v>
      </c>
      <c r="F1888" s="231">
        <v>1.2011716400000001E-3</v>
      </c>
      <c r="G1888" s="231">
        <v>1.4379428399999999E-3</v>
      </c>
      <c r="H1888" s="231">
        <v>4.5641183300000002E-3</v>
      </c>
    </row>
    <row r="1889" spans="1:8">
      <c r="A1889" s="227" t="s">
        <v>129</v>
      </c>
      <c r="B1889" s="227" t="s">
        <v>61</v>
      </c>
      <c r="C1889" s="227" t="s">
        <v>82</v>
      </c>
      <c r="D1889" s="230">
        <v>156</v>
      </c>
      <c r="E1889" s="231">
        <v>9.0714028500000002E-3</v>
      </c>
      <c r="F1889" s="231">
        <v>1.4561814999999999E-3</v>
      </c>
      <c r="G1889" s="231">
        <v>1.80288439E-3</v>
      </c>
      <c r="H1889" s="231">
        <v>5.81233653E-3</v>
      </c>
    </row>
    <row r="1890" spans="1:8">
      <c r="A1890" s="227" t="s">
        <v>129</v>
      </c>
      <c r="B1890" s="227" t="s">
        <v>62</v>
      </c>
      <c r="C1890" s="227" t="s">
        <v>82</v>
      </c>
      <c r="D1890" s="230">
        <v>259</v>
      </c>
      <c r="E1890" s="231">
        <v>9.0575394599999998E-3</v>
      </c>
      <c r="F1890" s="231">
        <v>1.35555175E-3</v>
      </c>
      <c r="G1890" s="231">
        <v>1.77279934E-3</v>
      </c>
      <c r="H1890" s="231">
        <v>5.9291878499999999E-3</v>
      </c>
    </row>
    <row r="1891" spans="1:8">
      <c r="A1891" s="227" t="s">
        <v>129</v>
      </c>
      <c r="B1891" s="227" t="s">
        <v>57</v>
      </c>
      <c r="C1891" s="227" t="s">
        <v>83</v>
      </c>
      <c r="D1891" s="230">
        <v>1248</v>
      </c>
      <c r="E1891" s="231">
        <v>6.1195688399999998E-3</v>
      </c>
      <c r="F1891" s="231">
        <v>1.0157174999999999E-3</v>
      </c>
      <c r="G1891" s="231">
        <v>9.8502951000000003E-4</v>
      </c>
      <c r="H1891" s="231">
        <v>4.1188213600000002E-3</v>
      </c>
    </row>
    <row r="1892" spans="1:8">
      <c r="A1892" s="227" t="s">
        <v>129</v>
      </c>
      <c r="B1892" s="227" t="s">
        <v>59</v>
      </c>
      <c r="C1892" s="227" t="s">
        <v>83</v>
      </c>
      <c r="D1892" s="230">
        <v>463</v>
      </c>
      <c r="E1892" s="231">
        <v>5.4077671400000003E-3</v>
      </c>
      <c r="F1892" s="231">
        <v>8.3705778999999998E-4</v>
      </c>
      <c r="G1892" s="231">
        <v>9.3192521000000003E-4</v>
      </c>
      <c r="H1892" s="231">
        <v>3.63878367E-3</v>
      </c>
    </row>
    <row r="1893" spans="1:8">
      <c r="A1893" s="227" t="s">
        <v>129</v>
      </c>
      <c r="B1893" s="227" t="s">
        <v>60</v>
      </c>
      <c r="C1893" s="227" t="s">
        <v>83</v>
      </c>
      <c r="D1893" s="230">
        <v>218</v>
      </c>
      <c r="E1893" s="231">
        <v>5.6741630300000002E-3</v>
      </c>
      <c r="F1893" s="231">
        <v>9.1175011999999997E-4</v>
      </c>
      <c r="G1893" s="231">
        <v>1.0050329E-3</v>
      </c>
      <c r="H1893" s="231">
        <v>3.7573795599999999E-3</v>
      </c>
    </row>
    <row r="1894" spans="1:8">
      <c r="A1894" s="227" t="s">
        <v>129</v>
      </c>
      <c r="B1894" s="227" t="s">
        <v>61</v>
      </c>
      <c r="C1894" s="227" t="s">
        <v>83</v>
      </c>
      <c r="D1894" s="230">
        <v>263</v>
      </c>
      <c r="E1894" s="231">
        <v>7.2767037300000004E-3</v>
      </c>
      <c r="F1894" s="231">
        <v>1.3272776099999999E-3</v>
      </c>
      <c r="G1894" s="231">
        <v>1.0359014E-3</v>
      </c>
      <c r="H1894" s="231">
        <v>4.9135242699999996E-3</v>
      </c>
    </row>
    <row r="1895" spans="1:8">
      <c r="A1895" s="227" t="s">
        <v>129</v>
      </c>
      <c r="B1895" s="227" t="s">
        <v>62</v>
      </c>
      <c r="C1895" s="227" t="s">
        <v>83</v>
      </c>
      <c r="D1895" s="230">
        <v>304</v>
      </c>
      <c r="E1895" s="231">
        <v>6.5219904899999999E-3</v>
      </c>
      <c r="F1895" s="231">
        <v>1.092836E-3</v>
      </c>
      <c r="G1895" s="231">
        <v>1.0075533600000001E-3</v>
      </c>
      <c r="H1895" s="231">
        <v>4.4216006400000004E-3</v>
      </c>
    </row>
    <row r="1896" spans="1:8">
      <c r="A1896" s="227" t="s">
        <v>129</v>
      </c>
      <c r="B1896" s="227" t="s">
        <v>57</v>
      </c>
      <c r="C1896" s="227" t="s">
        <v>84</v>
      </c>
      <c r="D1896" s="230">
        <v>1294</v>
      </c>
      <c r="E1896" s="231">
        <v>5.8905505200000001E-3</v>
      </c>
      <c r="F1896" s="231">
        <v>8.2790383999999996E-4</v>
      </c>
      <c r="G1896" s="231">
        <v>1.12862403E-3</v>
      </c>
      <c r="H1896" s="231">
        <v>3.9340221699999999E-3</v>
      </c>
    </row>
    <row r="1897" spans="1:8">
      <c r="A1897" s="227" t="s">
        <v>129</v>
      </c>
      <c r="B1897" s="227" t="s">
        <v>59</v>
      </c>
      <c r="C1897" s="227" t="s">
        <v>84</v>
      </c>
      <c r="D1897" s="230">
        <v>476</v>
      </c>
      <c r="E1897" s="231">
        <v>4.9446825100000003E-3</v>
      </c>
      <c r="F1897" s="231">
        <v>7.0759879000000003E-4</v>
      </c>
      <c r="G1897" s="231">
        <v>9.2388321000000005E-4</v>
      </c>
      <c r="H1897" s="231">
        <v>3.3132000399999999E-3</v>
      </c>
    </row>
    <row r="1898" spans="1:8">
      <c r="A1898" s="227" t="s">
        <v>129</v>
      </c>
      <c r="B1898" s="227" t="s">
        <v>60</v>
      </c>
      <c r="C1898" s="227" t="s">
        <v>84</v>
      </c>
      <c r="D1898" s="230">
        <v>369</v>
      </c>
      <c r="E1898" s="231">
        <v>5.8979785300000004E-3</v>
      </c>
      <c r="F1898" s="231">
        <v>8.2593070999999998E-4</v>
      </c>
      <c r="G1898" s="231">
        <v>1.0670101799999999E-3</v>
      </c>
      <c r="H1898" s="231">
        <v>4.0050371399999998E-3</v>
      </c>
    </row>
    <row r="1899" spans="1:8">
      <c r="A1899" s="227" t="s">
        <v>129</v>
      </c>
      <c r="B1899" s="227" t="s">
        <v>61</v>
      </c>
      <c r="C1899" s="227" t="s">
        <v>84</v>
      </c>
      <c r="D1899" s="230">
        <v>124</v>
      </c>
      <c r="E1899" s="231">
        <v>8.0198996500000005E-3</v>
      </c>
      <c r="F1899" s="231">
        <v>1.1099907699999999E-3</v>
      </c>
      <c r="G1899" s="231">
        <v>1.4554395700000001E-3</v>
      </c>
      <c r="H1899" s="231">
        <v>5.4544688399999998E-3</v>
      </c>
    </row>
    <row r="1900" spans="1:8">
      <c r="A1900" s="227" t="s">
        <v>129</v>
      </c>
      <c r="B1900" s="227" t="s">
        <v>62</v>
      </c>
      <c r="C1900" s="227" t="s">
        <v>84</v>
      </c>
      <c r="D1900" s="230">
        <v>325</v>
      </c>
      <c r="E1900" s="231">
        <v>6.4550211099999996E-3</v>
      </c>
      <c r="F1900" s="231">
        <v>8.9871771000000003E-4</v>
      </c>
      <c r="G1900" s="231">
        <v>1.3737533199999999E-3</v>
      </c>
      <c r="H1900" s="231">
        <v>4.18254961E-3</v>
      </c>
    </row>
    <row r="1901" spans="1:8">
      <c r="A1901" s="227" t="s">
        <v>129</v>
      </c>
      <c r="B1901" s="227" t="s">
        <v>57</v>
      </c>
      <c r="C1901" s="227" t="s">
        <v>86</v>
      </c>
      <c r="D1901" s="230">
        <v>2</v>
      </c>
      <c r="E1901" s="231">
        <v>7.5057867999999998E-3</v>
      </c>
      <c r="F1901" s="231">
        <v>1.3368055499999999E-3</v>
      </c>
      <c r="G1901" s="231">
        <v>3.4722218700000002E-3</v>
      </c>
      <c r="H1901" s="231">
        <v>2.6967590199999999E-3</v>
      </c>
    </row>
    <row r="1902" spans="1:8">
      <c r="A1902" s="227" t="s">
        <v>129</v>
      </c>
      <c r="B1902" s="227" t="s">
        <v>60</v>
      </c>
      <c r="C1902" s="227" t="s">
        <v>86</v>
      </c>
      <c r="D1902" s="230">
        <v>1</v>
      </c>
      <c r="E1902" s="231">
        <v>8.2870367999999996E-3</v>
      </c>
      <c r="F1902" s="231">
        <v>6.5972222000000005E-4</v>
      </c>
      <c r="G1902" s="231">
        <v>4.0509256900000002E-3</v>
      </c>
      <c r="H1902" s="231">
        <v>3.5763888800000002E-3</v>
      </c>
    </row>
    <row r="1903" spans="1:8">
      <c r="A1903" s="227" t="s">
        <v>129</v>
      </c>
      <c r="B1903" s="227" t="s">
        <v>61</v>
      </c>
      <c r="C1903" s="227" t="s">
        <v>86</v>
      </c>
      <c r="D1903" s="230">
        <v>1</v>
      </c>
      <c r="E1903" s="231">
        <v>6.7245368E-3</v>
      </c>
      <c r="F1903" s="231">
        <v>2.0138888800000001E-3</v>
      </c>
      <c r="G1903" s="231">
        <v>2.8935180500000001E-3</v>
      </c>
      <c r="H1903" s="231">
        <v>1.81712916E-3</v>
      </c>
    </row>
    <row r="1904" spans="1:8">
      <c r="A1904" s="227" t="s">
        <v>129</v>
      </c>
      <c r="B1904" s="227" t="s">
        <v>57</v>
      </c>
      <c r="C1904" s="227" t="s">
        <v>87</v>
      </c>
      <c r="D1904" s="230">
        <v>1805</v>
      </c>
      <c r="E1904" s="231">
        <v>6.9758641300000004E-3</v>
      </c>
      <c r="F1904" s="231">
        <v>1.0329970999999999E-3</v>
      </c>
      <c r="G1904" s="231">
        <v>1.20551171E-3</v>
      </c>
      <c r="H1904" s="231">
        <v>4.7373548400000002E-3</v>
      </c>
    </row>
    <row r="1905" spans="1:8">
      <c r="A1905" s="227" t="s">
        <v>129</v>
      </c>
      <c r="B1905" s="227" t="s">
        <v>59</v>
      </c>
      <c r="C1905" s="227" t="s">
        <v>87</v>
      </c>
      <c r="D1905" s="230">
        <v>572</v>
      </c>
      <c r="E1905" s="231">
        <v>6.20906557E-3</v>
      </c>
      <c r="F1905" s="231">
        <v>8.3086452000000004E-4</v>
      </c>
      <c r="G1905" s="231">
        <v>1.1282291599999999E-3</v>
      </c>
      <c r="H1905" s="231">
        <v>4.24997143E-3</v>
      </c>
    </row>
    <row r="1906" spans="1:8">
      <c r="A1906" s="227" t="s">
        <v>129</v>
      </c>
      <c r="B1906" s="227" t="s">
        <v>60</v>
      </c>
      <c r="C1906" s="227" t="s">
        <v>87</v>
      </c>
      <c r="D1906" s="230">
        <v>381</v>
      </c>
      <c r="E1906" s="231">
        <v>6.7139044599999996E-3</v>
      </c>
      <c r="F1906" s="231">
        <v>9.7337636000000005E-4</v>
      </c>
      <c r="G1906" s="231">
        <v>1.2075614700000001E-3</v>
      </c>
      <c r="H1906" s="231">
        <v>4.5329661299999997E-3</v>
      </c>
    </row>
    <row r="1907" spans="1:8">
      <c r="A1907" s="227" t="s">
        <v>129</v>
      </c>
      <c r="B1907" s="227" t="s">
        <v>61</v>
      </c>
      <c r="C1907" s="227" t="s">
        <v>87</v>
      </c>
      <c r="D1907" s="230">
        <v>208</v>
      </c>
      <c r="E1907" s="231">
        <v>8.4978185000000005E-3</v>
      </c>
      <c r="F1907" s="231">
        <v>1.5635570100000001E-3</v>
      </c>
      <c r="G1907" s="231">
        <v>1.20392603E-3</v>
      </c>
      <c r="H1907" s="231">
        <v>5.7303349599999998E-3</v>
      </c>
    </row>
    <row r="1908" spans="1:8">
      <c r="A1908" s="227" t="s">
        <v>129</v>
      </c>
      <c r="B1908" s="227" t="s">
        <v>62</v>
      </c>
      <c r="C1908" s="227" t="s">
        <v>87</v>
      </c>
      <c r="D1908" s="230">
        <v>644</v>
      </c>
      <c r="E1908" s="231">
        <v>7.3203499999999998E-3</v>
      </c>
      <c r="F1908" s="231">
        <v>1.07644257E-3</v>
      </c>
      <c r="G1908" s="231">
        <v>1.2734534400000001E-3</v>
      </c>
      <c r="H1908" s="231">
        <v>4.9704535200000002E-3</v>
      </c>
    </row>
    <row r="1909" spans="1:8">
      <c r="A1909" s="227" t="s">
        <v>129</v>
      </c>
      <c r="B1909" s="227" t="s">
        <v>57</v>
      </c>
      <c r="C1909" s="227" t="s">
        <v>88</v>
      </c>
      <c r="D1909" s="230">
        <v>1908</v>
      </c>
      <c r="E1909" s="231">
        <v>5.6642290800000003E-3</v>
      </c>
      <c r="F1909" s="231">
        <v>9.9114208000000009E-4</v>
      </c>
      <c r="G1909" s="231">
        <v>9.5313205E-4</v>
      </c>
      <c r="H1909" s="231">
        <v>3.71995448E-3</v>
      </c>
    </row>
    <row r="1910" spans="1:8">
      <c r="A1910" s="227" t="s">
        <v>129</v>
      </c>
      <c r="B1910" s="227" t="s">
        <v>59</v>
      </c>
      <c r="C1910" s="227" t="s">
        <v>88</v>
      </c>
      <c r="D1910" s="230">
        <v>900</v>
      </c>
      <c r="E1910" s="231">
        <v>5.0954601499999998E-3</v>
      </c>
      <c r="F1910" s="231">
        <v>8.6759236000000001E-4</v>
      </c>
      <c r="G1910" s="231">
        <v>8.7064021000000003E-4</v>
      </c>
      <c r="H1910" s="231">
        <v>3.3572271099999999E-3</v>
      </c>
    </row>
    <row r="1911" spans="1:8">
      <c r="A1911" s="227" t="s">
        <v>129</v>
      </c>
      <c r="B1911" s="227" t="s">
        <v>60</v>
      </c>
      <c r="C1911" s="227" t="s">
        <v>88</v>
      </c>
      <c r="D1911" s="230">
        <v>515</v>
      </c>
      <c r="E1911" s="231">
        <v>5.6998379499999998E-3</v>
      </c>
      <c r="F1911" s="231">
        <v>1.07519754E-3</v>
      </c>
      <c r="G1911" s="231">
        <v>8.6879695000000002E-4</v>
      </c>
      <c r="H1911" s="231">
        <v>3.7558429800000001E-3</v>
      </c>
    </row>
    <row r="1912" spans="1:8">
      <c r="A1912" s="227" t="s">
        <v>129</v>
      </c>
      <c r="B1912" s="227" t="s">
        <v>61</v>
      </c>
      <c r="C1912" s="227" t="s">
        <v>88</v>
      </c>
      <c r="D1912" s="230">
        <v>104</v>
      </c>
      <c r="E1912" s="231">
        <v>7.2344637800000004E-3</v>
      </c>
      <c r="F1912" s="231">
        <v>1.2811607200000001E-3</v>
      </c>
      <c r="G1912" s="231">
        <v>1.1085512199999999E-3</v>
      </c>
      <c r="H1912" s="231">
        <v>4.8447513399999999E-3</v>
      </c>
    </row>
    <row r="1913" spans="1:8">
      <c r="A1913" s="227" t="s">
        <v>129</v>
      </c>
      <c r="B1913" s="227" t="s">
        <v>62</v>
      </c>
      <c r="C1913" s="227" t="s">
        <v>88</v>
      </c>
      <c r="D1913" s="230">
        <v>389</v>
      </c>
      <c r="E1913" s="231">
        <v>6.5131983799999998E-3</v>
      </c>
      <c r="F1913" s="231">
        <v>1.08817099E-3</v>
      </c>
      <c r="G1913" s="231">
        <v>1.2140874100000001E-3</v>
      </c>
      <c r="H1913" s="231">
        <v>4.2109395000000001E-3</v>
      </c>
    </row>
    <row r="1914" spans="1:8">
      <c r="A1914" s="227" t="s">
        <v>129</v>
      </c>
      <c r="B1914" s="227" t="s">
        <v>57</v>
      </c>
      <c r="C1914" s="227" t="s">
        <v>89</v>
      </c>
      <c r="D1914" s="230">
        <v>1084</v>
      </c>
      <c r="E1914" s="231">
        <v>7.1797267600000004E-3</v>
      </c>
      <c r="F1914" s="231">
        <v>1.3042398899999999E-3</v>
      </c>
      <c r="G1914" s="231">
        <v>1.45214032E-3</v>
      </c>
      <c r="H1914" s="231">
        <v>4.4233460800000004E-3</v>
      </c>
    </row>
    <row r="1915" spans="1:8">
      <c r="A1915" s="227" t="s">
        <v>129</v>
      </c>
      <c r="B1915" s="227" t="s">
        <v>59</v>
      </c>
      <c r="C1915" s="227" t="s">
        <v>89</v>
      </c>
      <c r="D1915" s="230">
        <v>407</v>
      </c>
      <c r="E1915" s="231">
        <v>6.0881617700000003E-3</v>
      </c>
      <c r="F1915" s="231">
        <v>1.0846070900000001E-3</v>
      </c>
      <c r="G1915" s="231">
        <v>1.26620915E-3</v>
      </c>
      <c r="H1915" s="231">
        <v>3.7373450700000001E-3</v>
      </c>
    </row>
    <row r="1916" spans="1:8">
      <c r="A1916" s="227" t="s">
        <v>129</v>
      </c>
      <c r="B1916" s="227" t="s">
        <v>60</v>
      </c>
      <c r="C1916" s="227" t="s">
        <v>89</v>
      </c>
      <c r="D1916" s="230">
        <v>246</v>
      </c>
      <c r="E1916" s="231">
        <v>7.0012794799999998E-3</v>
      </c>
      <c r="F1916" s="231">
        <v>1.2840162500000001E-3</v>
      </c>
      <c r="G1916" s="231">
        <v>1.44407722E-3</v>
      </c>
      <c r="H1916" s="231">
        <v>4.2731855400000001E-3</v>
      </c>
    </row>
    <row r="1917" spans="1:8">
      <c r="A1917" s="227" t="s">
        <v>129</v>
      </c>
      <c r="B1917" s="227" t="s">
        <v>61</v>
      </c>
      <c r="C1917" s="227" t="s">
        <v>89</v>
      </c>
      <c r="D1917" s="230">
        <v>122</v>
      </c>
      <c r="E1917" s="231">
        <v>9.5703359899999996E-3</v>
      </c>
      <c r="F1917" s="231">
        <v>1.7519540799999999E-3</v>
      </c>
      <c r="G1917" s="231">
        <v>1.8883763600000001E-3</v>
      </c>
      <c r="H1917" s="231">
        <v>5.93000509E-3</v>
      </c>
    </row>
    <row r="1918" spans="1:8">
      <c r="A1918" s="227" t="s">
        <v>129</v>
      </c>
      <c r="B1918" s="227" t="s">
        <v>62</v>
      </c>
      <c r="C1918" s="227" t="s">
        <v>89</v>
      </c>
      <c r="D1918" s="230">
        <v>309</v>
      </c>
      <c r="E1918" s="231">
        <v>7.8156835599999998E-3</v>
      </c>
      <c r="F1918" s="231">
        <v>1.4328626400000001E-3</v>
      </c>
      <c r="G1918" s="231">
        <v>1.53122352E-3</v>
      </c>
      <c r="H1918" s="231">
        <v>4.8515969000000004E-3</v>
      </c>
    </row>
    <row r="1919" spans="1:8">
      <c r="A1919" s="227" t="s">
        <v>129</v>
      </c>
      <c r="B1919" s="227" t="s">
        <v>57</v>
      </c>
      <c r="C1919" s="227" t="s">
        <v>90</v>
      </c>
      <c r="D1919" s="230">
        <v>958</v>
      </c>
      <c r="E1919" s="231">
        <v>7.3665958700000001E-3</v>
      </c>
      <c r="F1919" s="231">
        <v>7.4668458999999998E-4</v>
      </c>
      <c r="G1919" s="231">
        <v>1.5209756599999999E-3</v>
      </c>
      <c r="H1919" s="231">
        <v>5.0989351300000001E-3</v>
      </c>
    </row>
    <row r="1920" spans="1:8">
      <c r="A1920" s="227" t="s">
        <v>129</v>
      </c>
      <c r="B1920" s="227" t="s">
        <v>59</v>
      </c>
      <c r="C1920" s="227" t="s">
        <v>90</v>
      </c>
      <c r="D1920" s="230">
        <v>324</v>
      </c>
      <c r="E1920" s="231">
        <v>6.14497576E-3</v>
      </c>
      <c r="F1920" s="231">
        <v>6.5647123999999996E-4</v>
      </c>
      <c r="G1920" s="231">
        <v>1.3233022300000001E-3</v>
      </c>
      <c r="H1920" s="231">
        <v>4.1652017999999997E-3</v>
      </c>
    </row>
    <row r="1921" spans="1:8">
      <c r="A1921" s="227" t="s">
        <v>129</v>
      </c>
      <c r="B1921" s="227" t="s">
        <v>60</v>
      </c>
      <c r="C1921" s="227" t="s">
        <v>90</v>
      </c>
      <c r="D1921" s="230">
        <v>231</v>
      </c>
      <c r="E1921" s="231">
        <v>6.8035511599999999E-3</v>
      </c>
      <c r="F1921" s="231">
        <v>7.4159225999999995E-4</v>
      </c>
      <c r="G1921" s="231">
        <v>1.3440955099999999E-3</v>
      </c>
      <c r="H1921" s="231">
        <v>4.7178629099999996E-3</v>
      </c>
    </row>
    <row r="1922" spans="1:8">
      <c r="A1922" s="227" t="s">
        <v>129</v>
      </c>
      <c r="B1922" s="227" t="s">
        <v>61</v>
      </c>
      <c r="C1922" s="227" t="s">
        <v>90</v>
      </c>
      <c r="D1922" s="230">
        <v>138</v>
      </c>
      <c r="E1922" s="231">
        <v>9.4852889399999994E-3</v>
      </c>
      <c r="F1922" s="231">
        <v>8.9179055999999998E-4</v>
      </c>
      <c r="G1922" s="231">
        <v>1.7038208899999999E-3</v>
      </c>
      <c r="H1922" s="231">
        <v>6.8896769900000003E-3</v>
      </c>
    </row>
    <row r="1923" spans="1:8">
      <c r="A1923" s="227" t="s">
        <v>129</v>
      </c>
      <c r="B1923" s="227" t="s">
        <v>62</v>
      </c>
      <c r="C1923" s="227" t="s">
        <v>90</v>
      </c>
      <c r="D1923" s="230">
        <v>265</v>
      </c>
      <c r="E1923" s="231">
        <v>8.2476849300000005E-3</v>
      </c>
      <c r="F1923" s="231">
        <v>7.8585752999999999E-4</v>
      </c>
      <c r="G1923" s="231">
        <v>1.82162797E-3</v>
      </c>
      <c r="H1923" s="231">
        <v>5.6401989199999997E-3</v>
      </c>
    </row>
    <row r="1924" spans="1:8">
      <c r="A1924" s="227" t="s">
        <v>129</v>
      </c>
      <c r="B1924" s="227" t="s">
        <v>57</v>
      </c>
      <c r="C1924" s="227" t="s">
        <v>91</v>
      </c>
      <c r="D1924" s="230">
        <v>1955</v>
      </c>
      <c r="E1924" s="231">
        <v>5.3556642400000003E-3</v>
      </c>
      <c r="F1924" s="231">
        <v>1.00567135E-3</v>
      </c>
      <c r="G1924" s="231">
        <v>5.5593422E-4</v>
      </c>
      <c r="H1924" s="231">
        <v>3.7940582E-3</v>
      </c>
    </row>
    <row r="1925" spans="1:8">
      <c r="A1925" s="227" t="s">
        <v>129</v>
      </c>
      <c r="B1925" s="227" t="s">
        <v>59</v>
      </c>
      <c r="C1925" s="227" t="s">
        <v>91</v>
      </c>
      <c r="D1925" s="230">
        <v>986</v>
      </c>
      <c r="E1925" s="231">
        <v>5.10482377E-3</v>
      </c>
      <c r="F1925" s="231">
        <v>9.3245223999999997E-4</v>
      </c>
      <c r="G1925" s="231">
        <v>5.0874253000000001E-4</v>
      </c>
      <c r="H1925" s="231">
        <v>3.66362852E-3</v>
      </c>
    </row>
    <row r="1926" spans="1:8">
      <c r="A1926" s="227" t="s">
        <v>129</v>
      </c>
      <c r="B1926" s="227" t="s">
        <v>60</v>
      </c>
      <c r="C1926" s="227" t="s">
        <v>91</v>
      </c>
      <c r="D1926" s="230">
        <v>341</v>
      </c>
      <c r="E1926" s="231">
        <v>5.2532038299999998E-3</v>
      </c>
      <c r="F1926" s="231">
        <v>1.06467879E-3</v>
      </c>
      <c r="G1926" s="231">
        <v>4.9944992000000002E-4</v>
      </c>
      <c r="H1926" s="231">
        <v>3.6890746400000001E-3</v>
      </c>
    </row>
    <row r="1927" spans="1:8">
      <c r="A1927" s="227" t="s">
        <v>129</v>
      </c>
      <c r="B1927" s="227" t="s">
        <v>61</v>
      </c>
      <c r="C1927" s="227" t="s">
        <v>91</v>
      </c>
      <c r="D1927" s="230">
        <v>127</v>
      </c>
      <c r="E1927" s="231">
        <v>6.6362275400000002E-3</v>
      </c>
      <c r="F1927" s="231">
        <v>1.5374377799999999E-3</v>
      </c>
      <c r="G1927" s="231">
        <v>6.7466803999999996E-4</v>
      </c>
      <c r="H1927" s="231">
        <v>4.4241212099999996E-3</v>
      </c>
    </row>
    <row r="1928" spans="1:8">
      <c r="A1928" s="227" t="s">
        <v>129</v>
      </c>
      <c r="B1928" s="227" t="s">
        <v>62</v>
      </c>
      <c r="C1928" s="227" t="s">
        <v>91</v>
      </c>
      <c r="D1928" s="230">
        <v>501</v>
      </c>
      <c r="E1928" s="231">
        <v>5.5944589899999996E-3</v>
      </c>
      <c r="F1928" s="231">
        <v>9.7480940999999997E-4</v>
      </c>
      <c r="G1928" s="231">
        <v>6.5715767000000004E-4</v>
      </c>
      <c r="H1928" s="231">
        <v>3.9624914500000002E-3</v>
      </c>
    </row>
    <row r="1929" spans="1:8">
      <c r="A1929" s="227" t="s">
        <v>129</v>
      </c>
      <c r="B1929" s="227" t="s">
        <v>57</v>
      </c>
      <c r="C1929" s="227" t="s">
        <v>92</v>
      </c>
      <c r="D1929" s="230">
        <v>1308</v>
      </c>
      <c r="E1929" s="231">
        <v>7.2251774400000001E-3</v>
      </c>
      <c r="F1929" s="231">
        <v>8.8905324000000002E-4</v>
      </c>
      <c r="G1929" s="231">
        <v>1.3987018399999999E-3</v>
      </c>
      <c r="H1929" s="231">
        <v>4.9374218999999999E-3</v>
      </c>
    </row>
    <row r="1930" spans="1:8">
      <c r="A1930" s="227" t="s">
        <v>129</v>
      </c>
      <c r="B1930" s="227" t="s">
        <v>59</v>
      </c>
      <c r="C1930" s="227" t="s">
        <v>92</v>
      </c>
      <c r="D1930" s="230">
        <v>457</v>
      </c>
      <c r="E1930" s="231">
        <v>6.07426124E-3</v>
      </c>
      <c r="F1930" s="231">
        <v>7.1341351999999996E-4</v>
      </c>
      <c r="G1930" s="231">
        <v>1.2722361800000001E-3</v>
      </c>
      <c r="H1930" s="231">
        <v>4.0886110900000003E-3</v>
      </c>
    </row>
    <row r="1931" spans="1:8">
      <c r="A1931" s="227" t="s">
        <v>129</v>
      </c>
      <c r="B1931" s="227" t="s">
        <v>60</v>
      </c>
      <c r="C1931" s="227" t="s">
        <v>92</v>
      </c>
      <c r="D1931" s="230">
        <v>261</v>
      </c>
      <c r="E1931" s="231">
        <v>7.0149085999999996E-3</v>
      </c>
      <c r="F1931" s="231">
        <v>8.2269026999999995E-4</v>
      </c>
      <c r="G1931" s="231">
        <v>1.3315947699999999E-3</v>
      </c>
      <c r="H1931" s="231">
        <v>4.8606230800000002E-3</v>
      </c>
    </row>
    <row r="1932" spans="1:8">
      <c r="A1932" s="227" t="s">
        <v>129</v>
      </c>
      <c r="B1932" s="227" t="s">
        <v>61</v>
      </c>
      <c r="C1932" s="227" t="s">
        <v>92</v>
      </c>
      <c r="D1932" s="230">
        <v>309</v>
      </c>
      <c r="E1932" s="231">
        <v>8.7514605800000003E-3</v>
      </c>
      <c r="F1932" s="231">
        <v>1.23190825E-3</v>
      </c>
      <c r="G1932" s="231">
        <v>1.5269909399999999E-3</v>
      </c>
      <c r="H1932" s="231">
        <v>5.9925608999999999E-3</v>
      </c>
    </row>
    <row r="1933" spans="1:8">
      <c r="A1933" s="227" t="s">
        <v>129</v>
      </c>
      <c r="B1933" s="227" t="s">
        <v>62</v>
      </c>
      <c r="C1933" s="227" t="s">
        <v>92</v>
      </c>
      <c r="D1933" s="230">
        <v>281</v>
      </c>
      <c r="E1933" s="231">
        <v>7.6138869999999997E-3</v>
      </c>
      <c r="F1933" s="231">
        <v>8.5932328999999998E-4</v>
      </c>
      <c r="G1933" s="231">
        <v>1.52563571E-3</v>
      </c>
      <c r="H1933" s="231">
        <v>5.2289275200000001E-3</v>
      </c>
    </row>
    <row r="1934" spans="1:8">
      <c r="A1934" s="227" t="s">
        <v>129</v>
      </c>
      <c r="B1934" s="227" t="s">
        <v>57</v>
      </c>
      <c r="C1934" s="227" t="s">
        <v>93</v>
      </c>
      <c r="D1934" s="230">
        <v>1024</v>
      </c>
      <c r="E1934" s="231">
        <v>8.0979408399999998E-3</v>
      </c>
      <c r="F1934" s="231">
        <v>1.19258151E-3</v>
      </c>
      <c r="G1934" s="231">
        <v>1.7226153200000001E-3</v>
      </c>
      <c r="H1934" s="231">
        <v>5.1827435399999996E-3</v>
      </c>
    </row>
    <row r="1935" spans="1:8">
      <c r="A1935" s="227" t="s">
        <v>129</v>
      </c>
      <c r="B1935" s="227" t="s">
        <v>59</v>
      </c>
      <c r="C1935" s="227" t="s">
        <v>93</v>
      </c>
      <c r="D1935" s="230">
        <v>297</v>
      </c>
      <c r="E1935" s="231">
        <v>6.6640554400000003E-3</v>
      </c>
      <c r="F1935" s="231">
        <v>1.03472978E-3</v>
      </c>
      <c r="G1935" s="231">
        <v>1.612771E-3</v>
      </c>
      <c r="H1935" s="231">
        <v>4.0165541900000004E-3</v>
      </c>
    </row>
    <row r="1936" spans="1:8">
      <c r="A1936" s="227" t="s">
        <v>129</v>
      </c>
      <c r="B1936" s="227" t="s">
        <v>60</v>
      </c>
      <c r="C1936" s="227" t="s">
        <v>93</v>
      </c>
      <c r="D1936" s="230">
        <v>268</v>
      </c>
      <c r="E1936" s="231">
        <v>7.49926558E-3</v>
      </c>
      <c r="F1936" s="231">
        <v>1.0917199900000001E-3</v>
      </c>
      <c r="G1936" s="231">
        <v>1.64425246E-3</v>
      </c>
      <c r="H1936" s="231">
        <v>4.7632927000000004E-3</v>
      </c>
    </row>
    <row r="1937" spans="1:8">
      <c r="A1937" s="227" t="s">
        <v>129</v>
      </c>
      <c r="B1937" s="227" t="s">
        <v>61</v>
      </c>
      <c r="C1937" s="227" t="s">
        <v>93</v>
      </c>
      <c r="D1937" s="230">
        <v>206</v>
      </c>
      <c r="E1937" s="231">
        <v>1.0186308640000001E-2</v>
      </c>
      <c r="F1937" s="231">
        <v>1.52412552E-3</v>
      </c>
      <c r="G1937" s="231">
        <v>1.81252223E-3</v>
      </c>
      <c r="H1937" s="231">
        <v>6.8496603799999998E-3</v>
      </c>
    </row>
    <row r="1938" spans="1:8">
      <c r="A1938" s="227" t="s">
        <v>129</v>
      </c>
      <c r="B1938" s="227" t="s">
        <v>62</v>
      </c>
      <c r="C1938" s="227" t="s">
        <v>93</v>
      </c>
      <c r="D1938" s="230">
        <v>253</v>
      </c>
      <c r="E1938" s="231">
        <v>8.7149573199999993E-3</v>
      </c>
      <c r="F1938" s="231">
        <v>1.21477435E-3</v>
      </c>
      <c r="G1938" s="231">
        <v>1.86136706E-3</v>
      </c>
      <c r="H1938" s="231">
        <v>5.6388154500000001E-3</v>
      </c>
    </row>
    <row r="1939" spans="1:8">
      <c r="A1939" s="227" t="s">
        <v>129</v>
      </c>
      <c r="B1939" s="227" t="s">
        <v>57</v>
      </c>
      <c r="C1939" s="227" t="s">
        <v>94</v>
      </c>
      <c r="D1939" s="230">
        <v>926</v>
      </c>
      <c r="E1939" s="231">
        <v>7.3227139400000004E-3</v>
      </c>
      <c r="F1939" s="231">
        <v>1.0512031599999999E-3</v>
      </c>
      <c r="G1939" s="231">
        <v>1.4587830599999999E-3</v>
      </c>
      <c r="H1939" s="231">
        <v>4.8127272400000001E-3</v>
      </c>
    </row>
    <row r="1940" spans="1:8">
      <c r="A1940" s="227" t="s">
        <v>129</v>
      </c>
      <c r="B1940" s="227" t="s">
        <v>59</v>
      </c>
      <c r="C1940" s="227" t="s">
        <v>94</v>
      </c>
      <c r="D1940" s="230">
        <v>317</v>
      </c>
      <c r="E1940" s="231">
        <v>6.6560051399999999E-3</v>
      </c>
      <c r="F1940" s="231">
        <v>8.8244075999999996E-4</v>
      </c>
      <c r="G1940" s="231">
        <v>1.24174821E-3</v>
      </c>
      <c r="H1940" s="231">
        <v>4.5318156699999997E-3</v>
      </c>
    </row>
    <row r="1941" spans="1:8">
      <c r="A1941" s="227" t="s">
        <v>129</v>
      </c>
      <c r="B1941" s="227" t="s">
        <v>60</v>
      </c>
      <c r="C1941" s="227" t="s">
        <v>94</v>
      </c>
      <c r="D1941" s="230">
        <v>172</v>
      </c>
      <c r="E1941" s="231">
        <v>6.9835403500000002E-3</v>
      </c>
      <c r="F1941" s="231">
        <v>1.1821703000000001E-3</v>
      </c>
      <c r="G1941" s="231">
        <v>1.2688412799999999E-3</v>
      </c>
      <c r="H1941" s="231">
        <v>4.5325282899999998E-3</v>
      </c>
    </row>
    <row r="1942" spans="1:8">
      <c r="A1942" s="227" t="s">
        <v>129</v>
      </c>
      <c r="B1942" s="227" t="s">
        <v>61</v>
      </c>
      <c r="C1942" s="227" t="s">
        <v>94</v>
      </c>
      <c r="D1942" s="230">
        <v>124</v>
      </c>
      <c r="E1942" s="231">
        <v>7.9326274399999994E-3</v>
      </c>
      <c r="F1942" s="231">
        <v>1.24113255E-3</v>
      </c>
      <c r="G1942" s="231">
        <v>1.4940820600000001E-3</v>
      </c>
      <c r="H1942" s="231">
        <v>5.1974124000000003E-3</v>
      </c>
    </row>
    <row r="1943" spans="1:8">
      <c r="A1943" s="227" t="s">
        <v>129</v>
      </c>
      <c r="B1943" s="227" t="s">
        <v>62</v>
      </c>
      <c r="C1943" s="227" t="s">
        <v>94</v>
      </c>
      <c r="D1943" s="230">
        <v>313</v>
      </c>
      <c r="E1943" s="231">
        <v>7.9426988399999999E-3</v>
      </c>
      <c r="F1943" s="231">
        <v>1.07490953E-3</v>
      </c>
      <c r="G1943" s="231">
        <v>1.7689842E-3</v>
      </c>
      <c r="H1943" s="231">
        <v>5.0988046300000003E-3</v>
      </c>
    </row>
    <row r="1944" spans="1:8">
      <c r="A1944" s="227" t="s">
        <v>129</v>
      </c>
      <c r="B1944" s="227" t="s">
        <v>57</v>
      </c>
      <c r="C1944" s="227" t="s">
        <v>95</v>
      </c>
      <c r="D1944" s="230">
        <v>469</v>
      </c>
      <c r="E1944" s="231">
        <v>8.0503482100000006E-3</v>
      </c>
      <c r="F1944" s="231">
        <v>8.3464103E-4</v>
      </c>
      <c r="G1944" s="231">
        <v>1.40473204E-3</v>
      </c>
      <c r="H1944" s="231">
        <v>5.81097465E-3</v>
      </c>
    </row>
    <row r="1945" spans="1:8">
      <c r="A1945" s="227" t="s">
        <v>129</v>
      </c>
      <c r="B1945" s="227" t="s">
        <v>59</v>
      </c>
      <c r="C1945" s="227" t="s">
        <v>95</v>
      </c>
      <c r="D1945" s="230">
        <v>150</v>
      </c>
      <c r="E1945" s="231">
        <v>7.1962960700000002E-3</v>
      </c>
      <c r="F1945" s="231">
        <v>7.6172816000000005E-4</v>
      </c>
      <c r="G1945" s="231">
        <v>1.23287013E-3</v>
      </c>
      <c r="H1945" s="231">
        <v>5.2016972899999996E-3</v>
      </c>
    </row>
    <row r="1946" spans="1:8">
      <c r="A1946" s="227" t="s">
        <v>129</v>
      </c>
      <c r="B1946" s="227" t="s">
        <v>60</v>
      </c>
      <c r="C1946" s="227" t="s">
        <v>95</v>
      </c>
      <c r="D1946" s="230">
        <v>122</v>
      </c>
      <c r="E1946" s="231">
        <v>8.0999542000000004E-3</v>
      </c>
      <c r="F1946" s="231">
        <v>8.7488590000000003E-4</v>
      </c>
      <c r="G1946" s="231">
        <v>1.1562687299999999E-3</v>
      </c>
      <c r="H1946" s="231">
        <v>6.0687990900000002E-3</v>
      </c>
    </row>
    <row r="1947" spans="1:8">
      <c r="A1947" s="227" t="s">
        <v>129</v>
      </c>
      <c r="B1947" s="227" t="s">
        <v>61</v>
      </c>
      <c r="C1947" s="227" t="s">
        <v>95</v>
      </c>
      <c r="D1947" s="230">
        <v>72</v>
      </c>
      <c r="E1947" s="231">
        <v>9.9365030899999998E-3</v>
      </c>
      <c r="F1947" s="231">
        <v>1.0908562499999999E-3</v>
      </c>
      <c r="G1947" s="231">
        <v>1.7013886399999999E-3</v>
      </c>
      <c r="H1947" s="231">
        <v>7.1442577599999998E-3</v>
      </c>
    </row>
    <row r="1948" spans="1:8">
      <c r="A1948" s="227" t="s">
        <v>129</v>
      </c>
      <c r="B1948" s="227" t="s">
        <v>62</v>
      </c>
      <c r="C1948" s="227" t="s">
        <v>95</v>
      </c>
      <c r="D1948" s="230">
        <v>125</v>
      </c>
      <c r="E1948" s="231">
        <v>7.9403701300000008E-3</v>
      </c>
      <c r="F1948" s="231">
        <v>7.3527751999999998E-4</v>
      </c>
      <c r="G1948" s="231">
        <v>1.6825923400000001E-3</v>
      </c>
      <c r="H1948" s="231">
        <v>5.5224997699999997E-3</v>
      </c>
    </row>
    <row r="1949" spans="1:8">
      <c r="A1949" s="227" t="s">
        <v>129</v>
      </c>
      <c r="B1949" s="227" t="s">
        <v>57</v>
      </c>
      <c r="C1949" s="227" t="s">
        <v>96</v>
      </c>
      <c r="D1949" s="230">
        <v>1565</v>
      </c>
      <c r="E1949" s="231">
        <v>6.8197991999999997E-3</v>
      </c>
      <c r="F1949" s="231">
        <v>1.25056183E-3</v>
      </c>
      <c r="G1949" s="231">
        <v>1.4423142800000001E-3</v>
      </c>
      <c r="H1949" s="231">
        <v>4.12692261E-3</v>
      </c>
    </row>
    <row r="1950" spans="1:8">
      <c r="A1950" s="227" t="s">
        <v>129</v>
      </c>
      <c r="B1950" s="227" t="s">
        <v>59</v>
      </c>
      <c r="C1950" s="227" t="s">
        <v>96</v>
      </c>
      <c r="D1950" s="230">
        <v>648</v>
      </c>
      <c r="E1950" s="231">
        <v>6.1015908399999997E-3</v>
      </c>
      <c r="F1950" s="231">
        <v>1.08280083E-3</v>
      </c>
      <c r="G1950" s="231">
        <v>1.30503021E-3</v>
      </c>
      <c r="H1950" s="231">
        <v>3.7137593300000001E-3</v>
      </c>
    </row>
    <row r="1951" spans="1:8">
      <c r="A1951" s="227" t="s">
        <v>129</v>
      </c>
      <c r="B1951" s="227" t="s">
        <v>60</v>
      </c>
      <c r="C1951" s="227" t="s">
        <v>96</v>
      </c>
      <c r="D1951" s="230">
        <v>332</v>
      </c>
      <c r="E1951" s="231">
        <v>6.4843399100000003E-3</v>
      </c>
      <c r="F1951" s="231">
        <v>1.2093162000000001E-3</v>
      </c>
      <c r="G1951" s="231">
        <v>1.2872320100000001E-3</v>
      </c>
      <c r="H1951" s="231">
        <v>3.9877912100000001E-3</v>
      </c>
    </row>
    <row r="1952" spans="1:8">
      <c r="A1952" s="227" t="s">
        <v>129</v>
      </c>
      <c r="B1952" s="227" t="s">
        <v>61</v>
      </c>
      <c r="C1952" s="227" t="s">
        <v>96</v>
      </c>
      <c r="D1952" s="230">
        <v>194</v>
      </c>
      <c r="E1952" s="231">
        <v>8.5954799100000003E-3</v>
      </c>
      <c r="F1952" s="231">
        <v>1.5601133799999999E-3</v>
      </c>
      <c r="G1952" s="231">
        <v>1.6587912900000001E-3</v>
      </c>
      <c r="H1952" s="231">
        <v>5.3765747899999997E-3</v>
      </c>
    </row>
    <row r="1953" spans="1:8">
      <c r="A1953" s="227" t="s">
        <v>129</v>
      </c>
      <c r="B1953" s="227" t="s">
        <v>62</v>
      </c>
      <c r="C1953" s="227" t="s">
        <v>96</v>
      </c>
      <c r="D1953" s="230">
        <v>391</v>
      </c>
      <c r="E1953" s="231">
        <v>7.41388984E-3</v>
      </c>
      <c r="F1953" s="231">
        <v>1.4100239100000001E-3</v>
      </c>
      <c r="G1953" s="231">
        <v>1.69410674E-3</v>
      </c>
      <c r="H1953" s="231">
        <v>4.3097586700000003E-3</v>
      </c>
    </row>
    <row r="1954" spans="1:8">
      <c r="A1954" s="227" t="s">
        <v>129</v>
      </c>
      <c r="B1954" s="227" t="s">
        <v>57</v>
      </c>
      <c r="C1954" s="227" t="s">
        <v>97</v>
      </c>
      <c r="D1954" s="230">
        <v>786</v>
      </c>
      <c r="E1954" s="231">
        <v>7.3074961099999997E-3</v>
      </c>
      <c r="F1954" s="231">
        <v>9.0371996000000005E-4</v>
      </c>
      <c r="G1954" s="231">
        <v>1.50090389E-3</v>
      </c>
      <c r="H1954" s="231">
        <v>4.90287178E-3</v>
      </c>
    </row>
    <row r="1955" spans="1:8">
      <c r="A1955" s="227" t="s">
        <v>129</v>
      </c>
      <c r="B1955" s="227" t="s">
        <v>59</v>
      </c>
      <c r="C1955" s="227" t="s">
        <v>97</v>
      </c>
      <c r="D1955" s="230">
        <v>302</v>
      </c>
      <c r="E1955" s="231">
        <v>6.2414150200000001E-3</v>
      </c>
      <c r="F1955" s="231">
        <v>6.8156708000000001E-4</v>
      </c>
      <c r="G1955" s="231">
        <v>1.35064054E-3</v>
      </c>
      <c r="H1955" s="231">
        <v>4.2092068999999999E-3</v>
      </c>
    </row>
    <row r="1956" spans="1:8">
      <c r="A1956" s="227" t="s">
        <v>129</v>
      </c>
      <c r="B1956" s="227" t="s">
        <v>60</v>
      </c>
      <c r="C1956" s="227" t="s">
        <v>97</v>
      </c>
      <c r="D1956" s="230">
        <v>171</v>
      </c>
      <c r="E1956" s="231">
        <v>7.05537934E-3</v>
      </c>
      <c r="F1956" s="231">
        <v>9.2497808999999999E-4</v>
      </c>
      <c r="G1956" s="231">
        <v>1.40323779E-3</v>
      </c>
      <c r="H1956" s="231">
        <v>4.7271629499999997E-3</v>
      </c>
    </row>
    <row r="1957" spans="1:8">
      <c r="A1957" s="227" t="s">
        <v>129</v>
      </c>
      <c r="B1957" s="227" t="s">
        <v>61</v>
      </c>
      <c r="C1957" s="227" t="s">
        <v>97</v>
      </c>
      <c r="D1957" s="230">
        <v>104</v>
      </c>
      <c r="E1957" s="231">
        <v>8.8861064199999996E-3</v>
      </c>
      <c r="F1957" s="231">
        <v>1.4199383400000001E-3</v>
      </c>
      <c r="G1957" s="231">
        <v>1.8920270100000001E-3</v>
      </c>
      <c r="H1957" s="231">
        <v>5.5741406200000001E-3</v>
      </c>
    </row>
    <row r="1958" spans="1:8">
      <c r="A1958" s="227" t="s">
        <v>129</v>
      </c>
      <c r="B1958" s="227" t="s">
        <v>62</v>
      </c>
      <c r="C1958" s="227" t="s">
        <v>97</v>
      </c>
      <c r="D1958" s="230">
        <v>209</v>
      </c>
      <c r="E1958" s="231">
        <v>8.2687065699999993E-3</v>
      </c>
      <c r="F1958" s="231">
        <v>9.5045831000000001E-4</v>
      </c>
      <c r="G1958" s="231">
        <v>1.6033136000000001E-3</v>
      </c>
      <c r="H1958" s="231">
        <v>5.7149341999999997E-3</v>
      </c>
    </row>
    <row r="1959" spans="1:8">
      <c r="A1959" s="227" t="s">
        <v>129</v>
      </c>
      <c r="B1959" s="227" t="s">
        <v>57</v>
      </c>
      <c r="C1959" s="227" t="s">
        <v>98</v>
      </c>
      <c r="D1959" s="230">
        <v>561</v>
      </c>
      <c r="E1959" s="231">
        <v>6.8238138699999997E-3</v>
      </c>
      <c r="F1959" s="231">
        <v>2.3746427999999999E-4</v>
      </c>
      <c r="G1959" s="231">
        <v>1.73014848E-3</v>
      </c>
      <c r="H1959" s="231">
        <v>4.8443790100000002E-3</v>
      </c>
    </row>
    <row r="1960" spans="1:8">
      <c r="A1960" s="227" t="s">
        <v>129</v>
      </c>
      <c r="B1960" s="227" t="s">
        <v>59</v>
      </c>
      <c r="C1960" s="227" t="s">
        <v>98</v>
      </c>
      <c r="D1960" s="230">
        <v>218</v>
      </c>
      <c r="E1960" s="231">
        <v>6.3211431499999998E-3</v>
      </c>
      <c r="F1960" s="231">
        <v>1.6904497E-4</v>
      </c>
      <c r="G1960" s="231">
        <v>1.6510573700000001E-3</v>
      </c>
      <c r="H1960" s="231">
        <v>4.48973173E-3</v>
      </c>
    </row>
    <row r="1961" spans="1:8">
      <c r="A1961" s="227" t="s">
        <v>129</v>
      </c>
      <c r="B1961" s="227" t="s">
        <v>60</v>
      </c>
      <c r="C1961" s="227" t="s">
        <v>98</v>
      </c>
      <c r="D1961" s="230">
        <v>154</v>
      </c>
      <c r="E1961" s="231">
        <v>6.8894297500000003E-3</v>
      </c>
      <c r="F1961" s="231">
        <v>3.2249554000000002E-4</v>
      </c>
      <c r="G1961" s="231">
        <v>1.6829002E-3</v>
      </c>
      <c r="H1961" s="231">
        <v>4.8722340400000003E-3</v>
      </c>
    </row>
    <row r="1962" spans="1:8">
      <c r="A1962" s="227" t="s">
        <v>129</v>
      </c>
      <c r="B1962" s="227" t="s">
        <v>61</v>
      </c>
      <c r="C1962" s="227" t="s">
        <v>98</v>
      </c>
      <c r="D1962" s="230">
        <v>35</v>
      </c>
      <c r="E1962" s="231">
        <v>8.5175262200000001E-3</v>
      </c>
      <c r="F1962" s="231">
        <v>7.1494684000000005E-4</v>
      </c>
      <c r="G1962" s="231">
        <v>2.3091928499999999E-3</v>
      </c>
      <c r="H1962" s="231">
        <v>5.4821426299999998E-3</v>
      </c>
    </row>
    <row r="1963" spans="1:8">
      <c r="A1963" s="227" t="s">
        <v>129</v>
      </c>
      <c r="B1963" s="227" t="s">
        <v>62</v>
      </c>
      <c r="C1963" s="227" t="s">
        <v>98</v>
      </c>
      <c r="D1963" s="230">
        <v>154</v>
      </c>
      <c r="E1963" s="231">
        <v>7.0848362099999998E-3</v>
      </c>
      <c r="F1963" s="231">
        <v>1.4076755E-4</v>
      </c>
      <c r="G1963" s="231">
        <v>1.7577559E-3</v>
      </c>
      <c r="H1963" s="231">
        <v>5.1736108800000003E-3</v>
      </c>
    </row>
    <row r="1964" spans="1:8">
      <c r="A1964" s="227" t="s">
        <v>129</v>
      </c>
      <c r="B1964" s="227" t="s">
        <v>57</v>
      </c>
      <c r="C1964" s="227" t="s">
        <v>99</v>
      </c>
      <c r="D1964" s="230">
        <v>1919</v>
      </c>
      <c r="E1964" s="231">
        <v>6.1866891499999998E-3</v>
      </c>
      <c r="F1964" s="231">
        <v>1.10333651E-3</v>
      </c>
      <c r="G1964" s="231">
        <v>9.1631177999999998E-4</v>
      </c>
      <c r="H1964" s="231">
        <v>4.1670403699999997E-3</v>
      </c>
    </row>
    <row r="1965" spans="1:8">
      <c r="A1965" s="227" t="s">
        <v>129</v>
      </c>
      <c r="B1965" s="227" t="s">
        <v>59</v>
      </c>
      <c r="C1965" s="227" t="s">
        <v>99</v>
      </c>
      <c r="D1965" s="230">
        <v>636</v>
      </c>
      <c r="E1965" s="231">
        <v>5.5286947300000003E-3</v>
      </c>
      <c r="F1965" s="231">
        <v>1.0224308900000001E-3</v>
      </c>
      <c r="G1965" s="231">
        <v>7.7513516000000005E-4</v>
      </c>
      <c r="H1965" s="231">
        <v>3.7311281999999999E-3</v>
      </c>
    </row>
    <row r="1966" spans="1:8">
      <c r="A1966" s="227" t="s">
        <v>129</v>
      </c>
      <c r="B1966" s="227" t="s">
        <v>60</v>
      </c>
      <c r="C1966" s="227" t="s">
        <v>99</v>
      </c>
      <c r="D1966" s="230">
        <v>410</v>
      </c>
      <c r="E1966" s="231">
        <v>6.2383409899999997E-3</v>
      </c>
      <c r="F1966" s="231">
        <v>1.2043245000000001E-3</v>
      </c>
      <c r="G1966" s="231">
        <v>8.3530914999999995E-4</v>
      </c>
      <c r="H1966" s="231">
        <v>4.19870686E-3</v>
      </c>
    </row>
    <row r="1967" spans="1:8">
      <c r="A1967" s="227" t="s">
        <v>129</v>
      </c>
      <c r="B1967" s="227" t="s">
        <v>61</v>
      </c>
      <c r="C1967" s="227" t="s">
        <v>99</v>
      </c>
      <c r="D1967" s="230">
        <v>170</v>
      </c>
      <c r="E1967" s="231">
        <v>7.6260210100000001E-3</v>
      </c>
      <c r="F1967" s="231">
        <v>1.26273123E-3</v>
      </c>
      <c r="G1967" s="231">
        <v>1.1601304900000001E-3</v>
      </c>
      <c r="H1967" s="231">
        <v>5.2031587799999997E-3</v>
      </c>
    </row>
    <row r="1968" spans="1:8">
      <c r="A1968" s="227" t="s">
        <v>129</v>
      </c>
      <c r="B1968" s="227" t="s">
        <v>62</v>
      </c>
      <c r="C1968" s="227" t="s">
        <v>99</v>
      </c>
      <c r="D1968" s="230">
        <v>703</v>
      </c>
      <c r="E1968" s="231">
        <v>6.4037884099999998E-3</v>
      </c>
      <c r="F1968" s="231">
        <v>1.0790887099999999E-3</v>
      </c>
      <c r="G1968" s="231">
        <v>1.0323149699999999E-3</v>
      </c>
      <c r="H1968" s="231">
        <v>4.2923842499999997E-3</v>
      </c>
    </row>
    <row r="1969" spans="1:8">
      <c r="A1969" s="227" t="s">
        <v>129</v>
      </c>
      <c r="B1969" s="227" t="s">
        <v>57</v>
      </c>
      <c r="C1969" s="227" t="s">
        <v>100</v>
      </c>
      <c r="D1969" s="230">
        <v>1414</v>
      </c>
      <c r="E1969" s="231">
        <v>7.4666281099999999E-3</v>
      </c>
      <c r="F1969" s="231">
        <v>1.1108325700000001E-3</v>
      </c>
      <c r="G1969" s="231">
        <v>1.17164966E-3</v>
      </c>
      <c r="H1969" s="231">
        <v>5.1841454100000003E-3</v>
      </c>
    </row>
    <row r="1970" spans="1:8">
      <c r="A1970" s="227" t="s">
        <v>129</v>
      </c>
      <c r="B1970" s="227" t="s">
        <v>59</v>
      </c>
      <c r="C1970" s="227" t="s">
        <v>100</v>
      </c>
      <c r="D1970" s="230">
        <v>616</v>
      </c>
      <c r="E1970" s="231">
        <v>6.6335976399999998E-3</v>
      </c>
      <c r="F1970" s="231">
        <v>1.01340766E-3</v>
      </c>
      <c r="G1970" s="231">
        <v>9.9127409999999992E-4</v>
      </c>
      <c r="H1970" s="231">
        <v>4.6289154000000001E-3</v>
      </c>
    </row>
    <row r="1971" spans="1:8">
      <c r="A1971" s="227" t="s">
        <v>129</v>
      </c>
      <c r="B1971" s="227" t="s">
        <v>60</v>
      </c>
      <c r="C1971" s="227" t="s">
        <v>100</v>
      </c>
      <c r="D1971" s="230">
        <v>370</v>
      </c>
      <c r="E1971" s="231">
        <v>7.7890075100000003E-3</v>
      </c>
      <c r="F1971" s="231">
        <v>1.11179904E-3</v>
      </c>
      <c r="G1971" s="231">
        <v>1.17774001E-3</v>
      </c>
      <c r="H1971" s="231">
        <v>5.4994679699999997E-3</v>
      </c>
    </row>
    <row r="1972" spans="1:8">
      <c r="A1972" s="227" t="s">
        <v>129</v>
      </c>
      <c r="B1972" s="227" t="s">
        <v>61</v>
      </c>
      <c r="C1972" s="227" t="s">
        <v>100</v>
      </c>
      <c r="D1972" s="230">
        <v>117</v>
      </c>
      <c r="E1972" s="231">
        <v>8.8542653600000003E-3</v>
      </c>
      <c r="F1972" s="231">
        <v>1.26384911E-3</v>
      </c>
      <c r="G1972" s="231">
        <v>1.5231281200000001E-3</v>
      </c>
      <c r="H1972" s="231">
        <v>6.0672876700000001E-3</v>
      </c>
    </row>
    <row r="1973" spans="1:8">
      <c r="A1973" s="227" t="s">
        <v>129</v>
      </c>
      <c r="B1973" s="227" t="s">
        <v>62</v>
      </c>
      <c r="C1973" s="227" t="s">
        <v>100</v>
      </c>
      <c r="D1973" s="230">
        <v>311</v>
      </c>
      <c r="E1973" s="231">
        <v>8.2110423800000002E-3</v>
      </c>
      <c r="F1973" s="231">
        <v>1.2450872899999999E-3</v>
      </c>
      <c r="G1973" s="231">
        <v>1.3894468800000001E-3</v>
      </c>
      <c r="H1973" s="231">
        <v>5.57650777E-3</v>
      </c>
    </row>
    <row r="1974" spans="1:8">
      <c r="A1974" s="227" t="s">
        <v>129</v>
      </c>
      <c r="B1974" s="227" t="s">
        <v>57</v>
      </c>
      <c r="C1974" s="227" t="s">
        <v>101</v>
      </c>
      <c r="D1974" s="230">
        <v>803</v>
      </c>
      <c r="E1974" s="231">
        <v>7.7420751900000003E-3</v>
      </c>
      <c r="F1974" s="231">
        <v>8.3238180000000004E-4</v>
      </c>
      <c r="G1974" s="231">
        <v>2.0266878700000001E-3</v>
      </c>
      <c r="H1974" s="231">
        <v>4.88300504E-3</v>
      </c>
    </row>
    <row r="1975" spans="1:8">
      <c r="A1975" s="227" t="s">
        <v>129</v>
      </c>
      <c r="B1975" s="227" t="s">
        <v>59</v>
      </c>
      <c r="C1975" s="227" t="s">
        <v>101</v>
      </c>
      <c r="D1975" s="230">
        <v>262</v>
      </c>
      <c r="E1975" s="231">
        <v>6.6694936500000003E-3</v>
      </c>
      <c r="F1975" s="231">
        <v>7.3694139000000003E-4</v>
      </c>
      <c r="G1975" s="231">
        <v>1.8912122799999999E-3</v>
      </c>
      <c r="H1975" s="231">
        <v>4.0413395200000002E-3</v>
      </c>
    </row>
    <row r="1976" spans="1:8">
      <c r="A1976" s="227" t="s">
        <v>129</v>
      </c>
      <c r="B1976" s="227" t="s">
        <v>60</v>
      </c>
      <c r="C1976" s="227" t="s">
        <v>101</v>
      </c>
      <c r="D1976" s="230">
        <v>203</v>
      </c>
      <c r="E1976" s="231">
        <v>7.54601102E-3</v>
      </c>
      <c r="F1976" s="231">
        <v>9.3231138000000001E-4</v>
      </c>
      <c r="G1976" s="231">
        <v>2.0081871200000002E-3</v>
      </c>
      <c r="H1976" s="231">
        <v>4.60551199E-3</v>
      </c>
    </row>
    <row r="1977" spans="1:8">
      <c r="A1977" s="227" t="s">
        <v>129</v>
      </c>
      <c r="B1977" s="227" t="s">
        <v>61</v>
      </c>
      <c r="C1977" s="227" t="s">
        <v>101</v>
      </c>
      <c r="D1977" s="230">
        <v>101</v>
      </c>
      <c r="E1977" s="231">
        <v>9.8057615800000008E-3</v>
      </c>
      <c r="F1977" s="231">
        <v>9.0701753999999999E-4</v>
      </c>
      <c r="G1977" s="231">
        <v>2.1739775899999999E-3</v>
      </c>
      <c r="H1977" s="231">
        <v>6.7247659700000002E-3</v>
      </c>
    </row>
    <row r="1978" spans="1:8">
      <c r="A1978" s="227" t="s">
        <v>129</v>
      </c>
      <c r="B1978" s="227" t="s">
        <v>62</v>
      </c>
      <c r="C1978" s="227" t="s">
        <v>101</v>
      </c>
      <c r="D1978" s="230">
        <v>237</v>
      </c>
      <c r="E1978" s="231">
        <v>8.21627378E-3</v>
      </c>
      <c r="F1978" s="231">
        <v>8.2048926999999999E-4</v>
      </c>
      <c r="G1978" s="231">
        <v>2.1295317200000002E-3</v>
      </c>
      <c r="H1978" s="231">
        <v>5.2662523100000004E-3</v>
      </c>
    </row>
    <row r="1979" spans="1:8">
      <c r="A1979" s="227" t="s">
        <v>129</v>
      </c>
      <c r="B1979" s="227" t="s">
        <v>57</v>
      </c>
      <c r="C1979" s="227" t="s">
        <v>102</v>
      </c>
      <c r="D1979" s="230">
        <v>1235</v>
      </c>
      <c r="E1979" s="231">
        <v>6.52184524E-3</v>
      </c>
      <c r="F1979" s="231">
        <v>9.2337658000000002E-4</v>
      </c>
      <c r="G1979" s="231">
        <v>9.0494239999999997E-4</v>
      </c>
      <c r="H1979" s="231">
        <v>4.69352577E-3</v>
      </c>
    </row>
    <row r="1980" spans="1:8">
      <c r="A1980" s="227" t="s">
        <v>129</v>
      </c>
      <c r="B1980" s="227" t="s">
        <v>59</v>
      </c>
      <c r="C1980" s="227" t="s">
        <v>102</v>
      </c>
      <c r="D1980" s="230">
        <v>530</v>
      </c>
      <c r="E1980" s="231">
        <v>6.0120979399999998E-3</v>
      </c>
      <c r="F1980" s="231">
        <v>8.2990454999999999E-4</v>
      </c>
      <c r="G1980" s="231">
        <v>8.8404064000000004E-4</v>
      </c>
      <c r="H1980" s="231">
        <v>4.2981522600000002E-3</v>
      </c>
    </row>
    <row r="1981" spans="1:8">
      <c r="A1981" s="227" t="s">
        <v>129</v>
      </c>
      <c r="B1981" s="227" t="s">
        <v>60</v>
      </c>
      <c r="C1981" s="227" t="s">
        <v>102</v>
      </c>
      <c r="D1981" s="230">
        <v>291</v>
      </c>
      <c r="E1981" s="231">
        <v>6.2102660699999996E-3</v>
      </c>
      <c r="F1981" s="231">
        <v>9.2425519999999998E-4</v>
      </c>
      <c r="G1981" s="231">
        <v>8.1806008000000002E-4</v>
      </c>
      <c r="H1981" s="231">
        <v>4.4679502999999997E-3</v>
      </c>
    </row>
    <row r="1982" spans="1:8">
      <c r="A1982" s="227" t="s">
        <v>129</v>
      </c>
      <c r="B1982" s="227" t="s">
        <v>61</v>
      </c>
      <c r="C1982" s="227" t="s">
        <v>102</v>
      </c>
      <c r="D1982" s="230">
        <v>99</v>
      </c>
      <c r="E1982" s="231">
        <v>8.6920125000000004E-3</v>
      </c>
      <c r="F1982" s="231">
        <v>1.12537387E-3</v>
      </c>
      <c r="G1982" s="231">
        <v>1.1443132800000001E-3</v>
      </c>
      <c r="H1982" s="231">
        <v>6.4223248600000001E-3</v>
      </c>
    </row>
    <row r="1983" spans="1:8">
      <c r="A1983" s="227" t="s">
        <v>129</v>
      </c>
      <c r="B1983" s="227" t="s">
        <v>62</v>
      </c>
      <c r="C1983" s="227" t="s">
        <v>102</v>
      </c>
      <c r="D1983" s="230">
        <v>315</v>
      </c>
      <c r="E1983" s="231">
        <v>6.9853025300000001E-3</v>
      </c>
      <c r="F1983" s="231">
        <v>1.01635044E-3</v>
      </c>
      <c r="G1983" s="231">
        <v>9.4514231000000001E-4</v>
      </c>
      <c r="H1983" s="231">
        <v>5.0238092900000003E-3</v>
      </c>
    </row>
    <row r="1984" spans="1:8">
      <c r="A1984" s="227" t="s">
        <v>129</v>
      </c>
      <c r="B1984" s="227" t="s">
        <v>57</v>
      </c>
      <c r="C1984" s="227" t="s">
        <v>103</v>
      </c>
      <c r="D1984" s="230">
        <v>1722</v>
      </c>
      <c r="E1984" s="231">
        <v>4.7626640299999997E-3</v>
      </c>
      <c r="F1984" s="231">
        <v>7.9035040000000002E-4</v>
      </c>
      <c r="G1984" s="231">
        <v>5.9730801000000002E-4</v>
      </c>
      <c r="H1984" s="231">
        <v>3.3750051399999998E-3</v>
      </c>
    </row>
    <row r="1985" spans="1:8">
      <c r="A1985" s="227" t="s">
        <v>129</v>
      </c>
      <c r="B1985" s="227" t="s">
        <v>59</v>
      </c>
      <c r="C1985" s="227" t="s">
        <v>103</v>
      </c>
      <c r="D1985" s="230">
        <v>658</v>
      </c>
      <c r="E1985" s="231">
        <v>4.3132772199999999E-3</v>
      </c>
      <c r="F1985" s="231">
        <v>7.0035438000000004E-4</v>
      </c>
      <c r="G1985" s="231">
        <v>5.1773729000000003E-4</v>
      </c>
      <c r="H1985" s="231">
        <v>3.09518508E-3</v>
      </c>
    </row>
    <row r="1986" spans="1:8">
      <c r="A1986" s="227" t="s">
        <v>129</v>
      </c>
      <c r="B1986" s="227" t="s">
        <v>60</v>
      </c>
      <c r="C1986" s="227" t="s">
        <v>103</v>
      </c>
      <c r="D1986" s="230">
        <v>345</v>
      </c>
      <c r="E1986" s="231">
        <v>4.9405190799999997E-3</v>
      </c>
      <c r="F1986" s="231">
        <v>8.9566535000000004E-4</v>
      </c>
      <c r="G1986" s="231">
        <v>5.7944151000000001E-4</v>
      </c>
      <c r="H1986" s="231">
        <v>3.46541173E-3</v>
      </c>
    </row>
    <row r="1987" spans="1:8">
      <c r="A1987" s="227" t="s">
        <v>129</v>
      </c>
      <c r="B1987" s="227" t="s">
        <v>61</v>
      </c>
      <c r="C1987" s="227" t="s">
        <v>103</v>
      </c>
      <c r="D1987" s="230">
        <v>90</v>
      </c>
      <c r="E1987" s="231">
        <v>6.3162291999999997E-3</v>
      </c>
      <c r="F1987" s="231">
        <v>1.07793193E-3</v>
      </c>
      <c r="G1987" s="231">
        <v>5.6237118000000003E-4</v>
      </c>
      <c r="H1987" s="231">
        <v>4.6759256799999999E-3</v>
      </c>
    </row>
    <row r="1988" spans="1:8">
      <c r="A1988" s="227" t="s">
        <v>129</v>
      </c>
      <c r="B1988" s="227" t="s">
        <v>62</v>
      </c>
      <c r="C1988" s="227" t="s">
        <v>103</v>
      </c>
      <c r="D1988" s="230">
        <v>629</v>
      </c>
      <c r="E1988" s="231">
        <v>4.9129274000000002E-3</v>
      </c>
      <c r="F1988" s="231">
        <v>7.8558314000000005E-4</v>
      </c>
      <c r="G1988" s="231">
        <v>6.9534583000000004E-4</v>
      </c>
      <c r="H1988" s="231">
        <v>3.4319979400000001E-3</v>
      </c>
    </row>
    <row r="1989" spans="1:8">
      <c r="A1989" s="227" t="s">
        <v>129</v>
      </c>
      <c r="B1989" s="227" t="s">
        <v>57</v>
      </c>
      <c r="C1989" s="227" t="s">
        <v>104</v>
      </c>
      <c r="D1989" s="230">
        <v>634</v>
      </c>
      <c r="E1989" s="231">
        <v>6.9028578600000001E-3</v>
      </c>
      <c r="F1989" s="231">
        <v>8.1723163000000005E-4</v>
      </c>
      <c r="G1989" s="231">
        <v>1.30551515E-3</v>
      </c>
      <c r="H1989" s="231">
        <v>4.7801106099999999E-3</v>
      </c>
    </row>
    <row r="1990" spans="1:8">
      <c r="A1990" s="227" t="s">
        <v>129</v>
      </c>
      <c r="B1990" s="227" t="s">
        <v>59</v>
      </c>
      <c r="C1990" s="227" t="s">
        <v>104</v>
      </c>
      <c r="D1990" s="230">
        <v>174</v>
      </c>
      <c r="E1990" s="231">
        <v>5.6538684000000004E-3</v>
      </c>
      <c r="F1990" s="231">
        <v>6.0185160999999998E-4</v>
      </c>
      <c r="G1990" s="231">
        <v>1.19731776E-3</v>
      </c>
      <c r="H1990" s="231">
        <v>3.85469857E-3</v>
      </c>
    </row>
    <row r="1991" spans="1:8">
      <c r="A1991" s="227" t="s">
        <v>129</v>
      </c>
      <c r="B1991" s="227" t="s">
        <v>60</v>
      </c>
      <c r="C1991" s="227" t="s">
        <v>104</v>
      </c>
      <c r="D1991" s="230">
        <v>119</v>
      </c>
      <c r="E1991" s="231">
        <v>6.4892621200000004E-3</v>
      </c>
      <c r="F1991" s="231">
        <v>7.1963487000000002E-4</v>
      </c>
      <c r="G1991" s="231">
        <v>1.12414386E-3</v>
      </c>
      <c r="H1991" s="231">
        <v>4.6454829499999999E-3</v>
      </c>
    </row>
    <row r="1992" spans="1:8">
      <c r="A1992" s="227" t="s">
        <v>129</v>
      </c>
      <c r="B1992" s="227" t="s">
        <v>61</v>
      </c>
      <c r="C1992" s="227" t="s">
        <v>104</v>
      </c>
      <c r="D1992" s="230">
        <v>121</v>
      </c>
      <c r="E1992" s="231">
        <v>7.7462119000000001E-3</v>
      </c>
      <c r="F1992" s="231">
        <v>9.1636036000000004E-4</v>
      </c>
      <c r="G1992" s="231">
        <v>1.51629912E-3</v>
      </c>
      <c r="H1992" s="231">
        <v>5.3135519500000002E-3</v>
      </c>
    </row>
    <row r="1993" spans="1:8">
      <c r="A1993" s="227" t="s">
        <v>129</v>
      </c>
      <c r="B1993" s="227" t="s">
        <v>62</v>
      </c>
      <c r="C1993" s="227" t="s">
        <v>104</v>
      </c>
      <c r="D1993" s="230">
        <v>220</v>
      </c>
      <c r="E1993" s="231">
        <v>7.6505679500000002E-3</v>
      </c>
      <c r="F1993" s="231">
        <v>9.8584782999999992E-4</v>
      </c>
      <c r="G1993" s="231">
        <v>1.37326364E-3</v>
      </c>
      <c r="H1993" s="231">
        <v>5.29145599E-3</v>
      </c>
    </row>
    <row r="1994" spans="1:8">
      <c r="A1994" s="227" t="s">
        <v>129</v>
      </c>
      <c r="B1994" s="227" t="s">
        <v>57</v>
      </c>
      <c r="C1994" s="227" t="s">
        <v>105</v>
      </c>
      <c r="D1994" s="230">
        <v>3747</v>
      </c>
      <c r="E1994" s="231">
        <v>4.63564346E-3</v>
      </c>
      <c r="F1994" s="231">
        <v>8.8215918999999998E-4</v>
      </c>
      <c r="G1994" s="231">
        <v>7.1520464000000004E-4</v>
      </c>
      <c r="H1994" s="231">
        <v>3.0382791499999999E-3</v>
      </c>
    </row>
    <row r="1995" spans="1:8">
      <c r="A1995" s="227" t="s">
        <v>129</v>
      </c>
      <c r="B1995" s="227" t="s">
        <v>59</v>
      </c>
      <c r="C1995" s="227" t="s">
        <v>105</v>
      </c>
      <c r="D1995" s="230">
        <v>1838</v>
      </c>
      <c r="E1995" s="231">
        <v>4.3891934299999996E-3</v>
      </c>
      <c r="F1995" s="231">
        <v>8.4519052999999995E-4</v>
      </c>
      <c r="G1995" s="231">
        <v>6.5430017999999995E-4</v>
      </c>
      <c r="H1995" s="231">
        <v>2.88970224E-3</v>
      </c>
    </row>
    <row r="1996" spans="1:8">
      <c r="A1996" s="227" t="s">
        <v>129</v>
      </c>
      <c r="B1996" s="227" t="s">
        <v>60</v>
      </c>
      <c r="C1996" s="227" t="s">
        <v>105</v>
      </c>
      <c r="D1996" s="230">
        <v>791</v>
      </c>
      <c r="E1996" s="231">
        <v>4.6377063700000004E-3</v>
      </c>
      <c r="F1996" s="231">
        <v>9.7741640999999993E-4</v>
      </c>
      <c r="G1996" s="231">
        <v>6.6939387E-4</v>
      </c>
      <c r="H1996" s="231">
        <v>2.9908955900000002E-3</v>
      </c>
    </row>
    <row r="1997" spans="1:8">
      <c r="A1997" s="227" t="s">
        <v>129</v>
      </c>
      <c r="B1997" s="227" t="s">
        <v>61</v>
      </c>
      <c r="C1997" s="227" t="s">
        <v>105</v>
      </c>
      <c r="D1997" s="230">
        <v>144</v>
      </c>
      <c r="E1997" s="231">
        <v>5.5793464699999996E-3</v>
      </c>
      <c r="F1997" s="231">
        <v>1.01771455E-3</v>
      </c>
      <c r="G1997" s="231">
        <v>9.0768043999999999E-4</v>
      </c>
      <c r="H1997" s="231">
        <v>3.6539510099999999E-3</v>
      </c>
    </row>
    <row r="1998" spans="1:8">
      <c r="A1998" s="227" t="s">
        <v>129</v>
      </c>
      <c r="B1998" s="227" t="s">
        <v>62</v>
      </c>
      <c r="C1998" s="227" t="s">
        <v>105</v>
      </c>
      <c r="D1998" s="230">
        <v>974</v>
      </c>
      <c r="E1998" s="231">
        <v>4.9595142599999998E-3</v>
      </c>
      <c r="F1998" s="231">
        <v>8.5452054000000001E-4</v>
      </c>
      <c r="G1998" s="231">
        <v>8.3888248000000003E-4</v>
      </c>
      <c r="H1998" s="231">
        <v>3.26611077E-3</v>
      </c>
    </row>
    <row r="1999" spans="1:8">
      <c r="A1999" s="227" t="s">
        <v>129</v>
      </c>
      <c r="B1999" s="227" t="s">
        <v>57</v>
      </c>
      <c r="C1999" s="227" t="s">
        <v>106</v>
      </c>
      <c r="D1999" s="230">
        <v>906</v>
      </c>
      <c r="E1999" s="231">
        <v>6.7919500299999996E-3</v>
      </c>
      <c r="F1999" s="231">
        <v>9.5518024000000004E-4</v>
      </c>
      <c r="G1999" s="231">
        <v>1.6904022199999999E-3</v>
      </c>
      <c r="H1999" s="231">
        <v>4.1463670800000003E-3</v>
      </c>
    </row>
    <row r="2000" spans="1:8">
      <c r="A2000" s="227" t="s">
        <v>129</v>
      </c>
      <c r="B2000" s="227" t="s">
        <v>59</v>
      </c>
      <c r="C2000" s="227" t="s">
        <v>106</v>
      </c>
      <c r="D2000" s="230">
        <v>414</v>
      </c>
      <c r="E2000" s="231">
        <v>6.1205043200000002E-3</v>
      </c>
      <c r="F2000" s="231">
        <v>8.1790099000000004E-4</v>
      </c>
      <c r="G2000" s="231">
        <v>1.61382825E-3</v>
      </c>
      <c r="H2000" s="231">
        <v>3.6887745899999999E-3</v>
      </c>
    </row>
    <row r="2001" spans="1:8">
      <c r="A2001" s="227" t="s">
        <v>129</v>
      </c>
      <c r="B2001" s="227" t="s">
        <v>60</v>
      </c>
      <c r="C2001" s="227" t="s">
        <v>106</v>
      </c>
      <c r="D2001" s="230">
        <v>190</v>
      </c>
      <c r="E2001" s="231">
        <v>6.2693101700000003E-3</v>
      </c>
      <c r="F2001" s="231">
        <v>9.2324536999999999E-4</v>
      </c>
      <c r="G2001" s="231">
        <v>1.5686522999999999E-3</v>
      </c>
      <c r="H2001" s="231">
        <v>3.7774120199999999E-3</v>
      </c>
    </row>
    <row r="2002" spans="1:8">
      <c r="A2002" s="227" t="s">
        <v>129</v>
      </c>
      <c r="B2002" s="227" t="s">
        <v>61</v>
      </c>
      <c r="C2002" s="227" t="s">
        <v>106</v>
      </c>
      <c r="D2002" s="230">
        <v>78</v>
      </c>
      <c r="E2002" s="231">
        <v>8.7173549399999998E-3</v>
      </c>
      <c r="F2002" s="231">
        <v>1.25059331E-3</v>
      </c>
      <c r="G2002" s="231">
        <v>1.88419967E-3</v>
      </c>
      <c r="H2002" s="231">
        <v>5.5825614699999996E-3</v>
      </c>
    </row>
    <row r="2003" spans="1:8">
      <c r="A2003" s="227" t="s">
        <v>129</v>
      </c>
      <c r="B2003" s="227" t="s">
        <v>62</v>
      </c>
      <c r="C2003" s="227" t="s">
        <v>106</v>
      </c>
      <c r="D2003" s="230">
        <v>224</v>
      </c>
      <c r="E2003" s="231">
        <v>7.8057826699999997E-3</v>
      </c>
      <c r="F2003" s="231">
        <v>1.1331222700000001E-3</v>
      </c>
      <c r="G2003" s="231">
        <v>1.8677143E-3</v>
      </c>
      <c r="H2003" s="231">
        <v>4.8049456099999999E-3</v>
      </c>
    </row>
    <row r="2004" spans="1:8">
      <c r="A2004" s="227" t="s">
        <v>129</v>
      </c>
      <c r="B2004" s="227" t="s">
        <v>57</v>
      </c>
      <c r="C2004" s="227" t="s">
        <v>107</v>
      </c>
      <c r="D2004" s="230">
        <v>3290</v>
      </c>
      <c r="E2004" s="231">
        <v>5.8285697799999999E-3</v>
      </c>
      <c r="F2004" s="231">
        <v>9.5403765999999999E-4</v>
      </c>
      <c r="G2004" s="231">
        <v>1.02932544E-3</v>
      </c>
      <c r="H2004" s="231">
        <v>3.84520619E-3</v>
      </c>
    </row>
    <row r="2005" spans="1:8">
      <c r="A2005" s="227" t="s">
        <v>129</v>
      </c>
      <c r="B2005" s="227" t="s">
        <v>59</v>
      </c>
      <c r="C2005" s="227" t="s">
        <v>107</v>
      </c>
      <c r="D2005" s="230">
        <v>1164</v>
      </c>
      <c r="E2005" s="231">
        <v>5.2159497099999999E-3</v>
      </c>
      <c r="F2005" s="231">
        <v>8.6118443999999995E-4</v>
      </c>
      <c r="G2005" s="231">
        <v>8.9364952999999999E-4</v>
      </c>
      <c r="H2005" s="231">
        <v>3.4611152500000002E-3</v>
      </c>
    </row>
    <row r="2006" spans="1:8">
      <c r="A2006" s="227" t="s">
        <v>129</v>
      </c>
      <c r="B2006" s="227" t="s">
        <v>60</v>
      </c>
      <c r="C2006" s="227" t="s">
        <v>107</v>
      </c>
      <c r="D2006" s="230">
        <v>664</v>
      </c>
      <c r="E2006" s="231">
        <v>5.5412097399999997E-3</v>
      </c>
      <c r="F2006" s="231">
        <v>9.4642434999999997E-4</v>
      </c>
      <c r="G2006" s="231">
        <v>1.03373539E-3</v>
      </c>
      <c r="H2006" s="231">
        <v>3.5610495199999998E-3</v>
      </c>
    </row>
    <row r="2007" spans="1:8">
      <c r="A2007" s="227" t="s">
        <v>129</v>
      </c>
      <c r="B2007" s="227" t="s">
        <v>61</v>
      </c>
      <c r="C2007" s="227" t="s">
        <v>107</v>
      </c>
      <c r="D2007" s="230">
        <v>314</v>
      </c>
      <c r="E2007" s="231">
        <v>7.7562881099999996E-3</v>
      </c>
      <c r="F2007" s="231">
        <v>1.3449882599999999E-3</v>
      </c>
      <c r="G2007" s="231">
        <v>1.1240118999999999E-3</v>
      </c>
      <c r="H2007" s="231">
        <v>5.2872874299999999E-3</v>
      </c>
    </row>
    <row r="2008" spans="1:8">
      <c r="A2008" s="227" t="s">
        <v>129</v>
      </c>
      <c r="B2008" s="227" t="s">
        <v>62</v>
      </c>
      <c r="C2008" s="227" t="s">
        <v>107</v>
      </c>
      <c r="D2008" s="230">
        <v>1148</v>
      </c>
      <c r="E2008" s="231">
        <v>6.0886684600000001E-3</v>
      </c>
      <c r="F2008" s="231">
        <v>9.4565605000000003E-4</v>
      </c>
      <c r="G2008" s="231">
        <v>1.1384430400000001E-3</v>
      </c>
      <c r="H2008" s="231">
        <v>4.0045688899999999E-3</v>
      </c>
    </row>
    <row r="2009" spans="1:8">
      <c r="A2009" s="227" t="s">
        <v>130</v>
      </c>
      <c r="B2009" s="227" t="s">
        <v>57</v>
      </c>
      <c r="C2009" s="227" t="s">
        <v>58</v>
      </c>
      <c r="D2009" s="230">
        <v>62013</v>
      </c>
      <c r="E2009" s="231">
        <v>6.0516611600000001E-3</v>
      </c>
      <c r="F2009" s="231">
        <v>9.4615330000000003E-4</v>
      </c>
      <c r="G2009" s="231">
        <v>1.1000535999999999E-3</v>
      </c>
      <c r="H2009" s="231">
        <v>4.0053557899999998E-3</v>
      </c>
    </row>
    <row r="2010" spans="1:8">
      <c r="A2010" s="227" t="s">
        <v>130</v>
      </c>
      <c r="B2010" s="227" t="s">
        <v>59</v>
      </c>
      <c r="C2010" s="227" t="s">
        <v>58</v>
      </c>
      <c r="D2010" s="230">
        <v>27347</v>
      </c>
      <c r="E2010" s="231">
        <v>5.39170177E-3</v>
      </c>
      <c r="F2010" s="231">
        <v>8.4900910999999996E-4</v>
      </c>
      <c r="G2010" s="231">
        <v>9.5499650999999997E-4</v>
      </c>
      <c r="H2010" s="231">
        <v>3.58760636E-3</v>
      </c>
    </row>
    <row r="2011" spans="1:8">
      <c r="A2011" s="227" t="s">
        <v>130</v>
      </c>
      <c r="B2011" s="227" t="s">
        <v>60</v>
      </c>
      <c r="C2011" s="227" t="s">
        <v>58</v>
      </c>
      <c r="D2011" s="230">
        <v>13782</v>
      </c>
      <c r="E2011" s="231">
        <v>5.9787144500000004E-3</v>
      </c>
      <c r="F2011" s="231">
        <v>9.8709561000000006E-4</v>
      </c>
      <c r="G2011" s="231">
        <v>1.06713409E-3</v>
      </c>
      <c r="H2011" s="231">
        <v>3.9243650099999999E-3</v>
      </c>
    </row>
    <row r="2012" spans="1:8">
      <c r="A2012" s="227" t="s">
        <v>130</v>
      </c>
      <c r="B2012" s="227" t="s">
        <v>61</v>
      </c>
      <c r="C2012" s="227" t="s">
        <v>58</v>
      </c>
      <c r="D2012" s="230">
        <v>5222</v>
      </c>
      <c r="E2012" s="231">
        <v>7.7019476199999999E-3</v>
      </c>
      <c r="F2012" s="231">
        <v>1.24057117E-3</v>
      </c>
      <c r="G2012" s="231">
        <v>1.3865547700000001E-3</v>
      </c>
      <c r="H2012" s="231">
        <v>5.0747569400000003E-3</v>
      </c>
    </row>
    <row r="2013" spans="1:8">
      <c r="A2013" s="227" t="s">
        <v>130</v>
      </c>
      <c r="B2013" s="227" t="s">
        <v>62</v>
      </c>
      <c r="C2013" s="227" t="s">
        <v>58</v>
      </c>
      <c r="D2013" s="230">
        <v>15662</v>
      </c>
      <c r="E2013" s="231">
        <v>6.7179531299999999E-3</v>
      </c>
      <c r="F2013" s="231">
        <v>9.8158204E-4</v>
      </c>
      <c r="G2013" s="231">
        <v>1.28677712E-3</v>
      </c>
      <c r="H2013" s="231">
        <v>4.4494878200000004E-3</v>
      </c>
    </row>
    <row r="2014" spans="1:8">
      <c r="A2014" s="227" t="s">
        <v>130</v>
      </c>
      <c r="B2014" s="227" t="s">
        <v>57</v>
      </c>
      <c r="C2014" s="227" t="s">
        <v>63</v>
      </c>
      <c r="D2014" s="230">
        <v>1274</v>
      </c>
      <c r="E2014" s="231">
        <v>6.4865869099999997E-3</v>
      </c>
      <c r="F2014" s="231">
        <v>1.2240353099999999E-3</v>
      </c>
      <c r="G2014" s="231">
        <v>1.17570402E-3</v>
      </c>
      <c r="H2014" s="231">
        <v>4.0868471099999998E-3</v>
      </c>
    </row>
    <row r="2015" spans="1:8">
      <c r="A2015" s="227" t="s">
        <v>130</v>
      </c>
      <c r="B2015" s="227" t="s">
        <v>59</v>
      </c>
      <c r="C2015" s="227" t="s">
        <v>63</v>
      </c>
      <c r="D2015" s="230">
        <v>520</v>
      </c>
      <c r="E2015" s="231">
        <v>5.9136615999999999E-3</v>
      </c>
      <c r="F2015" s="231">
        <v>1.15124174E-3</v>
      </c>
      <c r="G2015" s="231">
        <v>1.0614091099999999E-3</v>
      </c>
      <c r="H2015" s="231">
        <v>3.7010102600000001E-3</v>
      </c>
    </row>
    <row r="2016" spans="1:8">
      <c r="A2016" s="227" t="s">
        <v>130</v>
      </c>
      <c r="B2016" s="227" t="s">
        <v>60</v>
      </c>
      <c r="C2016" s="227" t="s">
        <v>63</v>
      </c>
      <c r="D2016" s="230">
        <v>309</v>
      </c>
      <c r="E2016" s="231">
        <v>6.2016808200000004E-3</v>
      </c>
      <c r="F2016" s="231">
        <v>1.2474901699999999E-3</v>
      </c>
      <c r="G2016" s="231">
        <v>1.06312904E-3</v>
      </c>
      <c r="H2016" s="231">
        <v>3.8910611299999998E-3</v>
      </c>
    </row>
    <row r="2017" spans="1:8">
      <c r="A2017" s="227" t="s">
        <v>130</v>
      </c>
      <c r="B2017" s="227" t="s">
        <v>61</v>
      </c>
      <c r="C2017" s="227" t="s">
        <v>63</v>
      </c>
      <c r="D2017" s="230">
        <v>96</v>
      </c>
      <c r="E2017" s="231">
        <v>7.6004289799999998E-3</v>
      </c>
      <c r="F2017" s="231">
        <v>1.5838394199999999E-3</v>
      </c>
      <c r="G2017" s="231">
        <v>1.53537302E-3</v>
      </c>
      <c r="H2017" s="231">
        <v>4.4812160199999996E-3</v>
      </c>
    </row>
    <row r="2018" spans="1:8">
      <c r="A2018" s="227" t="s">
        <v>130</v>
      </c>
      <c r="B2018" s="227" t="s">
        <v>62</v>
      </c>
      <c r="C2018" s="227" t="s">
        <v>63</v>
      </c>
      <c r="D2018" s="230">
        <v>349</v>
      </c>
      <c r="E2018" s="231">
        <v>7.2860949499999996E-3</v>
      </c>
      <c r="F2018" s="231">
        <v>1.2127571000000001E-3</v>
      </c>
      <c r="G2018" s="231">
        <v>1.34673781E-3</v>
      </c>
      <c r="H2018" s="231">
        <v>4.7265995600000001E-3</v>
      </c>
    </row>
    <row r="2019" spans="1:8">
      <c r="A2019" s="227" t="s">
        <v>130</v>
      </c>
      <c r="B2019" s="227" t="s">
        <v>57</v>
      </c>
      <c r="C2019" s="227" t="s">
        <v>64</v>
      </c>
      <c r="D2019" s="230">
        <v>765</v>
      </c>
      <c r="E2019" s="231">
        <v>7.2258984499999996E-3</v>
      </c>
      <c r="F2019" s="231">
        <v>1.27780779E-3</v>
      </c>
      <c r="G2019" s="231">
        <v>1.82983818E-3</v>
      </c>
      <c r="H2019" s="231">
        <v>4.1182520000000002E-3</v>
      </c>
    </row>
    <row r="2020" spans="1:8">
      <c r="A2020" s="227" t="s">
        <v>130</v>
      </c>
      <c r="B2020" s="227" t="s">
        <v>59</v>
      </c>
      <c r="C2020" s="227" t="s">
        <v>64</v>
      </c>
      <c r="D2020" s="230">
        <v>307</v>
      </c>
      <c r="E2020" s="231">
        <v>6.36483569E-3</v>
      </c>
      <c r="F2020" s="231">
        <v>1.05256187E-3</v>
      </c>
      <c r="G2020" s="231">
        <v>1.5396532299999999E-3</v>
      </c>
      <c r="H2020" s="231">
        <v>3.77262009E-3</v>
      </c>
    </row>
    <row r="2021" spans="1:8">
      <c r="A2021" s="227" t="s">
        <v>130</v>
      </c>
      <c r="B2021" s="227" t="s">
        <v>60</v>
      </c>
      <c r="C2021" s="227" t="s">
        <v>64</v>
      </c>
      <c r="D2021" s="230">
        <v>159</v>
      </c>
      <c r="E2021" s="231">
        <v>7.1834233499999999E-3</v>
      </c>
      <c r="F2021" s="231">
        <v>1.3096171599999999E-3</v>
      </c>
      <c r="G2021" s="231">
        <v>1.74775774E-3</v>
      </c>
      <c r="H2021" s="231">
        <v>4.1260479600000004E-3</v>
      </c>
    </row>
    <row r="2022" spans="1:8">
      <c r="A2022" s="227" t="s">
        <v>130</v>
      </c>
      <c r="B2022" s="227" t="s">
        <v>61</v>
      </c>
      <c r="C2022" s="227" t="s">
        <v>64</v>
      </c>
      <c r="D2022" s="230">
        <v>88</v>
      </c>
      <c r="E2022" s="231">
        <v>9.4495736200000003E-3</v>
      </c>
      <c r="F2022" s="231">
        <v>1.74216096E-3</v>
      </c>
      <c r="G2022" s="231">
        <v>2.52932952E-3</v>
      </c>
      <c r="H2022" s="231">
        <v>5.1780827100000003E-3</v>
      </c>
    </row>
    <row r="2023" spans="1:8">
      <c r="A2023" s="227" t="s">
        <v>130</v>
      </c>
      <c r="B2023" s="227" t="s">
        <v>62</v>
      </c>
      <c r="C2023" s="227" t="s">
        <v>64</v>
      </c>
      <c r="D2023" s="230">
        <v>211</v>
      </c>
      <c r="E2023" s="231">
        <v>7.5833221100000004E-3</v>
      </c>
      <c r="F2023" s="231">
        <v>1.3879012899999999E-3</v>
      </c>
      <c r="G2023" s="231">
        <v>2.0221715099999998E-3</v>
      </c>
      <c r="H2023" s="231">
        <v>4.1732488600000001E-3</v>
      </c>
    </row>
    <row r="2024" spans="1:8">
      <c r="A2024" s="227" t="s">
        <v>130</v>
      </c>
      <c r="B2024" s="227" t="s">
        <v>57</v>
      </c>
      <c r="C2024" s="227" t="s">
        <v>65</v>
      </c>
      <c r="D2024" s="230">
        <v>810</v>
      </c>
      <c r="E2024" s="231">
        <v>5.5039006499999999E-3</v>
      </c>
      <c r="F2024" s="231">
        <v>7.8017809000000004E-4</v>
      </c>
      <c r="G2024" s="231">
        <v>5.6565760999999996E-4</v>
      </c>
      <c r="H2024" s="231">
        <v>4.1580644600000003E-3</v>
      </c>
    </row>
    <row r="2025" spans="1:8">
      <c r="A2025" s="227" t="s">
        <v>130</v>
      </c>
      <c r="B2025" s="227" t="s">
        <v>59</v>
      </c>
      <c r="C2025" s="227" t="s">
        <v>65</v>
      </c>
      <c r="D2025" s="230">
        <v>382</v>
      </c>
      <c r="E2025" s="231">
        <v>5.0858660800000002E-3</v>
      </c>
      <c r="F2025" s="231">
        <v>7.5810161000000001E-4</v>
      </c>
      <c r="G2025" s="231">
        <v>4.6590165999999998E-4</v>
      </c>
      <c r="H2025" s="231">
        <v>3.8618622799999999E-3</v>
      </c>
    </row>
    <row r="2026" spans="1:8">
      <c r="A2026" s="227" t="s">
        <v>130</v>
      </c>
      <c r="B2026" s="227" t="s">
        <v>60</v>
      </c>
      <c r="C2026" s="227" t="s">
        <v>65</v>
      </c>
      <c r="D2026" s="230">
        <v>188</v>
      </c>
      <c r="E2026" s="231">
        <v>5.1308852799999997E-3</v>
      </c>
      <c r="F2026" s="231">
        <v>7.7872563000000005E-4</v>
      </c>
      <c r="G2026" s="231">
        <v>5.7039228000000004E-4</v>
      </c>
      <c r="H2026" s="231">
        <v>3.78176691E-3</v>
      </c>
    </row>
    <row r="2027" spans="1:8">
      <c r="A2027" s="227" t="s">
        <v>130</v>
      </c>
      <c r="B2027" s="227" t="s">
        <v>61</v>
      </c>
      <c r="C2027" s="227" t="s">
        <v>65</v>
      </c>
      <c r="D2027" s="230">
        <v>26</v>
      </c>
      <c r="E2027" s="231">
        <v>7.7056621399999997E-3</v>
      </c>
      <c r="F2027" s="231">
        <v>1.0091700199999999E-3</v>
      </c>
      <c r="G2027" s="231">
        <v>6.5794135999999997E-4</v>
      </c>
      <c r="H2027" s="231">
        <v>6.0385503599999996E-3</v>
      </c>
    </row>
    <row r="2028" spans="1:8">
      <c r="A2028" s="227" t="s">
        <v>130</v>
      </c>
      <c r="B2028" s="227" t="s">
        <v>62</v>
      </c>
      <c r="C2028" s="227" t="s">
        <v>65</v>
      </c>
      <c r="D2028" s="230">
        <v>214</v>
      </c>
      <c r="E2028" s="231">
        <v>6.3103039099999996E-3</v>
      </c>
      <c r="F2028" s="231">
        <v>7.9304018E-4</v>
      </c>
      <c r="G2028" s="231">
        <v>7.2835515000000003E-4</v>
      </c>
      <c r="H2028" s="231">
        <v>4.7889081200000001E-3</v>
      </c>
    </row>
    <row r="2029" spans="1:8">
      <c r="A2029" s="227" t="s">
        <v>130</v>
      </c>
      <c r="B2029" s="227" t="s">
        <v>57</v>
      </c>
      <c r="C2029" s="227" t="s">
        <v>66</v>
      </c>
      <c r="D2029" s="230">
        <v>842</v>
      </c>
      <c r="E2029" s="231">
        <v>6.7327843599999998E-3</v>
      </c>
      <c r="F2029" s="231">
        <v>8.3697576999999996E-4</v>
      </c>
      <c r="G2029" s="231">
        <v>1.10058148E-3</v>
      </c>
      <c r="H2029" s="231">
        <v>4.7952266199999998E-3</v>
      </c>
    </row>
    <row r="2030" spans="1:8">
      <c r="A2030" s="227" t="s">
        <v>130</v>
      </c>
      <c r="B2030" s="227" t="s">
        <v>59</v>
      </c>
      <c r="C2030" s="227" t="s">
        <v>66</v>
      </c>
      <c r="D2030" s="230">
        <v>321</v>
      </c>
      <c r="E2030" s="231">
        <v>6.2143040300000002E-3</v>
      </c>
      <c r="F2030" s="231">
        <v>6.7616365999999999E-4</v>
      </c>
      <c r="G2030" s="231">
        <v>9.8567096999999993E-4</v>
      </c>
      <c r="H2030" s="231">
        <v>4.5524688799999996E-3</v>
      </c>
    </row>
    <row r="2031" spans="1:8">
      <c r="A2031" s="227" t="s">
        <v>130</v>
      </c>
      <c r="B2031" s="227" t="s">
        <v>60</v>
      </c>
      <c r="C2031" s="227" t="s">
        <v>66</v>
      </c>
      <c r="D2031" s="230">
        <v>181</v>
      </c>
      <c r="E2031" s="231">
        <v>6.3571079099999997E-3</v>
      </c>
      <c r="F2031" s="231">
        <v>8.2124745000000004E-4</v>
      </c>
      <c r="G2031" s="231">
        <v>9.4549290000000002E-4</v>
      </c>
      <c r="H2031" s="231">
        <v>4.5903670600000003E-3</v>
      </c>
    </row>
    <row r="2032" spans="1:8">
      <c r="A2032" s="227" t="s">
        <v>130</v>
      </c>
      <c r="B2032" s="227" t="s">
        <v>61</v>
      </c>
      <c r="C2032" s="227" t="s">
        <v>66</v>
      </c>
      <c r="D2032" s="230">
        <v>96</v>
      </c>
      <c r="E2032" s="231">
        <v>8.0513355799999992E-3</v>
      </c>
      <c r="F2032" s="231">
        <v>1.12280553E-3</v>
      </c>
      <c r="G2032" s="231">
        <v>1.5439330099999999E-3</v>
      </c>
      <c r="H2032" s="231">
        <v>5.3845965900000004E-3</v>
      </c>
    </row>
    <row r="2033" spans="1:8">
      <c r="A2033" s="227" t="s">
        <v>130</v>
      </c>
      <c r="B2033" s="227" t="s">
        <v>62</v>
      </c>
      <c r="C2033" s="227" t="s">
        <v>66</v>
      </c>
      <c r="D2033" s="230">
        <v>244</v>
      </c>
      <c r="E2033" s="231">
        <v>7.1747872400000001E-3</v>
      </c>
      <c r="F2033" s="231">
        <v>9.4774566999999998E-4</v>
      </c>
      <c r="G2033" s="231">
        <v>1.19236655E-3</v>
      </c>
      <c r="H2033" s="231">
        <v>5.0346745499999998E-3</v>
      </c>
    </row>
    <row r="2034" spans="1:8">
      <c r="A2034" s="227" t="s">
        <v>130</v>
      </c>
      <c r="B2034" s="227" t="s">
        <v>57</v>
      </c>
      <c r="C2034" s="227" t="s">
        <v>67</v>
      </c>
      <c r="D2034" s="230">
        <v>818</v>
      </c>
      <c r="E2034" s="231">
        <v>7.5349483699999999E-3</v>
      </c>
      <c r="F2034" s="231">
        <v>7.5211647999999997E-4</v>
      </c>
      <c r="G2034" s="231">
        <v>1.6758775899999999E-3</v>
      </c>
      <c r="H2034" s="231">
        <v>5.1069538200000002E-3</v>
      </c>
    </row>
    <row r="2035" spans="1:8">
      <c r="A2035" s="227" t="s">
        <v>130</v>
      </c>
      <c r="B2035" s="227" t="s">
        <v>59</v>
      </c>
      <c r="C2035" s="227" t="s">
        <v>67</v>
      </c>
      <c r="D2035" s="230">
        <v>266</v>
      </c>
      <c r="E2035" s="231">
        <v>6.9319999100000002E-3</v>
      </c>
      <c r="F2035" s="231">
        <v>6.3887994999999996E-4</v>
      </c>
      <c r="G2035" s="231">
        <v>1.4689064E-3</v>
      </c>
      <c r="H2035" s="231">
        <v>4.8242130499999997E-3</v>
      </c>
    </row>
    <row r="2036" spans="1:8">
      <c r="A2036" s="227" t="s">
        <v>130</v>
      </c>
      <c r="B2036" s="227" t="s">
        <v>60</v>
      </c>
      <c r="C2036" s="227" t="s">
        <v>67</v>
      </c>
      <c r="D2036" s="230">
        <v>214</v>
      </c>
      <c r="E2036" s="231">
        <v>6.7151801900000004E-3</v>
      </c>
      <c r="F2036" s="231">
        <v>6.8427633000000003E-4</v>
      </c>
      <c r="G2036" s="231">
        <v>1.5725594800000001E-3</v>
      </c>
      <c r="H2036" s="231">
        <v>4.4583439099999999E-3</v>
      </c>
    </row>
    <row r="2037" spans="1:8">
      <c r="A2037" s="227" t="s">
        <v>130</v>
      </c>
      <c r="B2037" s="227" t="s">
        <v>61</v>
      </c>
      <c r="C2037" s="227" t="s">
        <v>67</v>
      </c>
      <c r="D2037" s="230">
        <v>88</v>
      </c>
      <c r="E2037" s="231">
        <v>9.4862686799999998E-3</v>
      </c>
      <c r="F2037" s="231">
        <v>8.7279014000000001E-4</v>
      </c>
      <c r="G2037" s="231">
        <v>2.4857952500000001E-3</v>
      </c>
      <c r="H2037" s="231">
        <v>6.1276828299999999E-3</v>
      </c>
    </row>
    <row r="2038" spans="1:8">
      <c r="A2038" s="227" t="s">
        <v>130</v>
      </c>
      <c r="B2038" s="227" t="s">
        <v>62</v>
      </c>
      <c r="C2038" s="227" t="s">
        <v>67</v>
      </c>
      <c r="D2038" s="230">
        <v>250</v>
      </c>
      <c r="E2038" s="231">
        <v>8.1913423500000002E-3</v>
      </c>
      <c r="F2038" s="231">
        <v>8.8819419000000003E-4</v>
      </c>
      <c r="G2038" s="231">
        <v>1.6994441999999999E-3</v>
      </c>
      <c r="H2038" s="231">
        <v>5.6037034799999996E-3</v>
      </c>
    </row>
    <row r="2039" spans="1:8">
      <c r="A2039" s="227" t="s">
        <v>130</v>
      </c>
      <c r="B2039" s="227" t="s">
        <v>57</v>
      </c>
      <c r="C2039" s="227" t="s">
        <v>68</v>
      </c>
      <c r="D2039" s="230">
        <v>865</v>
      </c>
      <c r="E2039" s="231">
        <v>6.8734877599999997E-3</v>
      </c>
      <c r="F2039" s="231">
        <v>1.05704054E-3</v>
      </c>
      <c r="G2039" s="231">
        <v>1.2698964600000001E-3</v>
      </c>
      <c r="H2039" s="231">
        <v>4.5465502899999996E-3</v>
      </c>
    </row>
    <row r="2040" spans="1:8">
      <c r="A2040" s="227" t="s">
        <v>130</v>
      </c>
      <c r="B2040" s="227" t="s">
        <v>59</v>
      </c>
      <c r="C2040" s="227" t="s">
        <v>68</v>
      </c>
      <c r="D2040" s="230">
        <v>347</v>
      </c>
      <c r="E2040" s="231">
        <v>6.1387618900000003E-3</v>
      </c>
      <c r="F2040" s="231">
        <v>8.51945E-4</v>
      </c>
      <c r="G2040" s="231">
        <v>1.17064898E-3</v>
      </c>
      <c r="H2040" s="231">
        <v>4.1161674400000004E-3</v>
      </c>
    </row>
    <row r="2041" spans="1:8">
      <c r="A2041" s="227" t="s">
        <v>130</v>
      </c>
      <c r="B2041" s="227" t="s">
        <v>60</v>
      </c>
      <c r="C2041" s="227" t="s">
        <v>68</v>
      </c>
      <c r="D2041" s="230">
        <v>201</v>
      </c>
      <c r="E2041" s="231">
        <v>6.8822551499999997E-3</v>
      </c>
      <c r="F2041" s="231">
        <v>1.0477125899999999E-3</v>
      </c>
      <c r="G2041" s="231">
        <v>1.2752784399999999E-3</v>
      </c>
      <c r="H2041" s="231">
        <v>4.5592636300000001E-3</v>
      </c>
    </row>
    <row r="2042" spans="1:8">
      <c r="A2042" s="227" t="s">
        <v>130</v>
      </c>
      <c r="B2042" s="227" t="s">
        <v>61</v>
      </c>
      <c r="C2042" s="227" t="s">
        <v>68</v>
      </c>
      <c r="D2042" s="230">
        <v>72</v>
      </c>
      <c r="E2042" s="231">
        <v>7.8858022599999997E-3</v>
      </c>
      <c r="F2042" s="231">
        <v>1.3064233900000001E-3</v>
      </c>
      <c r="G2042" s="231">
        <v>1.3351978E-3</v>
      </c>
      <c r="H2042" s="231">
        <v>5.2441806200000003E-3</v>
      </c>
    </row>
    <row r="2043" spans="1:8">
      <c r="A2043" s="227" t="s">
        <v>130</v>
      </c>
      <c r="B2043" s="227" t="s">
        <v>62</v>
      </c>
      <c r="C2043" s="227" t="s">
        <v>68</v>
      </c>
      <c r="D2043" s="230">
        <v>245</v>
      </c>
      <c r="E2043" s="231">
        <v>7.6094101799999998E-3</v>
      </c>
      <c r="F2043" s="231">
        <v>1.2818875099999999E-3</v>
      </c>
      <c r="G2043" s="231">
        <v>1.3868572899999999E-3</v>
      </c>
      <c r="H2043" s="231">
        <v>4.9406649099999998E-3</v>
      </c>
    </row>
    <row r="2044" spans="1:8">
      <c r="A2044" s="227" t="s">
        <v>130</v>
      </c>
      <c r="B2044" s="227" t="s">
        <v>57</v>
      </c>
      <c r="C2044" s="227" t="s">
        <v>69</v>
      </c>
      <c r="D2044" s="230">
        <v>638</v>
      </c>
      <c r="E2044" s="231">
        <v>4.8298898900000003E-3</v>
      </c>
      <c r="F2044" s="231">
        <v>9.1328128999999998E-4</v>
      </c>
      <c r="G2044" s="231">
        <v>6.2041004000000001E-4</v>
      </c>
      <c r="H2044" s="231">
        <v>3.2961980999999998E-3</v>
      </c>
    </row>
    <row r="2045" spans="1:8">
      <c r="A2045" s="227" t="s">
        <v>130</v>
      </c>
      <c r="B2045" s="227" t="s">
        <v>59</v>
      </c>
      <c r="C2045" s="227" t="s">
        <v>69</v>
      </c>
      <c r="D2045" s="230">
        <v>239</v>
      </c>
      <c r="E2045" s="231">
        <v>4.2797920999999997E-3</v>
      </c>
      <c r="F2045" s="231">
        <v>7.8262993000000004E-4</v>
      </c>
      <c r="G2045" s="231">
        <v>5.4819440999999999E-4</v>
      </c>
      <c r="H2045" s="231">
        <v>2.94896729E-3</v>
      </c>
    </row>
    <row r="2046" spans="1:8">
      <c r="A2046" s="227" t="s">
        <v>130</v>
      </c>
      <c r="B2046" s="227" t="s">
        <v>60</v>
      </c>
      <c r="C2046" s="227" t="s">
        <v>69</v>
      </c>
      <c r="D2046" s="230">
        <v>146</v>
      </c>
      <c r="E2046" s="231">
        <v>4.8042710400000004E-3</v>
      </c>
      <c r="F2046" s="231">
        <v>8.4807815999999995E-4</v>
      </c>
      <c r="G2046" s="231">
        <v>6.0581534000000005E-4</v>
      </c>
      <c r="H2046" s="231">
        <v>3.3503771199999998E-3</v>
      </c>
    </row>
    <row r="2047" spans="1:8">
      <c r="A2047" s="227" t="s">
        <v>130</v>
      </c>
      <c r="B2047" s="227" t="s">
        <v>61</v>
      </c>
      <c r="C2047" s="227" t="s">
        <v>69</v>
      </c>
      <c r="D2047" s="230">
        <v>51</v>
      </c>
      <c r="E2047" s="231">
        <v>6.7694714599999999E-3</v>
      </c>
      <c r="F2047" s="231">
        <v>1.20597293E-3</v>
      </c>
      <c r="G2047" s="231">
        <v>7.9497973999999999E-4</v>
      </c>
      <c r="H2047" s="231">
        <v>4.7685182400000001E-3</v>
      </c>
    </row>
    <row r="2048" spans="1:8">
      <c r="A2048" s="227" t="s">
        <v>130</v>
      </c>
      <c r="B2048" s="227" t="s">
        <v>62</v>
      </c>
      <c r="C2048" s="227" t="s">
        <v>69</v>
      </c>
      <c r="D2048" s="230">
        <v>202</v>
      </c>
      <c r="E2048" s="231">
        <v>5.0095684299999999E-3</v>
      </c>
      <c r="F2048" s="231">
        <v>1.0410934400000001E-3</v>
      </c>
      <c r="G2048" s="231">
        <v>6.7232740000000004E-4</v>
      </c>
      <c r="H2048" s="231">
        <v>3.2961470900000002E-3</v>
      </c>
    </row>
    <row r="2049" spans="1:8">
      <c r="A2049" s="227" t="s">
        <v>130</v>
      </c>
      <c r="B2049" s="227" t="s">
        <v>57</v>
      </c>
      <c r="C2049" s="227" t="s">
        <v>70</v>
      </c>
      <c r="D2049" s="230">
        <v>699</v>
      </c>
      <c r="E2049" s="231">
        <v>8.5747825100000001E-3</v>
      </c>
      <c r="F2049" s="231">
        <v>1.2171982700000001E-3</v>
      </c>
      <c r="G2049" s="231">
        <v>1.9975955300000001E-3</v>
      </c>
      <c r="H2049" s="231">
        <v>5.3599882400000003E-3</v>
      </c>
    </row>
    <row r="2050" spans="1:8">
      <c r="A2050" s="227" t="s">
        <v>130</v>
      </c>
      <c r="B2050" s="227" t="s">
        <v>59</v>
      </c>
      <c r="C2050" s="227" t="s">
        <v>70</v>
      </c>
      <c r="D2050" s="230">
        <v>253</v>
      </c>
      <c r="E2050" s="231">
        <v>7.6972165100000003E-3</v>
      </c>
      <c r="F2050" s="231">
        <v>1.10662764E-3</v>
      </c>
      <c r="G2050" s="231">
        <v>1.73112442E-3</v>
      </c>
      <c r="H2050" s="231">
        <v>4.8594639700000001E-3</v>
      </c>
    </row>
    <row r="2051" spans="1:8">
      <c r="A2051" s="227" t="s">
        <v>130</v>
      </c>
      <c r="B2051" s="227" t="s">
        <v>60</v>
      </c>
      <c r="C2051" s="227" t="s">
        <v>70</v>
      </c>
      <c r="D2051" s="230">
        <v>170</v>
      </c>
      <c r="E2051" s="231">
        <v>8.2905770600000001E-3</v>
      </c>
      <c r="F2051" s="231">
        <v>1.18130422E-3</v>
      </c>
      <c r="G2051" s="231">
        <v>1.82584396E-3</v>
      </c>
      <c r="H2051" s="231">
        <v>5.2834283999999999E-3</v>
      </c>
    </row>
    <row r="2052" spans="1:8">
      <c r="A2052" s="227" t="s">
        <v>130</v>
      </c>
      <c r="B2052" s="227" t="s">
        <v>61</v>
      </c>
      <c r="C2052" s="227" t="s">
        <v>70</v>
      </c>
      <c r="D2052" s="230">
        <v>77</v>
      </c>
      <c r="E2052" s="231">
        <v>1.029250818E-2</v>
      </c>
      <c r="F2052" s="231">
        <v>1.4599864899999999E-3</v>
      </c>
      <c r="G2052" s="231">
        <v>2.6043167299999999E-3</v>
      </c>
      <c r="H2052" s="231">
        <v>6.2282044400000002E-3</v>
      </c>
    </row>
    <row r="2053" spans="1:8">
      <c r="A2053" s="227" t="s">
        <v>130</v>
      </c>
      <c r="B2053" s="227" t="s">
        <v>62</v>
      </c>
      <c r="C2053" s="227" t="s">
        <v>70</v>
      </c>
      <c r="D2053" s="230">
        <v>199</v>
      </c>
      <c r="E2053" s="231">
        <v>9.2686229499999995E-3</v>
      </c>
      <c r="F2053" s="231">
        <v>1.29449307E-3</v>
      </c>
      <c r="G2053" s="231">
        <v>2.24833635E-3</v>
      </c>
      <c r="H2053" s="231">
        <v>5.7257930900000004E-3</v>
      </c>
    </row>
    <row r="2054" spans="1:8">
      <c r="A2054" s="227" t="s">
        <v>130</v>
      </c>
      <c r="B2054" s="227" t="s">
        <v>57</v>
      </c>
      <c r="C2054" s="227" t="s">
        <v>71</v>
      </c>
      <c r="D2054" s="230">
        <v>575</v>
      </c>
      <c r="E2054" s="231">
        <v>7.33762053E-3</v>
      </c>
      <c r="F2054" s="231">
        <v>1.1908813899999999E-3</v>
      </c>
      <c r="G2054" s="231">
        <v>1.50320024E-3</v>
      </c>
      <c r="H2054" s="231">
        <v>4.6435384200000001E-3</v>
      </c>
    </row>
    <row r="2055" spans="1:8">
      <c r="A2055" s="227" t="s">
        <v>130</v>
      </c>
      <c r="B2055" s="227" t="s">
        <v>59</v>
      </c>
      <c r="C2055" s="227" t="s">
        <v>71</v>
      </c>
      <c r="D2055" s="230">
        <v>240</v>
      </c>
      <c r="E2055" s="231">
        <v>6.5080533899999999E-3</v>
      </c>
      <c r="F2055" s="231">
        <v>9.6817104000000004E-4</v>
      </c>
      <c r="G2055" s="231">
        <v>1.2875672599999999E-3</v>
      </c>
      <c r="H2055" s="231">
        <v>4.2523145800000004E-3</v>
      </c>
    </row>
    <row r="2056" spans="1:8">
      <c r="A2056" s="227" t="s">
        <v>130</v>
      </c>
      <c r="B2056" s="227" t="s">
        <v>60</v>
      </c>
      <c r="C2056" s="227" t="s">
        <v>71</v>
      </c>
      <c r="D2056" s="230">
        <v>136</v>
      </c>
      <c r="E2056" s="231">
        <v>7.2610291399999999E-3</v>
      </c>
      <c r="F2056" s="231">
        <v>1.11298314E-3</v>
      </c>
      <c r="G2056" s="231">
        <v>1.5139907799999999E-3</v>
      </c>
      <c r="H2056" s="231">
        <v>4.6340547899999997E-3</v>
      </c>
    </row>
    <row r="2057" spans="1:8">
      <c r="A2057" s="227" t="s">
        <v>130</v>
      </c>
      <c r="B2057" s="227" t="s">
        <v>61</v>
      </c>
      <c r="C2057" s="227" t="s">
        <v>71</v>
      </c>
      <c r="D2057" s="230">
        <v>54</v>
      </c>
      <c r="E2057" s="231">
        <v>9.0622854199999998E-3</v>
      </c>
      <c r="F2057" s="231">
        <v>1.67738316E-3</v>
      </c>
      <c r="G2057" s="231">
        <v>1.86899837E-3</v>
      </c>
      <c r="H2057" s="231">
        <v>5.51590342E-3</v>
      </c>
    </row>
    <row r="2058" spans="1:8">
      <c r="A2058" s="227" t="s">
        <v>130</v>
      </c>
      <c r="B2058" s="227" t="s">
        <v>62</v>
      </c>
      <c r="C2058" s="227" t="s">
        <v>71</v>
      </c>
      <c r="D2058" s="230">
        <v>145</v>
      </c>
      <c r="E2058" s="231">
        <v>8.1402456099999992E-3</v>
      </c>
      <c r="F2058" s="231">
        <v>1.45138862E-3</v>
      </c>
      <c r="G2058" s="231">
        <v>1.7137609299999999E-3</v>
      </c>
      <c r="H2058" s="231">
        <v>4.9750955600000001E-3</v>
      </c>
    </row>
    <row r="2059" spans="1:8">
      <c r="A2059" s="227" t="s">
        <v>130</v>
      </c>
      <c r="B2059" s="227" t="s">
        <v>57</v>
      </c>
      <c r="C2059" s="227" t="s">
        <v>72</v>
      </c>
      <c r="D2059" s="230">
        <v>961</v>
      </c>
      <c r="E2059" s="231">
        <v>7.0149123800000001E-3</v>
      </c>
      <c r="F2059" s="231">
        <v>1.03441606E-3</v>
      </c>
      <c r="G2059" s="231">
        <v>1.5431454E-3</v>
      </c>
      <c r="H2059" s="231">
        <v>4.4373504199999997E-3</v>
      </c>
    </row>
    <row r="2060" spans="1:8">
      <c r="A2060" s="227" t="s">
        <v>130</v>
      </c>
      <c r="B2060" s="227" t="s">
        <v>59</v>
      </c>
      <c r="C2060" s="227" t="s">
        <v>72</v>
      </c>
      <c r="D2060" s="230">
        <v>400</v>
      </c>
      <c r="E2060" s="231">
        <v>6.3813944600000002E-3</v>
      </c>
      <c r="F2060" s="231">
        <v>8.6105299999999997E-4</v>
      </c>
      <c r="G2060" s="231">
        <v>1.35274859E-3</v>
      </c>
      <c r="H2060" s="231">
        <v>4.1675923499999998E-3</v>
      </c>
    </row>
    <row r="2061" spans="1:8">
      <c r="A2061" s="227" t="s">
        <v>130</v>
      </c>
      <c r="B2061" s="227" t="s">
        <v>60</v>
      </c>
      <c r="C2061" s="227" t="s">
        <v>72</v>
      </c>
      <c r="D2061" s="230">
        <v>219</v>
      </c>
      <c r="E2061" s="231">
        <v>7.1256128200000001E-3</v>
      </c>
      <c r="F2061" s="231">
        <v>1.22690444E-3</v>
      </c>
      <c r="G2061" s="231">
        <v>1.60964165E-3</v>
      </c>
      <c r="H2061" s="231">
        <v>4.2890662300000002E-3</v>
      </c>
    </row>
    <row r="2062" spans="1:8">
      <c r="A2062" s="227" t="s">
        <v>130</v>
      </c>
      <c r="B2062" s="227" t="s">
        <v>61</v>
      </c>
      <c r="C2062" s="227" t="s">
        <v>72</v>
      </c>
      <c r="D2062" s="230">
        <v>86</v>
      </c>
      <c r="E2062" s="231">
        <v>7.6363315999999999E-3</v>
      </c>
      <c r="F2062" s="231">
        <v>1.2070680099999999E-3</v>
      </c>
      <c r="G2062" s="231">
        <v>1.6295217499999999E-3</v>
      </c>
      <c r="H2062" s="231">
        <v>4.7997413899999999E-3</v>
      </c>
    </row>
    <row r="2063" spans="1:8">
      <c r="A2063" s="227" t="s">
        <v>130</v>
      </c>
      <c r="B2063" s="227" t="s">
        <v>62</v>
      </c>
      <c r="C2063" s="227" t="s">
        <v>72</v>
      </c>
      <c r="D2063" s="230">
        <v>256</v>
      </c>
      <c r="E2063" s="231">
        <v>7.7013253599999996E-3</v>
      </c>
      <c r="F2063" s="231">
        <v>1.0826277999999999E-3</v>
      </c>
      <c r="G2063" s="231">
        <v>1.75473791E-3</v>
      </c>
      <c r="H2063" s="231">
        <v>4.8639591900000003E-3</v>
      </c>
    </row>
    <row r="2064" spans="1:8">
      <c r="A2064" s="227" t="s">
        <v>130</v>
      </c>
      <c r="B2064" s="227" t="s">
        <v>57</v>
      </c>
      <c r="C2064" s="227" t="s">
        <v>73</v>
      </c>
      <c r="D2064" s="230">
        <v>2141</v>
      </c>
      <c r="E2064" s="231">
        <v>6.9606781799999998E-3</v>
      </c>
      <c r="F2064" s="231">
        <v>6.4338529000000004E-4</v>
      </c>
      <c r="G2064" s="231">
        <v>1.8238273300000001E-3</v>
      </c>
      <c r="H2064" s="231">
        <v>4.49346508E-3</v>
      </c>
    </row>
    <row r="2065" spans="1:8">
      <c r="A2065" s="227" t="s">
        <v>130</v>
      </c>
      <c r="B2065" s="227" t="s">
        <v>59</v>
      </c>
      <c r="C2065" s="227" t="s">
        <v>73</v>
      </c>
      <c r="D2065" s="230">
        <v>925</v>
      </c>
      <c r="E2065" s="231">
        <v>6.35972198E-3</v>
      </c>
      <c r="F2065" s="231">
        <v>6.0051275999999998E-4</v>
      </c>
      <c r="G2065" s="231">
        <v>1.6566564199999999E-3</v>
      </c>
      <c r="H2065" s="231">
        <v>4.1025523000000003E-3</v>
      </c>
    </row>
    <row r="2066" spans="1:8">
      <c r="A2066" s="227" t="s">
        <v>130</v>
      </c>
      <c r="B2066" s="227" t="s">
        <v>60</v>
      </c>
      <c r="C2066" s="227" t="s">
        <v>73</v>
      </c>
      <c r="D2066" s="230">
        <v>481</v>
      </c>
      <c r="E2066" s="231">
        <v>6.86405131E-3</v>
      </c>
      <c r="F2066" s="231">
        <v>6.4333540999999997E-4</v>
      </c>
      <c r="G2066" s="231">
        <v>1.7338008799999999E-3</v>
      </c>
      <c r="H2066" s="231">
        <v>4.4869145600000002E-3</v>
      </c>
    </row>
    <row r="2067" spans="1:8">
      <c r="A2067" s="227" t="s">
        <v>130</v>
      </c>
      <c r="B2067" s="227" t="s">
        <v>61</v>
      </c>
      <c r="C2067" s="227" t="s">
        <v>73</v>
      </c>
      <c r="D2067" s="230">
        <v>117</v>
      </c>
      <c r="E2067" s="231">
        <v>8.6903487599999992E-3</v>
      </c>
      <c r="F2067" s="231">
        <v>7.2570410999999997E-4</v>
      </c>
      <c r="G2067" s="231">
        <v>2.1385325499999998E-3</v>
      </c>
      <c r="H2067" s="231">
        <v>5.8261116700000001E-3</v>
      </c>
    </row>
    <row r="2068" spans="1:8">
      <c r="A2068" s="227" t="s">
        <v>130</v>
      </c>
      <c r="B2068" s="227" t="s">
        <v>62</v>
      </c>
      <c r="C2068" s="227" t="s">
        <v>73</v>
      </c>
      <c r="D2068" s="230">
        <v>618</v>
      </c>
      <c r="E2068" s="231">
        <v>7.6079120800000002E-3</v>
      </c>
      <c r="F2068" s="231">
        <v>6.9200952999999999E-4</v>
      </c>
      <c r="G2068" s="231">
        <v>2.0845317099999999E-3</v>
      </c>
      <c r="H2068" s="231">
        <v>4.83137038E-3</v>
      </c>
    </row>
    <row r="2069" spans="1:8">
      <c r="A2069" s="227" t="s">
        <v>130</v>
      </c>
      <c r="B2069" s="227" t="s">
        <v>57</v>
      </c>
      <c r="C2069" s="227" t="s">
        <v>74</v>
      </c>
      <c r="D2069" s="230">
        <v>1709</v>
      </c>
      <c r="E2069" s="231">
        <v>6.9068843299999998E-3</v>
      </c>
      <c r="F2069" s="231">
        <v>8.1474279000000001E-4</v>
      </c>
      <c r="G2069" s="231">
        <v>1.61252089E-3</v>
      </c>
      <c r="H2069" s="231">
        <v>4.4796201700000003E-3</v>
      </c>
    </row>
    <row r="2070" spans="1:8">
      <c r="A2070" s="227" t="s">
        <v>130</v>
      </c>
      <c r="B2070" s="227" t="s">
        <v>59</v>
      </c>
      <c r="C2070" s="227" t="s">
        <v>74</v>
      </c>
      <c r="D2070" s="230">
        <v>740</v>
      </c>
      <c r="E2070" s="231">
        <v>6.1596594199999997E-3</v>
      </c>
      <c r="F2070" s="231">
        <v>6.9757233000000002E-4</v>
      </c>
      <c r="G2070" s="231">
        <v>1.45930282E-3</v>
      </c>
      <c r="H2070" s="231">
        <v>4.0027837799999997E-3</v>
      </c>
    </row>
    <row r="2071" spans="1:8">
      <c r="A2071" s="227" t="s">
        <v>130</v>
      </c>
      <c r="B2071" s="227" t="s">
        <v>60</v>
      </c>
      <c r="C2071" s="227" t="s">
        <v>74</v>
      </c>
      <c r="D2071" s="230">
        <v>410</v>
      </c>
      <c r="E2071" s="231">
        <v>6.6390015599999998E-3</v>
      </c>
      <c r="F2071" s="231">
        <v>8.1153995000000001E-4</v>
      </c>
      <c r="G2071" s="231">
        <v>1.43394285E-3</v>
      </c>
      <c r="H2071" s="231">
        <v>4.3935182799999997E-3</v>
      </c>
    </row>
    <row r="2072" spans="1:8">
      <c r="A2072" s="227" t="s">
        <v>130</v>
      </c>
      <c r="B2072" s="227" t="s">
        <v>61</v>
      </c>
      <c r="C2072" s="227" t="s">
        <v>74</v>
      </c>
      <c r="D2072" s="230">
        <v>181</v>
      </c>
      <c r="E2072" s="231">
        <v>8.0083637599999997E-3</v>
      </c>
      <c r="F2072" s="231">
        <v>1.1370086600000001E-3</v>
      </c>
      <c r="G2072" s="231">
        <v>1.66417255E-3</v>
      </c>
      <c r="H2072" s="231">
        <v>5.20718208E-3</v>
      </c>
    </row>
    <row r="2073" spans="1:8">
      <c r="A2073" s="227" t="s">
        <v>130</v>
      </c>
      <c r="B2073" s="227" t="s">
        <v>62</v>
      </c>
      <c r="C2073" s="227" t="s">
        <v>74</v>
      </c>
      <c r="D2073" s="230">
        <v>378</v>
      </c>
      <c r="E2073" s="231">
        <v>8.1328382800000005E-3</v>
      </c>
      <c r="F2073" s="231">
        <v>8.9328556999999996E-4</v>
      </c>
      <c r="G2073" s="231">
        <v>2.0814346999999999E-3</v>
      </c>
      <c r="H2073" s="231">
        <v>5.1581175199999999E-3</v>
      </c>
    </row>
    <row r="2074" spans="1:8">
      <c r="A2074" s="227" t="s">
        <v>130</v>
      </c>
      <c r="B2074" s="227" t="s">
        <v>57</v>
      </c>
      <c r="C2074" s="227" t="s">
        <v>75</v>
      </c>
      <c r="D2074" s="230">
        <v>877</v>
      </c>
      <c r="E2074" s="231">
        <v>5.8506348099999998E-3</v>
      </c>
      <c r="F2074" s="231">
        <v>6.0046590999999995E-4</v>
      </c>
      <c r="G2074" s="231">
        <v>1.1741150100000001E-3</v>
      </c>
      <c r="H2074" s="231">
        <v>4.0760534399999996E-3</v>
      </c>
    </row>
    <row r="2075" spans="1:8">
      <c r="A2075" s="227" t="s">
        <v>130</v>
      </c>
      <c r="B2075" s="227" t="s">
        <v>59</v>
      </c>
      <c r="C2075" s="227" t="s">
        <v>75</v>
      </c>
      <c r="D2075" s="230">
        <v>282</v>
      </c>
      <c r="E2075" s="231">
        <v>5.2473648100000003E-3</v>
      </c>
      <c r="F2075" s="231">
        <v>5.0581143000000002E-4</v>
      </c>
      <c r="G2075" s="231">
        <v>9.3216418999999997E-4</v>
      </c>
      <c r="H2075" s="231">
        <v>3.8093887100000001E-3</v>
      </c>
    </row>
    <row r="2076" spans="1:8">
      <c r="A2076" s="227" t="s">
        <v>130</v>
      </c>
      <c r="B2076" s="227" t="s">
        <v>60</v>
      </c>
      <c r="C2076" s="227" t="s">
        <v>75</v>
      </c>
      <c r="D2076" s="230">
        <v>197</v>
      </c>
      <c r="E2076" s="231">
        <v>5.9930200599999997E-3</v>
      </c>
      <c r="F2076" s="231">
        <v>6.3863014000000004E-4</v>
      </c>
      <c r="G2076" s="231">
        <v>1.2525848199999999E-3</v>
      </c>
      <c r="H2076" s="231">
        <v>4.1018046299999998E-3</v>
      </c>
    </row>
    <row r="2077" spans="1:8">
      <c r="A2077" s="227" t="s">
        <v>130</v>
      </c>
      <c r="B2077" s="227" t="s">
        <v>61</v>
      </c>
      <c r="C2077" s="227" t="s">
        <v>75</v>
      </c>
      <c r="D2077" s="230">
        <v>82</v>
      </c>
      <c r="E2077" s="231">
        <v>6.6679367299999999E-3</v>
      </c>
      <c r="F2077" s="231">
        <v>6.9613797000000002E-4</v>
      </c>
      <c r="G2077" s="231">
        <v>1.23179178E-3</v>
      </c>
      <c r="H2077" s="231">
        <v>4.7400065400000002E-3</v>
      </c>
    </row>
    <row r="2078" spans="1:8">
      <c r="A2078" s="227" t="s">
        <v>130</v>
      </c>
      <c r="B2078" s="227" t="s">
        <v>62</v>
      </c>
      <c r="C2078" s="227" t="s">
        <v>75</v>
      </c>
      <c r="D2078" s="230">
        <v>316</v>
      </c>
      <c r="E2078" s="231">
        <v>6.0881458699999997E-3</v>
      </c>
      <c r="F2078" s="231">
        <v>6.3631747999999999E-4</v>
      </c>
      <c r="G2078" s="231">
        <v>1.3261469200000001E-3</v>
      </c>
      <c r="H2078" s="231">
        <v>4.1256810299999998E-3</v>
      </c>
    </row>
    <row r="2079" spans="1:8">
      <c r="A2079" s="227" t="s">
        <v>130</v>
      </c>
      <c r="B2079" s="227" t="s">
        <v>57</v>
      </c>
      <c r="C2079" s="227" t="s">
        <v>76</v>
      </c>
      <c r="D2079" s="230">
        <v>988</v>
      </c>
      <c r="E2079" s="231">
        <v>6.1150938500000003E-3</v>
      </c>
      <c r="F2079" s="231">
        <v>9.828003100000001E-4</v>
      </c>
      <c r="G2079" s="231">
        <v>1.5473644300000001E-3</v>
      </c>
      <c r="H2079" s="231">
        <v>3.5849286399999999E-3</v>
      </c>
    </row>
    <row r="2080" spans="1:8">
      <c r="A2080" s="227" t="s">
        <v>130</v>
      </c>
      <c r="B2080" s="227" t="s">
        <v>59</v>
      </c>
      <c r="C2080" s="227" t="s">
        <v>76</v>
      </c>
      <c r="D2080" s="230">
        <v>497</v>
      </c>
      <c r="E2080" s="231">
        <v>5.6044365700000003E-3</v>
      </c>
      <c r="F2080" s="231">
        <v>8.6677449000000005E-4</v>
      </c>
      <c r="G2080" s="231">
        <v>1.44158912E-3</v>
      </c>
      <c r="H2080" s="231">
        <v>3.2960724899999999E-3</v>
      </c>
    </row>
    <row r="2081" spans="1:8">
      <c r="A2081" s="227" t="s">
        <v>130</v>
      </c>
      <c r="B2081" s="227" t="s">
        <v>60</v>
      </c>
      <c r="C2081" s="227" t="s">
        <v>76</v>
      </c>
      <c r="D2081" s="230">
        <v>205</v>
      </c>
      <c r="E2081" s="231">
        <v>6.0572491000000003E-3</v>
      </c>
      <c r="F2081" s="231">
        <v>1.02885026E-3</v>
      </c>
      <c r="G2081" s="231">
        <v>1.4104559300000001E-3</v>
      </c>
      <c r="H2081" s="231">
        <v>3.6179424299999999E-3</v>
      </c>
    </row>
    <row r="2082" spans="1:8">
      <c r="A2082" s="227" t="s">
        <v>130</v>
      </c>
      <c r="B2082" s="227" t="s">
        <v>61</v>
      </c>
      <c r="C2082" s="227" t="s">
        <v>76</v>
      </c>
      <c r="D2082" s="230">
        <v>101</v>
      </c>
      <c r="E2082" s="231">
        <v>7.4148558299999999E-3</v>
      </c>
      <c r="F2082" s="231">
        <v>1.47792879E-3</v>
      </c>
      <c r="G2082" s="231">
        <v>1.64913341E-3</v>
      </c>
      <c r="H2082" s="231">
        <v>4.2877931500000001E-3</v>
      </c>
    </row>
    <row r="2083" spans="1:8">
      <c r="A2083" s="227" t="s">
        <v>130</v>
      </c>
      <c r="B2083" s="227" t="s">
        <v>62</v>
      </c>
      <c r="C2083" s="227" t="s">
        <v>76</v>
      </c>
      <c r="D2083" s="230">
        <v>185</v>
      </c>
      <c r="E2083" s="231">
        <v>6.8414662100000001E-3</v>
      </c>
      <c r="F2083" s="231">
        <v>9.7316041999999999E-4</v>
      </c>
      <c r="G2083" s="231">
        <v>1.92767745E-3</v>
      </c>
      <c r="H2083" s="231">
        <v>3.9406278900000003E-3</v>
      </c>
    </row>
    <row r="2084" spans="1:8">
      <c r="A2084" s="227" t="s">
        <v>130</v>
      </c>
      <c r="B2084" s="227" t="s">
        <v>57</v>
      </c>
      <c r="C2084" s="227" t="s">
        <v>77</v>
      </c>
      <c r="D2084" s="230">
        <v>1930</v>
      </c>
      <c r="E2084" s="231">
        <v>6.7398949300000004E-3</v>
      </c>
      <c r="F2084" s="231">
        <v>9.2281328000000005E-4</v>
      </c>
      <c r="G2084" s="231">
        <v>1.4811754000000001E-3</v>
      </c>
      <c r="H2084" s="231">
        <v>4.3359057799999996E-3</v>
      </c>
    </row>
    <row r="2085" spans="1:8">
      <c r="A2085" s="227" t="s">
        <v>130</v>
      </c>
      <c r="B2085" s="227" t="s">
        <v>59</v>
      </c>
      <c r="C2085" s="227" t="s">
        <v>77</v>
      </c>
      <c r="D2085" s="230">
        <v>838</v>
      </c>
      <c r="E2085" s="231">
        <v>5.9662968300000004E-3</v>
      </c>
      <c r="F2085" s="231">
        <v>8.1231192000000003E-4</v>
      </c>
      <c r="G2085" s="231">
        <v>1.2886997200000001E-3</v>
      </c>
      <c r="H2085" s="231">
        <v>3.8652847099999998E-3</v>
      </c>
    </row>
    <row r="2086" spans="1:8">
      <c r="A2086" s="227" t="s">
        <v>130</v>
      </c>
      <c r="B2086" s="227" t="s">
        <v>60</v>
      </c>
      <c r="C2086" s="227" t="s">
        <v>77</v>
      </c>
      <c r="D2086" s="230">
        <v>352</v>
      </c>
      <c r="E2086" s="231">
        <v>6.7477835899999996E-3</v>
      </c>
      <c r="F2086" s="231">
        <v>1.0026696899999999E-3</v>
      </c>
      <c r="G2086" s="231">
        <v>1.4484359200000001E-3</v>
      </c>
      <c r="H2086" s="231">
        <v>4.2966774900000003E-3</v>
      </c>
    </row>
    <row r="2087" spans="1:8">
      <c r="A2087" s="227" t="s">
        <v>130</v>
      </c>
      <c r="B2087" s="227" t="s">
        <v>61</v>
      </c>
      <c r="C2087" s="227" t="s">
        <v>77</v>
      </c>
      <c r="D2087" s="230">
        <v>246</v>
      </c>
      <c r="E2087" s="231">
        <v>7.8975645000000008E-3</v>
      </c>
      <c r="F2087" s="231">
        <v>9.7113986000000002E-4</v>
      </c>
      <c r="G2087" s="231">
        <v>1.62587487E-3</v>
      </c>
      <c r="H2087" s="231">
        <v>5.3005493000000004E-3</v>
      </c>
    </row>
    <row r="2088" spans="1:8">
      <c r="A2088" s="227" t="s">
        <v>130</v>
      </c>
      <c r="B2088" s="227" t="s">
        <v>62</v>
      </c>
      <c r="C2088" s="227" t="s">
        <v>77</v>
      </c>
      <c r="D2088" s="230">
        <v>494</v>
      </c>
      <c r="E2088" s="231">
        <v>7.47008055E-3</v>
      </c>
      <c r="F2088" s="231">
        <v>1.0292957599999999E-3</v>
      </c>
      <c r="G2088" s="231">
        <v>1.75895444E-3</v>
      </c>
      <c r="H2088" s="231">
        <v>4.6818298700000002E-3</v>
      </c>
    </row>
    <row r="2089" spans="1:8">
      <c r="A2089" s="227" t="s">
        <v>130</v>
      </c>
      <c r="B2089" s="227" t="s">
        <v>57</v>
      </c>
      <c r="C2089" s="227" t="s">
        <v>78</v>
      </c>
      <c r="D2089" s="230">
        <v>655</v>
      </c>
      <c r="E2089" s="231">
        <v>7.2152951900000002E-3</v>
      </c>
      <c r="F2089" s="231">
        <v>1.03654202E-3</v>
      </c>
      <c r="G2089" s="231">
        <v>1.73270048E-3</v>
      </c>
      <c r="H2089" s="231">
        <v>4.4460522099999998E-3</v>
      </c>
    </row>
    <row r="2090" spans="1:8">
      <c r="A2090" s="227" t="s">
        <v>130</v>
      </c>
      <c r="B2090" s="227" t="s">
        <v>59</v>
      </c>
      <c r="C2090" s="227" t="s">
        <v>78</v>
      </c>
      <c r="D2090" s="230">
        <v>293</v>
      </c>
      <c r="E2090" s="231">
        <v>6.5642773399999998E-3</v>
      </c>
      <c r="F2090" s="231">
        <v>9.1759076999999999E-4</v>
      </c>
      <c r="G2090" s="231">
        <v>1.6277174799999999E-3</v>
      </c>
      <c r="H2090" s="231">
        <v>4.0189686099999997E-3</v>
      </c>
    </row>
    <row r="2091" spans="1:8">
      <c r="A2091" s="227" t="s">
        <v>130</v>
      </c>
      <c r="B2091" s="227" t="s">
        <v>60</v>
      </c>
      <c r="C2091" s="227" t="s">
        <v>78</v>
      </c>
      <c r="D2091" s="230">
        <v>129</v>
      </c>
      <c r="E2091" s="231">
        <v>7.4214036899999999E-3</v>
      </c>
      <c r="F2091" s="231">
        <v>1.24542394E-3</v>
      </c>
      <c r="G2091" s="231">
        <v>1.7281256400000001E-3</v>
      </c>
      <c r="H2091" s="231">
        <v>4.44785362E-3</v>
      </c>
    </row>
    <row r="2092" spans="1:8">
      <c r="A2092" s="227" t="s">
        <v>130</v>
      </c>
      <c r="B2092" s="227" t="s">
        <v>61</v>
      </c>
      <c r="C2092" s="227" t="s">
        <v>78</v>
      </c>
      <c r="D2092" s="230">
        <v>58</v>
      </c>
      <c r="E2092" s="231">
        <v>7.70893176E-3</v>
      </c>
      <c r="F2092" s="231">
        <v>9.7940588999999995E-4</v>
      </c>
      <c r="G2092" s="231">
        <v>1.9833570099999998E-3</v>
      </c>
      <c r="H2092" s="231">
        <v>4.7461683799999996E-3</v>
      </c>
    </row>
    <row r="2093" spans="1:8">
      <c r="A2093" s="227" t="s">
        <v>130</v>
      </c>
      <c r="B2093" s="227" t="s">
        <v>62</v>
      </c>
      <c r="C2093" s="227" t="s">
        <v>78</v>
      </c>
      <c r="D2093" s="230">
        <v>175</v>
      </c>
      <c r="E2093" s="231">
        <v>7.9897484100000006E-3</v>
      </c>
      <c r="F2093" s="231">
        <v>1.1006611300000001E-3</v>
      </c>
      <c r="G2093" s="231">
        <v>1.82876961E-3</v>
      </c>
      <c r="H2093" s="231">
        <v>5.0603172E-3</v>
      </c>
    </row>
    <row r="2094" spans="1:8">
      <c r="A2094" s="227" t="s">
        <v>130</v>
      </c>
      <c r="B2094" s="227" t="s">
        <v>57</v>
      </c>
      <c r="C2094" s="227" t="s">
        <v>79</v>
      </c>
      <c r="D2094" s="230">
        <v>8909</v>
      </c>
      <c r="E2094" s="231">
        <v>4.6210719199999998E-3</v>
      </c>
      <c r="F2094" s="231">
        <v>9.3601872999999995E-4</v>
      </c>
      <c r="G2094" s="231">
        <v>7.4209161000000001E-4</v>
      </c>
      <c r="H2094" s="231">
        <v>2.9429611E-3</v>
      </c>
    </row>
    <row r="2095" spans="1:8">
      <c r="A2095" s="227" t="s">
        <v>130</v>
      </c>
      <c r="B2095" s="227" t="s">
        <v>59</v>
      </c>
      <c r="C2095" s="227" t="s">
        <v>79</v>
      </c>
      <c r="D2095" s="230">
        <v>5124</v>
      </c>
      <c r="E2095" s="231">
        <v>4.4018455500000001E-3</v>
      </c>
      <c r="F2095" s="231">
        <v>8.8423959000000002E-4</v>
      </c>
      <c r="G2095" s="231">
        <v>7.0311121E-4</v>
      </c>
      <c r="H2095" s="231">
        <v>2.81449428E-3</v>
      </c>
    </row>
    <row r="2096" spans="1:8">
      <c r="A2096" s="227" t="s">
        <v>130</v>
      </c>
      <c r="B2096" s="227" t="s">
        <v>60</v>
      </c>
      <c r="C2096" s="227" t="s">
        <v>79</v>
      </c>
      <c r="D2096" s="230">
        <v>1936</v>
      </c>
      <c r="E2096" s="231">
        <v>4.5210208E-3</v>
      </c>
      <c r="F2096" s="231">
        <v>9.9572284999999996E-4</v>
      </c>
      <c r="G2096" s="231">
        <v>7.1948748999999998E-4</v>
      </c>
      <c r="H2096" s="231">
        <v>2.8058099900000002E-3</v>
      </c>
    </row>
    <row r="2097" spans="1:8">
      <c r="A2097" s="227" t="s">
        <v>130</v>
      </c>
      <c r="B2097" s="227" t="s">
        <v>61</v>
      </c>
      <c r="C2097" s="227" t="s">
        <v>79</v>
      </c>
      <c r="D2097" s="230">
        <v>517</v>
      </c>
      <c r="E2097" s="231">
        <v>5.33473004E-3</v>
      </c>
      <c r="F2097" s="231">
        <v>1.2021587500000001E-3</v>
      </c>
      <c r="G2097" s="231">
        <v>8.1631900000000003E-4</v>
      </c>
      <c r="H2097" s="231">
        <v>3.3162518099999999E-3</v>
      </c>
    </row>
    <row r="2098" spans="1:8">
      <c r="A2098" s="227" t="s">
        <v>130</v>
      </c>
      <c r="B2098" s="227" t="s">
        <v>62</v>
      </c>
      <c r="C2098" s="227" t="s">
        <v>79</v>
      </c>
      <c r="D2098" s="230">
        <v>1332</v>
      </c>
      <c r="E2098" s="231">
        <v>5.3328239100000003E-3</v>
      </c>
      <c r="F2098" s="231">
        <v>9.4512890999999999E-4</v>
      </c>
      <c r="G2098" s="231">
        <v>8.9608682000000002E-4</v>
      </c>
      <c r="H2098" s="231">
        <v>3.4916076800000002E-3</v>
      </c>
    </row>
    <row r="2099" spans="1:8">
      <c r="A2099" s="227" t="s">
        <v>130</v>
      </c>
      <c r="B2099" s="227" t="s">
        <v>57</v>
      </c>
      <c r="C2099" s="227" t="s">
        <v>80</v>
      </c>
      <c r="D2099" s="230">
        <v>4021</v>
      </c>
      <c r="E2099" s="231">
        <v>4.9242429700000001E-3</v>
      </c>
      <c r="F2099" s="231">
        <v>9.9326888999999997E-4</v>
      </c>
      <c r="G2099" s="231">
        <v>5.2124470000000005E-4</v>
      </c>
      <c r="H2099" s="231">
        <v>3.4097288899999998E-3</v>
      </c>
    </row>
    <row r="2100" spans="1:8">
      <c r="A2100" s="227" t="s">
        <v>130</v>
      </c>
      <c r="B2100" s="227" t="s">
        <v>59</v>
      </c>
      <c r="C2100" s="227" t="s">
        <v>80</v>
      </c>
      <c r="D2100" s="230">
        <v>2098</v>
      </c>
      <c r="E2100" s="231">
        <v>4.5687193000000003E-3</v>
      </c>
      <c r="F2100" s="231">
        <v>9.0270582000000004E-4</v>
      </c>
      <c r="G2100" s="231">
        <v>4.7183910999999999E-4</v>
      </c>
      <c r="H2100" s="231">
        <v>3.1941738800000002E-3</v>
      </c>
    </row>
    <row r="2101" spans="1:8">
      <c r="A2101" s="227" t="s">
        <v>130</v>
      </c>
      <c r="B2101" s="227" t="s">
        <v>60</v>
      </c>
      <c r="C2101" s="227" t="s">
        <v>80</v>
      </c>
      <c r="D2101" s="230">
        <v>899</v>
      </c>
      <c r="E2101" s="231">
        <v>4.9025020200000003E-3</v>
      </c>
      <c r="F2101" s="231">
        <v>1.0923528799999999E-3</v>
      </c>
      <c r="G2101" s="231">
        <v>5.0856380999999998E-4</v>
      </c>
      <c r="H2101" s="231">
        <v>3.3015848499999998E-3</v>
      </c>
    </row>
    <row r="2102" spans="1:8">
      <c r="A2102" s="227" t="s">
        <v>130</v>
      </c>
      <c r="B2102" s="227" t="s">
        <v>61</v>
      </c>
      <c r="C2102" s="227" t="s">
        <v>80</v>
      </c>
      <c r="D2102" s="230">
        <v>189</v>
      </c>
      <c r="E2102" s="231">
        <v>6.4836245699999998E-3</v>
      </c>
      <c r="F2102" s="231">
        <v>1.4391042100000001E-3</v>
      </c>
      <c r="G2102" s="231">
        <v>6.0577085999999997E-4</v>
      </c>
      <c r="H2102" s="231">
        <v>4.4387490200000004E-3</v>
      </c>
    </row>
    <row r="2103" spans="1:8">
      <c r="A2103" s="227" t="s">
        <v>130</v>
      </c>
      <c r="B2103" s="227" t="s">
        <v>62</v>
      </c>
      <c r="C2103" s="227" t="s">
        <v>80</v>
      </c>
      <c r="D2103" s="230">
        <v>835</v>
      </c>
      <c r="E2103" s="231">
        <v>5.48796827E-3</v>
      </c>
      <c r="F2103" s="231">
        <v>1.01322332E-3</v>
      </c>
      <c r="G2103" s="231">
        <v>6.3990051000000002E-4</v>
      </c>
      <c r="H2103" s="231">
        <v>3.8348439500000002E-3</v>
      </c>
    </row>
    <row r="2104" spans="1:8">
      <c r="A2104" s="227" t="s">
        <v>130</v>
      </c>
      <c r="B2104" s="227" t="s">
        <v>57</v>
      </c>
      <c r="C2104" s="227" t="s">
        <v>119</v>
      </c>
      <c r="D2104" s="230">
        <v>2003</v>
      </c>
      <c r="E2104" s="231">
        <v>6.4117594300000004E-3</v>
      </c>
      <c r="F2104" s="231">
        <v>1.1028651400000001E-3</v>
      </c>
      <c r="G2104" s="231">
        <v>1.1437759800000001E-3</v>
      </c>
      <c r="H2104" s="231">
        <v>4.1651178199999996E-3</v>
      </c>
    </row>
    <row r="2105" spans="1:8">
      <c r="A2105" s="227" t="s">
        <v>130</v>
      </c>
      <c r="B2105" s="227" t="s">
        <v>59</v>
      </c>
      <c r="C2105" s="227" t="s">
        <v>119</v>
      </c>
      <c r="D2105" s="230">
        <v>814</v>
      </c>
      <c r="E2105" s="231">
        <v>5.7087482800000002E-3</v>
      </c>
      <c r="F2105" s="231">
        <v>9.4314460999999998E-4</v>
      </c>
      <c r="G2105" s="231">
        <v>9.9704793999999997E-4</v>
      </c>
      <c r="H2105" s="231">
        <v>3.7685552400000002E-3</v>
      </c>
    </row>
    <row r="2106" spans="1:8">
      <c r="A2106" s="227" t="s">
        <v>130</v>
      </c>
      <c r="B2106" s="227" t="s">
        <v>60</v>
      </c>
      <c r="C2106" s="227" t="s">
        <v>119</v>
      </c>
      <c r="D2106" s="230">
        <v>426</v>
      </c>
      <c r="E2106" s="231">
        <v>5.8863401900000004E-3</v>
      </c>
      <c r="F2106" s="231">
        <v>1.18370694E-3</v>
      </c>
      <c r="G2106" s="231">
        <v>1.0245769900000001E-3</v>
      </c>
      <c r="H2106" s="231">
        <v>3.67805574E-3</v>
      </c>
    </row>
    <row r="2107" spans="1:8">
      <c r="A2107" s="227" t="s">
        <v>130</v>
      </c>
      <c r="B2107" s="227" t="s">
        <v>61</v>
      </c>
      <c r="C2107" s="227" t="s">
        <v>119</v>
      </c>
      <c r="D2107" s="230">
        <v>278</v>
      </c>
      <c r="E2107" s="231">
        <v>8.2854963299999994E-3</v>
      </c>
      <c r="F2107" s="231">
        <v>1.5328567900000001E-3</v>
      </c>
      <c r="G2107" s="231">
        <v>1.46886634E-3</v>
      </c>
      <c r="H2107" s="231">
        <v>5.2837727600000004E-3</v>
      </c>
    </row>
    <row r="2108" spans="1:8">
      <c r="A2108" s="227" t="s">
        <v>130</v>
      </c>
      <c r="B2108" s="227" t="s">
        <v>62</v>
      </c>
      <c r="C2108" s="227" t="s">
        <v>119</v>
      </c>
      <c r="D2108" s="230">
        <v>485</v>
      </c>
      <c r="E2108" s="231">
        <v>6.9791425600000002E-3</v>
      </c>
      <c r="F2108" s="231">
        <v>1.05345528E-3</v>
      </c>
      <c r="G2108" s="231">
        <v>1.3083951300000001E-3</v>
      </c>
      <c r="H2108" s="231">
        <v>4.61729164E-3</v>
      </c>
    </row>
    <row r="2109" spans="1:8">
      <c r="A2109" s="227" t="s">
        <v>130</v>
      </c>
      <c r="B2109" s="227" t="s">
        <v>57</v>
      </c>
      <c r="C2109" s="227" t="s">
        <v>82</v>
      </c>
      <c r="D2109" s="230">
        <v>929</v>
      </c>
      <c r="E2109" s="231">
        <v>7.6926352099999998E-3</v>
      </c>
      <c r="F2109" s="231">
        <v>1.0877509299999999E-3</v>
      </c>
      <c r="G2109" s="231">
        <v>1.60375031E-3</v>
      </c>
      <c r="H2109" s="231">
        <v>5.0011334900000003E-3</v>
      </c>
    </row>
    <row r="2110" spans="1:8">
      <c r="A2110" s="227" t="s">
        <v>130</v>
      </c>
      <c r="B2110" s="227" t="s">
        <v>59</v>
      </c>
      <c r="C2110" s="227" t="s">
        <v>82</v>
      </c>
      <c r="D2110" s="230">
        <v>367</v>
      </c>
      <c r="E2110" s="231">
        <v>7.2117201899999997E-3</v>
      </c>
      <c r="F2110" s="231">
        <v>9.7108665999999998E-4</v>
      </c>
      <c r="G2110" s="231">
        <v>1.5520610199999999E-3</v>
      </c>
      <c r="H2110" s="231">
        <v>4.6885720100000002E-3</v>
      </c>
    </row>
    <row r="2111" spans="1:8">
      <c r="A2111" s="227" t="s">
        <v>130</v>
      </c>
      <c r="B2111" s="227" t="s">
        <v>60</v>
      </c>
      <c r="C2111" s="227" t="s">
        <v>82</v>
      </c>
      <c r="D2111" s="230">
        <v>239</v>
      </c>
      <c r="E2111" s="231">
        <v>7.2921506899999997E-3</v>
      </c>
      <c r="F2111" s="231">
        <v>1.00612095E-3</v>
      </c>
      <c r="G2111" s="231">
        <v>1.5280680799999999E-3</v>
      </c>
      <c r="H2111" s="231">
        <v>4.75796116E-3</v>
      </c>
    </row>
    <row r="2112" spans="1:8">
      <c r="A2112" s="227" t="s">
        <v>130</v>
      </c>
      <c r="B2112" s="227" t="s">
        <v>61</v>
      </c>
      <c r="C2112" s="227" t="s">
        <v>82</v>
      </c>
      <c r="D2112" s="230">
        <v>91</v>
      </c>
      <c r="E2112" s="231">
        <v>9.4768770700000005E-3</v>
      </c>
      <c r="F2112" s="231">
        <v>1.4845337700000001E-3</v>
      </c>
      <c r="G2112" s="231">
        <v>1.9995164700000001E-3</v>
      </c>
      <c r="H2112" s="231">
        <v>5.9928263899999999E-3</v>
      </c>
    </row>
    <row r="2113" spans="1:8">
      <c r="A2113" s="227" t="s">
        <v>130</v>
      </c>
      <c r="B2113" s="227" t="s">
        <v>62</v>
      </c>
      <c r="C2113" s="227" t="s">
        <v>82</v>
      </c>
      <c r="D2113" s="230">
        <v>232</v>
      </c>
      <c r="E2113" s="231">
        <v>8.1661076700000005E-3</v>
      </c>
      <c r="F2113" s="231">
        <v>1.2007600599999999E-3</v>
      </c>
      <c r="G2113" s="231">
        <v>1.6082473E-3</v>
      </c>
      <c r="H2113" s="231">
        <v>5.3570998499999998E-3</v>
      </c>
    </row>
    <row r="2114" spans="1:8">
      <c r="A2114" s="227" t="s">
        <v>130</v>
      </c>
      <c r="B2114" s="227" t="s">
        <v>57</v>
      </c>
      <c r="C2114" s="227" t="s">
        <v>83</v>
      </c>
      <c r="D2114" s="230">
        <v>1218</v>
      </c>
      <c r="E2114" s="231">
        <v>6.1294887500000002E-3</v>
      </c>
      <c r="F2114" s="231">
        <v>1.07909688E-3</v>
      </c>
      <c r="G2114" s="231">
        <v>9.5205763000000005E-4</v>
      </c>
      <c r="H2114" s="231">
        <v>4.0983337800000004E-3</v>
      </c>
    </row>
    <row r="2115" spans="1:8">
      <c r="A2115" s="227" t="s">
        <v>130</v>
      </c>
      <c r="B2115" s="227" t="s">
        <v>59</v>
      </c>
      <c r="C2115" s="227" t="s">
        <v>83</v>
      </c>
      <c r="D2115" s="230">
        <v>444</v>
      </c>
      <c r="E2115" s="231">
        <v>5.52106769E-3</v>
      </c>
      <c r="F2115" s="231">
        <v>9.3332892999999995E-4</v>
      </c>
      <c r="G2115" s="231">
        <v>8.8093277999999999E-4</v>
      </c>
      <c r="H2115" s="231">
        <v>3.7068055300000001E-3</v>
      </c>
    </row>
    <row r="2116" spans="1:8">
      <c r="A2116" s="227" t="s">
        <v>130</v>
      </c>
      <c r="B2116" s="227" t="s">
        <v>60</v>
      </c>
      <c r="C2116" s="227" t="s">
        <v>83</v>
      </c>
      <c r="D2116" s="230">
        <v>201</v>
      </c>
      <c r="E2116" s="231">
        <v>5.9616843900000003E-3</v>
      </c>
      <c r="F2116" s="231">
        <v>1.0312440099999999E-3</v>
      </c>
      <c r="G2116" s="231">
        <v>1.0362536800000001E-3</v>
      </c>
      <c r="H2116" s="231">
        <v>3.8941862299999999E-3</v>
      </c>
    </row>
    <row r="2117" spans="1:8">
      <c r="A2117" s="227" t="s">
        <v>130</v>
      </c>
      <c r="B2117" s="227" t="s">
        <v>61</v>
      </c>
      <c r="C2117" s="227" t="s">
        <v>83</v>
      </c>
      <c r="D2117" s="230">
        <v>280</v>
      </c>
      <c r="E2117" s="231">
        <v>6.9076551699999997E-3</v>
      </c>
      <c r="F2117" s="231">
        <v>1.3411456200000001E-3</v>
      </c>
      <c r="G2117" s="231">
        <v>9.7019651999999997E-4</v>
      </c>
      <c r="H2117" s="231">
        <v>4.5963126000000002E-3</v>
      </c>
    </row>
    <row r="2118" spans="1:8">
      <c r="A2118" s="227" t="s">
        <v>130</v>
      </c>
      <c r="B2118" s="227" t="s">
        <v>62</v>
      </c>
      <c r="C2118" s="227" t="s">
        <v>83</v>
      </c>
      <c r="D2118" s="230">
        <v>293</v>
      </c>
      <c r="E2118" s="231">
        <v>6.4229393600000002E-3</v>
      </c>
      <c r="F2118" s="231">
        <v>1.0823929500000001E-3</v>
      </c>
      <c r="G2118" s="231">
        <v>9.8474408999999993E-4</v>
      </c>
      <c r="H2118" s="231">
        <v>4.3558018099999997E-3</v>
      </c>
    </row>
    <row r="2119" spans="1:8">
      <c r="A2119" s="227" t="s">
        <v>130</v>
      </c>
      <c r="B2119" s="227" t="s">
        <v>57</v>
      </c>
      <c r="C2119" s="227" t="s">
        <v>84</v>
      </c>
      <c r="D2119" s="230">
        <v>1198</v>
      </c>
      <c r="E2119" s="231">
        <v>5.9777385000000004E-3</v>
      </c>
      <c r="F2119" s="231">
        <v>9.0395620999999995E-4</v>
      </c>
      <c r="G2119" s="231">
        <v>1.11464685E-3</v>
      </c>
      <c r="H2119" s="231">
        <v>3.95913497E-3</v>
      </c>
    </row>
    <row r="2120" spans="1:8">
      <c r="A2120" s="227" t="s">
        <v>130</v>
      </c>
      <c r="B2120" s="227" t="s">
        <v>59</v>
      </c>
      <c r="C2120" s="227" t="s">
        <v>84</v>
      </c>
      <c r="D2120" s="230">
        <v>462</v>
      </c>
      <c r="E2120" s="231">
        <v>5.1140870600000004E-3</v>
      </c>
      <c r="F2120" s="231">
        <v>7.8074872E-4</v>
      </c>
      <c r="G2120" s="231">
        <v>9.4130766999999998E-4</v>
      </c>
      <c r="H2120" s="231">
        <v>3.39203018E-3</v>
      </c>
    </row>
    <row r="2121" spans="1:8">
      <c r="A2121" s="227" t="s">
        <v>130</v>
      </c>
      <c r="B2121" s="227" t="s">
        <v>60</v>
      </c>
      <c r="C2121" s="227" t="s">
        <v>84</v>
      </c>
      <c r="D2121" s="230">
        <v>317</v>
      </c>
      <c r="E2121" s="231">
        <v>5.8565177499999999E-3</v>
      </c>
      <c r="F2121" s="231">
        <v>9.1146722999999995E-4</v>
      </c>
      <c r="G2121" s="231">
        <v>1.03560554E-3</v>
      </c>
      <c r="H2121" s="231">
        <v>3.9094444900000004E-3</v>
      </c>
    </row>
    <row r="2122" spans="1:8">
      <c r="A2122" s="227" t="s">
        <v>130</v>
      </c>
      <c r="B2122" s="227" t="s">
        <v>61</v>
      </c>
      <c r="C2122" s="227" t="s">
        <v>84</v>
      </c>
      <c r="D2122" s="230">
        <v>139</v>
      </c>
      <c r="E2122" s="231">
        <v>8.3326669400000004E-3</v>
      </c>
      <c r="F2122" s="231">
        <v>1.1241004699999999E-3</v>
      </c>
      <c r="G2122" s="231">
        <v>1.5559216799999999E-3</v>
      </c>
      <c r="H2122" s="231">
        <v>5.6526443099999997E-3</v>
      </c>
    </row>
    <row r="2123" spans="1:8">
      <c r="A2123" s="227" t="s">
        <v>130</v>
      </c>
      <c r="B2123" s="227" t="s">
        <v>62</v>
      </c>
      <c r="C2123" s="227" t="s">
        <v>84</v>
      </c>
      <c r="D2123" s="230">
        <v>280</v>
      </c>
      <c r="E2123" s="231">
        <v>6.3709488399999997E-3</v>
      </c>
      <c r="F2123" s="231">
        <v>9.8945912E-4</v>
      </c>
      <c r="G2123" s="231">
        <v>1.2710811100000001E-3</v>
      </c>
      <c r="H2123" s="231">
        <v>4.1104081499999997E-3</v>
      </c>
    </row>
    <row r="2124" spans="1:8">
      <c r="A2124" s="227" t="s">
        <v>130</v>
      </c>
      <c r="B2124" s="227" t="s">
        <v>57</v>
      </c>
      <c r="C2124" s="227" t="s">
        <v>86</v>
      </c>
      <c r="D2124" s="230">
        <v>6</v>
      </c>
      <c r="E2124" s="231">
        <v>8.2195214000000006E-3</v>
      </c>
      <c r="F2124" s="231">
        <v>1.58950601E-3</v>
      </c>
      <c r="G2124" s="231">
        <v>3.5493826299999999E-3</v>
      </c>
      <c r="H2124" s="231">
        <v>3.0806325099999999E-3</v>
      </c>
    </row>
    <row r="2125" spans="1:8">
      <c r="A2125" s="227" t="s">
        <v>130</v>
      </c>
      <c r="B2125" s="227" t="s">
        <v>59</v>
      </c>
      <c r="C2125" s="227" t="s">
        <v>86</v>
      </c>
      <c r="D2125" s="230">
        <v>2</v>
      </c>
      <c r="E2125" s="231">
        <v>8.7442128399999996E-3</v>
      </c>
      <c r="F2125" s="231">
        <v>1.85185173E-3</v>
      </c>
      <c r="G2125" s="231">
        <v>2.9976850600000001E-3</v>
      </c>
      <c r="H2125" s="231">
        <v>3.8946756900000001E-3</v>
      </c>
    </row>
    <row r="2126" spans="1:8">
      <c r="A2126" s="227" t="s">
        <v>130</v>
      </c>
      <c r="B2126" s="227" t="s">
        <v>60</v>
      </c>
      <c r="C2126" s="227" t="s">
        <v>86</v>
      </c>
      <c r="D2126" s="230">
        <v>3</v>
      </c>
      <c r="E2126" s="231">
        <v>7.5771601799999996E-3</v>
      </c>
      <c r="F2126" s="231">
        <v>1.62037013E-3</v>
      </c>
      <c r="G2126" s="231">
        <v>4.0933641099999999E-3</v>
      </c>
      <c r="H2126" s="231">
        <v>1.86342569E-3</v>
      </c>
    </row>
    <row r="2127" spans="1:8">
      <c r="A2127" s="227" t="s">
        <v>130</v>
      </c>
      <c r="B2127" s="227" t="s">
        <v>62</v>
      </c>
      <c r="C2127" s="227" t="s">
        <v>86</v>
      </c>
      <c r="D2127" s="230">
        <v>1</v>
      </c>
      <c r="E2127" s="231">
        <v>9.0972222199999994E-3</v>
      </c>
      <c r="F2127" s="231">
        <v>9.7222222000000001E-4</v>
      </c>
      <c r="G2127" s="231">
        <v>3.0208333300000001E-3</v>
      </c>
      <c r="H2127" s="231">
        <v>5.1041666600000002E-3</v>
      </c>
    </row>
    <row r="2128" spans="1:8">
      <c r="A2128" s="227" t="s">
        <v>130</v>
      </c>
      <c r="B2128" s="227" t="s">
        <v>57</v>
      </c>
      <c r="C2128" s="227" t="s">
        <v>87</v>
      </c>
      <c r="D2128" s="230">
        <v>1741</v>
      </c>
      <c r="E2128" s="231">
        <v>6.9092499699999997E-3</v>
      </c>
      <c r="F2128" s="231">
        <v>9.2292747E-4</v>
      </c>
      <c r="G2128" s="231">
        <v>1.2313589099999999E-3</v>
      </c>
      <c r="H2128" s="231">
        <v>4.7549631099999996E-3</v>
      </c>
    </row>
    <row r="2129" spans="1:8">
      <c r="A2129" s="227" t="s">
        <v>130</v>
      </c>
      <c r="B2129" s="227" t="s">
        <v>59</v>
      </c>
      <c r="C2129" s="227" t="s">
        <v>87</v>
      </c>
      <c r="D2129" s="230">
        <v>589</v>
      </c>
      <c r="E2129" s="231">
        <v>6.0821658499999997E-3</v>
      </c>
      <c r="F2129" s="231">
        <v>7.5166613000000003E-4</v>
      </c>
      <c r="G2129" s="231">
        <v>1.1158858999999999E-3</v>
      </c>
      <c r="H2129" s="231">
        <v>4.2146133600000002E-3</v>
      </c>
    </row>
    <row r="2130" spans="1:8">
      <c r="A2130" s="227" t="s">
        <v>130</v>
      </c>
      <c r="B2130" s="227" t="s">
        <v>60</v>
      </c>
      <c r="C2130" s="227" t="s">
        <v>87</v>
      </c>
      <c r="D2130" s="230">
        <v>391</v>
      </c>
      <c r="E2130" s="231">
        <v>6.7969709599999999E-3</v>
      </c>
      <c r="F2130" s="231">
        <v>8.5195224999999998E-4</v>
      </c>
      <c r="G2130" s="231">
        <v>1.21512953E-3</v>
      </c>
      <c r="H2130" s="231">
        <v>4.7298886899999996E-3</v>
      </c>
    </row>
    <row r="2131" spans="1:8">
      <c r="A2131" s="227" t="s">
        <v>130</v>
      </c>
      <c r="B2131" s="227" t="s">
        <v>61</v>
      </c>
      <c r="C2131" s="227" t="s">
        <v>87</v>
      </c>
      <c r="D2131" s="230">
        <v>183</v>
      </c>
      <c r="E2131" s="231">
        <v>8.4550822099999992E-3</v>
      </c>
      <c r="F2131" s="231">
        <v>1.3404419799999999E-3</v>
      </c>
      <c r="G2131" s="231">
        <v>1.3351925199999999E-3</v>
      </c>
      <c r="H2131" s="231">
        <v>5.7794472499999999E-3</v>
      </c>
    </row>
    <row r="2132" spans="1:8">
      <c r="A2132" s="227" t="s">
        <v>130</v>
      </c>
      <c r="B2132" s="227" t="s">
        <v>62</v>
      </c>
      <c r="C2132" s="227" t="s">
        <v>87</v>
      </c>
      <c r="D2132" s="230">
        <v>578</v>
      </c>
      <c r="E2132" s="231">
        <v>7.3386034899999997E-3</v>
      </c>
      <c r="F2132" s="231">
        <v>1.0132719100000001E-3</v>
      </c>
      <c r="G2132" s="231">
        <v>1.32713356E-3</v>
      </c>
      <c r="H2132" s="231">
        <v>4.9981975599999997E-3</v>
      </c>
    </row>
    <row r="2133" spans="1:8">
      <c r="A2133" s="227" t="s">
        <v>130</v>
      </c>
      <c r="B2133" s="227" t="s">
        <v>57</v>
      </c>
      <c r="C2133" s="227" t="s">
        <v>88</v>
      </c>
      <c r="D2133" s="230">
        <v>1862</v>
      </c>
      <c r="E2133" s="231">
        <v>5.4795344100000004E-3</v>
      </c>
      <c r="F2133" s="231">
        <v>9.8487763999999993E-4</v>
      </c>
      <c r="G2133" s="231">
        <v>9.5183992000000002E-4</v>
      </c>
      <c r="H2133" s="231">
        <v>3.5428163700000001E-3</v>
      </c>
    </row>
    <row r="2134" spans="1:8">
      <c r="A2134" s="227" t="s">
        <v>130</v>
      </c>
      <c r="B2134" s="227" t="s">
        <v>59</v>
      </c>
      <c r="C2134" s="227" t="s">
        <v>88</v>
      </c>
      <c r="D2134" s="230">
        <v>902</v>
      </c>
      <c r="E2134" s="231">
        <v>4.8917398100000002E-3</v>
      </c>
      <c r="F2134" s="231">
        <v>8.4456072E-4</v>
      </c>
      <c r="G2134" s="231">
        <v>8.7903913999999995E-4</v>
      </c>
      <c r="H2134" s="231">
        <v>3.1681395000000001E-3</v>
      </c>
    </row>
    <row r="2135" spans="1:8">
      <c r="A2135" s="227" t="s">
        <v>130</v>
      </c>
      <c r="B2135" s="227" t="s">
        <v>60</v>
      </c>
      <c r="C2135" s="227" t="s">
        <v>88</v>
      </c>
      <c r="D2135" s="230">
        <v>434</v>
      </c>
      <c r="E2135" s="231">
        <v>5.2716438099999997E-3</v>
      </c>
      <c r="F2135" s="231">
        <v>1.1047904599999999E-3</v>
      </c>
      <c r="G2135" s="231">
        <v>7.7498270000000004E-4</v>
      </c>
      <c r="H2135" s="231">
        <v>3.3918701700000001E-3</v>
      </c>
    </row>
    <row r="2136" spans="1:8">
      <c r="A2136" s="227" t="s">
        <v>130</v>
      </c>
      <c r="B2136" s="227" t="s">
        <v>61</v>
      </c>
      <c r="C2136" s="227" t="s">
        <v>88</v>
      </c>
      <c r="D2136" s="230">
        <v>109</v>
      </c>
      <c r="E2136" s="231">
        <v>8.1914710499999994E-3</v>
      </c>
      <c r="F2136" s="231">
        <v>1.41946967E-3</v>
      </c>
      <c r="G2136" s="231">
        <v>1.0485683799999999E-3</v>
      </c>
      <c r="H2136" s="231">
        <v>5.7234325000000003E-3</v>
      </c>
    </row>
    <row r="2137" spans="1:8">
      <c r="A2137" s="227" t="s">
        <v>130</v>
      </c>
      <c r="B2137" s="227" t="s">
        <v>62</v>
      </c>
      <c r="C2137" s="227" t="s">
        <v>88</v>
      </c>
      <c r="D2137" s="230">
        <v>417</v>
      </c>
      <c r="E2137" s="231">
        <v>6.2584652300000003E-3</v>
      </c>
      <c r="F2137" s="231">
        <v>1.0499931200000001E-3</v>
      </c>
      <c r="G2137" s="231">
        <v>1.26809639E-3</v>
      </c>
      <c r="H2137" s="231">
        <v>3.9403752300000002E-3</v>
      </c>
    </row>
    <row r="2138" spans="1:8">
      <c r="A2138" s="227" t="s">
        <v>130</v>
      </c>
      <c r="B2138" s="227" t="s">
        <v>57</v>
      </c>
      <c r="C2138" s="227" t="s">
        <v>89</v>
      </c>
      <c r="D2138" s="230">
        <v>998</v>
      </c>
      <c r="E2138" s="231">
        <v>6.6628741300000004E-3</v>
      </c>
      <c r="F2138" s="231">
        <v>1.17880413E-3</v>
      </c>
      <c r="G2138" s="231">
        <v>1.0857708299999999E-3</v>
      </c>
      <c r="H2138" s="231">
        <v>4.3982986700000001E-3</v>
      </c>
    </row>
    <row r="2139" spans="1:8">
      <c r="A2139" s="227" t="s">
        <v>130</v>
      </c>
      <c r="B2139" s="227" t="s">
        <v>59</v>
      </c>
      <c r="C2139" s="227" t="s">
        <v>89</v>
      </c>
      <c r="D2139" s="230">
        <v>378</v>
      </c>
      <c r="E2139" s="231">
        <v>5.9021345500000003E-3</v>
      </c>
      <c r="F2139" s="231">
        <v>1.02353985E-3</v>
      </c>
      <c r="G2139" s="231">
        <v>9.3015112E-4</v>
      </c>
      <c r="H2139" s="231">
        <v>3.94844307E-3</v>
      </c>
    </row>
    <row r="2140" spans="1:8">
      <c r="A2140" s="227" t="s">
        <v>130</v>
      </c>
      <c r="B2140" s="227" t="s">
        <v>60</v>
      </c>
      <c r="C2140" s="227" t="s">
        <v>89</v>
      </c>
      <c r="D2140" s="230">
        <v>240</v>
      </c>
      <c r="E2140" s="231">
        <v>6.7786938099999999E-3</v>
      </c>
      <c r="F2140" s="231">
        <v>1.25467761E-3</v>
      </c>
      <c r="G2140" s="231">
        <v>1.1012246900000001E-3</v>
      </c>
      <c r="H2140" s="231">
        <v>4.4227910400000004E-3</v>
      </c>
    </row>
    <row r="2141" spans="1:8">
      <c r="A2141" s="227" t="s">
        <v>130</v>
      </c>
      <c r="B2141" s="227" t="s">
        <v>61</v>
      </c>
      <c r="C2141" s="227" t="s">
        <v>89</v>
      </c>
      <c r="D2141" s="230">
        <v>95</v>
      </c>
      <c r="E2141" s="231">
        <v>7.9236108599999994E-3</v>
      </c>
      <c r="F2141" s="231">
        <v>1.3975387299999999E-3</v>
      </c>
      <c r="G2141" s="231">
        <v>1.2945903899999999E-3</v>
      </c>
      <c r="H2141" s="231">
        <v>5.2314812299999996E-3</v>
      </c>
    </row>
    <row r="2142" spans="1:8">
      <c r="A2142" s="227" t="s">
        <v>130</v>
      </c>
      <c r="B2142" s="227" t="s">
        <v>62</v>
      </c>
      <c r="C2142" s="227" t="s">
        <v>89</v>
      </c>
      <c r="D2142" s="230">
        <v>285</v>
      </c>
      <c r="E2142" s="231">
        <v>7.1540770999999996E-3</v>
      </c>
      <c r="F2142" s="231">
        <v>1.2479286100000001E-3</v>
      </c>
      <c r="G2142" s="231">
        <v>1.2095514E-3</v>
      </c>
      <c r="H2142" s="231">
        <v>4.6965965700000003E-3</v>
      </c>
    </row>
    <row r="2143" spans="1:8">
      <c r="A2143" s="227" t="s">
        <v>130</v>
      </c>
      <c r="B2143" s="227" t="s">
        <v>57</v>
      </c>
      <c r="C2143" s="227" t="s">
        <v>90</v>
      </c>
      <c r="D2143" s="230">
        <v>891</v>
      </c>
      <c r="E2143" s="231">
        <v>7.1743538900000004E-3</v>
      </c>
      <c r="F2143" s="231">
        <v>7.7309853999999996E-4</v>
      </c>
      <c r="G2143" s="231">
        <v>1.53505192E-3</v>
      </c>
      <c r="H2143" s="231">
        <v>4.8662029399999997E-3</v>
      </c>
    </row>
    <row r="2144" spans="1:8">
      <c r="A2144" s="227" t="s">
        <v>130</v>
      </c>
      <c r="B2144" s="227" t="s">
        <v>59</v>
      </c>
      <c r="C2144" s="227" t="s">
        <v>90</v>
      </c>
      <c r="D2144" s="230">
        <v>333</v>
      </c>
      <c r="E2144" s="231">
        <v>6.4285116099999998E-3</v>
      </c>
      <c r="F2144" s="231">
        <v>6.7188690999999995E-4</v>
      </c>
      <c r="G2144" s="231">
        <v>1.3919820200000001E-3</v>
      </c>
      <c r="H2144" s="231">
        <v>4.3646421700000004E-3</v>
      </c>
    </row>
    <row r="2145" spans="1:8">
      <c r="A2145" s="227" t="s">
        <v>130</v>
      </c>
      <c r="B2145" s="227" t="s">
        <v>60</v>
      </c>
      <c r="C2145" s="227" t="s">
        <v>90</v>
      </c>
      <c r="D2145" s="230">
        <v>234</v>
      </c>
      <c r="E2145" s="231">
        <v>6.89661458E-3</v>
      </c>
      <c r="F2145" s="231">
        <v>7.6176179E-4</v>
      </c>
      <c r="G2145" s="231">
        <v>1.4267764300000001E-3</v>
      </c>
      <c r="H2145" s="231">
        <v>4.70807586E-3</v>
      </c>
    </row>
    <row r="2146" spans="1:8">
      <c r="A2146" s="227" t="s">
        <v>130</v>
      </c>
      <c r="B2146" s="227" t="s">
        <v>61</v>
      </c>
      <c r="C2146" s="227" t="s">
        <v>90</v>
      </c>
      <c r="D2146" s="230">
        <v>83</v>
      </c>
      <c r="E2146" s="231">
        <v>9.2546572200000003E-3</v>
      </c>
      <c r="F2146" s="231">
        <v>9.9746183999999995E-4</v>
      </c>
      <c r="G2146" s="231">
        <v>1.7513105299999999E-3</v>
      </c>
      <c r="H2146" s="231">
        <v>6.5058843800000002E-3</v>
      </c>
    </row>
    <row r="2147" spans="1:8">
      <c r="A2147" s="227" t="s">
        <v>130</v>
      </c>
      <c r="B2147" s="227" t="s">
        <v>62</v>
      </c>
      <c r="C2147" s="227" t="s">
        <v>90</v>
      </c>
      <c r="D2147" s="230">
        <v>241</v>
      </c>
      <c r="E2147" s="231">
        <v>7.7581352300000002E-3</v>
      </c>
      <c r="F2147" s="231">
        <v>8.4668408999999997E-4</v>
      </c>
      <c r="G2147" s="231">
        <v>1.7633891900000001E-3</v>
      </c>
      <c r="H2147" s="231">
        <v>5.1480614799999996E-3</v>
      </c>
    </row>
    <row r="2148" spans="1:8">
      <c r="A2148" s="227" t="s">
        <v>130</v>
      </c>
      <c r="B2148" s="227" t="s">
        <v>57</v>
      </c>
      <c r="C2148" s="227" t="s">
        <v>91</v>
      </c>
      <c r="D2148" s="230">
        <v>1763</v>
      </c>
      <c r="E2148" s="231">
        <v>5.0881806800000002E-3</v>
      </c>
      <c r="F2148" s="231">
        <v>9.3787396000000005E-4</v>
      </c>
      <c r="G2148" s="231">
        <v>5.6127998999999998E-4</v>
      </c>
      <c r="H2148" s="231">
        <v>3.5890262499999998E-3</v>
      </c>
    </row>
    <row r="2149" spans="1:8">
      <c r="A2149" s="227" t="s">
        <v>130</v>
      </c>
      <c r="B2149" s="227" t="s">
        <v>59</v>
      </c>
      <c r="C2149" s="227" t="s">
        <v>91</v>
      </c>
      <c r="D2149" s="230">
        <v>936</v>
      </c>
      <c r="E2149" s="231">
        <v>4.87300645E-3</v>
      </c>
      <c r="F2149" s="231">
        <v>8.8110087E-4</v>
      </c>
      <c r="G2149" s="231">
        <v>4.9160114000000002E-4</v>
      </c>
      <c r="H2149" s="231">
        <v>3.5003039499999999E-3</v>
      </c>
    </row>
    <row r="2150" spans="1:8">
      <c r="A2150" s="227" t="s">
        <v>130</v>
      </c>
      <c r="B2150" s="227" t="s">
        <v>60</v>
      </c>
      <c r="C2150" s="227" t="s">
        <v>91</v>
      </c>
      <c r="D2150" s="230">
        <v>293</v>
      </c>
      <c r="E2150" s="231">
        <v>4.94568457E-3</v>
      </c>
      <c r="F2150" s="231">
        <v>1.0161481699999999E-3</v>
      </c>
      <c r="G2150" s="231">
        <v>5.1783093999999998E-4</v>
      </c>
      <c r="H2150" s="231">
        <v>3.4117049800000002E-3</v>
      </c>
    </row>
    <row r="2151" spans="1:8">
      <c r="A2151" s="227" t="s">
        <v>130</v>
      </c>
      <c r="B2151" s="227" t="s">
        <v>61</v>
      </c>
      <c r="C2151" s="227" t="s">
        <v>91</v>
      </c>
      <c r="D2151" s="230">
        <v>83</v>
      </c>
      <c r="E2151" s="231">
        <v>5.9980195999999996E-3</v>
      </c>
      <c r="F2151" s="231">
        <v>1.26310773E-3</v>
      </c>
      <c r="G2151" s="231">
        <v>6.8872686999999996E-4</v>
      </c>
      <c r="H2151" s="231">
        <v>4.0461845100000001E-3</v>
      </c>
    </row>
    <row r="2152" spans="1:8">
      <c r="A2152" s="227" t="s">
        <v>130</v>
      </c>
      <c r="B2152" s="227" t="s">
        <v>62</v>
      </c>
      <c r="C2152" s="227" t="s">
        <v>91</v>
      </c>
      <c r="D2152" s="230">
        <v>451</v>
      </c>
      <c r="E2152" s="231">
        <v>5.4598831499999998E-3</v>
      </c>
      <c r="F2152" s="231">
        <v>9.4499339000000005E-4</v>
      </c>
      <c r="G2152" s="231">
        <v>7.1066331999999996E-4</v>
      </c>
      <c r="H2152" s="231">
        <v>3.8042259700000001E-3</v>
      </c>
    </row>
    <row r="2153" spans="1:8">
      <c r="A2153" s="227" t="s">
        <v>130</v>
      </c>
      <c r="B2153" s="227" t="s">
        <v>57</v>
      </c>
      <c r="C2153" s="227" t="s">
        <v>92</v>
      </c>
      <c r="D2153" s="230">
        <v>1187</v>
      </c>
      <c r="E2153" s="231">
        <v>7.0685607800000001E-3</v>
      </c>
      <c r="F2153" s="231">
        <v>8.6665120999999999E-4</v>
      </c>
      <c r="G2153" s="231">
        <v>1.3739115800000001E-3</v>
      </c>
      <c r="H2153" s="231">
        <v>4.8279975100000002E-3</v>
      </c>
    </row>
    <row r="2154" spans="1:8">
      <c r="A2154" s="227" t="s">
        <v>130</v>
      </c>
      <c r="B2154" s="227" t="s">
        <v>59</v>
      </c>
      <c r="C2154" s="227" t="s">
        <v>92</v>
      </c>
      <c r="D2154" s="230">
        <v>442</v>
      </c>
      <c r="E2154" s="231">
        <v>6.43591813E-3</v>
      </c>
      <c r="F2154" s="231">
        <v>7.6176762000000002E-4</v>
      </c>
      <c r="G2154" s="231">
        <v>1.36265058E-3</v>
      </c>
      <c r="H2154" s="231">
        <v>4.3114994399999999E-3</v>
      </c>
    </row>
    <row r="2155" spans="1:8">
      <c r="A2155" s="227" t="s">
        <v>130</v>
      </c>
      <c r="B2155" s="227" t="s">
        <v>60</v>
      </c>
      <c r="C2155" s="227" t="s">
        <v>92</v>
      </c>
      <c r="D2155" s="230">
        <v>308</v>
      </c>
      <c r="E2155" s="231">
        <v>6.4259031299999997E-3</v>
      </c>
      <c r="F2155" s="231">
        <v>8.0135405999999998E-4</v>
      </c>
      <c r="G2155" s="231">
        <v>1.0937497699999999E-3</v>
      </c>
      <c r="H2155" s="231">
        <v>4.5307988300000001E-3</v>
      </c>
    </row>
    <row r="2156" spans="1:8">
      <c r="A2156" s="227" t="s">
        <v>130</v>
      </c>
      <c r="B2156" s="227" t="s">
        <v>61</v>
      </c>
      <c r="C2156" s="227" t="s">
        <v>92</v>
      </c>
      <c r="D2156" s="230">
        <v>200</v>
      </c>
      <c r="E2156" s="231">
        <v>8.5278354100000002E-3</v>
      </c>
      <c r="F2156" s="231">
        <v>1.1844326400000001E-3</v>
      </c>
      <c r="G2156" s="231">
        <v>1.57233771E-3</v>
      </c>
      <c r="H2156" s="231">
        <v>5.7710645899999996E-3</v>
      </c>
    </row>
    <row r="2157" spans="1:8">
      <c r="A2157" s="227" t="s">
        <v>130</v>
      </c>
      <c r="B2157" s="227" t="s">
        <v>62</v>
      </c>
      <c r="C2157" s="227" t="s">
        <v>92</v>
      </c>
      <c r="D2157" s="230">
        <v>237</v>
      </c>
      <c r="E2157" s="231">
        <v>7.8521543899999994E-3</v>
      </c>
      <c r="F2157" s="231">
        <v>8.7894567000000004E-4</v>
      </c>
      <c r="G2157" s="231">
        <v>1.5915570300000001E-3</v>
      </c>
      <c r="H2157" s="231">
        <v>5.3816512000000004E-3</v>
      </c>
    </row>
    <row r="2158" spans="1:8">
      <c r="A2158" s="227" t="s">
        <v>130</v>
      </c>
      <c r="B2158" s="227" t="s">
        <v>57</v>
      </c>
      <c r="C2158" s="227" t="s">
        <v>93</v>
      </c>
      <c r="D2158" s="230">
        <v>955</v>
      </c>
      <c r="E2158" s="231">
        <v>7.9498858299999996E-3</v>
      </c>
      <c r="F2158" s="231">
        <v>1.2217008399999999E-3</v>
      </c>
      <c r="G2158" s="231">
        <v>1.68350034E-3</v>
      </c>
      <c r="H2158" s="231">
        <v>5.04468416E-3</v>
      </c>
    </row>
    <row r="2159" spans="1:8">
      <c r="A2159" s="227" t="s">
        <v>130</v>
      </c>
      <c r="B2159" s="227" t="s">
        <v>59</v>
      </c>
      <c r="C2159" s="227" t="s">
        <v>93</v>
      </c>
      <c r="D2159" s="230">
        <v>335</v>
      </c>
      <c r="E2159" s="231">
        <v>6.6493225800000003E-3</v>
      </c>
      <c r="F2159" s="231">
        <v>1.03693312E-3</v>
      </c>
      <c r="G2159" s="231">
        <v>1.5255663699999999E-3</v>
      </c>
      <c r="H2159" s="231">
        <v>4.0868225699999998E-3</v>
      </c>
    </row>
    <row r="2160" spans="1:8">
      <c r="A2160" s="227" t="s">
        <v>130</v>
      </c>
      <c r="B2160" s="227" t="s">
        <v>60</v>
      </c>
      <c r="C2160" s="227" t="s">
        <v>93</v>
      </c>
      <c r="D2160" s="230">
        <v>248</v>
      </c>
      <c r="E2160" s="231">
        <v>7.78659811E-3</v>
      </c>
      <c r="F2160" s="231">
        <v>1.14877329E-3</v>
      </c>
      <c r="G2160" s="231">
        <v>1.7819404699999999E-3</v>
      </c>
      <c r="H2160" s="231">
        <v>4.8558838700000001E-3</v>
      </c>
    </row>
    <row r="2161" spans="1:8">
      <c r="A2161" s="227" t="s">
        <v>130</v>
      </c>
      <c r="B2161" s="227" t="s">
        <v>61</v>
      </c>
      <c r="C2161" s="227" t="s">
        <v>93</v>
      </c>
      <c r="D2161" s="230">
        <v>151</v>
      </c>
      <c r="E2161" s="231">
        <v>9.3629657399999996E-3</v>
      </c>
      <c r="F2161" s="231">
        <v>1.6001346699999999E-3</v>
      </c>
      <c r="G2161" s="231">
        <v>1.69901249E-3</v>
      </c>
      <c r="H2161" s="231">
        <v>6.0638181199999999E-3</v>
      </c>
    </row>
    <row r="2162" spans="1:8">
      <c r="A2162" s="227" t="s">
        <v>130</v>
      </c>
      <c r="B2162" s="227" t="s">
        <v>62</v>
      </c>
      <c r="C2162" s="227" t="s">
        <v>93</v>
      </c>
      <c r="D2162" s="230">
        <v>221</v>
      </c>
      <c r="E2162" s="231">
        <v>9.1390667000000002E-3</v>
      </c>
      <c r="F2162" s="231">
        <v>1.32504792E-3</v>
      </c>
      <c r="G2162" s="231">
        <v>1.80183698E-3</v>
      </c>
      <c r="H2162" s="231">
        <v>6.0121813399999996E-3</v>
      </c>
    </row>
    <row r="2163" spans="1:8">
      <c r="A2163" s="227" t="s">
        <v>130</v>
      </c>
      <c r="B2163" s="227" t="s">
        <v>57</v>
      </c>
      <c r="C2163" s="227" t="s">
        <v>94</v>
      </c>
      <c r="D2163" s="230">
        <v>928</v>
      </c>
      <c r="E2163" s="231">
        <v>6.9149727199999999E-3</v>
      </c>
      <c r="F2163" s="231">
        <v>1.0174082600000001E-3</v>
      </c>
      <c r="G2163" s="231">
        <v>1.4271279999999999E-3</v>
      </c>
      <c r="H2163" s="231">
        <v>4.4704359799999996E-3</v>
      </c>
    </row>
    <row r="2164" spans="1:8">
      <c r="A2164" s="227" t="s">
        <v>130</v>
      </c>
      <c r="B2164" s="227" t="s">
        <v>59</v>
      </c>
      <c r="C2164" s="227" t="s">
        <v>94</v>
      </c>
      <c r="D2164" s="230">
        <v>340</v>
      </c>
      <c r="E2164" s="231">
        <v>6.0746184800000002E-3</v>
      </c>
      <c r="F2164" s="231">
        <v>8.7425084000000003E-4</v>
      </c>
      <c r="G2164" s="231">
        <v>1.2142222499999999E-3</v>
      </c>
      <c r="H2164" s="231">
        <v>3.9861449000000004E-3</v>
      </c>
    </row>
    <row r="2165" spans="1:8">
      <c r="A2165" s="227" t="s">
        <v>130</v>
      </c>
      <c r="B2165" s="227" t="s">
        <v>60</v>
      </c>
      <c r="C2165" s="227" t="s">
        <v>94</v>
      </c>
      <c r="D2165" s="230">
        <v>191</v>
      </c>
      <c r="E2165" s="231">
        <v>6.9054195999999997E-3</v>
      </c>
      <c r="F2165" s="231">
        <v>1.0856600300000001E-3</v>
      </c>
      <c r="G2165" s="231">
        <v>1.3315030800000001E-3</v>
      </c>
      <c r="H2165" s="231">
        <v>4.4882560200000003E-3</v>
      </c>
    </row>
    <row r="2166" spans="1:8">
      <c r="A2166" s="227" t="s">
        <v>130</v>
      </c>
      <c r="B2166" s="227" t="s">
        <v>61</v>
      </c>
      <c r="C2166" s="227" t="s">
        <v>94</v>
      </c>
      <c r="D2166" s="230">
        <v>133</v>
      </c>
      <c r="E2166" s="231">
        <v>7.3930483700000004E-3</v>
      </c>
      <c r="F2166" s="231">
        <v>1.12825443E-3</v>
      </c>
      <c r="G2166" s="231">
        <v>1.46973315E-3</v>
      </c>
      <c r="H2166" s="231">
        <v>4.7950603399999998E-3</v>
      </c>
    </row>
    <row r="2167" spans="1:8">
      <c r="A2167" s="227" t="s">
        <v>130</v>
      </c>
      <c r="B2167" s="227" t="s">
        <v>62</v>
      </c>
      <c r="C2167" s="227" t="s">
        <v>94</v>
      </c>
      <c r="D2167" s="230">
        <v>264</v>
      </c>
      <c r="E2167" s="231">
        <v>7.7633099400000001E-3</v>
      </c>
      <c r="F2167" s="231">
        <v>1.09655559E-3</v>
      </c>
      <c r="G2167" s="231">
        <v>1.7490440200000001E-3</v>
      </c>
      <c r="H2167" s="231">
        <v>4.9177098400000003E-3</v>
      </c>
    </row>
    <row r="2168" spans="1:8">
      <c r="A2168" s="227" t="s">
        <v>130</v>
      </c>
      <c r="B2168" s="227" t="s">
        <v>57</v>
      </c>
      <c r="C2168" s="227" t="s">
        <v>95</v>
      </c>
      <c r="D2168" s="230">
        <v>446</v>
      </c>
      <c r="E2168" s="231">
        <v>8.1337451899999996E-3</v>
      </c>
      <c r="F2168" s="231">
        <v>8.0429408999999996E-4</v>
      </c>
      <c r="G2168" s="231">
        <v>1.2988133100000001E-3</v>
      </c>
      <c r="H2168" s="231">
        <v>6.0306373099999998E-3</v>
      </c>
    </row>
    <row r="2169" spans="1:8">
      <c r="A2169" s="227" t="s">
        <v>130</v>
      </c>
      <c r="B2169" s="227" t="s">
        <v>59</v>
      </c>
      <c r="C2169" s="227" t="s">
        <v>95</v>
      </c>
      <c r="D2169" s="230">
        <v>137</v>
      </c>
      <c r="E2169" s="231">
        <v>7.3473402399999999E-3</v>
      </c>
      <c r="F2169" s="231">
        <v>7.4825938999999999E-4</v>
      </c>
      <c r="G2169" s="231">
        <v>1.0991143999999999E-3</v>
      </c>
      <c r="H2169" s="231">
        <v>5.4999659700000003E-3</v>
      </c>
    </row>
    <row r="2170" spans="1:8">
      <c r="A2170" s="227" t="s">
        <v>130</v>
      </c>
      <c r="B2170" s="227" t="s">
        <v>60</v>
      </c>
      <c r="C2170" s="227" t="s">
        <v>95</v>
      </c>
      <c r="D2170" s="230">
        <v>118</v>
      </c>
      <c r="E2170" s="231">
        <v>8.4779109399999997E-3</v>
      </c>
      <c r="F2170" s="231">
        <v>8.9787324999999996E-4</v>
      </c>
      <c r="G2170" s="231">
        <v>1.3103223099999999E-3</v>
      </c>
      <c r="H2170" s="231">
        <v>6.2697149099999998E-3</v>
      </c>
    </row>
    <row r="2171" spans="1:8">
      <c r="A2171" s="227" t="s">
        <v>130</v>
      </c>
      <c r="B2171" s="227" t="s">
        <v>61</v>
      </c>
      <c r="C2171" s="227" t="s">
        <v>95</v>
      </c>
      <c r="D2171" s="230">
        <v>35</v>
      </c>
      <c r="E2171" s="231">
        <v>1.005853152E-2</v>
      </c>
      <c r="F2171" s="231">
        <v>8.1084628000000001E-4</v>
      </c>
      <c r="G2171" s="231">
        <v>1.32109765E-3</v>
      </c>
      <c r="H2171" s="231">
        <v>7.9265870499999995E-3</v>
      </c>
    </row>
    <row r="2172" spans="1:8">
      <c r="A2172" s="227" t="s">
        <v>130</v>
      </c>
      <c r="B2172" s="227" t="s">
        <v>62</v>
      </c>
      <c r="C2172" s="227" t="s">
        <v>95</v>
      </c>
      <c r="D2172" s="230">
        <v>156</v>
      </c>
      <c r="E2172" s="231">
        <v>8.1321964599999994E-3</v>
      </c>
      <c r="F2172" s="231">
        <v>7.8124976999999999E-4</v>
      </c>
      <c r="G2172" s="231">
        <v>1.46048469E-3</v>
      </c>
      <c r="H2172" s="231">
        <v>5.8904615300000001E-3</v>
      </c>
    </row>
    <row r="2173" spans="1:8">
      <c r="A2173" s="227" t="s">
        <v>130</v>
      </c>
      <c r="B2173" s="227" t="s">
        <v>57</v>
      </c>
      <c r="C2173" s="227" t="s">
        <v>96</v>
      </c>
      <c r="D2173" s="230">
        <v>1337</v>
      </c>
      <c r="E2173" s="231">
        <v>6.7966388699999998E-3</v>
      </c>
      <c r="F2173" s="231">
        <v>1.18064188E-3</v>
      </c>
      <c r="G2173" s="231">
        <v>1.4063493099999999E-3</v>
      </c>
      <c r="H2173" s="231">
        <v>4.2096471899999996E-3</v>
      </c>
    </row>
    <row r="2174" spans="1:8">
      <c r="A2174" s="227" t="s">
        <v>130</v>
      </c>
      <c r="B2174" s="227" t="s">
        <v>59</v>
      </c>
      <c r="C2174" s="227" t="s">
        <v>96</v>
      </c>
      <c r="D2174" s="230">
        <v>592</v>
      </c>
      <c r="E2174" s="231">
        <v>5.9651250399999998E-3</v>
      </c>
      <c r="F2174" s="231">
        <v>1.0580499900000001E-3</v>
      </c>
      <c r="G2174" s="231">
        <v>1.2333620400000001E-3</v>
      </c>
      <c r="H2174" s="231">
        <v>3.67371254E-3</v>
      </c>
    </row>
    <row r="2175" spans="1:8">
      <c r="A2175" s="227" t="s">
        <v>130</v>
      </c>
      <c r="B2175" s="227" t="s">
        <v>60</v>
      </c>
      <c r="C2175" s="227" t="s">
        <v>96</v>
      </c>
      <c r="D2175" s="230">
        <v>337</v>
      </c>
      <c r="E2175" s="231">
        <v>6.5826942899999998E-3</v>
      </c>
      <c r="F2175" s="231">
        <v>1.2026387799999999E-3</v>
      </c>
      <c r="G2175" s="231">
        <v>1.1796280000000001E-3</v>
      </c>
      <c r="H2175" s="231">
        <v>4.2004270099999996E-3</v>
      </c>
    </row>
    <row r="2176" spans="1:8">
      <c r="A2176" s="227" t="s">
        <v>130</v>
      </c>
      <c r="B2176" s="227" t="s">
        <v>61</v>
      </c>
      <c r="C2176" s="227" t="s">
        <v>96</v>
      </c>
      <c r="D2176" s="230">
        <v>116</v>
      </c>
      <c r="E2176" s="231">
        <v>8.7919058899999999E-3</v>
      </c>
      <c r="F2176" s="231">
        <v>1.44366593E-3</v>
      </c>
      <c r="G2176" s="231">
        <v>1.8653214199999999E-3</v>
      </c>
      <c r="H2176" s="231">
        <v>5.4829180299999997E-3</v>
      </c>
    </row>
    <row r="2177" spans="1:8">
      <c r="A2177" s="227" t="s">
        <v>130</v>
      </c>
      <c r="B2177" s="227" t="s">
        <v>62</v>
      </c>
      <c r="C2177" s="227" t="s">
        <v>96</v>
      </c>
      <c r="D2177" s="230">
        <v>292</v>
      </c>
      <c r="E2177" s="231">
        <v>7.9367228699999993E-3</v>
      </c>
      <c r="F2177" s="231">
        <v>1.2993084799999999E-3</v>
      </c>
      <c r="G2177" s="231">
        <v>1.8363930699999999E-3</v>
      </c>
      <c r="H2177" s="231">
        <v>4.8010208099999998E-3</v>
      </c>
    </row>
    <row r="2178" spans="1:8">
      <c r="A2178" s="227" t="s">
        <v>130</v>
      </c>
      <c r="B2178" s="227" t="s">
        <v>57</v>
      </c>
      <c r="C2178" s="227" t="s">
        <v>97</v>
      </c>
      <c r="D2178" s="230">
        <v>649</v>
      </c>
      <c r="E2178" s="231">
        <v>7.0141739999999998E-3</v>
      </c>
      <c r="F2178" s="231">
        <v>7.9454476999999996E-4</v>
      </c>
      <c r="G2178" s="231">
        <v>1.39020833E-3</v>
      </c>
      <c r="H2178" s="231">
        <v>4.8294203800000003E-3</v>
      </c>
    </row>
    <row r="2179" spans="1:8">
      <c r="A2179" s="227" t="s">
        <v>130</v>
      </c>
      <c r="B2179" s="227" t="s">
        <v>59</v>
      </c>
      <c r="C2179" s="227" t="s">
        <v>97</v>
      </c>
      <c r="D2179" s="230">
        <v>257</v>
      </c>
      <c r="E2179" s="231">
        <v>6.3958691399999996E-3</v>
      </c>
      <c r="F2179" s="231">
        <v>5.9329488999999998E-4</v>
      </c>
      <c r="G2179" s="231">
        <v>1.2322107999999999E-3</v>
      </c>
      <c r="H2179" s="231">
        <v>4.5703629100000004E-3</v>
      </c>
    </row>
    <row r="2180" spans="1:8">
      <c r="A2180" s="227" t="s">
        <v>130</v>
      </c>
      <c r="B2180" s="227" t="s">
        <v>60</v>
      </c>
      <c r="C2180" s="227" t="s">
        <v>97</v>
      </c>
      <c r="D2180" s="230">
        <v>149</v>
      </c>
      <c r="E2180" s="231">
        <v>6.6968833100000003E-3</v>
      </c>
      <c r="F2180" s="231">
        <v>8.2401166999999996E-4</v>
      </c>
      <c r="G2180" s="231">
        <v>1.1111885399999999E-3</v>
      </c>
      <c r="H2180" s="231">
        <v>4.7616826199999998E-3</v>
      </c>
    </row>
    <row r="2181" spans="1:8">
      <c r="A2181" s="227" t="s">
        <v>130</v>
      </c>
      <c r="B2181" s="227" t="s">
        <v>61</v>
      </c>
      <c r="C2181" s="227" t="s">
        <v>97</v>
      </c>
      <c r="D2181" s="230">
        <v>81</v>
      </c>
      <c r="E2181" s="231">
        <v>7.9883971000000008E-3</v>
      </c>
      <c r="F2181" s="231">
        <v>1.0822471300000001E-3</v>
      </c>
      <c r="G2181" s="231">
        <v>1.50577251E-3</v>
      </c>
      <c r="H2181" s="231">
        <v>5.4003769899999996E-3</v>
      </c>
    </row>
    <row r="2182" spans="1:8">
      <c r="A2182" s="227" t="s">
        <v>130</v>
      </c>
      <c r="B2182" s="227" t="s">
        <v>62</v>
      </c>
      <c r="C2182" s="227" t="s">
        <v>97</v>
      </c>
      <c r="D2182" s="230">
        <v>162</v>
      </c>
      <c r="E2182" s="231">
        <v>7.7997825600000003E-3</v>
      </c>
      <c r="F2182" s="231">
        <v>9.4285812000000004E-4</v>
      </c>
      <c r="G2182" s="231">
        <v>1.83970594E-3</v>
      </c>
      <c r="H2182" s="231">
        <v>5.0172179900000004E-3</v>
      </c>
    </row>
    <row r="2183" spans="1:8">
      <c r="A2183" s="227" t="s">
        <v>130</v>
      </c>
      <c r="B2183" s="227" t="s">
        <v>57</v>
      </c>
      <c r="C2183" s="227" t="s">
        <v>98</v>
      </c>
      <c r="D2183" s="230">
        <v>547</v>
      </c>
      <c r="E2183" s="231">
        <v>7.0870994300000004E-3</v>
      </c>
      <c r="F2183" s="231">
        <v>2.6423567000000001E-4</v>
      </c>
      <c r="G2183" s="231">
        <v>1.76078249E-3</v>
      </c>
      <c r="H2183" s="231">
        <v>5.0509722399999998E-3</v>
      </c>
    </row>
    <row r="2184" spans="1:8">
      <c r="A2184" s="227" t="s">
        <v>130</v>
      </c>
      <c r="B2184" s="227" t="s">
        <v>59</v>
      </c>
      <c r="C2184" s="227" t="s">
        <v>98</v>
      </c>
      <c r="D2184" s="230">
        <v>215</v>
      </c>
      <c r="E2184" s="231">
        <v>6.5780574699999999E-3</v>
      </c>
      <c r="F2184" s="231">
        <v>3.1217678999999999E-4</v>
      </c>
      <c r="G2184" s="231">
        <v>1.61272587E-3</v>
      </c>
      <c r="H2184" s="231">
        <v>4.6417956299999999E-3</v>
      </c>
    </row>
    <row r="2185" spans="1:8">
      <c r="A2185" s="227" t="s">
        <v>130</v>
      </c>
      <c r="B2185" s="227" t="s">
        <v>60</v>
      </c>
      <c r="C2185" s="227" t="s">
        <v>98</v>
      </c>
      <c r="D2185" s="230">
        <v>143</v>
      </c>
      <c r="E2185" s="231">
        <v>6.8769422700000003E-3</v>
      </c>
      <c r="F2185" s="231">
        <v>2.1391783000000001E-4</v>
      </c>
      <c r="G2185" s="231">
        <v>1.98604611E-3</v>
      </c>
      <c r="H2185" s="231">
        <v>4.6654847399999998E-3</v>
      </c>
    </row>
    <row r="2186" spans="1:8">
      <c r="A2186" s="227" t="s">
        <v>130</v>
      </c>
      <c r="B2186" s="227" t="s">
        <v>61</v>
      </c>
      <c r="C2186" s="227" t="s">
        <v>98</v>
      </c>
      <c r="D2186" s="230">
        <v>32</v>
      </c>
      <c r="E2186" s="231">
        <v>1.0432942420000001E-2</v>
      </c>
      <c r="F2186" s="231">
        <v>6.5791351000000001E-4</v>
      </c>
      <c r="G2186" s="231">
        <v>2.4830003800000002E-3</v>
      </c>
      <c r="H2186" s="231">
        <v>7.2815391400000004E-3</v>
      </c>
    </row>
    <row r="2187" spans="1:8">
      <c r="A2187" s="227" t="s">
        <v>130</v>
      </c>
      <c r="B2187" s="227" t="s">
        <v>62</v>
      </c>
      <c r="C2187" s="227" t="s">
        <v>98</v>
      </c>
      <c r="D2187" s="230">
        <v>157</v>
      </c>
      <c r="E2187" s="231">
        <v>7.2936568699999999E-3</v>
      </c>
      <c r="F2187" s="231">
        <v>1.6417467000000001E-4</v>
      </c>
      <c r="G2187" s="231">
        <v>1.6111551300000001E-3</v>
      </c>
      <c r="H2187" s="231">
        <v>5.5077846100000001E-3</v>
      </c>
    </row>
    <row r="2188" spans="1:8">
      <c r="A2188" s="227" t="s">
        <v>130</v>
      </c>
      <c r="B2188" s="227" t="s">
        <v>57</v>
      </c>
      <c r="C2188" s="227" t="s">
        <v>99</v>
      </c>
      <c r="D2188" s="230">
        <v>1783</v>
      </c>
      <c r="E2188" s="231">
        <v>6.04872902E-3</v>
      </c>
      <c r="F2188" s="231">
        <v>1.00539926E-3</v>
      </c>
      <c r="G2188" s="231">
        <v>8.7905814000000004E-4</v>
      </c>
      <c r="H2188" s="231">
        <v>4.1642711200000002E-3</v>
      </c>
    </row>
    <row r="2189" spans="1:8">
      <c r="A2189" s="227" t="s">
        <v>130</v>
      </c>
      <c r="B2189" s="227" t="s">
        <v>59</v>
      </c>
      <c r="C2189" s="227" t="s">
        <v>99</v>
      </c>
      <c r="D2189" s="230">
        <v>600</v>
      </c>
      <c r="E2189" s="231">
        <v>5.3283755400000002E-3</v>
      </c>
      <c r="F2189" s="231">
        <v>9.2704451000000005E-4</v>
      </c>
      <c r="G2189" s="231">
        <v>7.2413169999999995E-4</v>
      </c>
      <c r="H2189" s="231">
        <v>3.6771988400000001E-3</v>
      </c>
    </row>
    <row r="2190" spans="1:8">
      <c r="A2190" s="227" t="s">
        <v>130</v>
      </c>
      <c r="B2190" s="227" t="s">
        <v>60</v>
      </c>
      <c r="C2190" s="227" t="s">
        <v>99</v>
      </c>
      <c r="D2190" s="230">
        <v>351</v>
      </c>
      <c r="E2190" s="231">
        <v>5.8649886899999996E-3</v>
      </c>
      <c r="F2190" s="231">
        <v>1.1383808399999999E-3</v>
      </c>
      <c r="G2190" s="231">
        <v>7.9534639000000001E-4</v>
      </c>
      <c r="H2190" s="231">
        <v>3.9312609600000003E-3</v>
      </c>
    </row>
    <row r="2191" spans="1:8">
      <c r="A2191" s="227" t="s">
        <v>130</v>
      </c>
      <c r="B2191" s="227" t="s">
        <v>61</v>
      </c>
      <c r="C2191" s="227" t="s">
        <v>99</v>
      </c>
      <c r="D2191" s="230">
        <v>148</v>
      </c>
      <c r="E2191" s="231">
        <v>7.6225441700000004E-3</v>
      </c>
      <c r="F2191" s="231">
        <v>1.14794458E-3</v>
      </c>
      <c r="G2191" s="231">
        <v>1.1172107299999999E-3</v>
      </c>
      <c r="H2191" s="231">
        <v>5.3573884200000003E-3</v>
      </c>
    </row>
    <row r="2192" spans="1:8">
      <c r="A2192" s="227" t="s">
        <v>130</v>
      </c>
      <c r="B2192" s="227" t="s">
        <v>62</v>
      </c>
      <c r="C2192" s="227" t="s">
        <v>99</v>
      </c>
      <c r="D2192" s="230">
        <v>684</v>
      </c>
      <c r="E2192" s="231">
        <v>6.4343727200000004E-3</v>
      </c>
      <c r="F2192" s="231">
        <v>9.7504780999999995E-4</v>
      </c>
      <c r="G2192" s="231">
        <v>1.0063857899999999E-3</v>
      </c>
      <c r="H2192" s="231">
        <v>4.4529386300000001E-3</v>
      </c>
    </row>
    <row r="2193" spans="1:8">
      <c r="A2193" s="227" t="s">
        <v>130</v>
      </c>
      <c r="B2193" s="227" t="s">
        <v>57</v>
      </c>
      <c r="C2193" s="227" t="s">
        <v>100</v>
      </c>
      <c r="D2193" s="230">
        <v>1293</v>
      </c>
      <c r="E2193" s="231">
        <v>7.5241504500000002E-3</v>
      </c>
      <c r="F2193" s="231">
        <v>1.0148840300000001E-3</v>
      </c>
      <c r="G2193" s="231">
        <v>1.24827215E-3</v>
      </c>
      <c r="H2193" s="231">
        <v>5.2609937799999998E-3</v>
      </c>
    </row>
    <row r="2194" spans="1:8">
      <c r="A2194" s="227" t="s">
        <v>130</v>
      </c>
      <c r="B2194" s="227" t="s">
        <v>59</v>
      </c>
      <c r="C2194" s="227" t="s">
        <v>100</v>
      </c>
      <c r="D2194" s="230">
        <v>585</v>
      </c>
      <c r="E2194" s="231">
        <v>6.8403170899999999E-3</v>
      </c>
      <c r="F2194" s="231">
        <v>8.8989766000000003E-4</v>
      </c>
      <c r="G2194" s="231">
        <v>1.0995368E-3</v>
      </c>
      <c r="H2194" s="231">
        <v>4.8508821600000002E-3</v>
      </c>
    </row>
    <row r="2195" spans="1:8">
      <c r="A2195" s="227" t="s">
        <v>130</v>
      </c>
      <c r="B2195" s="227" t="s">
        <v>60</v>
      </c>
      <c r="C2195" s="227" t="s">
        <v>100</v>
      </c>
      <c r="D2195" s="230">
        <v>315</v>
      </c>
      <c r="E2195" s="231">
        <v>7.8513739500000006E-3</v>
      </c>
      <c r="F2195" s="231">
        <v>1.0257566799999999E-3</v>
      </c>
      <c r="G2195" s="231">
        <v>1.25569495E-3</v>
      </c>
      <c r="H2195" s="231">
        <v>5.5699218600000003E-3</v>
      </c>
    </row>
    <row r="2196" spans="1:8">
      <c r="A2196" s="227" t="s">
        <v>130</v>
      </c>
      <c r="B2196" s="227" t="s">
        <v>61</v>
      </c>
      <c r="C2196" s="227" t="s">
        <v>100</v>
      </c>
      <c r="D2196" s="230">
        <v>69</v>
      </c>
      <c r="E2196" s="231">
        <v>8.0830647100000007E-3</v>
      </c>
      <c r="F2196" s="231">
        <v>1.09819488E-3</v>
      </c>
      <c r="G2196" s="231">
        <v>1.5489128E-3</v>
      </c>
      <c r="H2196" s="231">
        <v>5.4359565899999998E-3</v>
      </c>
    </row>
    <row r="2197" spans="1:8">
      <c r="A2197" s="227" t="s">
        <v>130</v>
      </c>
      <c r="B2197" s="227" t="s">
        <v>62</v>
      </c>
      <c r="C2197" s="227" t="s">
        <v>100</v>
      </c>
      <c r="D2197" s="230">
        <v>324</v>
      </c>
      <c r="E2197" s="231">
        <v>8.3216875699999998E-3</v>
      </c>
      <c r="F2197" s="231">
        <v>1.2122411199999999E-3</v>
      </c>
      <c r="G2197" s="231">
        <v>1.4455801700000001E-3</v>
      </c>
      <c r="H2197" s="231">
        <v>5.6638657800000001E-3</v>
      </c>
    </row>
    <row r="2198" spans="1:8">
      <c r="A2198" s="227" t="s">
        <v>130</v>
      </c>
      <c r="B2198" s="227" t="s">
        <v>57</v>
      </c>
      <c r="C2198" s="227" t="s">
        <v>101</v>
      </c>
      <c r="D2198" s="230">
        <v>751</v>
      </c>
      <c r="E2198" s="231">
        <v>7.6492606199999999E-3</v>
      </c>
      <c r="F2198" s="231">
        <v>8.1621085999999997E-4</v>
      </c>
      <c r="G2198" s="231">
        <v>2.1431299E-3</v>
      </c>
      <c r="H2198" s="231">
        <v>4.6899193700000001E-3</v>
      </c>
    </row>
    <row r="2199" spans="1:8">
      <c r="A2199" s="227" t="s">
        <v>130</v>
      </c>
      <c r="B2199" s="227" t="s">
        <v>59</v>
      </c>
      <c r="C2199" s="227" t="s">
        <v>101</v>
      </c>
      <c r="D2199" s="230">
        <v>283</v>
      </c>
      <c r="E2199" s="231">
        <v>6.7306305699999999E-3</v>
      </c>
      <c r="F2199" s="231">
        <v>7.1387066999999995E-4</v>
      </c>
      <c r="G2199" s="231">
        <v>1.9553638899999998E-3</v>
      </c>
      <c r="H2199" s="231">
        <v>4.0613955100000003E-3</v>
      </c>
    </row>
    <row r="2200" spans="1:8">
      <c r="A2200" s="227" t="s">
        <v>130</v>
      </c>
      <c r="B2200" s="227" t="s">
        <v>60</v>
      </c>
      <c r="C2200" s="227" t="s">
        <v>101</v>
      </c>
      <c r="D2200" s="230">
        <v>203</v>
      </c>
      <c r="E2200" s="231">
        <v>7.4910483599999996E-3</v>
      </c>
      <c r="F2200" s="231">
        <v>7.7990986E-4</v>
      </c>
      <c r="G2200" s="231">
        <v>2.2197703199999998E-3</v>
      </c>
      <c r="H2200" s="231">
        <v>4.4913676600000004E-3</v>
      </c>
    </row>
    <row r="2201" spans="1:8">
      <c r="A2201" s="227" t="s">
        <v>130</v>
      </c>
      <c r="B2201" s="227" t="s">
        <v>61</v>
      </c>
      <c r="C2201" s="227" t="s">
        <v>101</v>
      </c>
      <c r="D2201" s="230">
        <v>63</v>
      </c>
      <c r="E2201" s="231">
        <v>9.7317752000000007E-3</v>
      </c>
      <c r="F2201" s="231">
        <v>1.10615054E-3</v>
      </c>
      <c r="G2201" s="231">
        <v>1.6850379799999999E-3</v>
      </c>
      <c r="H2201" s="231">
        <v>6.9405862000000004E-3</v>
      </c>
    </row>
    <row r="2202" spans="1:8">
      <c r="A2202" s="227" t="s">
        <v>130</v>
      </c>
      <c r="B2202" s="227" t="s">
        <v>62</v>
      </c>
      <c r="C2202" s="227" t="s">
        <v>101</v>
      </c>
      <c r="D2202" s="230">
        <v>202</v>
      </c>
      <c r="E2202" s="231">
        <v>8.4457505900000004E-3</v>
      </c>
      <c r="F2202" s="231">
        <v>9.0564241E-4</v>
      </c>
      <c r="G2202" s="231">
        <v>2.4720386399999998E-3</v>
      </c>
      <c r="H2202" s="231">
        <v>5.0680690700000003E-3</v>
      </c>
    </row>
    <row r="2203" spans="1:8">
      <c r="A2203" s="227" t="s">
        <v>130</v>
      </c>
      <c r="B2203" s="227" t="s">
        <v>57</v>
      </c>
      <c r="C2203" s="227" t="s">
        <v>102</v>
      </c>
      <c r="D2203" s="230">
        <v>1122</v>
      </c>
      <c r="E2203" s="231">
        <v>6.7974678999999996E-3</v>
      </c>
      <c r="F2203" s="231">
        <v>1.02194304E-3</v>
      </c>
      <c r="G2203" s="231">
        <v>8.7041758000000002E-4</v>
      </c>
      <c r="H2203" s="231">
        <v>4.9051067899999997E-3</v>
      </c>
    </row>
    <row r="2204" spans="1:8">
      <c r="A2204" s="227" t="s">
        <v>130</v>
      </c>
      <c r="B2204" s="227" t="s">
        <v>59</v>
      </c>
      <c r="C2204" s="227" t="s">
        <v>102</v>
      </c>
      <c r="D2204" s="230">
        <v>443</v>
      </c>
      <c r="E2204" s="231">
        <v>6.1697127800000003E-3</v>
      </c>
      <c r="F2204" s="231">
        <v>8.0464611E-4</v>
      </c>
      <c r="G2204" s="231">
        <v>8.0185054999999997E-4</v>
      </c>
      <c r="H2204" s="231">
        <v>4.5632156399999999E-3</v>
      </c>
    </row>
    <row r="2205" spans="1:8">
      <c r="A2205" s="227" t="s">
        <v>130</v>
      </c>
      <c r="B2205" s="227" t="s">
        <v>60</v>
      </c>
      <c r="C2205" s="227" t="s">
        <v>102</v>
      </c>
      <c r="D2205" s="230">
        <v>283</v>
      </c>
      <c r="E2205" s="231">
        <v>6.4587420499999998E-3</v>
      </c>
      <c r="F2205" s="231">
        <v>1.0918888999999999E-3</v>
      </c>
      <c r="G2205" s="231">
        <v>8.5705380000000004E-4</v>
      </c>
      <c r="H2205" s="231">
        <v>4.5097988499999998E-3</v>
      </c>
    </row>
    <row r="2206" spans="1:8">
      <c r="A2206" s="227" t="s">
        <v>130</v>
      </c>
      <c r="B2206" s="227" t="s">
        <v>61</v>
      </c>
      <c r="C2206" s="227" t="s">
        <v>102</v>
      </c>
      <c r="D2206" s="230">
        <v>95</v>
      </c>
      <c r="E2206" s="231">
        <v>7.9066761899999997E-3</v>
      </c>
      <c r="F2206" s="231">
        <v>1.3855991699999999E-3</v>
      </c>
      <c r="G2206" s="231">
        <v>1.0170563E-3</v>
      </c>
      <c r="H2206" s="231">
        <v>5.5040202000000002E-3</v>
      </c>
    </row>
    <row r="2207" spans="1:8">
      <c r="A2207" s="227" t="s">
        <v>130</v>
      </c>
      <c r="B2207" s="227" t="s">
        <v>62</v>
      </c>
      <c r="C2207" s="227" t="s">
        <v>102</v>
      </c>
      <c r="D2207" s="230">
        <v>301</v>
      </c>
      <c r="E2207" s="231">
        <v>7.6897607599999999E-3</v>
      </c>
      <c r="F2207" s="231">
        <v>1.16121391E-3</v>
      </c>
      <c r="G2207" s="231">
        <v>9.3761512999999996E-4</v>
      </c>
      <c r="H2207" s="231">
        <v>5.5909312200000004E-3</v>
      </c>
    </row>
    <row r="2208" spans="1:8">
      <c r="A2208" s="227" t="s">
        <v>130</v>
      </c>
      <c r="B2208" s="227" t="s">
        <v>57</v>
      </c>
      <c r="C2208" s="227" t="s">
        <v>103</v>
      </c>
      <c r="D2208" s="230">
        <v>1716</v>
      </c>
      <c r="E2208" s="231">
        <v>4.5014107800000003E-3</v>
      </c>
      <c r="F2208" s="231">
        <v>7.3397546999999996E-4</v>
      </c>
      <c r="G2208" s="231">
        <v>4.5619768999999999E-4</v>
      </c>
      <c r="H2208" s="231">
        <v>3.3112371300000002E-3</v>
      </c>
    </row>
    <row r="2209" spans="1:8">
      <c r="A2209" s="227" t="s">
        <v>130</v>
      </c>
      <c r="B2209" s="227" t="s">
        <v>59</v>
      </c>
      <c r="C2209" s="227" t="s">
        <v>103</v>
      </c>
      <c r="D2209" s="230">
        <v>635</v>
      </c>
      <c r="E2209" s="231">
        <v>4.1203336900000002E-3</v>
      </c>
      <c r="F2209" s="231">
        <v>6.6737728E-4</v>
      </c>
      <c r="G2209" s="231">
        <v>4.0128293000000001E-4</v>
      </c>
      <c r="H2209" s="231">
        <v>3.05167299E-3</v>
      </c>
    </row>
    <row r="2210" spans="1:8">
      <c r="A2210" s="227" t="s">
        <v>130</v>
      </c>
      <c r="B2210" s="227" t="s">
        <v>60</v>
      </c>
      <c r="C2210" s="227" t="s">
        <v>103</v>
      </c>
      <c r="D2210" s="230">
        <v>310</v>
      </c>
      <c r="E2210" s="231">
        <v>4.6620741399999999E-3</v>
      </c>
      <c r="F2210" s="231">
        <v>8.1541195000000004E-4</v>
      </c>
      <c r="G2210" s="231">
        <v>4.3858249000000002E-4</v>
      </c>
      <c r="H2210" s="231">
        <v>3.4080792000000001E-3</v>
      </c>
    </row>
    <row r="2211" spans="1:8">
      <c r="A2211" s="227" t="s">
        <v>130</v>
      </c>
      <c r="B2211" s="227" t="s">
        <v>61</v>
      </c>
      <c r="C2211" s="227" t="s">
        <v>103</v>
      </c>
      <c r="D2211" s="230">
        <v>105</v>
      </c>
      <c r="E2211" s="231">
        <v>6.02116375E-3</v>
      </c>
      <c r="F2211" s="231">
        <v>1.1523366499999999E-3</v>
      </c>
      <c r="G2211" s="231">
        <v>5.2116379000000004E-4</v>
      </c>
      <c r="H2211" s="231">
        <v>4.3476629300000002E-3</v>
      </c>
    </row>
    <row r="2212" spans="1:8">
      <c r="A2212" s="227" t="s">
        <v>130</v>
      </c>
      <c r="B2212" s="227" t="s">
        <v>62</v>
      </c>
      <c r="C2212" s="227" t="s">
        <v>103</v>
      </c>
      <c r="D2212" s="230">
        <v>666</v>
      </c>
      <c r="E2212" s="231">
        <v>4.5503660999999997E-3</v>
      </c>
      <c r="F2212" s="231">
        <v>6.9361002999999998E-4</v>
      </c>
      <c r="G2212" s="231">
        <v>5.0651321000000002E-4</v>
      </c>
      <c r="H2212" s="231">
        <v>3.3502423500000001E-3</v>
      </c>
    </row>
    <row r="2213" spans="1:8">
      <c r="A2213" s="227" t="s">
        <v>130</v>
      </c>
      <c r="B2213" s="227" t="s">
        <v>57</v>
      </c>
      <c r="C2213" s="227" t="s">
        <v>104</v>
      </c>
      <c r="D2213" s="230">
        <v>559</v>
      </c>
      <c r="E2213" s="231">
        <v>6.7496933199999998E-3</v>
      </c>
      <c r="F2213" s="231">
        <v>6.6291053999999996E-4</v>
      </c>
      <c r="G2213" s="231">
        <v>1.3128807199999999E-3</v>
      </c>
      <c r="H2213" s="231">
        <v>4.77390157E-3</v>
      </c>
    </row>
    <row r="2214" spans="1:8">
      <c r="A2214" s="227" t="s">
        <v>130</v>
      </c>
      <c r="B2214" s="227" t="s">
        <v>59</v>
      </c>
      <c r="C2214" s="227" t="s">
        <v>104</v>
      </c>
      <c r="D2214" s="230">
        <v>165</v>
      </c>
      <c r="E2214" s="231">
        <v>6.0817197499999998E-3</v>
      </c>
      <c r="F2214" s="231">
        <v>5.5324050000000004E-4</v>
      </c>
      <c r="G2214" s="231">
        <v>1.14092286E-3</v>
      </c>
      <c r="H2214" s="231">
        <v>4.3875559100000003E-3</v>
      </c>
    </row>
    <row r="2215" spans="1:8">
      <c r="A2215" s="227" t="s">
        <v>130</v>
      </c>
      <c r="B2215" s="227" t="s">
        <v>60</v>
      </c>
      <c r="C2215" s="227" t="s">
        <v>104</v>
      </c>
      <c r="D2215" s="230">
        <v>113</v>
      </c>
      <c r="E2215" s="231">
        <v>6.3897080199999999E-3</v>
      </c>
      <c r="F2215" s="231">
        <v>6.8215313000000004E-4</v>
      </c>
      <c r="G2215" s="231">
        <v>1.27601585E-3</v>
      </c>
      <c r="H2215" s="231">
        <v>4.4315385899999999E-3</v>
      </c>
    </row>
    <row r="2216" spans="1:8">
      <c r="A2216" s="227" t="s">
        <v>130</v>
      </c>
      <c r="B2216" s="227" t="s">
        <v>61</v>
      </c>
      <c r="C2216" s="227" t="s">
        <v>104</v>
      </c>
      <c r="D2216" s="230">
        <v>85</v>
      </c>
      <c r="E2216" s="231">
        <v>6.8265247899999999E-3</v>
      </c>
      <c r="F2216" s="231">
        <v>7.4142130999999998E-4</v>
      </c>
      <c r="G2216" s="231">
        <v>1.53717293E-3</v>
      </c>
      <c r="H2216" s="231">
        <v>4.5479300200000003E-3</v>
      </c>
    </row>
    <row r="2217" spans="1:8">
      <c r="A2217" s="227" t="s">
        <v>130</v>
      </c>
      <c r="B2217" s="227" t="s">
        <v>62</v>
      </c>
      <c r="C2217" s="227" t="s">
        <v>104</v>
      </c>
      <c r="D2217" s="230">
        <v>196</v>
      </c>
      <c r="E2217" s="231">
        <v>7.4862407900000002E-3</v>
      </c>
      <c r="F2217" s="231">
        <v>7.1009282999999999E-4</v>
      </c>
      <c r="G2217" s="231">
        <v>1.3816253200000001E-3</v>
      </c>
      <c r="H2217" s="231">
        <v>5.3945221599999999E-3</v>
      </c>
    </row>
    <row r="2218" spans="1:8">
      <c r="A2218" s="227" t="s">
        <v>130</v>
      </c>
      <c r="B2218" s="227" t="s">
        <v>57</v>
      </c>
      <c r="C2218" s="227" t="s">
        <v>105</v>
      </c>
      <c r="D2218" s="230">
        <v>3468</v>
      </c>
      <c r="E2218" s="231">
        <v>4.5631318599999998E-3</v>
      </c>
      <c r="F2218" s="231">
        <v>8.7899194999999997E-4</v>
      </c>
      <c r="G2218" s="231">
        <v>6.4406960999999999E-4</v>
      </c>
      <c r="H2218" s="231">
        <v>3.04006982E-3</v>
      </c>
    </row>
    <row r="2219" spans="1:8">
      <c r="A2219" s="227" t="s">
        <v>130</v>
      </c>
      <c r="B2219" s="227" t="s">
        <v>59</v>
      </c>
      <c r="C2219" s="227" t="s">
        <v>105</v>
      </c>
      <c r="D2219" s="230">
        <v>1758</v>
      </c>
      <c r="E2219" s="231">
        <v>4.32715631E-3</v>
      </c>
      <c r="F2219" s="231">
        <v>8.1869104000000003E-4</v>
      </c>
      <c r="G2219" s="231">
        <v>5.9364178000000003E-4</v>
      </c>
      <c r="H2219" s="231">
        <v>2.9148230099999999E-3</v>
      </c>
    </row>
    <row r="2220" spans="1:8">
      <c r="A2220" s="227" t="s">
        <v>130</v>
      </c>
      <c r="B2220" s="227" t="s">
        <v>60</v>
      </c>
      <c r="C2220" s="227" t="s">
        <v>105</v>
      </c>
      <c r="D2220" s="230">
        <v>734</v>
      </c>
      <c r="E2220" s="231">
        <v>4.7025744400000001E-3</v>
      </c>
      <c r="F2220" s="231">
        <v>1.0355009399999999E-3</v>
      </c>
      <c r="G2220" s="231">
        <v>6.1929154999999997E-4</v>
      </c>
      <c r="H2220" s="231">
        <v>3.0477814299999999E-3</v>
      </c>
    </row>
    <row r="2221" spans="1:8">
      <c r="A2221" s="227" t="s">
        <v>130</v>
      </c>
      <c r="B2221" s="227" t="s">
        <v>61</v>
      </c>
      <c r="C2221" s="227" t="s">
        <v>105</v>
      </c>
      <c r="D2221" s="230">
        <v>104</v>
      </c>
      <c r="E2221" s="231">
        <v>5.8883099200000002E-3</v>
      </c>
      <c r="F2221" s="231">
        <v>1.05969522E-3</v>
      </c>
      <c r="G2221" s="231">
        <v>7.5164682999999996E-4</v>
      </c>
      <c r="H2221" s="231">
        <v>4.0769673600000002E-3</v>
      </c>
    </row>
    <row r="2222" spans="1:8">
      <c r="A2222" s="227" t="s">
        <v>130</v>
      </c>
      <c r="B2222" s="227" t="s">
        <v>62</v>
      </c>
      <c r="C2222" s="227" t="s">
        <v>105</v>
      </c>
      <c r="D2222" s="230">
        <v>872</v>
      </c>
      <c r="E2222" s="231">
        <v>4.7634479800000001E-3</v>
      </c>
      <c r="F2222" s="231">
        <v>8.4726975999999999E-4</v>
      </c>
      <c r="G2222" s="231">
        <v>7.5376133000000002E-4</v>
      </c>
      <c r="H2222" s="231">
        <v>3.1624164000000001E-3</v>
      </c>
    </row>
    <row r="2223" spans="1:8">
      <c r="A2223" s="227" t="s">
        <v>130</v>
      </c>
      <c r="B2223" s="227" t="s">
        <v>57</v>
      </c>
      <c r="C2223" s="227" t="s">
        <v>106</v>
      </c>
      <c r="D2223" s="230">
        <v>271</v>
      </c>
      <c r="E2223" s="231">
        <v>6.7193263299999998E-3</v>
      </c>
      <c r="F2223" s="231">
        <v>1.11290462E-3</v>
      </c>
      <c r="G2223" s="231">
        <v>1.2885657799999999E-3</v>
      </c>
      <c r="H2223" s="231">
        <v>4.3178554499999997E-3</v>
      </c>
    </row>
    <row r="2224" spans="1:8">
      <c r="A2224" s="227" t="s">
        <v>130</v>
      </c>
      <c r="B2224" s="227" t="s">
        <v>59</v>
      </c>
      <c r="C2224" s="227" t="s">
        <v>106</v>
      </c>
      <c r="D2224" s="230">
        <v>137</v>
      </c>
      <c r="E2224" s="231">
        <v>6.3405647800000003E-3</v>
      </c>
      <c r="F2224" s="231">
        <v>1.02417857E-3</v>
      </c>
      <c r="G2224" s="231">
        <v>1.2790616700000001E-3</v>
      </c>
      <c r="H2224" s="231">
        <v>4.0373240599999999E-3</v>
      </c>
    </row>
    <row r="2225" spans="1:8">
      <c r="A2225" s="227" t="s">
        <v>130</v>
      </c>
      <c r="B2225" s="227" t="s">
        <v>60</v>
      </c>
      <c r="C2225" s="227" t="s">
        <v>106</v>
      </c>
      <c r="D2225" s="230">
        <v>51</v>
      </c>
      <c r="E2225" s="231">
        <v>5.9663214999999999E-3</v>
      </c>
      <c r="F2225" s="231">
        <v>9.5315880999999997E-4</v>
      </c>
      <c r="G2225" s="231">
        <v>1.2745095799999999E-3</v>
      </c>
      <c r="H2225" s="231">
        <v>3.7386526499999999E-3</v>
      </c>
    </row>
    <row r="2226" spans="1:8">
      <c r="A2226" s="227" t="s">
        <v>130</v>
      </c>
      <c r="B2226" s="227" t="s">
        <v>61</v>
      </c>
      <c r="C2226" s="227" t="s">
        <v>106</v>
      </c>
      <c r="D2226" s="230">
        <v>25</v>
      </c>
      <c r="E2226" s="231">
        <v>7.3999996899999998E-3</v>
      </c>
      <c r="F2226" s="231">
        <v>1.5222219600000001E-3</v>
      </c>
      <c r="G2226" s="231">
        <v>1.49027757E-3</v>
      </c>
      <c r="H2226" s="231">
        <v>4.3874997400000001E-3</v>
      </c>
    </row>
    <row r="2227" spans="1:8">
      <c r="A2227" s="227" t="s">
        <v>130</v>
      </c>
      <c r="B2227" s="227" t="s">
        <v>62</v>
      </c>
      <c r="C2227" s="227" t="s">
        <v>106</v>
      </c>
      <c r="D2227" s="230">
        <v>58</v>
      </c>
      <c r="E2227" s="231">
        <v>7.9827184700000005E-3</v>
      </c>
      <c r="F2227" s="231">
        <v>1.28651793E-3</v>
      </c>
      <c r="G2227" s="231">
        <v>1.2364301800000001E-3</v>
      </c>
      <c r="H2227" s="231">
        <v>5.4597698799999997E-3</v>
      </c>
    </row>
    <row r="2228" spans="1:8">
      <c r="A2228" s="227" t="s">
        <v>130</v>
      </c>
      <c r="B2228" s="227" t="s">
        <v>57</v>
      </c>
      <c r="C2228" s="227" t="s">
        <v>107</v>
      </c>
      <c r="D2228" s="230">
        <v>2915</v>
      </c>
      <c r="E2228" s="231">
        <v>5.8845965100000003E-3</v>
      </c>
      <c r="F2228" s="231">
        <v>1.00535599E-3</v>
      </c>
      <c r="G2228" s="231">
        <v>1.02824606E-3</v>
      </c>
      <c r="H2228" s="231">
        <v>3.85099398E-3</v>
      </c>
    </row>
    <row r="2229" spans="1:8">
      <c r="A2229" s="227" t="s">
        <v>130</v>
      </c>
      <c r="B2229" s="227" t="s">
        <v>59</v>
      </c>
      <c r="C2229" s="227" t="s">
        <v>107</v>
      </c>
      <c r="D2229" s="230">
        <v>1124</v>
      </c>
      <c r="E2229" s="231">
        <v>5.2788587499999996E-3</v>
      </c>
      <c r="F2229" s="231">
        <v>9.4140241000000003E-4</v>
      </c>
      <c r="G2229" s="231">
        <v>8.7449106999999996E-4</v>
      </c>
      <c r="H2229" s="231">
        <v>3.4629647900000001E-3</v>
      </c>
    </row>
    <row r="2230" spans="1:8">
      <c r="A2230" s="227" t="s">
        <v>130</v>
      </c>
      <c r="B2230" s="227" t="s">
        <v>60</v>
      </c>
      <c r="C2230" s="227" t="s">
        <v>107</v>
      </c>
      <c r="D2230" s="230">
        <v>618</v>
      </c>
      <c r="E2230" s="231">
        <v>5.8432590799999996E-3</v>
      </c>
      <c r="F2230" s="231">
        <v>1.0416102300000001E-3</v>
      </c>
      <c r="G2230" s="231">
        <v>9.9900340999999992E-4</v>
      </c>
      <c r="H2230" s="231">
        <v>3.8026449400000001E-3</v>
      </c>
    </row>
    <row r="2231" spans="1:8">
      <c r="A2231" s="227" t="s">
        <v>130</v>
      </c>
      <c r="B2231" s="227" t="s">
        <v>61</v>
      </c>
      <c r="C2231" s="227" t="s">
        <v>107</v>
      </c>
      <c r="D2231" s="230">
        <v>214</v>
      </c>
      <c r="E2231" s="231">
        <v>7.6209326099999997E-3</v>
      </c>
      <c r="F2231" s="231">
        <v>1.34399857E-3</v>
      </c>
      <c r="G2231" s="231">
        <v>1.2571389E-3</v>
      </c>
      <c r="H2231" s="231">
        <v>5.0197946700000001E-3</v>
      </c>
    </row>
    <row r="2232" spans="1:8">
      <c r="A2232" s="227" t="s">
        <v>130</v>
      </c>
      <c r="B2232" s="227" t="s">
        <v>62</v>
      </c>
      <c r="C2232" s="227" t="s">
        <v>107</v>
      </c>
      <c r="D2232" s="230">
        <v>959</v>
      </c>
      <c r="E2232" s="231">
        <v>6.2337308799999998E-3</v>
      </c>
      <c r="F2232" s="231">
        <v>9.8138227000000005E-4</v>
      </c>
      <c r="G2232" s="231">
        <v>1.17622259E-3</v>
      </c>
      <c r="H2232" s="231">
        <v>4.0761255400000003E-3</v>
      </c>
    </row>
    <row r="2233" spans="1:8">
      <c r="A2233" s="227" t="s">
        <v>131</v>
      </c>
      <c r="B2233" s="227" t="s">
        <v>57</v>
      </c>
      <c r="C2233" s="227" t="s">
        <v>58</v>
      </c>
      <c r="D2233" s="230">
        <v>56996</v>
      </c>
      <c r="E2233" s="231">
        <v>5.9624933900000003E-3</v>
      </c>
      <c r="F2233" s="231">
        <v>9.2649549000000005E-4</v>
      </c>
      <c r="G2233" s="231">
        <v>1.1226607800000001E-3</v>
      </c>
      <c r="H2233" s="231">
        <v>3.9132334800000002E-3</v>
      </c>
    </row>
    <row r="2234" spans="1:8">
      <c r="A2234" s="227" t="s">
        <v>131</v>
      </c>
      <c r="B2234" s="227" t="s">
        <v>59</v>
      </c>
      <c r="C2234" s="227" t="s">
        <v>58</v>
      </c>
      <c r="D2234" s="230">
        <v>26220</v>
      </c>
      <c r="E2234" s="231">
        <v>5.2812969899999999E-3</v>
      </c>
      <c r="F2234" s="231">
        <v>8.3459864999999999E-4</v>
      </c>
      <c r="G2234" s="231">
        <v>9.7111135999999995E-4</v>
      </c>
      <c r="H2234" s="231">
        <v>3.4754942399999999E-3</v>
      </c>
    </row>
    <row r="2235" spans="1:8">
      <c r="A2235" s="227" t="s">
        <v>131</v>
      </c>
      <c r="B2235" s="227" t="s">
        <v>60</v>
      </c>
      <c r="C2235" s="227" t="s">
        <v>58</v>
      </c>
      <c r="D2235" s="230">
        <v>11593</v>
      </c>
      <c r="E2235" s="231">
        <v>5.9697200700000001E-3</v>
      </c>
      <c r="F2235" s="231">
        <v>9.5312320999999998E-4</v>
      </c>
      <c r="G2235" s="231">
        <v>1.09791644E-3</v>
      </c>
      <c r="H2235" s="231">
        <v>3.9185251900000001E-3</v>
      </c>
    </row>
    <row r="2236" spans="1:8">
      <c r="A2236" s="227" t="s">
        <v>131</v>
      </c>
      <c r="B2236" s="227" t="s">
        <v>61</v>
      </c>
      <c r="C2236" s="227" t="s">
        <v>58</v>
      </c>
      <c r="D2236" s="230">
        <v>5330</v>
      </c>
      <c r="E2236" s="231">
        <v>7.7271404199999996E-3</v>
      </c>
      <c r="F2236" s="231">
        <v>1.2398740699999999E-3</v>
      </c>
      <c r="G2236" s="231">
        <v>1.4730428099999999E-3</v>
      </c>
      <c r="H2236" s="231">
        <v>5.0141817999999998E-3</v>
      </c>
    </row>
    <row r="2237" spans="1:8">
      <c r="A2237" s="227" t="s">
        <v>131</v>
      </c>
      <c r="B2237" s="227" t="s">
        <v>62</v>
      </c>
      <c r="C2237" s="227" t="s">
        <v>58</v>
      </c>
      <c r="D2237" s="230">
        <v>13853</v>
      </c>
      <c r="E2237" s="231">
        <v>6.5668117300000002E-3</v>
      </c>
      <c r="F2237" s="231">
        <v>9.5757413000000001E-4</v>
      </c>
      <c r="G2237" s="231">
        <v>1.2953995699999999E-3</v>
      </c>
      <c r="H2237" s="231">
        <v>4.3137331099999997E-3</v>
      </c>
    </row>
    <row r="2238" spans="1:8">
      <c r="A2238" s="227" t="s">
        <v>131</v>
      </c>
      <c r="B2238" s="227" t="s">
        <v>57</v>
      </c>
      <c r="C2238" s="227" t="s">
        <v>63</v>
      </c>
      <c r="D2238" s="230">
        <v>1118</v>
      </c>
      <c r="E2238" s="231">
        <v>6.1927091299999997E-3</v>
      </c>
      <c r="F2238" s="231">
        <v>1.2894634200000001E-3</v>
      </c>
      <c r="G2238" s="231">
        <v>1.11447543E-3</v>
      </c>
      <c r="H2238" s="231">
        <v>3.7887697999999998E-3</v>
      </c>
    </row>
    <row r="2239" spans="1:8">
      <c r="A2239" s="227" t="s">
        <v>131</v>
      </c>
      <c r="B2239" s="227" t="s">
        <v>59</v>
      </c>
      <c r="C2239" s="227" t="s">
        <v>63</v>
      </c>
      <c r="D2239" s="230">
        <v>481</v>
      </c>
      <c r="E2239" s="231">
        <v>5.6728841799999997E-3</v>
      </c>
      <c r="F2239" s="231">
        <v>1.1170543199999999E-3</v>
      </c>
      <c r="G2239" s="231">
        <v>9.7741949999999994E-4</v>
      </c>
      <c r="H2239" s="231">
        <v>3.5784099100000001E-3</v>
      </c>
    </row>
    <row r="2240" spans="1:8">
      <c r="A2240" s="227" t="s">
        <v>131</v>
      </c>
      <c r="B2240" s="227" t="s">
        <v>60</v>
      </c>
      <c r="C2240" s="227" t="s">
        <v>63</v>
      </c>
      <c r="D2240" s="230">
        <v>215</v>
      </c>
      <c r="E2240" s="231">
        <v>5.8156220600000001E-3</v>
      </c>
      <c r="F2240" s="231">
        <v>1.30350964E-3</v>
      </c>
      <c r="G2240" s="231">
        <v>9.2065007000000001E-4</v>
      </c>
      <c r="H2240" s="231">
        <v>3.5914618700000002E-3</v>
      </c>
    </row>
    <row r="2241" spans="1:8">
      <c r="A2241" s="227" t="s">
        <v>131</v>
      </c>
      <c r="B2241" s="227" t="s">
        <v>61</v>
      </c>
      <c r="C2241" s="227" t="s">
        <v>63</v>
      </c>
      <c r="D2241" s="230">
        <v>123</v>
      </c>
      <c r="E2241" s="231">
        <v>7.61649326E-3</v>
      </c>
      <c r="F2241" s="231">
        <v>1.9878234300000001E-3</v>
      </c>
      <c r="G2241" s="231">
        <v>1.4517462200000001E-3</v>
      </c>
      <c r="H2241" s="231">
        <v>4.1769231400000002E-3</v>
      </c>
    </row>
    <row r="2242" spans="1:8">
      <c r="A2242" s="227" t="s">
        <v>131</v>
      </c>
      <c r="B2242" s="227" t="s">
        <v>62</v>
      </c>
      <c r="C2242" s="227" t="s">
        <v>63</v>
      </c>
      <c r="D2242" s="230">
        <v>299</v>
      </c>
      <c r="E2242" s="231">
        <v>6.7143949899999998E-3</v>
      </c>
      <c r="F2242" s="231">
        <v>1.2694318200000001E-3</v>
      </c>
      <c r="G2242" s="231">
        <v>1.3355859700000001E-3</v>
      </c>
      <c r="H2242" s="231">
        <v>4.1093766599999996E-3</v>
      </c>
    </row>
    <row r="2243" spans="1:8">
      <c r="A2243" s="227" t="s">
        <v>131</v>
      </c>
      <c r="B2243" s="227" t="s">
        <v>57</v>
      </c>
      <c r="C2243" s="227" t="s">
        <v>64</v>
      </c>
      <c r="D2243" s="230">
        <v>617</v>
      </c>
      <c r="E2243" s="231">
        <v>6.4389179100000004E-3</v>
      </c>
      <c r="F2243" s="231">
        <v>9.4755437000000001E-4</v>
      </c>
      <c r="G2243" s="231">
        <v>1.70840438E-3</v>
      </c>
      <c r="H2243" s="231">
        <v>3.7829586699999998E-3</v>
      </c>
    </row>
    <row r="2244" spans="1:8">
      <c r="A2244" s="227" t="s">
        <v>131</v>
      </c>
      <c r="B2244" s="227" t="s">
        <v>59</v>
      </c>
      <c r="C2244" s="227" t="s">
        <v>64</v>
      </c>
      <c r="D2244" s="230">
        <v>301</v>
      </c>
      <c r="E2244" s="231">
        <v>5.8555584000000004E-3</v>
      </c>
      <c r="F2244" s="231">
        <v>9.0246990999999998E-4</v>
      </c>
      <c r="G2244" s="231">
        <v>1.4831346899999999E-3</v>
      </c>
      <c r="H2244" s="231">
        <v>3.4699533100000001E-3</v>
      </c>
    </row>
    <row r="2245" spans="1:8">
      <c r="A2245" s="227" t="s">
        <v>131</v>
      </c>
      <c r="B2245" s="227" t="s">
        <v>60</v>
      </c>
      <c r="C2245" s="227" t="s">
        <v>64</v>
      </c>
      <c r="D2245" s="230">
        <v>124</v>
      </c>
      <c r="E2245" s="231">
        <v>6.0428798400000002E-3</v>
      </c>
      <c r="F2245" s="231">
        <v>9.1873854000000001E-4</v>
      </c>
      <c r="G2245" s="231">
        <v>1.6671331200000001E-3</v>
      </c>
      <c r="H2245" s="231">
        <v>3.4570076700000001E-3</v>
      </c>
    </row>
    <row r="2246" spans="1:8">
      <c r="A2246" s="227" t="s">
        <v>131</v>
      </c>
      <c r="B2246" s="227" t="s">
        <v>61</v>
      </c>
      <c r="C2246" s="227" t="s">
        <v>64</v>
      </c>
      <c r="D2246" s="230">
        <v>70</v>
      </c>
      <c r="E2246" s="231">
        <v>8.3085314699999999E-3</v>
      </c>
      <c r="F2246" s="231">
        <v>1.3060513E-3</v>
      </c>
      <c r="G2246" s="231">
        <v>2.6309521300000001E-3</v>
      </c>
      <c r="H2246" s="231">
        <v>4.3715274999999998E-3</v>
      </c>
    </row>
    <row r="2247" spans="1:8">
      <c r="A2247" s="227" t="s">
        <v>131</v>
      </c>
      <c r="B2247" s="227" t="s">
        <v>62</v>
      </c>
      <c r="C2247" s="227" t="s">
        <v>64</v>
      </c>
      <c r="D2247" s="230">
        <v>122</v>
      </c>
      <c r="E2247" s="231">
        <v>7.2079915499999999E-3</v>
      </c>
      <c r="F2247" s="231">
        <v>8.8238059999999998E-4</v>
      </c>
      <c r="G2247" s="231">
        <v>1.7768098499999999E-3</v>
      </c>
      <c r="H2247" s="231">
        <v>4.5488006299999996E-3</v>
      </c>
    </row>
    <row r="2248" spans="1:8">
      <c r="A2248" s="227" t="s">
        <v>131</v>
      </c>
      <c r="B2248" s="227" t="s">
        <v>57</v>
      </c>
      <c r="C2248" s="227" t="s">
        <v>65</v>
      </c>
      <c r="D2248" s="230">
        <v>723</v>
      </c>
      <c r="E2248" s="231">
        <v>5.33700862E-3</v>
      </c>
      <c r="F2248" s="231">
        <v>7.9814660999999996E-4</v>
      </c>
      <c r="G2248" s="231">
        <v>5.3869846999999996E-4</v>
      </c>
      <c r="H2248" s="231">
        <v>4.00016304E-3</v>
      </c>
    </row>
    <row r="2249" spans="1:8">
      <c r="A2249" s="227" t="s">
        <v>131</v>
      </c>
      <c r="B2249" s="227" t="s">
        <v>59</v>
      </c>
      <c r="C2249" s="227" t="s">
        <v>65</v>
      </c>
      <c r="D2249" s="230">
        <v>327</v>
      </c>
      <c r="E2249" s="231">
        <v>4.8962224299999996E-3</v>
      </c>
      <c r="F2249" s="231">
        <v>6.6039446999999999E-4</v>
      </c>
      <c r="G2249" s="231">
        <v>4.6512179999999998E-4</v>
      </c>
      <c r="H2249" s="231">
        <v>3.7707056500000001E-3</v>
      </c>
    </row>
    <row r="2250" spans="1:8">
      <c r="A2250" s="227" t="s">
        <v>131</v>
      </c>
      <c r="B2250" s="227" t="s">
        <v>60</v>
      </c>
      <c r="C2250" s="227" t="s">
        <v>65</v>
      </c>
      <c r="D2250" s="230">
        <v>159</v>
      </c>
      <c r="E2250" s="231">
        <v>5.3777950000000003E-3</v>
      </c>
      <c r="F2250" s="231">
        <v>9.9638922000000007E-4</v>
      </c>
      <c r="G2250" s="231">
        <v>5.1952281999999999E-4</v>
      </c>
      <c r="H2250" s="231">
        <v>3.8618824699999999E-3</v>
      </c>
    </row>
    <row r="2251" spans="1:8">
      <c r="A2251" s="227" t="s">
        <v>131</v>
      </c>
      <c r="B2251" s="227" t="s">
        <v>61</v>
      </c>
      <c r="C2251" s="227" t="s">
        <v>65</v>
      </c>
      <c r="D2251" s="230">
        <v>29</v>
      </c>
      <c r="E2251" s="231">
        <v>7.1272347400000002E-3</v>
      </c>
      <c r="F2251" s="231">
        <v>9.1914087000000003E-4</v>
      </c>
      <c r="G2251" s="231">
        <v>5.9347036999999995E-4</v>
      </c>
      <c r="H2251" s="231">
        <v>5.6146229800000001E-3</v>
      </c>
    </row>
    <row r="2252" spans="1:8">
      <c r="A2252" s="227" t="s">
        <v>131</v>
      </c>
      <c r="B2252" s="227" t="s">
        <v>62</v>
      </c>
      <c r="C2252" s="227" t="s">
        <v>65</v>
      </c>
      <c r="D2252" s="230">
        <v>208</v>
      </c>
      <c r="E2252" s="231">
        <v>5.7491984800000003E-3</v>
      </c>
      <c r="F2252" s="231">
        <v>8.4629826000000004E-4</v>
      </c>
      <c r="G2252" s="231">
        <v>6.6139134000000005E-4</v>
      </c>
      <c r="H2252" s="231">
        <v>4.2415083999999999E-3</v>
      </c>
    </row>
    <row r="2253" spans="1:8">
      <c r="A2253" s="227" t="s">
        <v>131</v>
      </c>
      <c r="B2253" s="227" t="s">
        <v>57</v>
      </c>
      <c r="C2253" s="227" t="s">
        <v>66</v>
      </c>
      <c r="D2253" s="230">
        <v>764</v>
      </c>
      <c r="E2253" s="231">
        <v>6.4620598100000003E-3</v>
      </c>
      <c r="F2253" s="231">
        <v>8.0345863999999999E-4</v>
      </c>
      <c r="G2253" s="231">
        <v>1.0512104799999999E-3</v>
      </c>
      <c r="H2253" s="231">
        <v>4.6073902000000003E-3</v>
      </c>
    </row>
    <row r="2254" spans="1:8">
      <c r="A2254" s="227" t="s">
        <v>131</v>
      </c>
      <c r="B2254" s="227" t="s">
        <v>59</v>
      </c>
      <c r="C2254" s="227" t="s">
        <v>66</v>
      </c>
      <c r="D2254" s="230">
        <v>290</v>
      </c>
      <c r="E2254" s="231">
        <v>5.9802839100000001E-3</v>
      </c>
      <c r="F2254" s="231">
        <v>6.6243590000000005E-4</v>
      </c>
      <c r="G2254" s="231">
        <v>9.5015140000000002E-4</v>
      </c>
      <c r="H2254" s="231">
        <v>4.3676961000000004E-3</v>
      </c>
    </row>
    <row r="2255" spans="1:8">
      <c r="A2255" s="227" t="s">
        <v>131</v>
      </c>
      <c r="B2255" s="227" t="s">
        <v>60</v>
      </c>
      <c r="C2255" s="227" t="s">
        <v>66</v>
      </c>
      <c r="D2255" s="230">
        <v>146</v>
      </c>
      <c r="E2255" s="231">
        <v>6.0258907900000002E-3</v>
      </c>
      <c r="F2255" s="231">
        <v>7.2108041000000002E-4</v>
      </c>
      <c r="G2255" s="231">
        <v>1.09549379E-3</v>
      </c>
      <c r="H2255" s="231">
        <v>4.2093161099999998E-3</v>
      </c>
    </row>
    <row r="2256" spans="1:8">
      <c r="A2256" s="227" t="s">
        <v>131</v>
      </c>
      <c r="B2256" s="227" t="s">
        <v>61</v>
      </c>
      <c r="C2256" s="227" t="s">
        <v>66</v>
      </c>
      <c r="D2256" s="230">
        <v>113</v>
      </c>
      <c r="E2256" s="231">
        <v>8.0904823799999998E-3</v>
      </c>
      <c r="F2256" s="231">
        <v>1.14419429E-3</v>
      </c>
      <c r="G2256" s="231">
        <v>1.2913796299999999E-3</v>
      </c>
      <c r="H2256" s="231">
        <v>5.6549079900000002E-3</v>
      </c>
    </row>
    <row r="2257" spans="1:8">
      <c r="A2257" s="227" t="s">
        <v>131</v>
      </c>
      <c r="B2257" s="227" t="s">
        <v>62</v>
      </c>
      <c r="C2257" s="227" t="s">
        <v>66</v>
      </c>
      <c r="D2257" s="230">
        <v>215</v>
      </c>
      <c r="E2257" s="231">
        <v>6.5522176699999999E-3</v>
      </c>
      <c r="F2257" s="231">
        <v>8.7053162000000003E-4</v>
      </c>
      <c r="G2257" s="231">
        <v>1.0312228499999999E-3</v>
      </c>
      <c r="H2257" s="231">
        <v>4.6504627399999998E-3</v>
      </c>
    </row>
    <row r="2258" spans="1:8">
      <c r="A2258" s="227" t="s">
        <v>131</v>
      </c>
      <c r="B2258" s="227" t="s">
        <v>57</v>
      </c>
      <c r="C2258" s="227" t="s">
        <v>67</v>
      </c>
      <c r="D2258" s="230">
        <v>732</v>
      </c>
      <c r="E2258" s="231">
        <v>7.27655056E-3</v>
      </c>
      <c r="F2258" s="231">
        <v>6.9991499999999996E-4</v>
      </c>
      <c r="G2258" s="231">
        <v>1.6530052300000001E-3</v>
      </c>
      <c r="H2258" s="231">
        <v>4.9236298499999998E-3</v>
      </c>
    </row>
    <row r="2259" spans="1:8">
      <c r="A2259" s="227" t="s">
        <v>131</v>
      </c>
      <c r="B2259" s="227" t="s">
        <v>59</v>
      </c>
      <c r="C2259" s="227" t="s">
        <v>67</v>
      </c>
      <c r="D2259" s="230">
        <v>245</v>
      </c>
      <c r="E2259" s="231">
        <v>6.3348448100000003E-3</v>
      </c>
      <c r="F2259" s="231">
        <v>6.1144156000000004E-4</v>
      </c>
      <c r="G2259" s="231">
        <v>1.4383501200000001E-3</v>
      </c>
      <c r="H2259" s="231">
        <v>4.2850526700000001E-3</v>
      </c>
    </row>
    <row r="2260" spans="1:8">
      <c r="A2260" s="227" t="s">
        <v>131</v>
      </c>
      <c r="B2260" s="227" t="s">
        <v>60</v>
      </c>
      <c r="C2260" s="227" t="s">
        <v>67</v>
      </c>
      <c r="D2260" s="230">
        <v>220</v>
      </c>
      <c r="E2260" s="231">
        <v>7.1019568299999997E-3</v>
      </c>
      <c r="F2260" s="231">
        <v>6.5830152000000001E-4</v>
      </c>
      <c r="G2260" s="231">
        <v>1.5891727299999999E-3</v>
      </c>
      <c r="H2260" s="231">
        <v>4.8544820999999998E-3</v>
      </c>
    </row>
    <row r="2261" spans="1:8">
      <c r="A2261" s="227" t="s">
        <v>131</v>
      </c>
      <c r="B2261" s="227" t="s">
        <v>61</v>
      </c>
      <c r="C2261" s="227" t="s">
        <v>67</v>
      </c>
      <c r="D2261" s="230">
        <v>65</v>
      </c>
      <c r="E2261" s="231">
        <v>8.5434470600000006E-3</v>
      </c>
      <c r="F2261" s="231">
        <v>9.3732166000000004E-4</v>
      </c>
      <c r="G2261" s="231">
        <v>2.26851827E-3</v>
      </c>
      <c r="H2261" s="231">
        <v>5.3376065900000002E-3</v>
      </c>
    </row>
    <row r="2262" spans="1:8">
      <c r="A2262" s="227" t="s">
        <v>131</v>
      </c>
      <c r="B2262" s="227" t="s">
        <v>62</v>
      </c>
      <c r="C2262" s="227" t="s">
        <v>67</v>
      </c>
      <c r="D2262" s="230">
        <v>202</v>
      </c>
      <c r="E2262" s="231">
        <v>8.2012052800000002E-3</v>
      </c>
      <c r="F2262" s="231">
        <v>7.7615028000000005E-4</v>
      </c>
      <c r="G2262" s="231">
        <v>1.7848136499999999E-3</v>
      </c>
      <c r="H2262" s="231">
        <v>5.6402408500000004E-3</v>
      </c>
    </row>
    <row r="2263" spans="1:8">
      <c r="A2263" s="227" t="s">
        <v>131</v>
      </c>
      <c r="B2263" s="227" t="s">
        <v>57</v>
      </c>
      <c r="C2263" s="227" t="s">
        <v>68</v>
      </c>
      <c r="D2263" s="230">
        <v>840</v>
      </c>
      <c r="E2263" s="231">
        <v>6.4558115999999999E-3</v>
      </c>
      <c r="F2263" s="231">
        <v>9.8853592000000003E-4</v>
      </c>
      <c r="G2263" s="231">
        <v>1.18847804E-3</v>
      </c>
      <c r="H2263" s="231">
        <v>4.2787971500000003E-3</v>
      </c>
    </row>
    <row r="2264" spans="1:8">
      <c r="A2264" s="227" t="s">
        <v>131</v>
      </c>
      <c r="B2264" s="227" t="s">
        <v>59</v>
      </c>
      <c r="C2264" s="227" t="s">
        <v>68</v>
      </c>
      <c r="D2264" s="230">
        <v>358</v>
      </c>
      <c r="E2264" s="231">
        <v>5.8914620999999997E-3</v>
      </c>
      <c r="F2264" s="231">
        <v>7.9088404999999996E-4</v>
      </c>
      <c r="G2264" s="231">
        <v>1.1610281E-3</v>
      </c>
      <c r="H2264" s="231">
        <v>3.9395494499999996E-3</v>
      </c>
    </row>
    <row r="2265" spans="1:8">
      <c r="A2265" s="227" t="s">
        <v>131</v>
      </c>
      <c r="B2265" s="227" t="s">
        <v>60</v>
      </c>
      <c r="C2265" s="227" t="s">
        <v>68</v>
      </c>
      <c r="D2265" s="230">
        <v>179</v>
      </c>
      <c r="E2265" s="231">
        <v>6.41598106E-3</v>
      </c>
      <c r="F2265" s="231">
        <v>1.0169017800000001E-3</v>
      </c>
      <c r="G2265" s="231">
        <v>1.0900964599999999E-3</v>
      </c>
      <c r="H2265" s="231">
        <v>4.30898229E-3</v>
      </c>
    </row>
    <row r="2266" spans="1:8">
      <c r="A2266" s="227" t="s">
        <v>131</v>
      </c>
      <c r="B2266" s="227" t="s">
        <v>61</v>
      </c>
      <c r="C2266" s="227" t="s">
        <v>68</v>
      </c>
      <c r="D2266" s="230">
        <v>89</v>
      </c>
      <c r="E2266" s="231">
        <v>8.3705261600000008E-3</v>
      </c>
      <c r="F2266" s="231">
        <v>1.4592434E-3</v>
      </c>
      <c r="G2266" s="231">
        <v>1.5487149200000001E-3</v>
      </c>
      <c r="H2266" s="231">
        <v>5.3625673599999998E-3</v>
      </c>
    </row>
    <row r="2267" spans="1:8">
      <c r="A2267" s="227" t="s">
        <v>131</v>
      </c>
      <c r="B2267" s="227" t="s">
        <v>62</v>
      </c>
      <c r="C2267" s="227" t="s">
        <v>68</v>
      </c>
      <c r="D2267" s="230">
        <v>214</v>
      </c>
      <c r="E2267" s="231">
        <v>6.6369199600000003E-3</v>
      </c>
      <c r="F2267" s="231">
        <v>1.0996990800000001E-3</v>
      </c>
      <c r="G2267" s="231">
        <v>1.16687195E-3</v>
      </c>
      <c r="H2267" s="231">
        <v>4.3703484900000002E-3</v>
      </c>
    </row>
    <row r="2268" spans="1:8">
      <c r="A2268" s="227" t="s">
        <v>131</v>
      </c>
      <c r="B2268" s="227" t="s">
        <v>57</v>
      </c>
      <c r="C2268" s="227" t="s">
        <v>69</v>
      </c>
      <c r="D2268" s="230">
        <v>622</v>
      </c>
      <c r="E2268" s="231">
        <v>4.4973462699999999E-3</v>
      </c>
      <c r="F2268" s="231">
        <v>7.9948542000000001E-4</v>
      </c>
      <c r="G2268" s="231">
        <v>6.0458696999999997E-4</v>
      </c>
      <c r="H2268" s="231">
        <v>3.0932734100000002E-3</v>
      </c>
    </row>
    <row r="2269" spans="1:8">
      <c r="A2269" s="227" t="s">
        <v>131</v>
      </c>
      <c r="B2269" s="227" t="s">
        <v>59</v>
      </c>
      <c r="C2269" s="227" t="s">
        <v>69</v>
      </c>
      <c r="D2269" s="230">
        <v>231</v>
      </c>
      <c r="E2269" s="231">
        <v>4.2144658399999998E-3</v>
      </c>
      <c r="F2269" s="231">
        <v>8.0181754000000004E-4</v>
      </c>
      <c r="G2269" s="231">
        <v>5.1171414999999997E-4</v>
      </c>
      <c r="H2269" s="231">
        <v>2.9009336999999999E-3</v>
      </c>
    </row>
    <row r="2270" spans="1:8">
      <c r="A2270" s="227" t="s">
        <v>131</v>
      </c>
      <c r="B2270" s="227" t="s">
        <v>60</v>
      </c>
      <c r="C2270" s="227" t="s">
        <v>69</v>
      </c>
      <c r="D2270" s="230">
        <v>170</v>
      </c>
      <c r="E2270" s="231">
        <v>4.4290574799999999E-3</v>
      </c>
      <c r="F2270" s="231">
        <v>8.4395396999999996E-4</v>
      </c>
      <c r="G2270" s="231">
        <v>5.6284018000000004E-4</v>
      </c>
      <c r="H2270" s="231">
        <v>3.0222628699999999E-3</v>
      </c>
    </row>
    <row r="2271" spans="1:8">
      <c r="A2271" s="227" t="s">
        <v>131</v>
      </c>
      <c r="B2271" s="227" t="s">
        <v>61</v>
      </c>
      <c r="C2271" s="227" t="s">
        <v>69</v>
      </c>
      <c r="D2271" s="230">
        <v>50</v>
      </c>
      <c r="E2271" s="231">
        <v>5.6655090199999999E-3</v>
      </c>
      <c r="F2271" s="231">
        <v>1.0354163799999999E-3</v>
      </c>
      <c r="G2271" s="231">
        <v>7.5254602999999998E-4</v>
      </c>
      <c r="H2271" s="231">
        <v>3.8775460700000001E-3</v>
      </c>
    </row>
    <row r="2272" spans="1:8">
      <c r="A2272" s="227" t="s">
        <v>131</v>
      </c>
      <c r="B2272" s="227" t="s">
        <v>62</v>
      </c>
      <c r="C2272" s="227" t="s">
        <v>69</v>
      </c>
      <c r="D2272" s="230">
        <v>171</v>
      </c>
      <c r="E2272" s="231">
        <v>4.60580438E-3</v>
      </c>
      <c r="F2272" s="231">
        <v>6.8314084000000005E-4</v>
      </c>
      <c r="G2272" s="231">
        <v>7.2828651999999995E-4</v>
      </c>
      <c r="H2272" s="231">
        <v>3.1943765200000002E-3</v>
      </c>
    </row>
    <row r="2273" spans="1:8">
      <c r="A2273" s="227" t="s">
        <v>131</v>
      </c>
      <c r="B2273" s="227" t="s">
        <v>57</v>
      </c>
      <c r="C2273" s="227" t="s">
        <v>70</v>
      </c>
      <c r="D2273" s="230">
        <v>559</v>
      </c>
      <c r="E2273" s="231">
        <v>8.4143515999999998E-3</v>
      </c>
      <c r="F2273" s="231">
        <v>1.23113755E-3</v>
      </c>
      <c r="G2273" s="231">
        <v>2.0023559899999999E-3</v>
      </c>
      <c r="H2273" s="231">
        <v>5.1808575999999999E-3</v>
      </c>
    </row>
    <row r="2274" spans="1:8">
      <c r="A2274" s="227" t="s">
        <v>131</v>
      </c>
      <c r="B2274" s="227" t="s">
        <v>59</v>
      </c>
      <c r="C2274" s="227" t="s">
        <v>70</v>
      </c>
      <c r="D2274" s="230">
        <v>214</v>
      </c>
      <c r="E2274" s="231">
        <v>7.4547851399999997E-3</v>
      </c>
      <c r="F2274" s="231">
        <v>1.07417118E-3</v>
      </c>
      <c r="G2274" s="231">
        <v>1.79792943E-3</v>
      </c>
      <c r="H2274" s="231">
        <v>4.5826840499999999E-3</v>
      </c>
    </row>
    <row r="2275" spans="1:8">
      <c r="A2275" s="227" t="s">
        <v>131</v>
      </c>
      <c r="B2275" s="227" t="s">
        <v>60</v>
      </c>
      <c r="C2275" s="227" t="s">
        <v>70</v>
      </c>
      <c r="D2275" s="230">
        <v>112</v>
      </c>
      <c r="E2275" s="231">
        <v>8.4006074100000001E-3</v>
      </c>
      <c r="F2275" s="231">
        <v>1.42371422E-3</v>
      </c>
      <c r="G2275" s="231">
        <v>1.9235695200000001E-3</v>
      </c>
      <c r="H2275" s="231">
        <v>5.0533231800000003E-3</v>
      </c>
    </row>
    <row r="2276" spans="1:8">
      <c r="A2276" s="227" t="s">
        <v>131</v>
      </c>
      <c r="B2276" s="227" t="s">
        <v>61</v>
      </c>
      <c r="C2276" s="227" t="s">
        <v>70</v>
      </c>
      <c r="D2276" s="230">
        <v>65</v>
      </c>
      <c r="E2276" s="231">
        <v>9.9953701399999994E-3</v>
      </c>
      <c r="F2276" s="231">
        <v>1.3534542000000001E-3</v>
      </c>
      <c r="G2276" s="231">
        <v>1.9558402499999998E-3</v>
      </c>
      <c r="H2276" s="231">
        <v>6.6860752700000003E-3</v>
      </c>
    </row>
    <row r="2277" spans="1:8">
      <c r="A2277" s="227" t="s">
        <v>131</v>
      </c>
      <c r="B2277" s="227" t="s">
        <v>62</v>
      </c>
      <c r="C2277" s="227" t="s">
        <v>70</v>
      </c>
      <c r="D2277" s="230">
        <v>168</v>
      </c>
      <c r="E2277" s="231">
        <v>9.0341156999999995E-3</v>
      </c>
      <c r="F2277" s="231">
        <v>1.2553734399999999E-3</v>
      </c>
      <c r="G2277" s="231">
        <v>2.33327796E-3</v>
      </c>
      <c r="H2277" s="231">
        <v>5.4454638400000003E-3</v>
      </c>
    </row>
    <row r="2278" spans="1:8">
      <c r="A2278" s="227" t="s">
        <v>131</v>
      </c>
      <c r="B2278" s="227" t="s">
        <v>57</v>
      </c>
      <c r="C2278" s="227" t="s">
        <v>71</v>
      </c>
      <c r="D2278" s="230">
        <v>595</v>
      </c>
      <c r="E2278" s="231">
        <v>7.4031082300000002E-3</v>
      </c>
      <c r="F2278" s="231">
        <v>1.0800262299999999E-3</v>
      </c>
      <c r="G2278" s="231">
        <v>1.5385929699999999E-3</v>
      </c>
      <c r="H2278" s="231">
        <v>4.7844885600000003E-3</v>
      </c>
    </row>
    <row r="2279" spans="1:8">
      <c r="A2279" s="227" t="s">
        <v>131</v>
      </c>
      <c r="B2279" s="227" t="s">
        <v>59</v>
      </c>
      <c r="C2279" s="227" t="s">
        <v>71</v>
      </c>
      <c r="D2279" s="230">
        <v>248</v>
      </c>
      <c r="E2279" s="231">
        <v>6.3764745399999996E-3</v>
      </c>
      <c r="F2279" s="231">
        <v>9.0683780000000002E-4</v>
      </c>
      <c r="G2279" s="231">
        <v>1.4313580199999999E-3</v>
      </c>
      <c r="H2279" s="231">
        <v>4.0382782000000002E-3</v>
      </c>
    </row>
    <row r="2280" spans="1:8">
      <c r="A2280" s="227" t="s">
        <v>131</v>
      </c>
      <c r="B2280" s="227" t="s">
        <v>60</v>
      </c>
      <c r="C2280" s="227" t="s">
        <v>71</v>
      </c>
      <c r="D2280" s="230">
        <v>130</v>
      </c>
      <c r="E2280" s="231">
        <v>7.1801991900000001E-3</v>
      </c>
      <c r="F2280" s="231">
        <v>1.0026707199999999E-3</v>
      </c>
      <c r="G2280" s="231">
        <v>1.55582241E-3</v>
      </c>
      <c r="H2280" s="231">
        <v>4.6217056200000004E-3</v>
      </c>
    </row>
    <row r="2281" spans="1:8">
      <c r="A2281" s="227" t="s">
        <v>131</v>
      </c>
      <c r="B2281" s="227" t="s">
        <v>61</v>
      </c>
      <c r="C2281" s="227" t="s">
        <v>71</v>
      </c>
      <c r="D2281" s="230">
        <v>68</v>
      </c>
      <c r="E2281" s="231">
        <v>9.1065833799999999E-3</v>
      </c>
      <c r="F2281" s="231">
        <v>1.3286353800000001E-3</v>
      </c>
      <c r="G2281" s="231">
        <v>1.8208739299999999E-3</v>
      </c>
      <c r="H2281" s="231">
        <v>5.9570735499999998E-3</v>
      </c>
    </row>
    <row r="2282" spans="1:8">
      <c r="A2282" s="227" t="s">
        <v>131</v>
      </c>
      <c r="B2282" s="227" t="s">
        <v>62</v>
      </c>
      <c r="C2282" s="227" t="s">
        <v>71</v>
      </c>
      <c r="D2282" s="230">
        <v>149</v>
      </c>
      <c r="E2282" s="231">
        <v>8.5289271700000006E-3</v>
      </c>
      <c r="F2282" s="231">
        <v>1.32231833E-3</v>
      </c>
      <c r="G2282" s="231">
        <v>1.5732193700000001E-3</v>
      </c>
      <c r="H2282" s="231">
        <v>5.6333890299999998E-3</v>
      </c>
    </row>
    <row r="2283" spans="1:8">
      <c r="A2283" s="227" t="s">
        <v>131</v>
      </c>
      <c r="B2283" s="227" t="s">
        <v>57</v>
      </c>
      <c r="C2283" s="227" t="s">
        <v>72</v>
      </c>
      <c r="D2283" s="230">
        <v>1004</v>
      </c>
      <c r="E2283" s="231">
        <v>6.6210733300000003E-3</v>
      </c>
      <c r="F2283" s="231">
        <v>1.0192791200000001E-3</v>
      </c>
      <c r="G2283" s="231">
        <v>1.5320544000000001E-3</v>
      </c>
      <c r="H2283" s="231">
        <v>4.0697393199999998E-3</v>
      </c>
    </row>
    <row r="2284" spans="1:8">
      <c r="A2284" s="227" t="s">
        <v>131</v>
      </c>
      <c r="B2284" s="227" t="s">
        <v>59</v>
      </c>
      <c r="C2284" s="227" t="s">
        <v>72</v>
      </c>
      <c r="D2284" s="230">
        <v>451</v>
      </c>
      <c r="E2284" s="231">
        <v>6.0847548299999997E-3</v>
      </c>
      <c r="F2284" s="231">
        <v>9.1016852000000003E-4</v>
      </c>
      <c r="G2284" s="231">
        <v>1.3405136300000001E-3</v>
      </c>
      <c r="H2284" s="231">
        <v>3.8340721900000001E-3</v>
      </c>
    </row>
    <row r="2285" spans="1:8">
      <c r="A2285" s="227" t="s">
        <v>131</v>
      </c>
      <c r="B2285" s="227" t="s">
        <v>60</v>
      </c>
      <c r="C2285" s="227" t="s">
        <v>72</v>
      </c>
      <c r="D2285" s="230">
        <v>203</v>
      </c>
      <c r="E2285" s="231">
        <v>6.6324003099999997E-3</v>
      </c>
      <c r="F2285" s="231">
        <v>9.7324824999999999E-4</v>
      </c>
      <c r="G2285" s="231">
        <v>1.6285802900000001E-3</v>
      </c>
      <c r="H2285" s="231">
        <v>4.0305712999999998E-3</v>
      </c>
    </row>
    <row r="2286" spans="1:8">
      <c r="A2286" s="227" t="s">
        <v>131</v>
      </c>
      <c r="B2286" s="227" t="s">
        <v>61</v>
      </c>
      <c r="C2286" s="227" t="s">
        <v>72</v>
      </c>
      <c r="D2286" s="230">
        <v>96</v>
      </c>
      <c r="E2286" s="231">
        <v>8.2285636000000006E-3</v>
      </c>
      <c r="F2286" s="231">
        <v>1.38129317E-3</v>
      </c>
      <c r="G2286" s="231">
        <v>1.9977331899999999E-3</v>
      </c>
      <c r="H2286" s="231">
        <v>4.8495368299999999E-3</v>
      </c>
    </row>
    <row r="2287" spans="1:8">
      <c r="A2287" s="227" t="s">
        <v>131</v>
      </c>
      <c r="B2287" s="227" t="s">
        <v>62</v>
      </c>
      <c r="C2287" s="227" t="s">
        <v>72</v>
      </c>
      <c r="D2287" s="230">
        <v>254</v>
      </c>
      <c r="E2287" s="231">
        <v>6.9567473499999996E-3</v>
      </c>
      <c r="F2287" s="231">
        <v>1.11297912E-3</v>
      </c>
      <c r="G2287" s="231">
        <v>1.6190031E-3</v>
      </c>
      <c r="H2287" s="231">
        <v>4.2247646099999999E-3</v>
      </c>
    </row>
    <row r="2288" spans="1:8">
      <c r="A2288" s="227" t="s">
        <v>131</v>
      </c>
      <c r="B2288" s="227" t="s">
        <v>57</v>
      </c>
      <c r="C2288" s="227" t="s">
        <v>73</v>
      </c>
      <c r="D2288" s="230">
        <v>1861</v>
      </c>
      <c r="E2288" s="231">
        <v>6.9549050199999999E-3</v>
      </c>
      <c r="F2288" s="231">
        <v>6.0971276999999995E-4</v>
      </c>
      <c r="G2288" s="231">
        <v>1.8437976500000001E-3</v>
      </c>
      <c r="H2288" s="231">
        <v>4.5013941200000001E-3</v>
      </c>
    </row>
    <row r="2289" spans="1:8">
      <c r="A2289" s="227" t="s">
        <v>131</v>
      </c>
      <c r="B2289" s="227" t="s">
        <v>59</v>
      </c>
      <c r="C2289" s="227" t="s">
        <v>73</v>
      </c>
      <c r="D2289" s="230">
        <v>859</v>
      </c>
      <c r="E2289" s="231">
        <v>6.1714065400000004E-3</v>
      </c>
      <c r="F2289" s="231">
        <v>5.3812010000000004E-4</v>
      </c>
      <c r="G2289" s="231">
        <v>1.69105417E-3</v>
      </c>
      <c r="H2289" s="231">
        <v>3.9422317900000003E-3</v>
      </c>
    </row>
    <row r="2290" spans="1:8">
      <c r="A2290" s="227" t="s">
        <v>131</v>
      </c>
      <c r="B2290" s="227" t="s">
        <v>60</v>
      </c>
      <c r="C2290" s="227" t="s">
        <v>73</v>
      </c>
      <c r="D2290" s="230">
        <v>377</v>
      </c>
      <c r="E2290" s="231">
        <v>6.9804865299999998E-3</v>
      </c>
      <c r="F2290" s="231">
        <v>6.0004028E-4</v>
      </c>
      <c r="G2290" s="231">
        <v>1.76972788E-3</v>
      </c>
      <c r="H2290" s="231">
        <v>4.6107179000000002E-3</v>
      </c>
    </row>
    <row r="2291" spans="1:8">
      <c r="A2291" s="227" t="s">
        <v>131</v>
      </c>
      <c r="B2291" s="227" t="s">
        <v>61</v>
      </c>
      <c r="C2291" s="227" t="s">
        <v>73</v>
      </c>
      <c r="D2291" s="230">
        <v>124</v>
      </c>
      <c r="E2291" s="231">
        <v>7.9532554100000003E-3</v>
      </c>
      <c r="F2291" s="231">
        <v>7.7508936000000004E-4</v>
      </c>
      <c r="G2291" s="231">
        <v>2.1046144600000002E-3</v>
      </c>
      <c r="H2291" s="231">
        <v>5.0735511400000002E-3</v>
      </c>
    </row>
    <row r="2292" spans="1:8">
      <c r="A2292" s="227" t="s">
        <v>131</v>
      </c>
      <c r="B2292" s="227" t="s">
        <v>62</v>
      </c>
      <c r="C2292" s="227" t="s">
        <v>73</v>
      </c>
      <c r="D2292" s="230">
        <v>501</v>
      </c>
      <c r="E2292" s="231">
        <v>8.0319220299999994E-3</v>
      </c>
      <c r="F2292" s="231">
        <v>6.9881046000000002E-4</v>
      </c>
      <c r="G2292" s="231">
        <v>2.09687083E-3</v>
      </c>
      <c r="H2292" s="231">
        <v>5.2362402299999996E-3</v>
      </c>
    </row>
    <row r="2293" spans="1:8">
      <c r="A2293" s="227" t="s">
        <v>131</v>
      </c>
      <c r="B2293" s="227" t="s">
        <v>57</v>
      </c>
      <c r="C2293" s="227" t="s">
        <v>74</v>
      </c>
      <c r="D2293" s="230">
        <v>1581</v>
      </c>
      <c r="E2293" s="231">
        <v>6.9595688200000004E-3</v>
      </c>
      <c r="F2293" s="231">
        <v>8.7068346000000003E-4</v>
      </c>
      <c r="G2293" s="231">
        <v>1.6633062100000001E-3</v>
      </c>
      <c r="H2293" s="231">
        <v>4.4255786800000002E-3</v>
      </c>
    </row>
    <row r="2294" spans="1:8">
      <c r="A2294" s="227" t="s">
        <v>131</v>
      </c>
      <c r="B2294" s="227" t="s">
        <v>59</v>
      </c>
      <c r="C2294" s="227" t="s">
        <v>74</v>
      </c>
      <c r="D2294" s="230">
        <v>687</v>
      </c>
      <c r="E2294" s="231">
        <v>5.9309124699999998E-3</v>
      </c>
      <c r="F2294" s="231">
        <v>7.3942642000000001E-4</v>
      </c>
      <c r="G2294" s="231">
        <v>1.44131735E-3</v>
      </c>
      <c r="H2294" s="231">
        <v>3.7501682299999999E-3</v>
      </c>
    </row>
    <row r="2295" spans="1:8">
      <c r="A2295" s="227" t="s">
        <v>131</v>
      </c>
      <c r="B2295" s="227" t="s">
        <v>60</v>
      </c>
      <c r="C2295" s="227" t="s">
        <v>74</v>
      </c>
      <c r="D2295" s="230">
        <v>305</v>
      </c>
      <c r="E2295" s="231">
        <v>7.2917802600000001E-3</v>
      </c>
      <c r="F2295" s="231">
        <v>8.8232369000000002E-4</v>
      </c>
      <c r="G2295" s="231">
        <v>1.4824299299999999E-3</v>
      </c>
      <c r="H2295" s="231">
        <v>4.9270261800000003E-3</v>
      </c>
    </row>
    <row r="2296" spans="1:8">
      <c r="A2296" s="227" t="s">
        <v>131</v>
      </c>
      <c r="B2296" s="227" t="s">
        <v>61</v>
      </c>
      <c r="C2296" s="227" t="s">
        <v>74</v>
      </c>
      <c r="D2296" s="230">
        <v>218</v>
      </c>
      <c r="E2296" s="231">
        <v>8.5325876699999994E-3</v>
      </c>
      <c r="F2296" s="231">
        <v>1.25679555E-3</v>
      </c>
      <c r="G2296" s="231">
        <v>1.9845818200000002E-3</v>
      </c>
      <c r="H2296" s="231">
        <v>5.29120982E-3</v>
      </c>
    </row>
    <row r="2297" spans="1:8">
      <c r="A2297" s="227" t="s">
        <v>131</v>
      </c>
      <c r="B2297" s="227" t="s">
        <v>62</v>
      </c>
      <c r="C2297" s="227" t="s">
        <v>74</v>
      </c>
      <c r="D2297" s="230">
        <v>371</v>
      </c>
      <c r="E2297" s="231">
        <v>7.6669659000000003E-3</v>
      </c>
      <c r="F2297" s="231">
        <v>8.7728961999999997E-4</v>
      </c>
      <c r="G2297" s="231">
        <v>2.03429146E-3</v>
      </c>
      <c r="H2297" s="231">
        <v>4.7553843599999999E-3</v>
      </c>
    </row>
    <row r="2298" spans="1:8">
      <c r="A2298" s="227" t="s">
        <v>131</v>
      </c>
      <c r="B2298" s="227" t="s">
        <v>57</v>
      </c>
      <c r="C2298" s="227" t="s">
        <v>75</v>
      </c>
      <c r="D2298" s="230">
        <v>828</v>
      </c>
      <c r="E2298" s="231">
        <v>5.9450061300000004E-3</v>
      </c>
      <c r="F2298" s="231">
        <v>6.4342323000000001E-4</v>
      </c>
      <c r="G2298" s="231">
        <v>1.16016091E-3</v>
      </c>
      <c r="H2298" s="231">
        <v>4.1414215299999998E-3</v>
      </c>
    </row>
    <row r="2299" spans="1:8">
      <c r="A2299" s="227" t="s">
        <v>131</v>
      </c>
      <c r="B2299" s="227" t="s">
        <v>59</v>
      </c>
      <c r="C2299" s="227" t="s">
        <v>75</v>
      </c>
      <c r="D2299" s="230">
        <v>268</v>
      </c>
      <c r="E2299" s="231">
        <v>5.4703908600000004E-3</v>
      </c>
      <c r="F2299" s="231">
        <v>5.6807950000000004E-4</v>
      </c>
      <c r="G2299" s="231">
        <v>1.0154952199999999E-3</v>
      </c>
      <c r="H2299" s="231">
        <v>3.8868156999999999E-3</v>
      </c>
    </row>
    <row r="2300" spans="1:8">
      <c r="A2300" s="227" t="s">
        <v>131</v>
      </c>
      <c r="B2300" s="227" t="s">
        <v>60</v>
      </c>
      <c r="C2300" s="227" t="s">
        <v>75</v>
      </c>
      <c r="D2300" s="230">
        <v>152</v>
      </c>
      <c r="E2300" s="231">
        <v>6.0569716199999997E-3</v>
      </c>
      <c r="F2300" s="231">
        <v>6.9604327000000004E-4</v>
      </c>
      <c r="G2300" s="231">
        <v>1.0967955699999999E-3</v>
      </c>
      <c r="H2300" s="231">
        <v>4.2641323199999999E-3</v>
      </c>
    </row>
    <row r="2301" spans="1:8">
      <c r="A2301" s="227" t="s">
        <v>131</v>
      </c>
      <c r="B2301" s="227" t="s">
        <v>61</v>
      </c>
      <c r="C2301" s="227" t="s">
        <v>75</v>
      </c>
      <c r="D2301" s="230">
        <v>79</v>
      </c>
      <c r="E2301" s="231">
        <v>6.8266523400000003E-3</v>
      </c>
      <c r="F2301" s="231">
        <v>8.0285958000000002E-4</v>
      </c>
      <c r="G2301" s="231">
        <v>1.40090224E-3</v>
      </c>
      <c r="H2301" s="231">
        <v>4.6228900599999999E-3</v>
      </c>
    </row>
    <row r="2302" spans="1:8">
      <c r="A2302" s="227" t="s">
        <v>131</v>
      </c>
      <c r="B2302" s="227" t="s">
        <v>62</v>
      </c>
      <c r="C2302" s="227" t="s">
        <v>75</v>
      </c>
      <c r="D2302" s="230">
        <v>329</v>
      </c>
      <c r="E2302" s="231">
        <v>6.0681918199999999E-3</v>
      </c>
      <c r="F2302" s="231">
        <v>6.4220255999999996E-4</v>
      </c>
      <c r="G2302" s="231">
        <v>1.2494720599999999E-3</v>
      </c>
      <c r="H2302" s="231">
        <v>4.1765166899999998E-3</v>
      </c>
    </row>
    <row r="2303" spans="1:8">
      <c r="A2303" s="227" t="s">
        <v>131</v>
      </c>
      <c r="B2303" s="227" t="s">
        <v>57</v>
      </c>
      <c r="C2303" s="227" t="s">
        <v>76</v>
      </c>
      <c r="D2303" s="230">
        <v>935</v>
      </c>
      <c r="E2303" s="231">
        <v>6.16779288E-3</v>
      </c>
      <c r="F2303" s="231">
        <v>1.00305729E-3</v>
      </c>
      <c r="G2303" s="231">
        <v>1.5354523300000001E-3</v>
      </c>
      <c r="H2303" s="231">
        <v>3.6292827800000001E-3</v>
      </c>
    </row>
    <row r="2304" spans="1:8">
      <c r="A2304" s="227" t="s">
        <v>131</v>
      </c>
      <c r="B2304" s="227" t="s">
        <v>59</v>
      </c>
      <c r="C2304" s="227" t="s">
        <v>76</v>
      </c>
      <c r="D2304" s="230">
        <v>474</v>
      </c>
      <c r="E2304" s="231">
        <v>5.6221184399999997E-3</v>
      </c>
      <c r="F2304" s="231">
        <v>8.9623353999999998E-4</v>
      </c>
      <c r="G2304" s="231">
        <v>1.39408966E-3</v>
      </c>
      <c r="H2304" s="231">
        <v>3.3317947599999999E-3</v>
      </c>
    </row>
    <row r="2305" spans="1:8">
      <c r="A2305" s="227" t="s">
        <v>131</v>
      </c>
      <c r="B2305" s="227" t="s">
        <v>60</v>
      </c>
      <c r="C2305" s="227" t="s">
        <v>76</v>
      </c>
      <c r="D2305" s="230">
        <v>187</v>
      </c>
      <c r="E2305" s="231">
        <v>5.9370046100000002E-3</v>
      </c>
      <c r="F2305" s="231">
        <v>9.5866731000000002E-4</v>
      </c>
      <c r="G2305" s="231">
        <v>1.35484726E-3</v>
      </c>
      <c r="H2305" s="231">
        <v>3.6234895500000001E-3</v>
      </c>
    </row>
    <row r="2306" spans="1:8">
      <c r="A2306" s="227" t="s">
        <v>131</v>
      </c>
      <c r="B2306" s="227" t="s">
        <v>61</v>
      </c>
      <c r="C2306" s="227" t="s">
        <v>76</v>
      </c>
      <c r="D2306" s="230">
        <v>111</v>
      </c>
      <c r="E2306" s="231">
        <v>7.5525523000000002E-3</v>
      </c>
      <c r="F2306" s="231">
        <v>1.3587543499999999E-3</v>
      </c>
      <c r="G2306" s="231">
        <v>1.9114945899999999E-3</v>
      </c>
      <c r="H2306" s="231">
        <v>4.2823028999999999E-3</v>
      </c>
    </row>
    <row r="2307" spans="1:8">
      <c r="A2307" s="227" t="s">
        <v>131</v>
      </c>
      <c r="B2307" s="227" t="s">
        <v>62</v>
      </c>
      <c r="C2307" s="227" t="s">
        <v>76</v>
      </c>
      <c r="D2307" s="230">
        <v>163</v>
      </c>
      <c r="E2307" s="231">
        <v>7.0763744399999998E-3</v>
      </c>
      <c r="F2307" s="231">
        <v>1.1224009299999999E-3</v>
      </c>
      <c r="G2307" s="231">
        <v>1.8976508600000001E-3</v>
      </c>
      <c r="H2307" s="231">
        <v>4.0563222000000003E-3</v>
      </c>
    </row>
    <row r="2308" spans="1:8">
      <c r="A2308" s="227" t="s">
        <v>131</v>
      </c>
      <c r="B2308" s="227" t="s">
        <v>57</v>
      </c>
      <c r="C2308" s="227" t="s">
        <v>77</v>
      </c>
      <c r="D2308" s="230">
        <v>1777</v>
      </c>
      <c r="E2308" s="231">
        <v>6.7540939899999996E-3</v>
      </c>
      <c r="F2308" s="231">
        <v>9.4076941999999999E-4</v>
      </c>
      <c r="G2308" s="231">
        <v>1.56623186E-3</v>
      </c>
      <c r="H2308" s="231">
        <v>4.24709224E-3</v>
      </c>
    </row>
    <row r="2309" spans="1:8">
      <c r="A2309" s="227" t="s">
        <v>131</v>
      </c>
      <c r="B2309" s="227" t="s">
        <v>59</v>
      </c>
      <c r="C2309" s="227" t="s">
        <v>77</v>
      </c>
      <c r="D2309" s="230">
        <v>786</v>
      </c>
      <c r="E2309" s="231">
        <v>5.9368665600000002E-3</v>
      </c>
      <c r="F2309" s="231">
        <v>7.8045459000000001E-4</v>
      </c>
      <c r="G2309" s="231">
        <v>1.4187073500000001E-3</v>
      </c>
      <c r="H2309" s="231">
        <v>3.7377041499999999E-3</v>
      </c>
    </row>
    <row r="2310" spans="1:8">
      <c r="A2310" s="227" t="s">
        <v>131</v>
      </c>
      <c r="B2310" s="227" t="s">
        <v>60</v>
      </c>
      <c r="C2310" s="227" t="s">
        <v>77</v>
      </c>
      <c r="D2310" s="230">
        <v>338</v>
      </c>
      <c r="E2310" s="231">
        <v>6.4416568399999997E-3</v>
      </c>
      <c r="F2310" s="231">
        <v>9.5616210000000002E-4</v>
      </c>
      <c r="G2310" s="231">
        <v>1.5068551700000001E-3</v>
      </c>
      <c r="H2310" s="231">
        <v>3.9786391000000004E-3</v>
      </c>
    </row>
    <row r="2311" spans="1:8">
      <c r="A2311" s="227" t="s">
        <v>131</v>
      </c>
      <c r="B2311" s="227" t="s">
        <v>61</v>
      </c>
      <c r="C2311" s="227" t="s">
        <v>77</v>
      </c>
      <c r="D2311" s="230">
        <v>197</v>
      </c>
      <c r="E2311" s="231">
        <v>8.01801301E-3</v>
      </c>
      <c r="F2311" s="231">
        <v>9.4977888000000003E-4</v>
      </c>
      <c r="G2311" s="231">
        <v>1.89051022E-3</v>
      </c>
      <c r="H2311" s="231">
        <v>5.1777234900000002E-3</v>
      </c>
    </row>
    <row r="2312" spans="1:8">
      <c r="A2312" s="227" t="s">
        <v>131</v>
      </c>
      <c r="B2312" s="227" t="s">
        <v>62</v>
      </c>
      <c r="C2312" s="227" t="s">
        <v>77</v>
      </c>
      <c r="D2312" s="230">
        <v>456</v>
      </c>
      <c r="E2312" s="231">
        <v>7.8482880099999992E-3</v>
      </c>
      <c r="F2312" s="231">
        <v>1.20179984E-3</v>
      </c>
      <c r="G2312" s="231">
        <v>1.7244352700000001E-3</v>
      </c>
      <c r="H2312" s="231">
        <v>4.9220524399999997E-3</v>
      </c>
    </row>
    <row r="2313" spans="1:8">
      <c r="A2313" s="227" t="s">
        <v>131</v>
      </c>
      <c r="B2313" s="227" t="s">
        <v>57</v>
      </c>
      <c r="C2313" s="227" t="s">
        <v>78</v>
      </c>
      <c r="D2313" s="230">
        <v>578</v>
      </c>
      <c r="E2313" s="231">
        <v>7.0173328400000004E-3</v>
      </c>
      <c r="F2313" s="231">
        <v>9.7506545000000005E-4</v>
      </c>
      <c r="G2313" s="231">
        <v>1.9104027999999999E-3</v>
      </c>
      <c r="H2313" s="231">
        <v>4.1318641000000003E-3</v>
      </c>
    </row>
    <row r="2314" spans="1:8">
      <c r="A2314" s="227" t="s">
        <v>131</v>
      </c>
      <c r="B2314" s="227" t="s">
        <v>59</v>
      </c>
      <c r="C2314" s="227" t="s">
        <v>78</v>
      </c>
      <c r="D2314" s="230">
        <v>256</v>
      </c>
      <c r="E2314" s="231">
        <v>6.4778643300000003E-3</v>
      </c>
      <c r="F2314" s="231">
        <v>7.9083452999999997E-4</v>
      </c>
      <c r="G2314" s="231">
        <v>1.7941168599999999E-3</v>
      </c>
      <c r="H2314" s="231">
        <v>3.8929124400000001E-3</v>
      </c>
    </row>
    <row r="2315" spans="1:8">
      <c r="A2315" s="227" t="s">
        <v>131</v>
      </c>
      <c r="B2315" s="227" t="s">
        <v>60</v>
      </c>
      <c r="C2315" s="227" t="s">
        <v>78</v>
      </c>
      <c r="D2315" s="230">
        <v>116</v>
      </c>
      <c r="E2315" s="231">
        <v>6.9628030799999997E-3</v>
      </c>
      <c r="F2315" s="231">
        <v>1.2742454800000001E-3</v>
      </c>
      <c r="G2315" s="231">
        <v>1.7507779999999999E-3</v>
      </c>
      <c r="H2315" s="231">
        <v>3.9377791300000001E-3</v>
      </c>
    </row>
    <row r="2316" spans="1:8">
      <c r="A2316" s="227" t="s">
        <v>131</v>
      </c>
      <c r="B2316" s="227" t="s">
        <v>61</v>
      </c>
      <c r="C2316" s="227" t="s">
        <v>78</v>
      </c>
      <c r="D2316" s="230">
        <v>63</v>
      </c>
      <c r="E2316" s="231">
        <v>7.9322822799999994E-3</v>
      </c>
      <c r="F2316" s="231">
        <v>1.12984982E-3</v>
      </c>
      <c r="G2316" s="231">
        <v>2.06055238E-3</v>
      </c>
      <c r="H2316" s="231">
        <v>4.7418795199999997E-3</v>
      </c>
    </row>
    <row r="2317" spans="1:8">
      <c r="A2317" s="227" t="s">
        <v>131</v>
      </c>
      <c r="B2317" s="227" t="s">
        <v>62</v>
      </c>
      <c r="C2317" s="227" t="s">
        <v>78</v>
      </c>
      <c r="D2317" s="230">
        <v>143</v>
      </c>
      <c r="E2317" s="231">
        <v>7.6242389499999999E-3</v>
      </c>
      <c r="F2317" s="231">
        <v>9.9399421999999999E-4</v>
      </c>
      <c r="G2317" s="231">
        <v>2.1819150600000002E-3</v>
      </c>
      <c r="H2317" s="231">
        <v>4.4483292000000001E-3</v>
      </c>
    </row>
    <row r="2318" spans="1:8">
      <c r="A2318" s="227" t="s">
        <v>131</v>
      </c>
      <c r="B2318" s="227" t="s">
        <v>57</v>
      </c>
      <c r="C2318" s="227" t="s">
        <v>79</v>
      </c>
      <c r="D2318" s="230">
        <v>8008</v>
      </c>
      <c r="E2318" s="231">
        <v>4.4396876800000002E-3</v>
      </c>
      <c r="F2318" s="231">
        <v>9.3778736999999997E-4</v>
      </c>
      <c r="G2318" s="231">
        <v>7.3053080000000002E-4</v>
      </c>
      <c r="H2318" s="231">
        <v>2.77136901E-3</v>
      </c>
    </row>
    <row r="2319" spans="1:8">
      <c r="A2319" s="227" t="s">
        <v>131</v>
      </c>
      <c r="B2319" s="227" t="s">
        <v>59</v>
      </c>
      <c r="C2319" s="227" t="s">
        <v>79</v>
      </c>
      <c r="D2319" s="230">
        <v>4908</v>
      </c>
      <c r="E2319" s="231">
        <v>4.25117745E-3</v>
      </c>
      <c r="F2319" s="231">
        <v>8.8551074999999998E-4</v>
      </c>
      <c r="G2319" s="231">
        <v>6.9281468000000003E-4</v>
      </c>
      <c r="H2319" s="231">
        <v>2.67285153E-3</v>
      </c>
    </row>
    <row r="2320" spans="1:8">
      <c r="A2320" s="227" t="s">
        <v>131</v>
      </c>
      <c r="B2320" s="227" t="s">
        <v>60</v>
      </c>
      <c r="C2320" s="227" t="s">
        <v>79</v>
      </c>
      <c r="D2320" s="230">
        <v>1539</v>
      </c>
      <c r="E2320" s="231">
        <v>4.4357279200000002E-3</v>
      </c>
      <c r="F2320" s="231">
        <v>9.8199111999999994E-4</v>
      </c>
      <c r="G2320" s="231">
        <v>7.2757207000000005E-4</v>
      </c>
      <c r="H2320" s="231">
        <v>2.7261642300000001E-3</v>
      </c>
    </row>
    <row r="2321" spans="1:8">
      <c r="A2321" s="227" t="s">
        <v>131</v>
      </c>
      <c r="B2321" s="227" t="s">
        <v>61</v>
      </c>
      <c r="C2321" s="227" t="s">
        <v>79</v>
      </c>
      <c r="D2321" s="230">
        <v>535</v>
      </c>
      <c r="E2321" s="231">
        <v>5.2352238799999997E-3</v>
      </c>
      <c r="F2321" s="231">
        <v>1.24251446E-3</v>
      </c>
      <c r="G2321" s="231">
        <v>8.0133671999999998E-4</v>
      </c>
      <c r="H2321" s="231">
        <v>3.1913722000000001E-3</v>
      </c>
    </row>
    <row r="2322" spans="1:8">
      <c r="A2322" s="227" t="s">
        <v>131</v>
      </c>
      <c r="B2322" s="227" t="s">
        <v>62</v>
      </c>
      <c r="C2322" s="227" t="s">
        <v>79</v>
      </c>
      <c r="D2322" s="230">
        <v>1026</v>
      </c>
      <c r="E2322" s="231">
        <v>4.9325632899999998E-3</v>
      </c>
      <c r="F2322" s="231">
        <v>9.6265589E-4</v>
      </c>
      <c r="G2322" s="231">
        <v>8.7846745999999997E-4</v>
      </c>
      <c r="H2322" s="231">
        <v>3.09143945E-3</v>
      </c>
    </row>
    <row r="2323" spans="1:8">
      <c r="A2323" s="227" t="s">
        <v>131</v>
      </c>
      <c r="B2323" s="227" t="s">
        <v>57</v>
      </c>
      <c r="C2323" s="227" t="s">
        <v>80</v>
      </c>
      <c r="D2323" s="230">
        <v>3537</v>
      </c>
      <c r="E2323" s="231">
        <v>4.8646907500000001E-3</v>
      </c>
      <c r="F2323" s="231">
        <v>9.1964944000000001E-4</v>
      </c>
      <c r="G2323" s="231">
        <v>5.4630456999999995E-4</v>
      </c>
      <c r="H2323" s="231">
        <v>3.3987362600000001E-3</v>
      </c>
    </row>
    <row r="2324" spans="1:8">
      <c r="A2324" s="227" t="s">
        <v>131</v>
      </c>
      <c r="B2324" s="227" t="s">
        <v>59</v>
      </c>
      <c r="C2324" s="227" t="s">
        <v>80</v>
      </c>
      <c r="D2324" s="230">
        <v>1805</v>
      </c>
      <c r="E2324" s="231">
        <v>4.5083741300000002E-3</v>
      </c>
      <c r="F2324" s="231">
        <v>8.5989895999999996E-4</v>
      </c>
      <c r="G2324" s="231">
        <v>4.8931058000000003E-4</v>
      </c>
      <c r="H2324" s="231">
        <v>3.1591641199999999E-3</v>
      </c>
    </row>
    <row r="2325" spans="1:8">
      <c r="A2325" s="227" t="s">
        <v>131</v>
      </c>
      <c r="B2325" s="227" t="s">
        <v>60</v>
      </c>
      <c r="C2325" s="227" t="s">
        <v>80</v>
      </c>
      <c r="D2325" s="230">
        <v>795</v>
      </c>
      <c r="E2325" s="231">
        <v>4.8867194200000004E-3</v>
      </c>
      <c r="F2325" s="231">
        <v>9.8998344999999999E-4</v>
      </c>
      <c r="G2325" s="231">
        <v>5.1790680999999996E-4</v>
      </c>
      <c r="H2325" s="231">
        <v>3.3788286599999999E-3</v>
      </c>
    </row>
    <row r="2326" spans="1:8">
      <c r="A2326" s="227" t="s">
        <v>131</v>
      </c>
      <c r="B2326" s="227" t="s">
        <v>61</v>
      </c>
      <c r="C2326" s="227" t="s">
        <v>80</v>
      </c>
      <c r="D2326" s="230">
        <v>184</v>
      </c>
      <c r="E2326" s="231">
        <v>6.6624519300000004E-3</v>
      </c>
      <c r="F2326" s="231">
        <v>1.1419331200000001E-3</v>
      </c>
      <c r="G2326" s="231">
        <v>6.8507170999999997E-4</v>
      </c>
      <c r="H2326" s="231">
        <v>4.8354466300000003E-3</v>
      </c>
    </row>
    <row r="2327" spans="1:8">
      <c r="A2327" s="227" t="s">
        <v>131</v>
      </c>
      <c r="B2327" s="227" t="s">
        <v>62</v>
      </c>
      <c r="C2327" s="227" t="s">
        <v>80</v>
      </c>
      <c r="D2327" s="230">
        <v>753</v>
      </c>
      <c r="E2327" s="231">
        <v>5.2562586699999997E-3</v>
      </c>
      <c r="F2327" s="231">
        <v>9.3430265999999999E-4</v>
      </c>
      <c r="G2327" s="231">
        <v>6.7899674000000004E-4</v>
      </c>
      <c r="H2327" s="231">
        <v>3.6429587899999998E-3</v>
      </c>
    </row>
    <row r="2328" spans="1:8">
      <c r="A2328" s="227" t="s">
        <v>131</v>
      </c>
      <c r="B2328" s="227" t="s">
        <v>57</v>
      </c>
      <c r="C2328" s="227" t="s">
        <v>119</v>
      </c>
      <c r="D2328" s="230">
        <v>1846</v>
      </c>
      <c r="E2328" s="231">
        <v>6.5075950099999997E-3</v>
      </c>
      <c r="F2328" s="231">
        <v>1.0972357799999999E-3</v>
      </c>
      <c r="G2328" s="231">
        <v>1.14403365E-3</v>
      </c>
      <c r="H2328" s="231">
        <v>4.2663250900000001E-3</v>
      </c>
    </row>
    <row r="2329" spans="1:8">
      <c r="A2329" s="227" t="s">
        <v>131</v>
      </c>
      <c r="B2329" s="227" t="s">
        <v>59</v>
      </c>
      <c r="C2329" s="227" t="s">
        <v>119</v>
      </c>
      <c r="D2329" s="230">
        <v>734</v>
      </c>
      <c r="E2329" s="231">
        <v>5.5085336600000003E-3</v>
      </c>
      <c r="F2329" s="231">
        <v>9.5385168000000002E-4</v>
      </c>
      <c r="G2329" s="231">
        <v>1.0035381900000001E-3</v>
      </c>
      <c r="H2329" s="231">
        <v>3.5511432799999998E-3</v>
      </c>
    </row>
    <row r="2330" spans="1:8">
      <c r="A2330" s="227" t="s">
        <v>131</v>
      </c>
      <c r="B2330" s="227" t="s">
        <v>60</v>
      </c>
      <c r="C2330" s="227" t="s">
        <v>119</v>
      </c>
      <c r="D2330" s="230">
        <v>336</v>
      </c>
      <c r="E2330" s="231">
        <v>6.2205134500000004E-3</v>
      </c>
      <c r="F2330" s="231">
        <v>1.0887550000000001E-3</v>
      </c>
      <c r="G2330" s="231">
        <v>1.00046822E-3</v>
      </c>
      <c r="H2330" s="231">
        <v>4.1312897200000004E-3</v>
      </c>
    </row>
    <row r="2331" spans="1:8">
      <c r="A2331" s="227" t="s">
        <v>131</v>
      </c>
      <c r="B2331" s="227" t="s">
        <v>61</v>
      </c>
      <c r="C2331" s="227" t="s">
        <v>119</v>
      </c>
      <c r="D2331" s="230">
        <v>387</v>
      </c>
      <c r="E2331" s="231">
        <v>8.1812551500000004E-3</v>
      </c>
      <c r="F2331" s="231">
        <v>1.38999522E-3</v>
      </c>
      <c r="G2331" s="231">
        <v>1.44403749E-3</v>
      </c>
      <c r="H2331" s="231">
        <v>5.3472219699999997E-3</v>
      </c>
    </row>
    <row r="2332" spans="1:8">
      <c r="A2332" s="227" t="s">
        <v>131</v>
      </c>
      <c r="B2332" s="227" t="s">
        <v>62</v>
      </c>
      <c r="C2332" s="227" t="s">
        <v>119</v>
      </c>
      <c r="D2332" s="230">
        <v>389</v>
      </c>
      <c r="E2332" s="231">
        <v>6.9756257599999996E-3</v>
      </c>
      <c r="F2332" s="231">
        <v>1.0838567500000001E-3</v>
      </c>
      <c r="G2332" s="231">
        <v>1.2346767499999999E-3</v>
      </c>
      <c r="H2332" s="231">
        <v>4.6570917699999999E-3</v>
      </c>
    </row>
    <row r="2333" spans="1:8">
      <c r="A2333" s="227" t="s">
        <v>131</v>
      </c>
      <c r="B2333" s="227" t="s">
        <v>57</v>
      </c>
      <c r="C2333" s="227" t="s">
        <v>82</v>
      </c>
      <c r="D2333" s="230">
        <v>774</v>
      </c>
      <c r="E2333" s="231">
        <v>8.1915432100000008E-3</v>
      </c>
      <c r="F2333" s="231">
        <v>1.23817148E-3</v>
      </c>
      <c r="G2333" s="231">
        <v>1.9848936500000002E-3</v>
      </c>
      <c r="H2333" s="231">
        <v>4.9684776199999999E-3</v>
      </c>
    </row>
    <row r="2334" spans="1:8">
      <c r="A2334" s="227" t="s">
        <v>131</v>
      </c>
      <c r="B2334" s="227" t="s">
        <v>59</v>
      </c>
      <c r="C2334" s="227" t="s">
        <v>82</v>
      </c>
      <c r="D2334" s="230">
        <v>329</v>
      </c>
      <c r="E2334" s="231">
        <v>7.4139505500000003E-3</v>
      </c>
      <c r="F2334" s="231">
        <v>1.1303892800000001E-3</v>
      </c>
      <c r="G2334" s="231">
        <v>1.8276480899999999E-3</v>
      </c>
      <c r="H2334" s="231">
        <v>4.4559127399999999E-3</v>
      </c>
    </row>
    <row r="2335" spans="1:8">
      <c r="A2335" s="227" t="s">
        <v>131</v>
      </c>
      <c r="B2335" s="227" t="s">
        <v>60</v>
      </c>
      <c r="C2335" s="227" t="s">
        <v>82</v>
      </c>
      <c r="D2335" s="230">
        <v>160</v>
      </c>
      <c r="E2335" s="231">
        <v>8.0015911999999998E-3</v>
      </c>
      <c r="F2335" s="231">
        <v>1.1047451499999999E-3</v>
      </c>
      <c r="G2335" s="231">
        <v>1.9965275300000002E-3</v>
      </c>
      <c r="H2335" s="231">
        <v>4.9003180699999996E-3</v>
      </c>
    </row>
    <row r="2336" spans="1:8">
      <c r="A2336" s="227" t="s">
        <v>131</v>
      </c>
      <c r="B2336" s="227" t="s">
        <v>61</v>
      </c>
      <c r="C2336" s="227" t="s">
        <v>82</v>
      </c>
      <c r="D2336" s="230">
        <v>122</v>
      </c>
      <c r="E2336" s="231">
        <v>9.8894768399999996E-3</v>
      </c>
      <c r="F2336" s="231">
        <v>1.5680970399999999E-3</v>
      </c>
      <c r="G2336" s="231">
        <v>1.99102511E-3</v>
      </c>
      <c r="H2336" s="231">
        <v>6.3303542199999998E-3</v>
      </c>
    </row>
    <row r="2337" spans="1:8">
      <c r="A2337" s="227" t="s">
        <v>131</v>
      </c>
      <c r="B2337" s="227" t="s">
        <v>62</v>
      </c>
      <c r="C2337" s="227" t="s">
        <v>82</v>
      </c>
      <c r="D2337" s="230">
        <v>163</v>
      </c>
      <c r="E2337" s="231">
        <v>8.6766499599999995E-3</v>
      </c>
      <c r="F2337" s="231">
        <v>1.33975207E-3</v>
      </c>
      <c r="G2337" s="231">
        <v>2.2862699099999999E-3</v>
      </c>
      <c r="H2337" s="231">
        <v>5.0506274800000001E-3</v>
      </c>
    </row>
    <row r="2338" spans="1:8">
      <c r="A2338" s="227" t="s">
        <v>131</v>
      </c>
      <c r="B2338" s="227" t="s">
        <v>57</v>
      </c>
      <c r="C2338" s="227" t="s">
        <v>83</v>
      </c>
      <c r="D2338" s="230">
        <v>1018</v>
      </c>
      <c r="E2338" s="231">
        <v>5.8232825099999996E-3</v>
      </c>
      <c r="F2338" s="231">
        <v>9.8733196E-4</v>
      </c>
      <c r="G2338" s="231">
        <v>9.6784474000000001E-4</v>
      </c>
      <c r="H2338" s="231">
        <v>3.8681053400000001E-3</v>
      </c>
    </row>
    <row r="2339" spans="1:8">
      <c r="A2339" s="227" t="s">
        <v>131</v>
      </c>
      <c r="B2339" s="227" t="s">
        <v>59</v>
      </c>
      <c r="C2339" s="227" t="s">
        <v>83</v>
      </c>
      <c r="D2339" s="230">
        <v>426</v>
      </c>
      <c r="E2339" s="231">
        <v>5.21719023E-3</v>
      </c>
      <c r="F2339" s="231">
        <v>8.6857155000000003E-4</v>
      </c>
      <c r="G2339" s="231">
        <v>8.2610607E-4</v>
      </c>
      <c r="H2339" s="231">
        <v>3.52251216E-3</v>
      </c>
    </row>
    <row r="2340" spans="1:8">
      <c r="A2340" s="227" t="s">
        <v>131</v>
      </c>
      <c r="B2340" s="227" t="s">
        <v>60</v>
      </c>
      <c r="C2340" s="227" t="s">
        <v>83</v>
      </c>
      <c r="D2340" s="230">
        <v>165</v>
      </c>
      <c r="E2340" s="231">
        <v>5.9551063800000002E-3</v>
      </c>
      <c r="F2340" s="231">
        <v>1.05969393E-3</v>
      </c>
      <c r="G2340" s="231">
        <v>9.1884092999999995E-4</v>
      </c>
      <c r="H2340" s="231">
        <v>3.9765710299999998E-3</v>
      </c>
    </row>
    <row r="2341" spans="1:8">
      <c r="A2341" s="227" t="s">
        <v>131</v>
      </c>
      <c r="B2341" s="227" t="s">
        <v>61</v>
      </c>
      <c r="C2341" s="227" t="s">
        <v>83</v>
      </c>
      <c r="D2341" s="230">
        <v>178</v>
      </c>
      <c r="E2341" s="231">
        <v>6.6569130200000003E-3</v>
      </c>
      <c r="F2341" s="231">
        <v>1.2074747899999999E-3</v>
      </c>
      <c r="G2341" s="231">
        <v>1.10916018E-3</v>
      </c>
      <c r="H2341" s="231">
        <v>4.3402775299999996E-3</v>
      </c>
    </row>
    <row r="2342" spans="1:8">
      <c r="A2342" s="227" t="s">
        <v>131</v>
      </c>
      <c r="B2342" s="227" t="s">
        <v>62</v>
      </c>
      <c r="C2342" s="227" t="s">
        <v>83</v>
      </c>
      <c r="D2342" s="230">
        <v>249</v>
      </c>
      <c r="E2342" s="231">
        <v>6.1769296900000001E-3</v>
      </c>
      <c r="F2342" s="231">
        <v>9.8519052000000003E-4</v>
      </c>
      <c r="G2342" s="231">
        <v>1.14178913E-3</v>
      </c>
      <c r="H2342" s="231">
        <v>4.0499495600000001E-3</v>
      </c>
    </row>
    <row r="2343" spans="1:8">
      <c r="A2343" s="227" t="s">
        <v>131</v>
      </c>
      <c r="B2343" s="227" t="s">
        <v>57</v>
      </c>
      <c r="C2343" s="227" t="s">
        <v>84</v>
      </c>
      <c r="D2343" s="230">
        <v>1012</v>
      </c>
      <c r="E2343" s="231">
        <v>5.97990754E-3</v>
      </c>
      <c r="F2343" s="231">
        <v>9.4602021000000003E-4</v>
      </c>
      <c r="G2343" s="231">
        <v>1.23357646E-3</v>
      </c>
      <c r="H2343" s="231">
        <v>3.8003103900000001E-3</v>
      </c>
    </row>
    <row r="2344" spans="1:8">
      <c r="A2344" s="227" t="s">
        <v>131</v>
      </c>
      <c r="B2344" s="227" t="s">
        <v>59</v>
      </c>
      <c r="C2344" s="227" t="s">
        <v>84</v>
      </c>
      <c r="D2344" s="230">
        <v>427</v>
      </c>
      <c r="E2344" s="231">
        <v>5.2195276999999997E-3</v>
      </c>
      <c r="F2344" s="231">
        <v>8.3869999999999995E-4</v>
      </c>
      <c r="G2344" s="231">
        <v>9.8179022999999991E-4</v>
      </c>
      <c r="H2344" s="231">
        <v>3.3990369699999998E-3</v>
      </c>
    </row>
    <row r="2345" spans="1:8">
      <c r="A2345" s="227" t="s">
        <v>131</v>
      </c>
      <c r="B2345" s="227" t="s">
        <v>60</v>
      </c>
      <c r="C2345" s="227" t="s">
        <v>84</v>
      </c>
      <c r="D2345" s="230">
        <v>269</v>
      </c>
      <c r="E2345" s="231">
        <v>6.0338786800000002E-3</v>
      </c>
      <c r="F2345" s="231">
        <v>9.2648505000000002E-4</v>
      </c>
      <c r="G2345" s="231">
        <v>1.3679778600000001E-3</v>
      </c>
      <c r="H2345" s="231">
        <v>3.7394152999999999E-3</v>
      </c>
    </row>
    <row r="2346" spans="1:8">
      <c r="A2346" s="227" t="s">
        <v>131</v>
      </c>
      <c r="B2346" s="227" t="s">
        <v>61</v>
      </c>
      <c r="C2346" s="227" t="s">
        <v>84</v>
      </c>
      <c r="D2346" s="230">
        <v>85</v>
      </c>
      <c r="E2346" s="231">
        <v>7.7452339600000003E-3</v>
      </c>
      <c r="F2346" s="231">
        <v>1.14433528E-3</v>
      </c>
      <c r="G2346" s="231">
        <v>1.63316967E-3</v>
      </c>
      <c r="H2346" s="231">
        <v>4.9677285199999999E-3</v>
      </c>
    </row>
    <row r="2347" spans="1:8">
      <c r="A2347" s="227" t="s">
        <v>131</v>
      </c>
      <c r="B2347" s="227" t="s">
        <v>62</v>
      </c>
      <c r="C2347" s="227" t="s">
        <v>84</v>
      </c>
      <c r="D2347" s="230">
        <v>231</v>
      </c>
      <c r="E2347" s="231">
        <v>6.6730296800000003E-3</v>
      </c>
      <c r="F2347" s="231">
        <v>1.09417565E-3</v>
      </c>
      <c r="G2347" s="231">
        <v>1.3954522900000001E-3</v>
      </c>
      <c r="H2347" s="231">
        <v>4.1834012399999997E-3</v>
      </c>
    </row>
    <row r="2348" spans="1:8">
      <c r="A2348" s="227" t="s">
        <v>131</v>
      </c>
      <c r="B2348" s="227" t="s">
        <v>57</v>
      </c>
      <c r="C2348" s="227" t="s">
        <v>86</v>
      </c>
      <c r="D2348" s="230">
        <v>2</v>
      </c>
      <c r="E2348" s="231">
        <v>6.5798611099999998E-3</v>
      </c>
      <c r="F2348" s="231">
        <v>1.6782402699999999E-3</v>
      </c>
      <c r="G2348" s="231">
        <v>2.81249965E-3</v>
      </c>
      <c r="H2348" s="231">
        <v>2.0891201300000002E-3</v>
      </c>
    </row>
    <row r="2349" spans="1:8">
      <c r="A2349" s="227" t="s">
        <v>131</v>
      </c>
      <c r="B2349" s="227" t="s">
        <v>60</v>
      </c>
      <c r="C2349" s="227" t="s">
        <v>86</v>
      </c>
      <c r="D2349" s="230">
        <v>1</v>
      </c>
      <c r="E2349" s="231">
        <v>7.1875000000000003E-3</v>
      </c>
      <c r="F2349" s="231">
        <v>2.5810180499999998E-3</v>
      </c>
      <c r="G2349" s="231">
        <v>1.5509256899999999E-3</v>
      </c>
      <c r="H2349" s="231">
        <v>3.0555555500000001E-3</v>
      </c>
    </row>
    <row r="2350" spans="1:8">
      <c r="A2350" s="227" t="s">
        <v>131</v>
      </c>
      <c r="B2350" s="227" t="s">
        <v>61</v>
      </c>
      <c r="C2350" s="227" t="s">
        <v>86</v>
      </c>
      <c r="D2350" s="230">
        <v>1</v>
      </c>
      <c r="E2350" s="231">
        <v>5.9722222200000001E-3</v>
      </c>
      <c r="F2350" s="231">
        <v>7.7546250000000004E-4</v>
      </c>
      <c r="G2350" s="231">
        <v>4.0740736100000003E-3</v>
      </c>
      <c r="H2350" s="231">
        <v>1.12268472E-3</v>
      </c>
    </row>
    <row r="2351" spans="1:8">
      <c r="A2351" s="227" t="s">
        <v>131</v>
      </c>
      <c r="B2351" s="227" t="s">
        <v>57</v>
      </c>
      <c r="C2351" s="227" t="s">
        <v>87</v>
      </c>
      <c r="D2351" s="230">
        <v>1651</v>
      </c>
      <c r="E2351" s="231">
        <v>6.9623135599999999E-3</v>
      </c>
      <c r="F2351" s="231">
        <v>8.8158526999999995E-4</v>
      </c>
      <c r="G2351" s="231">
        <v>1.3501915499999999E-3</v>
      </c>
      <c r="H2351" s="231">
        <v>4.7305362500000003E-3</v>
      </c>
    </row>
    <row r="2352" spans="1:8">
      <c r="A2352" s="227" t="s">
        <v>131</v>
      </c>
      <c r="B2352" s="227" t="s">
        <v>59</v>
      </c>
      <c r="C2352" s="227" t="s">
        <v>87</v>
      </c>
      <c r="D2352" s="230">
        <v>592</v>
      </c>
      <c r="E2352" s="231">
        <v>6.10456135E-3</v>
      </c>
      <c r="F2352" s="231">
        <v>7.3888317000000005E-4</v>
      </c>
      <c r="G2352" s="231">
        <v>1.2255025900000001E-3</v>
      </c>
      <c r="H2352" s="231">
        <v>4.1401750899999999E-3</v>
      </c>
    </row>
    <row r="2353" spans="1:8">
      <c r="A2353" s="227" t="s">
        <v>131</v>
      </c>
      <c r="B2353" s="227" t="s">
        <v>60</v>
      </c>
      <c r="C2353" s="227" t="s">
        <v>87</v>
      </c>
      <c r="D2353" s="230">
        <v>350</v>
      </c>
      <c r="E2353" s="231">
        <v>6.9747352000000002E-3</v>
      </c>
      <c r="F2353" s="231">
        <v>8.1094553000000003E-4</v>
      </c>
      <c r="G2353" s="231">
        <v>1.3997682999999999E-3</v>
      </c>
      <c r="H2353" s="231">
        <v>4.7640209399999996E-3</v>
      </c>
    </row>
    <row r="2354" spans="1:8">
      <c r="A2354" s="227" t="s">
        <v>131</v>
      </c>
      <c r="B2354" s="227" t="s">
        <v>61</v>
      </c>
      <c r="C2354" s="227" t="s">
        <v>87</v>
      </c>
      <c r="D2354" s="230">
        <v>177</v>
      </c>
      <c r="E2354" s="231">
        <v>8.5999945300000002E-3</v>
      </c>
      <c r="F2354" s="231">
        <v>1.22443219E-3</v>
      </c>
      <c r="G2354" s="231">
        <v>1.56204201E-3</v>
      </c>
      <c r="H2354" s="231">
        <v>5.8135198399999997E-3</v>
      </c>
    </row>
    <row r="2355" spans="1:8">
      <c r="A2355" s="227" t="s">
        <v>131</v>
      </c>
      <c r="B2355" s="227" t="s">
        <v>62</v>
      </c>
      <c r="C2355" s="227" t="s">
        <v>87</v>
      </c>
      <c r="D2355" s="230">
        <v>532</v>
      </c>
      <c r="E2355" s="231">
        <v>7.3637650600000002E-3</v>
      </c>
      <c r="F2355" s="231">
        <v>9.7278763E-4</v>
      </c>
      <c r="G2355" s="231">
        <v>1.38584282E-3</v>
      </c>
      <c r="H2355" s="231">
        <v>5.00513412E-3</v>
      </c>
    </row>
    <row r="2356" spans="1:8">
      <c r="A2356" s="227" t="s">
        <v>131</v>
      </c>
      <c r="B2356" s="227" t="s">
        <v>57</v>
      </c>
      <c r="C2356" s="227" t="s">
        <v>88</v>
      </c>
      <c r="D2356" s="230">
        <v>1771</v>
      </c>
      <c r="E2356" s="231">
        <v>5.3500779199999998E-3</v>
      </c>
      <c r="F2356" s="231">
        <v>8.7221179E-4</v>
      </c>
      <c r="G2356" s="231">
        <v>8.9247784999999999E-4</v>
      </c>
      <c r="H2356" s="231">
        <v>3.58538781E-3</v>
      </c>
    </row>
    <row r="2357" spans="1:8">
      <c r="A2357" s="227" t="s">
        <v>131</v>
      </c>
      <c r="B2357" s="227" t="s">
        <v>59</v>
      </c>
      <c r="C2357" s="227" t="s">
        <v>88</v>
      </c>
      <c r="D2357" s="230">
        <v>922</v>
      </c>
      <c r="E2357" s="231">
        <v>4.7143385499999997E-3</v>
      </c>
      <c r="F2357" s="231">
        <v>7.5664543999999999E-4</v>
      </c>
      <c r="G2357" s="231">
        <v>7.9385320000000003E-4</v>
      </c>
      <c r="H2357" s="231">
        <v>3.1638394499999998E-3</v>
      </c>
    </row>
    <row r="2358" spans="1:8">
      <c r="A2358" s="227" t="s">
        <v>131</v>
      </c>
      <c r="B2358" s="227" t="s">
        <v>60</v>
      </c>
      <c r="C2358" s="227" t="s">
        <v>88</v>
      </c>
      <c r="D2358" s="230">
        <v>405</v>
      </c>
      <c r="E2358" s="231">
        <v>5.4591618399999998E-3</v>
      </c>
      <c r="F2358" s="231">
        <v>9.3321305999999999E-4</v>
      </c>
      <c r="G2358" s="231">
        <v>7.7723454999999999E-4</v>
      </c>
      <c r="H2358" s="231">
        <v>3.7487137599999999E-3</v>
      </c>
    </row>
    <row r="2359" spans="1:8">
      <c r="A2359" s="227" t="s">
        <v>131</v>
      </c>
      <c r="B2359" s="227" t="s">
        <v>61</v>
      </c>
      <c r="C2359" s="227" t="s">
        <v>88</v>
      </c>
      <c r="D2359" s="230">
        <v>88</v>
      </c>
      <c r="E2359" s="231">
        <v>7.0066548800000001E-3</v>
      </c>
      <c r="F2359" s="231">
        <v>1.1267622099999999E-3</v>
      </c>
      <c r="G2359" s="231">
        <v>1.0066811199999999E-3</v>
      </c>
      <c r="H2359" s="231">
        <v>4.8732110500000004E-3</v>
      </c>
    </row>
    <row r="2360" spans="1:8">
      <c r="A2360" s="227" t="s">
        <v>131</v>
      </c>
      <c r="B2360" s="227" t="s">
        <v>62</v>
      </c>
      <c r="C2360" s="227" t="s">
        <v>88</v>
      </c>
      <c r="D2360" s="230">
        <v>356</v>
      </c>
      <c r="E2360" s="231">
        <v>6.4629822399999998E-3</v>
      </c>
      <c r="F2360" s="231">
        <v>1.0391955600000001E-3</v>
      </c>
      <c r="G2360" s="231">
        <v>1.25078003E-3</v>
      </c>
      <c r="H2360" s="231">
        <v>4.1730061400000002E-3</v>
      </c>
    </row>
    <row r="2361" spans="1:8">
      <c r="A2361" s="227" t="s">
        <v>131</v>
      </c>
      <c r="B2361" s="227" t="s">
        <v>57</v>
      </c>
      <c r="C2361" s="227" t="s">
        <v>89</v>
      </c>
      <c r="D2361" s="230">
        <v>894</v>
      </c>
      <c r="E2361" s="231">
        <v>6.65918341E-3</v>
      </c>
      <c r="F2361" s="231">
        <v>1.11252202E-3</v>
      </c>
      <c r="G2361" s="231">
        <v>1.11015285E-3</v>
      </c>
      <c r="H2361" s="231">
        <v>4.4365080700000002E-3</v>
      </c>
    </row>
    <row r="2362" spans="1:8">
      <c r="A2362" s="227" t="s">
        <v>131</v>
      </c>
      <c r="B2362" s="227" t="s">
        <v>59</v>
      </c>
      <c r="C2362" s="227" t="s">
        <v>89</v>
      </c>
      <c r="D2362" s="230">
        <v>384</v>
      </c>
      <c r="E2362" s="231">
        <v>5.9855743799999998E-3</v>
      </c>
      <c r="F2362" s="231">
        <v>1.0117968699999999E-3</v>
      </c>
      <c r="G2362" s="231">
        <v>9.7231241999999997E-4</v>
      </c>
      <c r="H2362" s="231">
        <v>4.0014646099999999E-3</v>
      </c>
    </row>
    <row r="2363" spans="1:8">
      <c r="A2363" s="227" t="s">
        <v>131</v>
      </c>
      <c r="B2363" s="227" t="s">
        <v>60</v>
      </c>
      <c r="C2363" s="227" t="s">
        <v>89</v>
      </c>
      <c r="D2363" s="230">
        <v>216</v>
      </c>
      <c r="E2363" s="231">
        <v>6.7743696099999999E-3</v>
      </c>
      <c r="F2363" s="231">
        <v>1.1120217599999999E-3</v>
      </c>
      <c r="G2363" s="231">
        <v>1.0723698800000001E-3</v>
      </c>
      <c r="H2363" s="231">
        <v>4.5899774700000001E-3</v>
      </c>
    </row>
    <row r="2364" spans="1:8">
      <c r="A2364" s="227" t="s">
        <v>131</v>
      </c>
      <c r="B2364" s="227" t="s">
        <v>61</v>
      </c>
      <c r="C2364" s="227" t="s">
        <v>89</v>
      </c>
      <c r="D2364" s="230">
        <v>76</v>
      </c>
      <c r="E2364" s="231">
        <v>7.6300558400000003E-3</v>
      </c>
      <c r="F2364" s="231">
        <v>1.3483793999999999E-3</v>
      </c>
      <c r="G2364" s="231">
        <v>1.3831016500000001E-3</v>
      </c>
      <c r="H2364" s="231">
        <v>4.8985743099999998E-3</v>
      </c>
    </row>
    <row r="2365" spans="1:8">
      <c r="A2365" s="227" t="s">
        <v>131</v>
      </c>
      <c r="B2365" s="227" t="s">
        <v>62</v>
      </c>
      <c r="C2365" s="227" t="s">
        <v>89</v>
      </c>
      <c r="D2365" s="230">
        <v>218</v>
      </c>
      <c r="E2365" s="231">
        <v>7.3931253799999997E-3</v>
      </c>
      <c r="F2365" s="231">
        <v>1.20821628E-3</v>
      </c>
      <c r="G2365" s="231">
        <v>1.29523421E-3</v>
      </c>
      <c r="H2365" s="231">
        <v>4.8896744100000002E-3</v>
      </c>
    </row>
    <row r="2366" spans="1:8">
      <c r="A2366" s="227" t="s">
        <v>131</v>
      </c>
      <c r="B2366" s="227" t="s">
        <v>57</v>
      </c>
      <c r="C2366" s="227" t="s">
        <v>90</v>
      </c>
      <c r="D2366" s="230">
        <v>839</v>
      </c>
      <c r="E2366" s="231">
        <v>7.1617719299999997E-3</v>
      </c>
      <c r="F2366" s="231">
        <v>7.9037520000000002E-4</v>
      </c>
      <c r="G2366" s="231">
        <v>1.4815364299999999E-3</v>
      </c>
      <c r="H2366" s="231">
        <v>4.8898598200000001E-3</v>
      </c>
    </row>
    <row r="2367" spans="1:8">
      <c r="A2367" s="227" t="s">
        <v>131</v>
      </c>
      <c r="B2367" s="227" t="s">
        <v>59</v>
      </c>
      <c r="C2367" s="227" t="s">
        <v>90</v>
      </c>
      <c r="D2367" s="230">
        <v>334</v>
      </c>
      <c r="E2367" s="231">
        <v>6.2797319599999998E-3</v>
      </c>
      <c r="F2367" s="231">
        <v>7.3876528999999999E-4</v>
      </c>
      <c r="G2367" s="231">
        <v>1.30870181E-3</v>
      </c>
      <c r="H2367" s="231">
        <v>4.2322643899999996E-3</v>
      </c>
    </row>
    <row r="2368" spans="1:8">
      <c r="A2368" s="227" t="s">
        <v>131</v>
      </c>
      <c r="B2368" s="227" t="s">
        <v>60</v>
      </c>
      <c r="C2368" s="227" t="s">
        <v>90</v>
      </c>
      <c r="D2368" s="230">
        <v>208</v>
      </c>
      <c r="E2368" s="231">
        <v>6.8352138799999997E-3</v>
      </c>
      <c r="F2368" s="231">
        <v>7.7512885E-4</v>
      </c>
      <c r="G2368" s="231">
        <v>1.4049143E-3</v>
      </c>
      <c r="H2368" s="231">
        <v>4.65517026E-3</v>
      </c>
    </row>
    <row r="2369" spans="1:8">
      <c r="A2369" s="227" t="s">
        <v>131</v>
      </c>
      <c r="B2369" s="227" t="s">
        <v>61</v>
      </c>
      <c r="C2369" s="227" t="s">
        <v>90</v>
      </c>
      <c r="D2369" s="230">
        <v>77</v>
      </c>
      <c r="E2369" s="231">
        <v>8.9506671400000001E-3</v>
      </c>
      <c r="F2369" s="231">
        <v>1.0807477099999999E-3</v>
      </c>
      <c r="G2369" s="231">
        <v>1.50793625E-3</v>
      </c>
      <c r="H2369" s="231">
        <v>6.3619826800000003E-3</v>
      </c>
    </row>
    <row r="2370" spans="1:8">
      <c r="A2370" s="227" t="s">
        <v>131</v>
      </c>
      <c r="B2370" s="227" t="s">
        <v>62</v>
      </c>
      <c r="C2370" s="227" t="s">
        <v>90</v>
      </c>
      <c r="D2370" s="230">
        <v>220</v>
      </c>
      <c r="E2370" s="231">
        <v>8.1835014300000002E-3</v>
      </c>
      <c r="F2370" s="231">
        <v>7.8151279000000004E-4</v>
      </c>
      <c r="G2370" s="231">
        <v>1.8071336E-3</v>
      </c>
      <c r="H2370" s="231">
        <v>5.5948545600000002E-3</v>
      </c>
    </row>
    <row r="2371" spans="1:8">
      <c r="A2371" s="227" t="s">
        <v>131</v>
      </c>
      <c r="B2371" s="227" t="s">
        <v>57</v>
      </c>
      <c r="C2371" s="227" t="s">
        <v>91</v>
      </c>
      <c r="D2371" s="230">
        <v>1545</v>
      </c>
      <c r="E2371" s="231">
        <v>5.0500492000000001E-3</v>
      </c>
      <c r="F2371" s="231">
        <v>9.0793155000000003E-4</v>
      </c>
      <c r="G2371" s="231">
        <v>5.6540639000000003E-4</v>
      </c>
      <c r="H2371" s="231">
        <v>3.5767107799999998E-3</v>
      </c>
    </row>
    <row r="2372" spans="1:8">
      <c r="A2372" s="227" t="s">
        <v>131</v>
      </c>
      <c r="B2372" s="227" t="s">
        <v>59</v>
      </c>
      <c r="C2372" s="227" t="s">
        <v>91</v>
      </c>
      <c r="D2372" s="230">
        <v>879</v>
      </c>
      <c r="E2372" s="231">
        <v>4.8183039100000002E-3</v>
      </c>
      <c r="F2372" s="231">
        <v>8.6247237000000002E-4</v>
      </c>
      <c r="G2372" s="231">
        <v>5.2648186999999997E-4</v>
      </c>
      <c r="H2372" s="231">
        <v>3.42934919E-3</v>
      </c>
    </row>
    <row r="2373" spans="1:8">
      <c r="A2373" s="227" t="s">
        <v>131</v>
      </c>
      <c r="B2373" s="227" t="s">
        <v>60</v>
      </c>
      <c r="C2373" s="227" t="s">
        <v>91</v>
      </c>
      <c r="D2373" s="230">
        <v>227</v>
      </c>
      <c r="E2373" s="231">
        <v>4.9692545299999998E-3</v>
      </c>
      <c r="F2373" s="231">
        <v>9.9618591999999992E-4</v>
      </c>
      <c r="G2373" s="231">
        <v>5.7161625000000003E-4</v>
      </c>
      <c r="H2373" s="231">
        <v>3.4014518900000001E-3</v>
      </c>
    </row>
    <row r="2374" spans="1:8">
      <c r="A2374" s="227" t="s">
        <v>131</v>
      </c>
      <c r="B2374" s="227" t="s">
        <v>61</v>
      </c>
      <c r="C2374" s="227" t="s">
        <v>91</v>
      </c>
      <c r="D2374" s="230">
        <v>103</v>
      </c>
      <c r="E2374" s="231">
        <v>6.2149404199999996E-3</v>
      </c>
      <c r="F2374" s="231">
        <v>1.08661428E-3</v>
      </c>
      <c r="G2374" s="231">
        <v>5.8184979000000005E-4</v>
      </c>
      <c r="H2374" s="231">
        <v>4.5464758299999996E-3</v>
      </c>
    </row>
    <row r="2375" spans="1:8">
      <c r="A2375" s="227" t="s">
        <v>131</v>
      </c>
      <c r="B2375" s="227" t="s">
        <v>62</v>
      </c>
      <c r="C2375" s="227" t="s">
        <v>91</v>
      </c>
      <c r="D2375" s="230">
        <v>336</v>
      </c>
      <c r="E2375" s="231">
        <v>5.3538012799999998E-3</v>
      </c>
      <c r="F2375" s="231">
        <v>9.1245702999999997E-4</v>
      </c>
      <c r="G2375" s="231">
        <v>6.5799966000000001E-4</v>
      </c>
      <c r="H2375" s="231">
        <v>3.7833441200000001E-3</v>
      </c>
    </row>
    <row r="2376" spans="1:8">
      <c r="A2376" s="227" t="s">
        <v>131</v>
      </c>
      <c r="B2376" s="227" t="s">
        <v>57</v>
      </c>
      <c r="C2376" s="227" t="s">
        <v>92</v>
      </c>
      <c r="D2376" s="230">
        <v>1001</v>
      </c>
      <c r="E2376" s="231">
        <v>7.3125252000000003E-3</v>
      </c>
      <c r="F2376" s="231">
        <v>9.0324001999999995E-4</v>
      </c>
      <c r="G2376" s="231">
        <v>1.6161035699999999E-3</v>
      </c>
      <c r="H2376" s="231">
        <v>4.79318113E-3</v>
      </c>
    </row>
    <row r="2377" spans="1:8">
      <c r="A2377" s="227" t="s">
        <v>131</v>
      </c>
      <c r="B2377" s="227" t="s">
        <v>59</v>
      </c>
      <c r="C2377" s="227" t="s">
        <v>92</v>
      </c>
      <c r="D2377" s="230">
        <v>410</v>
      </c>
      <c r="E2377" s="231">
        <v>6.1985374800000003E-3</v>
      </c>
      <c r="F2377" s="231">
        <v>7.9954243E-4</v>
      </c>
      <c r="G2377" s="231">
        <v>1.37206391E-3</v>
      </c>
      <c r="H2377" s="231">
        <v>4.0269306699999997E-3</v>
      </c>
    </row>
    <row r="2378" spans="1:8">
      <c r="A2378" s="227" t="s">
        <v>131</v>
      </c>
      <c r="B2378" s="227" t="s">
        <v>60</v>
      </c>
      <c r="C2378" s="227" t="s">
        <v>92</v>
      </c>
      <c r="D2378" s="230">
        <v>206</v>
      </c>
      <c r="E2378" s="231">
        <v>6.9391628199999998E-3</v>
      </c>
      <c r="F2378" s="231">
        <v>8.8496695000000005E-4</v>
      </c>
      <c r="G2378" s="231">
        <v>1.4931115E-3</v>
      </c>
      <c r="H2378" s="231">
        <v>4.5610839000000004E-3</v>
      </c>
    </row>
    <row r="2379" spans="1:8">
      <c r="A2379" s="227" t="s">
        <v>131</v>
      </c>
      <c r="B2379" s="227" t="s">
        <v>61</v>
      </c>
      <c r="C2379" s="227" t="s">
        <v>92</v>
      </c>
      <c r="D2379" s="230">
        <v>172</v>
      </c>
      <c r="E2379" s="231">
        <v>9.6243134000000008E-3</v>
      </c>
      <c r="F2379" s="231">
        <v>1.20329967E-3</v>
      </c>
      <c r="G2379" s="231">
        <v>2.0515716800000002E-3</v>
      </c>
      <c r="H2379" s="231">
        <v>6.3694415299999996E-3</v>
      </c>
    </row>
    <row r="2380" spans="1:8">
      <c r="A2380" s="227" t="s">
        <v>131</v>
      </c>
      <c r="B2380" s="227" t="s">
        <v>62</v>
      </c>
      <c r="C2380" s="227" t="s">
        <v>92</v>
      </c>
      <c r="D2380" s="230">
        <v>213</v>
      </c>
      <c r="E2380" s="231">
        <v>7.9511169600000008E-3</v>
      </c>
      <c r="F2380" s="231">
        <v>8.7821659000000005E-4</v>
      </c>
      <c r="G2380" s="231">
        <v>1.8531557299999999E-3</v>
      </c>
      <c r="H2380" s="231">
        <v>5.2197441700000003E-3</v>
      </c>
    </row>
    <row r="2381" spans="1:8">
      <c r="A2381" s="227" t="s">
        <v>131</v>
      </c>
      <c r="B2381" s="227" t="s">
        <v>57</v>
      </c>
      <c r="C2381" s="227" t="s">
        <v>93</v>
      </c>
      <c r="D2381" s="230">
        <v>819</v>
      </c>
      <c r="E2381" s="231">
        <v>7.9928094200000001E-3</v>
      </c>
      <c r="F2381" s="231">
        <v>1.23742231E-3</v>
      </c>
      <c r="G2381" s="231">
        <v>1.72945473E-3</v>
      </c>
      <c r="H2381" s="231">
        <v>5.0259318899999999E-3</v>
      </c>
    </row>
    <row r="2382" spans="1:8">
      <c r="A2382" s="227" t="s">
        <v>131</v>
      </c>
      <c r="B2382" s="227" t="s">
        <v>59</v>
      </c>
      <c r="C2382" s="227" t="s">
        <v>93</v>
      </c>
      <c r="D2382" s="230">
        <v>293</v>
      </c>
      <c r="E2382" s="231">
        <v>6.5458299500000001E-3</v>
      </c>
      <c r="F2382" s="231">
        <v>1.04376004E-3</v>
      </c>
      <c r="G2382" s="231">
        <v>1.51806008E-3</v>
      </c>
      <c r="H2382" s="231">
        <v>3.9840093599999996E-3</v>
      </c>
    </row>
    <row r="2383" spans="1:8">
      <c r="A2383" s="227" t="s">
        <v>131</v>
      </c>
      <c r="B2383" s="227" t="s">
        <v>60</v>
      </c>
      <c r="C2383" s="227" t="s">
        <v>93</v>
      </c>
      <c r="D2383" s="230">
        <v>206</v>
      </c>
      <c r="E2383" s="231">
        <v>8.1802856100000008E-3</v>
      </c>
      <c r="F2383" s="231">
        <v>1.22859334E-3</v>
      </c>
      <c r="G2383" s="231">
        <v>1.8274112199999999E-3</v>
      </c>
      <c r="H2383" s="231">
        <v>5.1242805900000004E-3</v>
      </c>
    </row>
    <row r="2384" spans="1:8">
      <c r="A2384" s="227" t="s">
        <v>131</v>
      </c>
      <c r="B2384" s="227" t="s">
        <v>61</v>
      </c>
      <c r="C2384" s="227" t="s">
        <v>93</v>
      </c>
      <c r="D2384" s="230">
        <v>152</v>
      </c>
      <c r="E2384" s="231">
        <v>9.4589879500000008E-3</v>
      </c>
      <c r="F2384" s="231">
        <v>1.5805461699999999E-3</v>
      </c>
      <c r="G2384" s="231">
        <v>1.70572895E-3</v>
      </c>
      <c r="H2384" s="231">
        <v>6.17271231E-3</v>
      </c>
    </row>
    <row r="2385" spans="1:8">
      <c r="A2385" s="227" t="s">
        <v>131</v>
      </c>
      <c r="B2385" s="227" t="s">
        <v>62</v>
      </c>
      <c r="C2385" s="227" t="s">
        <v>93</v>
      </c>
      <c r="D2385" s="230">
        <v>168</v>
      </c>
      <c r="E2385" s="231">
        <v>8.9599865300000001E-3</v>
      </c>
      <c r="F2385" s="231">
        <v>1.2755591499999999E-3</v>
      </c>
      <c r="G2385" s="231">
        <v>1.9994899199999999E-3</v>
      </c>
      <c r="H2385" s="231">
        <v>5.6849369300000004E-3</v>
      </c>
    </row>
    <row r="2386" spans="1:8">
      <c r="A2386" s="227" t="s">
        <v>131</v>
      </c>
      <c r="B2386" s="227" t="s">
        <v>57</v>
      </c>
      <c r="C2386" s="227" t="s">
        <v>94</v>
      </c>
      <c r="D2386" s="230">
        <v>777</v>
      </c>
      <c r="E2386" s="231">
        <v>6.7125009500000003E-3</v>
      </c>
      <c r="F2386" s="231">
        <v>9.4692883000000003E-4</v>
      </c>
      <c r="G2386" s="231">
        <v>1.54501202E-3</v>
      </c>
      <c r="H2386" s="231">
        <v>4.2205595999999998E-3</v>
      </c>
    </row>
    <row r="2387" spans="1:8">
      <c r="A2387" s="227" t="s">
        <v>131</v>
      </c>
      <c r="B2387" s="227" t="s">
        <v>59</v>
      </c>
      <c r="C2387" s="227" t="s">
        <v>94</v>
      </c>
      <c r="D2387" s="230">
        <v>339</v>
      </c>
      <c r="E2387" s="231">
        <v>5.9940044499999998E-3</v>
      </c>
      <c r="F2387" s="231">
        <v>8.0868270000000004E-4</v>
      </c>
      <c r="G2387" s="231">
        <v>1.33808563E-3</v>
      </c>
      <c r="H2387" s="231">
        <v>3.8472356400000001E-3</v>
      </c>
    </row>
    <row r="2388" spans="1:8">
      <c r="A2388" s="227" t="s">
        <v>131</v>
      </c>
      <c r="B2388" s="227" t="s">
        <v>60</v>
      </c>
      <c r="C2388" s="227" t="s">
        <v>94</v>
      </c>
      <c r="D2388" s="230">
        <v>154</v>
      </c>
      <c r="E2388" s="231">
        <v>7.0385399299999997E-3</v>
      </c>
      <c r="F2388" s="231">
        <v>1.14012123E-3</v>
      </c>
      <c r="G2388" s="231">
        <v>1.56738493E-3</v>
      </c>
      <c r="H2388" s="231">
        <v>4.3310333000000003E-3</v>
      </c>
    </row>
    <row r="2389" spans="1:8">
      <c r="A2389" s="227" t="s">
        <v>131</v>
      </c>
      <c r="B2389" s="227" t="s">
        <v>61</v>
      </c>
      <c r="C2389" s="227" t="s">
        <v>94</v>
      </c>
      <c r="D2389" s="230">
        <v>100</v>
      </c>
      <c r="E2389" s="231">
        <v>7.3138886400000002E-3</v>
      </c>
      <c r="F2389" s="231">
        <v>1.0263886400000001E-3</v>
      </c>
      <c r="G2389" s="231">
        <v>1.80393489E-3</v>
      </c>
      <c r="H2389" s="231">
        <v>4.4835645700000001E-3</v>
      </c>
    </row>
    <row r="2390" spans="1:8">
      <c r="A2390" s="227" t="s">
        <v>131</v>
      </c>
      <c r="B2390" s="227" t="s">
        <v>62</v>
      </c>
      <c r="C2390" s="227" t="s">
        <v>94</v>
      </c>
      <c r="D2390" s="230">
        <v>184</v>
      </c>
      <c r="E2390" s="231">
        <v>7.4365310600000003E-3</v>
      </c>
      <c r="F2390" s="231">
        <v>9.9675397999999995E-4</v>
      </c>
      <c r="G2390" s="231">
        <v>1.76680732E-3</v>
      </c>
      <c r="H2390" s="231">
        <v>4.6729692699999997E-3</v>
      </c>
    </row>
    <row r="2391" spans="1:8">
      <c r="A2391" s="227" t="s">
        <v>131</v>
      </c>
      <c r="B2391" s="227" t="s">
        <v>57</v>
      </c>
      <c r="C2391" s="227" t="s">
        <v>95</v>
      </c>
      <c r="D2391" s="230">
        <v>389</v>
      </c>
      <c r="E2391" s="231">
        <v>7.9321381799999993E-3</v>
      </c>
      <c r="F2391" s="231">
        <v>8.1580833999999995E-4</v>
      </c>
      <c r="G2391" s="231">
        <v>1.33673092E-3</v>
      </c>
      <c r="H2391" s="231">
        <v>5.7795984500000003E-3</v>
      </c>
    </row>
    <row r="2392" spans="1:8">
      <c r="A2392" s="227" t="s">
        <v>131</v>
      </c>
      <c r="B2392" s="227" t="s">
        <v>59</v>
      </c>
      <c r="C2392" s="227" t="s">
        <v>95</v>
      </c>
      <c r="D2392" s="230">
        <v>141</v>
      </c>
      <c r="E2392" s="231">
        <v>7.04721542E-3</v>
      </c>
      <c r="F2392" s="231">
        <v>6.5052839999999996E-4</v>
      </c>
      <c r="G2392" s="231">
        <v>1.0826271600000001E-3</v>
      </c>
      <c r="H2392" s="231">
        <v>5.3140593899999996E-3</v>
      </c>
    </row>
    <row r="2393" spans="1:8">
      <c r="A2393" s="227" t="s">
        <v>131</v>
      </c>
      <c r="B2393" s="227" t="s">
        <v>60</v>
      </c>
      <c r="C2393" s="227" t="s">
        <v>95</v>
      </c>
      <c r="D2393" s="230">
        <v>78</v>
      </c>
      <c r="E2393" s="231">
        <v>8.1006645299999992E-3</v>
      </c>
      <c r="F2393" s="231">
        <v>1.04092448E-3</v>
      </c>
      <c r="G2393" s="231">
        <v>1.4399332999999999E-3</v>
      </c>
      <c r="H2393" s="231">
        <v>5.6198062800000004E-3</v>
      </c>
    </row>
    <row r="2394" spans="1:8">
      <c r="A2394" s="227" t="s">
        <v>131</v>
      </c>
      <c r="B2394" s="227" t="s">
        <v>61</v>
      </c>
      <c r="C2394" s="227" t="s">
        <v>95</v>
      </c>
      <c r="D2394" s="230">
        <v>47</v>
      </c>
      <c r="E2394" s="231">
        <v>9.8473204700000004E-3</v>
      </c>
      <c r="F2394" s="231">
        <v>9.1730667000000004E-4</v>
      </c>
      <c r="G2394" s="231">
        <v>1.57604384E-3</v>
      </c>
      <c r="H2394" s="231">
        <v>7.3539694100000002E-3</v>
      </c>
    </row>
    <row r="2395" spans="1:8">
      <c r="A2395" s="227" t="s">
        <v>131</v>
      </c>
      <c r="B2395" s="227" t="s">
        <v>62</v>
      </c>
      <c r="C2395" s="227" t="s">
        <v>95</v>
      </c>
      <c r="D2395" s="230">
        <v>123</v>
      </c>
      <c r="E2395" s="231">
        <v>8.1078738500000008E-3</v>
      </c>
      <c r="F2395" s="231">
        <v>8.2373508999999999E-4</v>
      </c>
      <c r="G2395" s="231">
        <v>1.4711304100000001E-3</v>
      </c>
      <c r="H2395" s="231">
        <v>5.8130079000000001E-3</v>
      </c>
    </row>
    <row r="2396" spans="1:8">
      <c r="A2396" s="227" t="s">
        <v>131</v>
      </c>
      <c r="B2396" s="227" t="s">
        <v>57</v>
      </c>
      <c r="C2396" s="227" t="s">
        <v>96</v>
      </c>
      <c r="D2396" s="230">
        <v>1213</v>
      </c>
      <c r="E2396" s="231">
        <v>6.6940319999999999E-3</v>
      </c>
      <c r="F2396" s="231">
        <v>1.08469947E-3</v>
      </c>
      <c r="G2396" s="231">
        <v>1.36575005E-3</v>
      </c>
      <c r="H2396" s="231">
        <v>4.24358201E-3</v>
      </c>
    </row>
    <row r="2397" spans="1:8">
      <c r="A2397" s="227" t="s">
        <v>131</v>
      </c>
      <c r="B2397" s="227" t="s">
        <v>59</v>
      </c>
      <c r="C2397" s="227" t="s">
        <v>96</v>
      </c>
      <c r="D2397" s="230">
        <v>570</v>
      </c>
      <c r="E2397" s="231">
        <v>5.9043410500000003E-3</v>
      </c>
      <c r="F2397" s="231">
        <v>9.1871727999999996E-4</v>
      </c>
      <c r="G2397" s="231">
        <v>1.19736818E-3</v>
      </c>
      <c r="H2397" s="231">
        <v>3.7882551099999999E-3</v>
      </c>
    </row>
    <row r="2398" spans="1:8">
      <c r="A2398" s="227" t="s">
        <v>131</v>
      </c>
      <c r="B2398" s="227" t="s">
        <v>60</v>
      </c>
      <c r="C2398" s="227" t="s">
        <v>96</v>
      </c>
      <c r="D2398" s="230">
        <v>241</v>
      </c>
      <c r="E2398" s="231">
        <v>6.84719315E-3</v>
      </c>
      <c r="F2398" s="231">
        <v>1.00339035E-3</v>
      </c>
      <c r="G2398" s="231">
        <v>1.2642632600000001E-3</v>
      </c>
      <c r="H2398" s="231">
        <v>4.5795391000000001E-3</v>
      </c>
    </row>
    <row r="2399" spans="1:8">
      <c r="A2399" s="227" t="s">
        <v>131</v>
      </c>
      <c r="B2399" s="227" t="s">
        <v>61</v>
      </c>
      <c r="C2399" s="227" t="s">
        <v>96</v>
      </c>
      <c r="D2399" s="230">
        <v>118</v>
      </c>
      <c r="E2399" s="231">
        <v>8.7606910600000008E-3</v>
      </c>
      <c r="F2399" s="231">
        <v>1.4789310200000001E-3</v>
      </c>
      <c r="G2399" s="231">
        <v>1.83076327E-3</v>
      </c>
      <c r="H2399" s="231">
        <v>5.4509962900000002E-3</v>
      </c>
    </row>
    <row r="2400" spans="1:8">
      <c r="A2400" s="227" t="s">
        <v>131</v>
      </c>
      <c r="B2400" s="227" t="s">
        <v>62</v>
      </c>
      <c r="C2400" s="227" t="s">
        <v>96</v>
      </c>
      <c r="D2400" s="230">
        <v>284</v>
      </c>
      <c r="E2400" s="231">
        <v>7.2903215500000002E-3</v>
      </c>
      <c r="F2400" s="231">
        <v>1.3230305200000001E-3</v>
      </c>
      <c r="G2400" s="231">
        <v>1.5966106799999999E-3</v>
      </c>
      <c r="H2400" s="231">
        <v>4.3706798599999997E-3</v>
      </c>
    </row>
    <row r="2401" spans="1:8">
      <c r="A2401" s="227" t="s">
        <v>131</v>
      </c>
      <c r="B2401" s="227" t="s">
        <v>57</v>
      </c>
      <c r="C2401" s="227" t="s">
        <v>97</v>
      </c>
      <c r="D2401" s="230">
        <v>633</v>
      </c>
      <c r="E2401" s="231">
        <v>7.4693915500000001E-3</v>
      </c>
      <c r="F2401" s="231">
        <v>8.7191332999999997E-4</v>
      </c>
      <c r="G2401" s="231">
        <v>1.6653499500000001E-3</v>
      </c>
      <c r="H2401" s="231">
        <v>4.93212778E-3</v>
      </c>
    </row>
    <row r="2402" spans="1:8">
      <c r="A2402" s="227" t="s">
        <v>131</v>
      </c>
      <c r="B2402" s="227" t="s">
        <v>59</v>
      </c>
      <c r="C2402" s="227" t="s">
        <v>97</v>
      </c>
      <c r="D2402" s="230">
        <v>277</v>
      </c>
      <c r="E2402" s="231">
        <v>6.7725462399999999E-3</v>
      </c>
      <c r="F2402" s="231">
        <v>6.8366401000000002E-4</v>
      </c>
      <c r="G2402" s="231">
        <v>1.4264103799999999E-3</v>
      </c>
      <c r="H2402" s="231">
        <v>4.66247135E-3</v>
      </c>
    </row>
    <row r="2403" spans="1:8">
      <c r="A2403" s="227" t="s">
        <v>131</v>
      </c>
      <c r="B2403" s="227" t="s">
        <v>60</v>
      </c>
      <c r="C2403" s="227" t="s">
        <v>97</v>
      </c>
      <c r="D2403" s="230">
        <v>124</v>
      </c>
      <c r="E2403" s="231">
        <v>7.3311489399999997E-3</v>
      </c>
      <c r="F2403" s="231">
        <v>9.7044855999999999E-4</v>
      </c>
      <c r="G2403" s="231">
        <v>1.42771781E-3</v>
      </c>
      <c r="H2403" s="231">
        <v>4.9329821500000001E-3</v>
      </c>
    </row>
    <row r="2404" spans="1:8">
      <c r="A2404" s="227" t="s">
        <v>131</v>
      </c>
      <c r="B2404" s="227" t="s">
        <v>61</v>
      </c>
      <c r="C2404" s="227" t="s">
        <v>97</v>
      </c>
      <c r="D2404" s="230">
        <v>69</v>
      </c>
      <c r="E2404" s="231">
        <v>9.1173508100000009E-3</v>
      </c>
      <c r="F2404" s="231">
        <v>1.29428318E-3</v>
      </c>
      <c r="G2404" s="231">
        <v>2.0764557600000001E-3</v>
      </c>
      <c r="H2404" s="231">
        <v>5.7466114299999996E-3</v>
      </c>
    </row>
    <row r="2405" spans="1:8">
      <c r="A2405" s="227" t="s">
        <v>131</v>
      </c>
      <c r="B2405" s="227" t="s">
        <v>62</v>
      </c>
      <c r="C2405" s="227" t="s">
        <v>97</v>
      </c>
      <c r="D2405" s="230">
        <v>163</v>
      </c>
      <c r="E2405" s="231">
        <v>8.0611648199999993E-3</v>
      </c>
      <c r="F2405" s="231">
        <v>9.3806778999999999E-4</v>
      </c>
      <c r="G2405" s="231">
        <v>2.0781496200000002E-3</v>
      </c>
      <c r="H2405" s="231">
        <v>5.0449469099999996E-3</v>
      </c>
    </row>
    <row r="2406" spans="1:8">
      <c r="A2406" s="227" t="s">
        <v>131</v>
      </c>
      <c r="B2406" s="227" t="s">
        <v>57</v>
      </c>
      <c r="C2406" s="227" t="s">
        <v>98</v>
      </c>
      <c r="D2406" s="230">
        <v>506</v>
      </c>
      <c r="E2406" s="231">
        <v>7.0571427500000002E-3</v>
      </c>
      <c r="F2406" s="231">
        <v>2.9673980000000002E-4</v>
      </c>
      <c r="G2406" s="231">
        <v>1.77627703E-3</v>
      </c>
      <c r="H2406" s="231">
        <v>4.9725513599999998E-3</v>
      </c>
    </row>
    <row r="2407" spans="1:8">
      <c r="A2407" s="227" t="s">
        <v>131</v>
      </c>
      <c r="B2407" s="227" t="s">
        <v>59</v>
      </c>
      <c r="C2407" s="227" t="s">
        <v>98</v>
      </c>
      <c r="D2407" s="230">
        <v>205</v>
      </c>
      <c r="E2407" s="231">
        <v>6.3174116900000001E-3</v>
      </c>
      <c r="F2407" s="231">
        <v>1.5475358999999999E-4</v>
      </c>
      <c r="G2407" s="231">
        <v>1.5906727400000001E-3</v>
      </c>
      <c r="H2407" s="231">
        <v>4.5601849399999998E-3</v>
      </c>
    </row>
    <row r="2408" spans="1:8">
      <c r="A2408" s="227" t="s">
        <v>131</v>
      </c>
      <c r="B2408" s="227" t="s">
        <v>60</v>
      </c>
      <c r="C2408" s="227" t="s">
        <v>98</v>
      </c>
      <c r="D2408" s="230">
        <v>152</v>
      </c>
      <c r="E2408" s="231">
        <v>7.7992504799999996E-3</v>
      </c>
      <c r="F2408" s="231">
        <v>3.6267949999999998E-4</v>
      </c>
      <c r="G2408" s="231">
        <v>1.9982027500000002E-3</v>
      </c>
      <c r="H2408" s="231">
        <v>5.4267176000000004E-3</v>
      </c>
    </row>
    <row r="2409" spans="1:8">
      <c r="A2409" s="227" t="s">
        <v>131</v>
      </c>
      <c r="B2409" s="227" t="s">
        <v>61</v>
      </c>
      <c r="C2409" s="227" t="s">
        <v>98</v>
      </c>
      <c r="D2409" s="230">
        <v>25</v>
      </c>
      <c r="E2409" s="231">
        <v>9.9736108199999993E-3</v>
      </c>
      <c r="F2409" s="231">
        <v>1.4393515700000001E-3</v>
      </c>
      <c r="G2409" s="231">
        <v>2.7972219899999999E-3</v>
      </c>
      <c r="H2409" s="231">
        <v>5.7282405200000004E-3</v>
      </c>
    </row>
    <row r="2410" spans="1:8">
      <c r="A2410" s="227" t="s">
        <v>131</v>
      </c>
      <c r="B2410" s="227" t="s">
        <v>62</v>
      </c>
      <c r="C2410" s="227" t="s">
        <v>98</v>
      </c>
      <c r="D2410" s="230">
        <v>124</v>
      </c>
      <c r="E2410" s="231">
        <v>6.7824071999999999E-3</v>
      </c>
      <c r="F2410" s="231">
        <v>2.2028050000000001E-4</v>
      </c>
      <c r="G2410" s="231">
        <v>1.60524917E-3</v>
      </c>
      <c r="H2410" s="231">
        <v>4.9452095800000002E-3</v>
      </c>
    </row>
    <row r="2411" spans="1:8">
      <c r="A2411" s="227" t="s">
        <v>131</v>
      </c>
      <c r="B2411" s="227" t="s">
        <v>57</v>
      </c>
      <c r="C2411" s="227" t="s">
        <v>99</v>
      </c>
      <c r="D2411" s="230">
        <v>1710</v>
      </c>
      <c r="E2411" s="231">
        <v>5.8556554900000002E-3</v>
      </c>
      <c r="F2411" s="231">
        <v>9.5647175999999997E-4</v>
      </c>
      <c r="G2411" s="231">
        <v>8.5754389000000002E-4</v>
      </c>
      <c r="H2411" s="231">
        <v>4.04163934E-3</v>
      </c>
    </row>
    <row r="2412" spans="1:8">
      <c r="A2412" s="227" t="s">
        <v>131</v>
      </c>
      <c r="B2412" s="227" t="s">
        <v>59</v>
      </c>
      <c r="C2412" s="227" t="s">
        <v>99</v>
      </c>
      <c r="D2412" s="230">
        <v>611</v>
      </c>
      <c r="E2412" s="231">
        <v>5.1464847400000003E-3</v>
      </c>
      <c r="F2412" s="231">
        <v>8.5858389000000002E-4</v>
      </c>
      <c r="G2412" s="231">
        <v>7.1189055000000004E-4</v>
      </c>
      <c r="H2412" s="231">
        <v>3.5760097800000001E-3</v>
      </c>
    </row>
    <row r="2413" spans="1:8">
      <c r="A2413" s="227" t="s">
        <v>131</v>
      </c>
      <c r="B2413" s="227" t="s">
        <v>60</v>
      </c>
      <c r="C2413" s="227" t="s">
        <v>99</v>
      </c>
      <c r="D2413" s="230">
        <v>334</v>
      </c>
      <c r="E2413" s="231">
        <v>5.9431481799999998E-3</v>
      </c>
      <c r="F2413" s="231">
        <v>1.12944228E-3</v>
      </c>
      <c r="G2413" s="231">
        <v>7.9878415000000003E-4</v>
      </c>
      <c r="H2413" s="231">
        <v>4.0149213199999999E-3</v>
      </c>
    </row>
    <row r="2414" spans="1:8">
      <c r="A2414" s="227" t="s">
        <v>131</v>
      </c>
      <c r="B2414" s="227" t="s">
        <v>61</v>
      </c>
      <c r="C2414" s="227" t="s">
        <v>99</v>
      </c>
      <c r="D2414" s="230">
        <v>112</v>
      </c>
      <c r="E2414" s="231">
        <v>8.6688779099999991E-3</v>
      </c>
      <c r="F2414" s="231">
        <v>1.3378386899999999E-3</v>
      </c>
      <c r="G2414" s="231">
        <v>1.2040135E-3</v>
      </c>
      <c r="H2414" s="231">
        <v>6.1270252000000004E-3</v>
      </c>
    </row>
    <row r="2415" spans="1:8">
      <c r="A2415" s="227" t="s">
        <v>131</v>
      </c>
      <c r="B2415" s="227" t="s">
        <v>62</v>
      </c>
      <c r="C2415" s="227" t="s">
        <v>99</v>
      </c>
      <c r="D2415" s="230">
        <v>653</v>
      </c>
      <c r="E2415" s="231">
        <v>5.9919493100000004E-3</v>
      </c>
      <c r="F2415" s="231">
        <v>8.9418115000000002E-4</v>
      </c>
      <c r="G2415" s="231">
        <v>9.6445866999999999E-4</v>
      </c>
      <c r="H2415" s="231">
        <v>4.1333089700000001E-3</v>
      </c>
    </row>
    <row r="2416" spans="1:8">
      <c r="A2416" s="227" t="s">
        <v>131</v>
      </c>
      <c r="B2416" s="227" t="s">
        <v>57</v>
      </c>
      <c r="C2416" s="227" t="s">
        <v>100</v>
      </c>
      <c r="D2416" s="230">
        <v>1192</v>
      </c>
      <c r="E2416" s="231">
        <v>7.2691688399999996E-3</v>
      </c>
      <c r="F2416" s="231">
        <v>9.7782453000000002E-4</v>
      </c>
      <c r="G2416" s="231">
        <v>1.3322902599999999E-3</v>
      </c>
      <c r="H2416" s="231">
        <v>4.9590341399999996E-3</v>
      </c>
    </row>
    <row r="2417" spans="1:8">
      <c r="A2417" s="227" t="s">
        <v>131</v>
      </c>
      <c r="B2417" s="227" t="s">
        <v>59</v>
      </c>
      <c r="C2417" s="227" t="s">
        <v>100</v>
      </c>
      <c r="D2417" s="230">
        <v>544</v>
      </c>
      <c r="E2417" s="231">
        <v>6.6806446800000002E-3</v>
      </c>
      <c r="F2417" s="231">
        <v>8.9003328E-4</v>
      </c>
      <c r="G2417" s="231">
        <v>1.21002239E-3</v>
      </c>
      <c r="H2417" s="231">
        <v>4.5805884999999998E-3</v>
      </c>
    </row>
    <row r="2418" spans="1:8">
      <c r="A2418" s="227" t="s">
        <v>131</v>
      </c>
      <c r="B2418" s="227" t="s">
        <v>60</v>
      </c>
      <c r="C2418" s="227" t="s">
        <v>100</v>
      </c>
      <c r="D2418" s="230">
        <v>262</v>
      </c>
      <c r="E2418" s="231">
        <v>7.5138709700000002E-3</v>
      </c>
      <c r="F2418" s="231">
        <v>9.8428198000000003E-4</v>
      </c>
      <c r="G2418" s="231">
        <v>1.25340129E-3</v>
      </c>
      <c r="H2418" s="231">
        <v>5.2760988599999999E-3</v>
      </c>
    </row>
    <row r="2419" spans="1:8">
      <c r="A2419" s="227" t="s">
        <v>131</v>
      </c>
      <c r="B2419" s="227" t="s">
        <v>61</v>
      </c>
      <c r="C2419" s="227" t="s">
        <v>100</v>
      </c>
      <c r="D2419" s="230">
        <v>77</v>
      </c>
      <c r="E2419" s="231">
        <v>7.8693179299999996E-3</v>
      </c>
      <c r="F2419" s="231">
        <v>1.1808559500000001E-3</v>
      </c>
      <c r="G2419" s="231">
        <v>1.4920031799999999E-3</v>
      </c>
      <c r="H2419" s="231">
        <v>5.1964584000000003E-3</v>
      </c>
    </row>
    <row r="2420" spans="1:8">
      <c r="A2420" s="227" t="s">
        <v>131</v>
      </c>
      <c r="B2420" s="227" t="s">
        <v>62</v>
      </c>
      <c r="C2420" s="227" t="s">
        <v>100</v>
      </c>
      <c r="D2420" s="230">
        <v>309</v>
      </c>
      <c r="E2420" s="231">
        <v>7.9482423E-3</v>
      </c>
      <c r="F2420" s="231">
        <v>1.0763137300000001E-3</v>
      </c>
      <c r="G2420" s="231">
        <v>1.5746356799999999E-3</v>
      </c>
      <c r="H2420" s="231">
        <v>5.2972923999999996E-3</v>
      </c>
    </row>
    <row r="2421" spans="1:8">
      <c r="A2421" s="227" t="s">
        <v>131</v>
      </c>
      <c r="B2421" s="227" t="s">
        <v>57</v>
      </c>
      <c r="C2421" s="227" t="s">
        <v>101</v>
      </c>
      <c r="D2421" s="230">
        <v>703</v>
      </c>
      <c r="E2421" s="231">
        <v>7.4630055400000004E-3</v>
      </c>
      <c r="F2421" s="231">
        <v>7.5414206000000005E-4</v>
      </c>
      <c r="G2421" s="231">
        <v>2.17176033E-3</v>
      </c>
      <c r="H2421" s="231">
        <v>4.5371026500000003E-3</v>
      </c>
    </row>
    <row r="2422" spans="1:8">
      <c r="A2422" s="227" t="s">
        <v>131</v>
      </c>
      <c r="B2422" s="227" t="s">
        <v>59</v>
      </c>
      <c r="C2422" s="227" t="s">
        <v>101</v>
      </c>
      <c r="D2422" s="230">
        <v>257</v>
      </c>
      <c r="E2422" s="231">
        <v>6.6908053699999996E-3</v>
      </c>
      <c r="F2422" s="231">
        <v>6.6062266999999996E-4</v>
      </c>
      <c r="G2422" s="231">
        <v>2.0053769600000002E-3</v>
      </c>
      <c r="H2422" s="231">
        <v>4.0248052100000003E-3</v>
      </c>
    </row>
    <row r="2423" spans="1:8">
      <c r="A2423" s="227" t="s">
        <v>131</v>
      </c>
      <c r="B2423" s="227" t="s">
        <v>60</v>
      </c>
      <c r="C2423" s="227" t="s">
        <v>101</v>
      </c>
      <c r="D2423" s="230">
        <v>186</v>
      </c>
      <c r="E2423" s="231">
        <v>7.3194193400000001E-3</v>
      </c>
      <c r="F2423" s="231">
        <v>7.4434963999999999E-4</v>
      </c>
      <c r="G2423" s="231">
        <v>2.1851974E-3</v>
      </c>
      <c r="H2423" s="231">
        <v>4.3898718000000003E-3</v>
      </c>
    </row>
    <row r="2424" spans="1:8">
      <c r="A2424" s="227" t="s">
        <v>131</v>
      </c>
      <c r="B2424" s="227" t="s">
        <v>61</v>
      </c>
      <c r="C2424" s="227" t="s">
        <v>101</v>
      </c>
      <c r="D2424" s="230">
        <v>61</v>
      </c>
      <c r="E2424" s="231">
        <v>9.3178883800000001E-3</v>
      </c>
      <c r="F2424" s="231">
        <v>8.5515308E-4</v>
      </c>
      <c r="G2424" s="231">
        <v>2.6741800700000001E-3</v>
      </c>
      <c r="H2424" s="231">
        <v>5.7885546900000003E-3</v>
      </c>
    </row>
    <row r="2425" spans="1:8">
      <c r="A2425" s="227" t="s">
        <v>131</v>
      </c>
      <c r="B2425" s="227" t="s">
        <v>62</v>
      </c>
      <c r="C2425" s="227" t="s">
        <v>101</v>
      </c>
      <c r="D2425" s="230">
        <v>199</v>
      </c>
      <c r="E2425" s="231">
        <v>8.0258931000000006E-3</v>
      </c>
      <c r="F2425" s="231">
        <v>8.5310789E-4</v>
      </c>
      <c r="G2425" s="231">
        <v>2.2200700200000001E-3</v>
      </c>
      <c r="H2425" s="231">
        <v>4.9527147400000001E-3</v>
      </c>
    </row>
    <row r="2426" spans="1:8">
      <c r="A2426" s="227" t="s">
        <v>131</v>
      </c>
      <c r="B2426" s="227" t="s">
        <v>57</v>
      </c>
      <c r="C2426" s="227" t="s">
        <v>102</v>
      </c>
      <c r="D2426" s="230">
        <v>1053</v>
      </c>
      <c r="E2426" s="231">
        <v>6.7020921000000002E-3</v>
      </c>
      <c r="F2426" s="231">
        <v>1.01043951E-3</v>
      </c>
      <c r="G2426" s="231">
        <v>8.7538665999999999E-4</v>
      </c>
      <c r="H2426" s="231">
        <v>4.8162654500000001E-3</v>
      </c>
    </row>
    <row r="2427" spans="1:8">
      <c r="A2427" s="227" t="s">
        <v>131</v>
      </c>
      <c r="B2427" s="227" t="s">
        <v>59</v>
      </c>
      <c r="C2427" s="227" t="s">
        <v>102</v>
      </c>
      <c r="D2427" s="230">
        <v>453</v>
      </c>
      <c r="E2427" s="231">
        <v>6.1855630700000004E-3</v>
      </c>
      <c r="F2427" s="231">
        <v>9.0913945000000004E-4</v>
      </c>
      <c r="G2427" s="231">
        <v>8.1279102000000002E-4</v>
      </c>
      <c r="H2427" s="231">
        <v>4.4636321299999998E-3</v>
      </c>
    </row>
    <row r="2428" spans="1:8">
      <c r="A2428" s="227" t="s">
        <v>131</v>
      </c>
      <c r="B2428" s="227" t="s">
        <v>60</v>
      </c>
      <c r="C2428" s="227" t="s">
        <v>102</v>
      </c>
      <c r="D2428" s="230">
        <v>212</v>
      </c>
      <c r="E2428" s="231">
        <v>6.4754758199999998E-3</v>
      </c>
      <c r="F2428" s="231">
        <v>1.0131679900000001E-3</v>
      </c>
      <c r="G2428" s="231">
        <v>7.7737352999999998E-4</v>
      </c>
      <c r="H2428" s="231">
        <v>4.6849337999999999E-3</v>
      </c>
    </row>
    <row r="2429" spans="1:8">
      <c r="A2429" s="227" t="s">
        <v>131</v>
      </c>
      <c r="B2429" s="227" t="s">
        <v>61</v>
      </c>
      <c r="C2429" s="227" t="s">
        <v>102</v>
      </c>
      <c r="D2429" s="230">
        <v>111</v>
      </c>
      <c r="E2429" s="231">
        <v>8.3067440199999995E-3</v>
      </c>
      <c r="F2429" s="231">
        <v>1.33894288E-3</v>
      </c>
      <c r="G2429" s="231">
        <v>1.3613611199999999E-3</v>
      </c>
      <c r="H2429" s="231">
        <v>5.60643952E-3</v>
      </c>
    </row>
    <row r="2430" spans="1:8">
      <c r="A2430" s="227" t="s">
        <v>131</v>
      </c>
      <c r="B2430" s="227" t="s">
        <v>62</v>
      </c>
      <c r="C2430" s="227" t="s">
        <v>102</v>
      </c>
      <c r="D2430" s="230">
        <v>277</v>
      </c>
      <c r="E2430" s="231">
        <v>7.0772326700000001E-3</v>
      </c>
      <c r="F2430" s="231">
        <v>1.04237676E-3</v>
      </c>
      <c r="G2430" s="231">
        <v>8.5802725999999997E-4</v>
      </c>
      <c r="H2430" s="231">
        <v>5.1768281999999997E-3</v>
      </c>
    </row>
    <row r="2431" spans="1:8">
      <c r="A2431" s="227" t="s">
        <v>131</v>
      </c>
      <c r="B2431" s="227" t="s">
        <v>57</v>
      </c>
      <c r="C2431" s="227" t="s">
        <v>103</v>
      </c>
      <c r="D2431" s="230">
        <v>1497</v>
      </c>
      <c r="E2431" s="231">
        <v>4.4896117099999999E-3</v>
      </c>
      <c r="F2431" s="231">
        <v>7.0267826000000003E-4</v>
      </c>
      <c r="G2431" s="231">
        <v>4.8645878000000002E-4</v>
      </c>
      <c r="H2431" s="231">
        <v>3.3004741600000001E-3</v>
      </c>
    </row>
    <row r="2432" spans="1:8">
      <c r="A2432" s="227" t="s">
        <v>131</v>
      </c>
      <c r="B2432" s="227" t="s">
        <v>59</v>
      </c>
      <c r="C2432" s="227" t="s">
        <v>103</v>
      </c>
      <c r="D2432" s="230">
        <v>593</v>
      </c>
      <c r="E2432" s="231">
        <v>4.1165251299999997E-3</v>
      </c>
      <c r="F2432" s="231">
        <v>6.3518806000000005E-4</v>
      </c>
      <c r="G2432" s="231">
        <v>4.4615786000000001E-4</v>
      </c>
      <c r="H2432" s="231">
        <v>3.0351787100000001E-3</v>
      </c>
    </row>
    <row r="2433" spans="1:8">
      <c r="A2433" s="227" t="s">
        <v>131</v>
      </c>
      <c r="B2433" s="227" t="s">
        <v>60</v>
      </c>
      <c r="C2433" s="227" t="s">
        <v>103</v>
      </c>
      <c r="D2433" s="230">
        <v>275</v>
      </c>
      <c r="E2433" s="231">
        <v>4.5723482400000003E-3</v>
      </c>
      <c r="F2433" s="231">
        <v>8.4802162999999999E-4</v>
      </c>
      <c r="G2433" s="231">
        <v>4.7234822999999999E-4</v>
      </c>
      <c r="H2433" s="231">
        <v>3.2519778700000001E-3</v>
      </c>
    </row>
    <row r="2434" spans="1:8">
      <c r="A2434" s="227" t="s">
        <v>131</v>
      </c>
      <c r="B2434" s="227" t="s">
        <v>61</v>
      </c>
      <c r="C2434" s="227" t="s">
        <v>103</v>
      </c>
      <c r="D2434" s="230">
        <v>88</v>
      </c>
      <c r="E2434" s="231">
        <v>6.06862875E-3</v>
      </c>
      <c r="F2434" s="231">
        <v>1.0506100199999999E-3</v>
      </c>
      <c r="G2434" s="231">
        <v>5.3385390999999998E-4</v>
      </c>
      <c r="H2434" s="231">
        <v>4.4841643400000001E-3</v>
      </c>
    </row>
    <row r="2435" spans="1:8">
      <c r="A2435" s="227" t="s">
        <v>131</v>
      </c>
      <c r="B2435" s="227" t="s">
        <v>62</v>
      </c>
      <c r="C2435" s="227" t="s">
        <v>103</v>
      </c>
      <c r="D2435" s="230">
        <v>541</v>
      </c>
      <c r="E2435" s="231">
        <v>4.5996566099999999E-3</v>
      </c>
      <c r="F2435" s="231">
        <v>6.4617967999999997E-4</v>
      </c>
      <c r="G2435" s="231">
        <v>5.3009661999999999E-4</v>
      </c>
      <c r="H2435" s="231">
        <v>3.4233798100000001E-3</v>
      </c>
    </row>
    <row r="2436" spans="1:8">
      <c r="A2436" s="227" t="s">
        <v>131</v>
      </c>
      <c r="B2436" s="227" t="s">
        <v>57</v>
      </c>
      <c r="C2436" s="227" t="s">
        <v>104</v>
      </c>
      <c r="D2436" s="230">
        <v>449</v>
      </c>
      <c r="E2436" s="231">
        <v>6.7932594700000001E-3</v>
      </c>
      <c r="F2436" s="231">
        <v>6.9565575000000003E-4</v>
      </c>
      <c r="G2436" s="231">
        <v>1.37532971E-3</v>
      </c>
      <c r="H2436" s="231">
        <v>4.7222735300000004E-3</v>
      </c>
    </row>
    <row r="2437" spans="1:8">
      <c r="A2437" s="227" t="s">
        <v>131</v>
      </c>
      <c r="B2437" s="227" t="s">
        <v>59</v>
      </c>
      <c r="C2437" s="227" t="s">
        <v>104</v>
      </c>
      <c r="D2437" s="230">
        <v>108</v>
      </c>
      <c r="E2437" s="231">
        <v>5.5619853599999996E-3</v>
      </c>
      <c r="F2437" s="231">
        <v>4.9275526000000004E-4</v>
      </c>
      <c r="G2437" s="231">
        <v>1.2534291200000001E-3</v>
      </c>
      <c r="H2437" s="231">
        <v>3.8158005199999999E-3</v>
      </c>
    </row>
    <row r="2438" spans="1:8">
      <c r="A2438" s="227" t="s">
        <v>131</v>
      </c>
      <c r="B2438" s="227" t="s">
        <v>60</v>
      </c>
      <c r="C2438" s="227" t="s">
        <v>104</v>
      </c>
      <c r="D2438" s="230">
        <v>81</v>
      </c>
      <c r="E2438" s="231">
        <v>6.2288520899999996E-3</v>
      </c>
      <c r="F2438" s="231">
        <v>6.3485916E-4</v>
      </c>
      <c r="G2438" s="231">
        <v>1.2671465300000001E-3</v>
      </c>
      <c r="H2438" s="231">
        <v>4.3268458900000001E-3</v>
      </c>
    </row>
    <row r="2439" spans="1:8">
      <c r="A2439" s="227" t="s">
        <v>131</v>
      </c>
      <c r="B2439" s="227" t="s">
        <v>61</v>
      </c>
      <c r="C2439" s="227" t="s">
        <v>104</v>
      </c>
      <c r="D2439" s="230">
        <v>95</v>
      </c>
      <c r="E2439" s="231">
        <v>6.9410329099999996E-3</v>
      </c>
      <c r="F2439" s="231">
        <v>7.9203190999999995E-4</v>
      </c>
      <c r="G2439" s="231">
        <v>1.42336722E-3</v>
      </c>
      <c r="H2439" s="231">
        <v>4.7256332899999996E-3</v>
      </c>
    </row>
    <row r="2440" spans="1:8">
      <c r="A2440" s="227" t="s">
        <v>131</v>
      </c>
      <c r="B2440" s="227" t="s">
        <v>62</v>
      </c>
      <c r="C2440" s="227" t="s">
        <v>104</v>
      </c>
      <c r="D2440" s="230">
        <v>165</v>
      </c>
      <c r="E2440" s="231">
        <v>7.7911753900000002E-3</v>
      </c>
      <c r="F2440" s="231">
        <v>8.0281964000000002E-4</v>
      </c>
      <c r="G2440" s="231">
        <v>1.4805693400000001E-3</v>
      </c>
      <c r="H2440" s="231">
        <v>5.50778595E-3</v>
      </c>
    </row>
    <row r="2441" spans="1:8">
      <c r="A2441" s="227" t="s">
        <v>131</v>
      </c>
      <c r="B2441" s="227" t="s">
        <v>57</v>
      </c>
      <c r="C2441" s="227" t="s">
        <v>105</v>
      </c>
      <c r="D2441" s="230">
        <v>3335</v>
      </c>
      <c r="E2441" s="231">
        <v>4.4349315999999998E-3</v>
      </c>
      <c r="F2441" s="231">
        <v>8.9062041000000005E-4</v>
      </c>
      <c r="G2441" s="231">
        <v>6.1317928000000001E-4</v>
      </c>
      <c r="H2441" s="231">
        <v>2.9311314200000001E-3</v>
      </c>
    </row>
    <row r="2442" spans="1:8">
      <c r="A2442" s="227" t="s">
        <v>131</v>
      </c>
      <c r="B2442" s="227" t="s">
        <v>59</v>
      </c>
      <c r="C2442" s="227" t="s">
        <v>105</v>
      </c>
      <c r="D2442" s="230">
        <v>1747</v>
      </c>
      <c r="E2442" s="231">
        <v>4.2906024300000001E-3</v>
      </c>
      <c r="F2442" s="231">
        <v>8.7373965999999997E-4</v>
      </c>
      <c r="G2442" s="231">
        <v>5.7796145000000004E-4</v>
      </c>
      <c r="H2442" s="231">
        <v>2.8389008400000002E-3</v>
      </c>
    </row>
    <row r="2443" spans="1:8">
      <c r="A2443" s="227" t="s">
        <v>131</v>
      </c>
      <c r="B2443" s="227" t="s">
        <v>60</v>
      </c>
      <c r="C2443" s="227" t="s">
        <v>105</v>
      </c>
      <c r="D2443" s="230">
        <v>634</v>
      </c>
      <c r="E2443" s="231">
        <v>4.3690666700000004E-3</v>
      </c>
      <c r="F2443" s="231">
        <v>9.5885885000000001E-4</v>
      </c>
      <c r="G2443" s="231">
        <v>5.8368725000000003E-4</v>
      </c>
      <c r="H2443" s="231">
        <v>2.8265200999999999E-3</v>
      </c>
    </row>
    <row r="2444" spans="1:8">
      <c r="A2444" s="227" t="s">
        <v>131</v>
      </c>
      <c r="B2444" s="227" t="s">
        <v>61</v>
      </c>
      <c r="C2444" s="227" t="s">
        <v>105</v>
      </c>
      <c r="D2444" s="230">
        <v>112</v>
      </c>
      <c r="E2444" s="231">
        <v>5.1303114200000003E-3</v>
      </c>
      <c r="F2444" s="231">
        <v>9.8245264000000002E-4</v>
      </c>
      <c r="G2444" s="231">
        <v>6.4566774000000002E-4</v>
      </c>
      <c r="H2444" s="231">
        <v>3.50219056E-3</v>
      </c>
    </row>
    <row r="2445" spans="1:8">
      <c r="A2445" s="227" t="s">
        <v>131</v>
      </c>
      <c r="B2445" s="227" t="s">
        <v>62</v>
      </c>
      <c r="C2445" s="227" t="s">
        <v>105</v>
      </c>
      <c r="D2445" s="230">
        <v>842</v>
      </c>
      <c r="E2445" s="231">
        <v>4.6914860900000004E-3</v>
      </c>
      <c r="F2445" s="231">
        <v>8.6204833000000001E-4</v>
      </c>
      <c r="G2445" s="231">
        <v>7.0413508000000005E-4</v>
      </c>
      <c r="H2445" s="231">
        <v>3.1253021700000001E-3</v>
      </c>
    </row>
    <row r="2446" spans="1:8">
      <c r="A2446" s="227" t="s">
        <v>131</v>
      </c>
      <c r="B2446" s="227" t="s">
        <v>57</v>
      </c>
      <c r="C2446" s="227" t="s">
        <v>106</v>
      </c>
      <c r="D2446" s="230">
        <v>946</v>
      </c>
      <c r="E2446" s="231">
        <v>6.63150376E-3</v>
      </c>
      <c r="F2446" s="231">
        <v>9.6541944999999996E-4</v>
      </c>
      <c r="G2446" s="231">
        <v>1.40989571E-3</v>
      </c>
      <c r="H2446" s="231">
        <v>4.2561880899999998E-3</v>
      </c>
    </row>
    <row r="2447" spans="1:8">
      <c r="A2447" s="227" t="s">
        <v>131</v>
      </c>
      <c r="B2447" s="227" t="s">
        <v>59</v>
      </c>
      <c r="C2447" s="227" t="s">
        <v>106</v>
      </c>
      <c r="D2447" s="230">
        <v>405</v>
      </c>
      <c r="E2447" s="231">
        <v>5.8174723400000001E-3</v>
      </c>
      <c r="F2447" s="231">
        <v>7.5308617E-4</v>
      </c>
      <c r="G2447" s="231">
        <v>1.29063762E-3</v>
      </c>
      <c r="H2447" s="231">
        <v>3.7737480399999998E-3</v>
      </c>
    </row>
    <row r="2448" spans="1:8">
      <c r="A2448" s="227" t="s">
        <v>131</v>
      </c>
      <c r="B2448" s="227" t="s">
        <v>60</v>
      </c>
      <c r="C2448" s="227" t="s">
        <v>106</v>
      </c>
      <c r="D2448" s="230">
        <v>150</v>
      </c>
      <c r="E2448" s="231">
        <v>6.3641972999999999E-3</v>
      </c>
      <c r="F2448" s="231">
        <v>8.8780838999999998E-4</v>
      </c>
      <c r="G2448" s="231">
        <v>1.3201386300000001E-3</v>
      </c>
      <c r="H2448" s="231">
        <v>4.1562497400000004E-3</v>
      </c>
    </row>
    <row r="2449" spans="1:8">
      <c r="A2449" s="227" t="s">
        <v>131</v>
      </c>
      <c r="B2449" s="227" t="s">
        <v>61</v>
      </c>
      <c r="C2449" s="227" t="s">
        <v>106</v>
      </c>
      <c r="D2449" s="230">
        <v>198</v>
      </c>
      <c r="E2449" s="231">
        <v>7.9921901800000007E-3</v>
      </c>
      <c r="F2449" s="231">
        <v>1.37497638E-3</v>
      </c>
      <c r="G2449" s="231">
        <v>1.5523870499999999E-3</v>
      </c>
      <c r="H2449" s="231">
        <v>5.0648262700000004E-3</v>
      </c>
    </row>
    <row r="2450" spans="1:8">
      <c r="A2450" s="227" t="s">
        <v>131</v>
      </c>
      <c r="B2450" s="227" t="s">
        <v>62</v>
      </c>
      <c r="C2450" s="227" t="s">
        <v>106</v>
      </c>
      <c r="D2450" s="230">
        <v>193</v>
      </c>
      <c r="E2450" s="231">
        <v>7.1515181700000001E-3</v>
      </c>
      <c r="F2450" s="231">
        <v>1.0511415599999999E-3</v>
      </c>
      <c r="G2450" s="231">
        <v>1.5837288799999999E-3</v>
      </c>
      <c r="H2450" s="231">
        <v>4.5166472500000002E-3</v>
      </c>
    </row>
    <row r="2451" spans="1:8">
      <c r="A2451" s="227" t="s">
        <v>131</v>
      </c>
      <c r="B2451" s="227" t="s">
        <v>57</v>
      </c>
      <c r="C2451" s="227" t="s">
        <v>107</v>
      </c>
      <c r="D2451" s="230">
        <v>2742</v>
      </c>
      <c r="E2451" s="231">
        <v>5.8013967499999999E-3</v>
      </c>
      <c r="F2451" s="231">
        <v>1.0114987E-3</v>
      </c>
      <c r="G2451" s="231">
        <v>1.02559273E-3</v>
      </c>
      <c r="H2451" s="231">
        <v>3.7643048400000001E-3</v>
      </c>
    </row>
    <row r="2452" spans="1:8">
      <c r="A2452" s="227" t="s">
        <v>131</v>
      </c>
      <c r="B2452" s="227" t="s">
        <v>59</v>
      </c>
      <c r="C2452" s="227" t="s">
        <v>107</v>
      </c>
      <c r="D2452" s="230">
        <v>1051</v>
      </c>
      <c r="E2452" s="231">
        <v>5.25098427E-3</v>
      </c>
      <c r="F2452" s="231">
        <v>9.4843510999999996E-4</v>
      </c>
      <c r="G2452" s="231">
        <v>8.4484109E-4</v>
      </c>
      <c r="H2452" s="231">
        <v>3.4577075900000002E-3</v>
      </c>
    </row>
    <row r="2453" spans="1:8">
      <c r="A2453" s="227" t="s">
        <v>131</v>
      </c>
      <c r="B2453" s="227" t="s">
        <v>60</v>
      </c>
      <c r="C2453" s="227" t="s">
        <v>107</v>
      </c>
      <c r="D2453" s="230">
        <v>494</v>
      </c>
      <c r="E2453" s="231">
        <v>5.6822609600000002E-3</v>
      </c>
      <c r="F2453" s="231">
        <v>1.01655022E-3</v>
      </c>
      <c r="G2453" s="231">
        <v>9.7906334000000001E-4</v>
      </c>
      <c r="H2453" s="231">
        <v>3.6866469400000002E-3</v>
      </c>
    </row>
    <row r="2454" spans="1:8">
      <c r="A2454" s="227" t="s">
        <v>131</v>
      </c>
      <c r="B2454" s="227" t="s">
        <v>61</v>
      </c>
      <c r="C2454" s="227" t="s">
        <v>107</v>
      </c>
      <c r="D2454" s="230">
        <v>220</v>
      </c>
      <c r="E2454" s="231">
        <v>7.66650861E-3</v>
      </c>
      <c r="F2454" s="231">
        <v>1.3894147600000001E-3</v>
      </c>
      <c r="G2454" s="231">
        <v>1.2560498400000001E-3</v>
      </c>
      <c r="H2454" s="231">
        <v>5.0210435299999998E-3</v>
      </c>
    </row>
    <row r="2455" spans="1:8">
      <c r="A2455" s="227" t="s">
        <v>131</v>
      </c>
      <c r="B2455" s="227" t="s">
        <v>62</v>
      </c>
      <c r="C2455" s="227" t="s">
        <v>107</v>
      </c>
      <c r="D2455" s="230">
        <v>977</v>
      </c>
      <c r="E2455" s="231">
        <v>6.0337529399999996E-3</v>
      </c>
      <c r="F2455" s="231">
        <v>9.9168586E-4</v>
      </c>
      <c r="G2455" s="231">
        <v>1.19166737E-3</v>
      </c>
      <c r="H2455" s="231">
        <v>3.85039922E-3</v>
      </c>
    </row>
    <row r="2456" spans="1:8">
      <c r="A2456" s="227" t="s">
        <v>132</v>
      </c>
      <c r="B2456" s="227" t="s">
        <v>57</v>
      </c>
      <c r="C2456" s="227" t="s">
        <v>58</v>
      </c>
      <c r="D2456" s="230">
        <v>58372</v>
      </c>
      <c r="E2456" s="231">
        <v>6.1337528100000004E-3</v>
      </c>
      <c r="F2456" s="231">
        <v>9.380371E-4</v>
      </c>
      <c r="G2456" s="231">
        <v>1.08565453E-3</v>
      </c>
      <c r="H2456" s="231">
        <v>4.1099617500000001E-3</v>
      </c>
    </row>
    <row r="2457" spans="1:8">
      <c r="A2457" s="227" t="s">
        <v>132</v>
      </c>
      <c r="B2457" s="227" t="s">
        <v>59</v>
      </c>
      <c r="C2457" s="227" t="s">
        <v>58</v>
      </c>
      <c r="D2457" s="230">
        <v>26406</v>
      </c>
      <c r="E2457" s="231">
        <v>5.4588469700000003E-3</v>
      </c>
      <c r="F2457" s="231">
        <v>8.3560749000000003E-4</v>
      </c>
      <c r="G2457" s="231">
        <v>9.4291467000000003E-4</v>
      </c>
      <c r="H2457" s="231">
        <v>3.6802388499999998E-3</v>
      </c>
    </row>
    <row r="2458" spans="1:8">
      <c r="A2458" s="227" t="s">
        <v>132</v>
      </c>
      <c r="B2458" s="227" t="s">
        <v>60</v>
      </c>
      <c r="C2458" s="227" t="s">
        <v>58</v>
      </c>
      <c r="D2458" s="230">
        <v>12597</v>
      </c>
      <c r="E2458" s="231">
        <v>6.1198835300000001E-3</v>
      </c>
      <c r="F2458" s="231">
        <v>9.7353952999999999E-4</v>
      </c>
      <c r="G2458" s="231">
        <v>1.0738546099999999E-3</v>
      </c>
      <c r="H2458" s="231">
        <v>4.0723575200000001E-3</v>
      </c>
    </row>
    <row r="2459" spans="1:8">
      <c r="A2459" s="227" t="s">
        <v>132</v>
      </c>
      <c r="B2459" s="227" t="s">
        <v>61</v>
      </c>
      <c r="C2459" s="227" t="s">
        <v>58</v>
      </c>
      <c r="D2459" s="230">
        <v>4895</v>
      </c>
      <c r="E2459" s="231">
        <v>7.8357992299999991E-3</v>
      </c>
      <c r="F2459" s="231">
        <v>1.27656693E-3</v>
      </c>
      <c r="G2459" s="231">
        <v>1.3981384500000001E-3</v>
      </c>
      <c r="H2459" s="231">
        <v>5.1610389900000001E-3</v>
      </c>
    </row>
    <row r="2460" spans="1:8">
      <c r="A2460" s="227" t="s">
        <v>132</v>
      </c>
      <c r="B2460" s="227" t="s">
        <v>62</v>
      </c>
      <c r="C2460" s="227" t="s">
        <v>58</v>
      </c>
      <c r="D2460" s="230">
        <v>14474</v>
      </c>
      <c r="E2460" s="231">
        <v>6.8014851199999999E-3</v>
      </c>
      <c r="F2460" s="231">
        <v>9.795203499999999E-4</v>
      </c>
      <c r="G2460" s="231">
        <v>1.2506554699999999E-3</v>
      </c>
      <c r="H2460" s="231">
        <v>4.5711984700000001E-3</v>
      </c>
    </row>
    <row r="2461" spans="1:8">
      <c r="A2461" s="227" t="s">
        <v>132</v>
      </c>
      <c r="B2461" s="227" t="s">
        <v>57</v>
      </c>
      <c r="C2461" s="227" t="s">
        <v>63</v>
      </c>
      <c r="D2461" s="230">
        <v>1160</v>
      </c>
      <c r="E2461" s="231">
        <v>6.4725612299999999E-3</v>
      </c>
      <c r="F2461" s="231">
        <v>1.3173189700000001E-3</v>
      </c>
      <c r="G2461" s="231">
        <v>9.7907662000000007E-4</v>
      </c>
      <c r="H2461" s="231">
        <v>4.1761651400000002E-3</v>
      </c>
    </row>
    <row r="2462" spans="1:8">
      <c r="A2462" s="227" t="s">
        <v>132</v>
      </c>
      <c r="B2462" s="227" t="s">
        <v>59</v>
      </c>
      <c r="C2462" s="227" t="s">
        <v>63</v>
      </c>
      <c r="D2462" s="230">
        <v>510</v>
      </c>
      <c r="E2462" s="231">
        <v>5.8219405799999997E-3</v>
      </c>
      <c r="F2462" s="231">
        <v>1.1058231099999999E-3</v>
      </c>
      <c r="G2462" s="231">
        <v>8.9660469999999998E-4</v>
      </c>
      <c r="H2462" s="231">
        <v>3.81951227E-3</v>
      </c>
    </row>
    <row r="2463" spans="1:8">
      <c r="A2463" s="227" t="s">
        <v>132</v>
      </c>
      <c r="B2463" s="227" t="s">
        <v>60</v>
      </c>
      <c r="C2463" s="227" t="s">
        <v>63</v>
      </c>
      <c r="D2463" s="230">
        <v>208</v>
      </c>
      <c r="E2463" s="231">
        <v>6.2921783600000001E-3</v>
      </c>
      <c r="F2463" s="231">
        <v>1.4127045400000001E-3</v>
      </c>
      <c r="G2463" s="231">
        <v>8.9387438999999997E-4</v>
      </c>
      <c r="H2463" s="231">
        <v>3.9855989399999996E-3</v>
      </c>
    </row>
    <row r="2464" spans="1:8">
      <c r="A2464" s="227" t="s">
        <v>132</v>
      </c>
      <c r="B2464" s="227" t="s">
        <v>61</v>
      </c>
      <c r="C2464" s="227" t="s">
        <v>63</v>
      </c>
      <c r="D2464" s="230">
        <v>102</v>
      </c>
      <c r="E2464" s="231">
        <v>8.1082060199999997E-3</v>
      </c>
      <c r="F2464" s="231">
        <v>2.0631351899999999E-3</v>
      </c>
      <c r="G2464" s="231">
        <v>1.11712485E-3</v>
      </c>
      <c r="H2464" s="231">
        <v>4.9279454700000003E-3</v>
      </c>
    </row>
    <row r="2465" spans="1:8">
      <c r="A2465" s="227" t="s">
        <v>132</v>
      </c>
      <c r="B2465" s="227" t="s">
        <v>62</v>
      </c>
      <c r="C2465" s="227" t="s">
        <v>63</v>
      </c>
      <c r="D2465" s="230">
        <v>340</v>
      </c>
      <c r="E2465" s="231">
        <v>7.0681506299999997E-3</v>
      </c>
      <c r="F2465" s="231">
        <v>1.3524643599999999E-3</v>
      </c>
      <c r="G2465" s="231">
        <v>1.1134937599999999E-3</v>
      </c>
      <c r="H2465" s="231">
        <v>4.6021920299999996E-3</v>
      </c>
    </row>
    <row r="2466" spans="1:8">
      <c r="A2466" s="227" t="s">
        <v>132</v>
      </c>
      <c r="B2466" s="227" t="s">
        <v>57</v>
      </c>
      <c r="C2466" s="227" t="s">
        <v>64</v>
      </c>
      <c r="D2466" s="230">
        <v>666</v>
      </c>
      <c r="E2466" s="231">
        <v>7.0048518199999996E-3</v>
      </c>
      <c r="F2466" s="231">
        <v>1.2380607299999999E-3</v>
      </c>
      <c r="G2466" s="231">
        <v>1.62080459E-3</v>
      </c>
      <c r="H2466" s="231">
        <v>4.1459860199999999E-3</v>
      </c>
    </row>
    <row r="2467" spans="1:8">
      <c r="A2467" s="227" t="s">
        <v>132</v>
      </c>
      <c r="B2467" s="227" t="s">
        <v>59</v>
      </c>
      <c r="C2467" s="227" t="s">
        <v>64</v>
      </c>
      <c r="D2467" s="230">
        <v>269</v>
      </c>
      <c r="E2467" s="231">
        <v>6.67604614E-3</v>
      </c>
      <c r="F2467" s="231">
        <v>1.04588301E-3</v>
      </c>
      <c r="G2467" s="231">
        <v>1.44099349E-3</v>
      </c>
      <c r="H2467" s="231">
        <v>4.1891691799999997E-3</v>
      </c>
    </row>
    <row r="2468" spans="1:8">
      <c r="A2468" s="227" t="s">
        <v>132</v>
      </c>
      <c r="B2468" s="227" t="s">
        <v>60</v>
      </c>
      <c r="C2468" s="227" t="s">
        <v>64</v>
      </c>
      <c r="D2468" s="230">
        <v>161</v>
      </c>
      <c r="E2468" s="231">
        <v>6.6495569399999998E-3</v>
      </c>
      <c r="F2468" s="231">
        <v>1.35050009E-3</v>
      </c>
      <c r="G2468" s="231">
        <v>1.6579678899999999E-3</v>
      </c>
      <c r="H2468" s="231">
        <v>3.6410884299999998E-3</v>
      </c>
    </row>
    <row r="2469" spans="1:8">
      <c r="A2469" s="227" t="s">
        <v>132</v>
      </c>
      <c r="B2469" s="227" t="s">
        <v>61</v>
      </c>
      <c r="C2469" s="227" t="s">
        <v>64</v>
      </c>
      <c r="D2469" s="230">
        <v>57</v>
      </c>
      <c r="E2469" s="231">
        <v>8.8777206500000004E-3</v>
      </c>
      <c r="F2469" s="231">
        <v>1.67397632E-3</v>
      </c>
      <c r="G2469" s="231">
        <v>2.1263805600000001E-3</v>
      </c>
      <c r="H2469" s="231">
        <v>5.0773633200000001E-3</v>
      </c>
    </row>
    <row r="2470" spans="1:8">
      <c r="A2470" s="227" t="s">
        <v>132</v>
      </c>
      <c r="B2470" s="227" t="s">
        <v>62</v>
      </c>
      <c r="C2470" s="227" t="s">
        <v>64</v>
      </c>
      <c r="D2470" s="230">
        <v>179</v>
      </c>
      <c r="E2470" s="231">
        <v>7.2221573200000003E-3</v>
      </c>
      <c r="F2470" s="231">
        <v>1.2869204100000001E-3</v>
      </c>
      <c r="G2470" s="231">
        <v>1.69660384E-3</v>
      </c>
      <c r="H2470" s="231">
        <v>4.2386325800000003E-3</v>
      </c>
    </row>
    <row r="2471" spans="1:8">
      <c r="A2471" s="227" t="s">
        <v>132</v>
      </c>
      <c r="B2471" s="227" t="s">
        <v>57</v>
      </c>
      <c r="C2471" s="227" t="s">
        <v>65</v>
      </c>
      <c r="D2471" s="230">
        <v>753</v>
      </c>
      <c r="E2471" s="231">
        <v>5.5274117000000001E-3</v>
      </c>
      <c r="F2471" s="231">
        <v>8.0821750000000003E-4</v>
      </c>
      <c r="G2471" s="231">
        <v>5.0484765999999996E-4</v>
      </c>
      <c r="H2471" s="231">
        <v>4.2143460900000004E-3</v>
      </c>
    </row>
    <row r="2472" spans="1:8">
      <c r="A2472" s="227" t="s">
        <v>132</v>
      </c>
      <c r="B2472" s="227" t="s">
        <v>59</v>
      </c>
      <c r="C2472" s="227" t="s">
        <v>65</v>
      </c>
      <c r="D2472" s="230">
        <v>362</v>
      </c>
      <c r="E2472" s="231">
        <v>5.1039426000000004E-3</v>
      </c>
      <c r="F2472" s="231">
        <v>6.5694034999999997E-4</v>
      </c>
      <c r="G2472" s="231">
        <v>4.5285939999999998E-4</v>
      </c>
      <c r="H2472" s="231">
        <v>3.9941424000000001E-3</v>
      </c>
    </row>
    <row r="2473" spans="1:8">
      <c r="A2473" s="227" t="s">
        <v>132</v>
      </c>
      <c r="B2473" s="227" t="s">
        <v>60</v>
      </c>
      <c r="C2473" s="227" t="s">
        <v>65</v>
      </c>
      <c r="D2473" s="230">
        <v>178</v>
      </c>
      <c r="E2473" s="231">
        <v>5.4087986500000003E-3</v>
      </c>
      <c r="F2473" s="231">
        <v>8.8281552999999995E-4</v>
      </c>
      <c r="G2473" s="231">
        <v>5.1068950999999996E-4</v>
      </c>
      <c r="H2473" s="231">
        <v>4.0152931599999999E-3</v>
      </c>
    </row>
    <row r="2474" spans="1:8">
      <c r="A2474" s="227" t="s">
        <v>132</v>
      </c>
      <c r="B2474" s="227" t="s">
        <v>61</v>
      </c>
      <c r="C2474" s="227" t="s">
        <v>65</v>
      </c>
      <c r="D2474" s="230">
        <v>20</v>
      </c>
      <c r="E2474" s="231">
        <v>8.0827544300000002E-3</v>
      </c>
      <c r="F2474" s="231">
        <v>1.8304396100000001E-3</v>
      </c>
      <c r="G2474" s="231">
        <v>5.4108784E-4</v>
      </c>
      <c r="H2474" s="231">
        <v>5.7112266199999999E-3</v>
      </c>
    </row>
    <row r="2475" spans="1:8">
      <c r="A2475" s="227" t="s">
        <v>132</v>
      </c>
      <c r="B2475" s="227" t="s">
        <v>62</v>
      </c>
      <c r="C2475" s="227" t="s">
        <v>65</v>
      </c>
      <c r="D2475" s="230">
        <v>193</v>
      </c>
      <c r="E2475" s="231">
        <v>6.1662826099999997E-3</v>
      </c>
      <c r="F2475" s="231">
        <v>9.1723013999999998E-4</v>
      </c>
      <c r="G2475" s="231">
        <v>5.9321603999999998E-4</v>
      </c>
      <c r="H2475" s="231">
        <v>4.6558359700000001E-3</v>
      </c>
    </row>
    <row r="2476" spans="1:8">
      <c r="A2476" s="227" t="s">
        <v>132</v>
      </c>
      <c r="B2476" s="227" t="s">
        <v>57</v>
      </c>
      <c r="C2476" s="227" t="s">
        <v>66</v>
      </c>
      <c r="D2476" s="230">
        <v>844</v>
      </c>
      <c r="E2476" s="231">
        <v>6.5669017399999996E-3</v>
      </c>
      <c r="F2476" s="231">
        <v>8.1066492000000001E-4</v>
      </c>
      <c r="G2476" s="231">
        <v>1.02143923E-3</v>
      </c>
      <c r="H2476" s="231">
        <v>4.7347971100000002E-3</v>
      </c>
    </row>
    <row r="2477" spans="1:8">
      <c r="A2477" s="227" t="s">
        <v>132</v>
      </c>
      <c r="B2477" s="227" t="s">
        <v>59</v>
      </c>
      <c r="C2477" s="227" t="s">
        <v>66</v>
      </c>
      <c r="D2477" s="230">
        <v>331</v>
      </c>
      <c r="E2477" s="231">
        <v>6.2762949199999998E-3</v>
      </c>
      <c r="F2477" s="231">
        <v>6.8486323999999998E-4</v>
      </c>
      <c r="G2477" s="231">
        <v>9.5847996E-4</v>
      </c>
      <c r="H2477" s="231">
        <v>4.6329512199999997E-3</v>
      </c>
    </row>
    <row r="2478" spans="1:8">
      <c r="A2478" s="227" t="s">
        <v>132</v>
      </c>
      <c r="B2478" s="227" t="s">
        <v>60</v>
      </c>
      <c r="C2478" s="227" t="s">
        <v>66</v>
      </c>
      <c r="D2478" s="230">
        <v>194</v>
      </c>
      <c r="E2478" s="231">
        <v>6.2253004500000004E-3</v>
      </c>
      <c r="F2478" s="231">
        <v>8.6137338999999998E-4</v>
      </c>
      <c r="G2478" s="231">
        <v>9.3415879999999998E-4</v>
      </c>
      <c r="H2478" s="231">
        <v>4.4297677899999997E-3</v>
      </c>
    </row>
    <row r="2479" spans="1:8">
      <c r="A2479" s="227" t="s">
        <v>132</v>
      </c>
      <c r="B2479" s="227" t="s">
        <v>61</v>
      </c>
      <c r="C2479" s="227" t="s">
        <v>66</v>
      </c>
      <c r="D2479" s="230">
        <v>87</v>
      </c>
      <c r="E2479" s="231">
        <v>8.0922730699999994E-3</v>
      </c>
      <c r="F2479" s="231">
        <v>1.1639259E-3</v>
      </c>
      <c r="G2479" s="231">
        <v>1.09195378E-3</v>
      </c>
      <c r="H2479" s="231">
        <v>5.8363929E-3</v>
      </c>
    </row>
    <row r="2480" spans="1:8">
      <c r="A2480" s="227" t="s">
        <v>132</v>
      </c>
      <c r="B2480" s="227" t="s">
        <v>62</v>
      </c>
      <c r="C2480" s="227" t="s">
        <v>66</v>
      </c>
      <c r="D2480" s="230">
        <v>232</v>
      </c>
      <c r="E2480" s="231">
        <v>6.6951526200000003E-3</v>
      </c>
      <c r="F2480" s="231">
        <v>8.1527357000000004E-4</v>
      </c>
      <c r="G2480" s="231">
        <v>1.1578062799999999E-3</v>
      </c>
      <c r="H2480" s="231">
        <v>4.7220723200000004E-3</v>
      </c>
    </row>
    <row r="2481" spans="1:8">
      <c r="A2481" s="227" t="s">
        <v>132</v>
      </c>
      <c r="B2481" s="227" t="s">
        <v>57</v>
      </c>
      <c r="C2481" s="227" t="s">
        <v>67</v>
      </c>
      <c r="D2481" s="230">
        <v>791</v>
      </c>
      <c r="E2481" s="231">
        <v>7.3759040399999998E-3</v>
      </c>
      <c r="F2481" s="231">
        <v>7.1797278999999998E-4</v>
      </c>
      <c r="G2481" s="231">
        <v>1.5627338799999999E-3</v>
      </c>
      <c r="H2481" s="231">
        <v>5.0951968999999996E-3</v>
      </c>
    </row>
    <row r="2482" spans="1:8">
      <c r="A2482" s="227" t="s">
        <v>132</v>
      </c>
      <c r="B2482" s="227" t="s">
        <v>59</v>
      </c>
      <c r="C2482" s="227" t="s">
        <v>67</v>
      </c>
      <c r="D2482" s="230">
        <v>260</v>
      </c>
      <c r="E2482" s="231">
        <v>6.4844193099999996E-3</v>
      </c>
      <c r="F2482" s="231">
        <v>6.3368031000000003E-4</v>
      </c>
      <c r="G2482" s="231">
        <v>1.36903467E-3</v>
      </c>
      <c r="H2482" s="231">
        <v>4.4817038300000002E-3</v>
      </c>
    </row>
    <row r="2483" spans="1:8">
      <c r="A2483" s="227" t="s">
        <v>132</v>
      </c>
      <c r="B2483" s="227" t="s">
        <v>60</v>
      </c>
      <c r="C2483" s="227" t="s">
        <v>67</v>
      </c>
      <c r="D2483" s="230">
        <v>202</v>
      </c>
      <c r="E2483" s="231">
        <v>6.66529129E-3</v>
      </c>
      <c r="F2483" s="231">
        <v>7.3713076000000001E-4</v>
      </c>
      <c r="G2483" s="231">
        <v>1.50909859E-3</v>
      </c>
      <c r="H2483" s="231">
        <v>4.41906148E-3</v>
      </c>
    </row>
    <row r="2484" spans="1:8">
      <c r="A2484" s="227" t="s">
        <v>132</v>
      </c>
      <c r="B2484" s="227" t="s">
        <v>61</v>
      </c>
      <c r="C2484" s="227" t="s">
        <v>67</v>
      </c>
      <c r="D2484" s="230">
        <v>82</v>
      </c>
      <c r="E2484" s="231">
        <v>8.4674229699999992E-3</v>
      </c>
      <c r="F2484" s="231">
        <v>8.3897897999999998E-4</v>
      </c>
      <c r="G2484" s="231">
        <v>1.68699163E-3</v>
      </c>
      <c r="H2484" s="231">
        <v>5.9414518700000004E-3</v>
      </c>
    </row>
    <row r="2485" spans="1:8">
      <c r="A2485" s="227" t="s">
        <v>132</v>
      </c>
      <c r="B2485" s="227" t="s">
        <v>62</v>
      </c>
      <c r="C2485" s="227" t="s">
        <v>67</v>
      </c>
      <c r="D2485" s="230">
        <v>247</v>
      </c>
      <c r="E2485" s="231">
        <v>8.5330913099999992E-3</v>
      </c>
      <c r="F2485" s="231">
        <v>7.5086195999999998E-4</v>
      </c>
      <c r="G2485" s="231">
        <v>1.7692398900000001E-3</v>
      </c>
      <c r="H2485" s="231">
        <v>6.0129889799999999E-3</v>
      </c>
    </row>
    <row r="2486" spans="1:8">
      <c r="A2486" s="227" t="s">
        <v>132</v>
      </c>
      <c r="B2486" s="227" t="s">
        <v>57</v>
      </c>
      <c r="C2486" s="227" t="s">
        <v>68</v>
      </c>
      <c r="D2486" s="230">
        <v>847</v>
      </c>
      <c r="E2486" s="231">
        <v>6.7738393499999997E-3</v>
      </c>
      <c r="F2486" s="231">
        <v>1.0272637299999999E-3</v>
      </c>
      <c r="G2486" s="231">
        <v>1.14713123E-3</v>
      </c>
      <c r="H2486" s="231">
        <v>4.5994438799999999E-3</v>
      </c>
    </row>
    <row r="2487" spans="1:8">
      <c r="A2487" s="227" t="s">
        <v>132</v>
      </c>
      <c r="B2487" s="227" t="s">
        <v>59</v>
      </c>
      <c r="C2487" s="227" t="s">
        <v>68</v>
      </c>
      <c r="D2487" s="230">
        <v>333</v>
      </c>
      <c r="E2487" s="231">
        <v>6.2323084599999997E-3</v>
      </c>
      <c r="F2487" s="231">
        <v>7.8043296999999998E-4</v>
      </c>
      <c r="G2487" s="231">
        <v>1.0938018800000001E-3</v>
      </c>
      <c r="H2487" s="231">
        <v>4.3580731100000001E-3</v>
      </c>
    </row>
    <row r="2488" spans="1:8">
      <c r="A2488" s="227" t="s">
        <v>132</v>
      </c>
      <c r="B2488" s="227" t="s">
        <v>60</v>
      </c>
      <c r="C2488" s="227" t="s">
        <v>68</v>
      </c>
      <c r="D2488" s="230">
        <v>211</v>
      </c>
      <c r="E2488" s="231">
        <v>7.1350050399999997E-3</v>
      </c>
      <c r="F2488" s="231">
        <v>1.0671732499999999E-3</v>
      </c>
      <c r="G2488" s="231">
        <v>1.1269635000000001E-3</v>
      </c>
      <c r="H2488" s="231">
        <v>4.9408677700000002E-3</v>
      </c>
    </row>
    <row r="2489" spans="1:8">
      <c r="A2489" s="227" t="s">
        <v>132</v>
      </c>
      <c r="B2489" s="227" t="s">
        <v>61</v>
      </c>
      <c r="C2489" s="227" t="s">
        <v>68</v>
      </c>
      <c r="D2489" s="230">
        <v>64</v>
      </c>
      <c r="E2489" s="231">
        <v>8.7735095700000008E-3</v>
      </c>
      <c r="F2489" s="231">
        <v>1.75021681E-3</v>
      </c>
      <c r="G2489" s="231">
        <v>1.4599607099999999E-3</v>
      </c>
      <c r="H2489" s="231">
        <v>5.5633316600000003E-3</v>
      </c>
    </row>
    <row r="2490" spans="1:8">
      <c r="A2490" s="227" t="s">
        <v>132</v>
      </c>
      <c r="B2490" s="227" t="s">
        <v>62</v>
      </c>
      <c r="C2490" s="227" t="s">
        <v>68</v>
      </c>
      <c r="D2490" s="230">
        <v>239</v>
      </c>
      <c r="E2490" s="231">
        <v>6.6740273500000002E-3</v>
      </c>
      <c r="F2490" s="231">
        <v>1.14234633E-3</v>
      </c>
      <c r="G2490" s="231">
        <v>1.15547007E-3</v>
      </c>
      <c r="H2490" s="231">
        <v>4.3762104500000001E-3</v>
      </c>
    </row>
    <row r="2491" spans="1:8">
      <c r="A2491" s="227" t="s">
        <v>132</v>
      </c>
      <c r="B2491" s="227" t="s">
        <v>57</v>
      </c>
      <c r="C2491" s="227" t="s">
        <v>69</v>
      </c>
      <c r="D2491" s="230">
        <v>685</v>
      </c>
      <c r="E2491" s="231">
        <v>4.6199139300000004E-3</v>
      </c>
      <c r="F2491" s="231">
        <v>8.4472131000000005E-4</v>
      </c>
      <c r="G2491" s="231">
        <v>5.1921103999999995E-4</v>
      </c>
      <c r="H2491" s="231">
        <v>3.2559810999999998E-3</v>
      </c>
    </row>
    <row r="2492" spans="1:8">
      <c r="A2492" s="227" t="s">
        <v>132</v>
      </c>
      <c r="B2492" s="227" t="s">
        <v>59</v>
      </c>
      <c r="C2492" s="227" t="s">
        <v>69</v>
      </c>
      <c r="D2492" s="230">
        <v>265</v>
      </c>
      <c r="E2492" s="231">
        <v>4.2034851000000003E-3</v>
      </c>
      <c r="F2492" s="231">
        <v>8.1926950999999999E-4</v>
      </c>
      <c r="G2492" s="231">
        <v>4.3815491E-4</v>
      </c>
      <c r="H2492" s="231">
        <v>2.9460602E-3</v>
      </c>
    </row>
    <row r="2493" spans="1:8">
      <c r="A2493" s="227" t="s">
        <v>132</v>
      </c>
      <c r="B2493" s="227" t="s">
        <v>60</v>
      </c>
      <c r="C2493" s="227" t="s">
        <v>69</v>
      </c>
      <c r="D2493" s="230">
        <v>171</v>
      </c>
      <c r="E2493" s="231">
        <v>4.6433016899999997E-3</v>
      </c>
      <c r="F2493" s="231">
        <v>8.8193066000000003E-4</v>
      </c>
      <c r="G2493" s="231">
        <v>4.9145796999999997E-4</v>
      </c>
      <c r="H2493" s="231">
        <v>3.2699125800000001E-3</v>
      </c>
    </row>
    <row r="2494" spans="1:8">
      <c r="A2494" s="227" t="s">
        <v>132</v>
      </c>
      <c r="B2494" s="227" t="s">
        <v>61</v>
      </c>
      <c r="C2494" s="227" t="s">
        <v>69</v>
      </c>
      <c r="D2494" s="230">
        <v>47</v>
      </c>
      <c r="E2494" s="231">
        <v>5.9640954999999997E-3</v>
      </c>
      <c r="F2494" s="231">
        <v>1.1837566699999999E-3</v>
      </c>
      <c r="G2494" s="231">
        <v>5.1196786999999999E-4</v>
      </c>
      <c r="H2494" s="231">
        <v>4.2683705100000002E-3</v>
      </c>
    </row>
    <row r="2495" spans="1:8">
      <c r="A2495" s="227" t="s">
        <v>132</v>
      </c>
      <c r="B2495" s="227" t="s">
        <v>62</v>
      </c>
      <c r="C2495" s="227" t="s">
        <v>69</v>
      </c>
      <c r="D2495" s="230">
        <v>202</v>
      </c>
      <c r="E2495" s="231">
        <v>4.8336654200000001E-3</v>
      </c>
      <c r="F2495" s="231">
        <v>7.6772758999999998E-4</v>
      </c>
      <c r="G2495" s="231">
        <v>6.5072629000000005E-4</v>
      </c>
      <c r="H2495" s="231">
        <v>3.4152110700000002E-3</v>
      </c>
    </row>
    <row r="2496" spans="1:8">
      <c r="A2496" s="227" t="s">
        <v>132</v>
      </c>
      <c r="B2496" s="227" t="s">
        <v>57</v>
      </c>
      <c r="C2496" s="227" t="s">
        <v>70</v>
      </c>
      <c r="D2496" s="230">
        <v>644</v>
      </c>
      <c r="E2496" s="231">
        <v>8.6505058399999994E-3</v>
      </c>
      <c r="F2496" s="231">
        <v>1.20699239E-3</v>
      </c>
      <c r="G2496" s="231">
        <v>2.00896428E-3</v>
      </c>
      <c r="H2496" s="231">
        <v>5.4345487399999996E-3</v>
      </c>
    </row>
    <row r="2497" spans="1:8">
      <c r="A2497" s="227" t="s">
        <v>132</v>
      </c>
      <c r="B2497" s="227" t="s">
        <v>59</v>
      </c>
      <c r="C2497" s="227" t="s">
        <v>70</v>
      </c>
      <c r="D2497" s="230">
        <v>241</v>
      </c>
      <c r="E2497" s="231">
        <v>7.9006259799999992E-3</v>
      </c>
      <c r="F2497" s="231">
        <v>9.9455370000000004E-4</v>
      </c>
      <c r="G2497" s="231">
        <v>1.80862894E-3</v>
      </c>
      <c r="H2497" s="231">
        <v>5.0974428999999996E-3</v>
      </c>
    </row>
    <row r="2498" spans="1:8">
      <c r="A2498" s="227" t="s">
        <v>132</v>
      </c>
      <c r="B2498" s="227" t="s">
        <v>60</v>
      </c>
      <c r="C2498" s="227" t="s">
        <v>70</v>
      </c>
      <c r="D2498" s="230">
        <v>129</v>
      </c>
      <c r="E2498" s="231">
        <v>7.7745475400000002E-3</v>
      </c>
      <c r="F2498" s="231">
        <v>1.14439758E-3</v>
      </c>
      <c r="G2498" s="231">
        <v>1.64952961E-3</v>
      </c>
      <c r="H2498" s="231">
        <v>4.9806199400000001E-3</v>
      </c>
    </row>
    <row r="2499" spans="1:8">
      <c r="A2499" s="227" t="s">
        <v>132</v>
      </c>
      <c r="B2499" s="227" t="s">
        <v>61</v>
      </c>
      <c r="C2499" s="227" t="s">
        <v>70</v>
      </c>
      <c r="D2499" s="230">
        <v>89</v>
      </c>
      <c r="E2499" s="231">
        <v>1.060614312E-2</v>
      </c>
      <c r="F2499" s="231">
        <v>1.78175697E-3</v>
      </c>
      <c r="G2499" s="231">
        <v>2.4509724999999998E-3</v>
      </c>
      <c r="H2499" s="231">
        <v>6.3734132099999997E-3</v>
      </c>
    </row>
    <row r="2500" spans="1:8">
      <c r="A2500" s="227" t="s">
        <v>132</v>
      </c>
      <c r="B2500" s="227" t="s">
        <v>62</v>
      </c>
      <c r="C2500" s="227" t="s">
        <v>70</v>
      </c>
      <c r="D2500" s="230">
        <v>185</v>
      </c>
      <c r="E2500" s="231">
        <v>9.29735961E-3</v>
      </c>
      <c r="F2500" s="231">
        <v>1.25087567E-3</v>
      </c>
      <c r="G2500" s="231">
        <v>2.3079326899999998E-3</v>
      </c>
      <c r="H2500" s="231">
        <v>5.7385508199999996E-3</v>
      </c>
    </row>
    <row r="2501" spans="1:8">
      <c r="A2501" s="227" t="s">
        <v>132</v>
      </c>
      <c r="B2501" s="227" t="s">
        <v>57</v>
      </c>
      <c r="C2501" s="227" t="s">
        <v>71</v>
      </c>
      <c r="D2501" s="230">
        <v>628</v>
      </c>
      <c r="E2501" s="231">
        <v>7.5676012000000003E-3</v>
      </c>
      <c r="F2501" s="231">
        <v>1.0917961700000001E-3</v>
      </c>
      <c r="G2501" s="231">
        <v>1.55831614E-3</v>
      </c>
      <c r="H2501" s="231">
        <v>4.9174884000000004E-3</v>
      </c>
    </row>
    <row r="2502" spans="1:8">
      <c r="A2502" s="227" t="s">
        <v>132</v>
      </c>
      <c r="B2502" s="227" t="s">
        <v>59</v>
      </c>
      <c r="C2502" s="227" t="s">
        <v>71</v>
      </c>
      <c r="D2502" s="230">
        <v>240</v>
      </c>
      <c r="E2502" s="231">
        <v>6.3244114100000004E-3</v>
      </c>
      <c r="F2502" s="231">
        <v>8.4490716E-4</v>
      </c>
      <c r="G2502" s="231">
        <v>1.45259427E-3</v>
      </c>
      <c r="H2502" s="231">
        <v>4.0269094900000002E-3</v>
      </c>
    </row>
    <row r="2503" spans="1:8">
      <c r="A2503" s="227" t="s">
        <v>132</v>
      </c>
      <c r="B2503" s="227" t="s">
        <v>60</v>
      </c>
      <c r="C2503" s="227" t="s">
        <v>71</v>
      </c>
      <c r="D2503" s="230">
        <v>142</v>
      </c>
      <c r="E2503" s="231">
        <v>7.8438801699999994E-3</v>
      </c>
      <c r="F2503" s="231">
        <v>1.2610032699999999E-3</v>
      </c>
      <c r="G2503" s="231">
        <v>1.67229046E-3</v>
      </c>
      <c r="H2503" s="231">
        <v>4.91058594E-3</v>
      </c>
    </row>
    <row r="2504" spans="1:8">
      <c r="A2504" s="227" t="s">
        <v>132</v>
      </c>
      <c r="B2504" s="227" t="s">
        <v>61</v>
      </c>
      <c r="C2504" s="227" t="s">
        <v>71</v>
      </c>
      <c r="D2504" s="230">
        <v>78</v>
      </c>
      <c r="E2504" s="231">
        <v>8.7955541299999992E-3</v>
      </c>
      <c r="F2504" s="231">
        <v>1.61117023E-3</v>
      </c>
      <c r="G2504" s="231">
        <v>1.60375096E-3</v>
      </c>
      <c r="H2504" s="231">
        <v>5.5806324500000002E-3</v>
      </c>
    </row>
    <row r="2505" spans="1:8">
      <c r="A2505" s="227" t="s">
        <v>132</v>
      </c>
      <c r="B2505" s="227" t="s">
        <v>62</v>
      </c>
      <c r="C2505" s="227" t="s">
        <v>71</v>
      </c>
      <c r="D2505" s="230">
        <v>168</v>
      </c>
      <c r="E2505" s="231">
        <v>8.5399441000000003E-3</v>
      </c>
      <c r="F2505" s="231">
        <v>1.06033651E-3</v>
      </c>
      <c r="G2505" s="231">
        <v>1.5919172000000001E-3</v>
      </c>
      <c r="H2505" s="231">
        <v>5.8876898999999996E-3</v>
      </c>
    </row>
    <row r="2506" spans="1:8">
      <c r="A2506" s="227" t="s">
        <v>132</v>
      </c>
      <c r="B2506" s="227" t="s">
        <v>57</v>
      </c>
      <c r="C2506" s="227" t="s">
        <v>72</v>
      </c>
      <c r="D2506" s="230">
        <v>981</v>
      </c>
      <c r="E2506" s="231">
        <v>7.1584642900000004E-3</v>
      </c>
      <c r="F2506" s="231">
        <v>1.0889773699999999E-3</v>
      </c>
      <c r="G2506" s="231">
        <v>1.5525656399999999E-3</v>
      </c>
      <c r="H2506" s="231">
        <v>4.5169208000000001E-3</v>
      </c>
    </row>
    <row r="2507" spans="1:8">
      <c r="A2507" s="227" t="s">
        <v>132</v>
      </c>
      <c r="B2507" s="227" t="s">
        <v>59</v>
      </c>
      <c r="C2507" s="227" t="s">
        <v>72</v>
      </c>
      <c r="D2507" s="230">
        <v>400</v>
      </c>
      <c r="E2507" s="231">
        <v>6.6388018399999998E-3</v>
      </c>
      <c r="F2507" s="231">
        <v>9.5384815000000003E-4</v>
      </c>
      <c r="G2507" s="231">
        <v>1.45813054E-3</v>
      </c>
      <c r="H2507" s="231">
        <v>4.2268226899999997E-3</v>
      </c>
    </row>
    <row r="2508" spans="1:8">
      <c r="A2508" s="227" t="s">
        <v>132</v>
      </c>
      <c r="B2508" s="227" t="s">
        <v>60</v>
      </c>
      <c r="C2508" s="227" t="s">
        <v>72</v>
      </c>
      <c r="D2508" s="230">
        <v>208</v>
      </c>
      <c r="E2508" s="231">
        <v>7.1394784800000001E-3</v>
      </c>
      <c r="F2508" s="231">
        <v>1.01011592E-3</v>
      </c>
      <c r="G2508" s="231">
        <v>1.57045697E-3</v>
      </c>
      <c r="H2508" s="231">
        <v>4.5589051299999997E-3</v>
      </c>
    </row>
    <row r="2509" spans="1:8">
      <c r="A2509" s="227" t="s">
        <v>132</v>
      </c>
      <c r="B2509" s="227" t="s">
        <v>61</v>
      </c>
      <c r="C2509" s="227" t="s">
        <v>72</v>
      </c>
      <c r="D2509" s="230">
        <v>114</v>
      </c>
      <c r="E2509" s="231">
        <v>7.9926085900000002E-3</v>
      </c>
      <c r="F2509" s="231">
        <v>1.38259396E-3</v>
      </c>
      <c r="G2509" s="231">
        <v>1.6918451299999999E-3</v>
      </c>
      <c r="H2509" s="231">
        <v>4.9181689900000001E-3</v>
      </c>
    </row>
    <row r="2510" spans="1:8">
      <c r="A2510" s="227" t="s">
        <v>132</v>
      </c>
      <c r="B2510" s="227" t="s">
        <v>62</v>
      </c>
      <c r="C2510" s="227" t="s">
        <v>72</v>
      </c>
      <c r="D2510" s="230">
        <v>259</v>
      </c>
      <c r="E2510" s="231">
        <v>7.6091267600000003E-3</v>
      </c>
      <c r="F2510" s="231">
        <v>1.2317672400000001E-3</v>
      </c>
      <c r="G2510" s="231">
        <v>1.6227385400000001E-3</v>
      </c>
      <c r="H2510" s="231">
        <v>4.7546204600000001E-3</v>
      </c>
    </row>
    <row r="2511" spans="1:8">
      <c r="A2511" s="227" t="s">
        <v>132</v>
      </c>
      <c r="B2511" s="227" t="s">
        <v>57</v>
      </c>
      <c r="C2511" s="227" t="s">
        <v>73</v>
      </c>
      <c r="D2511" s="230">
        <v>1957</v>
      </c>
      <c r="E2511" s="231">
        <v>7.1559711999999998E-3</v>
      </c>
      <c r="F2511" s="231">
        <v>6.4724895000000001E-4</v>
      </c>
      <c r="G2511" s="231">
        <v>1.8258823999999999E-3</v>
      </c>
      <c r="H2511" s="231">
        <v>4.6828393799999996E-3</v>
      </c>
    </row>
    <row r="2512" spans="1:8">
      <c r="A2512" s="227" t="s">
        <v>132</v>
      </c>
      <c r="B2512" s="227" t="s">
        <v>59</v>
      </c>
      <c r="C2512" s="227" t="s">
        <v>73</v>
      </c>
      <c r="D2512" s="230">
        <v>857</v>
      </c>
      <c r="E2512" s="231">
        <v>6.1877941700000001E-3</v>
      </c>
      <c r="F2512" s="231">
        <v>5.6060631000000001E-4</v>
      </c>
      <c r="G2512" s="231">
        <v>1.59878861E-3</v>
      </c>
      <c r="H2512" s="231">
        <v>4.0283987800000002E-3</v>
      </c>
    </row>
    <row r="2513" spans="1:8">
      <c r="A2513" s="227" t="s">
        <v>132</v>
      </c>
      <c r="B2513" s="227" t="s">
        <v>60</v>
      </c>
      <c r="C2513" s="227" t="s">
        <v>73</v>
      </c>
      <c r="D2513" s="230">
        <v>455</v>
      </c>
      <c r="E2513" s="231">
        <v>7.2877999299999999E-3</v>
      </c>
      <c r="F2513" s="231">
        <v>6.8292101000000003E-4</v>
      </c>
      <c r="G2513" s="231">
        <v>1.9090860599999999E-3</v>
      </c>
      <c r="H2513" s="231">
        <v>4.69579239E-3</v>
      </c>
    </row>
    <row r="2514" spans="1:8">
      <c r="A2514" s="227" t="s">
        <v>132</v>
      </c>
      <c r="B2514" s="227" t="s">
        <v>61</v>
      </c>
      <c r="C2514" s="227" t="s">
        <v>73</v>
      </c>
      <c r="D2514" s="230">
        <v>112</v>
      </c>
      <c r="E2514" s="231">
        <v>8.3576180000000007E-3</v>
      </c>
      <c r="F2514" s="231">
        <v>7.6109848999999998E-4</v>
      </c>
      <c r="G2514" s="231">
        <v>2.0023145700000002E-3</v>
      </c>
      <c r="H2514" s="231">
        <v>5.59420447E-3</v>
      </c>
    </row>
    <row r="2515" spans="1:8">
      <c r="A2515" s="227" t="s">
        <v>132</v>
      </c>
      <c r="B2515" s="227" t="s">
        <v>62</v>
      </c>
      <c r="C2515" s="227" t="s">
        <v>73</v>
      </c>
      <c r="D2515" s="230">
        <v>533</v>
      </c>
      <c r="E2515" s="231">
        <v>8.3476432400000009E-3</v>
      </c>
      <c r="F2515" s="231">
        <v>7.3218481E-4</v>
      </c>
      <c r="G2515" s="231">
        <v>2.0829205E-3</v>
      </c>
      <c r="H2515" s="231">
        <v>5.5325374599999996E-3</v>
      </c>
    </row>
    <row r="2516" spans="1:8">
      <c r="A2516" s="227" t="s">
        <v>132</v>
      </c>
      <c r="B2516" s="227" t="s">
        <v>57</v>
      </c>
      <c r="C2516" s="227" t="s">
        <v>74</v>
      </c>
      <c r="D2516" s="230">
        <v>1600</v>
      </c>
      <c r="E2516" s="231">
        <v>7.2684314700000004E-3</v>
      </c>
      <c r="F2516" s="231">
        <v>8.5181543000000003E-4</v>
      </c>
      <c r="G2516" s="231">
        <v>1.65847053E-3</v>
      </c>
      <c r="H2516" s="231">
        <v>4.75814502E-3</v>
      </c>
    </row>
    <row r="2517" spans="1:8">
      <c r="A2517" s="227" t="s">
        <v>132</v>
      </c>
      <c r="B2517" s="227" t="s">
        <v>59</v>
      </c>
      <c r="C2517" s="227" t="s">
        <v>74</v>
      </c>
      <c r="D2517" s="230">
        <v>718</v>
      </c>
      <c r="E2517" s="231">
        <v>6.2159707000000002E-3</v>
      </c>
      <c r="F2517" s="231">
        <v>7.2931148999999995E-4</v>
      </c>
      <c r="G2517" s="231">
        <v>1.45399684E-3</v>
      </c>
      <c r="H2517" s="231">
        <v>4.0326618699999999E-3</v>
      </c>
    </row>
    <row r="2518" spans="1:8">
      <c r="A2518" s="227" t="s">
        <v>132</v>
      </c>
      <c r="B2518" s="227" t="s">
        <v>60</v>
      </c>
      <c r="C2518" s="227" t="s">
        <v>74</v>
      </c>
      <c r="D2518" s="230">
        <v>381</v>
      </c>
      <c r="E2518" s="231">
        <v>7.5212340599999997E-3</v>
      </c>
      <c r="F2518" s="231">
        <v>8.3980363000000005E-4</v>
      </c>
      <c r="G2518" s="231">
        <v>1.5852833700000001E-3</v>
      </c>
      <c r="H2518" s="231">
        <v>5.0961466000000004E-3</v>
      </c>
    </row>
    <row r="2519" spans="1:8">
      <c r="A2519" s="227" t="s">
        <v>132</v>
      </c>
      <c r="B2519" s="227" t="s">
        <v>61</v>
      </c>
      <c r="C2519" s="227" t="s">
        <v>74</v>
      </c>
      <c r="D2519" s="230">
        <v>182</v>
      </c>
      <c r="E2519" s="231">
        <v>9.05982883E-3</v>
      </c>
      <c r="F2519" s="231">
        <v>1.14093637E-3</v>
      </c>
      <c r="G2519" s="231">
        <v>2.01643241E-3</v>
      </c>
      <c r="H2519" s="231">
        <v>5.9024595799999999E-3</v>
      </c>
    </row>
    <row r="2520" spans="1:8">
      <c r="A2520" s="227" t="s">
        <v>132</v>
      </c>
      <c r="B2520" s="227" t="s">
        <v>62</v>
      </c>
      <c r="C2520" s="227" t="s">
        <v>74</v>
      </c>
      <c r="D2520" s="230">
        <v>319</v>
      </c>
      <c r="E2520" s="231">
        <v>8.3133052299999999E-3</v>
      </c>
      <c r="F2520" s="231">
        <v>9.7693868999999996E-4</v>
      </c>
      <c r="G2520" s="231">
        <v>2.0018791899999999E-3</v>
      </c>
      <c r="H2520" s="231">
        <v>5.3344868700000003E-3</v>
      </c>
    </row>
    <row r="2521" spans="1:8">
      <c r="A2521" s="227" t="s">
        <v>132</v>
      </c>
      <c r="B2521" s="227" t="s">
        <v>57</v>
      </c>
      <c r="C2521" s="227" t="s">
        <v>75</v>
      </c>
      <c r="D2521" s="230">
        <v>852</v>
      </c>
      <c r="E2521" s="231">
        <v>6.1468655400000001E-3</v>
      </c>
      <c r="F2521" s="231">
        <v>6.1478415E-4</v>
      </c>
      <c r="G2521" s="231">
        <v>1.1229158800000001E-3</v>
      </c>
      <c r="H2521" s="231">
        <v>4.4091650099999996E-3</v>
      </c>
    </row>
    <row r="2522" spans="1:8">
      <c r="A2522" s="227" t="s">
        <v>132</v>
      </c>
      <c r="B2522" s="227" t="s">
        <v>59</v>
      </c>
      <c r="C2522" s="227" t="s">
        <v>75</v>
      </c>
      <c r="D2522" s="230">
        <v>255</v>
      </c>
      <c r="E2522" s="231">
        <v>5.5387615899999999E-3</v>
      </c>
      <c r="F2522" s="231">
        <v>5.2555349999999995E-4</v>
      </c>
      <c r="G2522" s="231">
        <v>9.4507963000000001E-4</v>
      </c>
      <c r="H2522" s="231">
        <v>4.0681279200000002E-3</v>
      </c>
    </row>
    <row r="2523" spans="1:8">
      <c r="A2523" s="227" t="s">
        <v>132</v>
      </c>
      <c r="B2523" s="227" t="s">
        <v>60</v>
      </c>
      <c r="C2523" s="227" t="s">
        <v>75</v>
      </c>
      <c r="D2523" s="230">
        <v>183</v>
      </c>
      <c r="E2523" s="231">
        <v>6.2501262599999998E-3</v>
      </c>
      <c r="F2523" s="231">
        <v>6.0583613000000003E-4</v>
      </c>
      <c r="G2523" s="231">
        <v>1.0842944499999999E-3</v>
      </c>
      <c r="H2523" s="231">
        <v>4.5599952099999999E-3</v>
      </c>
    </row>
    <row r="2524" spans="1:8">
      <c r="A2524" s="227" t="s">
        <v>132</v>
      </c>
      <c r="B2524" s="227" t="s">
        <v>61</v>
      </c>
      <c r="C2524" s="227" t="s">
        <v>75</v>
      </c>
      <c r="D2524" s="230">
        <v>80</v>
      </c>
      <c r="E2524" s="231">
        <v>7.32421853E-3</v>
      </c>
      <c r="F2524" s="231">
        <v>9.4386551999999999E-4</v>
      </c>
      <c r="G2524" s="231">
        <v>1.07537591E-3</v>
      </c>
      <c r="H2524" s="231">
        <v>5.3049766199999996E-3</v>
      </c>
    </row>
    <row r="2525" spans="1:8">
      <c r="A2525" s="227" t="s">
        <v>132</v>
      </c>
      <c r="B2525" s="227" t="s">
        <v>62</v>
      </c>
      <c r="C2525" s="227" t="s">
        <v>75</v>
      </c>
      <c r="D2525" s="230">
        <v>334</v>
      </c>
      <c r="E2525" s="231">
        <v>6.2725588100000004E-3</v>
      </c>
      <c r="F2525" s="231">
        <v>6.0899011999999996E-4</v>
      </c>
      <c r="G2525" s="231">
        <v>1.29123673E-3</v>
      </c>
      <c r="H2525" s="231">
        <v>4.3723314899999999E-3</v>
      </c>
    </row>
    <row r="2526" spans="1:8">
      <c r="A2526" s="227" t="s">
        <v>132</v>
      </c>
      <c r="B2526" s="227" t="s">
        <v>57</v>
      </c>
      <c r="C2526" s="227" t="s">
        <v>76</v>
      </c>
      <c r="D2526" s="230">
        <v>939</v>
      </c>
      <c r="E2526" s="231">
        <v>6.2620792000000003E-3</v>
      </c>
      <c r="F2526" s="231">
        <v>9.9513593000000004E-4</v>
      </c>
      <c r="G2526" s="231">
        <v>1.37927439E-3</v>
      </c>
      <c r="H2526" s="231">
        <v>3.8876683800000002E-3</v>
      </c>
    </row>
    <row r="2527" spans="1:8">
      <c r="A2527" s="227" t="s">
        <v>132</v>
      </c>
      <c r="B2527" s="227" t="s">
        <v>59</v>
      </c>
      <c r="C2527" s="227" t="s">
        <v>76</v>
      </c>
      <c r="D2527" s="230">
        <v>464</v>
      </c>
      <c r="E2527" s="231">
        <v>5.7142249000000003E-3</v>
      </c>
      <c r="F2527" s="231">
        <v>8.7252030999999996E-4</v>
      </c>
      <c r="G2527" s="231">
        <v>1.2343847299999999E-3</v>
      </c>
      <c r="H2527" s="231">
        <v>3.6073193600000002E-3</v>
      </c>
    </row>
    <row r="2528" spans="1:8">
      <c r="A2528" s="227" t="s">
        <v>132</v>
      </c>
      <c r="B2528" s="227" t="s">
        <v>60</v>
      </c>
      <c r="C2528" s="227" t="s">
        <v>76</v>
      </c>
      <c r="D2528" s="230">
        <v>186</v>
      </c>
      <c r="E2528" s="231">
        <v>5.9492605200000001E-3</v>
      </c>
      <c r="F2528" s="231">
        <v>1.1071283899999999E-3</v>
      </c>
      <c r="G2528" s="231">
        <v>1.30600332E-3</v>
      </c>
      <c r="H2528" s="231">
        <v>3.5361283199999999E-3</v>
      </c>
    </row>
    <row r="2529" spans="1:8">
      <c r="A2529" s="227" t="s">
        <v>132</v>
      </c>
      <c r="B2529" s="227" t="s">
        <v>61</v>
      </c>
      <c r="C2529" s="227" t="s">
        <v>76</v>
      </c>
      <c r="D2529" s="230">
        <v>117</v>
      </c>
      <c r="E2529" s="231">
        <v>8.2872346499999992E-3</v>
      </c>
      <c r="F2529" s="231">
        <v>1.3066830499999999E-3</v>
      </c>
      <c r="G2529" s="231">
        <v>1.73304422E-3</v>
      </c>
      <c r="H2529" s="231">
        <v>5.2475068899999998E-3</v>
      </c>
    </row>
    <row r="2530" spans="1:8">
      <c r="A2530" s="227" t="s">
        <v>132</v>
      </c>
      <c r="B2530" s="227" t="s">
        <v>62</v>
      </c>
      <c r="C2530" s="227" t="s">
        <v>76</v>
      </c>
      <c r="D2530" s="230">
        <v>172</v>
      </c>
      <c r="E2530" s="231">
        <v>6.70071573E-3</v>
      </c>
      <c r="F2530" s="231">
        <v>9.9288034999999992E-4</v>
      </c>
      <c r="G2530" s="231">
        <v>1.6087287799999999E-3</v>
      </c>
      <c r="H2530" s="231">
        <v>4.0991061200000003E-3</v>
      </c>
    </row>
    <row r="2531" spans="1:8">
      <c r="A2531" s="227" t="s">
        <v>132</v>
      </c>
      <c r="B2531" s="227" t="s">
        <v>57</v>
      </c>
      <c r="C2531" s="227" t="s">
        <v>77</v>
      </c>
      <c r="D2531" s="230">
        <v>1787</v>
      </c>
      <c r="E2531" s="231">
        <v>6.76736152E-3</v>
      </c>
      <c r="F2531" s="231">
        <v>8.7468110000000002E-4</v>
      </c>
      <c r="G2531" s="231">
        <v>1.50584056E-3</v>
      </c>
      <c r="H2531" s="231">
        <v>4.3868393800000002E-3</v>
      </c>
    </row>
    <row r="2532" spans="1:8">
      <c r="A2532" s="227" t="s">
        <v>132</v>
      </c>
      <c r="B2532" s="227" t="s">
        <v>59</v>
      </c>
      <c r="C2532" s="227" t="s">
        <v>77</v>
      </c>
      <c r="D2532" s="230">
        <v>777</v>
      </c>
      <c r="E2532" s="231">
        <v>5.9770631299999998E-3</v>
      </c>
      <c r="F2532" s="231">
        <v>7.5551719000000004E-4</v>
      </c>
      <c r="G2532" s="231">
        <v>1.3061422199999999E-3</v>
      </c>
      <c r="H2532" s="231">
        <v>3.9154032500000003E-3</v>
      </c>
    </row>
    <row r="2533" spans="1:8">
      <c r="A2533" s="227" t="s">
        <v>132</v>
      </c>
      <c r="B2533" s="227" t="s">
        <v>60</v>
      </c>
      <c r="C2533" s="227" t="s">
        <v>77</v>
      </c>
      <c r="D2533" s="230">
        <v>377</v>
      </c>
      <c r="E2533" s="231">
        <v>6.5110458100000003E-3</v>
      </c>
      <c r="F2533" s="231">
        <v>8.4493787000000002E-4</v>
      </c>
      <c r="G2533" s="231">
        <v>1.46029792E-3</v>
      </c>
      <c r="H2533" s="231">
        <v>4.2058095200000001E-3</v>
      </c>
    </row>
    <row r="2534" spans="1:8">
      <c r="A2534" s="227" t="s">
        <v>132</v>
      </c>
      <c r="B2534" s="227" t="s">
        <v>61</v>
      </c>
      <c r="C2534" s="227" t="s">
        <v>77</v>
      </c>
      <c r="D2534" s="230">
        <v>165</v>
      </c>
      <c r="E2534" s="231">
        <v>7.8077999900000002E-3</v>
      </c>
      <c r="F2534" s="231">
        <v>1.11482859E-3</v>
      </c>
      <c r="G2534" s="231">
        <v>1.91414119E-3</v>
      </c>
      <c r="H2534" s="231">
        <v>4.7788297199999998E-3</v>
      </c>
    </row>
    <row r="2535" spans="1:8">
      <c r="A2535" s="227" t="s">
        <v>132</v>
      </c>
      <c r="B2535" s="227" t="s">
        <v>62</v>
      </c>
      <c r="C2535" s="227" t="s">
        <v>77</v>
      </c>
      <c r="D2535" s="230">
        <v>468</v>
      </c>
      <c r="E2535" s="231">
        <v>7.9191147900000008E-3</v>
      </c>
      <c r="F2535" s="231">
        <v>1.01181617E-3</v>
      </c>
      <c r="G2535" s="231">
        <v>1.730126E-3</v>
      </c>
      <c r="H2535" s="231">
        <v>5.1771721200000002E-3</v>
      </c>
    </row>
    <row r="2536" spans="1:8">
      <c r="A2536" s="227" t="s">
        <v>132</v>
      </c>
      <c r="B2536" s="227" t="s">
        <v>57</v>
      </c>
      <c r="C2536" s="227" t="s">
        <v>78</v>
      </c>
      <c r="D2536" s="230">
        <v>663</v>
      </c>
      <c r="E2536" s="231">
        <v>7.1242525900000004E-3</v>
      </c>
      <c r="F2536" s="231">
        <v>9.5209389999999997E-4</v>
      </c>
      <c r="G2536" s="231">
        <v>1.76371058E-3</v>
      </c>
      <c r="H2536" s="231">
        <v>4.4084476100000004E-3</v>
      </c>
    </row>
    <row r="2537" spans="1:8">
      <c r="A2537" s="227" t="s">
        <v>132</v>
      </c>
      <c r="B2537" s="227" t="s">
        <v>59</v>
      </c>
      <c r="C2537" s="227" t="s">
        <v>78</v>
      </c>
      <c r="D2537" s="230">
        <v>289</v>
      </c>
      <c r="E2537" s="231">
        <v>6.2909295200000003E-3</v>
      </c>
      <c r="F2537" s="231">
        <v>8.1539126999999995E-4</v>
      </c>
      <c r="G2537" s="231">
        <v>1.4971803200000001E-3</v>
      </c>
      <c r="H2537" s="231">
        <v>3.9783574400000001E-3</v>
      </c>
    </row>
    <row r="2538" spans="1:8">
      <c r="A2538" s="227" t="s">
        <v>132</v>
      </c>
      <c r="B2538" s="227" t="s">
        <v>60</v>
      </c>
      <c r="C2538" s="227" t="s">
        <v>78</v>
      </c>
      <c r="D2538" s="230">
        <v>129</v>
      </c>
      <c r="E2538" s="231">
        <v>6.7765752699999997E-3</v>
      </c>
      <c r="F2538" s="231">
        <v>9.7338831999999997E-4</v>
      </c>
      <c r="G2538" s="231">
        <v>1.64890158E-3</v>
      </c>
      <c r="H2538" s="231">
        <v>4.1542848600000003E-3</v>
      </c>
    </row>
    <row r="2539" spans="1:8">
      <c r="A2539" s="227" t="s">
        <v>132</v>
      </c>
      <c r="B2539" s="227" t="s">
        <v>61</v>
      </c>
      <c r="C2539" s="227" t="s">
        <v>78</v>
      </c>
      <c r="D2539" s="230">
        <v>57</v>
      </c>
      <c r="E2539" s="231">
        <v>7.8748373399999995E-3</v>
      </c>
      <c r="F2539" s="231">
        <v>1.3044182200000001E-3</v>
      </c>
      <c r="G2539" s="231">
        <v>2.0010962299999999E-3</v>
      </c>
      <c r="H2539" s="231">
        <v>4.56932237E-3</v>
      </c>
    </row>
    <row r="2540" spans="1:8">
      <c r="A2540" s="227" t="s">
        <v>132</v>
      </c>
      <c r="B2540" s="227" t="s">
        <v>62</v>
      </c>
      <c r="C2540" s="227" t="s">
        <v>78</v>
      </c>
      <c r="D2540" s="230">
        <v>188</v>
      </c>
      <c r="E2540" s="231">
        <v>8.4162600999999997E-3</v>
      </c>
      <c r="F2540" s="231">
        <v>1.0408045200000001E-3</v>
      </c>
      <c r="G2540" s="231">
        <v>2.1802351900000001E-3</v>
      </c>
      <c r="H2540" s="231">
        <v>5.1952199199999998E-3</v>
      </c>
    </row>
    <row r="2541" spans="1:8">
      <c r="A2541" s="227" t="s">
        <v>132</v>
      </c>
      <c r="B2541" s="227" t="s">
        <v>57</v>
      </c>
      <c r="C2541" s="227" t="s">
        <v>79</v>
      </c>
      <c r="D2541" s="230">
        <v>8009</v>
      </c>
      <c r="E2541" s="231">
        <v>4.6034074400000003E-3</v>
      </c>
      <c r="F2541" s="231">
        <v>9.1923472000000005E-4</v>
      </c>
      <c r="G2541" s="231">
        <v>7.1885250999999999E-4</v>
      </c>
      <c r="H2541" s="231">
        <v>2.9653197400000002E-3</v>
      </c>
    </row>
    <row r="2542" spans="1:8">
      <c r="A2542" s="227" t="s">
        <v>132</v>
      </c>
      <c r="B2542" s="227" t="s">
        <v>59</v>
      </c>
      <c r="C2542" s="227" t="s">
        <v>79</v>
      </c>
      <c r="D2542" s="230">
        <v>4849</v>
      </c>
      <c r="E2542" s="231">
        <v>4.4401692699999997E-3</v>
      </c>
      <c r="F2542" s="231">
        <v>8.6809349999999996E-4</v>
      </c>
      <c r="G2542" s="231">
        <v>6.8944603000000001E-4</v>
      </c>
      <c r="H2542" s="231">
        <v>2.8826292400000002E-3</v>
      </c>
    </row>
    <row r="2543" spans="1:8">
      <c r="A2543" s="227" t="s">
        <v>132</v>
      </c>
      <c r="B2543" s="227" t="s">
        <v>60</v>
      </c>
      <c r="C2543" s="227" t="s">
        <v>79</v>
      </c>
      <c r="D2543" s="230">
        <v>1634</v>
      </c>
      <c r="E2543" s="231">
        <v>4.5099503499999999E-3</v>
      </c>
      <c r="F2543" s="231">
        <v>9.8185523999999992E-4</v>
      </c>
      <c r="G2543" s="231">
        <v>6.9135590000000003E-4</v>
      </c>
      <c r="H2543" s="231">
        <v>2.8367387299999998E-3</v>
      </c>
    </row>
    <row r="2544" spans="1:8">
      <c r="A2544" s="227" t="s">
        <v>132</v>
      </c>
      <c r="B2544" s="227" t="s">
        <v>61</v>
      </c>
      <c r="C2544" s="227" t="s">
        <v>79</v>
      </c>
      <c r="D2544" s="230">
        <v>433</v>
      </c>
      <c r="E2544" s="231">
        <v>5.2610178499999998E-3</v>
      </c>
      <c r="F2544" s="231">
        <v>1.2490107399999999E-3</v>
      </c>
      <c r="G2544" s="231">
        <v>7.8182445999999998E-4</v>
      </c>
      <c r="H2544" s="231">
        <v>3.23018217E-3</v>
      </c>
    </row>
    <row r="2545" spans="1:8">
      <c r="A2545" s="227" t="s">
        <v>132</v>
      </c>
      <c r="B2545" s="227" t="s">
        <v>62</v>
      </c>
      <c r="C2545" s="227" t="s">
        <v>79</v>
      </c>
      <c r="D2545" s="230">
        <v>1093</v>
      </c>
      <c r="E2545" s="231">
        <v>5.20679765E-3</v>
      </c>
      <c r="F2545" s="231">
        <v>9.2185940000000005E-4</v>
      </c>
      <c r="G2545" s="231">
        <v>8.6547152999999998E-4</v>
      </c>
      <c r="H2545" s="231">
        <v>3.4194662399999998E-3</v>
      </c>
    </row>
    <row r="2546" spans="1:8">
      <c r="A2546" s="227" t="s">
        <v>132</v>
      </c>
      <c r="B2546" s="227" t="s">
        <v>57</v>
      </c>
      <c r="C2546" s="227" t="s">
        <v>80</v>
      </c>
      <c r="D2546" s="230">
        <v>3409</v>
      </c>
      <c r="E2546" s="231">
        <v>4.9949749299999999E-3</v>
      </c>
      <c r="F2546" s="231">
        <v>9.3002701999999997E-4</v>
      </c>
      <c r="G2546" s="231">
        <v>5.4995331000000001E-4</v>
      </c>
      <c r="H2546" s="231">
        <v>3.51499411E-3</v>
      </c>
    </row>
    <row r="2547" spans="1:8">
      <c r="A2547" s="227" t="s">
        <v>132</v>
      </c>
      <c r="B2547" s="227" t="s">
        <v>59</v>
      </c>
      <c r="C2547" s="227" t="s">
        <v>80</v>
      </c>
      <c r="D2547" s="230">
        <v>1677</v>
      </c>
      <c r="E2547" s="231">
        <v>4.6025748999999998E-3</v>
      </c>
      <c r="F2547" s="231">
        <v>8.3956527999999998E-4</v>
      </c>
      <c r="G2547" s="231">
        <v>4.9779537000000003E-4</v>
      </c>
      <c r="H2547" s="231">
        <v>3.2652137599999999E-3</v>
      </c>
    </row>
    <row r="2548" spans="1:8">
      <c r="A2548" s="227" t="s">
        <v>132</v>
      </c>
      <c r="B2548" s="227" t="s">
        <v>60</v>
      </c>
      <c r="C2548" s="227" t="s">
        <v>80</v>
      </c>
      <c r="D2548" s="230">
        <v>784</v>
      </c>
      <c r="E2548" s="231">
        <v>4.9492303000000003E-3</v>
      </c>
      <c r="F2548" s="231">
        <v>1.01820824E-3</v>
      </c>
      <c r="G2548" s="231">
        <v>5.1802814999999996E-4</v>
      </c>
      <c r="H2548" s="231">
        <v>3.41299343E-3</v>
      </c>
    </row>
    <row r="2549" spans="1:8">
      <c r="A2549" s="227" t="s">
        <v>132</v>
      </c>
      <c r="B2549" s="227" t="s">
        <v>61</v>
      </c>
      <c r="C2549" s="227" t="s">
        <v>80</v>
      </c>
      <c r="D2549" s="230">
        <v>181</v>
      </c>
      <c r="E2549" s="231">
        <v>6.5744575200000002E-3</v>
      </c>
      <c r="F2549" s="231">
        <v>1.39042333E-3</v>
      </c>
      <c r="G2549" s="231">
        <v>5.9584074999999997E-4</v>
      </c>
      <c r="H2549" s="231">
        <v>4.5881929300000002E-3</v>
      </c>
    </row>
    <row r="2550" spans="1:8">
      <c r="A2550" s="227" t="s">
        <v>132</v>
      </c>
      <c r="B2550" s="227" t="s">
        <v>62</v>
      </c>
      <c r="C2550" s="227" t="s">
        <v>80</v>
      </c>
      <c r="D2550" s="230">
        <v>767</v>
      </c>
      <c r="E2550" s="231">
        <v>5.5269596599999997E-3</v>
      </c>
      <c r="F2550" s="231">
        <v>9.2903424000000004E-4</v>
      </c>
      <c r="G2550" s="231">
        <v>6.8579758999999995E-4</v>
      </c>
      <c r="H2550" s="231">
        <v>3.91212733E-3</v>
      </c>
    </row>
    <row r="2551" spans="1:8">
      <c r="A2551" s="227" t="s">
        <v>132</v>
      </c>
      <c r="B2551" s="227" t="s">
        <v>57</v>
      </c>
      <c r="C2551" s="227" t="s">
        <v>119</v>
      </c>
      <c r="D2551" s="230">
        <v>2022</v>
      </c>
      <c r="E2551" s="231">
        <v>6.6326196400000002E-3</v>
      </c>
      <c r="F2551" s="231">
        <v>1.07886717E-3</v>
      </c>
      <c r="G2551" s="231">
        <v>1.0779227000000001E-3</v>
      </c>
      <c r="H2551" s="231">
        <v>4.4758293000000003E-3</v>
      </c>
    </row>
    <row r="2552" spans="1:8">
      <c r="A2552" s="227" t="s">
        <v>132</v>
      </c>
      <c r="B2552" s="227" t="s">
        <v>59</v>
      </c>
      <c r="C2552" s="227" t="s">
        <v>119</v>
      </c>
      <c r="D2552" s="230">
        <v>876</v>
      </c>
      <c r="E2552" s="231">
        <v>5.7842621900000002E-3</v>
      </c>
      <c r="F2552" s="231">
        <v>9.6343571999999995E-4</v>
      </c>
      <c r="G2552" s="231">
        <v>9.0158841999999999E-4</v>
      </c>
      <c r="H2552" s="231">
        <v>3.9192375600000003E-3</v>
      </c>
    </row>
    <row r="2553" spans="1:8">
      <c r="A2553" s="227" t="s">
        <v>132</v>
      </c>
      <c r="B2553" s="227" t="s">
        <v>60</v>
      </c>
      <c r="C2553" s="227" t="s">
        <v>119</v>
      </c>
      <c r="D2553" s="230">
        <v>352</v>
      </c>
      <c r="E2553" s="231">
        <v>6.4591551099999998E-3</v>
      </c>
      <c r="F2553" s="231">
        <v>1.1217642800000001E-3</v>
      </c>
      <c r="G2553" s="231">
        <v>1.0390688299999999E-3</v>
      </c>
      <c r="H2553" s="231">
        <v>4.2983215199999996E-3</v>
      </c>
    </row>
    <row r="2554" spans="1:8">
      <c r="A2554" s="227" t="s">
        <v>132</v>
      </c>
      <c r="B2554" s="227" t="s">
        <v>61</v>
      </c>
      <c r="C2554" s="227" t="s">
        <v>119</v>
      </c>
      <c r="D2554" s="230">
        <v>352</v>
      </c>
      <c r="E2554" s="231">
        <v>8.0716011699999996E-3</v>
      </c>
      <c r="F2554" s="231">
        <v>1.35380474E-3</v>
      </c>
      <c r="G2554" s="231">
        <v>1.3138873299999999E-3</v>
      </c>
      <c r="H2554" s="231">
        <v>5.4039086599999998E-3</v>
      </c>
    </row>
    <row r="2555" spans="1:8">
      <c r="A2555" s="227" t="s">
        <v>132</v>
      </c>
      <c r="B2555" s="227" t="s">
        <v>62</v>
      </c>
      <c r="C2555" s="227" t="s">
        <v>119</v>
      </c>
      <c r="D2555" s="230">
        <v>442</v>
      </c>
      <c r="E2555" s="231">
        <v>7.3061471100000002E-3</v>
      </c>
      <c r="F2555" s="231">
        <v>1.0545235999999999E-3</v>
      </c>
      <c r="G2555" s="231">
        <v>1.2704245900000001E-3</v>
      </c>
      <c r="H2555" s="231">
        <v>4.98119845E-3</v>
      </c>
    </row>
    <row r="2556" spans="1:8">
      <c r="A2556" s="227" t="s">
        <v>132</v>
      </c>
      <c r="B2556" s="227" t="s">
        <v>57</v>
      </c>
      <c r="C2556" s="227" t="s">
        <v>82</v>
      </c>
      <c r="D2556" s="230">
        <v>826</v>
      </c>
      <c r="E2556" s="231">
        <v>8.0144155000000002E-3</v>
      </c>
      <c r="F2556" s="231">
        <v>1.32832793E-3</v>
      </c>
      <c r="G2556" s="231">
        <v>2.0254487200000002E-3</v>
      </c>
      <c r="H2556" s="231">
        <v>4.6606383800000001E-3</v>
      </c>
    </row>
    <row r="2557" spans="1:8">
      <c r="A2557" s="227" t="s">
        <v>132</v>
      </c>
      <c r="B2557" s="227" t="s">
        <v>59</v>
      </c>
      <c r="C2557" s="227" t="s">
        <v>82</v>
      </c>
      <c r="D2557" s="230">
        <v>351</v>
      </c>
      <c r="E2557" s="231">
        <v>7.4030874899999998E-3</v>
      </c>
      <c r="F2557" s="231">
        <v>1.1651891600000001E-3</v>
      </c>
      <c r="G2557" s="231">
        <v>1.7897605E-3</v>
      </c>
      <c r="H2557" s="231">
        <v>4.4481373599999999E-3</v>
      </c>
    </row>
    <row r="2558" spans="1:8">
      <c r="A2558" s="227" t="s">
        <v>132</v>
      </c>
      <c r="B2558" s="227" t="s">
        <v>60</v>
      </c>
      <c r="C2558" s="227" t="s">
        <v>82</v>
      </c>
      <c r="D2558" s="230">
        <v>172</v>
      </c>
      <c r="E2558" s="231">
        <v>7.3782701299999996E-3</v>
      </c>
      <c r="F2558" s="231">
        <v>1.1681064399999999E-3</v>
      </c>
      <c r="G2558" s="231">
        <v>1.9968639900000001E-3</v>
      </c>
      <c r="H2558" s="231">
        <v>4.2132991900000003E-3</v>
      </c>
    </row>
    <row r="2559" spans="1:8">
      <c r="A2559" s="227" t="s">
        <v>132</v>
      </c>
      <c r="B2559" s="227" t="s">
        <v>61</v>
      </c>
      <c r="C2559" s="227" t="s">
        <v>82</v>
      </c>
      <c r="D2559" s="230">
        <v>109</v>
      </c>
      <c r="E2559" s="231">
        <v>9.3552494799999993E-3</v>
      </c>
      <c r="F2559" s="231">
        <v>1.7711516399999999E-3</v>
      </c>
      <c r="G2559" s="231">
        <v>2.56498448E-3</v>
      </c>
      <c r="H2559" s="231">
        <v>5.0191129199999998E-3</v>
      </c>
    </row>
    <row r="2560" spans="1:8">
      <c r="A2560" s="227" t="s">
        <v>132</v>
      </c>
      <c r="B2560" s="227" t="s">
        <v>62</v>
      </c>
      <c r="C2560" s="227" t="s">
        <v>82</v>
      </c>
      <c r="D2560" s="230">
        <v>194</v>
      </c>
      <c r="E2560" s="231">
        <v>8.9311280399999998E-3</v>
      </c>
      <c r="F2560" s="231">
        <v>1.5167404000000001E-3</v>
      </c>
      <c r="G2560" s="231">
        <v>2.1740762499999999E-3</v>
      </c>
      <c r="H2560" s="231">
        <v>5.2403109500000003E-3</v>
      </c>
    </row>
    <row r="2561" spans="1:8">
      <c r="A2561" s="227" t="s">
        <v>132</v>
      </c>
      <c r="B2561" s="227" t="s">
        <v>57</v>
      </c>
      <c r="C2561" s="227" t="s">
        <v>83</v>
      </c>
      <c r="D2561" s="230">
        <v>964</v>
      </c>
      <c r="E2561" s="231">
        <v>5.7655815300000001E-3</v>
      </c>
      <c r="F2561" s="231">
        <v>9.2323627999999999E-4</v>
      </c>
      <c r="G2561" s="231">
        <v>8.7431059999999998E-4</v>
      </c>
      <c r="H2561" s="231">
        <v>3.9680341799999998E-3</v>
      </c>
    </row>
    <row r="2562" spans="1:8">
      <c r="A2562" s="227" t="s">
        <v>132</v>
      </c>
      <c r="B2562" s="227" t="s">
        <v>59</v>
      </c>
      <c r="C2562" s="227" t="s">
        <v>83</v>
      </c>
      <c r="D2562" s="230">
        <v>432</v>
      </c>
      <c r="E2562" s="231">
        <v>5.4310268400000004E-3</v>
      </c>
      <c r="F2562" s="231">
        <v>8.1471276999999995E-4</v>
      </c>
      <c r="G2562" s="231">
        <v>7.9424379999999998E-4</v>
      </c>
      <c r="H2562" s="231">
        <v>3.8220698099999998E-3</v>
      </c>
    </row>
    <row r="2563" spans="1:8">
      <c r="A2563" s="227" t="s">
        <v>132</v>
      </c>
      <c r="B2563" s="227" t="s">
        <v>60</v>
      </c>
      <c r="C2563" s="227" t="s">
        <v>83</v>
      </c>
      <c r="D2563" s="230">
        <v>188</v>
      </c>
      <c r="E2563" s="231">
        <v>5.33250814E-3</v>
      </c>
      <c r="F2563" s="231">
        <v>8.9575921000000001E-4</v>
      </c>
      <c r="G2563" s="231">
        <v>9.3565282999999997E-4</v>
      </c>
      <c r="H2563" s="231">
        <v>3.5010955799999999E-3</v>
      </c>
    </row>
    <row r="2564" spans="1:8">
      <c r="A2564" s="227" t="s">
        <v>132</v>
      </c>
      <c r="B2564" s="227" t="s">
        <v>61</v>
      </c>
      <c r="C2564" s="227" t="s">
        <v>83</v>
      </c>
      <c r="D2564" s="230">
        <v>111</v>
      </c>
      <c r="E2564" s="231">
        <v>6.9894892199999998E-3</v>
      </c>
      <c r="F2564" s="231">
        <v>1.2176757700000001E-3</v>
      </c>
      <c r="G2564" s="231">
        <v>1.0558472799999999E-3</v>
      </c>
      <c r="H2564" s="231">
        <v>4.7159657800000003E-3</v>
      </c>
    </row>
    <row r="2565" spans="1:8">
      <c r="A2565" s="227" t="s">
        <v>132</v>
      </c>
      <c r="B2565" s="227" t="s">
        <v>62</v>
      </c>
      <c r="C2565" s="227" t="s">
        <v>83</v>
      </c>
      <c r="D2565" s="230">
        <v>233</v>
      </c>
      <c r="E2565" s="231">
        <v>6.1522410499999999E-3</v>
      </c>
      <c r="F2565" s="231">
        <v>1.0063481299999999E-3</v>
      </c>
      <c r="G2565" s="231">
        <v>8.8678246999999999E-4</v>
      </c>
      <c r="H2565" s="231">
        <v>4.2591099800000001E-3</v>
      </c>
    </row>
    <row r="2566" spans="1:8">
      <c r="A2566" s="227" t="s">
        <v>132</v>
      </c>
      <c r="B2566" s="227" t="s">
        <v>57</v>
      </c>
      <c r="C2566" s="227" t="s">
        <v>84</v>
      </c>
      <c r="D2566" s="230">
        <v>1048</v>
      </c>
      <c r="E2566" s="231">
        <v>6.3745867300000003E-3</v>
      </c>
      <c r="F2566" s="231">
        <v>1.0060827800000001E-3</v>
      </c>
      <c r="G2566" s="231">
        <v>1.2015498800000001E-3</v>
      </c>
      <c r="H2566" s="231">
        <v>4.1669535699999996E-3</v>
      </c>
    </row>
    <row r="2567" spans="1:8">
      <c r="A2567" s="227" t="s">
        <v>132</v>
      </c>
      <c r="B2567" s="227" t="s">
        <v>59</v>
      </c>
      <c r="C2567" s="227" t="s">
        <v>84</v>
      </c>
      <c r="D2567" s="230">
        <v>447</v>
      </c>
      <c r="E2567" s="231">
        <v>5.5469330500000002E-3</v>
      </c>
      <c r="F2567" s="231">
        <v>8.5503125E-4</v>
      </c>
      <c r="G2567" s="231">
        <v>1.0673520700000001E-3</v>
      </c>
      <c r="H2567" s="231">
        <v>3.6245492299999999E-3</v>
      </c>
    </row>
    <row r="2568" spans="1:8">
      <c r="A2568" s="227" t="s">
        <v>132</v>
      </c>
      <c r="B2568" s="227" t="s">
        <v>60</v>
      </c>
      <c r="C2568" s="227" t="s">
        <v>84</v>
      </c>
      <c r="D2568" s="230">
        <v>237</v>
      </c>
      <c r="E2568" s="231">
        <v>6.3430318699999998E-3</v>
      </c>
      <c r="F2568" s="231">
        <v>1.0028908400000001E-3</v>
      </c>
      <c r="G2568" s="231">
        <v>1.1989175500000001E-3</v>
      </c>
      <c r="H2568" s="231">
        <v>4.1412230000000003E-3</v>
      </c>
    </row>
    <row r="2569" spans="1:8">
      <c r="A2569" s="227" t="s">
        <v>132</v>
      </c>
      <c r="B2569" s="227" t="s">
        <v>61</v>
      </c>
      <c r="C2569" s="227" t="s">
        <v>84</v>
      </c>
      <c r="D2569" s="230">
        <v>96</v>
      </c>
      <c r="E2569" s="231">
        <v>8.2494210700000004E-3</v>
      </c>
      <c r="F2569" s="231">
        <v>1.4701482800000001E-3</v>
      </c>
      <c r="G2569" s="231">
        <v>1.34391852E-3</v>
      </c>
      <c r="H2569" s="231">
        <v>5.43535376E-3</v>
      </c>
    </row>
    <row r="2570" spans="1:8">
      <c r="A2570" s="227" t="s">
        <v>132</v>
      </c>
      <c r="B2570" s="227" t="s">
        <v>62</v>
      </c>
      <c r="C2570" s="227" t="s">
        <v>84</v>
      </c>
      <c r="D2570" s="230">
        <v>268</v>
      </c>
      <c r="E2570" s="231">
        <v>7.1113613600000004E-3</v>
      </c>
      <c r="F2570" s="231">
        <v>1.0946135000000001E-3</v>
      </c>
      <c r="G2570" s="231">
        <v>1.3767099499999999E-3</v>
      </c>
      <c r="H2570" s="231">
        <v>4.6400373999999998E-3</v>
      </c>
    </row>
    <row r="2571" spans="1:8">
      <c r="A2571" s="227" t="s">
        <v>132</v>
      </c>
      <c r="B2571" s="227" t="s">
        <v>57</v>
      </c>
      <c r="C2571" s="227" t="s">
        <v>86</v>
      </c>
      <c r="D2571" s="230">
        <v>4</v>
      </c>
      <c r="E2571" s="231">
        <v>7.3119211700000001E-3</v>
      </c>
      <c r="F2571" s="231">
        <v>1.62905068E-3</v>
      </c>
      <c r="G2571" s="231">
        <v>3.3651616299999998E-3</v>
      </c>
      <c r="H2571" s="231">
        <v>2.3177081500000002E-3</v>
      </c>
    </row>
    <row r="2572" spans="1:8">
      <c r="A2572" s="227" t="s">
        <v>132</v>
      </c>
      <c r="B2572" s="227" t="s">
        <v>59</v>
      </c>
      <c r="C2572" s="227" t="s">
        <v>86</v>
      </c>
      <c r="D2572" s="230">
        <v>1</v>
      </c>
      <c r="E2572" s="231">
        <v>4.4675923599999997E-3</v>
      </c>
      <c r="F2572" s="231">
        <v>7.4074027000000005E-4</v>
      </c>
      <c r="G2572" s="231">
        <v>2.3148124999999999E-4</v>
      </c>
      <c r="H2572" s="231">
        <v>3.4953701300000002E-3</v>
      </c>
    </row>
    <row r="2573" spans="1:8">
      <c r="A2573" s="227" t="s">
        <v>132</v>
      </c>
      <c r="B2573" s="227" t="s">
        <v>60</v>
      </c>
      <c r="C2573" s="227" t="s">
        <v>86</v>
      </c>
      <c r="D2573" s="230">
        <v>2</v>
      </c>
      <c r="E2573" s="231">
        <v>7.6504628400000003E-3</v>
      </c>
      <c r="F2573" s="231">
        <v>2.4016201300000001E-3</v>
      </c>
      <c r="G2573" s="231">
        <v>3.79629583E-3</v>
      </c>
      <c r="H2573" s="231">
        <v>1.4525461700000001E-3</v>
      </c>
    </row>
    <row r="2574" spans="1:8">
      <c r="A2574" s="227" t="s">
        <v>132</v>
      </c>
      <c r="B2574" s="227" t="s">
        <v>61</v>
      </c>
      <c r="C2574" s="227" t="s">
        <v>86</v>
      </c>
      <c r="D2574" s="230">
        <v>1</v>
      </c>
      <c r="E2574" s="231">
        <v>9.4791666599999998E-3</v>
      </c>
      <c r="F2574" s="231">
        <v>9.7222222000000001E-4</v>
      </c>
      <c r="G2574" s="231">
        <v>5.6365736099999999E-3</v>
      </c>
      <c r="H2574" s="231">
        <v>2.87037013E-3</v>
      </c>
    </row>
    <row r="2575" spans="1:8">
      <c r="A2575" s="227" t="s">
        <v>132</v>
      </c>
      <c r="B2575" s="227" t="s">
        <v>57</v>
      </c>
      <c r="C2575" s="227" t="s">
        <v>87</v>
      </c>
      <c r="D2575" s="230">
        <v>1512</v>
      </c>
      <c r="E2575" s="231">
        <v>6.9932589400000002E-3</v>
      </c>
      <c r="F2575" s="231">
        <v>8.9963906000000001E-4</v>
      </c>
      <c r="G2575" s="231">
        <v>1.34679484E-3</v>
      </c>
      <c r="H2575" s="231">
        <v>4.7468245399999998E-3</v>
      </c>
    </row>
    <row r="2576" spans="1:8">
      <c r="A2576" s="227" t="s">
        <v>132</v>
      </c>
      <c r="B2576" s="227" t="s">
        <v>59</v>
      </c>
      <c r="C2576" s="227" t="s">
        <v>87</v>
      </c>
      <c r="D2576" s="230">
        <v>578</v>
      </c>
      <c r="E2576" s="231">
        <v>6.1508191600000003E-3</v>
      </c>
      <c r="F2576" s="231">
        <v>7.3995954999999997E-4</v>
      </c>
      <c r="G2576" s="231">
        <v>1.2707850300000001E-3</v>
      </c>
      <c r="H2576" s="231">
        <v>4.1400740900000002E-3</v>
      </c>
    </row>
    <row r="2577" spans="1:8">
      <c r="A2577" s="227" t="s">
        <v>132</v>
      </c>
      <c r="B2577" s="227" t="s">
        <v>60</v>
      </c>
      <c r="C2577" s="227" t="s">
        <v>87</v>
      </c>
      <c r="D2577" s="230">
        <v>322</v>
      </c>
      <c r="E2577" s="231">
        <v>6.8753592200000001E-3</v>
      </c>
      <c r="F2577" s="231">
        <v>8.4203160999999998E-4</v>
      </c>
      <c r="G2577" s="231">
        <v>1.38881674E-3</v>
      </c>
      <c r="H2577" s="231">
        <v>4.6445103299999997E-3</v>
      </c>
    </row>
    <row r="2578" spans="1:8">
      <c r="A2578" s="227" t="s">
        <v>132</v>
      </c>
      <c r="B2578" s="227" t="s">
        <v>61</v>
      </c>
      <c r="C2578" s="227" t="s">
        <v>87</v>
      </c>
      <c r="D2578" s="230">
        <v>137</v>
      </c>
      <c r="E2578" s="231">
        <v>8.8297510400000001E-3</v>
      </c>
      <c r="F2578" s="231">
        <v>1.1485365399999999E-3</v>
      </c>
      <c r="G2578" s="231">
        <v>1.6991921300000001E-3</v>
      </c>
      <c r="H2578" s="231">
        <v>5.9820219200000004E-3</v>
      </c>
    </row>
    <row r="2579" spans="1:8">
      <c r="A2579" s="227" t="s">
        <v>132</v>
      </c>
      <c r="B2579" s="227" t="s">
        <v>62</v>
      </c>
      <c r="C2579" s="227" t="s">
        <v>87</v>
      </c>
      <c r="D2579" s="230">
        <v>475</v>
      </c>
      <c r="E2579" s="231">
        <v>7.5686157500000004E-3</v>
      </c>
      <c r="F2579" s="231">
        <v>1.0612083400000001E-3</v>
      </c>
      <c r="G2579" s="231">
        <v>1.30916156E-3</v>
      </c>
      <c r="H2579" s="231">
        <v>5.19824538E-3</v>
      </c>
    </row>
    <row r="2580" spans="1:8">
      <c r="A2580" s="227" t="s">
        <v>132</v>
      </c>
      <c r="B2580" s="227" t="s">
        <v>57</v>
      </c>
      <c r="C2580" s="227" t="s">
        <v>88</v>
      </c>
      <c r="D2580" s="230">
        <v>1817</v>
      </c>
      <c r="E2580" s="231">
        <v>5.3942826500000002E-3</v>
      </c>
      <c r="F2580" s="231">
        <v>9.0898818000000004E-4</v>
      </c>
      <c r="G2580" s="231">
        <v>7.4746071999999997E-4</v>
      </c>
      <c r="H2580" s="231">
        <v>3.73783328E-3</v>
      </c>
    </row>
    <row r="2581" spans="1:8">
      <c r="A2581" s="227" t="s">
        <v>132</v>
      </c>
      <c r="B2581" s="227" t="s">
        <v>59</v>
      </c>
      <c r="C2581" s="227" t="s">
        <v>88</v>
      </c>
      <c r="D2581" s="230">
        <v>908</v>
      </c>
      <c r="E2581" s="231">
        <v>4.8614677699999999E-3</v>
      </c>
      <c r="F2581" s="231">
        <v>8.0028070999999998E-4</v>
      </c>
      <c r="G2581" s="231">
        <v>6.7908433999999999E-4</v>
      </c>
      <c r="H2581" s="231">
        <v>3.3821022599999999E-3</v>
      </c>
    </row>
    <row r="2582" spans="1:8">
      <c r="A2582" s="227" t="s">
        <v>132</v>
      </c>
      <c r="B2582" s="227" t="s">
        <v>60</v>
      </c>
      <c r="C2582" s="227" t="s">
        <v>88</v>
      </c>
      <c r="D2582" s="230">
        <v>461</v>
      </c>
      <c r="E2582" s="231">
        <v>5.4741601899999997E-3</v>
      </c>
      <c r="F2582" s="231">
        <v>1.0060905799999999E-3</v>
      </c>
      <c r="G2582" s="231">
        <v>6.8372375000000005E-4</v>
      </c>
      <c r="H2582" s="231">
        <v>3.7843453799999999E-3</v>
      </c>
    </row>
    <row r="2583" spans="1:8">
      <c r="A2583" s="227" t="s">
        <v>132</v>
      </c>
      <c r="B2583" s="227" t="s">
        <v>61</v>
      </c>
      <c r="C2583" s="227" t="s">
        <v>88</v>
      </c>
      <c r="D2583" s="230">
        <v>69</v>
      </c>
      <c r="E2583" s="231">
        <v>7.4624259099999998E-3</v>
      </c>
      <c r="F2583" s="231">
        <v>1.2825413900000001E-3</v>
      </c>
      <c r="G2583" s="231">
        <v>9.3263527999999998E-4</v>
      </c>
      <c r="H2583" s="231">
        <v>5.2472488399999996E-3</v>
      </c>
    </row>
    <row r="2584" spans="1:8">
      <c r="A2584" s="227" t="s">
        <v>132</v>
      </c>
      <c r="B2584" s="227" t="s">
        <v>62</v>
      </c>
      <c r="C2584" s="227" t="s">
        <v>88</v>
      </c>
      <c r="D2584" s="230">
        <v>379</v>
      </c>
      <c r="E2584" s="231">
        <v>6.1971071499999997E-3</v>
      </c>
      <c r="F2584" s="231">
        <v>9.8330744000000008E-4</v>
      </c>
      <c r="G2584" s="231">
        <v>9.5508989999999998E-4</v>
      </c>
      <c r="H2584" s="231">
        <v>4.2587093199999999E-3</v>
      </c>
    </row>
    <row r="2585" spans="1:8">
      <c r="A2585" s="227" t="s">
        <v>132</v>
      </c>
      <c r="B2585" s="227" t="s">
        <v>57</v>
      </c>
      <c r="C2585" s="227" t="s">
        <v>89</v>
      </c>
      <c r="D2585" s="230">
        <v>914</v>
      </c>
      <c r="E2585" s="231">
        <v>6.8486731699999998E-3</v>
      </c>
      <c r="F2585" s="231">
        <v>1.1806312900000001E-3</v>
      </c>
      <c r="G2585" s="231">
        <v>9.8493574000000001E-4</v>
      </c>
      <c r="H2585" s="231">
        <v>4.6831056699999998E-3</v>
      </c>
    </row>
    <row r="2586" spans="1:8">
      <c r="A2586" s="227" t="s">
        <v>132</v>
      </c>
      <c r="B2586" s="227" t="s">
        <v>59</v>
      </c>
      <c r="C2586" s="227" t="s">
        <v>89</v>
      </c>
      <c r="D2586" s="230">
        <v>374</v>
      </c>
      <c r="E2586" s="231">
        <v>5.8642179100000004E-3</v>
      </c>
      <c r="F2586" s="231">
        <v>9.9800059E-4</v>
      </c>
      <c r="G2586" s="231">
        <v>8.7288301000000004E-4</v>
      </c>
      <c r="H2586" s="231">
        <v>3.9933338300000001E-3</v>
      </c>
    </row>
    <row r="2587" spans="1:8">
      <c r="A2587" s="227" t="s">
        <v>132</v>
      </c>
      <c r="B2587" s="227" t="s">
        <v>60</v>
      </c>
      <c r="C2587" s="227" t="s">
        <v>89</v>
      </c>
      <c r="D2587" s="230">
        <v>221</v>
      </c>
      <c r="E2587" s="231">
        <v>6.5375709899999999E-3</v>
      </c>
      <c r="F2587" s="231">
        <v>1.18354051E-3</v>
      </c>
      <c r="G2587" s="231">
        <v>9.9076143999999992E-4</v>
      </c>
      <c r="H2587" s="231">
        <v>4.3632685800000003E-3</v>
      </c>
    </row>
    <row r="2588" spans="1:8">
      <c r="A2588" s="227" t="s">
        <v>132</v>
      </c>
      <c r="B2588" s="227" t="s">
        <v>61</v>
      </c>
      <c r="C2588" s="227" t="s">
        <v>89</v>
      </c>
      <c r="D2588" s="230">
        <v>75</v>
      </c>
      <c r="E2588" s="231">
        <v>8.1669750599999997E-3</v>
      </c>
      <c r="F2588" s="231">
        <v>1.4626540500000001E-3</v>
      </c>
      <c r="G2588" s="231">
        <v>1.1302467100000001E-3</v>
      </c>
      <c r="H2588" s="231">
        <v>5.5740738399999998E-3</v>
      </c>
    </row>
    <row r="2589" spans="1:8">
      <c r="A2589" s="227" t="s">
        <v>132</v>
      </c>
      <c r="B2589" s="227" t="s">
        <v>62</v>
      </c>
      <c r="C2589" s="227" t="s">
        <v>89</v>
      </c>
      <c r="D2589" s="230">
        <v>244</v>
      </c>
      <c r="E2589" s="231">
        <v>8.2341945100000008E-3</v>
      </c>
      <c r="F2589" s="231">
        <v>1.3712429299999999E-3</v>
      </c>
      <c r="G2589" s="231">
        <v>1.10674687E-3</v>
      </c>
      <c r="H2589" s="231">
        <v>5.75620423E-3</v>
      </c>
    </row>
    <row r="2590" spans="1:8">
      <c r="A2590" s="227" t="s">
        <v>132</v>
      </c>
      <c r="B2590" s="227" t="s">
        <v>57</v>
      </c>
      <c r="C2590" s="227" t="s">
        <v>90</v>
      </c>
      <c r="D2590" s="230">
        <v>875</v>
      </c>
      <c r="E2590" s="231">
        <v>7.5681875899999999E-3</v>
      </c>
      <c r="F2590" s="231">
        <v>8.5806854000000004E-4</v>
      </c>
      <c r="G2590" s="231">
        <v>1.6739944699999999E-3</v>
      </c>
      <c r="H2590" s="231">
        <v>5.0361240999999999E-3</v>
      </c>
    </row>
    <row r="2591" spans="1:8">
      <c r="A2591" s="227" t="s">
        <v>132</v>
      </c>
      <c r="B2591" s="227" t="s">
        <v>59</v>
      </c>
      <c r="C2591" s="227" t="s">
        <v>90</v>
      </c>
      <c r="D2591" s="230">
        <v>322</v>
      </c>
      <c r="E2591" s="231">
        <v>6.7362546399999997E-3</v>
      </c>
      <c r="F2591" s="231">
        <v>7.2524849000000005E-4</v>
      </c>
      <c r="G2591" s="231">
        <v>1.5356134E-3</v>
      </c>
      <c r="H2591" s="231">
        <v>4.4753922799999997E-3</v>
      </c>
    </row>
    <row r="2592" spans="1:8">
      <c r="A2592" s="227" t="s">
        <v>132</v>
      </c>
      <c r="B2592" s="227" t="s">
        <v>60</v>
      </c>
      <c r="C2592" s="227" t="s">
        <v>90</v>
      </c>
      <c r="D2592" s="230">
        <v>222</v>
      </c>
      <c r="E2592" s="231">
        <v>7.3258151599999996E-3</v>
      </c>
      <c r="F2592" s="231">
        <v>8.8724118000000002E-4</v>
      </c>
      <c r="G2592" s="231">
        <v>1.57370889E-3</v>
      </c>
      <c r="H2592" s="231">
        <v>4.8648646200000001E-3</v>
      </c>
    </row>
    <row r="2593" spans="1:8">
      <c r="A2593" s="227" t="s">
        <v>132</v>
      </c>
      <c r="B2593" s="227" t="s">
        <v>61</v>
      </c>
      <c r="C2593" s="227" t="s">
        <v>90</v>
      </c>
      <c r="D2593" s="230">
        <v>102</v>
      </c>
      <c r="E2593" s="231">
        <v>9.5321575200000008E-3</v>
      </c>
      <c r="F2593" s="231">
        <v>1.1471947299999999E-3</v>
      </c>
      <c r="G2593" s="231">
        <v>1.84697235E-3</v>
      </c>
      <c r="H2593" s="231">
        <v>6.5379899399999998E-3</v>
      </c>
    </row>
    <row r="2594" spans="1:8">
      <c r="A2594" s="227" t="s">
        <v>132</v>
      </c>
      <c r="B2594" s="227" t="s">
        <v>62</v>
      </c>
      <c r="C2594" s="227" t="s">
        <v>90</v>
      </c>
      <c r="D2594" s="230">
        <v>229</v>
      </c>
      <c r="E2594" s="231">
        <v>8.0981620499999997E-3</v>
      </c>
      <c r="F2594" s="231">
        <v>8.877666E-4</v>
      </c>
      <c r="G2594" s="231">
        <v>1.88874713E-3</v>
      </c>
      <c r="H2594" s="231">
        <v>5.3216478299999998E-3</v>
      </c>
    </row>
    <row r="2595" spans="1:8">
      <c r="A2595" s="227" t="s">
        <v>132</v>
      </c>
      <c r="B2595" s="227" t="s">
        <v>57</v>
      </c>
      <c r="C2595" s="227" t="s">
        <v>91</v>
      </c>
      <c r="D2595" s="230">
        <v>1709</v>
      </c>
      <c r="E2595" s="231">
        <v>5.3111926700000001E-3</v>
      </c>
      <c r="F2595" s="231">
        <v>1.04610914E-3</v>
      </c>
      <c r="G2595" s="231">
        <v>5.8347124999999999E-4</v>
      </c>
      <c r="H2595" s="231">
        <v>3.6816118099999998E-3</v>
      </c>
    </row>
    <row r="2596" spans="1:8">
      <c r="A2596" s="227" t="s">
        <v>132</v>
      </c>
      <c r="B2596" s="227" t="s">
        <v>59</v>
      </c>
      <c r="C2596" s="227" t="s">
        <v>91</v>
      </c>
      <c r="D2596" s="230">
        <v>911</v>
      </c>
      <c r="E2596" s="231">
        <v>4.9713250200000003E-3</v>
      </c>
      <c r="F2596" s="231">
        <v>9.7975593000000009E-4</v>
      </c>
      <c r="G2596" s="231">
        <v>5.3365224000000004E-4</v>
      </c>
      <c r="H2596" s="231">
        <v>3.4579163699999999E-3</v>
      </c>
    </row>
    <row r="2597" spans="1:8">
      <c r="A2597" s="227" t="s">
        <v>132</v>
      </c>
      <c r="B2597" s="227" t="s">
        <v>60</v>
      </c>
      <c r="C2597" s="227" t="s">
        <v>91</v>
      </c>
      <c r="D2597" s="230">
        <v>274</v>
      </c>
      <c r="E2597" s="231">
        <v>5.0587994400000001E-3</v>
      </c>
      <c r="F2597" s="231">
        <v>1.13738486E-3</v>
      </c>
      <c r="G2597" s="231">
        <v>5.5031739E-4</v>
      </c>
      <c r="H2597" s="231">
        <v>3.37109667E-3</v>
      </c>
    </row>
    <row r="2598" spans="1:8">
      <c r="A2598" s="227" t="s">
        <v>132</v>
      </c>
      <c r="B2598" s="227" t="s">
        <v>61</v>
      </c>
      <c r="C2598" s="227" t="s">
        <v>91</v>
      </c>
      <c r="D2598" s="230">
        <v>123</v>
      </c>
      <c r="E2598" s="231">
        <v>6.3098461700000002E-3</v>
      </c>
      <c r="F2598" s="231">
        <v>1.2904619699999999E-3</v>
      </c>
      <c r="G2598" s="231">
        <v>6.6931998000000002E-4</v>
      </c>
      <c r="H2598" s="231">
        <v>4.3500637599999999E-3</v>
      </c>
    </row>
    <row r="2599" spans="1:8">
      <c r="A2599" s="227" t="s">
        <v>132</v>
      </c>
      <c r="B2599" s="227" t="s">
        <v>62</v>
      </c>
      <c r="C2599" s="227" t="s">
        <v>91</v>
      </c>
      <c r="D2599" s="230">
        <v>401</v>
      </c>
      <c r="E2599" s="231">
        <v>5.9494490399999997E-3</v>
      </c>
      <c r="F2599" s="231">
        <v>1.05953264E-3</v>
      </c>
      <c r="G2599" s="231">
        <v>6.9297220999999995E-4</v>
      </c>
      <c r="H2599" s="231">
        <v>4.1969437500000003E-3</v>
      </c>
    </row>
    <row r="2600" spans="1:8">
      <c r="A2600" s="227" t="s">
        <v>132</v>
      </c>
      <c r="B2600" s="227" t="s">
        <v>57</v>
      </c>
      <c r="C2600" s="227" t="s">
        <v>92</v>
      </c>
      <c r="D2600" s="230">
        <v>1017</v>
      </c>
      <c r="E2600" s="231">
        <v>7.2430371000000004E-3</v>
      </c>
      <c r="F2600" s="231">
        <v>8.7117361999999995E-4</v>
      </c>
      <c r="G2600" s="231">
        <v>1.48741053E-3</v>
      </c>
      <c r="H2600" s="231">
        <v>4.8844524899999998E-3</v>
      </c>
    </row>
    <row r="2601" spans="1:8">
      <c r="A2601" s="227" t="s">
        <v>132</v>
      </c>
      <c r="B2601" s="227" t="s">
        <v>59</v>
      </c>
      <c r="C2601" s="227" t="s">
        <v>92</v>
      </c>
      <c r="D2601" s="230">
        <v>382</v>
      </c>
      <c r="E2601" s="231">
        <v>6.49220695E-3</v>
      </c>
      <c r="F2601" s="231">
        <v>7.4898174999999995E-4</v>
      </c>
      <c r="G2601" s="231">
        <v>1.2527266400000001E-3</v>
      </c>
      <c r="H2601" s="231">
        <v>4.4904981100000003E-3</v>
      </c>
    </row>
    <row r="2602" spans="1:8">
      <c r="A2602" s="227" t="s">
        <v>132</v>
      </c>
      <c r="B2602" s="227" t="s">
        <v>60</v>
      </c>
      <c r="C2602" s="227" t="s">
        <v>92</v>
      </c>
      <c r="D2602" s="230">
        <v>267</v>
      </c>
      <c r="E2602" s="231">
        <v>7.1334440799999997E-3</v>
      </c>
      <c r="F2602" s="231">
        <v>7.933657E-4</v>
      </c>
      <c r="G2602" s="231">
        <v>1.4140741799999999E-3</v>
      </c>
      <c r="H2602" s="231">
        <v>4.9260037099999997E-3</v>
      </c>
    </row>
    <row r="2603" spans="1:8">
      <c r="A2603" s="227" t="s">
        <v>132</v>
      </c>
      <c r="B2603" s="227" t="s">
        <v>61</v>
      </c>
      <c r="C2603" s="227" t="s">
        <v>92</v>
      </c>
      <c r="D2603" s="230">
        <v>134</v>
      </c>
      <c r="E2603" s="231">
        <v>8.4709263400000005E-3</v>
      </c>
      <c r="F2603" s="231">
        <v>1.0929724100000001E-3</v>
      </c>
      <c r="G2603" s="231">
        <v>1.8457190699999999E-3</v>
      </c>
      <c r="H2603" s="231">
        <v>5.5322344099999997E-3</v>
      </c>
    </row>
    <row r="2604" spans="1:8">
      <c r="A2604" s="227" t="s">
        <v>132</v>
      </c>
      <c r="B2604" s="227" t="s">
        <v>62</v>
      </c>
      <c r="C2604" s="227" t="s">
        <v>92</v>
      </c>
      <c r="D2604" s="230">
        <v>234</v>
      </c>
      <c r="E2604" s="231">
        <v>7.8906494900000002E-3</v>
      </c>
      <c r="F2604" s="231">
        <v>1.03241708E-3</v>
      </c>
      <c r="G2604" s="231">
        <v>1.7490203999999999E-3</v>
      </c>
      <c r="H2604" s="231">
        <v>5.1092115400000002E-3</v>
      </c>
    </row>
    <row r="2605" spans="1:8">
      <c r="A2605" s="227" t="s">
        <v>132</v>
      </c>
      <c r="B2605" s="227" t="s">
        <v>57</v>
      </c>
      <c r="C2605" s="227" t="s">
        <v>93</v>
      </c>
      <c r="D2605" s="230">
        <v>876</v>
      </c>
      <c r="E2605" s="231">
        <v>8.06829209E-3</v>
      </c>
      <c r="F2605" s="231">
        <v>1.17194082E-3</v>
      </c>
      <c r="G2605" s="231">
        <v>1.75888907E-3</v>
      </c>
      <c r="H2605" s="231">
        <v>5.13746171E-3</v>
      </c>
    </row>
    <row r="2606" spans="1:8">
      <c r="A2606" s="227" t="s">
        <v>132</v>
      </c>
      <c r="B2606" s="227" t="s">
        <v>59</v>
      </c>
      <c r="C2606" s="227" t="s">
        <v>93</v>
      </c>
      <c r="D2606" s="230">
        <v>305</v>
      </c>
      <c r="E2606" s="231">
        <v>6.6327411099999997E-3</v>
      </c>
      <c r="F2606" s="231">
        <v>1.01620345E-3</v>
      </c>
      <c r="G2606" s="231">
        <v>1.57050674E-3</v>
      </c>
      <c r="H2606" s="231">
        <v>4.04603042E-3</v>
      </c>
    </row>
    <row r="2607" spans="1:8">
      <c r="A2607" s="227" t="s">
        <v>132</v>
      </c>
      <c r="B2607" s="227" t="s">
        <v>60</v>
      </c>
      <c r="C2607" s="227" t="s">
        <v>93</v>
      </c>
      <c r="D2607" s="230">
        <v>200</v>
      </c>
      <c r="E2607" s="231">
        <v>8.5145831099999996E-3</v>
      </c>
      <c r="F2607" s="231">
        <v>1.20156226E-3</v>
      </c>
      <c r="G2607" s="231">
        <v>1.8649882E-3</v>
      </c>
      <c r="H2607" s="231">
        <v>5.4480321499999996E-3</v>
      </c>
    </row>
    <row r="2608" spans="1:8">
      <c r="A2608" s="227" t="s">
        <v>132</v>
      </c>
      <c r="B2608" s="227" t="s">
        <v>61</v>
      </c>
      <c r="C2608" s="227" t="s">
        <v>93</v>
      </c>
      <c r="D2608" s="230">
        <v>140</v>
      </c>
      <c r="E2608" s="231">
        <v>9.0198410499999996E-3</v>
      </c>
      <c r="F2608" s="231">
        <v>1.33738401E-3</v>
      </c>
      <c r="G2608" s="231">
        <v>1.90881258E-3</v>
      </c>
      <c r="H2608" s="231">
        <v>5.77364392E-3</v>
      </c>
    </row>
    <row r="2609" spans="1:8">
      <c r="A2609" s="227" t="s">
        <v>132</v>
      </c>
      <c r="B2609" s="227" t="s">
        <v>62</v>
      </c>
      <c r="C2609" s="227" t="s">
        <v>93</v>
      </c>
      <c r="D2609" s="230">
        <v>231</v>
      </c>
      <c r="E2609" s="231">
        <v>9.0006210699999992E-3</v>
      </c>
      <c r="F2609" s="231">
        <v>1.2516532E-3</v>
      </c>
      <c r="G2609" s="231">
        <v>1.82489555E-3</v>
      </c>
      <c r="H2609" s="231">
        <v>5.9240718499999996E-3</v>
      </c>
    </row>
    <row r="2610" spans="1:8">
      <c r="A2610" s="227" t="s">
        <v>132</v>
      </c>
      <c r="B2610" s="227" t="s">
        <v>57</v>
      </c>
      <c r="C2610" s="227" t="s">
        <v>94</v>
      </c>
      <c r="D2610" s="230">
        <v>851</v>
      </c>
      <c r="E2610" s="231">
        <v>6.9894620499999999E-3</v>
      </c>
      <c r="F2610" s="231">
        <v>1.0013135800000001E-3</v>
      </c>
      <c r="G2610" s="231">
        <v>1.38581492E-3</v>
      </c>
      <c r="H2610" s="231">
        <v>4.6023330699999998E-3</v>
      </c>
    </row>
    <row r="2611" spans="1:8">
      <c r="A2611" s="227" t="s">
        <v>132</v>
      </c>
      <c r="B2611" s="227" t="s">
        <v>59</v>
      </c>
      <c r="C2611" s="227" t="s">
        <v>94</v>
      </c>
      <c r="D2611" s="230">
        <v>344</v>
      </c>
      <c r="E2611" s="231">
        <v>6.2413864899999996E-3</v>
      </c>
      <c r="F2611" s="231">
        <v>8.0234553000000004E-4</v>
      </c>
      <c r="G2611" s="231">
        <v>1.2848229199999999E-3</v>
      </c>
      <c r="H2611" s="231">
        <v>4.1542175800000003E-3</v>
      </c>
    </row>
    <row r="2612" spans="1:8">
      <c r="A2612" s="227" t="s">
        <v>132</v>
      </c>
      <c r="B2612" s="227" t="s">
        <v>60</v>
      </c>
      <c r="C2612" s="227" t="s">
        <v>94</v>
      </c>
      <c r="D2612" s="230">
        <v>189</v>
      </c>
      <c r="E2612" s="231">
        <v>7.0742085499999998E-3</v>
      </c>
      <c r="F2612" s="231">
        <v>1.2053569200000001E-3</v>
      </c>
      <c r="G2612" s="231">
        <v>1.3146675900000001E-3</v>
      </c>
      <c r="H2612" s="231">
        <v>4.5541835600000002E-3</v>
      </c>
    </row>
    <row r="2613" spans="1:8">
      <c r="A2613" s="227" t="s">
        <v>132</v>
      </c>
      <c r="B2613" s="227" t="s">
        <v>61</v>
      </c>
      <c r="C2613" s="227" t="s">
        <v>94</v>
      </c>
      <c r="D2613" s="230">
        <v>127</v>
      </c>
      <c r="E2613" s="231">
        <v>7.8882325100000008E-3</v>
      </c>
      <c r="F2613" s="231">
        <v>1.2142750999999999E-3</v>
      </c>
      <c r="G2613" s="231">
        <v>1.59822445E-3</v>
      </c>
      <c r="H2613" s="231">
        <v>5.0757324700000002E-3</v>
      </c>
    </row>
    <row r="2614" spans="1:8">
      <c r="A2614" s="227" t="s">
        <v>132</v>
      </c>
      <c r="B2614" s="227" t="s">
        <v>62</v>
      </c>
      <c r="C2614" s="227" t="s">
        <v>94</v>
      </c>
      <c r="D2614" s="230">
        <v>191</v>
      </c>
      <c r="E2614" s="231">
        <v>7.6553105099999999E-3</v>
      </c>
      <c r="F2614" s="231">
        <v>1.01615498E-3</v>
      </c>
      <c r="G2614" s="231">
        <v>1.4968729600000001E-3</v>
      </c>
      <c r="H2614" s="231">
        <v>5.1422821100000002E-3</v>
      </c>
    </row>
    <row r="2615" spans="1:8">
      <c r="A2615" s="227" t="s">
        <v>132</v>
      </c>
      <c r="B2615" s="227" t="s">
        <v>57</v>
      </c>
      <c r="C2615" s="227" t="s">
        <v>95</v>
      </c>
      <c r="D2615" s="230">
        <v>429</v>
      </c>
      <c r="E2615" s="231">
        <v>8.6233324300000001E-3</v>
      </c>
      <c r="F2615" s="231">
        <v>9.2374036000000001E-4</v>
      </c>
      <c r="G2615" s="231">
        <v>1.60407471E-3</v>
      </c>
      <c r="H2615" s="231">
        <v>6.0955169100000003E-3</v>
      </c>
    </row>
    <row r="2616" spans="1:8">
      <c r="A2616" s="227" t="s">
        <v>132</v>
      </c>
      <c r="B2616" s="227" t="s">
        <v>59</v>
      </c>
      <c r="C2616" s="227" t="s">
        <v>95</v>
      </c>
      <c r="D2616" s="230">
        <v>138</v>
      </c>
      <c r="E2616" s="231">
        <v>7.7363456900000002E-3</v>
      </c>
      <c r="F2616" s="231">
        <v>8.0238501000000004E-4</v>
      </c>
      <c r="G2616" s="231">
        <v>1.4495267400000001E-3</v>
      </c>
      <c r="H2616" s="231">
        <v>5.4844334600000003E-3</v>
      </c>
    </row>
    <row r="2617" spans="1:8">
      <c r="A2617" s="227" t="s">
        <v>132</v>
      </c>
      <c r="B2617" s="227" t="s">
        <v>60</v>
      </c>
      <c r="C2617" s="227" t="s">
        <v>95</v>
      </c>
      <c r="D2617" s="230">
        <v>111</v>
      </c>
      <c r="E2617" s="231">
        <v>8.9130794800000007E-3</v>
      </c>
      <c r="F2617" s="231">
        <v>9.3291181000000004E-4</v>
      </c>
      <c r="G2617" s="231">
        <v>1.655718E-3</v>
      </c>
      <c r="H2617" s="231">
        <v>6.3244492300000002E-3</v>
      </c>
    </row>
    <row r="2618" spans="1:8">
      <c r="A2618" s="227" t="s">
        <v>132</v>
      </c>
      <c r="B2618" s="227" t="s">
        <v>61</v>
      </c>
      <c r="C2618" s="227" t="s">
        <v>95</v>
      </c>
      <c r="D2618" s="230">
        <v>54</v>
      </c>
      <c r="E2618" s="231">
        <v>1.11989881E-2</v>
      </c>
      <c r="F2618" s="231">
        <v>1.185485E-3</v>
      </c>
      <c r="G2618" s="231">
        <v>1.7281805100000001E-3</v>
      </c>
      <c r="H2618" s="231">
        <v>8.2853221099999999E-3</v>
      </c>
    </row>
    <row r="2619" spans="1:8">
      <c r="A2619" s="227" t="s">
        <v>132</v>
      </c>
      <c r="B2619" s="227" t="s">
        <v>62</v>
      </c>
      <c r="C2619" s="227" t="s">
        <v>95</v>
      </c>
      <c r="D2619" s="230">
        <v>126</v>
      </c>
      <c r="E2619" s="231">
        <v>8.2356883200000001E-3</v>
      </c>
      <c r="F2619" s="231">
        <v>9.3639747000000002E-4</v>
      </c>
      <c r="G2619" s="231">
        <v>1.6746580499999999E-3</v>
      </c>
      <c r="H2619" s="231">
        <v>5.6246323500000004E-3</v>
      </c>
    </row>
    <row r="2620" spans="1:8">
      <c r="A2620" s="227" t="s">
        <v>132</v>
      </c>
      <c r="B2620" s="227" t="s">
        <v>57</v>
      </c>
      <c r="C2620" s="227" t="s">
        <v>96</v>
      </c>
      <c r="D2620" s="230">
        <v>1344</v>
      </c>
      <c r="E2620" s="231">
        <v>6.7556679600000004E-3</v>
      </c>
      <c r="F2620" s="231">
        <v>1.06546907E-3</v>
      </c>
      <c r="G2620" s="231">
        <v>1.2921452400000001E-3</v>
      </c>
      <c r="H2620" s="231">
        <v>4.39805318E-3</v>
      </c>
    </row>
    <row r="2621" spans="1:8">
      <c r="A2621" s="227" t="s">
        <v>132</v>
      </c>
      <c r="B2621" s="227" t="s">
        <v>59</v>
      </c>
      <c r="C2621" s="227" t="s">
        <v>96</v>
      </c>
      <c r="D2621" s="230">
        <v>629</v>
      </c>
      <c r="E2621" s="231">
        <v>5.9392110299999997E-3</v>
      </c>
      <c r="F2621" s="231">
        <v>8.7366755000000003E-4</v>
      </c>
      <c r="G2621" s="231">
        <v>1.1074307199999999E-3</v>
      </c>
      <c r="H2621" s="231">
        <v>3.9581122800000004E-3</v>
      </c>
    </row>
    <row r="2622" spans="1:8">
      <c r="A2622" s="227" t="s">
        <v>132</v>
      </c>
      <c r="B2622" s="227" t="s">
        <v>60</v>
      </c>
      <c r="C2622" s="227" t="s">
        <v>96</v>
      </c>
      <c r="D2622" s="230">
        <v>285</v>
      </c>
      <c r="E2622" s="231">
        <v>6.4931365499999996E-3</v>
      </c>
      <c r="F2622" s="231">
        <v>9.8558293999999997E-4</v>
      </c>
      <c r="G2622" s="231">
        <v>1.1405536899999999E-3</v>
      </c>
      <c r="H2622" s="231">
        <v>4.3669994399999999E-3</v>
      </c>
    </row>
    <row r="2623" spans="1:8">
      <c r="A2623" s="227" t="s">
        <v>132</v>
      </c>
      <c r="B2623" s="227" t="s">
        <v>61</v>
      </c>
      <c r="C2623" s="227" t="s">
        <v>96</v>
      </c>
      <c r="D2623" s="230">
        <v>138</v>
      </c>
      <c r="E2623" s="231">
        <v>9.49023729E-3</v>
      </c>
      <c r="F2623" s="231">
        <v>1.6779888999999999E-3</v>
      </c>
      <c r="G2623" s="231">
        <v>1.59504137E-3</v>
      </c>
      <c r="H2623" s="231">
        <v>6.2172065499999998E-3</v>
      </c>
    </row>
    <row r="2624" spans="1:8">
      <c r="A2624" s="227" t="s">
        <v>132</v>
      </c>
      <c r="B2624" s="227" t="s">
        <v>62</v>
      </c>
      <c r="C2624" s="227" t="s">
        <v>96</v>
      </c>
      <c r="D2624" s="230">
        <v>292</v>
      </c>
      <c r="E2624" s="231">
        <v>7.4782785400000001E-3</v>
      </c>
      <c r="F2624" s="231">
        <v>1.26712305E-3</v>
      </c>
      <c r="G2624" s="231">
        <v>1.69484851E-3</v>
      </c>
      <c r="H2624" s="231">
        <v>4.5163065299999999E-3</v>
      </c>
    </row>
    <row r="2625" spans="1:8">
      <c r="A2625" s="227" t="s">
        <v>132</v>
      </c>
      <c r="B2625" s="227" t="s">
        <v>57</v>
      </c>
      <c r="C2625" s="227" t="s">
        <v>97</v>
      </c>
      <c r="D2625" s="230">
        <v>668</v>
      </c>
      <c r="E2625" s="231">
        <v>7.3459155600000001E-3</v>
      </c>
      <c r="F2625" s="231">
        <v>8.7554034000000001E-4</v>
      </c>
      <c r="G2625" s="231">
        <v>1.4871470000000001E-3</v>
      </c>
      <c r="H2625" s="231">
        <v>4.9832277400000003E-3</v>
      </c>
    </row>
    <row r="2626" spans="1:8">
      <c r="A2626" s="227" t="s">
        <v>132</v>
      </c>
      <c r="B2626" s="227" t="s">
        <v>59</v>
      </c>
      <c r="C2626" s="227" t="s">
        <v>97</v>
      </c>
      <c r="D2626" s="230">
        <v>280</v>
      </c>
      <c r="E2626" s="231">
        <v>6.6304974499999999E-3</v>
      </c>
      <c r="F2626" s="231">
        <v>7.1155730000000003E-4</v>
      </c>
      <c r="G2626" s="231">
        <v>1.3678486399999999E-3</v>
      </c>
      <c r="H2626" s="231">
        <v>4.5510910200000001E-3</v>
      </c>
    </row>
    <row r="2627" spans="1:8">
      <c r="A2627" s="227" t="s">
        <v>132</v>
      </c>
      <c r="B2627" s="227" t="s">
        <v>60</v>
      </c>
      <c r="C2627" s="227" t="s">
        <v>97</v>
      </c>
      <c r="D2627" s="230">
        <v>146</v>
      </c>
      <c r="E2627" s="231">
        <v>6.9658483099999998E-3</v>
      </c>
      <c r="F2627" s="231">
        <v>9.3940235999999996E-4</v>
      </c>
      <c r="G2627" s="231">
        <v>1.1895926200000001E-3</v>
      </c>
      <c r="H2627" s="231">
        <v>4.83685286E-3</v>
      </c>
    </row>
    <row r="2628" spans="1:8">
      <c r="A2628" s="227" t="s">
        <v>132</v>
      </c>
      <c r="B2628" s="227" t="s">
        <v>61</v>
      </c>
      <c r="C2628" s="227" t="s">
        <v>97</v>
      </c>
      <c r="D2628" s="230">
        <v>81</v>
      </c>
      <c r="E2628" s="231">
        <v>8.2501711599999999E-3</v>
      </c>
      <c r="F2628" s="231">
        <v>1.15283469E-3</v>
      </c>
      <c r="G2628" s="231">
        <v>1.81812964E-3</v>
      </c>
      <c r="H2628" s="231">
        <v>5.2792064599999997E-3</v>
      </c>
    </row>
    <row r="2629" spans="1:8">
      <c r="A2629" s="227" t="s">
        <v>132</v>
      </c>
      <c r="B2629" s="227" t="s">
        <v>62</v>
      </c>
      <c r="C2629" s="227" t="s">
        <v>97</v>
      </c>
      <c r="D2629" s="230">
        <v>161</v>
      </c>
      <c r="E2629" s="231">
        <v>8.4798422000000005E-3</v>
      </c>
      <c r="F2629" s="231">
        <v>9.6330777999999997E-4</v>
      </c>
      <c r="G2629" s="231">
        <v>1.79793512E-3</v>
      </c>
      <c r="H2629" s="231">
        <v>5.7185988000000004E-3</v>
      </c>
    </row>
    <row r="2630" spans="1:8">
      <c r="A2630" s="227" t="s">
        <v>132</v>
      </c>
      <c r="B2630" s="227" t="s">
        <v>57</v>
      </c>
      <c r="C2630" s="227" t="s">
        <v>98</v>
      </c>
      <c r="D2630" s="230">
        <v>489</v>
      </c>
      <c r="E2630" s="231">
        <v>7.4374666200000003E-3</v>
      </c>
      <c r="F2630" s="231">
        <v>3.6970739E-4</v>
      </c>
      <c r="G2630" s="231">
        <v>1.7239924000000001E-3</v>
      </c>
      <c r="H2630" s="231">
        <v>5.3319792499999996E-3</v>
      </c>
    </row>
    <row r="2631" spans="1:8">
      <c r="A2631" s="227" t="s">
        <v>132</v>
      </c>
      <c r="B2631" s="227" t="s">
        <v>59</v>
      </c>
      <c r="C2631" s="227" t="s">
        <v>98</v>
      </c>
      <c r="D2631" s="230">
        <v>184</v>
      </c>
      <c r="E2631" s="231">
        <v>6.6318184000000004E-3</v>
      </c>
      <c r="F2631" s="231">
        <v>4.4145003000000001E-4</v>
      </c>
      <c r="G2631" s="231">
        <v>1.55098857E-3</v>
      </c>
      <c r="H2631" s="231">
        <v>4.6271133000000001E-3</v>
      </c>
    </row>
    <row r="2632" spans="1:8">
      <c r="A2632" s="227" t="s">
        <v>132</v>
      </c>
      <c r="B2632" s="227" t="s">
        <v>60</v>
      </c>
      <c r="C2632" s="227" t="s">
        <v>98</v>
      </c>
      <c r="D2632" s="230">
        <v>141</v>
      </c>
      <c r="E2632" s="231">
        <v>8.0084381400000008E-3</v>
      </c>
      <c r="F2632" s="231">
        <v>3.2973774E-4</v>
      </c>
      <c r="G2632" s="231">
        <v>1.9525706900000001E-3</v>
      </c>
      <c r="H2632" s="231">
        <v>5.7144731099999999E-3</v>
      </c>
    </row>
    <row r="2633" spans="1:8">
      <c r="A2633" s="227" t="s">
        <v>132</v>
      </c>
      <c r="B2633" s="227" t="s">
        <v>61</v>
      </c>
      <c r="C2633" s="227" t="s">
        <v>98</v>
      </c>
      <c r="D2633" s="230">
        <v>21</v>
      </c>
      <c r="E2633" s="231">
        <v>1.1494708689999999E-2</v>
      </c>
      <c r="F2633" s="231">
        <v>4.8996884000000003E-4</v>
      </c>
      <c r="G2633" s="231">
        <v>1.93617701E-3</v>
      </c>
      <c r="H2633" s="231">
        <v>9.0558860000000008E-3</v>
      </c>
    </row>
    <row r="2634" spans="1:8">
      <c r="A2634" s="227" t="s">
        <v>132</v>
      </c>
      <c r="B2634" s="227" t="s">
        <v>62</v>
      </c>
      <c r="C2634" s="227" t="s">
        <v>98</v>
      </c>
      <c r="D2634" s="230">
        <v>143</v>
      </c>
      <c r="E2634" s="231">
        <v>7.3153002000000003E-3</v>
      </c>
      <c r="F2634" s="231">
        <v>2.9914505000000003E-4</v>
      </c>
      <c r="G2634" s="231">
        <v>1.6900573600000001E-3</v>
      </c>
      <c r="H2634" s="231">
        <v>5.3149279000000004E-3</v>
      </c>
    </row>
    <row r="2635" spans="1:8">
      <c r="A2635" s="227" t="s">
        <v>132</v>
      </c>
      <c r="B2635" s="227" t="s">
        <v>57</v>
      </c>
      <c r="C2635" s="227" t="s">
        <v>99</v>
      </c>
      <c r="D2635" s="230">
        <v>1921</v>
      </c>
      <c r="E2635" s="231">
        <v>5.8435997400000002E-3</v>
      </c>
      <c r="F2635" s="231">
        <v>9.0323545E-4</v>
      </c>
      <c r="G2635" s="231">
        <v>7.9710461000000003E-4</v>
      </c>
      <c r="H2635" s="231">
        <v>4.1432591999999999E-3</v>
      </c>
    </row>
    <row r="2636" spans="1:8">
      <c r="A2636" s="227" t="s">
        <v>132</v>
      </c>
      <c r="B2636" s="227" t="s">
        <v>59</v>
      </c>
      <c r="C2636" s="227" t="s">
        <v>99</v>
      </c>
      <c r="D2636" s="230">
        <v>742</v>
      </c>
      <c r="E2636" s="231">
        <v>5.1457987900000004E-3</v>
      </c>
      <c r="F2636" s="231">
        <v>8.3735750999999997E-4</v>
      </c>
      <c r="G2636" s="231">
        <v>7.1211728999999999E-4</v>
      </c>
      <c r="H2636" s="231">
        <v>3.5963235E-3</v>
      </c>
    </row>
    <row r="2637" spans="1:8">
      <c r="A2637" s="227" t="s">
        <v>132</v>
      </c>
      <c r="B2637" s="227" t="s">
        <v>60</v>
      </c>
      <c r="C2637" s="227" t="s">
        <v>99</v>
      </c>
      <c r="D2637" s="230">
        <v>375</v>
      </c>
      <c r="E2637" s="231">
        <v>5.9049071600000003E-3</v>
      </c>
      <c r="F2637" s="231">
        <v>9.3654296000000002E-4</v>
      </c>
      <c r="G2637" s="231">
        <v>7.5978370000000001E-4</v>
      </c>
      <c r="H2637" s="231">
        <v>4.2085800199999999E-3</v>
      </c>
    </row>
    <row r="2638" spans="1:8">
      <c r="A2638" s="227" t="s">
        <v>132</v>
      </c>
      <c r="B2638" s="227" t="s">
        <v>61</v>
      </c>
      <c r="C2638" s="227" t="s">
        <v>99</v>
      </c>
      <c r="D2638" s="230">
        <v>131</v>
      </c>
      <c r="E2638" s="231">
        <v>8.27033831E-3</v>
      </c>
      <c r="F2638" s="231">
        <v>1.2596301100000001E-3</v>
      </c>
      <c r="G2638" s="231">
        <v>9.8132219000000008E-4</v>
      </c>
      <c r="H2638" s="231">
        <v>6.0293855600000003E-3</v>
      </c>
    </row>
    <row r="2639" spans="1:8">
      <c r="A2639" s="227" t="s">
        <v>132</v>
      </c>
      <c r="B2639" s="227" t="s">
        <v>62</v>
      </c>
      <c r="C2639" s="227" t="s">
        <v>99</v>
      </c>
      <c r="D2639" s="230">
        <v>673</v>
      </c>
      <c r="E2639" s="231">
        <v>6.1064159000000003E-3</v>
      </c>
      <c r="F2639" s="231">
        <v>8.8793590000000005E-4</v>
      </c>
      <c r="G2639" s="231">
        <v>8.7574269000000005E-4</v>
      </c>
      <c r="H2639" s="231">
        <v>4.3427368100000001E-3</v>
      </c>
    </row>
    <row r="2640" spans="1:8">
      <c r="A2640" s="227" t="s">
        <v>132</v>
      </c>
      <c r="B2640" s="227" t="s">
        <v>57</v>
      </c>
      <c r="C2640" s="227" t="s">
        <v>100</v>
      </c>
      <c r="D2640" s="230">
        <v>1185</v>
      </c>
      <c r="E2640" s="231">
        <v>7.5367437799999997E-3</v>
      </c>
      <c r="F2640" s="231">
        <v>9.8011384000000002E-4</v>
      </c>
      <c r="G2640" s="231">
        <v>1.1779279499999999E-3</v>
      </c>
      <c r="H2640" s="231">
        <v>5.3786917400000002E-3</v>
      </c>
    </row>
    <row r="2641" spans="1:8">
      <c r="A2641" s="227" t="s">
        <v>132</v>
      </c>
      <c r="B2641" s="227" t="s">
        <v>59</v>
      </c>
      <c r="C2641" s="227" t="s">
        <v>100</v>
      </c>
      <c r="D2641" s="230">
        <v>482</v>
      </c>
      <c r="E2641" s="231">
        <v>6.7936690800000001E-3</v>
      </c>
      <c r="F2641" s="231">
        <v>8.5167871000000001E-4</v>
      </c>
      <c r="G2641" s="231">
        <v>1.0657990899999999E-3</v>
      </c>
      <c r="H2641" s="231">
        <v>4.8761907800000002E-3</v>
      </c>
    </row>
    <row r="2642" spans="1:8">
      <c r="A2642" s="227" t="s">
        <v>132</v>
      </c>
      <c r="B2642" s="227" t="s">
        <v>60</v>
      </c>
      <c r="C2642" s="227" t="s">
        <v>100</v>
      </c>
      <c r="D2642" s="230">
        <v>340</v>
      </c>
      <c r="E2642" s="231">
        <v>8.2734542800000001E-3</v>
      </c>
      <c r="F2642" s="231">
        <v>1.0296157900000001E-3</v>
      </c>
      <c r="G2642" s="231">
        <v>1.18348288E-3</v>
      </c>
      <c r="H2642" s="231">
        <v>6.06032111E-3</v>
      </c>
    </row>
    <row r="2643" spans="1:8">
      <c r="A2643" s="227" t="s">
        <v>132</v>
      </c>
      <c r="B2643" s="227" t="s">
        <v>61</v>
      </c>
      <c r="C2643" s="227" t="s">
        <v>100</v>
      </c>
      <c r="D2643" s="230">
        <v>62</v>
      </c>
      <c r="E2643" s="231">
        <v>7.9185331999999994E-3</v>
      </c>
      <c r="F2643" s="231">
        <v>9.9705026000000002E-4</v>
      </c>
      <c r="G2643" s="231">
        <v>1.34333906E-3</v>
      </c>
      <c r="H2643" s="231">
        <v>5.5781434399999998E-3</v>
      </c>
    </row>
    <row r="2644" spans="1:8">
      <c r="A2644" s="227" t="s">
        <v>132</v>
      </c>
      <c r="B2644" s="227" t="s">
        <v>62</v>
      </c>
      <c r="C2644" s="227" t="s">
        <v>100</v>
      </c>
      <c r="D2644" s="230">
        <v>301</v>
      </c>
      <c r="E2644" s="231">
        <v>7.8158450700000007E-3</v>
      </c>
      <c r="F2644" s="231">
        <v>1.1263763400000001E-3</v>
      </c>
      <c r="G2644" s="231">
        <v>1.31713708E-3</v>
      </c>
      <c r="H2644" s="231">
        <v>5.3723311900000003E-3</v>
      </c>
    </row>
    <row r="2645" spans="1:8">
      <c r="A2645" s="227" t="s">
        <v>132</v>
      </c>
      <c r="B2645" s="227" t="s">
        <v>57</v>
      </c>
      <c r="C2645" s="227" t="s">
        <v>101</v>
      </c>
      <c r="D2645" s="230">
        <v>698</v>
      </c>
      <c r="E2645" s="231">
        <v>7.7781423299999996E-3</v>
      </c>
      <c r="F2645" s="231">
        <v>7.4087315000000002E-4</v>
      </c>
      <c r="G2645" s="231">
        <v>2.1375886400000002E-3</v>
      </c>
      <c r="H2645" s="231">
        <v>4.8996800599999998E-3</v>
      </c>
    </row>
    <row r="2646" spans="1:8">
      <c r="A2646" s="227" t="s">
        <v>132</v>
      </c>
      <c r="B2646" s="227" t="s">
        <v>59</v>
      </c>
      <c r="C2646" s="227" t="s">
        <v>101</v>
      </c>
      <c r="D2646" s="230">
        <v>317</v>
      </c>
      <c r="E2646" s="231">
        <v>7.2391267E-3</v>
      </c>
      <c r="F2646" s="231">
        <v>6.7527579000000002E-4</v>
      </c>
      <c r="G2646" s="231">
        <v>1.8346548000000001E-3</v>
      </c>
      <c r="H2646" s="231">
        <v>4.7291956200000004E-3</v>
      </c>
    </row>
    <row r="2647" spans="1:8">
      <c r="A2647" s="227" t="s">
        <v>132</v>
      </c>
      <c r="B2647" s="227" t="s">
        <v>60</v>
      </c>
      <c r="C2647" s="227" t="s">
        <v>101</v>
      </c>
      <c r="D2647" s="230">
        <v>160</v>
      </c>
      <c r="E2647" s="231">
        <v>7.5695165299999997E-3</v>
      </c>
      <c r="F2647" s="231">
        <v>7.2562183000000001E-4</v>
      </c>
      <c r="G2647" s="231">
        <v>2.24160854E-3</v>
      </c>
      <c r="H2647" s="231">
        <v>4.6022856500000002E-3</v>
      </c>
    </row>
    <row r="2648" spans="1:8">
      <c r="A2648" s="227" t="s">
        <v>132</v>
      </c>
      <c r="B2648" s="227" t="s">
        <v>61</v>
      </c>
      <c r="C2648" s="227" t="s">
        <v>101</v>
      </c>
      <c r="D2648" s="230">
        <v>58</v>
      </c>
      <c r="E2648" s="231">
        <v>9.3562417900000007E-3</v>
      </c>
      <c r="F2648" s="231">
        <v>8.197635E-4</v>
      </c>
      <c r="G2648" s="231">
        <v>2.7877552199999998E-3</v>
      </c>
      <c r="H2648" s="231">
        <v>5.7487226400000004E-3</v>
      </c>
    </row>
    <row r="2649" spans="1:8">
      <c r="A2649" s="227" t="s">
        <v>132</v>
      </c>
      <c r="B2649" s="227" t="s">
        <v>62</v>
      </c>
      <c r="C2649" s="227" t="s">
        <v>101</v>
      </c>
      <c r="D2649" s="230">
        <v>163</v>
      </c>
      <c r="E2649" s="231">
        <v>8.4696657299999992E-3</v>
      </c>
      <c r="F2649" s="231">
        <v>8.5534515000000003E-4</v>
      </c>
      <c r="G2649" s="231">
        <v>2.3932768600000002E-3</v>
      </c>
      <c r="H2649" s="231">
        <v>5.2210432599999997E-3</v>
      </c>
    </row>
    <row r="2650" spans="1:8">
      <c r="A2650" s="227" t="s">
        <v>132</v>
      </c>
      <c r="B2650" s="227" t="s">
        <v>57</v>
      </c>
      <c r="C2650" s="227" t="s">
        <v>102</v>
      </c>
      <c r="D2650" s="230">
        <v>1097</v>
      </c>
      <c r="E2650" s="231">
        <v>6.7408164600000001E-3</v>
      </c>
      <c r="F2650" s="231">
        <v>1.00859009E-3</v>
      </c>
      <c r="G2650" s="231">
        <v>7.9799891999999997E-4</v>
      </c>
      <c r="H2650" s="231">
        <v>4.9342269399999996E-3</v>
      </c>
    </row>
    <row r="2651" spans="1:8">
      <c r="A2651" s="227" t="s">
        <v>132</v>
      </c>
      <c r="B2651" s="227" t="s">
        <v>59</v>
      </c>
      <c r="C2651" s="227" t="s">
        <v>102</v>
      </c>
      <c r="D2651" s="230">
        <v>483</v>
      </c>
      <c r="E2651" s="231">
        <v>6.2930610599999997E-3</v>
      </c>
      <c r="F2651" s="231">
        <v>8.1790099000000004E-4</v>
      </c>
      <c r="G2651" s="231">
        <v>7.8111794000000005E-4</v>
      </c>
      <c r="H2651" s="231">
        <v>4.6940416199999996E-3</v>
      </c>
    </row>
    <row r="2652" spans="1:8">
      <c r="A2652" s="227" t="s">
        <v>132</v>
      </c>
      <c r="B2652" s="227" t="s">
        <v>60</v>
      </c>
      <c r="C2652" s="227" t="s">
        <v>102</v>
      </c>
      <c r="D2652" s="230">
        <v>249</v>
      </c>
      <c r="E2652" s="231">
        <v>6.3336212999999999E-3</v>
      </c>
      <c r="F2652" s="231">
        <v>1.06504699E-3</v>
      </c>
      <c r="G2652" s="231">
        <v>7.3665004999999995E-4</v>
      </c>
      <c r="H2652" s="231">
        <v>4.5319237499999998E-3</v>
      </c>
    </row>
    <row r="2653" spans="1:8">
      <c r="A2653" s="227" t="s">
        <v>132</v>
      </c>
      <c r="B2653" s="227" t="s">
        <v>61</v>
      </c>
      <c r="C2653" s="227" t="s">
        <v>102</v>
      </c>
      <c r="D2653" s="230">
        <v>71</v>
      </c>
      <c r="E2653" s="231">
        <v>8.9221437800000008E-3</v>
      </c>
      <c r="F2653" s="231">
        <v>1.37975979E-3</v>
      </c>
      <c r="G2653" s="231">
        <v>9.3260933999999998E-4</v>
      </c>
      <c r="H2653" s="231">
        <v>6.60977414E-3</v>
      </c>
    </row>
    <row r="2654" spans="1:8">
      <c r="A2654" s="227" t="s">
        <v>132</v>
      </c>
      <c r="B2654" s="227" t="s">
        <v>62</v>
      </c>
      <c r="C2654" s="227" t="s">
        <v>102</v>
      </c>
      <c r="D2654" s="230">
        <v>294</v>
      </c>
      <c r="E2654" s="231">
        <v>7.2945008799999997E-3</v>
      </c>
      <c r="F2654" s="231">
        <v>1.1844133100000001E-3</v>
      </c>
      <c r="G2654" s="231">
        <v>8.4518275000000003E-4</v>
      </c>
      <c r="H2654" s="231">
        <v>5.2649043300000004E-3</v>
      </c>
    </row>
    <row r="2655" spans="1:8">
      <c r="A2655" s="227" t="s">
        <v>132</v>
      </c>
      <c r="B2655" s="227" t="s">
        <v>57</v>
      </c>
      <c r="C2655" s="227" t="s">
        <v>103</v>
      </c>
      <c r="D2655" s="230">
        <v>1542</v>
      </c>
      <c r="E2655" s="231">
        <v>4.5866807199999998E-3</v>
      </c>
      <c r="F2655" s="231">
        <v>7.2358204999999997E-4</v>
      </c>
      <c r="G2655" s="231">
        <v>4.7852993000000002E-4</v>
      </c>
      <c r="H2655" s="231">
        <v>3.38456826E-3</v>
      </c>
    </row>
    <row r="2656" spans="1:8">
      <c r="A2656" s="227" t="s">
        <v>132</v>
      </c>
      <c r="B2656" s="227" t="s">
        <v>59</v>
      </c>
      <c r="C2656" s="227" t="s">
        <v>103</v>
      </c>
      <c r="D2656" s="230">
        <v>556</v>
      </c>
      <c r="E2656" s="231">
        <v>4.2320724299999999E-3</v>
      </c>
      <c r="F2656" s="231">
        <v>6.6990134000000003E-4</v>
      </c>
      <c r="G2656" s="231">
        <v>4.2582577000000002E-4</v>
      </c>
      <c r="H2656" s="231">
        <v>3.1363448500000002E-3</v>
      </c>
    </row>
    <row r="2657" spans="1:8">
      <c r="A2657" s="227" t="s">
        <v>132</v>
      </c>
      <c r="B2657" s="227" t="s">
        <v>60</v>
      </c>
      <c r="C2657" s="227" t="s">
        <v>103</v>
      </c>
      <c r="D2657" s="230">
        <v>296</v>
      </c>
      <c r="E2657" s="231">
        <v>4.6442924900000002E-3</v>
      </c>
      <c r="F2657" s="231">
        <v>7.7573642999999998E-4</v>
      </c>
      <c r="G2657" s="231">
        <v>4.4888613999999999E-4</v>
      </c>
      <c r="H2657" s="231">
        <v>3.4196694400000002E-3</v>
      </c>
    </row>
    <row r="2658" spans="1:8">
      <c r="A2658" s="227" t="s">
        <v>132</v>
      </c>
      <c r="B2658" s="227" t="s">
        <v>61</v>
      </c>
      <c r="C2658" s="227" t="s">
        <v>103</v>
      </c>
      <c r="D2658" s="230">
        <v>111</v>
      </c>
      <c r="E2658" s="231">
        <v>5.6210374699999996E-3</v>
      </c>
      <c r="F2658" s="231">
        <v>1.0684640500000001E-3</v>
      </c>
      <c r="G2658" s="231">
        <v>4.6609084000000001E-4</v>
      </c>
      <c r="H2658" s="231">
        <v>4.0864820299999997E-3</v>
      </c>
    </row>
    <row r="2659" spans="1:8">
      <c r="A2659" s="227" t="s">
        <v>132</v>
      </c>
      <c r="B2659" s="227" t="s">
        <v>62</v>
      </c>
      <c r="C2659" s="227" t="s">
        <v>103</v>
      </c>
      <c r="D2659" s="230">
        <v>579</v>
      </c>
      <c r="E2659" s="231">
        <v>4.6994536500000001E-3</v>
      </c>
      <c r="F2659" s="231">
        <v>6.823504E-4</v>
      </c>
      <c r="G2659" s="231">
        <v>5.4667986000000003E-4</v>
      </c>
      <c r="H2659" s="231">
        <v>3.4704229200000001E-3</v>
      </c>
    </row>
    <row r="2660" spans="1:8">
      <c r="A2660" s="227" t="s">
        <v>132</v>
      </c>
      <c r="B2660" s="227" t="s">
        <v>57</v>
      </c>
      <c r="C2660" s="227" t="s">
        <v>104</v>
      </c>
      <c r="D2660" s="230">
        <v>520</v>
      </c>
      <c r="E2660" s="231">
        <v>7.0448715699999997E-3</v>
      </c>
      <c r="F2660" s="231">
        <v>7.3944954E-4</v>
      </c>
      <c r="G2660" s="231">
        <v>1.31330105E-3</v>
      </c>
      <c r="H2660" s="231">
        <v>4.9921204899999998E-3</v>
      </c>
    </row>
    <row r="2661" spans="1:8">
      <c r="A2661" s="227" t="s">
        <v>132</v>
      </c>
      <c r="B2661" s="227" t="s">
        <v>59</v>
      </c>
      <c r="C2661" s="227" t="s">
        <v>104</v>
      </c>
      <c r="D2661" s="230">
        <v>183</v>
      </c>
      <c r="E2661" s="231">
        <v>6.1773930099999997E-3</v>
      </c>
      <c r="F2661" s="231">
        <v>5.6478927000000001E-4</v>
      </c>
      <c r="G2661" s="231">
        <v>1.1682222899999999E-3</v>
      </c>
      <c r="H2661" s="231">
        <v>4.4443809400000001E-3</v>
      </c>
    </row>
    <row r="2662" spans="1:8">
      <c r="A2662" s="227" t="s">
        <v>132</v>
      </c>
      <c r="B2662" s="227" t="s">
        <v>60</v>
      </c>
      <c r="C2662" s="227" t="s">
        <v>104</v>
      </c>
      <c r="D2662" s="230">
        <v>93</v>
      </c>
      <c r="E2662" s="231">
        <v>7.0009456199999999E-3</v>
      </c>
      <c r="F2662" s="231">
        <v>7.9798860000000001E-4</v>
      </c>
      <c r="G2662" s="231">
        <v>1.2212512500000001E-3</v>
      </c>
      <c r="H2662" s="231">
        <v>4.98170529E-3</v>
      </c>
    </row>
    <row r="2663" spans="1:8">
      <c r="A2663" s="227" t="s">
        <v>132</v>
      </c>
      <c r="B2663" s="227" t="s">
        <v>61</v>
      </c>
      <c r="C2663" s="227" t="s">
        <v>104</v>
      </c>
      <c r="D2663" s="230">
        <v>76</v>
      </c>
      <c r="E2663" s="231">
        <v>7.2013582099999997E-3</v>
      </c>
      <c r="F2663" s="231">
        <v>8.2617544000000004E-4</v>
      </c>
      <c r="G2663" s="231">
        <v>1.4772171100000001E-3</v>
      </c>
      <c r="H2663" s="231">
        <v>4.89796517E-3</v>
      </c>
    </row>
    <row r="2664" spans="1:8">
      <c r="A2664" s="227" t="s">
        <v>132</v>
      </c>
      <c r="B2664" s="227" t="s">
        <v>62</v>
      </c>
      <c r="C2664" s="227" t="s">
        <v>104</v>
      </c>
      <c r="D2664" s="230">
        <v>168</v>
      </c>
      <c r="E2664" s="231">
        <v>7.9433281400000007E-3</v>
      </c>
      <c r="F2664" s="231">
        <v>8.5806578000000001E-4</v>
      </c>
      <c r="G2664" s="231">
        <v>1.4481368999999999E-3</v>
      </c>
      <c r="H2664" s="231">
        <v>5.6371249799999999E-3</v>
      </c>
    </row>
    <row r="2665" spans="1:8">
      <c r="A2665" s="227" t="s">
        <v>132</v>
      </c>
      <c r="B2665" s="227" t="s">
        <v>57</v>
      </c>
      <c r="C2665" s="227" t="s">
        <v>105</v>
      </c>
      <c r="D2665" s="230">
        <v>3294</v>
      </c>
      <c r="E2665" s="231">
        <v>4.5708454600000004E-3</v>
      </c>
      <c r="F2665" s="231">
        <v>9.1448161000000003E-4</v>
      </c>
      <c r="G2665" s="231">
        <v>6.1095908000000001E-4</v>
      </c>
      <c r="H2665" s="231">
        <v>3.04540428E-3</v>
      </c>
    </row>
    <row r="2666" spans="1:8">
      <c r="A2666" s="227" t="s">
        <v>132</v>
      </c>
      <c r="B2666" s="227" t="s">
        <v>59</v>
      </c>
      <c r="C2666" s="227" t="s">
        <v>105</v>
      </c>
      <c r="D2666" s="230">
        <v>1670</v>
      </c>
      <c r="E2666" s="231">
        <v>4.4018973499999996E-3</v>
      </c>
      <c r="F2666" s="231">
        <v>8.7613636999999995E-4</v>
      </c>
      <c r="G2666" s="231">
        <v>5.7505797000000005E-4</v>
      </c>
      <c r="H2666" s="231">
        <v>2.95070252E-3</v>
      </c>
    </row>
    <row r="2667" spans="1:8">
      <c r="A2667" s="227" t="s">
        <v>132</v>
      </c>
      <c r="B2667" s="227" t="s">
        <v>60</v>
      </c>
      <c r="C2667" s="227" t="s">
        <v>105</v>
      </c>
      <c r="D2667" s="230">
        <v>703</v>
      </c>
      <c r="E2667" s="231">
        <v>4.7848997799999999E-3</v>
      </c>
      <c r="F2667" s="231">
        <v>1.04984895E-3</v>
      </c>
      <c r="G2667" s="231">
        <v>6.0073208999999995E-4</v>
      </c>
      <c r="H2667" s="231">
        <v>3.1343182799999998E-3</v>
      </c>
    </row>
    <row r="2668" spans="1:8">
      <c r="A2668" s="227" t="s">
        <v>132</v>
      </c>
      <c r="B2668" s="227" t="s">
        <v>61</v>
      </c>
      <c r="C2668" s="227" t="s">
        <v>105</v>
      </c>
      <c r="D2668" s="230">
        <v>110</v>
      </c>
      <c r="E2668" s="231">
        <v>4.9638044700000003E-3</v>
      </c>
      <c r="F2668" s="231">
        <v>1.07712514E-3</v>
      </c>
      <c r="G2668" s="231">
        <v>6.6571944999999999E-4</v>
      </c>
      <c r="H2668" s="231">
        <v>3.2209593299999998E-3</v>
      </c>
    </row>
    <row r="2669" spans="1:8">
      <c r="A2669" s="227" t="s">
        <v>132</v>
      </c>
      <c r="B2669" s="227" t="s">
        <v>62</v>
      </c>
      <c r="C2669" s="227" t="s">
        <v>105</v>
      </c>
      <c r="D2669" s="230">
        <v>811</v>
      </c>
      <c r="E2669" s="231">
        <v>4.6798931199999996E-3</v>
      </c>
      <c r="F2669" s="231">
        <v>8.5404084000000003E-4</v>
      </c>
      <c r="G2669" s="231">
        <v>6.8632380000000002E-4</v>
      </c>
      <c r="H2669" s="231">
        <v>3.1395279999999999E-3</v>
      </c>
    </row>
    <row r="2670" spans="1:8">
      <c r="A2670" s="227" t="s">
        <v>132</v>
      </c>
      <c r="B2670" s="227" t="s">
        <v>57</v>
      </c>
      <c r="C2670" s="227" t="s">
        <v>106</v>
      </c>
      <c r="D2670" s="230">
        <v>844</v>
      </c>
      <c r="E2670" s="231">
        <v>6.6593709200000002E-3</v>
      </c>
      <c r="F2670" s="231">
        <v>9.3230240000000001E-4</v>
      </c>
      <c r="G2670" s="231">
        <v>1.32239257E-3</v>
      </c>
      <c r="H2670" s="231">
        <v>4.4046754700000001E-3</v>
      </c>
    </row>
    <row r="2671" spans="1:8">
      <c r="A2671" s="227" t="s">
        <v>132</v>
      </c>
      <c r="B2671" s="227" t="s">
        <v>59</v>
      </c>
      <c r="C2671" s="227" t="s">
        <v>106</v>
      </c>
      <c r="D2671" s="230">
        <v>377</v>
      </c>
      <c r="E2671" s="231">
        <v>6.1189394800000001E-3</v>
      </c>
      <c r="F2671" s="231">
        <v>8.0352292999999995E-4</v>
      </c>
      <c r="G2671" s="231">
        <v>1.28327905E-3</v>
      </c>
      <c r="H2671" s="231">
        <v>4.0321370099999998E-3</v>
      </c>
    </row>
    <row r="2672" spans="1:8">
      <c r="A2672" s="227" t="s">
        <v>132</v>
      </c>
      <c r="B2672" s="227" t="s">
        <v>60</v>
      </c>
      <c r="C2672" s="227" t="s">
        <v>106</v>
      </c>
      <c r="D2672" s="230">
        <v>150</v>
      </c>
      <c r="E2672" s="231">
        <v>6.4675151900000002E-3</v>
      </c>
      <c r="F2672" s="231">
        <v>9.8834854999999998E-4</v>
      </c>
      <c r="G2672" s="231">
        <v>1.3903547200000001E-3</v>
      </c>
      <c r="H2672" s="231">
        <v>4.0888115000000001E-3</v>
      </c>
    </row>
    <row r="2673" spans="1:8">
      <c r="A2673" s="227" t="s">
        <v>132</v>
      </c>
      <c r="B2673" s="227" t="s">
        <v>61</v>
      </c>
      <c r="C2673" s="227" t="s">
        <v>106</v>
      </c>
      <c r="D2673" s="230">
        <v>132</v>
      </c>
      <c r="E2673" s="231">
        <v>7.4002172299999997E-3</v>
      </c>
      <c r="F2673" s="231">
        <v>1.15591656E-3</v>
      </c>
      <c r="G2673" s="231">
        <v>1.3650390599999999E-3</v>
      </c>
      <c r="H2673" s="231">
        <v>4.8792611099999997E-3</v>
      </c>
    </row>
    <row r="2674" spans="1:8">
      <c r="A2674" s="227" t="s">
        <v>132</v>
      </c>
      <c r="B2674" s="227" t="s">
        <v>62</v>
      </c>
      <c r="C2674" s="227" t="s">
        <v>106</v>
      </c>
      <c r="D2674" s="230">
        <v>185</v>
      </c>
      <c r="E2674" s="231">
        <v>7.3876373800000001E-3</v>
      </c>
      <c r="F2674" s="231">
        <v>9.8973951000000003E-4</v>
      </c>
      <c r="G2674" s="231">
        <v>1.31656631E-3</v>
      </c>
      <c r="H2674" s="231">
        <v>5.0813310900000002E-3</v>
      </c>
    </row>
    <row r="2675" spans="1:8">
      <c r="A2675" s="227" t="s">
        <v>132</v>
      </c>
      <c r="B2675" s="227" t="s">
        <v>57</v>
      </c>
      <c r="C2675" s="227" t="s">
        <v>107</v>
      </c>
      <c r="D2675" s="230">
        <v>2691</v>
      </c>
      <c r="E2675" s="231">
        <v>5.9025882999999999E-3</v>
      </c>
      <c r="F2675" s="231">
        <v>1.0069657000000001E-3</v>
      </c>
      <c r="G2675" s="231">
        <v>9.3712557000000002E-4</v>
      </c>
      <c r="H2675" s="231">
        <v>3.9584965500000001E-3</v>
      </c>
    </row>
    <row r="2676" spans="1:8">
      <c r="A2676" s="227" t="s">
        <v>132</v>
      </c>
      <c r="B2676" s="227" t="s">
        <v>59</v>
      </c>
      <c r="C2676" s="227" t="s">
        <v>107</v>
      </c>
      <c r="D2676" s="230">
        <v>1037</v>
      </c>
      <c r="E2676" s="231">
        <v>5.3110599800000003E-3</v>
      </c>
      <c r="F2676" s="231">
        <v>9.3476528999999998E-4</v>
      </c>
      <c r="G2676" s="231">
        <v>7.3122007999999999E-4</v>
      </c>
      <c r="H2676" s="231">
        <v>3.6450741500000002E-3</v>
      </c>
    </row>
    <row r="2677" spans="1:8">
      <c r="A2677" s="227" t="s">
        <v>132</v>
      </c>
      <c r="B2677" s="227" t="s">
        <v>60</v>
      </c>
      <c r="C2677" s="227" t="s">
        <v>107</v>
      </c>
      <c r="D2677" s="230">
        <v>508</v>
      </c>
      <c r="E2677" s="231">
        <v>5.7483274400000001E-3</v>
      </c>
      <c r="F2677" s="231">
        <v>1.0624678599999999E-3</v>
      </c>
      <c r="G2677" s="231">
        <v>9.1307574000000003E-4</v>
      </c>
      <c r="H2677" s="231">
        <v>3.7727833900000002E-3</v>
      </c>
    </row>
    <row r="2678" spans="1:8">
      <c r="A2678" s="227" t="s">
        <v>132</v>
      </c>
      <c r="B2678" s="227" t="s">
        <v>61</v>
      </c>
      <c r="C2678" s="227" t="s">
        <v>107</v>
      </c>
      <c r="D2678" s="230">
        <v>207</v>
      </c>
      <c r="E2678" s="231">
        <v>7.4519142400000004E-3</v>
      </c>
      <c r="F2678" s="231">
        <v>1.27823601E-3</v>
      </c>
      <c r="G2678" s="231">
        <v>1.12100751E-3</v>
      </c>
      <c r="H2678" s="231">
        <v>5.0526701899999997E-3</v>
      </c>
    </row>
    <row r="2679" spans="1:8">
      <c r="A2679" s="227" t="s">
        <v>132</v>
      </c>
      <c r="B2679" s="227" t="s">
        <v>62</v>
      </c>
      <c r="C2679" s="227" t="s">
        <v>107</v>
      </c>
      <c r="D2679" s="230">
        <v>939</v>
      </c>
      <c r="E2679" s="231">
        <v>6.2977628600000002E-3</v>
      </c>
      <c r="F2679" s="231">
        <v>9.9687389000000003E-4</v>
      </c>
      <c r="G2679" s="231">
        <v>1.13699538E-3</v>
      </c>
      <c r="H2679" s="231">
        <v>4.1638930899999997E-3</v>
      </c>
    </row>
    <row r="2680" spans="1:8">
      <c r="A2680" s="227" t="s">
        <v>133</v>
      </c>
      <c r="B2680" s="227" t="s">
        <v>57</v>
      </c>
      <c r="C2680" s="227" t="s">
        <v>58</v>
      </c>
      <c r="D2680" s="230">
        <v>61254</v>
      </c>
      <c r="E2680" s="231">
        <v>6.39932088E-3</v>
      </c>
      <c r="F2680" s="231">
        <v>9.9368846000000006E-4</v>
      </c>
      <c r="G2680" s="231">
        <v>1.07470848E-3</v>
      </c>
      <c r="H2680" s="231">
        <v>4.3301693600000003E-3</v>
      </c>
    </row>
    <row r="2681" spans="1:8">
      <c r="A2681" s="227" t="s">
        <v>133</v>
      </c>
      <c r="B2681" s="227" t="s">
        <v>59</v>
      </c>
      <c r="C2681" s="227" t="s">
        <v>58</v>
      </c>
      <c r="D2681" s="230">
        <v>26046</v>
      </c>
      <c r="E2681" s="231">
        <v>5.5636321899999999E-3</v>
      </c>
      <c r="F2681" s="231">
        <v>8.8946285999999997E-4</v>
      </c>
      <c r="G2681" s="231">
        <v>9.2469522E-4</v>
      </c>
      <c r="H2681" s="231">
        <v>3.7486395399999998E-3</v>
      </c>
    </row>
    <row r="2682" spans="1:8">
      <c r="A2682" s="227" t="s">
        <v>133</v>
      </c>
      <c r="B2682" s="227" t="s">
        <v>60</v>
      </c>
      <c r="C2682" s="227" t="s">
        <v>58</v>
      </c>
      <c r="D2682" s="230">
        <v>13142</v>
      </c>
      <c r="E2682" s="231">
        <v>6.2099519900000004E-3</v>
      </c>
      <c r="F2682" s="231">
        <v>9.9720108999999993E-4</v>
      </c>
      <c r="G2682" s="231">
        <v>1.02586326E-3</v>
      </c>
      <c r="H2682" s="231">
        <v>4.1861279899999999E-3</v>
      </c>
    </row>
    <row r="2683" spans="1:8">
      <c r="A2683" s="227" t="s">
        <v>133</v>
      </c>
      <c r="B2683" s="227" t="s">
        <v>61</v>
      </c>
      <c r="C2683" s="227" t="s">
        <v>58</v>
      </c>
      <c r="D2683" s="230">
        <v>7096</v>
      </c>
      <c r="E2683" s="231">
        <v>8.6626053899999996E-3</v>
      </c>
      <c r="F2683" s="231">
        <v>1.32311574E-3</v>
      </c>
      <c r="G2683" s="231">
        <v>1.37503271E-3</v>
      </c>
      <c r="H2683" s="231">
        <v>5.9641710199999998E-3</v>
      </c>
    </row>
    <row r="2684" spans="1:8">
      <c r="A2684" s="227" t="s">
        <v>133</v>
      </c>
      <c r="B2684" s="227" t="s">
        <v>62</v>
      </c>
      <c r="C2684" s="227" t="s">
        <v>58</v>
      </c>
      <c r="D2684" s="230">
        <v>14970</v>
      </c>
      <c r="E2684" s="231">
        <v>6.9467334999999998E-3</v>
      </c>
      <c r="F2684" s="231">
        <v>1.0157913700000001E-3</v>
      </c>
      <c r="G2684" s="231">
        <v>1.2362361200000001E-3</v>
      </c>
      <c r="H2684" s="231">
        <v>4.69387285E-3</v>
      </c>
    </row>
    <row r="2685" spans="1:8">
      <c r="A2685" s="227" t="s">
        <v>133</v>
      </c>
      <c r="B2685" s="227" t="s">
        <v>57</v>
      </c>
      <c r="C2685" s="227" t="s">
        <v>63</v>
      </c>
      <c r="D2685" s="230">
        <v>1246</v>
      </c>
      <c r="E2685" s="231">
        <v>6.5430486300000002E-3</v>
      </c>
      <c r="F2685" s="231">
        <v>1.3623686000000001E-3</v>
      </c>
      <c r="G2685" s="231">
        <v>9.7135810999999996E-4</v>
      </c>
      <c r="H2685" s="231">
        <v>4.2093214400000002E-3</v>
      </c>
    </row>
    <row r="2686" spans="1:8">
      <c r="A2686" s="227" t="s">
        <v>133</v>
      </c>
      <c r="B2686" s="227" t="s">
        <v>59</v>
      </c>
      <c r="C2686" s="227" t="s">
        <v>63</v>
      </c>
      <c r="D2686" s="230">
        <v>532</v>
      </c>
      <c r="E2686" s="231">
        <v>6.1368914700000001E-3</v>
      </c>
      <c r="F2686" s="231">
        <v>1.2302237499999999E-3</v>
      </c>
      <c r="G2686" s="231">
        <v>9.1158861999999998E-4</v>
      </c>
      <c r="H2686" s="231">
        <v>3.9950786000000002E-3</v>
      </c>
    </row>
    <row r="2687" spans="1:8">
      <c r="A2687" s="227" t="s">
        <v>133</v>
      </c>
      <c r="B2687" s="227" t="s">
        <v>60</v>
      </c>
      <c r="C2687" s="227" t="s">
        <v>63</v>
      </c>
      <c r="D2687" s="230">
        <v>280</v>
      </c>
      <c r="E2687" s="231">
        <v>6.1585645800000003E-3</v>
      </c>
      <c r="F2687" s="231">
        <v>1.32225507E-3</v>
      </c>
      <c r="G2687" s="231">
        <v>7.8757418000000002E-4</v>
      </c>
      <c r="H2687" s="231">
        <v>4.04873488E-3</v>
      </c>
    </row>
    <row r="2688" spans="1:8">
      <c r="A2688" s="227" t="s">
        <v>133</v>
      </c>
      <c r="B2688" s="227" t="s">
        <v>61</v>
      </c>
      <c r="C2688" s="227" t="s">
        <v>63</v>
      </c>
      <c r="D2688" s="230">
        <v>129</v>
      </c>
      <c r="E2688" s="231">
        <v>7.8780861899999995E-3</v>
      </c>
      <c r="F2688" s="231">
        <v>1.9791664100000002E-3</v>
      </c>
      <c r="G2688" s="231">
        <v>1.2465903400000001E-3</v>
      </c>
      <c r="H2688" s="231">
        <v>4.6523289099999997E-3</v>
      </c>
    </row>
    <row r="2689" spans="1:8">
      <c r="A2689" s="227" t="s">
        <v>133</v>
      </c>
      <c r="B2689" s="227" t="s">
        <v>62</v>
      </c>
      <c r="C2689" s="227" t="s">
        <v>63</v>
      </c>
      <c r="D2689" s="230">
        <v>305</v>
      </c>
      <c r="E2689" s="231">
        <v>7.0398069900000004E-3</v>
      </c>
      <c r="F2689" s="231">
        <v>1.3688142599999999E-3</v>
      </c>
      <c r="G2689" s="231">
        <v>1.1279217399999999E-3</v>
      </c>
      <c r="H2689" s="231">
        <v>4.5430704900000004E-3</v>
      </c>
    </row>
    <row r="2690" spans="1:8">
      <c r="A2690" s="227" t="s">
        <v>133</v>
      </c>
      <c r="B2690" s="227" t="s">
        <v>57</v>
      </c>
      <c r="C2690" s="227" t="s">
        <v>64</v>
      </c>
      <c r="D2690" s="230">
        <v>762</v>
      </c>
      <c r="E2690" s="231">
        <v>7.1135289599999997E-3</v>
      </c>
      <c r="F2690" s="231">
        <v>1.1873296300000001E-3</v>
      </c>
      <c r="G2690" s="231">
        <v>1.6230282200000001E-3</v>
      </c>
      <c r="H2690" s="231">
        <v>4.3031706400000003E-3</v>
      </c>
    </row>
    <row r="2691" spans="1:8">
      <c r="A2691" s="227" t="s">
        <v>133</v>
      </c>
      <c r="B2691" s="227" t="s">
        <v>59</v>
      </c>
      <c r="C2691" s="227" t="s">
        <v>64</v>
      </c>
      <c r="D2691" s="230">
        <v>303</v>
      </c>
      <c r="E2691" s="231">
        <v>6.2235283600000002E-3</v>
      </c>
      <c r="F2691" s="231">
        <v>9.9128292000000002E-4</v>
      </c>
      <c r="G2691" s="231">
        <v>1.3805232499999999E-3</v>
      </c>
      <c r="H2691" s="231">
        <v>3.8517217399999999E-3</v>
      </c>
    </row>
    <row r="2692" spans="1:8">
      <c r="A2692" s="227" t="s">
        <v>133</v>
      </c>
      <c r="B2692" s="227" t="s">
        <v>60</v>
      </c>
      <c r="C2692" s="227" t="s">
        <v>64</v>
      </c>
      <c r="D2692" s="230">
        <v>157</v>
      </c>
      <c r="E2692" s="231">
        <v>6.7457681900000002E-3</v>
      </c>
      <c r="F2692" s="231">
        <v>1.0717442699999999E-3</v>
      </c>
      <c r="G2692" s="231">
        <v>1.6473517299999999E-3</v>
      </c>
      <c r="H2692" s="231">
        <v>4.0266717199999996E-3</v>
      </c>
    </row>
    <row r="2693" spans="1:8">
      <c r="A2693" s="227" t="s">
        <v>133</v>
      </c>
      <c r="B2693" s="227" t="s">
        <v>61</v>
      </c>
      <c r="C2693" s="227" t="s">
        <v>64</v>
      </c>
      <c r="D2693" s="230">
        <v>116</v>
      </c>
      <c r="E2693" s="231">
        <v>8.8360070999999995E-3</v>
      </c>
      <c r="F2693" s="231">
        <v>1.8164309299999999E-3</v>
      </c>
      <c r="G2693" s="231">
        <v>1.9250875199999999E-3</v>
      </c>
      <c r="H2693" s="231">
        <v>5.0944881299999998E-3</v>
      </c>
    </row>
    <row r="2694" spans="1:8">
      <c r="A2694" s="227" t="s">
        <v>133</v>
      </c>
      <c r="B2694" s="227" t="s">
        <v>62</v>
      </c>
      <c r="C2694" s="227" t="s">
        <v>64</v>
      </c>
      <c r="D2694" s="230">
        <v>186</v>
      </c>
      <c r="E2694" s="231">
        <v>7.7995566899999999E-3</v>
      </c>
      <c r="F2694" s="231">
        <v>1.21191728E-3</v>
      </c>
      <c r="G2694" s="231">
        <v>1.80916444E-3</v>
      </c>
      <c r="H2694" s="231">
        <v>4.7784744900000002E-3</v>
      </c>
    </row>
    <row r="2695" spans="1:8">
      <c r="A2695" s="227" t="s">
        <v>133</v>
      </c>
      <c r="B2695" s="227" t="s">
        <v>57</v>
      </c>
      <c r="C2695" s="227" t="s">
        <v>65</v>
      </c>
      <c r="D2695" s="230">
        <v>824</v>
      </c>
      <c r="E2695" s="231">
        <v>5.7082656699999996E-3</v>
      </c>
      <c r="F2695" s="231">
        <v>7.6984423000000005E-4</v>
      </c>
      <c r="G2695" s="231">
        <v>5.2326308000000005E-4</v>
      </c>
      <c r="H2695" s="231">
        <v>4.4151578600000003E-3</v>
      </c>
    </row>
    <row r="2696" spans="1:8">
      <c r="A2696" s="227" t="s">
        <v>133</v>
      </c>
      <c r="B2696" s="227" t="s">
        <v>59</v>
      </c>
      <c r="C2696" s="227" t="s">
        <v>65</v>
      </c>
      <c r="D2696" s="230">
        <v>351</v>
      </c>
      <c r="E2696" s="231">
        <v>5.1809312399999996E-3</v>
      </c>
      <c r="F2696" s="231">
        <v>6.5813918999999997E-4</v>
      </c>
      <c r="G2696" s="231">
        <v>4.8076899999999998E-4</v>
      </c>
      <c r="H2696" s="231">
        <v>4.0420225499999997E-3</v>
      </c>
    </row>
    <row r="2697" spans="1:8">
      <c r="A2697" s="227" t="s">
        <v>133</v>
      </c>
      <c r="B2697" s="227" t="s">
        <v>60</v>
      </c>
      <c r="C2697" s="227" t="s">
        <v>65</v>
      </c>
      <c r="D2697" s="230">
        <v>197</v>
      </c>
      <c r="E2697" s="231">
        <v>5.6345175000000001E-3</v>
      </c>
      <c r="F2697" s="231">
        <v>8.7163916999999998E-4</v>
      </c>
      <c r="G2697" s="231">
        <v>4.9404232999999997E-4</v>
      </c>
      <c r="H2697" s="231">
        <v>4.26883553E-3</v>
      </c>
    </row>
    <row r="2698" spans="1:8">
      <c r="A2698" s="227" t="s">
        <v>133</v>
      </c>
      <c r="B2698" s="227" t="s">
        <v>61</v>
      </c>
      <c r="C2698" s="227" t="s">
        <v>65</v>
      </c>
      <c r="D2698" s="230">
        <v>46</v>
      </c>
      <c r="E2698" s="231">
        <v>8.4105774200000007E-3</v>
      </c>
      <c r="F2698" s="231">
        <v>1.11790429E-3</v>
      </c>
      <c r="G2698" s="231">
        <v>6.4638657999999995E-4</v>
      </c>
      <c r="H2698" s="231">
        <v>6.6462859699999996E-3</v>
      </c>
    </row>
    <row r="2699" spans="1:8">
      <c r="A2699" s="227" t="s">
        <v>133</v>
      </c>
      <c r="B2699" s="227" t="s">
        <v>62</v>
      </c>
      <c r="C2699" s="227" t="s">
        <v>65</v>
      </c>
      <c r="D2699" s="230">
        <v>230</v>
      </c>
      <c r="E2699" s="231">
        <v>6.0357284299999998E-3</v>
      </c>
      <c r="F2699" s="231">
        <v>7.8351424000000004E-4</v>
      </c>
      <c r="G2699" s="231">
        <v>5.8851626000000002E-4</v>
      </c>
      <c r="H2699" s="231">
        <v>4.6636974299999997E-3</v>
      </c>
    </row>
    <row r="2700" spans="1:8">
      <c r="A2700" s="227" t="s">
        <v>133</v>
      </c>
      <c r="B2700" s="227" t="s">
        <v>57</v>
      </c>
      <c r="C2700" s="227" t="s">
        <v>66</v>
      </c>
      <c r="D2700" s="230">
        <v>966</v>
      </c>
      <c r="E2700" s="231">
        <v>7.3166477400000004E-3</v>
      </c>
      <c r="F2700" s="231">
        <v>9.1194333999999996E-4</v>
      </c>
      <c r="G2700" s="231">
        <v>1.0664200900000001E-3</v>
      </c>
      <c r="H2700" s="231">
        <v>5.3382838200000003E-3</v>
      </c>
    </row>
    <row r="2701" spans="1:8">
      <c r="A2701" s="227" t="s">
        <v>133</v>
      </c>
      <c r="B2701" s="227" t="s">
        <v>59</v>
      </c>
      <c r="C2701" s="227" t="s">
        <v>66</v>
      </c>
      <c r="D2701" s="230">
        <v>302</v>
      </c>
      <c r="E2701" s="231">
        <v>6.41552436E-3</v>
      </c>
      <c r="F2701" s="231">
        <v>7.3284559999999997E-4</v>
      </c>
      <c r="G2701" s="231">
        <v>1.0287893000000001E-3</v>
      </c>
      <c r="H2701" s="231">
        <v>4.6538889499999998E-3</v>
      </c>
    </row>
    <row r="2702" spans="1:8">
      <c r="A2702" s="227" t="s">
        <v>133</v>
      </c>
      <c r="B2702" s="227" t="s">
        <v>60</v>
      </c>
      <c r="C2702" s="227" t="s">
        <v>66</v>
      </c>
      <c r="D2702" s="230">
        <v>236</v>
      </c>
      <c r="E2702" s="231">
        <v>6.9787250399999997E-3</v>
      </c>
      <c r="F2702" s="231">
        <v>8.4015003E-4</v>
      </c>
      <c r="G2702" s="231">
        <v>9.1626429E-4</v>
      </c>
      <c r="H2702" s="231">
        <v>5.2223102499999998E-3</v>
      </c>
    </row>
    <row r="2703" spans="1:8">
      <c r="A2703" s="227" t="s">
        <v>133</v>
      </c>
      <c r="B2703" s="227" t="s">
        <v>61</v>
      </c>
      <c r="C2703" s="227" t="s">
        <v>66</v>
      </c>
      <c r="D2703" s="230">
        <v>161</v>
      </c>
      <c r="E2703" s="231">
        <v>8.9397858299999997E-3</v>
      </c>
      <c r="F2703" s="231">
        <v>1.24611779E-3</v>
      </c>
      <c r="G2703" s="231">
        <v>1.3009688399999999E-3</v>
      </c>
      <c r="H2703" s="231">
        <v>6.39269877E-3</v>
      </c>
    </row>
    <row r="2704" spans="1:8">
      <c r="A2704" s="227" t="s">
        <v>133</v>
      </c>
      <c r="B2704" s="227" t="s">
        <v>62</v>
      </c>
      <c r="C2704" s="227" t="s">
        <v>66</v>
      </c>
      <c r="D2704" s="230">
        <v>267</v>
      </c>
      <c r="E2704" s="231">
        <v>7.6558379500000001E-3</v>
      </c>
      <c r="F2704" s="231">
        <v>9.7647014999999995E-4</v>
      </c>
      <c r="G2704" s="231">
        <v>1.10027373E-3</v>
      </c>
      <c r="H2704" s="231">
        <v>5.5790935899999996E-3</v>
      </c>
    </row>
    <row r="2705" spans="1:8">
      <c r="A2705" s="227" t="s">
        <v>133</v>
      </c>
      <c r="B2705" s="227" t="s">
        <v>57</v>
      </c>
      <c r="C2705" s="227" t="s">
        <v>67</v>
      </c>
      <c r="D2705" s="230">
        <v>908</v>
      </c>
      <c r="E2705" s="231">
        <v>7.5497631800000003E-3</v>
      </c>
      <c r="F2705" s="231">
        <v>7.3395920999999999E-4</v>
      </c>
      <c r="G2705" s="231">
        <v>1.50939668E-3</v>
      </c>
      <c r="H2705" s="231">
        <v>5.3064068199999998E-3</v>
      </c>
    </row>
    <row r="2706" spans="1:8">
      <c r="A2706" s="227" t="s">
        <v>133</v>
      </c>
      <c r="B2706" s="227" t="s">
        <v>59</v>
      </c>
      <c r="C2706" s="227" t="s">
        <v>67</v>
      </c>
      <c r="D2706" s="230">
        <v>252</v>
      </c>
      <c r="E2706" s="231">
        <v>6.5249299400000002E-3</v>
      </c>
      <c r="F2706" s="231">
        <v>6.9040246999999997E-4</v>
      </c>
      <c r="G2706" s="231">
        <v>1.33584081E-3</v>
      </c>
      <c r="H2706" s="231">
        <v>4.49868623E-3</v>
      </c>
    </row>
    <row r="2707" spans="1:8">
      <c r="A2707" s="227" t="s">
        <v>133</v>
      </c>
      <c r="B2707" s="227" t="s">
        <v>60</v>
      </c>
      <c r="C2707" s="227" t="s">
        <v>67</v>
      </c>
      <c r="D2707" s="230">
        <v>234</v>
      </c>
      <c r="E2707" s="231">
        <v>6.8604085099999998E-3</v>
      </c>
      <c r="F2707" s="231">
        <v>6.5022531E-4</v>
      </c>
      <c r="G2707" s="231">
        <v>1.4591244700000001E-3</v>
      </c>
      <c r="H2707" s="231">
        <v>4.7510582499999997E-3</v>
      </c>
    </row>
    <row r="2708" spans="1:8">
      <c r="A2708" s="227" t="s">
        <v>133</v>
      </c>
      <c r="B2708" s="227" t="s">
        <v>61</v>
      </c>
      <c r="C2708" s="227" t="s">
        <v>67</v>
      </c>
      <c r="D2708" s="230">
        <v>147</v>
      </c>
      <c r="E2708" s="231">
        <v>9.7788325699999998E-3</v>
      </c>
      <c r="F2708" s="231">
        <v>7.9963441000000001E-4</v>
      </c>
      <c r="G2708" s="231">
        <v>1.79193411E-3</v>
      </c>
      <c r="H2708" s="231">
        <v>7.1872635599999997E-3</v>
      </c>
    </row>
    <row r="2709" spans="1:8">
      <c r="A2709" s="227" t="s">
        <v>133</v>
      </c>
      <c r="B2709" s="227" t="s">
        <v>62</v>
      </c>
      <c r="C2709" s="227" t="s">
        <v>67</v>
      </c>
      <c r="D2709" s="230">
        <v>275</v>
      </c>
      <c r="E2709" s="231">
        <v>7.8839223299999994E-3</v>
      </c>
      <c r="F2709" s="231">
        <v>8.1001657999999995E-4</v>
      </c>
      <c r="G2709" s="231">
        <v>1.56018494E-3</v>
      </c>
      <c r="H2709" s="231">
        <v>5.5137203100000002E-3</v>
      </c>
    </row>
    <row r="2710" spans="1:8">
      <c r="A2710" s="227" t="s">
        <v>133</v>
      </c>
      <c r="B2710" s="227" t="s">
        <v>57</v>
      </c>
      <c r="C2710" s="227" t="s">
        <v>68</v>
      </c>
      <c r="D2710" s="230">
        <v>841</v>
      </c>
      <c r="E2710" s="231">
        <v>6.9667390900000001E-3</v>
      </c>
      <c r="F2710" s="231">
        <v>1.1147991600000001E-3</v>
      </c>
      <c r="G2710" s="231">
        <v>1.07704923E-3</v>
      </c>
      <c r="H2710" s="231">
        <v>4.7748902200000004E-3</v>
      </c>
    </row>
    <row r="2711" spans="1:8">
      <c r="A2711" s="227" t="s">
        <v>133</v>
      </c>
      <c r="B2711" s="227" t="s">
        <v>59</v>
      </c>
      <c r="C2711" s="227" t="s">
        <v>68</v>
      </c>
      <c r="D2711" s="230">
        <v>321</v>
      </c>
      <c r="E2711" s="231">
        <v>6.0380968699999997E-3</v>
      </c>
      <c r="F2711" s="231">
        <v>8.9405191000000003E-4</v>
      </c>
      <c r="G2711" s="231">
        <v>1.0032303799999999E-3</v>
      </c>
      <c r="H2711" s="231">
        <v>4.1408140600000002E-3</v>
      </c>
    </row>
    <row r="2712" spans="1:8">
      <c r="A2712" s="227" t="s">
        <v>133</v>
      </c>
      <c r="B2712" s="227" t="s">
        <v>60</v>
      </c>
      <c r="C2712" s="227" t="s">
        <v>68</v>
      </c>
      <c r="D2712" s="230">
        <v>185</v>
      </c>
      <c r="E2712" s="231">
        <v>6.5546168600000001E-3</v>
      </c>
      <c r="F2712" s="231">
        <v>1.08020496E-3</v>
      </c>
      <c r="G2712" s="231">
        <v>9.4200426999999998E-4</v>
      </c>
      <c r="H2712" s="231">
        <v>4.5324071699999998E-3</v>
      </c>
    </row>
    <row r="2713" spans="1:8">
      <c r="A2713" s="227" t="s">
        <v>133</v>
      </c>
      <c r="B2713" s="227" t="s">
        <v>61</v>
      </c>
      <c r="C2713" s="227" t="s">
        <v>68</v>
      </c>
      <c r="D2713" s="230">
        <v>102</v>
      </c>
      <c r="E2713" s="231">
        <v>8.4329609100000005E-3</v>
      </c>
      <c r="F2713" s="231">
        <v>1.38219384E-3</v>
      </c>
      <c r="G2713" s="231">
        <v>1.1987107099999999E-3</v>
      </c>
      <c r="H2713" s="231">
        <v>5.8520558500000002E-3</v>
      </c>
    </row>
    <row r="2714" spans="1:8">
      <c r="A2714" s="227" t="s">
        <v>133</v>
      </c>
      <c r="B2714" s="227" t="s">
        <v>62</v>
      </c>
      <c r="C2714" s="227" t="s">
        <v>68</v>
      </c>
      <c r="D2714" s="230">
        <v>233</v>
      </c>
      <c r="E2714" s="231">
        <v>7.9314693099999996E-3</v>
      </c>
      <c r="F2714" s="231">
        <v>1.3293293600000001E-3</v>
      </c>
      <c r="G2714" s="231">
        <v>1.2327131499999999E-3</v>
      </c>
      <c r="H2714" s="231">
        <v>5.3694263299999996E-3</v>
      </c>
    </row>
    <row r="2715" spans="1:8">
      <c r="A2715" s="227" t="s">
        <v>133</v>
      </c>
      <c r="B2715" s="227" t="s">
        <v>57</v>
      </c>
      <c r="C2715" s="227" t="s">
        <v>69</v>
      </c>
      <c r="D2715" s="230">
        <v>830</v>
      </c>
      <c r="E2715" s="231">
        <v>5.1159775600000002E-3</v>
      </c>
      <c r="F2715" s="231">
        <v>8.4549284999999995E-4</v>
      </c>
      <c r="G2715" s="231">
        <v>6.3247411000000005E-4</v>
      </c>
      <c r="H2715" s="231">
        <v>3.63801014E-3</v>
      </c>
    </row>
    <row r="2716" spans="1:8">
      <c r="A2716" s="227" t="s">
        <v>133</v>
      </c>
      <c r="B2716" s="227" t="s">
        <v>59</v>
      </c>
      <c r="C2716" s="227" t="s">
        <v>69</v>
      </c>
      <c r="D2716" s="230">
        <v>290</v>
      </c>
      <c r="E2716" s="231">
        <v>4.4475971600000004E-3</v>
      </c>
      <c r="F2716" s="231">
        <v>7.7306808999999998E-4</v>
      </c>
      <c r="G2716" s="231">
        <v>5.0570699000000003E-4</v>
      </c>
      <c r="H2716" s="231">
        <v>3.1688216100000002E-3</v>
      </c>
    </row>
    <row r="2717" spans="1:8">
      <c r="A2717" s="227" t="s">
        <v>133</v>
      </c>
      <c r="B2717" s="227" t="s">
        <v>60</v>
      </c>
      <c r="C2717" s="227" t="s">
        <v>69</v>
      </c>
      <c r="D2717" s="230">
        <v>182</v>
      </c>
      <c r="E2717" s="231">
        <v>4.9584729999999997E-3</v>
      </c>
      <c r="F2717" s="231">
        <v>9.5912166000000003E-4</v>
      </c>
      <c r="G2717" s="231">
        <v>5.7374312999999995E-4</v>
      </c>
      <c r="H2717" s="231">
        <v>3.42560771E-3</v>
      </c>
    </row>
    <row r="2718" spans="1:8">
      <c r="A2718" s="227" t="s">
        <v>133</v>
      </c>
      <c r="B2718" s="227" t="s">
        <v>61</v>
      </c>
      <c r="C2718" s="227" t="s">
        <v>69</v>
      </c>
      <c r="D2718" s="230">
        <v>88</v>
      </c>
      <c r="E2718" s="231">
        <v>6.8225218699999998E-3</v>
      </c>
      <c r="F2718" s="231">
        <v>1.01891282E-3</v>
      </c>
      <c r="G2718" s="231">
        <v>1.02391078E-3</v>
      </c>
      <c r="H2718" s="231">
        <v>4.7796977599999999E-3</v>
      </c>
    </row>
    <row r="2719" spans="1:8">
      <c r="A2719" s="227" t="s">
        <v>133</v>
      </c>
      <c r="B2719" s="227" t="s">
        <v>62</v>
      </c>
      <c r="C2719" s="227" t="s">
        <v>69</v>
      </c>
      <c r="D2719" s="230">
        <v>270</v>
      </c>
      <c r="E2719" s="231">
        <v>5.3838303199999996E-3</v>
      </c>
      <c r="F2719" s="231">
        <v>7.9016608999999999E-4</v>
      </c>
      <c r="G2719" s="231">
        <v>6.8064104999999997E-4</v>
      </c>
      <c r="H2719" s="231">
        <v>3.91302274E-3</v>
      </c>
    </row>
    <row r="2720" spans="1:8">
      <c r="A2720" s="227" t="s">
        <v>133</v>
      </c>
      <c r="B2720" s="227" t="s">
        <v>57</v>
      </c>
      <c r="C2720" s="227" t="s">
        <v>70</v>
      </c>
      <c r="D2720" s="230">
        <v>634</v>
      </c>
      <c r="E2720" s="231">
        <v>8.4775161099999996E-3</v>
      </c>
      <c r="F2720" s="231">
        <v>1.08003978E-3</v>
      </c>
      <c r="G2720" s="231">
        <v>1.8547725200000001E-3</v>
      </c>
      <c r="H2720" s="231">
        <v>5.5427033599999998E-3</v>
      </c>
    </row>
    <row r="2721" spans="1:8">
      <c r="A2721" s="227" t="s">
        <v>133</v>
      </c>
      <c r="B2721" s="227" t="s">
        <v>59</v>
      </c>
      <c r="C2721" s="227" t="s">
        <v>70</v>
      </c>
      <c r="D2721" s="230">
        <v>224</v>
      </c>
      <c r="E2721" s="231">
        <v>7.2326076400000003E-3</v>
      </c>
      <c r="F2721" s="231">
        <v>8.7838930999999999E-4</v>
      </c>
      <c r="G2721" s="231">
        <v>1.4888183700000001E-3</v>
      </c>
      <c r="H2721" s="231">
        <v>4.8653994900000001E-3</v>
      </c>
    </row>
    <row r="2722" spans="1:8">
      <c r="A2722" s="227" t="s">
        <v>133</v>
      </c>
      <c r="B2722" s="227" t="s">
        <v>60</v>
      </c>
      <c r="C2722" s="227" t="s">
        <v>70</v>
      </c>
      <c r="D2722" s="230">
        <v>146</v>
      </c>
      <c r="E2722" s="231">
        <v>8.3846236900000006E-3</v>
      </c>
      <c r="F2722" s="231">
        <v>1.0087675E-3</v>
      </c>
      <c r="G2722" s="231">
        <v>1.89497694E-3</v>
      </c>
      <c r="H2722" s="231">
        <v>5.4808787800000001E-3</v>
      </c>
    </row>
    <row r="2723" spans="1:8">
      <c r="A2723" s="227" t="s">
        <v>133</v>
      </c>
      <c r="B2723" s="227" t="s">
        <v>61</v>
      </c>
      <c r="C2723" s="227" t="s">
        <v>70</v>
      </c>
      <c r="D2723" s="230">
        <v>93</v>
      </c>
      <c r="E2723" s="231">
        <v>1.13439613E-2</v>
      </c>
      <c r="F2723" s="231">
        <v>1.56461545E-3</v>
      </c>
      <c r="G2723" s="231">
        <v>2.0835820000000001E-3</v>
      </c>
      <c r="H2723" s="231">
        <v>7.6957634099999997E-3</v>
      </c>
    </row>
    <row r="2724" spans="1:8">
      <c r="A2724" s="227" t="s">
        <v>133</v>
      </c>
      <c r="B2724" s="227" t="s">
        <v>62</v>
      </c>
      <c r="C2724" s="227" t="s">
        <v>70</v>
      </c>
      <c r="D2724" s="230">
        <v>171</v>
      </c>
      <c r="E2724" s="231">
        <v>8.6286411800000004E-3</v>
      </c>
      <c r="F2724" s="231">
        <v>1.14150129E-3</v>
      </c>
      <c r="G2724" s="231">
        <v>2.1753842300000002E-3</v>
      </c>
      <c r="H2724" s="231">
        <v>5.3117552400000004E-3</v>
      </c>
    </row>
    <row r="2725" spans="1:8">
      <c r="A2725" s="227" t="s">
        <v>133</v>
      </c>
      <c r="B2725" s="227" t="s">
        <v>57</v>
      </c>
      <c r="C2725" s="227" t="s">
        <v>71</v>
      </c>
      <c r="D2725" s="230">
        <v>564</v>
      </c>
      <c r="E2725" s="231">
        <v>7.4441815299999999E-3</v>
      </c>
      <c r="F2725" s="231">
        <v>1.0354689699999999E-3</v>
      </c>
      <c r="G2725" s="231">
        <v>1.6090628200000001E-3</v>
      </c>
      <c r="H2725" s="231">
        <v>4.7996492500000003E-3</v>
      </c>
    </row>
    <row r="2726" spans="1:8">
      <c r="A2726" s="227" t="s">
        <v>133</v>
      </c>
      <c r="B2726" s="227" t="s">
        <v>59</v>
      </c>
      <c r="C2726" s="227" t="s">
        <v>71</v>
      </c>
      <c r="D2726" s="230">
        <v>218</v>
      </c>
      <c r="E2726" s="231">
        <v>6.2171888400000003E-3</v>
      </c>
      <c r="F2726" s="231">
        <v>8.7044445999999995E-4</v>
      </c>
      <c r="G2726" s="231">
        <v>1.42281447E-3</v>
      </c>
      <c r="H2726" s="231">
        <v>3.9239293999999997E-3</v>
      </c>
    </row>
    <row r="2727" spans="1:8">
      <c r="A2727" s="227" t="s">
        <v>133</v>
      </c>
      <c r="B2727" s="227" t="s">
        <v>60</v>
      </c>
      <c r="C2727" s="227" t="s">
        <v>71</v>
      </c>
      <c r="D2727" s="230">
        <v>117</v>
      </c>
      <c r="E2727" s="231">
        <v>7.3526034300000001E-3</v>
      </c>
      <c r="F2727" s="231">
        <v>9.5550387999999997E-4</v>
      </c>
      <c r="G2727" s="231">
        <v>1.62680017E-3</v>
      </c>
      <c r="H2727" s="231">
        <v>4.7702989199999999E-3</v>
      </c>
    </row>
    <row r="2728" spans="1:8">
      <c r="A2728" s="227" t="s">
        <v>133</v>
      </c>
      <c r="B2728" s="227" t="s">
        <v>61</v>
      </c>
      <c r="C2728" s="227" t="s">
        <v>71</v>
      </c>
      <c r="D2728" s="230">
        <v>72</v>
      </c>
      <c r="E2728" s="231">
        <v>9.0043078599999996E-3</v>
      </c>
      <c r="F2728" s="231">
        <v>1.19084343E-3</v>
      </c>
      <c r="G2728" s="231">
        <v>2.0783498199999999E-3</v>
      </c>
      <c r="H2728" s="231">
        <v>5.7351142200000003E-3</v>
      </c>
    </row>
    <row r="2729" spans="1:8">
      <c r="A2729" s="227" t="s">
        <v>133</v>
      </c>
      <c r="B2729" s="227" t="s">
        <v>62</v>
      </c>
      <c r="C2729" s="227" t="s">
        <v>71</v>
      </c>
      <c r="D2729" s="230">
        <v>157</v>
      </c>
      <c r="E2729" s="231">
        <v>8.5006780100000002E-3</v>
      </c>
      <c r="F2729" s="231">
        <v>1.2529485800000001E-3</v>
      </c>
      <c r="G2729" s="231">
        <v>1.63924248E-3</v>
      </c>
      <c r="H2729" s="231">
        <v>5.6084864400000002E-3</v>
      </c>
    </row>
    <row r="2730" spans="1:8">
      <c r="A2730" s="227" t="s">
        <v>133</v>
      </c>
      <c r="B2730" s="227" t="s">
        <v>57</v>
      </c>
      <c r="C2730" s="227" t="s">
        <v>72</v>
      </c>
      <c r="D2730" s="230">
        <v>1006</v>
      </c>
      <c r="E2730" s="231">
        <v>7.37619399E-3</v>
      </c>
      <c r="F2730" s="231">
        <v>1.14507375E-3</v>
      </c>
      <c r="G2730" s="231">
        <v>1.4657308300000001E-3</v>
      </c>
      <c r="H2730" s="231">
        <v>4.7653889099999996E-3</v>
      </c>
    </row>
    <row r="2731" spans="1:8">
      <c r="A2731" s="227" t="s">
        <v>133</v>
      </c>
      <c r="B2731" s="227" t="s">
        <v>59</v>
      </c>
      <c r="C2731" s="227" t="s">
        <v>72</v>
      </c>
      <c r="D2731" s="230">
        <v>422</v>
      </c>
      <c r="E2731" s="231">
        <v>6.4685906899999996E-3</v>
      </c>
      <c r="F2731" s="231">
        <v>9.6577670000000003E-4</v>
      </c>
      <c r="G2731" s="231">
        <v>1.2941019299999999E-3</v>
      </c>
      <c r="H2731" s="231">
        <v>4.2087115799999998E-3</v>
      </c>
    </row>
    <row r="2732" spans="1:8">
      <c r="A2732" s="227" t="s">
        <v>133</v>
      </c>
      <c r="B2732" s="227" t="s">
        <v>60</v>
      </c>
      <c r="C2732" s="227" t="s">
        <v>72</v>
      </c>
      <c r="D2732" s="230">
        <v>184</v>
      </c>
      <c r="E2732" s="231">
        <v>7.0757219E-3</v>
      </c>
      <c r="F2732" s="231">
        <v>1.0053716100000001E-3</v>
      </c>
      <c r="G2732" s="231">
        <v>1.3313956800000001E-3</v>
      </c>
      <c r="H2732" s="231">
        <v>4.7389540999999997E-3</v>
      </c>
    </row>
    <row r="2733" spans="1:8">
      <c r="A2733" s="227" t="s">
        <v>133</v>
      </c>
      <c r="B2733" s="227" t="s">
        <v>61</v>
      </c>
      <c r="C2733" s="227" t="s">
        <v>72</v>
      </c>
      <c r="D2733" s="230">
        <v>139</v>
      </c>
      <c r="E2733" s="231">
        <v>9.6256325900000005E-3</v>
      </c>
      <c r="F2733" s="231">
        <v>1.56574715E-3</v>
      </c>
      <c r="G2733" s="231">
        <v>1.8650077599999999E-3</v>
      </c>
      <c r="H2733" s="231">
        <v>6.1948771799999998E-3</v>
      </c>
    </row>
    <row r="2734" spans="1:8">
      <c r="A2734" s="227" t="s">
        <v>133</v>
      </c>
      <c r="B2734" s="227" t="s">
        <v>62</v>
      </c>
      <c r="C2734" s="227" t="s">
        <v>72</v>
      </c>
      <c r="D2734" s="230">
        <v>261</v>
      </c>
      <c r="E2734" s="231">
        <v>7.8575100500000005E-3</v>
      </c>
      <c r="F2734" s="231">
        <v>1.30942221E-3</v>
      </c>
      <c r="G2734" s="231">
        <v>1.62529242E-3</v>
      </c>
      <c r="H2734" s="231">
        <v>4.9227949200000001E-3</v>
      </c>
    </row>
    <row r="2735" spans="1:8">
      <c r="A2735" s="227" t="s">
        <v>133</v>
      </c>
      <c r="B2735" s="227" t="s">
        <v>57</v>
      </c>
      <c r="C2735" s="227" t="s">
        <v>73</v>
      </c>
      <c r="D2735" s="230">
        <v>2008</v>
      </c>
      <c r="E2735" s="231">
        <v>7.2239396500000004E-3</v>
      </c>
      <c r="F2735" s="231">
        <v>6.6422941999999996E-4</v>
      </c>
      <c r="G2735" s="231">
        <v>1.7340819500000001E-3</v>
      </c>
      <c r="H2735" s="231">
        <v>4.8256278000000001E-3</v>
      </c>
    </row>
    <row r="2736" spans="1:8">
      <c r="A2736" s="227" t="s">
        <v>133</v>
      </c>
      <c r="B2736" s="227" t="s">
        <v>59</v>
      </c>
      <c r="C2736" s="227" t="s">
        <v>73</v>
      </c>
      <c r="D2736" s="230">
        <v>870</v>
      </c>
      <c r="E2736" s="231">
        <v>6.3350625600000002E-3</v>
      </c>
      <c r="F2736" s="231">
        <v>6.1139023999999998E-4</v>
      </c>
      <c r="G2736" s="231">
        <v>1.5383006299999999E-3</v>
      </c>
      <c r="H2736" s="231">
        <v>4.1853711900000003E-3</v>
      </c>
    </row>
    <row r="2737" spans="1:8">
      <c r="A2737" s="227" t="s">
        <v>133</v>
      </c>
      <c r="B2737" s="227" t="s">
        <v>60</v>
      </c>
      <c r="C2737" s="227" t="s">
        <v>73</v>
      </c>
      <c r="D2737" s="230">
        <v>433</v>
      </c>
      <c r="E2737" s="231">
        <v>7.3387111699999997E-3</v>
      </c>
      <c r="F2737" s="231">
        <v>6.4504723999999995E-4</v>
      </c>
      <c r="G2737" s="231">
        <v>1.65471813E-3</v>
      </c>
      <c r="H2737" s="231">
        <v>5.03894532E-3</v>
      </c>
    </row>
    <row r="2738" spans="1:8">
      <c r="A2738" s="227" t="s">
        <v>133</v>
      </c>
      <c r="B2738" s="227" t="s">
        <v>61</v>
      </c>
      <c r="C2738" s="227" t="s">
        <v>73</v>
      </c>
      <c r="D2738" s="230">
        <v>166</v>
      </c>
      <c r="E2738" s="231">
        <v>9.3612642499999992E-3</v>
      </c>
      <c r="F2738" s="231">
        <v>9.5792868999999999E-4</v>
      </c>
      <c r="G2738" s="231">
        <v>1.81643215E-3</v>
      </c>
      <c r="H2738" s="231">
        <v>6.5869029400000001E-3</v>
      </c>
    </row>
    <row r="2739" spans="1:8">
      <c r="A2739" s="227" t="s">
        <v>133</v>
      </c>
      <c r="B2739" s="227" t="s">
        <v>62</v>
      </c>
      <c r="C2739" s="227" t="s">
        <v>73</v>
      </c>
      <c r="D2739" s="230">
        <v>539</v>
      </c>
      <c r="E2739" s="231">
        <v>7.9082274400000003E-3</v>
      </c>
      <c r="F2739" s="231">
        <v>6.7447410000000003E-4</v>
      </c>
      <c r="G2739" s="231">
        <v>2.08848666E-3</v>
      </c>
      <c r="H2739" s="231">
        <v>5.1452662E-3</v>
      </c>
    </row>
    <row r="2740" spans="1:8">
      <c r="A2740" s="227" t="s">
        <v>133</v>
      </c>
      <c r="B2740" s="227" t="s">
        <v>57</v>
      </c>
      <c r="C2740" s="227" t="s">
        <v>74</v>
      </c>
      <c r="D2740" s="230">
        <v>1667</v>
      </c>
      <c r="E2740" s="231">
        <v>7.4742826800000004E-3</v>
      </c>
      <c r="F2740" s="231">
        <v>8.9455695999999998E-4</v>
      </c>
      <c r="G2740" s="231">
        <v>1.63756113E-3</v>
      </c>
      <c r="H2740" s="231">
        <v>4.9421641100000002E-3</v>
      </c>
    </row>
    <row r="2741" spans="1:8">
      <c r="A2741" s="227" t="s">
        <v>133</v>
      </c>
      <c r="B2741" s="227" t="s">
        <v>59</v>
      </c>
      <c r="C2741" s="227" t="s">
        <v>74</v>
      </c>
      <c r="D2741" s="230">
        <v>672</v>
      </c>
      <c r="E2741" s="231">
        <v>6.32411172E-3</v>
      </c>
      <c r="F2741" s="231">
        <v>7.8106032E-4</v>
      </c>
      <c r="G2741" s="231">
        <v>1.4336348399999999E-3</v>
      </c>
      <c r="H2741" s="231">
        <v>4.1094160899999999E-3</v>
      </c>
    </row>
    <row r="2742" spans="1:8">
      <c r="A2742" s="227" t="s">
        <v>133</v>
      </c>
      <c r="B2742" s="227" t="s">
        <v>60</v>
      </c>
      <c r="C2742" s="227" t="s">
        <v>74</v>
      </c>
      <c r="D2742" s="230">
        <v>379</v>
      </c>
      <c r="E2742" s="231">
        <v>7.1095350799999998E-3</v>
      </c>
      <c r="F2742" s="231">
        <v>8.9129507999999996E-4</v>
      </c>
      <c r="G2742" s="231">
        <v>1.6134989699999999E-3</v>
      </c>
      <c r="H2742" s="231">
        <v>4.6047405699999999E-3</v>
      </c>
    </row>
    <row r="2743" spans="1:8">
      <c r="A2743" s="227" t="s">
        <v>133</v>
      </c>
      <c r="B2743" s="227" t="s">
        <v>61</v>
      </c>
      <c r="C2743" s="227" t="s">
        <v>74</v>
      </c>
      <c r="D2743" s="230">
        <v>277</v>
      </c>
      <c r="E2743" s="231">
        <v>9.3534394100000008E-3</v>
      </c>
      <c r="F2743" s="231">
        <v>1.10985736E-3</v>
      </c>
      <c r="G2743" s="231">
        <v>1.7532839600000001E-3</v>
      </c>
      <c r="H2743" s="231">
        <v>6.49029762E-3</v>
      </c>
    </row>
    <row r="2744" spans="1:8">
      <c r="A2744" s="227" t="s">
        <v>133</v>
      </c>
      <c r="B2744" s="227" t="s">
        <v>62</v>
      </c>
      <c r="C2744" s="227" t="s">
        <v>74</v>
      </c>
      <c r="D2744" s="230">
        <v>339</v>
      </c>
      <c r="E2744" s="231">
        <v>8.6265770999999995E-3</v>
      </c>
      <c r="F2744" s="231">
        <v>9.4726431000000002E-4</v>
      </c>
      <c r="G2744" s="231">
        <v>1.9741475700000002E-3</v>
      </c>
      <c r="H2744" s="231">
        <v>5.70516475E-3</v>
      </c>
    </row>
    <row r="2745" spans="1:8">
      <c r="A2745" s="227" t="s">
        <v>133</v>
      </c>
      <c r="B2745" s="227" t="s">
        <v>57</v>
      </c>
      <c r="C2745" s="227" t="s">
        <v>75</v>
      </c>
      <c r="D2745" s="230">
        <v>882</v>
      </c>
      <c r="E2745" s="231">
        <v>6.45375333E-3</v>
      </c>
      <c r="F2745" s="231">
        <v>7.7896644000000005E-4</v>
      </c>
      <c r="G2745" s="231">
        <v>1.2002916E-3</v>
      </c>
      <c r="H2745" s="231">
        <v>4.4744948100000001E-3</v>
      </c>
    </row>
    <row r="2746" spans="1:8">
      <c r="A2746" s="227" t="s">
        <v>133</v>
      </c>
      <c r="B2746" s="227" t="s">
        <v>59</v>
      </c>
      <c r="C2746" s="227" t="s">
        <v>75</v>
      </c>
      <c r="D2746" s="230">
        <v>250</v>
      </c>
      <c r="E2746" s="231">
        <v>5.8889812499999996E-3</v>
      </c>
      <c r="F2746" s="231">
        <v>7.9435162000000001E-4</v>
      </c>
      <c r="G2746" s="231">
        <v>1.0259256699999999E-3</v>
      </c>
      <c r="H2746" s="231">
        <v>4.0687034599999998E-3</v>
      </c>
    </row>
    <row r="2747" spans="1:8">
      <c r="A2747" s="227" t="s">
        <v>133</v>
      </c>
      <c r="B2747" s="227" t="s">
        <v>60</v>
      </c>
      <c r="C2747" s="227" t="s">
        <v>75</v>
      </c>
      <c r="D2747" s="230">
        <v>211</v>
      </c>
      <c r="E2747" s="231">
        <v>6.2986547600000003E-3</v>
      </c>
      <c r="F2747" s="231">
        <v>6.9652861000000003E-4</v>
      </c>
      <c r="G2747" s="231">
        <v>1.11950343E-3</v>
      </c>
      <c r="H2747" s="231">
        <v>4.4826222100000004E-3</v>
      </c>
    </row>
    <row r="2748" spans="1:8">
      <c r="A2748" s="227" t="s">
        <v>133</v>
      </c>
      <c r="B2748" s="227" t="s">
        <v>61</v>
      </c>
      <c r="C2748" s="227" t="s">
        <v>75</v>
      </c>
      <c r="D2748" s="230">
        <v>123</v>
      </c>
      <c r="E2748" s="231">
        <v>7.5851585800000001E-3</v>
      </c>
      <c r="F2748" s="231">
        <v>8.8376971000000005E-4</v>
      </c>
      <c r="G2748" s="231">
        <v>1.26354989E-3</v>
      </c>
      <c r="H2748" s="231">
        <v>5.4378385200000001E-3</v>
      </c>
    </row>
    <row r="2749" spans="1:8">
      <c r="A2749" s="227" t="s">
        <v>133</v>
      </c>
      <c r="B2749" s="227" t="s">
        <v>62</v>
      </c>
      <c r="C2749" s="227" t="s">
        <v>75</v>
      </c>
      <c r="D2749" s="230">
        <v>298</v>
      </c>
      <c r="E2749" s="231">
        <v>6.5703841199999998E-3</v>
      </c>
      <c r="F2749" s="231">
        <v>7.8117208999999997E-4</v>
      </c>
      <c r="G2749" s="231">
        <v>1.3776641400000001E-3</v>
      </c>
      <c r="H2749" s="231">
        <v>4.4115474300000001E-3</v>
      </c>
    </row>
    <row r="2750" spans="1:8">
      <c r="A2750" s="227" t="s">
        <v>133</v>
      </c>
      <c r="B2750" s="227" t="s">
        <v>57</v>
      </c>
      <c r="C2750" s="227" t="s">
        <v>76</v>
      </c>
      <c r="D2750" s="230">
        <v>977</v>
      </c>
      <c r="E2750" s="231">
        <v>6.29898522E-3</v>
      </c>
      <c r="F2750" s="231">
        <v>9.7591810999999998E-4</v>
      </c>
      <c r="G2750" s="231">
        <v>1.22955262E-3</v>
      </c>
      <c r="H2750" s="231">
        <v>4.0935140200000003E-3</v>
      </c>
    </row>
    <row r="2751" spans="1:8">
      <c r="A2751" s="227" t="s">
        <v>133</v>
      </c>
      <c r="B2751" s="227" t="s">
        <v>59</v>
      </c>
      <c r="C2751" s="227" t="s">
        <v>76</v>
      </c>
      <c r="D2751" s="230">
        <v>434</v>
      </c>
      <c r="E2751" s="231">
        <v>5.7344467600000002E-3</v>
      </c>
      <c r="F2751" s="231">
        <v>8.1405188000000005E-4</v>
      </c>
      <c r="G2751" s="231">
        <v>1.0856959100000001E-3</v>
      </c>
      <c r="H2751" s="231">
        <v>3.8346985200000002E-3</v>
      </c>
    </row>
    <row r="2752" spans="1:8">
      <c r="A2752" s="227" t="s">
        <v>133</v>
      </c>
      <c r="B2752" s="227" t="s">
        <v>60</v>
      </c>
      <c r="C2752" s="227" t="s">
        <v>76</v>
      </c>
      <c r="D2752" s="230">
        <v>203</v>
      </c>
      <c r="E2752" s="231">
        <v>6.1584334600000004E-3</v>
      </c>
      <c r="F2752" s="231">
        <v>1.00426447E-3</v>
      </c>
      <c r="G2752" s="231">
        <v>1.06960385E-3</v>
      </c>
      <c r="H2752" s="231">
        <v>4.0845646199999999E-3</v>
      </c>
    </row>
    <row r="2753" spans="1:8">
      <c r="A2753" s="227" t="s">
        <v>133</v>
      </c>
      <c r="B2753" s="227" t="s">
        <v>61</v>
      </c>
      <c r="C2753" s="227" t="s">
        <v>76</v>
      </c>
      <c r="D2753" s="230">
        <v>139</v>
      </c>
      <c r="E2753" s="231">
        <v>7.7403907600000002E-3</v>
      </c>
      <c r="F2753" s="231">
        <v>1.49688558E-3</v>
      </c>
      <c r="G2753" s="231">
        <v>1.5784036999999999E-3</v>
      </c>
      <c r="H2753" s="231">
        <v>4.6651010300000004E-3</v>
      </c>
    </row>
    <row r="2754" spans="1:8">
      <c r="A2754" s="227" t="s">
        <v>133</v>
      </c>
      <c r="B2754" s="227" t="s">
        <v>62</v>
      </c>
      <c r="C2754" s="227" t="s">
        <v>76</v>
      </c>
      <c r="D2754" s="230">
        <v>201</v>
      </c>
      <c r="E2754" s="231">
        <v>6.6630963199999999E-3</v>
      </c>
      <c r="F2754" s="231">
        <v>9.3652084000000004E-4</v>
      </c>
      <c r="G2754" s="231">
        <v>1.46046363E-3</v>
      </c>
      <c r="H2754" s="231">
        <v>4.26611132E-3</v>
      </c>
    </row>
    <row r="2755" spans="1:8">
      <c r="A2755" s="227" t="s">
        <v>133</v>
      </c>
      <c r="B2755" s="227" t="s">
        <v>57</v>
      </c>
      <c r="C2755" s="227" t="s">
        <v>77</v>
      </c>
      <c r="D2755" s="230">
        <v>2018</v>
      </c>
      <c r="E2755" s="231">
        <v>7.2848298099999998E-3</v>
      </c>
      <c r="F2755" s="231">
        <v>9.6695685999999997E-4</v>
      </c>
      <c r="G2755" s="231">
        <v>1.4915641099999999E-3</v>
      </c>
      <c r="H2755" s="231">
        <v>4.82630835E-3</v>
      </c>
    </row>
    <row r="2756" spans="1:8">
      <c r="A2756" s="227" t="s">
        <v>133</v>
      </c>
      <c r="B2756" s="227" t="s">
        <v>59</v>
      </c>
      <c r="C2756" s="227" t="s">
        <v>77</v>
      </c>
      <c r="D2756" s="230">
        <v>832</v>
      </c>
      <c r="E2756" s="231">
        <v>6.4224006000000002E-3</v>
      </c>
      <c r="F2756" s="231">
        <v>8.0356323000000003E-4</v>
      </c>
      <c r="G2756" s="231">
        <v>1.3682445099999999E-3</v>
      </c>
      <c r="H2756" s="231">
        <v>4.2505923800000003E-3</v>
      </c>
    </row>
    <row r="2757" spans="1:8">
      <c r="A2757" s="227" t="s">
        <v>133</v>
      </c>
      <c r="B2757" s="227" t="s">
        <v>60</v>
      </c>
      <c r="C2757" s="227" t="s">
        <v>77</v>
      </c>
      <c r="D2757" s="230">
        <v>365</v>
      </c>
      <c r="E2757" s="231">
        <v>6.4613772499999998E-3</v>
      </c>
      <c r="F2757" s="231">
        <v>9.2598910000000003E-4</v>
      </c>
      <c r="G2757" s="231">
        <v>1.4270989400000001E-3</v>
      </c>
      <c r="H2757" s="231">
        <v>4.1082886999999997E-3</v>
      </c>
    </row>
    <row r="2758" spans="1:8">
      <c r="A2758" s="227" t="s">
        <v>133</v>
      </c>
      <c r="B2758" s="227" t="s">
        <v>61</v>
      </c>
      <c r="C2758" s="227" t="s">
        <v>77</v>
      </c>
      <c r="D2758" s="230">
        <v>327</v>
      </c>
      <c r="E2758" s="231">
        <v>9.4988104900000005E-3</v>
      </c>
      <c r="F2758" s="231">
        <v>1.17414888E-3</v>
      </c>
      <c r="G2758" s="231">
        <v>1.6967165300000001E-3</v>
      </c>
      <c r="H2758" s="231">
        <v>6.6279446000000004E-3</v>
      </c>
    </row>
    <row r="2759" spans="1:8">
      <c r="A2759" s="227" t="s">
        <v>133</v>
      </c>
      <c r="B2759" s="227" t="s">
        <v>62</v>
      </c>
      <c r="C2759" s="227" t="s">
        <v>77</v>
      </c>
      <c r="D2759" s="230">
        <v>494</v>
      </c>
      <c r="E2759" s="231">
        <v>7.8802338600000004E-3</v>
      </c>
      <c r="F2759" s="231">
        <v>1.13526648E-3</v>
      </c>
      <c r="G2759" s="231">
        <v>1.6110921300000001E-3</v>
      </c>
      <c r="H2759" s="231">
        <v>5.1338747800000004E-3</v>
      </c>
    </row>
    <row r="2760" spans="1:8">
      <c r="A2760" s="227" t="s">
        <v>133</v>
      </c>
      <c r="B2760" s="227" t="s">
        <v>57</v>
      </c>
      <c r="C2760" s="227" t="s">
        <v>78</v>
      </c>
      <c r="D2760" s="230">
        <v>629</v>
      </c>
      <c r="E2760" s="231">
        <v>7.3410540600000003E-3</v>
      </c>
      <c r="F2760" s="231">
        <v>9.5144752999999996E-4</v>
      </c>
      <c r="G2760" s="231">
        <v>1.78030945E-3</v>
      </c>
      <c r="H2760" s="231">
        <v>4.6092965600000001E-3</v>
      </c>
    </row>
    <row r="2761" spans="1:8">
      <c r="A2761" s="227" t="s">
        <v>133</v>
      </c>
      <c r="B2761" s="227" t="s">
        <v>59</v>
      </c>
      <c r="C2761" s="227" t="s">
        <v>78</v>
      </c>
      <c r="D2761" s="230">
        <v>287</v>
      </c>
      <c r="E2761" s="231">
        <v>6.7193345200000001E-3</v>
      </c>
      <c r="F2761" s="231">
        <v>8.1216098000000002E-4</v>
      </c>
      <c r="G2761" s="231">
        <v>1.58548656E-3</v>
      </c>
      <c r="H2761" s="231">
        <v>4.32168642E-3</v>
      </c>
    </row>
    <row r="2762" spans="1:8">
      <c r="A2762" s="227" t="s">
        <v>133</v>
      </c>
      <c r="B2762" s="227" t="s">
        <v>60</v>
      </c>
      <c r="C2762" s="227" t="s">
        <v>78</v>
      </c>
      <c r="D2762" s="230">
        <v>104</v>
      </c>
      <c r="E2762" s="231">
        <v>6.88802062E-3</v>
      </c>
      <c r="F2762" s="231">
        <v>1.0460066700000001E-3</v>
      </c>
      <c r="G2762" s="231">
        <v>1.8397210499999999E-3</v>
      </c>
      <c r="H2762" s="231">
        <v>4.0022923099999998E-3</v>
      </c>
    </row>
    <row r="2763" spans="1:8">
      <c r="A2763" s="227" t="s">
        <v>133</v>
      </c>
      <c r="B2763" s="227" t="s">
        <v>61</v>
      </c>
      <c r="C2763" s="227" t="s">
        <v>78</v>
      </c>
      <c r="D2763" s="230">
        <v>62</v>
      </c>
      <c r="E2763" s="231">
        <v>8.8941156800000001E-3</v>
      </c>
      <c r="F2763" s="231">
        <v>1.2494397400000001E-3</v>
      </c>
      <c r="G2763" s="231">
        <v>2.06783872E-3</v>
      </c>
      <c r="H2763" s="231">
        <v>5.5768366799999998E-3</v>
      </c>
    </row>
    <row r="2764" spans="1:8">
      <c r="A2764" s="227" t="s">
        <v>133</v>
      </c>
      <c r="B2764" s="227" t="s">
        <v>62</v>
      </c>
      <c r="C2764" s="227" t="s">
        <v>78</v>
      </c>
      <c r="D2764" s="230">
        <v>176</v>
      </c>
      <c r="E2764" s="231">
        <v>8.0754811200000002E-3</v>
      </c>
      <c r="F2764" s="231">
        <v>1.01772917E-3</v>
      </c>
      <c r="G2764" s="231">
        <v>1.9616080100000001E-3</v>
      </c>
      <c r="H2764" s="231">
        <v>5.0961434999999998E-3</v>
      </c>
    </row>
    <row r="2765" spans="1:8">
      <c r="A2765" s="227" t="s">
        <v>133</v>
      </c>
      <c r="B2765" s="227" t="s">
        <v>57</v>
      </c>
      <c r="C2765" s="227" t="s">
        <v>79</v>
      </c>
      <c r="D2765" s="230">
        <v>8579</v>
      </c>
      <c r="E2765" s="231">
        <v>4.7708576499999999E-3</v>
      </c>
      <c r="F2765" s="231">
        <v>9.8175889000000002E-4</v>
      </c>
      <c r="G2765" s="231">
        <v>7.0496595999999996E-4</v>
      </c>
      <c r="H2765" s="231">
        <v>3.0841323099999999E-3</v>
      </c>
    </row>
    <row r="2766" spans="1:8">
      <c r="A2766" s="227" t="s">
        <v>133</v>
      </c>
      <c r="B2766" s="227" t="s">
        <v>59</v>
      </c>
      <c r="C2766" s="227" t="s">
        <v>79</v>
      </c>
      <c r="D2766" s="230">
        <v>4924</v>
      </c>
      <c r="E2766" s="231">
        <v>4.5340492499999999E-3</v>
      </c>
      <c r="F2766" s="231">
        <v>9.1124654000000001E-4</v>
      </c>
      <c r="G2766" s="231">
        <v>6.7446694000000001E-4</v>
      </c>
      <c r="H2766" s="231">
        <v>2.94833529E-3</v>
      </c>
    </row>
    <row r="2767" spans="1:8">
      <c r="A2767" s="227" t="s">
        <v>133</v>
      </c>
      <c r="B2767" s="227" t="s">
        <v>60</v>
      </c>
      <c r="C2767" s="227" t="s">
        <v>79</v>
      </c>
      <c r="D2767" s="230">
        <v>1854</v>
      </c>
      <c r="E2767" s="231">
        <v>4.6062502599999999E-3</v>
      </c>
      <c r="F2767" s="231">
        <v>1.00800548E-3</v>
      </c>
      <c r="G2767" s="231">
        <v>6.7874989999999996E-4</v>
      </c>
      <c r="H2767" s="231">
        <v>2.9194944E-3</v>
      </c>
    </row>
    <row r="2768" spans="1:8">
      <c r="A2768" s="227" t="s">
        <v>133</v>
      </c>
      <c r="B2768" s="227" t="s">
        <v>61</v>
      </c>
      <c r="C2768" s="227" t="s">
        <v>79</v>
      </c>
      <c r="D2768" s="230">
        <v>664</v>
      </c>
      <c r="E2768" s="231">
        <v>6.1208372700000003E-3</v>
      </c>
      <c r="F2768" s="231">
        <v>1.4038268799999999E-3</v>
      </c>
      <c r="G2768" s="231">
        <v>7.7731038999999998E-4</v>
      </c>
      <c r="H2768" s="231">
        <v>3.9396995400000001E-3</v>
      </c>
    </row>
    <row r="2769" spans="1:8">
      <c r="A2769" s="227" t="s">
        <v>133</v>
      </c>
      <c r="B2769" s="227" t="s">
        <v>62</v>
      </c>
      <c r="C2769" s="227" t="s">
        <v>79</v>
      </c>
      <c r="D2769" s="230">
        <v>1137</v>
      </c>
      <c r="E2769" s="231">
        <v>5.2764338399999998E-3</v>
      </c>
      <c r="F2769" s="231">
        <v>9.9784375000000003E-4</v>
      </c>
      <c r="G2769" s="231">
        <v>8.3754740000000004E-4</v>
      </c>
      <c r="H2769" s="231">
        <v>3.44104222E-3</v>
      </c>
    </row>
    <row r="2770" spans="1:8">
      <c r="A2770" s="227" t="s">
        <v>133</v>
      </c>
      <c r="B2770" s="227" t="s">
        <v>57</v>
      </c>
      <c r="C2770" s="227" t="s">
        <v>80</v>
      </c>
      <c r="D2770" s="230">
        <v>3322</v>
      </c>
      <c r="E2770" s="231">
        <v>5.0146607200000004E-3</v>
      </c>
      <c r="F2770" s="231">
        <v>9.7879293E-4</v>
      </c>
      <c r="G2770" s="231">
        <v>5.5076471999999997E-4</v>
      </c>
      <c r="H2770" s="231">
        <v>3.4851025800000002E-3</v>
      </c>
    </row>
    <row r="2771" spans="1:8">
      <c r="A2771" s="227" t="s">
        <v>133</v>
      </c>
      <c r="B2771" s="227" t="s">
        <v>59</v>
      </c>
      <c r="C2771" s="227" t="s">
        <v>80</v>
      </c>
      <c r="D2771" s="230">
        <v>1613</v>
      </c>
      <c r="E2771" s="231">
        <v>4.6193397299999998E-3</v>
      </c>
      <c r="F2771" s="231">
        <v>9.0866144000000004E-4</v>
      </c>
      <c r="G2771" s="231">
        <v>4.8743833999999997E-4</v>
      </c>
      <c r="H2771" s="231">
        <v>3.22323947E-3</v>
      </c>
    </row>
    <row r="2772" spans="1:8">
      <c r="A2772" s="227" t="s">
        <v>133</v>
      </c>
      <c r="B2772" s="227" t="s">
        <v>60</v>
      </c>
      <c r="C2772" s="227" t="s">
        <v>80</v>
      </c>
      <c r="D2772" s="230">
        <v>782</v>
      </c>
      <c r="E2772" s="231">
        <v>4.9673940299999999E-3</v>
      </c>
      <c r="F2772" s="231">
        <v>1.03241605E-3</v>
      </c>
      <c r="G2772" s="231">
        <v>5.3804619000000003E-4</v>
      </c>
      <c r="H2772" s="231">
        <v>3.3969312999999998E-3</v>
      </c>
    </row>
    <row r="2773" spans="1:8">
      <c r="A2773" s="227" t="s">
        <v>133</v>
      </c>
      <c r="B2773" s="227" t="s">
        <v>61</v>
      </c>
      <c r="C2773" s="227" t="s">
        <v>80</v>
      </c>
      <c r="D2773" s="230">
        <v>193</v>
      </c>
      <c r="E2773" s="231">
        <v>6.5771322600000001E-3</v>
      </c>
      <c r="F2773" s="231">
        <v>1.43278615E-3</v>
      </c>
      <c r="G2773" s="231">
        <v>6.5990191999999997E-4</v>
      </c>
      <c r="H2773" s="231">
        <v>4.4844437399999999E-3</v>
      </c>
    </row>
    <row r="2774" spans="1:8">
      <c r="A2774" s="227" t="s">
        <v>133</v>
      </c>
      <c r="B2774" s="227" t="s">
        <v>62</v>
      </c>
      <c r="C2774" s="227" t="s">
        <v>80</v>
      </c>
      <c r="D2774" s="230">
        <v>734</v>
      </c>
      <c r="E2774" s="231">
        <v>5.5229145399999999E-3</v>
      </c>
      <c r="F2774" s="231">
        <v>9.5640619000000003E-4</v>
      </c>
      <c r="G2774" s="231">
        <v>6.7478087999999999E-4</v>
      </c>
      <c r="H2774" s="231">
        <v>3.8917269799999999E-3</v>
      </c>
    </row>
    <row r="2775" spans="1:8">
      <c r="A2775" s="227" t="s">
        <v>133</v>
      </c>
      <c r="B2775" s="227" t="s">
        <v>57</v>
      </c>
      <c r="C2775" s="227" t="s">
        <v>119</v>
      </c>
      <c r="D2775" s="230">
        <v>2159</v>
      </c>
      <c r="E2775" s="231">
        <v>6.9700422499999999E-3</v>
      </c>
      <c r="F2775" s="231">
        <v>1.1537242700000001E-3</v>
      </c>
      <c r="G2775" s="231">
        <v>1.0712743900000001E-3</v>
      </c>
      <c r="H2775" s="231">
        <v>4.7450431100000004E-3</v>
      </c>
    </row>
    <row r="2776" spans="1:8">
      <c r="A2776" s="227" t="s">
        <v>133</v>
      </c>
      <c r="B2776" s="227" t="s">
        <v>59</v>
      </c>
      <c r="C2776" s="227" t="s">
        <v>119</v>
      </c>
      <c r="D2776" s="230">
        <v>896</v>
      </c>
      <c r="E2776" s="231">
        <v>6.0054845099999999E-3</v>
      </c>
      <c r="F2776" s="231">
        <v>1.0282064099999999E-3</v>
      </c>
      <c r="G2776" s="231">
        <v>9.2879335999999999E-4</v>
      </c>
      <c r="H2776" s="231">
        <v>4.0484842599999996E-3</v>
      </c>
    </row>
    <row r="2777" spans="1:8">
      <c r="A2777" s="227" t="s">
        <v>133</v>
      </c>
      <c r="B2777" s="227" t="s">
        <v>60</v>
      </c>
      <c r="C2777" s="227" t="s">
        <v>119</v>
      </c>
      <c r="D2777" s="230">
        <v>384</v>
      </c>
      <c r="E2777" s="231">
        <v>6.4038385E-3</v>
      </c>
      <c r="F2777" s="231">
        <v>1.1684387E-3</v>
      </c>
      <c r="G2777" s="231">
        <v>1.0144793899999999E-3</v>
      </c>
      <c r="H2777" s="231">
        <v>4.22091989E-3</v>
      </c>
    </row>
    <row r="2778" spans="1:8">
      <c r="A2778" s="227" t="s">
        <v>133</v>
      </c>
      <c r="B2778" s="227" t="s">
        <v>61</v>
      </c>
      <c r="C2778" s="227" t="s">
        <v>119</v>
      </c>
      <c r="D2778" s="230">
        <v>424</v>
      </c>
      <c r="E2778" s="231">
        <v>9.1299241899999994E-3</v>
      </c>
      <c r="F2778" s="231">
        <v>1.4524641599999999E-3</v>
      </c>
      <c r="G2778" s="231">
        <v>1.28747901E-3</v>
      </c>
      <c r="H2778" s="231">
        <v>6.3899805299999996E-3</v>
      </c>
    </row>
    <row r="2779" spans="1:8">
      <c r="A2779" s="227" t="s">
        <v>133</v>
      </c>
      <c r="B2779" s="227" t="s">
        <v>62</v>
      </c>
      <c r="C2779" s="227" t="s">
        <v>119</v>
      </c>
      <c r="D2779" s="230">
        <v>455</v>
      </c>
      <c r="E2779" s="231">
        <v>7.3346049700000002E-3</v>
      </c>
      <c r="F2779" s="231">
        <v>1.11009337E-3</v>
      </c>
      <c r="G2779" s="231">
        <v>1.19831069E-3</v>
      </c>
      <c r="H2779" s="231">
        <v>5.0262003999999999E-3</v>
      </c>
    </row>
    <row r="2780" spans="1:8">
      <c r="A2780" s="227" t="s">
        <v>133</v>
      </c>
      <c r="B2780" s="227" t="s">
        <v>57</v>
      </c>
      <c r="C2780" s="227" t="s">
        <v>82</v>
      </c>
      <c r="D2780" s="230">
        <v>924</v>
      </c>
      <c r="E2780" s="231">
        <v>8.6549896300000002E-3</v>
      </c>
      <c r="F2780" s="231">
        <v>1.3538157E-3</v>
      </c>
      <c r="G2780" s="231">
        <v>1.67820292E-3</v>
      </c>
      <c r="H2780" s="231">
        <v>5.62292044E-3</v>
      </c>
    </row>
    <row r="2781" spans="1:8">
      <c r="A2781" s="227" t="s">
        <v>133</v>
      </c>
      <c r="B2781" s="227" t="s">
        <v>59</v>
      </c>
      <c r="C2781" s="227" t="s">
        <v>82</v>
      </c>
      <c r="D2781" s="230">
        <v>329</v>
      </c>
      <c r="E2781" s="231">
        <v>7.9204658099999992E-3</v>
      </c>
      <c r="F2781" s="231">
        <v>1.18256054E-3</v>
      </c>
      <c r="G2781" s="231">
        <v>1.62156623E-3</v>
      </c>
      <c r="H2781" s="231">
        <v>5.1163385500000002E-3</v>
      </c>
    </row>
    <row r="2782" spans="1:8">
      <c r="A2782" s="227" t="s">
        <v>133</v>
      </c>
      <c r="B2782" s="227" t="s">
        <v>60</v>
      </c>
      <c r="C2782" s="227" t="s">
        <v>82</v>
      </c>
      <c r="D2782" s="230">
        <v>208</v>
      </c>
      <c r="E2782" s="231">
        <v>7.9084310299999995E-3</v>
      </c>
      <c r="F2782" s="231">
        <v>1.31204347E-3</v>
      </c>
      <c r="G2782" s="231">
        <v>1.6199249999999999E-3</v>
      </c>
      <c r="H2782" s="231">
        <v>4.9764620999999997E-3</v>
      </c>
    </row>
    <row r="2783" spans="1:8">
      <c r="A2783" s="227" t="s">
        <v>133</v>
      </c>
      <c r="B2783" s="227" t="s">
        <v>61</v>
      </c>
      <c r="C2783" s="227" t="s">
        <v>82</v>
      </c>
      <c r="D2783" s="230">
        <v>154</v>
      </c>
      <c r="E2783" s="231">
        <v>9.9022213599999995E-3</v>
      </c>
      <c r="F2783" s="231">
        <v>1.67613614E-3</v>
      </c>
      <c r="G2783" s="231">
        <v>1.6545662599999999E-3</v>
      </c>
      <c r="H2783" s="231">
        <v>6.5715185399999997E-3</v>
      </c>
    </row>
    <row r="2784" spans="1:8">
      <c r="A2784" s="227" t="s">
        <v>133</v>
      </c>
      <c r="B2784" s="227" t="s">
        <v>62</v>
      </c>
      <c r="C2784" s="227" t="s">
        <v>82</v>
      </c>
      <c r="D2784" s="230">
        <v>233</v>
      </c>
      <c r="E2784" s="231">
        <v>9.5342550500000008E-3</v>
      </c>
      <c r="F2784" s="231">
        <v>1.4198853200000001E-3</v>
      </c>
      <c r="G2784" s="231">
        <v>1.8258223500000001E-3</v>
      </c>
      <c r="H2784" s="231">
        <v>6.2883481900000001E-3</v>
      </c>
    </row>
    <row r="2785" spans="1:8">
      <c r="A2785" s="227" t="s">
        <v>133</v>
      </c>
      <c r="B2785" s="227" t="s">
        <v>57</v>
      </c>
      <c r="C2785" s="227" t="s">
        <v>83</v>
      </c>
      <c r="D2785" s="230">
        <v>1038</v>
      </c>
      <c r="E2785" s="231">
        <v>6.2718879100000001E-3</v>
      </c>
      <c r="F2785" s="231">
        <v>1.076266E-3</v>
      </c>
      <c r="G2785" s="231">
        <v>8.4928925999999997E-4</v>
      </c>
      <c r="H2785" s="231">
        <v>4.3463321799999998E-3</v>
      </c>
    </row>
    <row r="2786" spans="1:8">
      <c r="A2786" s="227" t="s">
        <v>133</v>
      </c>
      <c r="B2786" s="227" t="s">
        <v>59</v>
      </c>
      <c r="C2786" s="227" t="s">
        <v>83</v>
      </c>
      <c r="D2786" s="230">
        <v>402</v>
      </c>
      <c r="E2786" s="231">
        <v>5.5808627900000001E-3</v>
      </c>
      <c r="F2786" s="231">
        <v>9.4403537000000001E-4</v>
      </c>
      <c r="G2786" s="231">
        <v>7.6613435999999999E-4</v>
      </c>
      <c r="H2786" s="231">
        <v>3.8706926E-3</v>
      </c>
    </row>
    <row r="2787" spans="1:8">
      <c r="A2787" s="227" t="s">
        <v>133</v>
      </c>
      <c r="B2787" s="227" t="s">
        <v>60</v>
      </c>
      <c r="C2787" s="227" t="s">
        <v>83</v>
      </c>
      <c r="D2787" s="230">
        <v>173</v>
      </c>
      <c r="E2787" s="231">
        <v>5.8723370499999998E-3</v>
      </c>
      <c r="F2787" s="231">
        <v>1.01677884E-3</v>
      </c>
      <c r="G2787" s="231">
        <v>8.6992860000000005E-4</v>
      </c>
      <c r="H2787" s="231">
        <v>3.9856291900000002E-3</v>
      </c>
    </row>
    <row r="2788" spans="1:8">
      <c r="A2788" s="227" t="s">
        <v>133</v>
      </c>
      <c r="B2788" s="227" t="s">
        <v>61</v>
      </c>
      <c r="C2788" s="227" t="s">
        <v>83</v>
      </c>
      <c r="D2788" s="230">
        <v>207</v>
      </c>
      <c r="E2788" s="231">
        <v>7.4835053100000002E-3</v>
      </c>
      <c r="F2788" s="231">
        <v>1.25441691E-3</v>
      </c>
      <c r="G2788" s="231">
        <v>9.6103929000000005E-4</v>
      </c>
      <c r="H2788" s="231">
        <v>5.2680485900000002E-3</v>
      </c>
    </row>
    <row r="2789" spans="1:8">
      <c r="A2789" s="227" t="s">
        <v>133</v>
      </c>
      <c r="B2789" s="227" t="s">
        <v>62</v>
      </c>
      <c r="C2789" s="227" t="s">
        <v>83</v>
      </c>
      <c r="D2789" s="230">
        <v>256</v>
      </c>
      <c r="E2789" s="231">
        <v>6.6473160200000003E-3</v>
      </c>
      <c r="F2789" s="231">
        <v>1.1800580000000001E-3</v>
      </c>
      <c r="G2789" s="231">
        <v>8.7556036999999998E-4</v>
      </c>
      <c r="H2789" s="231">
        <v>4.5916971499999999E-3</v>
      </c>
    </row>
    <row r="2790" spans="1:8">
      <c r="A2790" s="227" t="s">
        <v>133</v>
      </c>
      <c r="B2790" s="227" t="s">
        <v>57</v>
      </c>
      <c r="C2790" s="227" t="s">
        <v>84</v>
      </c>
      <c r="D2790" s="230">
        <v>1152</v>
      </c>
      <c r="E2790" s="231">
        <v>6.77125507E-3</v>
      </c>
      <c r="F2790" s="231">
        <v>1.11694815E-3</v>
      </c>
      <c r="G2790" s="231">
        <v>1.2886503300000001E-3</v>
      </c>
      <c r="H2790" s="231">
        <v>4.3656561000000003E-3</v>
      </c>
    </row>
    <row r="2791" spans="1:8">
      <c r="A2791" s="227" t="s">
        <v>133</v>
      </c>
      <c r="B2791" s="227" t="s">
        <v>59</v>
      </c>
      <c r="C2791" s="227" t="s">
        <v>84</v>
      </c>
      <c r="D2791" s="230">
        <v>413</v>
      </c>
      <c r="E2791" s="231">
        <v>5.6224215400000003E-3</v>
      </c>
      <c r="F2791" s="231">
        <v>1.0212086400000001E-3</v>
      </c>
      <c r="G2791" s="231">
        <v>1.0324464099999999E-3</v>
      </c>
      <c r="H2791" s="231">
        <v>3.56876602E-3</v>
      </c>
    </row>
    <row r="2792" spans="1:8">
      <c r="A2792" s="227" t="s">
        <v>133</v>
      </c>
      <c r="B2792" s="227" t="s">
        <v>60</v>
      </c>
      <c r="C2792" s="227" t="s">
        <v>84</v>
      </c>
      <c r="D2792" s="230">
        <v>278</v>
      </c>
      <c r="E2792" s="231">
        <v>6.2880526599999997E-3</v>
      </c>
      <c r="F2792" s="231">
        <v>1.0495767699999999E-3</v>
      </c>
      <c r="G2792" s="231">
        <v>1.0685615700000001E-3</v>
      </c>
      <c r="H2792" s="231">
        <v>4.1699138300000001E-3</v>
      </c>
    </row>
    <row r="2793" spans="1:8">
      <c r="A2793" s="227" t="s">
        <v>133</v>
      </c>
      <c r="B2793" s="227" t="s">
        <v>61</v>
      </c>
      <c r="C2793" s="227" t="s">
        <v>84</v>
      </c>
      <c r="D2793" s="230">
        <v>175</v>
      </c>
      <c r="E2793" s="231">
        <v>9.2104495099999996E-3</v>
      </c>
      <c r="F2793" s="231">
        <v>1.45079342E-3</v>
      </c>
      <c r="G2793" s="231">
        <v>1.7185843999999999E-3</v>
      </c>
      <c r="H2793" s="231">
        <v>6.0410711799999996E-3</v>
      </c>
    </row>
    <row r="2794" spans="1:8">
      <c r="A2794" s="227" t="s">
        <v>133</v>
      </c>
      <c r="B2794" s="227" t="s">
        <v>62</v>
      </c>
      <c r="C2794" s="227" t="s">
        <v>84</v>
      </c>
      <c r="D2794" s="230">
        <v>286</v>
      </c>
      <c r="E2794" s="231">
        <v>7.4074071499999998E-3</v>
      </c>
      <c r="F2794" s="231">
        <v>1.11641227E-3</v>
      </c>
      <c r="G2794" s="231">
        <v>1.60948401E-3</v>
      </c>
      <c r="H2794" s="231">
        <v>4.6815103700000001E-3</v>
      </c>
    </row>
    <row r="2795" spans="1:8">
      <c r="A2795" s="227" t="s">
        <v>133</v>
      </c>
      <c r="B2795" s="227" t="s">
        <v>57</v>
      </c>
      <c r="C2795" s="227" t="s">
        <v>86</v>
      </c>
      <c r="D2795" s="230">
        <v>2</v>
      </c>
      <c r="E2795" s="231">
        <v>7.4652777699999997E-3</v>
      </c>
      <c r="F2795" s="231">
        <v>2.6099534700000002E-3</v>
      </c>
      <c r="G2795" s="231">
        <v>2.8587958200000001E-3</v>
      </c>
      <c r="H2795" s="231">
        <v>1.9965277700000001E-3</v>
      </c>
    </row>
    <row r="2796" spans="1:8">
      <c r="A2796" s="227" t="s">
        <v>133</v>
      </c>
      <c r="B2796" s="227" t="s">
        <v>59</v>
      </c>
      <c r="C2796" s="227" t="s">
        <v>86</v>
      </c>
      <c r="D2796" s="230">
        <v>1</v>
      </c>
      <c r="E2796" s="231">
        <v>7.2222222200000004E-3</v>
      </c>
      <c r="F2796" s="231">
        <v>1.0300923599999999E-3</v>
      </c>
      <c r="G2796" s="231">
        <v>3.8657402700000001E-3</v>
      </c>
      <c r="H2796" s="231">
        <v>2.3263888799999999E-3</v>
      </c>
    </row>
    <row r="2797" spans="1:8">
      <c r="A2797" s="227" t="s">
        <v>133</v>
      </c>
      <c r="B2797" s="227" t="s">
        <v>62</v>
      </c>
      <c r="C2797" s="227" t="s">
        <v>86</v>
      </c>
      <c r="D2797" s="230">
        <v>1</v>
      </c>
      <c r="E2797" s="231">
        <v>7.7083333299999999E-3</v>
      </c>
      <c r="F2797" s="231">
        <v>4.1898145800000003E-3</v>
      </c>
      <c r="G2797" s="231">
        <v>1.8518513800000001E-3</v>
      </c>
      <c r="H2797" s="231">
        <v>1.66666666E-3</v>
      </c>
    </row>
    <row r="2798" spans="1:8">
      <c r="A2798" s="227" t="s">
        <v>133</v>
      </c>
      <c r="B2798" s="227" t="s">
        <v>57</v>
      </c>
      <c r="C2798" s="227" t="s">
        <v>87</v>
      </c>
      <c r="D2798" s="230">
        <v>1864</v>
      </c>
      <c r="E2798" s="231">
        <v>7.7146292900000003E-3</v>
      </c>
      <c r="F2798" s="231">
        <v>9.3861743000000001E-4</v>
      </c>
      <c r="G2798" s="231">
        <v>1.36926737E-3</v>
      </c>
      <c r="H2798" s="231">
        <v>5.4067440199999997E-3</v>
      </c>
    </row>
    <row r="2799" spans="1:8">
      <c r="A2799" s="227" t="s">
        <v>133</v>
      </c>
      <c r="B2799" s="227" t="s">
        <v>59</v>
      </c>
      <c r="C2799" s="227" t="s">
        <v>87</v>
      </c>
      <c r="D2799" s="230">
        <v>626</v>
      </c>
      <c r="E2799" s="231">
        <v>6.4511593799999999E-3</v>
      </c>
      <c r="F2799" s="231">
        <v>7.2162294000000004E-4</v>
      </c>
      <c r="G2799" s="231">
        <v>1.2878281300000001E-3</v>
      </c>
      <c r="H2799" s="231">
        <v>4.4417078399999997E-3</v>
      </c>
    </row>
    <row r="2800" spans="1:8">
      <c r="A2800" s="227" t="s">
        <v>133</v>
      </c>
      <c r="B2800" s="227" t="s">
        <v>60</v>
      </c>
      <c r="C2800" s="227" t="s">
        <v>87</v>
      </c>
      <c r="D2800" s="230">
        <v>420</v>
      </c>
      <c r="E2800" s="231">
        <v>7.7425868300000002E-3</v>
      </c>
      <c r="F2800" s="231">
        <v>8.3716357000000003E-4</v>
      </c>
      <c r="G2800" s="231">
        <v>1.3295577600000001E-3</v>
      </c>
      <c r="H2800" s="231">
        <v>5.57586505E-3</v>
      </c>
    </row>
    <row r="2801" spans="1:8">
      <c r="A2801" s="227" t="s">
        <v>133</v>
      </c>
      <c r="B2801" s="227" t="s">
        <v>61</v>
      </c>
      <c r="C2801" s="227" t="s">
        <v>87</v>
      </c>
      <c r="D2801" s="230">
        <v>289</v>
      </c>
      <c r="E2801" s="231">
        <v>9.9558260600000007E-3</v>
      </c>
      <c r="F2801" s="231">
        <v>1.35080235E-3</v>
      </c>
      <c r="G2801" s="231">
        <v>1.31547938E-3</v>
      </c>
      <c r="H2801" s="231">
        <v>7.2895438599999999E-3</v>
      </c>
    </row>
    <row r="2802" spans="1:8">
      <c r="A2802" s="227" t="s">
        <v>133</v>
      </c>
      <c r="B2802" s="227" t="s">
        <v>62</v>
      </c>
      <c r="C2802" s="227" t="s">
        <v>87</v>
      </c>
      <c r="D2802" s="230">
        <v>529</v>
      </c>
      <c r="E2802" s="231">
        <v>7.9631815100000003E-3</v>
      </c>
      <c r="F2802" s="231">
        <v>1.0507681499999999E-3</v>
      </c>
      <c r="G2802" s="231">
        <v>1.5265522999999999E-3</v>
      </c>
      <c r="H2802" s="231">
        <v>5.3858605800000004E-3</v>
      </c>
    </row>
    <row r="2803" spans="1:8">
      <c r="A2803" s="227" t="s">
        <v>133</v>
      </c>
      <c r="B2803" s="227" t="s">
        <v>57</v>
      </c>
      <c r="C2803" s="227" t="s">
        <v>88</v>
      </c>
      <c r="D2803" s="230">
        <v>1721</v>
      </c>
      <c r="E2803" s="231">
        <v>5.4239363600000002E-3</v>
      </c>
      <c r="F2803" s="231">
        <v>9.4296061999999997E-4</v>
      </c>
      <c r="G2803" s="231">
        <v>7.7116532E-4</v>
      </c>
      <c r="H2803" s="231">
        <v>3.7098099499999998E-3</v>
      </c>
    </row>
    <row r="2804" spans="1:8">
      <c r="A2804" s="227" t="s">
        <v>133</v>
      </c>
      <c r="B2804" s="227" t="s">
        <v>59</v>
      </c>
      <c r="C2804" s="227" t="s">
        <v>88</v>
      </c>
      <c r="D2804" s="230">
        <v>825</v>
      </c>
      <c r="E2804" s="231">
        <v>4.93794868E-3</v>
      </c>
      <c r="F2804" s="231">
        <v>8.6061985000000004E-4</v>
      </c>
      <c r="G2804" s="231">
        <v>6.7960133000000004E-4</v>
      </c>
      <c r="H2804" s="231">
        <v>3.39772703E-3</v>
      </c>
    </row>
    <row r="2805" spans="1:8">
      <c r="A2805" s="227" t="s">
        <v>133</v>
      </c>
      <c r="B2805" s="227" t="s">
        <v>60</v>
      </c>
      <c r="C2805" s="227" t="s">
        <v>88</v>
      </c>
      <c r="D2805" s="230">
        <v>430</v>
      </c>
      <c r="E2805" s="231">
        <v>5.5806414399999999E-3</v>
      </c>
      <c r="F2805" s="231">
        <v>1.0001074199999999E-3</v>
      </c>
      <c r="G2805" s="231">
        <v>7.2179131000000001E-4</v>
      </c>
      <c r="H2805" s="231">
        <v>3.85874223E-3</v>
      </c>
    </row>
    <row r="2806" spans="1:8">
      <c r="A2806" s="227" t="s">
        <v>133</v>
      </c>
      <c r="B2806" s="227" t="s">
        <v>61</v>
      </c>
      <c r="C2806" s="227" t="s">
        <v>88</v>
      </c>
      <c r="D2806" s="230">
        <v>90</v>
      </c>
      <c r="E2806" s="231">
        <v>6.1849277500000003E-3</v>
      </c>
      <c r="F2806" s="231">
        <v>1.22183616E-3</v>
      </c>
      <c r="G2806" s="231">
        <v>8.6831251000000001E-4</v>
      </c>
      <c r="H2806" s="231">
        <v>4.0947785799999997E-3</v>
      </c>
    </row>
    <row r="2807" spans="1:8">
      <c r="A2807" s="227" t="s">
        <v>133</v>
      </c>
      <c r="B2807" s="227" t="s">
        <v>62</v>
      </c>
      <c r="C2807" s="227" t="s">
        <v>88</v>
      </c>
      <c r="D2807" s="230">
        <v>376</v>
      </c>
      <c r="E2807" s="231">
        <v>6.1289029300000001E-3</v>
      </c>
      <c r="F2807" s="231">
        <v>9.9152234000000005E-4</v>
      </c>
      <c r="G2807" s="231">
        <v>1.00528197E-3</v>
      </c>
      <c r="H2807" s="231">
        <v>4.1320981200000002E-3</v>
      </c>
    </row>
    <row r="2808" spans="1:8">
      <c r="A2808" s="227" t="s">
        <v>133</v>
      </c>
      <c r="B2808" s="227" t="s">
        <v>57</v>
      </c>
      <c r="C2808" s="227" t="s">
        <v>89</v>
      </c>
      <c r="D2808" s="230">
        <v>955</v>
      </c>
      <c r="E2808" s="231">
        <v>7.0082167399999999E-3</v>
      </c>
      <c r="F2808" s="231">
        <v>1.0976340499999999E-3</v>
      </c>
      <c r="G2808" s="231">
        <v>9.4078412000000002E-4</v>
      </c>
      <c r="H2808" s="231">
        <v>4.9697980899999997E-3</v>
      </c>
    </row>
    <row r="2809" spans="1:8">
      <c r="A2809" s="227" t="s">
        <v>133</v>
      </c>
      <c r="B2809" s="227" t="s">
        <v>59</v>
      </c>
      <c r="C2809" s="227" t="s">
        <v>89</v>
      </c>
      <c r="D2809" s="230">
        <v>400</v>
      </c>
      <c r="E2809" s="231">
        <v>6.1464986100000004E-3</v>
      </c>
      <c r="F2809" s="231">
        <v>9.4609350999999998E-4</v>
      </c>
      <c r="G2809" s="231">
        <v>8.3969882999999999E-4</v>
      </c>
      <c r="H2809" s="231">
        <v>4.3607057699999998E-3</v>
      </c>
    </row>
    <row r="2810" spans="1:8">
      <c r="A2810" s="227" t="s">
        <v>133</v>
      </c>
      <c r="B2810" s="227" t="s">
        <v>60</v>
      </c>
      <c r="C2810" s="227" t="s">
        <v>89</v>
      </c>
      <c r="D2810" s="230">
        <v>200</v>
      </c>
      <c r="E2810" s="231">
        <v>6.8227428E-3</v>
      </c>
      <c r="F2810" s="231">
        <v>1.0286455999999999E-3</v>
      </c>
      <c r="G2810" s="231">
        <v>9.6221040000000005E-4</v>
      </c>
      <c r="H2810" s="231">
        <v>4.8318863300000001E-3</v>
      </c>
    </row>
    <row r="2811" spans="1:8">
      <c r="A2811" s="227" t="s">
        <v>133</v>
      </c>
      <c r="B2811" s="227" t="s">
        <v>61</v>
      </c>
      <c r="C2811" s="227" t="s">
        <v>89</v>
      </c>
      <c r="D2811" s="230">
        <v>118</v>
      </c>
      <c r="E2811" s="231">
        <v>8.7345022400000007E-3</v>
      </c>
      <c r="F2811" s="231">
        <v>1.37613758E-3</v>
      </c>
      <c r="G2811" s="231">
        <v>1.1018908E-3</v>
      </c>
      <c r="H2811" s="231">
        <v>6.2564734400000002E-3</v>
      </c>
    </row>
    <row r="2812" spans="1:8">
      <c r="A2812" s="227" t="s">
        <v>133</v>
      </c>
      <c r="B2812" s="227" t="s">
        <v>62</v>
      </c>
      <c r="C2812" s="227" t="s">
        <v>89</v>
      </c>
      <c r="D2812" s="230">
        <v>237</v>
      </c>
      <c r="E2812" s="231">
        <v>7.7596106200000002E-3</v>
      </c>
      <c r="F2812" s="231">
        <v>1.27295258E-3</v>
      </c>
      <c r="G2812" s="231">
        <v>1.01309751E-3</v>
      </c>
      <c r="H2812" s="231">
        <v>5.4735600800000003E-3</v>
      </c>
    </row>
    <row r="2813" spans="1:8">
      <c r="A2813" s="227" t="s">
        <v>133</v>
      </c>
      <c r="B2813" s="227" t="s">
        <v>57</v>
      </c>
      <c r="C2813" s="227" t="s">
        <v>90</v>
      </c>
      <c r="D2813" s="230">
        <v>853</v>
      </c>
      <c r="E2813" s="231">
        <v>7.6458629400000004E-3</v>
      </c>
      <c r="F2813" s="231">
        <v>8.5401175000000005E-4</v>
      </c>
      <c r="G2813" s="231">
        <v>1.7306562800000001E-3</v>
      </c>
      <c r="H2813" s="231">
        <v>5.0611944499999997E-3</v>
      </c>
    </row>
    <row r="2814" spans="1:8">
      <c r="A2814" s="227" t="s">
        <v>133</v>
      </c>
      <c r="B2814" s="227" t="s">
        <v>59</v>
      </c>
      <c r="C2814" s="227" t="s">
        <v>90</v>
      </c>
      <c r="D2814" s="230">
        <v>287</v>
      </c>
      <c r="E2814" s="231">
        <v>6.3019016299999996E-3</v>
      </c>
      <c r="F2814" s="231">
        <v>7.5142736000000001E-4</v>
      </c>
      <c r="G2814" s="231">
        <v>1.47954551E-3</v>
      </c>
      <c r="H2814" s="231">
        <v>4.0709282700000004E-3</v>
      </c>
    </row>
    <row r="2815" spans="1:8">
      <c r="A2815" s="227" t="s">
        <v>133</v>
      </c>
      <c r="B2815" s="227" t="s">
        <v>60</v>
      </c>
      <c r="C2815" s="227" t="s">
        <v>90</v>
      </c>
      <c r="D2815" s="230">
        <v>203</v>
      </c>
      <c r="E2815" s="231">
        <v>7.2640140699999998E-3</v>
      </c>
      <c r="F2815" s="231">
        <v>8.0054940000000004E-4</v>
      </c>
      <c r="G2815" s="231">
        <v>1.56580667E-3</v>
      </c>
      <c r="H2815" s="231">
        <v>4.8976575600000001E-3</v>
      </c>
    </row>
    <row r="2816" spans="1:8">
      <c r="A2816" s="227" t="s">
        <v>133</v>
      </c>
      <c r="B2816" s="227" t="s">
        <v>61</v>
      </c>
      <c r="C2816" s="227" t="s">
        <v>90</v>
      </c>
      <c r="D2816" s="230">
        <v>116</v>
      </c>
      <c r="E2816" s="231">
        <v>9.9892238899999992E-3</v>
      </c>
      <c r="F2816" s="231">
        <v>9.3630245999999997E-4</v>
      </c>
      <c r="G2816" s="231">
        <v>1.9177041100000001E-3</v>
      </c>
      <c r="H2816" s="231">
        <v>7.1352168799999997E-3</v>
      </c>
    </row>
    <row r="2817" spans="1:8">
      <c r="A2817" s="227" t="s">
        <v>133</v>
      </c>
      <c r="B2817" s="227" t="s">
        <v>62</v>
      </c>
      <c r="C2817" s="227" t="s">
        <v>90</v>
      </c>
      <c r="D2817" s="230">
        <v>247</v>
      </c>
      <c r="E2817" s="231">
        <v>8.4207712300000005E-3</v>
      </c>
      <c r="F2817" s="231">
        <v>9.7850102999999999E-4</v>
      </c>
      <c r="G2817" s="231">
        <v>2.0700721100000001E-3</v>
      </c>
      <c r="H2817" s="231">
        <v>5.3721976199999997E-3</v>
      </c>
    </row>
    <row r="2818" spans="1:8">
      <c r="A2818" s="227" t="s">
        <v>133</v>
      </c>
      <c r="B2818" s="227" t="s">
        <v>57</v>
      </c>
      <c r="C2818" s="227" t="s">
        <v>91</v>
      </c>
      <c r="D2818" s="230">
        <v>1662</v>
      </c>
      <c r="E2818" s="231">
        <v>5.2977292400000001E-3</v>
      </c>
      <c r="F2818" s="231">
        <v>9.9843424999999995E-4</v>
      </c>
      <c r="G2818" s="231">
        <v>5.4464282E-4</v>
      </c>
      <c r="H2818" s="231">
        <v>3.7546516799999998E-3</v>
      </c>
    </row>
    <row r="2819" spans="1:8">
      <c r="A2819" s="227" t="s">
        <v>133</v>
      </c>
      <c r="B2819" s="227" t="s">
        <v>59</v>
      </c>
      <c r="C2819" s="227" t="s">
        <v>91</v>
      </c>
      <c r="D2819" s="230">
        <v>850</v>
      </c>
      <c r="E2819" s="231">
        <v>4.9287851799999999E-3</v>
      </c>
      <c r="F2819" s="231">
        <v>8.8336030999999998E-4</v>
      </c>
      <c r="G2819" s="231">
        <v>4.9984998000000001E-4</v>
      </c>
      <c r="H2819" s="231">
        <v>3.5455743799999999E-3</v>
      </c>
    </row>
    <row r="2820" spans="1:8">
      <c r="A2820" s="227" t="s">
        <v>133</v>
      </c>
      <c r="B2820" s="227" t="s">
        <v>60</v>
      </c>
      <c r="C2820" s="227" t="s">
        <v>91</v>
      </c>
      <c r="D2820" s="230">
        <v>314</v>
      </c>
      <c r="E2820" s="231">
        <v>5.3112833700000002E-3</v>
      </c>
      <c r="F2820" s="231">
        <v>1.1120692399999999E-3</v>
      </c>
      <c r="G2820" s="231">
        <v>5.2227063999999996E-4</v>
      </c>
      <c r="H2820" s="231">
        <v>3.67694306E-3</v>
      </c>
    </row>
    <row r="2821" spans="1:8">
      <c r="A2821" s="227" t="s">
        <v>133</v>
      </c>
      <c r="B2821" s="227" t="s">
        <v>61</v>
      </c>
      <c r="C2821" s="227" t="s">
        <v>91</v>
      </c>
      <c r="D2821" s="230">
        <v>119</v>
      </c>
      <c r="E2821" s="231">
        <v>6.31156606E-3</v>
      </c>
      <c r="F2821" s="231">
        <v>1.42341635E-3</v>
      </c>
      <c r="G2821" s="231">
        <v>5.8337202E-4</v>
      </c>
      <c r="H2821" s="231">
        <v>4.3047772100000001E-3</v>
      </c>
    </row>
    <row r="2822" spans="1:8">
      <c r="A2822" s="227" t="s">
        <v>133</v>
      </c>
      <c r="B2822" s="227" t="s">
        <v>62</v>
      </c>
      <c r="C2822" s="227" t="s">
        <v>91</v>
      </c>
      <c r="D2822" s="230">
        <v>379</v>
      </c>
      <c r="E2822" s="231">
        <v>5.7956181000000002E-3</v>
      </c>
      <c r="F2822" s="231">
        <v>1.0289318700000001E-3</v>
      </c>
      <c r="G2822" s="231">
        <v>6.5147660999999996E-4</v>
      </c>
      <c r="H2822" s="231">
        <v>4.1152091200000003E-3</v>
      </c>
    </row>
    <row r="2823" spans="1:8">
      <c r="A2823" s="227" t="s">
        <v>133</v>
      </c>
      <c r="B2823" s="227" t="s">
        <v>57</v>
      </c>
      <c r="C2823" s="227" t="s">
        <v>92</v>
      </c>
      <c r="D2823" s="230">
        <v>1201</v>
      </c>
      <c r="E2823" s="231">
        <v>7.6653230299999998E-3</v>
      </c>
      <c r="F2823" s="231">
        <v>9.448239E-4</v>
      </c>
      <c r="G2823" s="231">
        <v>1.5142471500000001E-3</v>
      </c>
      <c r="H2823" s="231">
        <v>5.2062515E-3</v>
      </c>
    </row>
    <row r="2824" spans="1:8">
      <c r="A2824" s="227" t="s">
        <v>133</v>
      </c>
      <c r="B2824" s="227" t="s">
        <v>59</v>
      </c>
      <c r="C2824" s="227" t="s">
        <v>92</v>
      </c>
      <c r="D2824" s="230">
        <v>446</v>
      </c>
      <c r="E2824" s="231">
        <v>6.4937819300000003E-3</v>
      </c>
      <c r="F2824" s="231">
        <v>7.9316119000000002E-4</v>
      </c>
      <c r="G2824" s="231">
        <v>1.41164754E-3</v>
      </c>
      <c r="H2824" s="231">
        <v>4.2889727499999999E-3</v>
      </c>
    </row>
    <row r="2825" spans="1:8">
      <c r="A2825" s="227" t="s">
        <v>133</v>
      </c>
      <c r="B2825" s="227" t="s">
        <v>60</v>
      </c>
      <c r="C2825" s="227" t="s">
        <v>92</v>
      </c>
      <c r="D2825" s="230">
        <v>263</v>
      </c>
      <c r="E2825" s="231">
        <v>7.6737429099999997E-3</v>
      </c>
      <c r="F2825" s="231">
        <v>9.0238147000000002E-4</v>
      </c>
      <c r="G2825" s="231">
        <v>1.42268671E-3</v>
      </c>
      <c r="H2825" s="231">
        <v>5.3486742500000002E-3</v>
      </c>
    </row>
    <row r="2826" spans="1:8">
      <c r="A2826" s="227" t="s">
        <v>133</v>
      </c>
      <c r="B2826" s="227" t="s">
        <v>61</v>
      </c>
      <c r="C2826" s="227" t="s">
        <v>92</v>
      </c>
      <c r="D2826" s="230">
        <v>256</v>
      </c>
      <c r="E2826" s="231">
        <v>9.3645107500000008E-3</v>
      </c>
      <c r="F2826" s="231">
        <v>1.1847147499999999E-3</v>
      </c>
      <c r="G2826" s="231">
        <v>1.6635016599999999E-3</v>
      </c>
      <c r="H2826" s="231">
        <v>6.5162938800000002E-3</v>
      </c>
    </row>
    <row r="2827" spans="1:8">
      <c r="A2827" s="227" t="s">
        <v>133</v>
      </c>
      <c r="B2827" s="227" t="s">
        <v>62</v>
      </c>
      <c r="C2827" s="227" t="s">
        <v>92</v>
      </c>
      <c r="D2827" s="230">
        <v>236</v>
      </c>
      <c r="E2827" s="231">
        <v>8.0267672700000004E-3</v>
      </c>
      <c r="F2827" s="231">
        <v>1.01851825E-3</v>
      </c>
      <c r="G2827" s="231">
        <v>1.6482754099999999E-3</v>
      </c>
      <c r="H2827" s="231">
        <v>5.3599730800000002E-3</v>
      </c>
    </row>
    <row r="2828" spans="1:8">
      <c r="A2828" s="227" t="s">
        <v>133</v>
      </c>
      <c r="B2828" s="227" t="s">
        <v>57</v>
      </c>
      <c r="C2828" s="227" t="s">
        <v>93</v>
      </c>
      <c r="D2828" s="230">
        <v>1005</v>
      </c>
      <c r="E2828" s="231">
        <v>9.0796478199999999E-3</v>
      </c>
      <c r="F2828" s="231">
        <v>1.2310666400000001E-3</v>
      </c>
      <c r="G2828" s="231">
        <v>1.7025748599999999E-3</v>
      </c>
      <c r="H2828" s="231">
        <v>6.1460058499999996E-3</v>
      </c>
    </row>
    <row r="2829" spans="1:8">
      <c r="A2829" s="227" t="s">
        <v>133</v>
      </c>
      <c r="B2829" s="227" t="s">
        <v>59</v>
      </c>
      <c r="C2829" s="227" t="s">
        <v>93</v>
      </c>
      <c r="D2829" s="230">
        <v>282</v>
      </c>
      <c r="E2829" s="231">
        <v>7.3859828200000003E-3</v>
      </c>
      <c r="F2829" s="231">
        <v>1.1805552999999999E-3</v>
      </c>
      <c r="G2829" s="231">
        <v>1.5318818E-3</v>
      </c>
      <c r="H2829" s="231">
        <v>4.6735452100000003E-3</v>
      </c>
    </row>
    <row r="2830" spans="1:8">
      <c r="A2830" s="227" t="s">
        <v>133</v>
      </c>
      <c r="B2830" s="227" t="s">
        <v>60</v>
      </c>
      <c r="C2830" s="227" t="s">
        <v>93</v>
      </c>
      <c r="D2830" s="230">
        <v>216</v>
      </c>
      <c r="E2830" s="231">
        <v>8.0218511900000001E-3</v>
      </c>
      <c r="F2830" s="231">
        <v>1.1265965399999999E-3</v>
      </c>
      <c r="G2830" s="231">
        <v>1.7063719400000001E-3</v>
      </c>
      <c r="H2830" s="231">
        <v>5.1888822500000004E-3</v>
      </c>
    </row>
    <row r="2831" spans="1:8">
      <c r="A2831" s="227" t="s">
        <v>133</v>
      </c>
      <c r="B2831" s="227" t="s">
        <v>61</v>
      </c>
      <c r="C2831" s="227" t="s">
        <v>93</v>
      </c>
      <c r="D2831" s="230">
        <v>280</v>
      </c>
      <c r="E2831" s="231">
        <v>1.127868693E-2</v>
      </c>
      <c r="F2831" s="231">
        <v>1.3615655600000001E-3</v>
      </c>
      <c r="G2831" s="231">
        <v>1.7851353600000001E-3</v>
      </c>
      <c r="H2831" s="231">
        <v>8.1319855399999991E-3</v>
      </c>
    </row>
    <row r="2832" spans="1:8">
      <c r="A2832" s="227" t="s">
        <v>133</v>
      </c>
      <c r="B2832" s="227" t="s">
        <v>62</v>
      </c>
      <c r="C2832" s="227" t="s">
        <v>93</v>
      </c>
      <c r="D2832" s="230">
        <v>227</v>
      </c>
      <c r="E2832" s="231">
        <v>9.4777387900000006E-3</v>
      </c>
      <c r="F2832" s="231">
        <v>1.23225626E-3</v>
      </c>
      <c r="G2832" s="231">
        <v>1.8091754199999999E-3</v>
      </c>
      <c r="H2832" s="231">
        <v>6.4363066700000001E-3</v>
      </c>
    </row>
    <row r="2833" spans="1:8">
      <c r="A2833" s="227" t="s">
        <v>133</v>
      </c>
      <c r="B2833" s="227" t="s">
        <v>57</v>
      </c>
      <c r="C2833" s="227" t="s">
        <v>94</v>
      </c>
      <c r="D2833" s="230">
        <v>866</v>
      </c>
      <c r="E2833" s="231">
        <v>7.0420486700000003E-3</v>
      </c>
      <c r="F2833" s="231">
        <v>9.9676009000000004E-4</v>
      </c>
      <c r="G2833" s="231">
        <v>1.2962292200000001E-3</v>
      </c>
      <c r="H2833" s="231">
        <v>4.7490588699999996E-3</v>
      </c>
    </row>
    <row r="2834" spans="1:8">
      <c r="A2834" s="227" t="s">
        <v>133</v>
      </c>
      <c r="B2834" s="227" t="s">
        <v>59</v>
      </c>
      <c r="C2834" s="227" t="s">
        <v>94</v>
      </c>
      <c r="D2834" s="230">
        <v>347</v>
      </c>
      <c r="E2834" s="231">
        <v>6.2002679500000003E-3</v>
      </c>
      <c r="F2834" s="231">
        <v>9.4613862000000003E-4</v>
      </c>
      <c r="G2834" s="231">
        <v>1.16624615E-3</v>
      </c>
      <c r="H2834" s="231">
        <v>4.08788269E-3</v>
      </c>
    </row>
    <row r="2835" spans="1:8">
      <c r="A2835" s="227" t="s">
        <v>133</v>
      </c>
      <c r="B2835" s="227" t="s">
        <v>60</v>
      </c>
      <c r="C2835" s="227" t="s">
        <v>94</v>
      </c>
      <c r="D2835" s="230">
        <v>169</v>
      </c>
      <c r="E2835" s="231">
        <v>6.8330180700000003E-3</v>
      </c>
      <c r="F2835" s="231">
        <v>9.9023370000000011E-4</v>
      </c>
      <c r="G2835" s="231">
        <v>1.12384918E-3</v>
      </c>
      <c r="H2835" s="231">
        <v>4.71893468E-3</v>
      </c>
    </row>
    <row r="2836" spans="1:8">
      <c r="A2836" s="227" t="s">
        <v>133</v>
      </c>
      <c r="B2836" s="227" t="s">
        <v>61</v>
      </c>
      <c r="C2836" s="227" t="s">
        <v>94</v>
      </c>
      <c r="D2836" s="230">
        <v>132</v>
      </c>
      <c r="E2836" s="231">
        <v>8.4511781799999994E-3</v>
      </c>
      <c r="F2836" s="231">
        <v>1.1235617599999999E-3</v>
      </c>
      <c r="G2836" s="231">
        <v>1.6497437E-3</v>
      </c>
      <c r="H2836" s="231">
        <v>5.6778722400000004E-3</v>
      </c>
    </row>
    <row r="2837" spans="1:8">
      <c r="A2837" s="227" t="s">
        <v>133</v>
      </c>
      <c r="B2837" s="227" t="s">
        <v>62</v>
      </c>
      <c r="C2837" s="227" t="s">
        <v>94</v>
      </c>
      <c r="D2837" s="230">
        <v>218</v>
      </c>
      <c r="E2837" s="231">
        <v>7.6907596100000003E-3</v>
      </c>
      <c r="F2837" s="231">
        <v>1.00561691E-3</v>
      </c>
      <c r="G2837" s="231">
        <v>1.42270831E-3</v>
      </c>
      <c r="H2837" s="231">
        <v>5.2624339200000002E-3</v>
      </c>
    </row>
    <row r="2838" spans="1:8">
      <c r="A2838" s="227" t="s">
        <v>133</v>
      </c>
      <c r="B2838" s="227" t="s">
        <v>57</v>
      </c>
      <c r="C2838" s="227" t="s">
        <v>95</v>
      </c>
      <c r="D2838" s="230">
        <v>391</v>
      </c>
      <c r="E2838" s="231">
        <v>8.2335178100000003E-3</v>
      </c>
      <c r="F2838" s="231">
        <v>7.8114616000000004E-4</v>
      </c>
      <c r="G2838" s="231">
        <v>1.57537628E-3</v>
      </c>
      <c r="H2838" s="231">
        <v>5.8769948799999999E-3</v>
      </c>
    </row>
    <row r="2839" spans="1:8">
      <c r="A2839" s="227" t="s">
        <v>133</v>
      </c>
      <c r="B2839" s="227" t="s">
        <v>59</v>
      </c>
      <c r="C2839" s="227" t="s">
        <v>95</v>
      </c>
      <c r="D2839" s="230">
        <v>134</v>
      </c>
      <c r="E2839" s="231">
        <v>7.0590621000000001E-3</v>
      </c>
      <c r="F2839" s="231">
        <v>7.2268840999999996E-4</v>
      </c>
      <c r="G2839" s="231">
        <v>1.1774458499999999E-3</v>
      </c>
      <c r="H2839" s="231">
        <v>5.1589273600000001E-3</v>
      </c>
    </row>
    <row r="2840" spans="1:8">
      <c r="A2840" s="227" t="s">
        <v>133</v>
      </c>
      <c r="B2840" s="227" t="s">
        <v>60</v>
      </c>
      <c r="C2840" s="227" t="s">
        <v>95</v>
      </c>
      <c r="D2840" s="230">
        <v>89</v>
      </c>
      <c r="E2840" s="231">
        <v>8.3052432100000004E-3</v>
      </c>
      <c r="F2840" s="231">
        <v>7.8183495999999998E-4</v>
      </c>
      <c r="G2840" s="231">
        <v>1.59826233E-3</v>
      </c>
      <c r="H2840" s="231">
        <v>5.92514537E-3</v>
      </c>
    </row>
    <row r="2841" spans="1:8">
      <c r="A2841" s="227" t="s">
        <v>133</v>
      </c>
      <c r="B2841" s="227" t="s">
        <v>61</v>
      </c>
      <c r="C2841" s="227" t="s">
        <v>95</v>
      </c>
      <c r="D2841" s="230">
        <v>51</v>
      </c>
      <c r="E2841" s="231">
        <v>9.8080062900000008E-3</v>
      </c>
      <c r="F2841" s="231">
        <v>9.5837848E-4</v>
      </c>
      <c r="G2841" s="231">
        <v>1.7213596300000001E-3</v>
      </c>
      <c r="H2841" s="231">
        <v>7.1282677100000004E-3</v>
      </c>
    </row>
    <row r="2842" spans="1:8">
      <c r="A2842" s="227" t="s">
        <v>133</v>
      </c>
      <c r="B2842" s="227" t="s">
        <v>62</v>
      </c>
      <c r="C2842" s="227" t="s">
        <v>95</v>
      </c>
      <c r="D2842" s="230">
        <v>117</v>
      </c>
      <c r="E2842" s="231">
        <v>8.8377450800000007E-3</v>
      </c>
      <c r="F2842" s="231">
        <v>7.703187E-4</v>
      </c>
      <c r="G2842" s="231">
        <v>1.9500828599999999E-3</v>
      </c>
      <c r="H2842" s="231">
        <v>6.1173430799999996E-3</v>
      </c>
    </row>
    <row r="2843" spans="1:8">
      <c r="A2843" s="227" t="s">
        <v>133</v>
      </c>
      <c r="B2843" s="227" t="s">
        <v>57</v>
      </c>
      <c r="C2843" s="227" t="s">
        <v>96</v>
      </c>
      <c r="D2843" s="230">
        <v>1388</v>
      </c>
      <c r="E2843" s="231">
        <v>7.0609521000000001E-3</v>
      </c>
      <c r="F2843" s="231">
        <v>1.06910899E-3</v>
      </c>
      <c r="G2843" s="231">
        <v>1.2961376100000001E-3</v>
      </c>
      <c r="H2843" s="231">
        <v>4.6957050099999996E-3</v>
      </c>
    </row>
    <row r="2844" spans="1:8">
      <c r="A2844" s="227" t="s">
        <v>133</v>
      </c>
      <c r="B2844" s="227" t="s">
        <v>59</v>
      </c>
      <c r="C2844" s="227" t="s">
        <v>96</v>
      </c>
      <c r="D2844" s="230">
        <v>581</v>
      </c>
      <c r="E2844" s="231">
        <v>6.0525631899999996E-3</v>
      </c>
      <c r="F2844" s="231">
        <v>9.183358E-4</v>
      </c>
      <c r="G2844" s="231">
        <v>1.14991687E-3</v>
      </c>
      <c r="H2844" s="231">
        <v>3.9843100200000004E-3</v>
      </c>
    </row>
    <row r="2845" spans="1:8">
      <c r="A2845" s="227" t="s">
        <v>133</v>
      </c>
      <c r="B2845" s="227" t="s">
        <v>60</v>
      </c>
      <c r="C2845" s="227" t="s">
        <v>96</v>
      </c>
      <c r="D2845" s="230">
        <v>329</v>
      </c>
      <c r="E2845" s="231">
        <v>6.8283164699999999E-3</v>
      </c>
      <c r="F2845" s="231">
        <v>1.0152817500000001E-3</v>
      </c>
      <c r="G2845" s="231">
        <v>1.2012408800000001E-3</v>
      </c>
      <c r="H2845" s="231">
        <v>4.6117933499999998E-3</v>
      </c>
    </row>
    <row r="2846" spans="1:8">
      <c r="A2846" s="227" t="s">
        <v>133</v>
      </c>
      <c r="B2846" s="227" t="s">
        <v>61</v>
      </c>
      <c r="C2846" s="227" t="s">
        <v>96</v>
      </c>
      <c r="D2846" s="230">
        <v>177</v>
      </c>
      <c r="E2846" s="231">
        <v>9.8594761400000001E-3</v>
      </c>
      <c r="F2846" s="231">
        <v>1.41733339E-3</v>
      </c>
      <c r="G2846" s="231">
        <v>1.7248637499999999E-3</v>
      </c>
      <c r="H2846" s="231">
        <v>6.7172784899999999E-3</v>
      </c>
    </row>
    <row r="2847" spans="1:8">
      <c r="A2847" s="227" t="s">
        <v>133</v>
      </c>
      <c r="B2847" s="227" t="s">
        <v>62</v>
      </c>
      <c r="C2847" s="227" t="s">
        <v>96</v>
      </c>
      <c r="D2847" s="230">
        <v>301</v>
      </c>
      <c r="E2847" s="231">
        <v>7.6160096599999999E-3</v>
      </c>
      <c r="F2847" s="231">
        <v>1.21420089E-3</v>
      </c>
      <c r="G2847" s="231">
        <v>1.4299939099999999E-3</v>
      </c>
      <c r="H2847" s="231">
        <v>4.9718143899999999E-3</v>
      </c>
    </row>
    <row r="2848" spans="1:8">
      <c r="A2848" s="227" t="s">
        <v>133</v>
      </c>
      <c r="B2848" s="227" t="s">
        <v>57</v>
      </c>
      <c r="C2848" s="227" t="s">
        <v>97</v>
      </c>
      <c r="D2848" s="230">
        <v>694</v>
      </c>
      <c r="E2848" s="231">
        <v>7.7491425500000001E-3</v>
      </c>
      <c r="F2848" s="231">
        <v>9.6685187000000001E-4</v>
      </c>
      <c r="G2848" s="231">
        <v>1.4602676600000001E-3</v>
      </c>
      <c r="H2848" s="231">
        <v>5.3220225299999997E-3</v>
      </c>
    </row>
    <row r="2849" spans="1:8">
      <c r="A2849" s="227" t="s">
        <v>133</v>
      </c>
      <c r="B2849" s="227" t="s">
        <v>59</v>
      </c>
      <c r="C2849" s="227" t="s">
        <v>97</v>
      </c>
      <c r="D2849" s="230">
        <v>247</v>
      </c>
      <c r="E2849" s="231">
        <v>6.9250447299999997E-3</v>
      </c>
      <c r="F2849" s="231">
        <v>8.0526480000000004E-4</v>
      </c>
      <c r="G2849" s="231">
        <v>1.2887518100000001E-3</v>
      </c>
      <c r="H2849" s="231">
        <v>4.8310276599999999E-3</v>
      </c>
    </row>
    <row r="2850" spans="1:8">
      <c r="A2850" s="227" t="s">
        <v>133</v>
      </c>
      <c r="B2850" s="227" t="s">
        <v>60</v>
      </c>
      <c r="C2850" s="227" t="s">
        <v>97</v>
      </c>
      <c r="D2850" s="230">
        <v>167</v>
      </c>
      <c r="E2850" s="231">
        <v>7.6510865000000003E-3</v>
      </c>
      <c r="F2850" s="231">
        <v>1.1165859999999999E-3</v>
      </c>
      <c r="G2850" s="231">
        <v>1.1688426400000001E-3</v>
      </c>
      <c r="H2850" s="231">
        <v>5.3656573499999997E-3</v>
      </c>
    </row>
    <row r="2851" spans="1:8">
      <c r="A2851" s="227" t="s">
        <v>133</v>
      </c>
      <c r="B2851" s="227" t="s">
        <v>61</v>
      </c>
      <c r="C2851" s="227" t="s">
        <v>97</v>
      </c>
      <c r="D2851" s="230">
        <v>128</v>
      </c>
      <c r="E2851" s="231">
        <v>8.8777666999999994E-3</v>
      </c>
      <c r="F2851" s="231">
        <v>1.10794607E-3</v>
      </c>
      <c r="G2851" s="231">
        <v>1.70012273E-3</v>
      </c>
      <c r="H2851" s="231">
        <v>6.0696973999999999E-3</v>
      </c>
    </row>
    <row r="2852" spans="1:8">
      <c r="A2852" s="227" t="s">
        <v>133</v>
      </c>
      <c r="B2852" s="227" t="s">
        <v>62</v>
      </c>
      <c r="C2852" s="227" t="s">
        <v>97</v>
      </c>
      <c r="D2852" s="230">
        <v>152</v>
      </c>
      <c r="E2852" s="231">
        <v>8.24561379E-3</v>
      </c>
      <c r="F2852" s="231">
        <v>9.4610419000000002E-4</v>
      </c>
      <c r="G2852" s="231">
        <v>1.8571817899999999E-3</v>
      </c>
      <c r="H2852" s="231">
        <v>5.4423273499999997E-3</v>
      </c>
    </row>
    <row r="2853" spans="1:8">
      <c r="A2853" s="227" t="s">
        <v>133</v>
      </c>
      <c r="B2853" s="227" t="s">
        <v>57</v>
      </c>
      <c r="C2853" s="227" t="s">
        <v>98</v>
      </c>
      <c r="D2853" s="230">
        <v>465</v>
      </c>
      <c r="E2853" s="231">
        <v>7.7468884400000004E-3</v>
      </c>
      <c r="F2853" s="231">
        <v>4.7642848000000002E-4</v>
      </c>
      <c r="G2853" s="231">
        <v>1.66136476E-3</v>
      </c>
      <c r="H2853" s="231">
        <v>5.5978940099999999E-3</v>
      </c>
    </row>
    <row r="2854" spans="1:8">
      <c r="A2854" s="227" t="s">
        <v>133</v>
      </c>
      <c r="B2854" s="227" t="s">
        <v>59</v>
      </c>
      <c r="C2854" s="227" t="s">
        <v>98</v>
      </c>
      <c r="D2854" s="230">
        <v>184</v>
      </c>
      <c r="E2854" s="231">
        <v>6.7839797199999996E-3</v>
      </c>
      <c r="F2854" s="231">
        <v>2.8847097000000001E-4</v>
      </c>
      <c r="G2854" s="231">
        <v>1.50230202E-3</v>
      </c>
      <c r="H2854" s="231">
        <v>4.9815063900000003E-3</v>
      </c>
    </row>
    <row r="2855" spans="1:8">
      <c r="A2855" s="227" t="s">
        <v>133</v>
      </c>
      <c r="B2855" s="227" t="s">
        <v>60</v>
      </c>
      <c r="C2855" s="227" t="s">
        <v>98</v>
      </c>
      <c r="D2855" s="230">
        <v>120</v>
      </c>
      <c r="E2855" s="231">
        <v>7.3507906200000004E-3</v>
      </c>
      <c r="F2855" s="231">
        <v>5.3501134E-4</v>
      </c>
      <c r="G2855" s="231">
        <v>1.5805360300000001E-3</v>
      </c>
      <c r="H2855" s="231">
        <v>5.2251154799999996E-3</v>
      </c>
    </row>
    <row r="2856" spans="1:8">
      <c r="A2856" s="227" t="s">
        <v>133</v>
      </c>
      <c r="B2856" s="227" t="s">
        <v>61</v>
      </c>
      <c r="C2856" s="227" t="s">
        <v>98</v>
      </c>
      <c r="D2856" s="230">
        <v>25</v>
      </c>
      <c r="E2856" s="231">
        <v>1.127546274E-2</v>
      </c>
      <c r="F2856" s="231">
        <v>1.9745368000000001E-3</v>
      </c>
      <c r="G2856" s="231">
        <v>2.3601849099999998E-3</v>
      </c>
      <c r="H2856" s="231">
        <v>6.9273145499999999E-3</v>
      </c>
    </row>
    <row r="2857" spans="1:8">
      <c r="A2857" s="227" t="s">
        <v>133</v>
      </c>
      <c r="B2857" s="227" t="s">
        <v>62</v>
      </c>
      <c r="C2857" s="227" t="s">
        <v>98</v>
      </c>
      <c r="D2857" s="230">
        <v>136</v>
      </c>
      <c r="E2857" s="231">
        <v>8.7505103799999998E-3</v>
      </c>
      <c r="F2857" s="231">
        <v>4.0364559999999999E-4</v>
      </c>
      <c r="G2857" s="231">
        <v>1.8194271799999999E-3</v>
      </c>
      <c r="H2857" s="231">
        <v>6.5163736499999998E-3</v>
      </c>
    </row>
    <row r="2858" spans="1:8">
      <c r="A2858" s="227" t="s">
        <v>133</v>
      </c>
      <c r="B2858" s="227" t="s">
        <v>57</v>
      </c>
      <c r="C2858" s="227" t="s">
        <v>99</v>
      </c>
      <c r="D2858" s="230">
        <v>1924</v>
      </c>
      <c r="E2858" s="231">
        <v>6.3630094000000003E-3</v>
      </c>
      <c r="F2858" s="231">
        <v>1.0329678200000001E-3</v>
      </c>
      <c r="G2858" s="231">
        <v>8.4357169000000005E-4</v>
      </c>
      <c r="H2858" s="231">
        <v>4.48646941E-3</v>
      </c>
    </row>
    <row r="2859" spans="1:8">
      <c r="A2859" s="227" t="s">
        <v>133</v>
      </c>
      <c r="B2859" s="227" t="s">
        <v>59</v>
      </c>
      <c r="C2859" s="227" t="s">
        <v>99</v>
      </c>
      <c r="D2859" s="230">
        <v>656</v>
      </c>
      <c r="E2859" s="231">
        <v>5.4816118000000002E-3</v>
      </c>
      <c r="F2859" s="231">
        <v>8.5293491000000001E-4</v>
      </c>
      <c r="G2859" s="231">
        <v>7.3788225999999997E-4</v>
      </c>
      <c r="H2859" s="231">
        <v>3.8907941299999999E-3</v>
      </c>
    </row>
    <row r="2860" spans="1:8">
      <c r="A2860" s="227" t="s">
        <v>133</v>
      </c>
      <c r="B2860" s="227" t="s">
        <v>60</v>
      </c>
      <c r="C2860" s="227" t="s">
        <v>99</v>
      </c>
      <c r="D2860" s="230">
        <v>382</v>
      </c>
      <c r="E2860" s="231">
        <v>6.3440466699999998E-3</v>
      </c>
      <c r="F2860" s="231">
        <v>1.1102928099999999E-3</v>
      </c>
      <c r="G2860" s="231">
        <v>7.9106648999999999E-4</v>
      </c>
      <c r="H2860" s="231">
        <v>4.4426868900000003E-3</v>
      </c>
    </row>
    <row r="2861" spans="1:8">
      <c r="A2861" s="227" t="s">
        <v>133</v>
      </c>
      <c r="B2861" s="227" t="s">
        <v>61</v>
      </c>
      <c r="C2861" s="227" t="s">
        <v>99</v>
      </c>
      <c r="D2861" s="230">
        <v>195</v>
      </c>
      <c r="E2861" s="231">
        <v>9.4297243600000007E-3</v>
      </c>
      <c r="F2861" s="231">
        <v>1.7714859799999999E-3</v>
      </c>
      <c r="G2861" s="231">
        <v>1.0040358300000001E-3</v>
      </c>
      <c r="H2861" s="231">
        <v>6.6542020500000004E-3</v>
      </c>
    </row>
    <row r="2862" spans="1:8">
      <c r="A2862" s="227" t="s">
        <v>133</v>
      </c>
      <c r="B2862" s="227" t="s">
        <v>62</v>
      </c>
      <c r="C2862" s="227" t="s">
        <v>99</v>
      </c>
      <c r="D2862" s="230">
        <v>691</v>
      </c>
      <c r="E2862" s="231">
        <v>6.3448200699999999E-3</v>
      </c>
      <c r="F2862" s="231">
        <v>9.5272526999999997E-4</v>
      </c>
      <c r="G2862" s="231">
        <v>9.2765090999999997E-4</v>
      </c>
      <c r="H2862" s="231">
        <v>4.4644434100000003E-3</v>
      </c>
    </row>
    <row r="2863" spans="1:8">
      <c r="A2863" s="227" t="s">
        <v>133</v>
      </c>
      <c r="B2863" s="227" t="s">
        <v>57</v>
      </c>
      <c r="C2863" s="227" t="s">
        <v>100</v>
      </c>
      <c r="D2863" s="230">
        <v>1160</v>
      </c>
      <c r="E2863" s="231">
        <v>8.0554954500000001E-3</v>
      </c>
      <c r="F2863" s="231">
        <v>1.2920954599999999E-3</v>
      </c>
      <c r="G2863" s="231">
        <v>1.2081934100000001E-3</v>
      </c>
      <c r="H2863" s="231">
        <v>5.5455776600000003E-3</v>
      </c>
    </row>
    <row r="2864" spans="1:8">
      <c r="A2864" s="227" t="s">
        <v>133</v>
      </c>
      <c r="B2864" s="227" t="s">
        <v>59</v>
      </c>
      <c r="C2864" s="227" t="s">
        <v>100</v>
      </c>
      <c r="D2864" s="230">
        <v>482</v>
      </c>
      <c r="E2864" s="231">
        <v>7.2243590900000001E-3</v>
      </c>
      <c r="F2864" s="231">
        <v>1.1347152599999999E-3</v>
      </c>
      <c r="G2864" s="231">
        <v>1.10899777E-3</v>
      </c>
      <c r="H2864" s="231">
        <v>4.97099254E-3</v>
      </c>
    </row>
    <row r="2865" spans="1:8">
      <c r="A2865" s="227" t="s">
        <v>133</v>
      </c>
      <c r="B2865" s="227" t="s">
        <v>60</v>
      </c>
      <c r="C2865" s="227" t="s">
        <v>100</v>
      </c>
      <c r="D2865" s="230">
        <v>310</v>
      </c>
      <c r="E2865" s="231">
        <v>8.3910541100000006E-3</v>
      </c>
      <c r="F2865" s="231">
        <v>1.3007016799999999E-3</v>
      </c>
      <c r="G2865" s="231">
        <v>1.18667838E-3</v>
      </c>
      <c r="H2865" s="231">
        <v>5.8940409800000001E-3</v>
      </c>
    </row>
    <row r="2866" spans="1:8">
      <c r="A2866" s="227" t="s">
        <v>133</v>
      </c>
      <c r="B2866" s="227" t="s">
        <v>61</v>
      </c>
      <c r="C2866" s="227" t="s">
        <v>100</v>
      </c>
      <c r="D2866" s="230">
        <v>76</v>
      </c>
      <c r="E2866" s="231">
        <v>1.00233002E-2</v>
      </c>
      <c r="F2866" s="231">
        <v>1.80448929E-3</v>
      </c>
      <c r="G2866" s="231">
        <v>1.5440726399999999E-3</v>
      </c>
      <c r="H2866" s="231">
        <v>6.6654480799999997E-3</v>
      </c>
    </row>
    <row r="2867" spans="1:8">
      <c r="A2867" s="227" t="s">
        <v>133</v>
      </c>
      <c r="B2867" s="227" t="s">
        <v>62</v>
      </c>
      <c r="C2867" s="227" t="s">
        <v>100</v>
      </c>
      <c r="D2867" s="230">
        <v>292</v>
      </c>
      <c r="E2867" s="231">
        <v>8.5590275399999999E-3</v>
      </c>
      <c r="F2867" s="231">
        <v>1.40938108E-3</v>
      </c>
      <c r="G2867" s="231">
        <v>1.30735485E-3</v>
      </c>
      <c r="H2867" s="231">
        <v>5.8326196199999999E-3</v>
      </c>
    </row>
    <row r="2868" spans="1:8">
      <c r="A2868" s="227" t="s">
        <v>133</v>
      </c>
      <c r="B2868" s="227" t="s">
        <v>57</v>
      </c>
      <c r="C2868" s="227" t="s">
        <v>101</v>
      </c>
      <c r="D2868" s="230">
        <v>792</v>
      </c>
      <c r="E2868" s="231">
        <v>7.9976118900000007E-3</v>
      </c>
      <c r="F2868" s="231">
        <v>7.4950872999999998E-4</v>
      </c>
      <c r="G2868" s="231">
        <v>2.1331074499999999E-3</v>
      </c>
      <c r="H2868" s="231">
        <v>5.1149951999999999E-3</v>
      </c>
    </row>
    <row r="2869" spans="1:8">
      <c r="A2869" s="227" t="s">
        <v>133</v>
      </c>
      <c r="B2869" s="227" t="s">
        <v>59</v>
      </c>
      <c r="C2869" s="227" t="s">
        <v>101</v>
      </c>
      <c r="D2869" s="230">
        <v>286</v>
      </c>
      <c r="E2869" s="231">
        <v>6.9437967200000001E-3</v>
      </c>
      <c r="F2869" s="231">
        <v>6.5166867999999999E-4</v>
      </c>
      <c r="G2869" s="231">
        <v>1.89944289E-3</v>
      </c>
      <c r="H2869" s="231">
        <v>4.3926846200000001E-3</v>
      </c>
    </row>
    <row r="2870" spans="1:8">
      <c r="A2870" s="227" t="s">
        <v>133</v>
      </c>
      <c r="B2870" s="227" t="s">
        <v>60</v>
      </c>
      <c r="C2870" s="227" t="s">
        <v>101</v>
      </c>
      <c r="D2870" s="230">
        <v>182</v>
      </c>
      <c r="E2870" s="231">
        <v>7.6723390100000002E-3</v>
      </c>
      <c r="F2870" s="231">
        <v>6.9660640000000003E-4</v>
      </c>
      <c r="G2870" s="231">
        <v>1.9979901999999999E-3</v>
      </c>
      <c r="H2870" s="231">
        <v>4.9777419199999997E-3</v>
      </c>
    </row>
    <row r="2871" spans="1:8">
      <c r="A2871" s="227" t="s">
        <v>133</v>
      </c>
      <c r="B2871" s="227" t="s">
        <v>61</v>
      </c>
      <c r="C2871" s="227" t="s">
        <v>101</v>
      </c>
      <c r="D2871" s="230">
        <v>122</v>
      </c>
      <c r="E2871" s="231">
        <v>1.034731687E-2</v>
      </c>
      <c r="F2871" s="231">
        <v>9.0315700999999999E-4</v>
      </c>
      <c r="G2871" s="231">
        <v>2.5542650900000001E-3</v>
      </c>
      <c r="H2871" s="231">
        <v>6.8898942700000004E-3</v>
      </c>
    </row>
    <row r="2872" spans="1:8">
      <c r="A2872" s="227" t="s">
        <v>133</v>
      </c>
      <c r="B2872" s="227" t="s">
        <v>62</v>
      </c>
      <c r="C2872" s="227" t="s">
        <v>101</v>
      </c>
      <c r="D2872" s="230">
        <v>202</v>
      </c>
      <c r="E2872" s="231">
        <v>8.3635861099999997E-3</v>
      </c>
      <c r="F2872" s="231">
        <v>8.4290175999999996E-4</v>
      </c>
      <c r="G2872" s="231">
        <v>2.3313162399999999E-3</v>
      </c>
      <c r="H2872" s="231">
        <v>5.1893676500000003E-3</v>
      </c>
    </row>
    <row r="2873" spans="1:8">
      <c r="A2873" s="227" t="s">
        <v>133</v>
      </c>
      <c r="B2873" s="227" t="s">
        <v>57</v>
      </c>
      <c r="C2873" s="227" t="s">
        <v>102</v>
      </c>
      <c r="D2873" s="230">
        <v>1092</v>
      </c>
      <c r="E2873" s="231">
        <v>7.1771445800000002E-3</v>
      </c>
      <c r="F2873" s="231">
        <v>1.0153597900000001E-3</v>
      </c>
      <c r="G2873" s="231">
        <v>7.7590788E-4</v>
      </c>
      <c r="H2873" s="231">
        <v>5.3858764300000004E-3</v>
      </c>
    </row>
    <row r="2874" spans="1:8">
      <c r="A2874" s="227" t="s">
        <v>133</v>
      </c>
      <c r="B2874" s="227" t="s">
        <v>59</v>
      </c>
      <c r="C2874" s="227" t="s">
        <v>102</v>
      </c>
      <c r="D2874" s="230">
        <v>447</v>
      </c>
      <c r="E2874" s="231">
        <v>6.3846940299999997E-3</v>
      </c>
      <c r="F2874" s="231">
        <v>8.6963478000000002E-4</v>
      </c>
      <c r="G2874" s="231">
        <v>7.4048156999999997E-4</v>
      </c>
      <c r="H2874" s="231">
        <v>4.7745772000000004E-3</v>
      </c>
    </row>
    <row r="2875" spans="1:8">
      <c r="A2875" s="227" t="s">
        <v>133</v>
      </c>
      <c r="B2875" s="227" t="s">
        <v>60</v>
      </c>
      <c r="C2875" s="227" t="s">
        <v>102</v>
      </c>
      <c r="D2875" s="230">
        <v>233</v>
      </c>
      <c r="E2875" s="231">
        <v>6.5208728399999997E-3</v>
      </c>
      <c r="F2875" s="231">
        <v>1.0517999399999999E-3</v>
      </c>
      <c r="G2875" s="231">
        <v>7.5375512E-4</v>
      </c>
      <c r="H2875" s="231">
        <v>4.7153172699999999E-3</v>
      </c>
    </row>
    <row r="2876" spans="1:8">
      <c r="A2876" s="227" t="s">
        <v>133</v>
      </c>
      <c r="B2876" s="227" t="s">
        <v>61</v>
      </c>
      <c r="C2876" s="227" t="s">
        <v>102</v>
      </c>
      <c r="D2876" s="230">
        <v>105</v>
      </c>
      <c r="E2876" s="231">
        <v>1.0516754620000001E-2</v>
      </c>
      <c r="F2876" s="231">
        <v>1.5281082100000001E-3</v>
      </c>
      <c r="G2876" s="231">
        <v>1.00066115E-3</v>
      </c>
      <c r="H2876" s="231">
        <v>7.9879847600000005E-3</v>
      </c>
    </row>
    <row r="2877" spans="1:8">
      <c r="A2877" s="227" t="s">
        <v>133</v>
      </c>
      <c r="B2877" s="227" t="s">
        <v>62</v>
      </c>
      <c r="C2877" s="227" t="s">
        <v>102</v>
      </c>
      <c r="D2877" s="230">
        <v>307</v>
      </c>
      <c r="E2877" s="231">
        <v>7.68684377E-3</v>
      </c>
      <c r="F2877" s="231">
        <v>1.0245126699999999E-3</v>
      </c>
      <c r="G2877" s="231">
        <v>7.6743250000000003E-4</v>
      </c>
      <c r="H2877" s="231">
        <v>5.8948981200000004E-3</v>
      </c>
    </row>
    <row r="2878" spans="1:8">
      <c r="A2878" s="227" t="s">
        <v>133</v>
      </c>
      <c r="B2878" s="227" t="s">
        <v>57</v>
      </c>
      <c r="C2878" s="227" t="s">
        <v>103</v>
      </c>
      <c r="D2878" s="230">
        <v>1579</v>
      </c>
      <c r="E2878" s="231">
        <v>4.6459679699999996E-3</v>
      </c>
      <c r="F2878" s="231">
        <v>7.3159264999999999E-4</v>
      </c>
      <c r="G2878" s="231">
        <v>4.4394136999999998E-4</v>
      </c>
      <c r="H2878" s="231">
        <v>3.4704334700000001E-3</v>
      </c>
    </row>
    <row r="2879" spans="1:8">
      <c r="A2879" s="227" t="s">
        <v>133</v>
      </c>
      <c r="B2879" s="227" t="s">
        <v>59</v>
      </c>
      <c r="C2879" s="227" t="s">
        <v>103</v>
      </c>
      <c r="D2879" s="230">
        <v>570</v>
      </c>
      <c r="E2879" s="231">
        <v>4.28354428E-3</v>
      </c>
      <c r="F2879" s="231">
        <v>6.8684998E-4</v>
      </c>
      <c r="G2879" s="231">
        <v>3.9294972000000002E-4</v>
      </c>
      <c r="H2879" s="231">
        <v>3.2037440699999998E-3</v>
      </c>
    </row>
    <row r="2880" spans="1:8">
      <c r="A2880" s="227" t="s">
        <v>133</v>
      </c>
      <c r="B2880" s="227" t="s">
        <v>60</v>
      </c>
      <c r="C2880" s="227" t="s">
        <v>103</v>
      </c>
      <c r="D2880" s="230">
        <v>281</v>
      </c>
      <c r="E2880" s="231">
        <v>4.7553790300000004E-3</v>
      </c>
      <c r="F2880" s="231">
        <v>8.2904943000000001E-4</v>
      </c>
      <c r="G2880" s="231">
        <v>4.3598399999999999E-4</v>
      </c>
      <c r="H2880" s="231">
        <v>3.4903450799999998E-3</v>
      </c>
    </row>
    <row r="2881" spans="1:8">
      <c r="A2881" s="227" t="s">
        <v>133</v>
      </c>
      <c r="B2881" s="227" t="s">
        <v>61</v>
      </c>
      <c r="C2881" s="227" t="s">
        <v>103</v>
      </c>
      <c r="D2881" s="230">
        <v>129</v>
      </c>
      <c r="E2881" s="231">
        <v>6.0728895400000002E-3</v>
      </c>
      <c r="F2881" s="231">
        <v>1.0293746099999999E-3</v>
      </c>
      <c r="G2881" s="231">
        <v>4.5327280000000001E-4</v>
      </c>
      <c r="H2881" s="231">
        <v>4.59024168E-3</v>
      </c>
    </row>
    <row r="2882" spans="1:8">
      <c r="A2882" s="227" t="s">
        <v>133</v>
      </c>
      <c r="B2882" s="227" t="s">
        <v>62</v>
      </c>
      <c r="C2882" s="227" t="s">
        <v>103</v>
      </c>
      <c r="D2882" s="230">
        <v>599</v>
      </c>
      <c r="E2882" s="231">
        <v>4.6322185699999999E-3</v>
      </c>
      <c r="F2882" s="231">
        <v>6.6432068999999999E-4</v>
      </c>
      <c r="G2882" s="231">
        <v>4.9418762000000001E-4</v>
      </c>
      <c r="H2882" s="231">
        <v>3.47370981E-3</v>
      </c>
    </row>
    <row r="2883" spans="1:8">
      <c r="A2883" s="227" t="s">
        <v>133</v>
      </c>
      <c r="B2883" s="227" t="s">
        <v>57</v>
      </c>
      <c r="C2883" s="227" t="s">
        <v>104</v>
      </c>
      <c r="D2883" s="230">
        <v>650</v>
      </c>
      <c r="E2883" s="231">
        <v>7.3272789600000001E-3</v>
      </c>
      <c r="F2883" s="231">
        <v>7.9082953E-4</v>
      </c>
      <c r="G2883" s="231">
        <v>1.2537746799999999E-3</v>
      </c>
      <c r="H2883" s="231">
        <v>5.2824784000000003E-3</v>
      </c>
    </row>
    <row r="2884" spans="1:8">
      <c r="A2884" s="227" t="s">
        <v>133</v>
      </c>
      <c r="B2884" s="227" t="s">
        <v>59</v>
      </c>
      <c r="C2884" s="227" t="s">
        <v>104</v>
      </c>
      <c r="D2884" s="230">
        <v>202</v>
      </c>
      <c r="E2884" s="231">
        <v>6.2497705800000003E-3</v>
      </c>
      <c r="F2884" s="231">
        <v>6.5404953999999998E-4</v>
      </c>
      <c r="G2884" s="231">
        <v>1.15700608E-3</v>
      </c>
      <c r="H2884" s="231">
        <v>4.4387144599999998E-3</v>
      </c>
    </row>
    <row r="2885" spans="1:8">
      <c r="A2885" s="227" t="s">
        <v>133</v>
      </c>
      <c r="B2885" s="227" t="s">
        <v>60</v>
      </c>
      <c r="C2885" s="227" t="s">
        <v>104</v>
      </c>
      <c r="D2885" s="230">
        <v>123</v>
      </c>
      <c r="E2885" s="231">
        <v>6.8720827300000004E-3</v>
      </c>
      <c r="F2885" s="231">
        <v>7.2935461000000004E-4</v>
      </c>
      <c r="G2885" s="231">
        <v>1.2691957999999999E-3</v>
      </c>
      <c r="H2885" s="231">
        <v>4.87343775E-3</v>
      </c>
    </row>
    <row r="2886" spans="1:8">
      <c r="A2886" s="227" t="s">
        <v>133</v>
      </c>
      <c r="B2886" s="227" t="s">
        <v>61</v>
      </c>
      <c r="C2886" s="227" t="s">
        <v>104</v>
      </c>
      <c r="D2886" s="230">
        <v>123</v>
      </c>
      <c r="E2886" s="231">
        <v>7.6339014400000002E-3</v>
      </c>
      <c r="F2886" s="231">
        <v>8.6542056000000003E-4</v>
      </c>
      <c r="G2886" s="231">
        <v>1.3503084000000001E-3</v>
      </c>
      <c r="H2886" s="231">
        <v>5.4181719999999997E-3</v>
      </c>
    </row>
    <row r="2887" spans="1:8">
      <c r="A2887" s="227" t="s">
        <v>133</v>
      </c>
      <c r="B2887" s="227" t="s">
        <v>62</v>
      </c>
      <c r="C2887" s="227" t="s">
        <v>104</v>
      </c>
      <c r="D2887" s="230">
        <v>202</v>
      </c>
      <c r="E2887" s="231">
        <v>8.4952555100000007E-3</v>
      </c>
      <c r="F2887" s="231">
        <v>9.1962298000000003E-4</v>
      </c>
      <c r="G2887" s="231">
        <v>1.2823727800000001E-3</v>
      </c>
      <c r="H2887" s="231">
        <v>6.29268634E-3</v>
      </c>
    </row>
    <row r="2888" spans="1:8">
      <c r="A2888" s="227" t="s">
        <v>133</v>
      </c>
      <c r="B2888" s="227" t="s">
        <v>57</v>
      </c>
      <c r="C2888" s="227" t="s">
        <v>105</v>
      </c>
      <c r="D2888" s="230">
        <v>3261</v>
      </c>
      <c r="E2888" s="231">
        <v>4.8150097899999997E-3</v>
      </c>
      <c r="F2888" s="231">
        <v>1.10096005E-3</v>
      </c>
      <c r="G2888" s="231">
        <v>6.3322689999999995E-4</v>
      </c>
      <c r="H2888" s="231">
        <v>3.0717327600000002E-3</v>
      </c>
    </row>
    <row r="2889" spans="1:8">
      <c r="A2889" s="227" t="s">
        <v>133</v>
      </c>
      <c r="B2889" s="227" t="s">
        <v>59</v>
      </c>
      <c r="C2889" s="227" t="s">
        <v>105</v>
      </c>
      <c r="D2889" s="230">
        <v>1635</v>
      </c>
      <c r="E2889" s="231">
        <v>4.5712280999999997E-3</v>
      </c>
      <c r="F2889" s="231">
        <v>1.0553358699999999E-3</v>
      </c>
      <c r="G2889" s="231">
        <v>5.8268182999999998E-4</v>
      </c>
      <c r="H2889" s="231">
        <v>2.9240851500000001E-3</v>
      </c>
    </row>
    <row r="2890" spans="1:8">
      <c r="A2890" s="227" t="s">
        <v>133</v>
      </c>
      <c r="B2890" s="227" t="s">
        <v>60</v>
      </c>
      <c r="C2890" s="227" t="s">
        <v>105</v>
      </c>
      <c r="D2890" s="230">
        <v>665</v>
      </c>
      <c r="E2890" s="231">
        <v>4.9002538700000002E-3</v>
      </c>
      <c r="F2890" s="231">
        <v>1.2200464099999999E-3</v>
      </c>
      <c r="G2890" s="231">
        <v>6.0863941999999996E-4</v>
      </c>
      <c r="H2890" s="231">
        <v>3.06290008E-3</v>
      </c>
    </row>
    <row r="2891" spans="1:8">
      <c r="A2891" s="227" t="s">
        <v>133</v>
      </c>
      <c r="B2891" s="227" t="s">
        <v>61</v>
      </c>
      <c r="C2891" s="227" t="s">
        <v>105</v>
      </c>
      <c r="D2891" s="230">
        <v>119</v>
      </c>
      <c r="E2891" s="231">
        <v>6.0967162300000002E-3</v>
      </c>
      <c r="F2891" s="231">
        <v>1.36155824E-3</v>
      </c>
      <c r="G2891" s="231">
        <v>7.3286236E-4</v>
      </c>
      <c r="H2891" s="231">
        <v>3.9940279500000004E-3</v>
      </c>
    </row>
    <row r="2892" spans="1:8">
      <c r="A2892" s="227" t="s">
        <v>133</v>
      </c>
      <c r="B2892" s="227" t="s">
        <v>62</v>
      </c>
      <c r="C2892" s="227" t="s">
        <v>105</v>
      </c>
      <c r="D2892" s="230">
        <v>842</v>
      </c>
      <c r="E2892" s="231">
        <v>5.0399179500000002E-3</v>
      </c>
      <c r="F2892" s="231">
        <v>1.0586701600000001E-3</v>
      </c>
      <c r="G2892" s="231">
        <v>7.3671293999999997E-4</v>
      </c>
      <c r="H2892" s="231">
        <v>3.2350634299999998E-3</v>
      </c>
    </row>
    <row r="2893" spans="1:8">
      <c r="A2893" s="227" t="s">
        <v>133</v>
      </c>
      <c r="B2893" s="227" t="s">
        <v>57</v>
      </c>
      <c r="C2893" s="227" t="s">
        <v>106</v>
      </c>
      <c r="D2893" s="230">
        <v>926</v>
      </c>
      <c r="E2893" s="231">
        <v>6.8052678400000004E-3</v>
      </c>
      <c r="F2893" s="231">
        <v>1.0075191599999999E-3</v>
      </c>
      <c r="G2893" s="231">
        <v>1.1100484499999999E-3</v>
      </c>
      <c r="H2893" s="231">
        <v>4.6876997399999997E-3</v>
      </c>
    </row>
    <row r="2894" spans="1:8">
      <c r="A2894" s="227" t="s">
        <v>133</v>
      </c>
      <c r="B2894" s="227" t="s">
        <v>59</v>
      </c>
      <c r="C2894" s="227" t="s">
        <v>106</v>
      </c>
      <c r="D2894" s="230">
        <v>363</v>
      </c>
      <c r="E2894" s="231">
        <v>6.1565781700000004E-3</v>
      </c>
      <c r="F2894" s="231">
        <v>9.3839252999999997E-4</v>
      </c>
      <c r="G2894" s="231">
        <v>9.9932379999999993E-4</v>
      </c>
      <c r="H2894" s="231">
        <v>4.2188613700000002E-3</v>
      </c>
    </row>
    <row r="2895" spans="1:8">
      <c r="A2895" s="227" t="s">
        <v>133</v>
      </c>
      <c r="B2895" s="227" t="s">
        <v>60</v>
      </c>
      <c r="C2895" s="227" t="s">
        <v>106</v>
      </c>
      <c r="D2895" s="230">
        <v>184</v>
      </c>
      <c r="E2895" s="231">
        <v>6.5521208399999999E-3</v>
      </c>
      <c r="F2895" s="231">
        <v>9.3171273000000002E-4</v>
      </c>
      <c r="G2895" s="231">
        <v>1.20043253E-3</v>
      </c>
      <c r="H2895" s="231">
        <v>4.4199750900000001E-3</v>
      </c>
    </row>
    <row r="2896" spans="1:8">
      <c r="A2896" s="227" t="s">
        <v>133</v>
      </c>
      <c r="B2896" s="227" t="s">
        <v>61</v>
      </c>
      <c r="C2896" s="227" t="s">
        <v>106</v>
      </c>
      <c r="D2896" s="230">
        <v>153</v>
      </c>
      <c r="E2896" s="231">
        <v>8.4737349199999999E-3</v>
      </c>
      <c r="F2896" s="231">
        <v>1.2532526E-3</v>
      </c>
      <c r="G2896" s="231">
        <v>1.28963905E-3</v>
      </c>
      <c r="H2896" s="231">
        <v>5.9308427699999999E-3</v>
      </c>
    </row>
    <row r="2897" spans="1:8">
      <c r="A2897" s="227" t="s">
        <v>133</v>
      </c>
      <c r="B2897" s="227" t="s">
        <v>62</v>
      </c>
      <c r="C2897" s="227" t="s">
        <v>106</v>
      </c>
      <c r="D2897" s="230">
        <v>226</v>
      </c>
      <c r="E2897" s="231">
        <v>6.9237542599999997E-3</v>
      </c>
      <c r="F2897" s="231">
        <v>1.01390914E-3</v>
      </c>
      <c r="G2897" s="231">
        <v>1.09272551E-3</v>
      </c>
      <c r="H2897" s="231">
        <v>4.8171191200000003E-3</v>
      </c>
    </row>
    <row r="2898" spans="1:8">
      <c r="A2898" s="227" t="s">
        <v>133</v>
      </c>
      <c r="B2898" s="227" t="s">
        <v>57</v>
      </c>
      <c r="C2898" s="227" t="s">
        <v>107</v>
      </c>
      <c r="D2898" s="230">
        <v>2867</v>
      </c>
      <c r="E2898" s="231">
        <v>6.1289867000000001E-3</v>
      </c>
      <c r="F2898" s="231">
        <v>1.07307427E-3</v>
      </c>
      <c r="G2898" s="231">
        <v>9.2970431000000001E-4</v>
      </c>
      <c r="H2898" s="231">
        <v>4.1262076299999999E-3</v>
      </c>
    </row>
    <row r="2899" spans="1:8">
      <c r="A2899" s="227" t="s">
        <v>133</v>
      </c>
      <c r="B2899" s="227" t="s">
        <v>59</v>
      </c>
      <c r="C2899" s="227" t="s">
        <v>107</v>
      </c>
      <c r="D2899" s="230">
        <v>1058</v>
      </c>
      <c r="E2899" s="231">
        <v>5.3349587099999997E-3</v>
      </c>
      <c r="F2899" s="231">
        <v>9.7316278999999995E-4</v>
      </c>
      <c r="G2899" s="231">
        <v>7.2555636E-4</v>
      </c>
      <c r="H2899" s="231">
        <v>3.63623909E-3</v>
      </c>
    </row>
    <row r="2900" spans="1:8">
      <c r="A2900" s="227" t="s">
        <v>133</v>
      </c>
      <c r="B2900" s="227" t="s">
        <v>60</v>
      </c>
      <c r="C2900" s="227" t="s">
        <v>107</v>
      </c>
      <c r="D2900" s="230">
        <v>570</v>
      </c>
      <c r="E2900" s="231">
        <v>5.87642114E-3</v>
      </c>
      <c r="F2900" s="231">
        <v>1.12266464E-3</v>
      </c>
      <c r="G2900" s="231">
        <v>8.7481701000000002E-4</v>
      </c>
      <c r="H2900" s="231">
        <v>3.8789389900000001E-3</v>
      </c>
    </row>
    <row r="2901" spans="1:8">
      <c r="A2901" s="227" t="s">
        <v>133</v>
      </c>
      <c r="B2901" s="227" t="s">
        <v>61</v>
      </c>
      <c r="C2901" s="227" t="s">
        <v>107</v>
      </c>
      <c r="D2901" s="230">
        <v>289</v>
      </c>
      <c r="E2901" s="231">
        <v>8.7917705400000004E-3</v>
      </c>
      <c r="F2901" s="231">
        <v>1.46069596E-3</v>
      </c>
      <c r="G2901" s="231">
        <v>1.15664624E-3</v>
      </c>
      <c r="H2901" s="231">
        <v>6.1744278799999996E-3</v>
      </c>
    </row>
    <row r="2902" spans="1:8">
      <c r="A2902" s="227" t="s">
        <v>133</v>
      </c>
      <c r="B2902" s="227" t="s">
        <v>62</v>
      </c>
      <c r="C2902" s="227" t="s">
        <v>107</v>
      </c>
      <c r="D2902" s="230">
        <v>950</v>
      </c>
      <c r="E2902" s="231">
        <v>6.3547755900000003E-3</v>
      </c>
      <c r="F2902" s="231">
        <v>1.03667129E-3</v>
      </c>
      <c r="G2902" s="231">
        <v>1.12095492E-3</v>
      </c>
      <c r="H2902" s="231">
        <v>4.1971488800000003E-3</v>
      </c>
    </row>
    <row r="2903" spans="1:8">
      <c r="A2903" s="227" t="s">
        <v>134</v>
      </c>
      <c r="B2903" s="227" t="s">
        <v>57</v>
      </c>
      <c r="C2903" s="227" t="s">
        <v>58</v>
      </c>
      <c r="D2903" s="230">
        <v>56642</v>
      </c>
      <c r="E2903" s="231">
        <v>6.2874664400000002E-3</v>
      </c>
      <c r="F2903" s="231">
        <v>9.8047842999999992E-4</v>
      </c>
      <c r="G2903" s="231">
        <v>1.0518996400000001E-3</v>
      </c>
      <c r="H2903" s="231">
        <v>4.2541509900000003E-3</v>
      </c>
    </row>
    <row r="2904" spans="1:8">
      <c r="A2904" s="227" t="s">
        <v>134</v>
      </c>
      <c r="B2904" s="227" t="s">
        <v>59</v>
      </c>
      <c r="C2904" s="227" t="s">
        <v>58</v>
      </c>
      <c r="D2904" s="230">
        <v>24777</v>
      </c>
      <c r="E2904" s="231">
        <v>5.5687849000000001E-3</v>
      </c>
      <c r="F2904" s="231">
        <v>8.8844412999999998E-4</v>
      </c>
      <c r="G2904" s="231">
        <v>9.1131339999999999E-4</v>
      </c>
      <c r="H2904" s="231">
        <v>3.7680375099999998E-3</v>
      </c>
    </row>
    <row r="2905" spans="1:8">
      <c r="A2905" s="227" t="s">
        <v>134</v>
      </c>
      <c r="B2905" s="227" t="s">
        <v>60</v>
      </c>
      <c r="C2905" s="227" t="s">
        <v>58</v>
      </c>
      <c r="D2905" s="230">
        <v>12840</v>
      </c>
      <c r="E2905" s="231">
        <v>6.2867582599999998E-3</v>
      </c>
      <c r="F2905" s="231">
        <v>9.9592538999999989E-4</v>
      </c>
      <c r="G2905" s="231">
        <v>1.0288402999999999E-3</v>
      </c>
      <c r="H2905" s="231">
        <v>4.2610077500000003E-3</v>
      </c>
    </row>
    <row r="2906" spans="1:8">
      <c r="A2906" s="227" t="s">
        <v>134</v>
      </c>
      <c r="B2906" s="227" t="s">
        <v>61</v>
      </c>
      <c r="C2906" s="227" t="s">
        <v>58</v>
      </c>
      <c r="D2906" s="230">
        <v>4313</v>
      </c>
      <c r="E2906" s="231">
        <v>7.8595045100000004E-3</v>
      </c>
      <c r="F2906" s="231">
        <v>1.2738671E-3</v>
      </c>
      <c r="G2906" s="231">
        <v>1.29774785E-3</v>
      </c>
      <c r="H2906" s="231">
        <v>5.2873738499999998E-3</v>
      </c>
    </row>
    <row r="2907" spans="1:8">
      <c r="A2907" s="227" t="s">
        <v>134</v>
      </c>
      <c r="B2907" s="227" t="s">
        <v>62</v>
      </c>
      <c r="C2907" s="227" t="s">
        <v>58</v>
      </c>
      <c r="D2907" s="230">
        <v>14712</v>
      </c>
      <c r="E2907" s="231">
        <v>7.0375796199999997E-3</v>
      </c>
      <c r="F2907" s="231">
        <v>1.0359848E-3</v>
      </c>
      <c r="G2907" s="231">
        <v>1.2367177400000001E-3</v>
      </c>
      <c r="H2907" s="231">
        <v>4.7639459200000001E-3</v>
      </c>
    </row>
    <row r="2908" spans="1:8">
      <c r="A2908" s="227" t="s">
        <v>134</v>
      </c>
      <c r="B2908" s="227" t="s">
        <v>57</v>
      </c>
      <c r="C2908" s="227" t="s">
        <v>63</v>
      </c>
      <c r="D2908" s="230">
        <v>1257</v>
      </c>
      <c r="E2908" s="231">
        <v>6.5588166800000002E-3</v>
      </c>
      <c r="F2908" s="231">
        <v>1.39461583E-3</v>
      </c>
      <c r="G2908" s="231">
        <v>9.0513471000000002E-4</v>
      </c>
      <c r="H2908" s="231">
        <v>4.2590656500000003E-3</v>
      </c>
    </row>
    <row r="2909" spans="1:8">
      <c r="A2909" s="227" t="s">
        <v>134</v>
      </c>
      <c r="B2909" s="227" t="s">
        <v>59</v>
      </c>
      <c r="C2909" s="227" t="s">
        <v>63</v>
      </c>
      <c r="D2909" s="230">
        <v>510</v>
      </c>
      <c r="E2909" s="231">
        <v>5.9810046499999998E-3</v>
      </c>
      <c r="F2909" s="231">
        <v>1.2421475400000001E-3</v>
      </c>
      <c r="G2909" s="231">
        <v>7.8721833999999995E-4</v>
      </c>
      <c r="H2909" s="231">
        <v>3.9516382800000001E-3</v>
      </c>
    </row>
    <row r="2910" spans="1:8">
      <c r="A2910" s="227" t="s">
        <v>134</v>
      </c>
      <c r="B2910" s="227" t="s">
        <v>60</v>
      </c>
      <c r="C2910" s="227" t="s">
        <v>63</v>
      </c>
      <c r="D2910" s="230">
        <v>250</v>
      </c>
      <c r="E2910" s="231">
        <v>6.3216201200000004E-3</v>
      </c>
      <c r="F2910" s="231">
        <v>1.28902752E-3</v>
      </c>
      <c r="G2910" s="231">
        <v>8.4689792999999996E-4</v>
      </c>
      <c r="H2910" s="231">
        <v>4.1856942100000002E-3</v>
      </c>
    </row>
    <row r="2911" spans="1:8">
      <c r="A2911" s="227" t="s">
        <v>134</v>
      </c>
      <c r="B2911" s="227" t="s">
        <v>61</v>
      </c>
      <c r="C2911" s="227" t="s">
        <v>63</v>
      </c>
      <c r="D2911" s="230">
        <v>129</v>
      </c>
      <c r="E2911" s="231">
        <v>7.5947456899999998E-3</v>
      </c>
      <c r="F2911" s="231">
        <v>1.7919176500000001E-3</v>
      </c>
      <c r="G2911" s="231">
        <v>9.8864104000000001E-4</v>
      </c>
      <c r="H2911" s="231">
        <v>4.8141865200000003E-3</v>
      </c>
    </row>
    <row r="2912" spans="1:8">
      <c r="A2912" s="227" t="s">
        <v>134</v>
      </c>
      <c r="B2912" s="227" t="s">
        <v>62</v>
      </c>
      <c r="C2912" s="227" t="s">
        <v>63</v>
      </c>
      <c r="D2912" s="230">
        <v>368</v>
      </c>
      <c r="E2912" s="231">
        <v>7.1575895800000001E-3</v>
      </c>
      <c r="F2912" s="231">
        <v>1.5383766200000001E-3</v>
      </c>
      <c r="G2912" s="231">
        <v>1.0788418499999999E-3</v>
      </c>
      <c r="H2912" s="231">
        <v>4.5403706100000003E-3</v>
      </c>
    </row>
    <row r="2913" spans="1:8">
      <c r="A2913" s="227" t="s">
        <v>134</v>
      </c>
      <c r="B2913" s="227" t="s">
        <v>57</v>
      </c>
      <c r="C2913" s="227" t="s">
        <v>64</v>
      </c>
      <c r="D2913" s="230">
        <v>656</v>
      </c>
      <c r="E2913" s="231">
        <v>6.6570507799999998E-3</v>
      </c>
      <c r="F2913" s="231">
        <v>9.6094785000000005E-4</v>
      </c>
      <c r="G2913" s="231">
        <v>1.3438097399999999E-3</v>
      </c>
      <c r="H2913" s="231">
        <v>4.3522926899999996E-3</v>
      </c>
    </row>
    <row r="2914" spans="1:8">
      <c r="A2914" s="227" t="s">
        <v>134</v>
      </c>
      <c r="B2914" s="227" t="s">
        <v>59</v>
      </c>
      <c r="C2914" s="227" t="s">
        <v>64</v>
      </c>
      <c r="D2914" s="230">
        <v>276</v>
      </c>
      <c r="E2914" s="231">
        <v>6.0878369299999999E-3</v>
      </c>
      <c r="F2914" s="231">
        <v>9.2160639999999997E-4</v>
      </c>
      <c r="G2914" s="231">
        <v>1.25519971E-3</v>
      </c>
      <c r="H2914" s="231">
        <v>3.9110303499999997E-3</v>
      </c>
    </row>
    <row r="2915" spans="1:8">
      <c r="A2915" s="227" t="s">
        <v>134</v>
      </c>
      <c r="B2915" s="227" t="s">
        <v>60</v>
      </c>
      <c r="C2915" s="227" t="s">
        <v>64</v>
      </c>
      <c r="D2915" s="230">
        <v>144</v>
      </c>
      <c r="E2915" s="231">
        <v>5.9393483899999999E-3</v>
      </c>
      <c r="F2915" s="231">
        <v>8.9763348000000004E-4</v>
      </c>
      <c r="G2915" s="231">
        <v>1.1508163599999999E-3</v>
      </c>
      <c r="H2915" s="231">
        <v>3.8908980400000001E-3</v>
      </c>
    </row>
    <row r="2916" spans="1:8">
      <c r="A2916" s="227" t="s">
        <v>134</v>
      </c>
      <c r="B2916" s="227" t="s">
        <v>61</v>
      </c>
      <c r="C2916" s="227" t="s">
        <v>64</v>
      </c>
      <c r="D2916" s="230">
        <v>66</v>
      </c>
      <c r="E2916" s="231">
        <v>9.4156844000000007E-3</v>
      </c>
      <c r="F2916" s="231">
        <v>1.19055111E-3</v>
      </c>
      <c r="G2916" s="231">
        <v>2.06264003E-3</v>
      </c>
      <c r="H2916" s="231">
        <v>6.16249274E-3</v>
      </c>
    </row>
    <row r="2917" spans="1:8">
      <c r="A2917" s="227" t="s">
        <v>134</v>
      </c>
      <c r="B2917" s="227" t="s">
        <v>62</v>
      </c>
      <c r="C2917" s="227" t="s">
        <v>64</v>
      </c>
      <c r="D2917" s="230">
        <v>170</v>
      </c>
      <c r="E2917" s="231">
        <v>7.1181234099999997E-3</v>
      </c>
      <c r="F2917" s="231">
        <v>9.8931075000000001E-4</v>
      </c>
      <c r="G2917" s="231">
        <v>1.3720721899999999E-3</v>
      </c>
      <c r="H2917" s="231">
        <v>4.75673995E-3</v>
      </c>
    </row>
    <row r="2918" spans="1:8">
      <c r="A2918" s="227" t="s">
        <v>134</v>
      </c>
      <c r="B2918" s="227" t="s">
        <v>57</v>
      </c>
      <c r="C2918" s="227" t="s">
        <v>65</v>
      </c>
      <c r="D2918" s="230">
        <v>707</v>
      </c>
      <c r="E2918" s="231">
        <v>5.8010664700000004E-3</v>
      </c>
      <c r="F2918" s="231">
        <v>9.2212768000000001E-4</v>
      </c>
      <c r="G2918" s="231">
        <v>4.9367412999999996E-4</v>
      </c>
      <c r="H2918" s="231">
        <v>4.38526418E-3</v>
      </c>
    </row>
    <row r="2919" spans="1:8">
      <c r="A2919" s="227" t="s">
        <v>134</v>
      </c>
      <c r="B2919" s="227" t="s">
        <v>59</v>
      </c>
      <c r="C2919" s="227" t="s">
        <v>65</v>
      </c>
      <c r="D2919" s="230">
        <v>344</v>
      </c>
      <c r="E2919" s="231">
        <v>5.3046939799999996E-3</v>
      </c>
      <c r="F2919" s="231">
        <v>7.7462158000000004E-4</v>
      </c>
      <c r="G2919" s="231">
        <v>4.5384476999999997E-4</v>
      </c>
      <c r="H2919" s="231">
        <v>4.0762271600000002E-3</v>
      </c>
    </row>
    <row r="2920" spans="1:8">
      <c r="A2920" s="227" t="s">
        <v>134</v>
      </c>
      <c r="B2920" s="227" t="s">
        <v>60</v>
      </c>
      <c r="C2920" s="227" t="s">
        <v>65</v>
      </c>
      <c r="D2920" s="230">
        <v>149</v>
      </c>
      <c r="E2920" s="231">
        <v>5.8532187599999999E-3</v>
      </c>
      <c r="F2920" s="231">
        <v>1.2318230200000001E-3</v>
      </c>
      <c r="G2920" s="231">
        <v>5.0622958000000003E-4</v>
      </c>
      <c r="H2920" s="231">
        <v>4.1151656599999996E-3</v>
      </c>
    </row>
    <row r="2921" spans="1:8">
      <c r="A2921" s="227" t="s">
        <v>134</v>
      </c>
      <c r="B2921" s="227" t="s">
        <v>61</v>
      </c>
      <c r="C2921" s="227" t="s">
        <v>65</v>
      </c>
      <c r="D2921" s="230">
        <v>16</v>
      </c>
      <c r="E2921" s="231">
        <v>7.4001733899999996E-3</v>
      </c>
      <c r="F2921" s="231">
        <v>8.6877872000000001E-4</v>
      </c>
      <c r="G2921" s="231">
        <v>7.6316527000000001E-4</v>
      </c>
      <c r="H2921" s="231">
        <v>5.76822894E-3</v>
      </c>
    </row>
    <row r="2922" spans="1:8">
      <c r="A2922" s="227" t="s">
        <v>134</v>
      </c>
      <c r="B2922" s="227" t="s">
        <v>62</v>
      </c>
      <c r="C2922" s="227" t="s">
        <v>65</v>
      </c>
      <c r="D2922" s="230">
        <v>198</v>
      </c>
      <c r="E2922" s="231">
        <v>6.4949843100000001E-3</v>
      </c>
      <c r="F2922" s="231">
        <v>9.4965838000000003E-4</v>
      </c>
      <c r="G2922" s="231">
        <v>5.3164727000000001E-4</v>
      </c>
      <c r="H2922" s="231">
        <v>5.0136782099999997E-3</v>
      </c>
    </row>
    <row r="2923" spans="1:8">
      <c r="A2923" s="227" t="s">
        <v>134</v>
      </c>
      <c r="B2923" s="227" t="s">
        <v>57</v>
      </c>
      <c r="C2923" s="227" t="s">
        <v>66</v>
      </c>
      <c r="D2923" s="230">
        <v>903</v>
      </c>
      <c r="E2923" s="231">
        <v>7.0644403099999996E-3</v>
      </c>
      <c r="F2923" s="231">
        <v>9.1433879999999995E-4</v>
      </c>
      <c r="G2923" s="231">
        <v>1.02502949E-3</v>
      </c>
      <c r="H2923" s="231">
        <v>5.1250715299999998E-3</v>
      </c>
    </row>
    <row r="2924" spans="1:8">
      <c r="A2924" s="227" t="s">
        <v>134</v>
      </c>
      <c r="B2924" s="227" t="s">
        <v>59</v>
      </c>
      <c r="C2924" s="227" t="s">
        <v>66</v>
      </c>
      <c r="D2924" s="230">
        <v>299</v>
      </c>
      <c r="E2924" s="231">
        <v>6.6100734500000001E-3</v>
      </c>
      <c r="F2924" s="231">
        <v>8.6801662000000001E-4</v>
      </c>
      <c r="G2924" s="231">
        <v>9.8596376000000007E-4</v>
      </c>
      <c r="H2924" s="231">
        <v>4.7560926000000002E-3</v>
      </c>
    </row>
    <row r="2925" spans="1:8">
      <c r="A2925" s="227" t="s">
        <v>134</v>
      </c>
      <c r="B2925" s="227" t="s">
        <v>60</v>
      </c>
      <c r="C2925" s="227" t="s">
        <v>66</v>
      </c>
      <c r="D2925" s="230">
        <v>270</v>
      </c>
      <c r="E2925" s="231">
        <v>6.8389915299999996E-3</v>
      </c>
      <c r="F2925" s="231">
        <v>8.6016779999999995E-4</v>
      </c>
      <c r="G2925" s="231">
        <v>9.1850970999999995E-4</v>
      </c>
      <c r="H2925" s="231">
        <v>5.0603135399999999E-3</v>
      </c>
    </row>
    <row r="2926" spans="1:8">
      <c r="A2926" s="227" t="s">
        <v>134</v>
      </c>
      <c r="B2926" s="227" t="s">
        <v>61</v>
      </c>
      <c r="C2926" s="227" t="s">
        <v>66</v>
      </c>
      <c r="D2926" s="230">
        <v>85</v>
      </c>
      <c r="E2926" s="231">
        <v>8.7890793099999996E-3</v>
      </c>
      <c r="F2926" s="231">
        <v>1.3293843E-3</v>
      </c>
      <c r="G2926" s="231">
        <v>9.9537012999999989E-4</v>
      </c>
      <c r="H2926" s="231">
        <v>6.4643244099999997E-3</v>
      </c>
    </row>
    <row r="2927" spans="1:8">
      <c r="A2927" s="227" t="s">
        <v>134</v>
      </c>
      <c r="B2927" s="227" t="s">
        <v>62</v>
      </c>
      <c r="C2927" s="227" t="s">
        <v>66</v>
      </c>
      <c r="D2927" s="230">
        <v>249</v>
      </c>
      <c r="E2927" s="231">
        <v>7.2657758299999996E-3</v>
      </c>
      <c r="F2927" s="231">
        <v>8.8702005999999995E-4</v>
      </c>
      <c r="G2927" s="231">
        <v>1.1975678100000001E-3</v>
      </c>
      <c r="H2927" s="231">
        <v>5.1811874500000002E-3</v>
      </c>
    </row>
    <row r="2928" spans="1:8">
      <c r="A2928" s="227" t="s">
        <v>134</v>
      </c>
      <c r="B2928" s="227" t="s">
        <v>57</v>
      </c>
      <c r="C2928" s="227" t="s">
        <v>67</v>
      </c>
      <c r="D2928" s="230">
        <v>807</v>
      </c>
      <c r="E2928" s="231">
        <v>7.31753956E-3</v>
      </c>
      <c r="F2928" s="231">
        <v>7.1171209000000005E-4</v>
      </c>
      <c r="G2928" s="231">
        <v>1.46297995E-3</v>
      </c>
      <c r="H2928" s="231">
        <v>5.1428470800000004E-3</v>
      </c>
    </row>
    <row r="2929" spans="1:8">
      <c r="A2929" s="227" t="s">
        <v>134</v>
      </c>
      <c r="B2929" s="227" t="s">
        <v>59</v>
      </c>
      <c r="C2929" s="227" t="s">
        <v>67</v>
      </c>
      <c r="D2929" s="230">
        <v>284</v>
      </c>
      <c r="E2929" s="231">
        <v>6.4771205799999997E-3</v>
      </c>
      <c r="F2929" s="231">
        <v>6.5572810999999995E-4</v>
      </c>
      <c r="G2929" s="231">
        <v>1.32979569E-3</v>
      </c>
      <c r="H2929" s="231">
        <v>4.49159634E-3</v>
      </c>
    </row>
    <row r="2930" spans="1:8">
      <c r="A2930" s="227" t="s">
        <v>134</v>
      </c>
      <c r="B2930" s="227" t="s">
        <v>60</v>
      </c>
      <c r="C2930" s="227" t="s">
        <v>67</v>
      </c>
      <c r="D2930" s="230">
        <v>204</v>
      </c>
      <c r="E2930" s="231">
        <v>6.7291323699999999E-3</v>
      </c>
      <c r="F2930" s="231">
        <v>6.6329634000000001E-4</v>
      </c>
      <c r="G2930" s="231">
        <v>1.3794138E-3</v>
      </c>
      <c r="H2930" s="231">
        <v>4.6864217999999999E-3</v>
      </c>
    </row>
    <row r="2931" spans="1:8">
      <c r="A2931" s="227" t="s">
        <v>134</v>
      </c>
      <c r="B2931" s="227" t="s">
        <v>61</v>
      </c>
      <c r="C2931" s="227" t="s">
        <v>67</v>
      </c>
      <c r="D2931" s="230">
        <v>75</v>
      </c>
      <c r="E2931" s="231">
        <v>9.0658948300000007E-3</v>
      </c>
      <c r="F2931" s="231">
        <v>7.9814793E-4</v>
      </c>
      <c r="G2931" s="231">
        <v>1.7231478900000001E-3</v>
      </c>
      <c r="H2931" s="231">
        <v>6.54459853E-3</v>
      </c>
    </row>
    <row r="2932" spans="1:8">
      <c r="A2932" s="227" t="s">
        <v>134</v>
      </c>
      <c r="B2932" s="227" t="s">
        <v>62</v>
      </c>
      <c r="C2932" s="227" t="s">
        <v>67</v>
      </c>
      <c r="D2932" s="230">
        <v>244</v>
      </c>
      <c r="E2932" s="231">
        <v>8.2502748499999994E-3</v>
      </c>
      <c r="F2932" s="231">
        <v>7.9078413000000002E-4</v>
      </c>
      <c r="G2932" s="231">
        <v>1.6078948099999999E-3</v>
      </c>
      <c r="H2932" s="231">
        <v>5.8515954700000001E-3</v>
      </c>
    </row>
    <row r="2933" spans="1:8">
      <c r="A2933" s="227" t="s">
        <v>134</v>
      </c>
      <c r="B2933" s="227" t="s">
        <v>57</v>
      </c>
      <c r="C2933" s="227" t="s">
        <v>68</v>
      </c>
      <c r="D2933" s="230">
        <v>796</v>
      </c>
      <c r="E2933" s="231">
        <v>6.5649716200000003E-3</v>
      </c>
      <c r="F2933" s="231">
        <v>9.9029555999999991E-4</v>
      </c>
      <c r="G2933" s="231">
        <v>1.04678461E-3</v>
      </c>
      <c r="H2933" s="231">
        <v>4.5278909400000003E-3</v>
      </c>
    </row>
    <row r="2934" spans="1:8">
      <c r="A2934" s="227" t="s">
        <v>134</v>
      </c>
      <c r="B2934" s="227" t="s">
        <v>59</v>
      </c>
      <c r="C2934" s="227" t="s">
        <v>68</v>
      </c>
      <c r="D2934" s="230">
        <v>316</v>
      </c>
      <c r="E2934" s="231">
        <v>5.9662518099999999E-3</v>
      </c>
      <c r="F2934" s="231">
        <v>8.4706813999999996E-4</v>
      </c>
      <c r="G2934" s="231">
        <v>9.8375940999999995E-4</v>
      </c>
      <c r="H2934" s="231">
        <v>4.1354237399999997E-3</v>
      </c>
    </row>
    <row r="2935" spans="1:8">
      <c r="A2935" s="227" t="s">
        <v>134</v>
      </c>
      <c r="B2935" s="227" t="s">
        <v>60</v>
      </c>
      <c r="C2935" s="227" t="s">
        <v>68</v>
      </c>
      <c r="D2935" s="230">
        <v>200</v>
      </c>
      <c r="E2935" s="231">
        <v>6.3089118199999997E-3</v>
      </c>
      <c r="F2935" s="231">
        <v>1.0715854E-3</v>
      </c>
      <c r="G2935" s="231">
        <v>9.0185161999999997E-4</v>
      </c>
      <c r="H2935" s="231">
        <v>4.3354743000000003E-3</v>
      </c>
    </row>
    <row r="2936" spans="1:8">
      <c r="A2936" s="227" t="s">
        <v>134</v>
      </c>
      <c r="B2936" s="227" t="s">
        <v>61</v>
      </c>
      <c r="C2936" s="227" t="s">
        <v>68</v>
      </c>
      <c r="D2936" s="230">
        <v>54</v>
      </c>
      <c r="E2936" s="231">
        <v>7.4916407199999997E-3</v>
      </c>
      <c r="F2936" s="231">
        <v>1.2071328499999999E-3</v>
      </c>
      <c r="G2936" s="231">
        <v>1.14990546E-3</v>
      </c>
      <c r="H2936" s="231">
        <v>5.1346019600000004E-3</v>
      </c>
    </row>
    <row r="2937" spans="1:8">
      <c r="A2937" s="227" t="s">
        <v>134</v>
      </c>
      <c r="B2937" s="227" t="s">
        <v>62</v>
      </c>
      <c r="C2937" s="227" t="s">
        <v>68</v>
      </c>
      <c r="D2937" s="230">
        <v>226</v>
      </c>
      <c r="E2937" s="231">
        <v>7.4073047499999996E-3</v>
      </c>
      <c r="F2937" s="231">
        <v>1.06681185E-3</v>
      </c>
      <c r="G2937" s="231">
        <v>1.23852811E-3</v>
      </c>
      <c r="H2937" s="231">
        <v>5.1019642600000003E-3</v>
      </c>
    </row>
    <row r="2938" spans="1:8">
      <c r="A2938" s="227" t="s">
        <v>134</v>
      </c>
      <c r="B2938" s="227" t="s">
        <v>57</v>
      </c>
      <c r="C2938" s="227" t="s">
        <v>69</v>
      </c>
      <c r="D2938" s="230">
        <v>640</v>
      </c>
      <c r="E2938" s="231">
        <v>5.51444927E-3</v>
      </c>
      <c r="F2938" s="231">
        <v>9.2876495E-4</v>
      </c>
      <c r="G2938" s="231">
        <v>7.3772040000000001E-4</v>
      </c>
      <c r="H2938" s="231">
        <v>3.8479634399999998E-3</v>
      </c>
    </row>
    <row r="2939" spans="1:8">
      <c r="A2939" s="227" t="s">
        <v>134</v>
      </c>
      <c r="B2939" s="227" t="s">
        <v>59</v>
      </c>
      <c r="C2939" s="227" t="s">
        <v>69</v>
      </c>
      <c r="D2939" s="230">
        <v>242</v>
      </c>
      <c r="E2939" s="231">
        <v>4.8736414900000004E-3</v>
      </c>
      <c r="F2939" s="231">
        <v>8.1520674000000004E-4</v>
      </c>
      <c r="G2939" s="231">
        <v>6.3236509000000004E-4</v>
      </c>
      <c r="H2939" s="231">
        <v>3.4260691700000001E-3</v>
      </c>
    </row>
    <row r="2940" spans="1:8">
      <c r="A2940" s="227" t="s">
        <v>134</v>
      </c>
      <c r="B2940" s="227" t="s">
        <v>60</v>
      </c>
      <c r="C2940" s="227" t="s">
        <v>69</v>
      </c>
      <c r="D2940" s="230">
        <v>149</v>
      </c>
      <c r="E2940" s="231">
        <v>5.3777495799999997E-3</v>
      </c>
      <c r="F2940" s="231">
        <v>8.6914282000000002E-4</v>
      </c>
      <c r="G2940" s="231">
        <v>6.2818456999999995E-4</v>
      </c>
      <c r="H2940" s="231">
        <v>3.8804216900000001E-3</v>
      </c>
    </row>
    <row r="2941" spans="1:8">
      <c r="A2941" s="227" t="s">
        <v>134</v>
      </c>
      <c r="B2941" s="227" t="s">
        <v>61</v>
      </c>
      <c r="C2941" s="227" t="s">
        <v>69</v>
      </c>
      <c r="D2941" s="230">
        <v>53</v>
      </c>
      <c r="E2941" s="231">
        <v>6.4930552799999999E-3</v>
      </c>
      <c r="F2941" s="231">
        <v>9.0430619000000001E-4</v>
      </c>
      <c r="G2941" s="231">
        <v>8.4337848999999998E-4</v>
      </c>
      <c r="H2941" s="231">
        <v>4.74537012E-3</v>
      </c>
    </row>
    <row r="2942" spans="1:8">
      <c r="A2942" s="227" t="s">
        <v>134</v>
      </c>
      <c r="B2942" s="227" t="s">
        <v>62</v>
      </c>
      <c r="C2942" s="227" t="s">
        <v>69</v>
      </c>
      <c r="D2942" s="230">
        <v>196</v>
      </c>
      <c r="E2942" s="231">
        <v>6.14494732E-3</v>
      </c>
      <c r="F2942" s="231">
        <v>1.12091339E-3</v>
      </c>
      <c r="G2942" s="231">
        <v>9.2250071000000002E-4</v>
      </c>
      <c r="H2942" s="231">
        <v>4.1015327400000003E-3</v>
      </c>
    </row>
    <row r="2943" spans="1:8">
      <c r="A2943" s="227" t="s">
        <v>134</v>
      </c>
      <c r="B2943" s="227" t="s">
        <v>57</v>
      </c>
      <c r="C2943" s="227" t="s">
        <v>70</v>
      </c>
      <c r="D2943" s="230">
        <v>615</v>
      </c>
      <c r="E2943" s="231">
        <v>8.6679273399999993E-3</v>
      </c>
      <c r="F2943" s="231">
        <v>1.0874169400000001E-3</v>
      </c>
      <c r="G2943" s="231">
        <v>1.80890521E-3</v>
      </c>
      <c r="H2943" s="231">
        <v>5.7716047000000003E-3</v>
      </c>
    </row>
    <row r="2944" spans="1:8">
      <c r="A2944" s="227" t="s">
        <v>134</v>
      </c>
      <c r="B2944" s="227" t="s">
        <v>59</v>
      </c>
      <c r="C2944" s="227" t="s">
        <v>70</v>
      </c>
      <c r="D2944" s="230">
        <v>225</v>
      </c>
      <c r="E2944" s="231">
        <v>7.5531890699999998E-3</v>
      </c>
      <c r="F2944" s="231">
        <v>9.1306559000000004E-4</v>
      </c>
      <c r="G2944" s="231">
        <v>1.66409441E-3</v>
      </c>
      <c r="H2944" s="231">
        <v>4.9760285599999999E-3</v>
      </c>
    </row>
    <row r="2945" spans="1:8">
      <c r="A2945" s="227" t="s">
        <v>134</v>
      </c>
      <c r="B2945" s="227" t="s">
        <v>60</v>
      </c>
      <c r="C2945" s="227" t="s">
        <v>70</v>
      </c>
      <c r="D2945" s="230">
        <v>154</v>
      </c>
      <c r="E2945" s="231">
        <v>8.9685543600000004E-3</v>
      </c>
      <c r="F2945" s="231">
        <v>1.1718371799999999E-3</v>
      </c>
      <c r="G2945" s="231">
        <v>1.8892042899999999E-3</v>
      </c>
      <c r="H2945" s="231">
        <v>5.9075123800000004E-3</v>
      </c>
    </row>
    <row r="2946" spans="1:8">
      <c r="A2946" s="227" t="s">
        <v>134</v>
      </c>
      <c r="B2946" s="227" t="s">
        <v>61</v>
      </c>
      <c r="C2946" s="227" t="s">
        <v>70</v>
      </c>
      <c r="D2946" s="230">
        <v>55</v>
      </c>
      <c r="E2946" s="231">
        <v>9.8762623299999998E-3</v>
      </c>
      <c r="F2946" s="231">
        <v>1.2146462299999999E-3</v>
      </c>
      <c r="G2946" s="231">
        <v>1.7020199799999999E-3</v>
      </c>
      <c r="H2946" s="231">
        <v>6.9595957400000004E-3</v>
      </c>
    </row>
    <row r="2947" spans="1:8">
      <c r="A2947" s="227" t="s">
        <v>134</v>
      </c>
      <c r="B2947" s="227" t="s">
        <v>62</v>
      </c>
      <c r="C2947" s="227" t="s">
        <v>70</v>
      </c>
      <c r="D2947" s="230">
        <v>181</v>
      </c>
      <c r="E2947" s="231">
        <v>9.4306960000000006E-3</v>
      </c>
      <c r="F2947" s="231">
        <v>1.1936640399999999E-3</v>
      </c>
      <c r="G2947" s="231">
        <v>1.95307682E-3</v>
      </c>
      <c r="H2947" s="231">
        <v>6.2839546499999996E-3</v>
      </c>
    </row>
    <row r="2948" spans="1:8">
      <c r="A2948" s="227" t="s">
        <v>134</v>
      </c>
      <c r="B2948" s="227" t="s">
        <v>57</v>
      </c>
      <c r="C2948" s="227" t="s">
        <v>71</v>
      </c>
      <c r="D2948" s="230">
        <v>538</v>
      </c>
      <c r="E2948" s="231">
        <v>7.6633060799999996E-3</v>
      </c>
      <c r="F2948" s="231">
        <v>1.05278871E-3</v>
      </c>
      <c r="G2948" s="231">
        <v>1.61238876E-3</v>
      </c>
      <c r="H2948" s="231">
        <v>4.9981281199999996E-3</v>
      </c>
    </row>
    <row r="2949" spans="1:8">
      <c r="A2949" s="227" t="s">
        <v>134</v>
      </c>
      <c r="B2949" s="227" t="s">
        <v>59</v>
      </c>
      <c r="C2949" s="227" t="s">
        <v>71</v>
      </c>
      <c r="D2949" s="230">
        <v>181</v>
      </c>
      <c r="E2949" s="231">
        <v>6.7758208300000003E-3</v>
      </c>
      <c r="F2949" s="231">
        <v>9.3033788999999996E-4</v>
      </c>
      <c r="G2949" s="231">
        <v>1.4031484400000001E-3</v>
      </c>
      <c r="H2949" s="231">
        <v>4.44233402E-3</v>
      </c>
    </row>
    <row r="2950" spans="1:8">
      <c r="A2950" s="227" t="s">
        <v>134</v>
      </c>
      <c r="B2950" s="227" t="s">
        <v>60</v>
      </c>
      <c r="C2950" s="227" t="s">
        <v>71</v>
      </c>
      <c r="D2950" s="230">
        <v>116</v>
      </c>
      <c r="E2950" s="231">
        <v>6.8612305799999997E-3</v>
      </c>
      <c r="F2950" s="231">
        <v>8.8551620999999996E-4</v>
      </c>
      <c r="G2950" s="231">
        <v>1.50113724E-3</v>
      </c>
      <c r="H2950" s="231">
        <v>4.4745767099999998E-3</v>
      </c>
    </row>
    <row r="2951" spans="1:8">
      <c r="A2951" s="227" t="s">
        <v>134</v>
      </c>
      <c r="B2951" s="227" t="s">
        <v>61</v>
      </c>
      <c r="C2951" s="227" t="s">
        <v>71</v>
      </c>
      <c r="D2951" s="230">
        <v>88</v>
      </c>
      <c r="E2951" s="231">
        <v>9.2541295999999992E-3</v>
      </c>
      <c r="F2951" s="231">
        <v>1.4931868499999999E-3</v>
      </c>
      <c r="G2951" s="231">
        <v>2.0145462500000002E-3</v>
      </c>
      <c r="H2951" s="231">
        <v>5.7463960099999999E-3</v>
      </c>
    </row>
    <row r="2952" spans="1:8">
      <c r="A2952" s="227" t="s">
        <v>134</v>
      </c>
      <c r="B2952" s="227" t="s">
        <v>62</v>
      </c>
      <c r="C2952" s="227" t="s">
        <v>71</v>
      </c>
      <c r="D2952" s="230">
        <v>153</v>
      </c>
      <c r="E2952" s="231">
        <v>8.4063330000000002E-3</v>
      </c>
      <c r="F2952" s="231">
        <v>1.07116892E-3</v>
      </c>
      <c r="G2952" s="231">
        <v>1.7129627E-3</v>
      </c>
      <c r="H2952" s="231">
        <v>5.6222008100000002E-3</v>
      </c>
    </row>
    <row r="2953" spans="1:8">
      <c r="A2953" s="227" t="s">
        <v>134</v>
      </c>
      <c r="B2953" s="227" t="s">
        <v>57</v>
      </c>
      <c r="C2953" s="227" t="s">
        <v>72</v>
      </c>
      <c r="D2953" s="230">
        <v>975</v>
      </c>
      <c r="E2953" s="231">
        <v>7.3577751499999998E-3</v>
      </c>
      <c r="F2953" s="231">
        <v>1.01342567E-3</v>
      </c>
      <c r="G2953" s="231">
        <v>1.51386491E-3</v>
      </c>
      <c r="H2953" s="231">
        <v>4.83048409E-3</v>
      </c>
    </row>
    <row r="2954" spans="1:8">
      <c r="A2954" s="227" t="s">
        <v>134</v>
      </c>
      <c r="B2954" s="227" t="s">
        <v>59</v>
      </c>
      <c r="C2954" s="227" t="s">
        <v>72</v>
      </c>
      <c r="D2954" s="230">
        <v>388</v>
      </c>
      <c r="E2954" s="231">
        <v>6.5791151000000004E-3</v>
      </c>
      <c r="F2954" s="231">
        <v>8.5194705000000005E-4</v>
      </c>
      <c r="G2954" s="231">
        <v>1.29334289E-3</v>
      </c>
      <c r="H2954" s="231">
        <v>4.4338246900000001E-3</v>
      </c>
    </row>
    <row r="2955" spans="1:8">
      <c r="A2955" s="227" t="s">
        <v>134</v>
      </c>
      <c r="B2955" s="227" t="s">
        <v>60</v>
      </c>
      <c r="C2955" s="227" t="s">
        <v>72</v>
      </c>
      <c r="D2955" s="230">
        <v>195</v>
      </c>
      <c r="E2955" s="231">
        <v>7.0417851500000003E-3</v>
      </c>
      <c r="F2955" s="231">
        <v>9.6462461999999999E-4</v>
      </c>
      <c r="G2955" s="231">
        <v>1.6058283300000001E-3</v>
      </c>
      <c r="H2955" s="231">
        <v>4.4713316700000002E-3</v>
      </c>
    </row>
    <row r="2956" spans="1:8">
      <c r="A2956" s="227" t="s">
        <v>134</v>
      </c>
      <c r="B2956" s="227" t="s">
        <v>61</v>
      </c>
      <c r="C2956" s="227" t="s">
        <v>72</v>
      </c>
      <c r="D2956" s="230">
        <v>99</v>
      </c>
      <c r="E2956" s="231">
        <v>8.6285304200000006E-3</v>
      </c>
      <c r="F2956" s="231">
        <v>1.24976591E-3</v>
      </c>
      <c r="G2956" s="231">
        <v>1.8969788099999999E-3</v>
      </c>
      <c r="H2956" s="231">
        <v>5.4817852000000004E-3</v>
      </c>
    </row>
    <row r="2957" spans="1:8">
      <c r="A2957" s="227" t="s">
        <v>134</v>
      </c>
      <c r="B2957" s="227" t="s">
        <v>62</v>
      </c>
      <c r="C2957" s="227" t="s">
        <v>72</v>
      </c>
      <c r="D2957" s="230">
        <v>293</v>
      </c>
      <c r="E2957" s="231">
        <v>8.1698344600000007E-3</v>
      </c>
      <c r="F2957" s="231">
        <v>1.17988378E-3</v>
      </c>
      <c r="G2957" s="231">
        <v>1.6152348800000001E-3</v>
      </c>
      <c r="H2957" s="231">
        <v>5.3747153599999998E-3</v>
      </c>
    </row>
    <row r="2958" spans="1:8">
      <c r="A2958" s="227" t="s">
        <v>134</v>
      </c>
      <c r="B2958" s="227" t="s">
        <v>57</v>
      </c>
      <c r="C2958" s="227" t="s">
        <v>73</v>
      </c>
      <c r="D2958" s="230">
        <v>1921</v>
      </c>
      <c r="E2958" s="231">
        <v>7.2770557399999998E-3</v>
      </c>
      <c r="F2958" s="231">
        <v>6.9891476999999998E-4</v>
      </c>
      <c r="G2958" s="231">
        <v>1.8609252999999999E-3</v>
      </c>
      <c r="H2958" s="231">
        <v>4.7172151799999996E-3</v>
      </c>
    </row>
    <row r="2959" spans="1:8">
      <c r="A2959" s="227" t="s">
        <v>134</v>
      </c>
      <c r="B2959" s="227" t="s">
        <v>59</v>
      </c>
      <c r="C2959" s="227" t="s">
        <v>73</v>
      </c>
      <c r="D2959" s="230">
        <v>831</v>
      </c>
      <c r="E2959" s="231">
        <v>6.5324712299999997E-3</v>
      </c>
      <c r="F2959" s="231">
        <v>6.3732594000000004E-4</v>
      </c>
      <c r="G2959" s="231">
        <v>1.67129048E-3</v>
      </c>
      <c r="H2959" s="231">
        <v>4.2238543300000004E-3</v>
      </c>
    </row>
    <row r="2960" spans="1:8">
      <c r="A2960" s="227" t="s">
        <v>134</v>
      </c>
      <c r="B2960" s="227" t="s">
        <v>60</v>
      </c>
      <c r="C2960" s="227" t="s">
        <v>73</v>
      </c>
      <c r="D2960" s="230">
        <v>424</v>
      </c>
      <c r="E2960" s="231">
        <v>7.0568000699999999E-3</v>
      </c>
      <c r="F2960" s="231">
        <v>6.8319770999999995E-4</v>
      </c>
      <c r="G2960" s="231">
        <v>1.7708330899999999E-3</v>
      </c>
      <c r="H2960" s="231">
        <v>4.6027688000000004E-3</v>
      </c>
    </row>
    <row r="2961" spans="1:8">
      <c r="A2961" s="227" t="s">
        <v>134</v>
      </c>
      <c r="B2961" s="227" t="s">
        <v>61</v>
      </c>
      <c r="C2961" s="227" t="s">
        <v>73</v>
      </c>
      <c r="D2961" s="230">
        <v>133</v>
      </c>
      <c r="E2961" s="231">
        <v>8.3655316500000007E-3</v>
      </c>
      <c r="F2961" s="231">
        <v>9.6952425999999997E-4</v>
      </c>
      <c r="G2961" s="231">
        <v>2.05470251E-3</v>
      </c>
      <c r="H2961" s="231">
        <v>5.3413044E-3</v>
      </c>
    </row>
    <row r="2962" spans="1:8">
      <c r="A2962" s="227" t="s">
        <v>134</v>
      </c>
      <c r="B2962" s="227" t="s">
        <v>62</v>
      </c>
      <c r="C2962" s="227" t="s">
        <v>73</v>
      </c>
      <c r="D2962" s="230">
        <v>533</v>
      </c>
      <c r="E2962" s="231">
        <v>8.3415413399999996E-3</v>
      </c>
      <c r="F2962" s="231">
        <v>7.3991533000000004E-4</v>
      </c>
      <c r="G2962" s="231">
        <v>2.1798995299999999E-3</v>
      </c>
      <c r="H2962" s="231">
        <v>5.421726E-3</v>
      </c>
    </row>
    <row r="2963" spans="1:8">
      <c r="A2963" s="227" t="s">
        <v>134</v>
      </c>
      <c r="B2963" s="227" t="s">
        <v>57</v>
      </c>
      <c r="C2963" s="227" t="s">
        <v>74</v>
      </c>
      <c r="D2963" s="230">
        <v>1527</v>
      </c>
      <c r="E2963" s="231">
        <v>7.3529779499999998E-3</v>
      </c>
      <c r="F2963" s="231">
        <v>9.4071352000000001E-4</v>
      </c>
      <c r="G2963" s="231">
        <v>1.79326117E-3</v>
      </c>
      <c r="H2963" s="231">
        <v>4.6190027600000001E-3</v>
      </c>
    </row>
    <row r="2964" spans="1:8">
      <c r="A2964" s="227" t="s">
        <v>134</v>
      </c>
      <c r="B2964" s="227" t="s">
        <v>59</v>
      </c>
      <c r="C2964" s="227" t="s">
        <v>74</v>
      </c>
      <c r="D2964" s="230">
        <v>634</v>
      </c>
      <c r="E2964" s="231">
        <v>6.43803282E-3</v>
      </c>
      <c r="F2964" s="231">
        <v>8.0551150000000003E-4</v>
      </c>
      <c r="G2964" s="231">
        <v>1.5201101700000001E-3</v>
      </c>
      <c r="H2964" s="231">
        <v>4.1124106500000004E-3</v>
      </c>
    </row>
    <row r="2965" spans="1:8">
      <c r="A2965" s="227" t="s">
        <v>134</v>
      </c>
      <c r="B2965" s="227" t="s">
        <v>60</v>
      </c>
      <c r="C2965" s="227" t="s">
        <v>74</v>
      </c>
      <c r="D2965" s="230">
        <v>390</v>
      </c>
      <c r="E2965" s="231">
        <v>7.6695747999999996E-3</v>
      </c>
      <c r="F2965" s="231">
        <v>8.9520987999999995E-4</v>
      </c>
      <c r="G2965" s="231">
        <v>2.0766557199999999E-3</v>
      </c>
      <c r="H2965" s="231">
        <v>4.69770868E-3</v>
      </c>
    </row>
    <row r="2966" spans="1:8">
      <c r="A2966" s="227" t="s">
        <v>134</v>
      </c>
      <c r="B2966" s="227" t="s">
        <v>61</v>
      </c>
      <c r="C2966" s="227" t="s">
        <v>74</v>
      </c>
      <c r="D2966" s="230">
        <v>166</v>
      </c>
      <c r="E2966" s="231">
        <v>8.4842841100000004E-3</v>
      </c>
      <c r="F2966" s="231">
        <v>1.4722080400000001E-3</v>
      </c>
      <c r="G2966" s="231">
        <v>1.74168874E-3</v>
      </c>
      <c r="H2966" s="231">
        <v>5.2703868900000001E-3</v>
      </c>
    </row>
    <row r="2967" spans="1:8">
      <c r="A2967" s="227" t="s">
        <v>134</v>
      </c>
      <c r="B2967" s="227" t="s">
        <v>62</v>
      </c>
      <c r="C2967" s="227" t="s">
        <v>74</v>
      </c>
      <c r="D2967" s="230">
        <v>337</v>
      </c>
      <c r="E2967" s="231">
        <v>8.1506207100000005E-3</v>
      </c>
      <c r="F2967" s="231">
        <v>9.8592540000000005E-4</v>
      </c>
      <c r="G2967" s="231">
        <v>2.0045813000000002E-3</v>
      </c>
      <c r="H2967" s="231">
        <v>5.1601134999999998E-3</v>
      </c>
    </row>
    <row r="2968" spans="1:8">
      <c r="A2968" s="227" t="s">
        <v>134</v>
      </c>
      <c r="B2968" s="227" t="s">
        <v>57</v>
      </c>
      <c r="C2968" s="227" t="s">
        <v>75</v>
      </c>
      <c r="D2968" s="230">
        <v>815</v>
      </c>
      <c r="E2968" s="231">
        <v>6.11400793E-3</v>
      </c>
      <c r="F2968" s="231">
        <v>6.2144942999999995E-4</v>
      </c>
      <c r="G2968" s="231">
        <v>1.2085745199999999E-3</v>
      </c>
      <c r="H2968" s="231">
        <v>4.2839835200000004E-3</v>
      </c>
    </row>
    <row r="2969" spans="1:8">
      <c r="A2969" s="227" t="s">
        <v>134</v>
      </c>
      <c r="B2969" s="227" t="s">
        <v>59</v>
      </c>
      <c r="C2969" s="227" t="s">
        <v>75</v>
      </c>
      <c r="D2969" s="230">
        <v>253</v>
      </c>
      <c r="E2969" s="231">
        <v>5.4620020400000004E-3</v>
      </c>
      <c r="F2969" s="231">
        <v>5.5843739000000002E-4</v>
      </c>
      <c r="G2969" s="231">
        <v>8.7976662000000005E-4</v>
      </c>
      <c r="H2969" s="231">
        <v>4.0237975400000004E-3</v>
      </c>
    </row>
    <row r="2970" spans="1:8">
      <c r="A2970" s="227" t="s">
        <v>134</v>
      </c>
      <c r="B2970" s="227" t="s">
        <v>60</v>
      </c>
      <c r="C2970" s="227" t="s">
        <v>75</v>
      </c>
      <c r="D2970" s="230">
        <v>156</v>
      </c>
      <c r="E2970" s="231">
        <v>6.1381912300000003E-3</v>
      </c>
      <c r="F2970" s="231">
        <v>5.5614884999999998E-4</v>
      </c>
      <c r="G2970" s="231">
        <v>1.3290892700000001E-3</v>
      </c>
      <c r="H2970" s="231">
        <v>4.25295264E-3</v>
      </c>
    </row>
    <row r="2971" spans="1:8">
      <c r="A2971" s="227" t="s">
        <v>134</v>
      </c>
      <c r="B2971" s="227" t="s">
        <v>61</v>
      </c>
      <c r="C2971" s="227" t="s">
        <v>75</v>
      </c>
      <c r="D2971" s="230">
        <v>65</v>
      </c>
      <c r="E2971" s="231">
        <v>6.7154555999999997E-3</v>
      </c>
      <c r="F2971" s="231">
        <v>5.9472913999999999E-4</v>
      </c>
      <c r="G2971" s="231">
        <v>1.33208669E-3</v>
      </c>
      <c r="H2971" s="231">
        <v>4.7886393800000001E-3</v>
      </c>
    </row>
    <row r="2972" spans="1:8">
      <c r="A2972" s="227" t="s">
        <v>134</v>
      </c>
      <c r="B2972" s="227" t="s">
        <v>62</v>
      </c>
      <c r="C2972" s="227" t="s">
        <v>75</v>
      </c>
      <c r="D2972" s="230">
        <v>341</v>
      </c>
      <c r="E2972" s="231">
        <v>6.47204546E-3</v>
      </c>
      <c r="F2972" s="231">
        <v>7.0316720000000005E-4</v>
      </c>
      <c r="G2972" s="231">
        <v>1.3738525400000001E-3</v>
      </c>
      <c r="H2972" s="231">
        <v>4.3950252800000001E-3</v>
      </c>
    </row>
    <row r="2973" spans="1:8">
      <c r="A2973" s="227" t="s">
        <v>134</v>
      </c>
      <c r="B2973" s="227" t="s">
        <v>57</v>
      </c>
      <c r="C2973" s="227" t="s">
        <v>76</v>
      </c>
      <c r="D2973" s="230">
        <v>985</v>
      </c>
      <c r="E2973" s="231">
        <v>6.1352343000000004E-3</v>
      </c>
      <c r="F2973" s="231">
        <v>1.00032876E-3</v>
      </c>
      <c r="G2973" s="231">
        <v>1.13724361E-3</v>
      </c>
      <c r="H2973" s="231">
        <v>3.9976614500000004E-3</v>
      </c>
    </row>
    <row r="2974" spans="1:8">
      <c r="A2974" s="227" t="s">
        <v>134</v>
      </c>
      <c r="B2974" s="227" t="s">
        <v>59</v>
      </c>
      <c r="C2974" s="227" t="s">
        <v>76</v>
      </c>
      <c r="D2974" s="230">
        <v>477</v>
      </c>
      <c r="E2974" s="231">
        <v>5.6163859300000004E-3</v>
      </c>
      <c r="F2974" s="231">
        <v>8.6312965000000003E-4</v>
      </c>
      <c r="G2974" s="231">
        <v>9.8758130000000006E-4</v>
      </c>
      <c r="H2974" s="231">
        <v>3.7656745099999998E-3</v>
      </c>
    </row>
    <row r="2975" spans="1:8">
      <c r="A2975" s="227" t="s">
        <v>134</v>
      </c>
      <c r="B2975" s="227" t="s">
        <v>60</v>
      </c>
      <c r="C2975" s="227" t="s">
        <v>76</v>
      </c>
      <c r="D2975" s="230">
        <v>189</v>
      </c>
      <c r="E2975" s="231">
        <v>5.8156351599999998E-3</v>
      </c>
      <c r="F2975" s="231">
        <v>9.5360547000000002E-4</v>
      </c>
      <c r="G2975" s="231">
        <v>1.0717957800000001E-3</v>
      </c>
      <c r="H2975" s="231">
        <v>3.79023346E-3</v>
      </c>
    </row>
    <row r="2976" spans="1:8">
      <c r="A2976" s="227" t="s">
        <v>134</v>
      </c>
      <c r="B2976" s="227" t="s">
        <v>61</v>
      </c>
      <c r="C2976" s="227" t="s">
        <v>76</v>
      </c>
      <c r="D2976" s="230">
        <v>100</v>
      </c>
      <c r="E2976" s="231">
        <v>7.6787035E-3</v>
      </c>
      <c r="F2976" s="231">
        <v>1.8462960899999999E-3</v>
      </c>
      <c r="G2976" s="231">
        <v>1.2972220199999999E-3</v>
      </c>
      <c r="H2976" s="231">
        <v>4.5351849799999998E-3</v>
      </c>
    </row>
    <row r="2977" spans="1:8">
      <c r="A2977" s="227" t="s">
        <v>134</v>
      </c>
      <c r="B2977" s="227" t="s">
        <v>62</v>
      </c>
      <c r="C2977" s="227" t="s">
        <v>76</v>
      </c>
      <c r="D2977" s="230">
        <v>219</v>
      </c>
      <c r="E2977" s="231">
        <v>6.8363666799999999E-3</v>
      </c>
      <c r="F2977" s="231">
        <v>9.5319610000000005E-4</v>
      </c>
      <c r="G2977" s="231">
        <v>1.4466533100000001E-3</v>
      </c>
      <c r="H2977" s="231">
        <v>4.4365167500000002E-3</v>
      </c>
    </row>
    <row r="2978" spans="1:8">
      <c r="A2978" s="227" t="s">
        <v>134</v>
      </c>
      <c r="B2978" s="227" t="s">
        <v>57</v>
      </c>
      <c r="C2978" s="227" t="s">
        <v>77</v>
      </c>
      <c r="D2978" s="230">
        <v>1794</v>
      </c>
      <c r="E2978" s="231">
        <v>7.4245747400000003E-3</v>
      </c>
      <c r="F2978" s="231">
        <v>1.0050861600000001E-3</v>
      </c>
      <c r="G2978" s="231">
        <v>1.44679772E-3</v>
      </c>
      <c r="H2978" s="231">
        <v>4.9726903700000004E-3</v>
      </c>
    </row>
    <row r="2979" spans="1:8">
      <c r="A2979" s="227" t="s">
        <v>134</v>
      </c>
      <c r="B2979" s="227" t="s">
        <v>59</v>
      </c>
      <c r="C2979" s="227" t="s">
        <v>77</v>
      </c>
      <c r="D2979" s="230">
        <v>741</v>
      </c>
      <c r="E2979" s="231">
        <v>6.5721057800000003E-3</v>
      </c>
      <c r="F2979" s="231">
        <v>8.6983594000000005E-4</v>
      </c>
      <c r="G2979" s="231">
        <v>1.3029343399999999E-3</v>
      </c>
      <c r="H2979" s="231">
        <v>4.3993349999999999E-3</v>
      </c>
    </row>
    <row r="2980" spans="1:8">
      <c r="A2980" s="227" t="s">
        <v>134</v>
      </c>
      <c r="B2980" s="227" t="s">
        <v>60</v>
      </c>
      <c r="C2980" s="227" t="s">
        <v>77</v>
      </c>
      <c r="D2980" s="230">
        <v>320</v>
      </c>
      <c r="E2980" s="231">
        <v>6.8693212400000002E-3</v>
      </c>
      <c r="F2980" s="231">
        <v>9.6741152000000003E-4</v>
      </c>
      <c r="G2980" s="231">
        <v>1.2872538E-3</v>
      </c>
      <c r="H2980" s="231">
        <v>4.6146554399999996E-3</v>
      </c>
    </row>
    <row r="2981" spans="1:8">
      <c r="A2981" s="227" t="s">
        <v>134</v>
      </c>
      <c r="B2981" s="227" t="s">
        <v>61</v>
      </c>
      <c r="C2981" s="227" t="s">
        <v>77</v>
      </c>
      <c r="D2981" s="230">
        <v>215</v>
      </c>
      <c r="E2981" s="231">
        <v>8.9959623000000002E-3</v>
      </c>
      <c r="F2981" s="231">
        <v>1.13926549E-3</v>
      </c>
      <c r="G2981" s="231">
        <v>1.74989212E-3</v>
      </c>
      <c r="H2981" s="231">
        <v>6.1068042300000003E-3</v>
      </c>
    </row>
    <row r="2982" spans="1:8">
      <c r="A2982" s="227" t="s">
        <v>134</v>
      </c>
      <c r="B2982" s="227" t="s">
        <v>62</v>
      </c>
      <c r="C2982" s="227" t="s">
        <v>77</v>
      </c>
      <c r="D2982" s="230">
        <v>518</v>
      </c>
      <c r="E2982" s="231">
        <v>8.33483013E-3</v>
      </c>
      <c r="F2982" s="231">
        <v>1.16614358E-3</v>
      </c>
      <c r="G2982" s="231">
        <v>1.6253527899999999E-3</v>
      </c>
      <c r="H2982" s="231">
        <v>5.5433332699999999E-3</v>
      </c>
    </row>
    <row r="2983" spans="1:8">
      <c r="A2983" s="227" t="s">
        <v>134</v>
      </c>
      <c r="B2983" s="227" t="s">
        <v>57</v>
      </c>
      <c r="C2983" s="227" t="s">
        <v>78</v>
      </c>
      <c r="D2983" s="230">
        <v>692</v>
      </c>
      <c r="E2983" s="231">
        <v>7.3673160500000003E-3</v>
      </c>
      <c r="F2983" s="231">
        <v>9.5838995999999999E-4</v>
      </c>
      <c r="G2983" s="231">
        <v>1.6875566199999999E-3</v>
      </c>
      <c r="H2983" s="231">
        <v>4.7213689699999997E-3</v>
      </c>
    </row>
    <row r="2984" spans="1:8">
      <c r="A2984" s="227" t="s">
        <v>134</v>
      </c>
      <c r="B2984" s="227" t="s">
        <v>59</v>
      </c>
      <c r="C2984" s="227" t="s">
        <v>78</v>
      </c>
      <c r="D2984" s="230">
        <v>299</v>
      </c>
      <c r="E2984" s="231">
        <v>6.4962681899999996E-3</v>
      </c>
      <c r="F2984" s="231">
        <v>8.0492048999999998E-4</v>
      </c>
      <c r="G2984" s="231">
        <v>1.42477214E-3</v>
      </c>
      <c r="H2984" s="231">
        <v>4.2665750699999996E-3</v>
      </c>
    </row>
    <row r="2985" spans="1:8">
      <c r="A2985" s="227" t="s">
        <v>134</v>
      </c>
      <c r="B2985" s="227" t="s">
        <v>60</v>
      </c>
      <c r="C2985" s="227" t="s">
        <v>78</v>
      </c>
      <c r="D2985" s="230">
        <v>142</v>
      </c>
      <c r="E2985" s="231">
        <v>7.2976165100000004E-3</v>
      </c>
      <c r="F2985" s="231">
        <v>1.0085743400000001E-3</v>
      </c>
      <c r="G2985" s="231">
        <v>1.6172727999999999E-3</v>
      </c>
      <c r="H2985" s="231">
        <v>4.6717687800000001E-3</v>
      </c>
    </row>
    <row r="2986" spans="1:8">
      <c r="A2986" s="227" t="s">
        <v>134</v>
      </c>
      <c r="B2986" s="227" t="s">
        <v>61</v>
      </c>
      <c r="C2986" s="227" t="s">
        <v>78</v>
      </c>
      <c r="D2986" s="230">
        <v>48</v>
      </c>
      <c r="E2986" s="231">
        <v>8.5023627799999998E-3</v>
      </c>
      <c r="F2986" s="231">
        <v>1.0498647300000001E-3</v>
      </c>
      <c r="G2986" s="231">
        <v>2.6957945100000002E-3</v>
      </c>
      <c r="H2986" s="231">
        <v>4.7567030999999997E-3</v>
      </c>
    </row>
    <row r="2987" spans="1:8">
      <c r="A2987" s="227" t="s">
        <v>134</v>
      </c>
      <c r="B2987" s="227" t="s">
        <v>62</v>
      </c>
      <c r="C2987" s="227" t="s">
        <v>78</v>
      </c>
      <c r="D2987" s="230">
        <v>203</v>
      </c>
      <c r="E2987" s="231">
        <v>8.4306579400000008E-3</v>
      </c>
      <c r="F2987" s="231">
        <v>1.1277022900000001E-3</v>
      </c>
      <c r="G2987" s="231">
        <v>1.8853765300000001E-3</v>
      </c>
      <c r="H2987" s="231">
        <v>5.4175786500000002E-3</v>
      </c>
    </row>
    <row r="2988" spans="1:8">
      <c r="A2988" s="227" t="s">
        <v>134</v>
      </c>
      <c r="B2988" s="227" t="s">
        <v>57</v>
      </c>
      <c r="C2988" s="227" t="s">
        <v>79</v>
      </c>
      <c r="D2988" s="230">
        <v>7870</v>
      </c>
      <c r="E2988" s="231">
        <v>4.7047182100000001E-3</v>
      </c>
      <c r="F2988" s="231">
        <v>9.7309849000000003E-4</v>
      </c>
      <c r="G2988" s="231">
        <v>7.1240093000000005E-4</v>
      </c>
      <c r="H2988" s="231">
        <v>3.0192183099999998E-3</v>
      </c>
    </row>
    <row r="2989" spans="1:8">
      <c r="A2989" s="227" t="s">
        <v>134</v>
      </c>
      <c r="B2989" s="227" t="s">
        <v>59</v>
      </c>
      <c r="C2989" s="227" t="s">
        <v>79</v>
      </c>
      <c r="D2989" s="230">
        <v>4584</v>
      </c>
      <c r="E2989" s="231">
        <v>4.5249350199999998E-3</v>
      </c>
      <c r="F2989" s="231">
        <v>9.1003659000000005E-4</v>
      </c>
      <c r="G2989" s="231">
        <v>6.7958777999999997E-4</v>
      </c>
      <c r="H2989" s="231">
        <v>2.9353101800000002E-3</v>
      </c>
    </row>
    <row r="2990" spans="1:8">
      <c r="A2990" s="227" t="s">
        <v>134</v>
      </c>
      <c r="B2990" s="227" t="s">
        <v>60</v>
      </c>
      <c r="C2990" s="227" t="s">
        <v>79</v>
      </c>
      <c r="D2990" s="230">
        <v>1773</v>
      </c>
      <c r="E2990" s="231">
        <v>4.6174351499999999E-3</v>
      </c>
      <c r="F2990" s="231">
        <v>1.0051424799999999E-3</v>
      </c>
      <c r="G2990" s="231">
        <v>6.8978976999999996E-4</v>
      </c>
      <c r="H2990" s="231">
        <v>2.92250243E-3</v>
      </c>
    </row>
    <row r="2991" spans="1:8">
      <c r="A2991" s="227" t="s">
        <v>134</v>
      </c>
      <c r="B2991" s="227" t="s">
        <v>61</v>
      </c>
      <c r="C2991" s="227" t="s">
        <v>79</v>
      </c>
      <c r="D2991" s="230">
        <v>416</v>
      </c>
      <c r="E2991" s="231">
        <v>5.4319408699999997E-3</v>
      </c>
      <c r="F2991" s="231">
        <v>1.2777664099999999E-3</v>
      </c>
      <c r="G2991" s="231">
        <v>7.9660766999999999E-4</v>
      </c>
      <c r="H2991" s="231">
        <v>3.3575663099999998E-3</v>
      </c>
    </row>
    <row r="2992" spans="1:8">
      <c r="A2992" s="227" t="s">
        <v>134</v>
      </c>
      <c r="B2992" s="227" t="s">
        <v>62</v>
      </c>
      <c r="C2992" s="227" t="s">
        <v>79</v>
      </c>
      <c r="D2992" s="230">
        <v>1097</v>
      </c>
      <c r="E2992" s="231">
        <v>5.3212673399999997E-3</v>
      </c>
      <c r="F2992" s="231">
        <v>1.0692880500000001E-3</v>
      </c>
      <c r="G2992" s="231">
        <v>8.5412843000000002E-4</v>
      </c>
      <c r="H2992" s="231">
        <v>3.3978503799999998E-3</v>
      </c>
    </row>
    <row r="2993" spans="1:8">
      <c r="A2993" s="227" t="s">
        <v>134</v>
      </c>
      <c r="B2993" s="227" t="s">
        <v>57</v>
      </c>
      <c r="C2993" s="227" t="s">
        <v>80</v>
      </c>
      <c r="D2993" s="230">
        <v>3259</v>
      </c>
      <c r="E2993" s="231">
        <v>5.0203529400000002E-3</v>
      </c>
      <c r="F2993" s="231">
        <v>9.7324833999999996E-4</v>
      </c>
      <c r="G2993" s="231">
        <v>5.3852271999999999E-4</v>
      </c>
      <c r="H2993" s="231">
        <v>3.5085814099999999E-3</v>
      </c>
    </row>
    <row r="2994" spans="1:8">
      <c r="A2994" s="227" t="s">
        <v>134</v>
      </c>
      <c r="B2994" s="227" t="s">
        <v>59</v>
      </c>
      <c r="C2994" s="227" t="s">
        <v>80</v>
      </c>
      <c r="D2994" s="230">
        <v>1595</v>
      </c>
      <c r="E2994" s="231">
        <v>4.6622980300000004E-3</v>
      </c>
      <c r="F2994" s="231">
        <v>9.2416961999999998E-4</v>
      </c>
      <c r="G2994" s="231">
        <v>4.9820742999999998E-4</v>
      </c>
      <c r="H2994" s="231">
        <v>3.2399205299999999E-3</v>
      </c>
    </row>
    <row r="2995" spans="1:8">
      <c r="A2995" s="227" t="s">
        <v>134</v>
      </c>
      <c r="B2995" s="227" t="s">
        <v>60</v>
      </c>
      <c r="C2995" s="227" t="s">
        <v>80</v>
      </c>
      <c r="D2995" s="230">
        <v>831</v>
      </c>
      <c r="E2995" s="231">
        <v>4.9049419300000001E-3</v>
      </c>
      <c r="F2995" s="231">
        <v>1.00264048E-3</v>
      </c>
      <c r="G2995" s="231">
        <v>4.9502471999999999E-4</v>
      </c>
      <c r="H2995" s="231">
        <v>3.4072762399999998E-3</v>
      </c>
    </row>
    <row r="2996" spans="1:8">
      <c r="A2996" s="227" t="s">
        <v>134</v>
      </c>
      <c r="B2996" s="227" t="s">
        <v>61</v>
      </c>
      <c r="C2996" s="227" t="s">
        <v>80</v>
      </c>
      <c r="D2996" s="230">
        <v>126</v>
      </c>
      <c r="E2996" s="231">
        <v>6.1205722000000004E-3</v>
      </c>
      <c r="F2996" s="231">
        <v>1.2423755700000001E-3</v>
      </c>
      <c r="G2996" s="231">
        <v>5.9477857000000002E-4</v>
      </c>
      <c r="H2996" s="231">
        <v>4.2834176200000004E-3</v>
      </c>
    </row>
    <row r="2997" spans="1:8">
      <c r="A2997" s="227" t="s">
        <v>134</v>
      </c>
      <c r="B2997" s="227" t="s">
        <v>62</v>
      </c>
      <c r="C2997" s="227" t="s">
        <v>80</v>
      </c>
      <c r="D2997" s="230">
        <v>707</v>
      </c>
      <c r="E2997" s="231">
        <v>5.7677030199999998E-3</v>
      </c>
      <c r="F2997" s="231">
        <v>1.0014600199999999E-3</v>
      </c>
      <c r="G2997" s="231">
        <v>6.7057574000000005E-4</v>
      </c>
      <c r="H2997" s="231">
        <v>4.09566676E-3</v>
      </c>
    </row>
    <row r="2998" spans="1:8">
      <c r="A2998" s="227" t="s">
        <v>134</v>
      </c>
      <c r="B2998" s="227" t="s">
        <v>57</v>
      </c>
      <c r="C2998" s="227" t="s">
        <v>119</v>
      </c>
      <c r="D2998" s="230">
        <v>1800</v>
      </c>
      <c r="E2998" s="231">
        <v>6.8586931700000001E-3</v>
      </c>
      <c r="F2998" s="231">
        <v>1.1832623499999999E-3</v>
      </c>
      <c r="G2998" s="231">
        <v>9.9413556000000009E-4</v>
      </c>
      <c r="H2998" s="231">
        <v>4.6812947600000003E-3</v>
      </c>
    </row>
    <row r="2999" spans="1:8">
      <c r="A2999" s="227" t="s">
        <v>134</v>
      </c>
      <c r="B2999" s="227" t="s">
        <v>59</v>
      </c>
      <c r="C2999" s="227" t="s">
        <v>119</v>
      </c>
      <c r="D2999" s="230">
        <v>741</v>
      </c>
      <c r="E2999" s="231">
        <v>6.09180513E-3</v>
      </c>
      <c r="F2999" s="231">
        <v>1.0515692000000001E-3</v>
      </c>
      <c r="G2999" s="231">
        <v>9.809064399999999E-4</v>
      </c>
      <c r="H2999" s="231">
        <v>4.0593289899999996E-3</v>
      </c>
    </row>
    <row r="3000" spans="1:8">
      <c r="A3000" s="227" t="s">
        <v>134</v>
      </c>
      <c r="B3000" s="227" t="s">
        <v>60</v>
      </c>
      <c r="C3000" s="227" t="s">
        <v>119</v>
      </c>
      <c r="D3000" s="230">
        <v>391</v>
      </c>
      <c r="E3000" s="231">
        <v>6.4520872300000004E-3</v>
      </c>
      <c r="F3000" s="231">
        <v>1.25322629E-3</v>
      </c>
      <c r="G3000" s="231">
        <v>7.6388864000000005E-4</v>
      </c>
      <c r="H3000" s="231">
        <v>4.4349718099999996E-3</v>
      </c>
    </row>
    <row r="3001" spans="1:8">
      <c r="A3001" s="227" t="s">
        <v>134</v>
      </c>
      <c r="B3001" s="227" t="s">
        <v>61</v>
      </c>
      <c r="C3001" s="227" t="s">
        <v>119</v>
      </c>
      <c r="D3001" s="230">
        <v>267</v>
      </c>
      <c r="E3001" s="231">
        <v>8.4042513900000008E-3</v>
      </c>
      <c r="F3001" s="231">
        <v>1.4546050999999999E-3</v>
      </c>
      <c r="G3001" s="231">
        <v>1.3223919100000001E-3</v>
      </c>
      <c r="H3001" s="231">
        <v>5.6272538800000004E-3</v>
      </c>
    </row>
    <row r="3002" spans="1:8">
      <c r="A3002" s="227" t="s">
        <v>134</v>
      </c>
      <c r="B3002" s="227" t="s">
        <v>62</v>
      </c>
      <c r="C3002" s="227" t="s">
        <v>119</v>
      </c>
      <c r="D3002" s="230">
        <v>401</v>
      </c>
      <c r="E3002" s="231">
        <v>7.6431892399999998E-3</v>
      </c>
      <c r="F3002" s="231">
        <v>1.1777267299999999E-3</v>
      </c>
      <c r="G3002" s="231">
        <v>1.0245217899999999E-3</v>
      </c>
      <c r="H3002" s="231">
        <v>5.44094023E-3</v>
      </c>
    </row>
    <row r="3003" spans="1:8">
      <c r="A3003" s="227" t="s">
        <v>134</v>
      </c>
      <c r="B3003" s="227" t="s">
        <v>57</v>
      </c>
      <c r="C3003" s="227" t="s">
        <v>82</v>
      </c>
      <c r="D3003" s="230">
        <v>863</v>
      </c>
      <c r="E3003" s="231">
        <v>8.0959237600000001E-3</v>
      </c>
      <c r="F3003" s="231">
        <v>1.3503844E-3</v>
      </c>
      <c r="G3003" s="231">
        <v>1.49431598E-3</v>
      </c>
      <c r="H3003" s="231">
        <v>5.2511424200000004E-3</v>
      </c>
    </row>
    <row r="3004" spans="1:8">
      <c r="A3004" s="227" t="s">
        <v>134</v>
      </c>
      <c r="B3004" s="227" t="s">
        <v>59</v>
      </c>
      <c r="C3004" s="227" t="s">
        <v>82</v>
      </c>
      <c r="D3004" s="230">
        <v>343</v>
      </c>
      <c r="E3004" s="231">
        <v>7.3894217999999996E-3</v>
      </c>
      <c r="F3004" s="231">
        <v>1.2514169999999999E-3</v>
      </c>
      <c r="G3004" s="231">
        <v>1.2696048200000001E-3</v>
      </c>
      <c r="H3004" s="231">
        <v>4.8683995100000004E-3</v>
      </c>
    </row>
    <row r="3005" spans="1:8">
      <c r="A3005" s="227" t="s">
        <v>134</v>
      </c>
      <c r="B3005" s="227" t="s">
        <v>60</v>
      </c>
      <c r="C3005" s="227" t="s">
        <v>82</v>
      </c>
      <c r="D3005" s="230">
        <v>207</v>
      </c>
      <c r="E3005" s="231">
        <v>7.9594961100000004E-3</v>
      </c>
      <c r="F3005" s="231">
        <v>1.27722958E-3</v>
      </c>
      <c r="G3005" s="231">
        <v>1.4439633299999999E-3</v>
      </c>
      <c r="H3005" s="231">
        <v>5.2382467599999998E-3</v>
      </c>
    </row>
    <row r="3006" spans="1:8">
      <c r="A3006" s="227" t="s">
        <v>134</v>
      </c>
      <c r="B3006" s="227" t="s">
        <v>61</v>
      </c>
      <c r="C3006" s="227" t="s">
        <v>82</v>
      </c>
      <c r="D3006" s="230">
        <v>69</v>
      </c>
      <c r="E3006" s="231">
        <v>9.4758115899999992E-3</v>
      </c>
      <c r="F3006" s="231">
        <v>1.73728507E-3</v>
      </c>
      <c r="G3006" s="231">
        <v>1.6878017000000001E-3</v>
      </c>
      <c r="H3006" s="231">
        <v>6.0507244199999996E-3</v>
      </c>
    </row>
    <row r="3007" spans="1:8">
      <c r="A3007" s="227" t="s">
        <v>134</v>
      </c>
      <c r="B3007" s="227" t="s">
        <v>62</v>
      </c>
      <c r="C3007" s="227" t="s">
        <v>82</v>
      </c>
      <c r="D3007" s="230">
        <v>244</v>
      </c>
      <c r="E3007" s="231">
        <v>8.8146058599999997E-3</v>
      </c>
      <c r="F3007" s="231">
        <v>1.4421578599999999E-3</v>
      </c>
      <c r="G3007" s="231">
        <v>1.79820294E-3</v>
      </c>
      <c r="H3007" s="231">
        <v>5.5740074399999997E-3</v>
      </c>
    </row>
    <row r="3008" spans="1:8">
      <c r="A3008" s="227" t="s">
        <v>134</v>
      </c>
      <c r="B3008" s="227" t="s">
        <v>57</v>
      </c>
      <c r="C3008" s="227" t="s">
        <v>83</v>
      </c>
      <c r="D3008" s="230">
        <v>927</v>
      </c>
      <c r="E3008" s="231">
        <v>6.1175409100000001E-3</v>
      </c>
      <c r="F3008" s="231">
        <v>1.0847289800000001E-3</v>
      </c>
      <c r="G3008" s="231">
        <v>8.2032318000000001E-4</v>
      </c>
      <c r="H3008" s="231">
        <v>4.2124882800000001E-3</v>
      </c>
    </row>
    <row r="3009" spans="1:8">
      <c r="A3009" s="227" t="s">
        <v>134</v>
      </c>
      <c r="B3009" s="227" t="s">
        <v>59</v>
      </c>
      <c r="C3009" s="227" t="s">
        <v>83</v>
      </c>
      <c r="D3009" s="230">
        <v>373</v>
      </c>
      <c r="E3009" s="231">
        <v>5.4638005200000001E-3</v>
      </c>
      <c r="F3009" s="231">
        <v>9.2077475999999996E-4</v>
      </c>
      <c r="G3009" s="231">
        <v>7.1030037000000001E-4</v>
      </c>
      <c r="H3009" s="231">
        <v>3.8327249199999998E-3</v>
      </c>
    </row>
    <row r="3010" spans="1:8">
      <c r="A3010" s="227" t="s">
        <v>134</v>
      </c>
      <c r="B3010" s="227" t="s">
        <v>60</v>
      </c>
      <c r="C3010" s="227" t="s">
        <v>83</v>
      </c>
      <c r="D3010" s="230">
        <v>164</v>
      </c>
      <c r="E3010" s="231">
        <v>5.9724336899999999E-3</v>
      </c>
      <c r="F3010" s="231">
        <v>1.1719453399999999E-3</v>
      </c>
      <c r="G3010" s="231">
        <v>8.0566823999999996E-4</v>
      </c>
      <c r="H3010" s="231">
        <v>3.99481968E-3</v>
      </c>
    </row>
    <row r="3011" spans="1:8">
      <c r="A3011" s="227" t="s">
        <v>134</v>
      </c>
      <c r="B3011" s="227" t="s">
        <v>61</v>
      </c>
      <c r="C3011" s="227" t="s">
        <v>83</v>
      </c>
      <c r="D3011" s="230">
        <v>128</v>
      </c>
      <c r="E3011" s="231">
        <v>7.0620838199999996E-3</v>
      </c>
      <c r="F3011" s="231">
        <v>1.2946684799999999E-3</v>
      </c>
      <c r="G3011" s="231">
        <v>9.3469663999999999E-4</v>
      </c>
      <c r="H3011" s="231">
        <v>4.8327182299999997E-3</v>
      </c>
    </row>
    <row r="3012" spans="1:8">
      <c r="A3012" s="227" t="s">
        <v>134</v>
      </c>
      <c r="B3012" s="227" t="s">
        <v>62</v>
      </c>
      <c r="C3012" s="227" t="s">
        <v>83</v>
      </c>
      <c r="D3012" s="230">
        <v>262</v>
      </c>
      <c r="E3012" s="231">
        <v>6.6776220200000002E-3</v>
      </c>
      <c r="F3012" s="231">
        <v>1.1609854200000001E-3</v>
      </c>
      <c r="G3012" s="231">
        <v>9.3025490999999998E-4</v>
      </c>
      <c r="H3012" s="231">
        <v>4.5863812199999996E-3</v>
      </c>
    </row>
    <row r="3013" spans="1:8">
      <c r="A3013" s="227" t="s">
        <v>134</v>
      </c>
      <c r="B3013" s="227" t="s">
        <v>57</v>
      </c>
      <c r="C3013" s="227" t="s">
        <v>84</v>
      </c>
      <c r="D3013" s="230">
        <v>1029</v>
      </c>
      <c r="E3013" s="231">
        <v>6.3894060500000001E-3</v>
      </c>
      <c r="F3013" s="231">
        <v>1.01800088E-3</v>
      </c>
      <c r="G3013" s="231">
        <v>1.12142518E-3</v>
      </c>
      <c r="H3013" s="231">
        <v>4.2499795199999997E-3</v>
      </c>
    </row>
    <row r="3014" spans="1:8">
      <c r="A3014" s="227" t="s">
        <v>134</v>
      </c>
      <c r="B3014" s="227" t="s">
        <v>59</v>
      </c>
      <c r="C3014" s="227" t="s">
        <v>84</v>
      </c>
      <c r="D3014" s="230">
        <v>401</v>
      </c>
      <c r="E3014" s="231">
        <v>5.4252387400000003E-3</v>
      </c>
      <c r="F3014" s="231">
        <v>9.1648748000000004E-4</v>
      </c>
      <c r="G3014" s="231">
        <v>9.4578345999999996E-4</v>
      </c>
      <c r="H3014" s="231">
        <v>3.5629673500000001E-3</v>
      </c>
    </row>
    <row r="3015" spans="1:8">
      <c r="A3015" s="227" t="s">
        <v>134</v>
      </c>
      <c r="B3015" s="227" t="s">
        <v>60</v>
      </c>
      <c r="C3015" s="227" t="s">
        <v>84</v>
      </c>
      <c r="D3015" s="230">
        <v>278</v>
      </c>
      <c r="E3015" s="231">
        <v>6.5073772E-3</v>
      </c>
      <c r="F3015" s="231">
        <v>1.0318825900000001E-3</v>
      </c>
      <c r="G3015" s="231">
        <v>1.20378672E-3</v>
      </c>
      <c r="H3015" s="231">
        <v>4.2717074199999996E-3</v>
      </c>
    </row>
    <row r="3016" spans="1:8">
      <c r="A3016" s="227" t="s">
        <v>134</v>
      </c>
      <c r="B3016" s="227" t="s">
        <v>61</v>
      </c>
      <c r="C3016" s="227" t="s">
        <v>84</v>
      </c>
      <c r="D3016" s="230">
        <v>87</v>
      </c>
      <c r="E3016" s="231">
        <v>7.7256276699999996E-3</v>
      </c>
      <c r="F3016" s="231">
        <v>1.3688003300000001E-3</v>
      </c>
      <c r="G3016" s="231">
        <v>1.0255691600000001E-3</v>
      </c>
      <c r="H3016" s="231">
        <v>5.3312577300000004E-3</v>
      </c>
    </row>
    <row r="3017" spans="1:8">
      <c r="A3017" s="227" t="s">
        <v>134</v>
      </c>
      <c r="B3017" s="227" t="s">
        <v>62</v>
      </c>
      <c r="C3017" s="227" t="s">
        <v>84</v>
      </c>
      <c r="D3017" s="230">
        <v>263</v>
      </c>
      <c r="E3017" s="231">
        <v>7.2927666200000001E-3</v>
      </c>
      <c r="F3017" s="231">
        <v>1.0420624900000001E-3</v>
      </c>
      <c r="G3017" s="231">
        <v>1.33387879E-3</v>
      </c>
      <c r="H3017" s="231">
        <v>4.9168248600000002E-3</v>
      </c>
    </row>
    <row r="3018" spans="1:8">
      <c r="A3018" s="227" t="s">
        <v>134</v>
      </c>
      <c r="B3018" s="227" t="s">
        <v>57</v>
      </c>
      <c r="C3018" s="227" t="s">
        <v>87</v>
      </c>
      <c r="D3018" s="230">
        <v>1438</v>
      </c>
      <c r="E3018" s="231">
        <v>7.5991440100000003E-3</v>
      </c>
      <c r="F3018" s="231">
        <v>1.00954395E-3</v>
      </c>
      <c r="G3018" s="231">
        <v>1.25336413E-3</v>
      </c>
      <c r="H3018" s="231">
        <v>5.3362354599999998E-3</v>
      </c>
    </row>
    <row r="3019" spans="1:8">
      <c r="A3019" s="227" t="s">
        <v>134</v>
      </c>
      <c r="B3019" s="227" t="s">
        <v>59</v>
      </c>
      <c r="C3019" s="227" t="s">
        <v>87</v>
      </c>
      <c r="D3019" s="230">
        <v>476</v>
      </c>
      <c r="E3019" s="231">
        <v>6.5774536600000004E-3</v>
      </c>
      <c r="F3019" s="231">
        <v>8.5327163000000004E-4</v>
      </c>
      <c r="G3019" s="231">
        <v>1.1344292400000001E-3</v>
      </c>
      <c r="H3019" s="231">
        <v>4.5897523300000003E-3</v>
      </c>
    </row>
    <row r="3020" spans="1:8">
      <c r="A3020" s="227" t="s">
        <v>134</v>
      </c>
      <c r="B3020" s="227" t="s">
        <v>60</v>
      </c>
      <c r="C3020" s="227" t="s">
        <v>87</v>
      </c>
      <c r="D3020" s="230">
        <v>339</v>
      </c>
      <c r="E3020" s="231">
        <v>7.7262233900000001E-3</v>
      </c>
      <c r="F3020" s="231">
        <v>9.6252570000000001E-4</v>
      </c>
      <c r="G3020" s="231">
        <v>1.2616079699999999E-3</v>
      </c>
      <c r="H3020" s="231">
        <v>5.5020892399999998E-3</v>
      </c>
    </row>
    <row r="3021" spans="1:8">
      <c r="A3021" s="227" t="s">
        <v>134</v>
      </c>
      <c r="B3021" s="227" t="s">
        <v>61</v>
      </c>
      <c r="C3021" s="227" t="s">
        <v>87</v>
      </c>
      <c r="D3021" s="230">
        <v>144</v>
      </c>
      <c r="E3021" s="231">
        <v>8.4828315300000002E-3</v>
      </c>
      <c r="F3021" s="231">
        <v>1.38679888E-3</v>
      </c>
      <c r="G3021" s="231">
        <v>1.1694634899999999E-3</v>
      </c>
      <c r="H3021" s="231">
        <v>5.9265686999999999E-3</v>
      </c>
    </row>
    <row r="3022" spans="1:8">
      <c r="A3022" s="227" t="s">
        <v>134</v>
      </c>
      <c r="B3022" s="227" t="s">
        <v>62</v>
      </c>
      <c r="C3022" s="227" t="s">
        <v>87</v>
      </c>
      <c r="D3022" s="230">
        <v>479</v>
      </c>
      <c r="E3022" s="231">
        <v>8.2588385699999996E-3</v>
      </c>
      <c r="F3022" s="231">
        <v>1.08470072E-3</v>
      </c>
      <c r="G3022" s="231">
        <v>1.3909425E-3</v>
      </c>
      <c r="H3022" s="231">
        <v>5.7831948700000002E-3</v>
      </c>
    </row>
    <row r="3023" spans="1:8">
      <c r="A3023" s="227" t="s">
        <v>134</v>
      </c>
      <c r="B3023" s="227" t="s">
        <v>57</v>
      </c>
      <c r="C3023" s="227" t="s">
        <v>88</v>
      </c>
      <c r="D3023" s="230">
        <v>1698</v>
      </c>
      <c r="E3023" s="231">
        <v>5.7517556399999999E-3</v>
      </c>
      <c r="F3023" s="231">
        <v>9.6780502E-4</v>
      </c>
      <c r="G3023" s="231">
        <v>7.9761570000000002E-4</v>
      </c>
      <c r="H3023" s="231">
        <v>3.9863344500000002E-3</v>
      </c>
    </row>
    <row r="3024" spans="1:8">
      <c r="A3024" s="227" t="s">
        <v>134</v>
      </c>
      <c r="B3024" s="227" t="s">
        <v>59</v>
      </c>
      <c r="C3024" s="227" t="s">
        <v>88</v>
      </c>
      <c r="D3024" s="230">
        <v>759</v>
      </c>
      <c r="E3024" s="231">
        <v>5.0352709500000002E-3</v>
      </c>
      <c r="F3024" s="231">
        <v>8.8391439000000004E-4</v>
      </c>
      <c r="G3024" s="231">
        <v>6.963351E-4</v>
      </c>
      <c r="H3024" s="231">
        <v>3.45502099E-3</v>
      </c>
    </row>
    <row r="3025" spans="1:8">
      <c r="A3025" s="227" t="s">
        <v>134</v>
      </c>
      <c r="B3025" s="227" t="s">
        <v>60</v>
      </c>
      <c r="C3025" s="227" t="s">
        <v>88</v>
      </c>
      <c r="D3025" s="230">
        <v>434</v>
      </c>
      <c r="E3025" s="231">
        <v>5.9218454400000002E-3</v>
      </c>
      <c r="F3025" s="231">
        <v>1.0123578799999999E-3</v>
      </c>
      <c r="G3025" s="231">
        <v>7.5823495999999995E-4</v>
      </c>
      <c r="H3025" s="231">
        <v>4.1512520999999998E-3</v>
      </c>
    </row>
    <row r="3026" spans="1:8">
      <c r="A3026" s="227" t="s">
        <v>134</v>
      </c>
      <c r="B3026" s="227" t="s">
        <v>61</v>
      </c>
      <c r="C3026" s="227" t="s">
        <v>88</v>
      </c>
      <c r="D3026" s="230">
        <v>91</v>
      </c>
      <c r="E3026" s="231">
        <v>7.8991145299999992E-3</v>
      </c>
      <c r="F3026" s="231">
        <v>1.1876778399999999E-3</v>
      </c>
      <c r="G3026" s="231">
        <v>1.1982344099999999E-3</v>
      </c>
      <c r="H3026" s="231">
        <v>5.5132018499999998E-3</v>
      </c>
    </row>
    <row r="3027" spans="1:8">
      <c r="A3027" s="227" t="s">
        <v>134</v>
      </c>
      <c r="B3027" s="227" t="s">
        <v>62</v>
      </c>
      <c r="C3027" s="227" t="s">
        <v>88</v>
      </c>
      <c r="D3027" s="230">
        <v>414</v>
      </c>
      <c r="E3027" s="231">
        <v>6.4150001999999998E-3</v>
      </c>
      <c r="F3027" s="231">
        <v>1.0265698199999999E-3</v>
      </c>
      <c r="G3027" s="231">
        <v>9.3652128000000002E-4</v>
      </c>
      <c r="H3027" s="231">
        <v>4.45190866E-3</v>
      </c>
    </row>
    <row r="3028" spans="1:8">
      <c r="A3028" s="227" t="s">
        <v>134</v>
      </c>
      <c r="B3028" s="227" t="s">
        <v>57</v>
      </c>
      <c r="C3028" s="227" t="s">
        <v>89</v>
      </c>
      <c r="D3028" s="230">
        <v>986</v>
      </c>
      <c r="E3028" s="231">
        <v>7.06037277E-3</v>
      </c>
      <c r="F3028" s="231">
        <v>1.14720649E-3</v>
      </c>
      <c r="G3028" s="231">
        <v>1.0493315999999999E-3</v>
      </c>
      <c r="H3028" s="231">
        <v>4.8638341800000002E-3</v>
      </c>
    </row>
    <row r="3029" spans="1:8">
      <c r="A3029" s="227" t="s">
        <v>134</v>
      </c>
      <c r="B3029" s="227" t="s">
        <v>59</v>
      </c>
      <c r="C3029" s="227" t="s">
        <v>89</v>
      </c>
      <c r="D3029" s="230">
        <v>377</v>
      </c>
      <c r="E3029" s="231">
        <v>6.14835053E-3</v>
      </c>
      <c r="F3029" s="231">
        <v>1.0382279800000001E-3</v>
      </c>
      <c r="G3029" s="231">
        <v>9.3737694E-4</v>
      </c>
      <c r="H3029" s="231">
        <v>4.1727451099999998E-3</v>
      </c>
    </row>
    <row r="3030" spans="1:8">
      <c r="A3030" s="227" t="s">
        <v>134</v>
      </c>
      <c r="B3030" s="227" t="s">
        <v>60</v>
      </c>
      <c r="C3030" s="227" t="s">
        <v>89</v>
      </c>
      <c r="D3030" s="230">
        <v>250</v>
      </c>
      <c r="E3030" s="231">
        <v>7.3571757100000003E-3</v>
      </c>
      <c r="F3030" s="231">
        <v>1.05828679E-3</v>
      </c>
      <c r="G3030" s="231">
        <v>1.0307868E-3</v>
      </c>
      <c r="H3030" s="231">
        <v>5.26810162E-3</v>
      </c>
    </row>
    <row r="3031" spans="1:8">
      <c r="A3031" s="227" t="s">
        <v>134</v>
      </c>
      <c r="B3031" s="227" t="s">
        <v>61</v>
      </c>
      <c r="C3031" s="227" t="s">
        <v>89</v>
      </c>
      <c r="D3031" s="230">
        <v>85</v>
      </c>
      <c r="E3031" s="231">
        <v>8.5283222000000006E-3</v>
      </c>
      <c r="F3031" s="231">
        <v>1.4283766899999999E-3</v>
      </c>
      <c r="G3031" s="231">
        <v>1.1173744999999999E-3</v>
      </c>
      <c r="H3031" s="231">
        <v>5.98257054E-3</v>
      </c>
    </row>
    <row r="3032" spans="1:8">
      <c r="A3032" s="227" t="s">
        <v>134</v>
      </c>
      <c r="B3032" s="227" t="s">
        <v>62</v>
      </c>
      <c r="C3032" s="227" t="s">
        <v>89</v>
      </c>
      <c r="D3032" s="230">
        <v>274</v>
      </c>
      <c r="E3032" s="231">
        <v>7.5890441100000001E-3</v>
      </c>
      <c r="F3032" s="231">
        <v>1.2910581499999999E-3</v>
      </c>
      <c r="G3032" s="231">
        <v>1.1991836599999999E-3</v>
      </c>
      <c r="H3032" s="231">
        <v>5.0988018200000002E-3</v>
      </c>
    </row>
    <row r="3033" spans="1:8">
      <c r="A3033" s="227" t="s">
        <v>134</v>
      </c>
      <c r="B3033" s="227" t="s">
        <v>57</v>
      </c>
      <c r="C3033" s="227" t="s">
        <v>90</v>
      </c>
      <c r="D3033" s="230">
        <v>778</v>
      </c>
      <c r="E3033" s="231">
        <v>7.77547164E-3</v>
      </c>
      <c r="F3033" s="231">
        <v>9.5097803999999995E-4</v>
      </c>
      <c r="G3033" s="231">
        <v>1.64386044E-3</v>
      </c>
      <c r="H3033" s="231">
        <v>5.18063267E-3</v>
      </c>
    </row>
    <row r="3034" spans="1:8">
      <c r="A3034" s="227" t="s">
        <v>134</v>
      </c>
      <c r="B3034" s="227" t="s">
        <v>59</v>
      </c>
      <c r="C3034" s="227" t="s">
        <v>90</v>
      </c>
      <c r="D3034" s="230">
        <v>286</v>
      </c>
      <c r="E3034" s="231">
        <v>6.7624560399999999E-3</v>
      </c>
      <c r="F3034" s="231">
        <v>8.5854512999999997E-4</v>
      </c>
      <c r="G3034" s="231">
        <v>1.4470423E-3</v>
      </c>
      <c r="H3034" s="231">
        <v>4.4568681099999997E-3</v>
      </c>
    </row>
    <row r="3035" spans="1:8">
      <c r="A3035" s="227" t="s">
        <v>134</v>
      </c>
      <c r="B3035" s="227" t="s">
        <v>60</v>
      </c>
      <c r="C3035" s="227" t="s">
        <v>90</v>
      </c>
      <c r="D3035" s="230">
        <v>197</v>
      </c>
      <c r="E3035" s="231">
        <v>7.5806657499999999E-3</v>
      </c>
      <c r="F3035" s="231">
        <v>9.8009470999999991E-4</v>
      </c>
      <c r="G3035" s="231">
        <v>1.7280618800000001E-3</v>
      </c>
      <c r="H3035" s="231">
        <v>4.8725086900000001E-3</v>
      </c>
    </row>
    <row r="3036" spans="1:8">
      <c r="A3036" s="227" t="s">
        <v>134</v>
      </c>
      <c r="B3036" s="227" t="s">
        <v>61</v>
      </c>
      <c r="C3036" s="227" t="s">
        <v>90</v>
      </c>
      <c r="D3036" s="230">
        <v>74</v>
      </c>
      <c r="E3036" s="231">
        <v>9.5102912999999994E-3</v>
      </c>
      <c r="F3036" s="231">
        <v>1.10422894E-3</v>
      </c>
      <c r="G3036" s="231">
        <v>1.76661012E-3</v>
      </c>
      <c r="H3036" s="231">
        <v>6.6394516800000001E-3</v>
      </c>
    </row>
    <row r="3037" spans="1:8">
      <c r="A3037" s="227" t="s">
        <v>134</v>
      </c>
      <c r="B3037" s="227" t="s">
        <v>62</v>
      </c>
      <c r="C3037" s="227" t="s">
        <v>90</v>
      </c>
      <c r="D3037" s="230">
        <v>221</v>
      </c>
      <c r="E3037" s="231">
        <v>8.67919365E-3</v>
      </c>
      <c r="F3037" s="231">
        <v>9.933276300000001E-4</v>
      </c>
      <c r="G3037" s="231">
        <v>1.7824071699999999E-3</v>
      </c>
      <c r="H3037" s="231">
        <v>5.9034583599999997E-3</v>
      </c>
    </row>
    <row r="3038" spans="1:8">
      <c r="A3038" s="227" t="s">
        <v>134</v>
      </c>
      <c r="B3038" s="227" t="s">
        <v>57</v>
      </c>
      <c r="C3038" s="227" t="s">
        <v>91</v>
      </c>
      <c r="D3038" s="230">
        <v>1490</v>
      </c>
      <c r="E3038" s="231">
        <v>5.2547614500000001E-3</v>
      </c>
      <c r="F3038" s="231">
        <v>1.0666400199999999E-3</v>
      </c>
      <c r="G3038" s="231">
        <v>5.3058173000000003E-4</v>
      </c>
      <c r="H3038" s="231">
        <v>3.65753921E-3</v>
      </c>
    </row>
    <row r="3039" spans="1:8">
      <c r="A3039" s="227" t="s">
        <v>134</v>
      </c>
      <c r="B3039" s="227" t="s">
        <v>59</v>
      </c>
      <c r="C3039" s="227" t="s">
        <v>91</v>
      </c>
      <c r="D3039" s="230">
        <v>755</v>
      </c>
      <c r="E3039" s="231">
        <v>4.9384808800000003E-3</v>
      </c>
      <c r="F3039" s="231">
        <v>9.6822087999999995E-4</v>
      </c>
      <c r="G3039" s="231">
        <v>4.9555409000000001E-4</v>
      </c>
      <c r="H3039" s="231">
        <v>3.4747054099999999E-3</v>
      </c>
    </row>
    <row r="3040" spans="1:8">
      <c r="A3040" s="227" t="s">
        <v>134</v>
      </c>
      <c r="B3040" s="227" t="s">
        <v>60</v>
      </c>
      <c r="C3040" s="227" t="s">
        <v>91</v>
      </c>
      <c r="D3040" s="230">
        <v>291</v>
      </c>
      <c r="E3040" s="231">
        <v>5.1971567600000001E-3</v>
      </c>
      <c r="F3040" s="231">
        <v>1.1311169199999999E-3</v>
      </c>
      <c r="G3040" s="231">
        <v>4.9935542999999995E-4</v>
      </c>
      <c r="H3040" s="231">
        <v>3.5666839299999999E-3</v>
      </c>
    </row>
    <row r="3041" spans="1:8">
      <c r="A3041" s="227" t="s">
        <v>134</v>
      </c>
      <c r="B3041" s="227" t="s">
        <v>61</v>
      </c>
      <c r="C3041" s="227" t="s">
        <v>91</v>
      </c>
      <c r="D3041" s="230">
        <v>99</v>
      </c>
      <c r="E3041" s="231">
        <v>6.4409134900000001E-3</v>
      </c>
      <c r="F3041" s="231">
        <v>1.39987816E-3</v>
      </c>
      <c r="G3041" s="231">
        <v>5.5462003999999997E-4</v>
      </c>
      <c r="H3041" s="231">
        <v>4.4864148400000003E-3</v>
      </c>
    </row>
    <row r="3042" spans="1:8">
      <c r="A3042" s="227" t="s">
        <v>134</v>
      </c>
      <c r="B3042" s="227" t="s">
        <v>62</v>
      </c>
      <c r="C3042" s="227" t="s">
        <v>91</v>
      </c>
      <c r="D3042" s="230">
        <v>345</v>
      </c>
      <c r="E3042" s="231">
        <v>5.6551259100000003E-3</v>
      </c>
      <c r="F3042" s="231">
        <v>1.13201129E-3</v>
      </c>
      <c r="G3042" s="231">
        <v>6.2667715999999997E-4</v>
      </c>
      <c r="H3042" s="231">
        <v>3.8964369399999998E-3</v>
      </c>
    </row>
    <row r="3043" spans="1:8">
      <c r="A3043" s="227" t="s">
        <v>134</v>
      </c>
      <c r="B3043" s="227" t="s">
        <v>57</v>
      </c>
      <c r="C3043" s="227" t="s">
        <v>92</v>
      </c>
      <c r="D3043" s="230">
        <v>1053</v>
      </c>
      <c r="E3043" s="231">
        <v>7.3954593800000003E-3</v>
      </c>
      <c r="F3043" s="231">
        <v>9.2024307E-4</v>
      </c>
      <c r="G3043" s="231">
        <v>1.39127381E-3</v>
      </c>
      <c r="H3043" s="231">
        <v>5.0839420200000001E-3</v>
      </c>
    </row>
    <row r="3044" spans="1:8">
      <c r="A3044" s="227" t="s">
        <v>134</v>
      </c>
      <c r="B3044" s="227" t="s">
        <v>59</v>
      </c>
      <c r="C3044" s="227" t="s">
        <v>92</v>
      </c>
      <c r="D3044" s="230">
        <v>460</v>
      </c>
      <c r="E3044" s="231">
        <v>6.7876406600000001E-3</v>
      </c>
      <c r="F3044" s="231">
        <v>8.1348103999999996E-4</v>
      </c>
      <c r="G3044" s="231">
        <v>1.31473909E-3</v>
      </c>
      <c r="H3044" s="231">
        <v>4.6594200599999998E-3</v>
      </c>
    </row>
    <row r="3045" spans="1:8">
      <c r="A3045" s="227" t="s">
        <v>134</v>
      </c>
      <c r="B3045" s="227" t="s">
        <v>60</v>
      </c>
      <c r="C3045" s="227" t="s">
        <v>92</v>
      </c>
      <c r="D3045" s="230">
        <v>258</v>
      </c>
      <c r="E3045" s="231">
        <v>6.6577840199999998E-3</v>
      </c>
      <c r="F3045" s="231">
        <v>8.7146475E-4</v>
      </c>
      <c r="G3045" s="231">
        <v>1.1752168799999999E-3</v>
      </c>
      <c r="H3045" s="231">
        <v>4.6111018800000002E-3</v>
      </c>
    </row>
    <row r="3046" spans="1:8">
      <c r="A3046" s="227" t="s">
        <v>134</v>
      </c>
      <c r="B3046" s="227" t="s">
        <v>61</v>
      </c>
      <c r="C3046" s="227" t="s">
        <v>92</v>
      </c>
      <c r="D3046" s="230">
        <v>120</v>
      </c>
      <c r="E3046" s="231">
        <v>8.6019480500000006E-3</v>
      </c>
      <c r="F3046" s="231">
        <v>1.22743028E-3</v>
      </c>
      <c r="G3046" s="231">
        <v>1.60908541E-3</v>
      </c>
      <c r="H3046" s="231">
        <v>5.7654318499999998E-3</v>
      </c>
    </row>
    <row r="3047" spans="1:8">
      <c r="A3047" s="227" t="s">
        <v>134</v>
      </c>
      <c r="B3047" s="227" t="s">
        <v>62</v>
      </c>
      <c r="C3047" s="227" t="s">
        <v>92</v>
      </c>
      <c r="D3047" s="230">
        <v>215</v>
      </c>
      <c r="E3047" s="231">
        <v>8.9077301499999994E-3</v>
      </c>
      <c r="F3047" s="231">
        <v>1.0357448E-3</v>
      </c>
      <c r="G3047" s="231">
        <v>1.6927215500000001E-3</v>
      </c>
      <c r="H3047" s="231">
        <v>6.1792633099999996E-3</v>
      </c>
    </row>
    <row r="3048" spans="1:8">
      <c r="A3048" s="227" t="s">
        <v>134</v>
      </c>
      <c r="B3048" s="227" t="s">
        <v>57</v>
      </c>
      <c r="C3048" s="227" t="s">
        <v>93</v>
      </c>
      <c r="D3048" s="230">
        <v>700</v>
      </c>
      <c r="E3048" s="231">
        <v>8.3657900999999993E-3</v>
      </c>
      <c r="F3048" s="231">
        <v>1.1010249E-3</v>
      </c>
      <c r="G3048" s="231">
        <v>1.8006776600000001E-3</v>
      </c>
      <c r="H3048" s="231">
        <v>5.46408706E-3</v>
      </c>
    </row>
    <row r="3049" spans="1:8">
      <c r="A3049" s="227" t="s">
        <v>134</v>
      </c>
      <c r="B3049" s="227" t="s">
        <v>59</v>
      </c>
      <c r="C3049" s="227" t="s">
        <v>93</v>
      </c>
      <c r="D3049" s="230">
        <v>259</v>
      </c>
      <c r="E3049" s="231">
        <v>7.1843716400000002E-3</v>
      </c>
      <c r="F3049" s="231">
        <v>1.05189988E-3</v>
      </c>
      <c r="G3049" s="231">
        <v>1.57621883E-3</v>
      </c>
      <c r="H3049" s="231">
        <v>4.5562524600000001E-3</v>
      </c>
    </row>
    <row r="3050" spans="1:8">
      <c r="A3050" s="227" t="s">
        <v>134</v>
      </c>
      <c r="B3050" s="227" t="s">
        <v>60</v>
      </c>
      <c r="C3050" s="227" t="s">
        <v>93</v>
      </c>
      <c r="D3050" s="230">
        <v>196</v>
      </c>
      <c r="E3050" s="231">
        <v>8.6391012200000006E-3</v>
      </c>
      <c r="F3050" s="231">
        <v>1.1152444800000001E-3</v>
      </c>
      <c r="G3050" s="231">
        <v>1.8309474199999999E-3</v>
      </c>
      <c r="H3050" s="231">
        <v>5.69290886E-3</v>
      </c>
    </row>
    <row r="3051" spans="1:8">
      <c r="A3051" s="227" t="s">
        <v>134</v>
      </c>
      <c r="B3051" s="227" t="s">
        <v>61</v>
      </c>
      <c r="C3051" s="227" t="s">
        <v>93</v>
      </c>
      <c r="D3051" s="230">
        <v>46</v>
      </c>
      <c r="E3051" s="231">
        <v>9.9803741500000005E-3</v>
      </c>
      <c r="F3051" s="231">
        <v>1.2917671100000001E-3</v>
      </c>
      <c r="G3051" s="231">
        <v>2.07125579E-3</v>
      </c>
      <c r="H3051" s="231">
        <v>6.6173507899999996E-3</v>
      </c>
    </row>
    <row r="3052" spans="1:8">
      <c r="A3052" s="227" t="s">
        <v>134</v>
      </c>
      <c r="B3052" s="227" t="s">
        <v>62</v>
      </c>
      <c r="C3052" s="227" t="s">
        <v>93</v>
      </c>
      <c r="D3052" s="230">
        <v>199</v>
      </c>
      <c r="E3052" s="231">
        <v>9.2610038499999995E-3</v>
      </c>
      <c r="F3052" s="231">
        <v>1.1068651100000001E-3</v>
      </c>
      <c r="G3052" s="231">
        <v>2.0004533999999998E-3</v>
      </c>
      <c r="H3052" s="231">
        <v>6.1536848499999996E-3</v>
      </c>
    </row>
    <row r="3053" spans="1:8">
      <c r="A3053" s="227" t="s">
        <v>134</v>
      </c>
      <c r="B3053" s="227" t="s">
        <v>57</v>
      </c>
      <c r="C3053" s="227" t="s">
        <v>94</v>
      </c>
      <c r="D3053" s="230">
        <v>846</v>
      </c>
      <c r="E3053" s="231">
        <v>6.9080939600000002E-3</v>
      </c>
      <c r="F3053" s="231">
        <v>1.04909518E-3</v>
      </c>
      <c r="G3053" s="231">
        <v>1.1709376100000001E-3</v>
      </c>
      <c r="H3053" s="231">
        <v>4.6880606799999999E-3</v>
      </c>
    </row>
    <row r="3054" spans="1:8">
      <c r="A3054" s="227" t="s">
        <v>134</v>
      </c>
      <c r="B3054" s="227" t="s">
        <v>59</v>
      </c>
      <c r="C3054" s="227" t="s">
        <v>94</v>
      </c>
      <c r="D3054" s="230">
        <v>335</v>
      </c>
      <c r="E3054" s="231">
        <v>6.1832156299999998E-3</v>
      </c>
      <c r="F3054" s="231">
        <v>9.3390661999999999E-4</v>
      </c>
      <c r="G3054" s="231">
        <v>9.4430599000000005E-4</v>
      </c>
      <c r="H3054" s="231">
        <v>4.3050025200000001E-3</v>
      </c>
    </row>
    <row r="3055" spans="1:8">
      <c r="A3055" s="227" t="s">
        <v>134</v>
      </c>
      <c r="B3055" s="227" t="s">
        <v>60</v>
      </c>
      <c r="C3055" s="227" t="s">
        <v>94</v>
      </c>
      <c r="D3055" s="230">
        <v>204</v>
      </c>
      <c r="E3055" s="231">
        <v>6.7009915099999996E-3</v>
      </c>
      <c r="F3055" s="231">
        <v>1.10231683E-3</v>
      </c>
      <c r="G3055" s="231">
        <v>1.11116763E-3</v>
      </c>
      <c r="H3055" s="231">
        <v>4.4875065899999999E-3</v>
      </c>
    </row>
    <row r="3056" spans="1:8">
      <c r="A3056" s="227" t="s">
        <v>134</v>
      </c>
      <c r="B3056" s="227" t="s">
        <v>61</v>
      </c>
      <c r="C3056" s="227" t="s">
        <v>94</v>
      </c>
      <c r="D3056" s="230">
        <v>88</v>
      </c>
      <c r="E3056" s="231">
        <v>7.7997419600000003E-3</v>
      </c>
      <c r="F3056" s="231">
        <v>1.26433585E-3</v>
      </c>
      <c r="G3056" s="231">
        <v>1.41440421E-3</v>
      </c>
      <c r="H3056" s="231">
        <v>5.1210014699999999E-3</v>
      </c>
    </row>
    <row r="3057" spans="1:8">
      <c r="A3057" s="227" t="s">
        <v>134</v>
      </c>
      <c r="B3057" s="227" t="s">
        <v>62</v>
      </c>
      <c r="C3057" s="227" t="s">
        <v>94</v>
      </c>
      <c r="D3057" s="230">
        <v>219</v>
      </c>
      <c r="E3057" s="231">
        <v>7.8515556600000005E-3</v>
      </c>
      <c r="F3057" s="231">
        <v>1.0892311199999999E-3</v>
      </c>
      <c r="G3057" s="231">
        <v>1.4754563899999999E-3</v>
      </c>
      <c r="H3057" s="231">
        <v>5.2868676799999997E-3</v>
      </c>
    </row>
    <row r="3058" spans="1:8">
      <c r="A3058" s="227" t="s">
        <v>134</v>
      </c>
      <c r="B3058" s="227" t="s">
        <v>57</v>
      </c>
      <c r="C3058" s="227" t="s">
        <v>95</v>
      </c>
      <c r="D3058" s="230">
        <v>392</v>
      </c>
      <c r="E3058" s="231">
        <v>8.2022389800000001E-3</v>
      </c>
      <c r="F3058" s="231">
        <v>7.0155990000000002E-4</v>
      </c>
      <c r="G3058" s="231">
        <v>1.6664892799999999E-3</v>
      </c>
      <c r="H3058" s="231">
        <v>5.8341893400000004E-3</v>
      </c>
    </row>
    <row r="3059" spans="1:8">
      <c r="A3059" s="227" t="s">
        <v>134</v>
      </c>
      <c r="B3059" s="227" t="s">
        <v>59</v>
      </c>
      <c r="C3059" s="227" t="s">
        <v>95</v>
      </c>
      <c r="D3059" s="230">
        <v>129</v>
      </c>
      <c r="E3059" s="231">
        <v>6.7667059000000003E-3</v>
      </c>
      <c r="F3059" s="231">
        <v>5.3267636000000002E-4</v>
      </c>
      <c r="G3059" s="231">
        <v>1.40862738E-3</v>
      </c>
      <c r="H3059" s="231">
        <v>4.8254017199999997E-3</v>
      </c>
    </row>
    <row r="3060" spans="1:8">
      <c r="A3060" s="227" t="s">
        <v>134</v>
      </c>
      <c r="B3060" s="227" t="s">
        <v>60</v>
      </c>
      <c r="C3060" s="227" t="s">
        <v>95</v>
      </c>
      <c r="D3060" s="230">
        <v>83</v>
      </c>
      <c r="E3060" s="231">
        <v>8.67065461E-3</v>
      </c>
      <c r="F3060" s="231">
        <v>8.8311553999999997E-4</v>
      </c>
      <c r="G3060" s="231">
        <v>1.58955243E-3</v>
      </c>
      <c r="H3060" s="231">
        <v>6.1979861700000001E-3</v>
      </c>
    </row>
    <row r="3061" spans="1:8">
      <c r="A3061" s="227" t="s">
        <v>134</v>
      </c>
      <c r="B3061" s="227" t="s">
        <v>61</v>
      </c>
      <c r="C3061" s="227" t="s">
        <v>95</v>
      </c>
      <c r="D3061" s="230">
        <v>48</v>
      </c>
      <c r="E3061" s="231">
        <v>9.2763789700000005E-3</v>
      </c>
      <c r="F3061" s="231">
        <v>8.5431104000000002E-4</v>
      </c>
      <c r="G3061" s="231">
        <v>1.59770426E-3</v>
      </c>
      <c r="H3061" s="231">
        <v>6.8243631800000001E-3</v>
      </c>
    </row>
    <row r="3062" spans="1:8">
      <c r="A3062" s="227" t="s">
        <v>134</v>
      </c>
      <c r="B3062" s="227" t="s">
        <v>62</v>
      </c>
      <c r="C3062" s="227" t="s">
        <v>95</v>
      </c>
      <c r="D3062" s="230">
        <v>132</v>
      </c>
      <c r="E3062" s="231">
        <v>8.9200158799999998E-3</v>
      </c>
      <c r="F3062" s="231">
        <v>6.9689931999999998E-4</v>
      </c>
      <c r="G3062" s="231">
        <v>1.9918803799999999E-3</v>
      </c>
      <c r="H3062" s="231">
        <v>6.2312357199999996E-3</v>
      </c>
    </row>
    <row r="3063" spans="1:8">
      <c r="A3063" s="227" t="s">
        <v>134</v>
      </c>
      <c r="B3063" s="227" t="s">
        <v>57</v>
      </c>
      <c r="C3063" s="227" t="s">
        <v>96</v>
      </c>
      <c r="D3063" s="230">
        <v>1356</v>
      </c>
      <c r="E3063" s="231">
        <v>6.8489410299999998E-3</v>
      </c>
      <c r="F3063" s="231">
        <v>9.5166860999999997E-4</v>
      </c>
      <c r="G3063" s="231">
        <v>1.2861132500000001E-3</v>
      </c>
      <c r="H3063" s="231">
        <v>4.6111586699999997E-3</v>
      </c>
    </row>
    <row r="3064" spans="1:8">
      <c r="A3064" s="227" t="s">
        <v>134</v>
      </c>
      <c r="B3064" s="227" t="s">
        <v>59</v>
      </c>
      <c r="C3064" s="227" t="s">
        <v>96</v>
      </c>
      <c r="D3064" s="230">
        <v>581</v>
      </c>
      <c r="E3064" s="231">
        <v>5.9382368499999996E-3</v>
      </c>
      <c r="F3064" s="231">
        <v>8.7735839999999999E-4</v>
      </c>
      <c r="G3064" s="231">
        <v>1.1908544400000001E-3</v>
      </c>
      <c r="H3064" s="231">
        <v>3.8700234999999999E-3</v>
      </c>
    </row>
    <row r="3065" spans="1:8">
      <c r="A3065" s="227" t="s">
        <v>134</v>
      </c>
      <c r="B3065" s="227" t="s">
        <v>60</v>
      </c>
      <c r="C3065" s="227" t="s">
        <v>96</v>
      </c>
      <c r="D3065" s="230">
        <v>427</v>
      </c>
      <c r="E3065" s="231">
        <v>7.26987355E-3</v>
      </c>
      <c r="F3065" s="231">
        <v>8.7193139999999997E-4</v>
      </c>
      <c r="G3065" s="231">
        <v>1.0583363499999999E-3</v>
      </c>
      <c r="H3065" s="231">
        <v>5.3396053100000004E-3</v>
      </c>
    </row>
    <row r="3066" spans="1:8">
      <c r="A3066" s="227" t="s">
        <v>134</v>
      </c>
      <c r="B3066" s="227" t="s">
        <v>61</v>
      </c>
      <c r="C3066" s="227" t="s">
        <v>96</v>
      </c>
      <c r="D3066" s="230">
        <v>72</v>
      </c>
      <c r="E3066" s="231">
        <v>8.41740591E-3</v>
      </c>
      <c r="F3066" s="231">
        <v>1.18216283E-3</v>
      </c>
      <c r="G3066" s="231">
        <v>1.8504048300000001E-3</v>
      </c>
      <c r="H3066" s="231">
        <v>5.3848377299999996E-3</v>
      </c>
    </row>
    <row r="3067" spans="1:8">
      <c r="A3067" s="227" t="s">
        <v>134</v>
      </c>
      <c r="B3067" s="227" t="s">
        <v>62</v>
      </c>
      <c r="C3067" s="227" t="s">
        <v>96</v>
      </c>
      <c r="D3067" s="230">
        <v>276</v>
      </c>
      <c r="E3067" s="231">
        <v>7.70564926E-3</v>
      </c>
      <c r="F3067" s="231">
        <v>1.1713295900000001E-3</v>
      </c>
      <c r="G3067" s="231">
        <v>1.6918274500000001E-3</v>
      </c>
      <c r="H3067" s="231">
        <v>4.8424917099999997E-3</v>
      </c>
    </row>
    <row r="3068" spans="1:8">
      <c r="A3068" s="227" t="s">
        <v>134</v>
      </c>
      <c r="B3068" s="227" t="s">
        <v>57</v>
      </c>
      <c r="C3068" s="227" t="s">
        <v>97</v>
      </c>
      <c r="D3068" s="230">
        <v>675</v>
      </c>
      <c r="E3068" s="231">
        <v>7.8678667000000001E-3</v>
      </c>
      <c r="F3068" s="231">
        <v>9.8832281000000004E-4</v>
      </c>
      <c r="G3068" s="231">
        <v>1.47885778E-3</v>
      </c>
      <c r="H3068" s="231">
        <v>5.4006856299999998E-3</v>
      </c>
    </row>
    <row r="3069" spans="1:8">
      <c r="A3069" s="227" t="s">
        <v>134</v>
      </c>
      <c r="B3069" s="227" t="s">
        <v>59</v>
      </c>
      <c r="C3069" s="227" t="s">
        <v>97</v>
      </c>
      <c r="D3069" s="230">
        <v>239</v>
      </c>
      <c r="E3069" s="231">
        <v>7.0777155399999996E-3</v>
      </c>
      <c r="F3069" s="231">
        <v>8.2064520000000001E-4</v>
      </c>
      <c r="G3069" s="231">
        <v>1.36172104E-3</v>
      </c>
      <c r="H3069" s="231">
        <v>4.8953488200000001E-3</v>
      </c>
    </row>
    <row r="3070" spans="1:8">
      <c r="A3070" s="227" t="s">
        <v>134</v>
      </c>
      <c r="B3070" s="227" t="s">
        <v>60</v>
      </c>
      <c r="C3070" s="227" t="s">
        <v>97</v>
      </c>
      <c r="D3070" s="230">
        <v>184</v>
      </c>
      <c r="E3070" s="231">
        <v>7.8765975000000005E-3</v>
      </c>
      <c r="F3070" s="231">
        <v>1.0967690899999999E-3</v>
      </c>
      <c r="G3070" s="231">
        <v>1.32076517E-3</v>
      </c>
      <c r="H3070" s="231">
        <v>5.4590627700000002E-3</v>
      </c>
    </row>
    <row r="3071" spans="1:8">
      <c r="A3071" s="227" t="s">
        <v>134</v>
      </c>
      <c r="B3071" s="227" t="s">
        <v>61</v>
      </c>
      <c r="C3071" s="227" t="s">
        <v>97</v>
      </c>
      <c r="D3071" s="230">
        <v>70</v>
      </c>
      <c r="E3071" s="231">
        <v>8.6641862599999998E-3</v>
      </c>
      <c r="F3071" s="231">
        <v>1.1835315E-3</v>
      </c>
      <c r="G3071" s="231">
        <v>1.71378944E-3</v>
      </c>
      <c r="H3071" s="231">
        <v>5.7668648300000002E-3</v>
      </c>
    </row>
    <row r="3072" spans="1:8">
      <c r="A3072" s="227" t="s">
        <v>134</v>
      </c>
      <c r="B3072" s="227" t="s">
        <v>62</v>
      </c>
      <c r="C3072" s="227" t="s">
        <v>97</v>
      </c>
      <c r="D3072" s="230">
        <v>182</v>
      </c>
      <c r="E3072" s="231">
        <v>8.5903792900000001E-3</v>
      </c>
      <c r="F3072" s="231">
        <v>1.0237965700000001E-3</v>
      </c>
      <c r="G3072" s="231">
        <v>1.7021517500000001E-3</v>
      </c>
      <c r="H3072" s="231">
        <v>5.8644304700000002E-3</v>
      </c>
    </row>
    <row r="3073" spans="1:8">
      <c r="A3073" s="227" t="s">
        <v>134</v>
      </c>
      <c r="B3073" s="227" t="s">
        <v>57</v>
      </c>
      <c r="C3073" s="227" t="s">
        <v>98</v>
      </c>
      <c r="D3073" s="230">
        <v>538</v>
      </c>
      <c r="E3073" s="231">
        <v>7.1630608199999999E-3</v>
      </c>
      <c r="F3073" s="231">
        <v>2.6424576999999999E-4</v>
      </c>
      <c r="G3073" s="231">
        <v>1.5949846E-3</v>
      </c>
      <c r="H3073" s="231">
        <v>5.2926861599999998E-3</v>
      </c>
    </row>
    <row r="3074" spans="1:8">
      <c r="A3074" s="227" t="s">
        <v>134</v>
      </c>
      <c r="B3074" s="227" t="s">
        <v>59</v>
      </c>
      <c r="C3074" s="227" t="s">
        <v>98</v>
      </c>
      <c r="D3074" s="230">
        <v>213</v>
      </c>
      <c r="E3074" s="231">
        <v>6.3866607700000001E-3</v>
      </c>
      <c r="F3074" s="231">
        <v>2.5305356999999999E-4</v>
      </c>
      <c r="G3074" s="231">
        <v>1.54674162E-3</v>
      </c>
      <c r="H3074" s="231">
        <v>4.5756170400000004E-3</v>
      </c>
    </row>
    <row r="3075" spans="1:8">
      <c r="A3075" s="227" t="s">
        <v>134</v>
      </c>
      <c r="B3075" s="227" t="s">
        <v>60</v>
      </c>
      <c r="C3075" s="227" t="s">
        <v>98</v>
      </c>
      <c r="D3075" s="230">
        <v>157</v>
      </c>
      <c r="E3075" s="231">
        <v>7.8063810000000003E-3</v>
      </c>
      <c r="F3075" s="231">
        <v>2.8470724E-4</v>
      </c>
      <c r="G3075" s="231">
        <v>1.64167527E-3</v>
      </c>
      <c r="H3075" s="231">
        <v>5.8685713899999997E-3</v>
      </c>
    </row>
    <row r="3076" spans="1:8">
      <c r="A3076" s="227" t="s">
        <v>134</v>
      </c>
      <c r="B3076" s="227" t="s">
        <v>61</v>
      </c>
      <c r="C3076" s="227" t="s">
        <v>98</v>
      </c>
      <c r="D3076" s="230">
        <v>20</v>
      </c>
      <c r="E3076" s="231">
        <v>8.6712960700000008E-3</v>
      </c>
      <c r="F3076" s="231">
        <v>2.0717568999999999E-4</v>
      </c>
      <c r="G3076" s="231">
        <v>2.1753470100000002E-3</v>
      </c>
      <c r="H3076" s="231">
        <v>6.2777775299999996E-3</v>
      </c>
    </row>
    <row r="3077" spans="1:8">
      <c r="A3077" s="227" t="s">
        <v>134</v>
      </c>
      <c r="B3077" s="227" t="s">
        <v>62</v>
      </c>
      <c r="C3077" s="227" t="s">
        <v>98</v>
      </c>
      <c r="D3077" s="230">
        <v>148</v>
      </c>
      <c r="E3077" s="231">
        <v>7.3941908100000004E-3</v>
      </c>
      <c r="F3077" s="231">
        <v>2.6635987999999998E-4</v>
      </c>
      <c r="G3077" s="231">
        <v>1.5364580600000001E-3</v>
      </c>
      <c r="H3077" s="231">
        <v>5.58065855E-3</v>
      </c>
    </row>
    <row r="3078" spans="1:8">
      <c r="A3078" s="227" t="s">
        <v>134</v>
      </c>
      <c r="B3078" s="227" t="s">
        <v>57</v>
      </c>
      <c r="C3078" s="227" t="s">
        <v>99</v>
      </c>
      <c r="D3078" s="230">
        <v>1744</v>
      </c>
      <c r="E3078" s="231">
        <v>5.8929156800000002E-3</v>
      </c>
      <c r="F3078" s="231">
        <v>8.9632020999999996E-4</v>
      </c>
      <c r="G3078" s="231">
        <v>8.3529085999999996E-4</v>
      </c>
      <c r="H3078" s="231">
        <v>4.1613041199999997E-3</v>
      </c>
    </row>
    <row r="3079" spans="1:8">
      <c r="A3079" s="227" t="s">
        <v>134</v>
      </c>
      <c r="B3079" s="227" t="s">
        <v>59</v>
      </c>
      <c r="C3079" s="227" t="s">
        <v>99</v>
      </c>
      <c r="D3079" s="230">
        <v>643</v>
      </c>
      <c r="E3079" s="231">
        <v>5.3415879499999997E-3</v>
      </c>
      <c r="F3079" s="231">
        <v>8.3966914000000001E-4</v>
      </c>
      <c r="G3079" s="231">
        <v>6.9925021999999999E-4</v>
      </c>
      <c r="H3079" s="231">
        <v>3.80266809E-3</v>
      </c>
    </row>
    <row r="3080" spans="1:8">
      <c r="A3080" s="227" t="s">
        <v>134</v>
      </c>
      <c r="B3080" s="227" t="s">
        <v>60</v>
      </c>
      <c r="C3080" s="227" t="s">
        <v>99</v>
      </c>
      <c r="D3080" s="230">
        <v>305</v>
      </c>
      <c r="E3080" s="231">
        <v>6.0211746199999999E-3</v>
      </c>
      <c r="F3080" s="231">
        <v>9.911579199999999E-4</v>
      </c>
      <c r="G3080" s="231">
        <v>7.8373533999999997E-4</v>
      </c>
      <c r="H3080" s="231">
        <v>4.2462808699999998E-3</v>
      </c>
    </row>
    <row r="3081" spans="1:8">
      <c r="A3081" s="227" t="s">
        <v>134</v>
      </c>
      <c r="B3081" s="227" t="s">
        <v>61</v>
      </c>
      <c r="C3081" s="227" t="s">
        <v>99</v>
      </c>
      <c r="D3081" s="230">
        <v>124</v>
      </c>
      <c r="E3081" s="231">
        <v>7.1884331700000003E-3</v>
      </c>
      <c r="F3081" s="231">
        <v>1.01581142E-3</v>
      </c>
      <c r="G3081" s="231">
        <v>8.2894616000000001E-4</v>
      </c>
      <c r="H3081" s="231">
        <v>5.3436750899999996E-3</v>
      </c>
    </row>
    <row r="3082" spans="1:8">
      <c r="A3082" s="227" t="s">
        <v>134</v>
      </c>
      <c r="B3082" s="227" t="s">
        <v>62</v>
      </c>
      <c r="C3082" s="227" t="s">
        <v>99</v>
      </c>
      <c r="D3082" s="230">
        <v>672</v>
      </c>
      <c r="E3082" s="231">
        <v>6.1231844100000004E-3</v>
      </c>
      <c r="F3082" s="231">
        <v>8.8543363999999997E-4</v>
      </c>
      <c r="G3082" s="231">
        <v>9.9003088999999995E-4</v>
      </c>
      <c r="H3082" s="231">
        <v>4.2477193899999998E-3</v>
      </c>
    </row>
    <row r="3083" spans="1:8">
      <c r="A3083" s="227" t="s">
        <v>134</v>
      </c>
      <c r="B3083" s="227" t="s">
        <v>57</v>
      </c>
      <c r="C3083" s="227" t="s">
        <v>100</v>
      </c>
      <c r="D3083" s="230">
        <v>1209</v>
      </c>
      <c r="E3083" s="231">
        <v>8.0077847300000001E-3</v>
      </c>
      <c r="F3083" s="231">
        <v>1.2484871800000001E-3</v>
      </c>
      <c r="G3083" s="231">
        <v>1.20179838E-3</v>
      </c>
      <c r="H3083" s="231">
        <v>5.5463171099999998E-3</v>
      </c>
    </row>
    <row r="3084" spans="1:8">
      <c r="A3084" s="227" t="s">
        <v>134</v>
      </c>
      <c r="B3084" s="227" t="s">
        <v>59</v>
      </c>
      <c r="C3084" s="227" t="s">
        <v>100</v>
      </c>
      <c r="D3084" s="230">
        <v>474</v>
      </c>
      <c r="E3084" s="231">
        <v>7.1414964599999997E-3</v>
      </c>
      <c r="F3084" s="231">
        <v>1.16934751E-3</v>
      </c>
      <c r="G3084" s="231">
        <v>1.0317039300000001E-3</v>
      </c>
      <c r="H3084" s="231">
        <v>4.9295297599999998E-3</v>
      </c>
    </row>
    <row r="3085" spans="1:8">
      <c r="A3085" s="227" t="s">
        <v>134</v>
      </c>
      <c r="B3085" s="227" t="s">
        <v>60</v>
      </c>
      <c r="C3085" s="227" t="s">
        <v>100</v>
      </c>
      <c r="D3085" s="230">
        <v>350</v>
      </c>
      <c r="E3085" s="231">
        <v>8.3661373199999996E-3</v>
      </c>
      <c r="F3085" s="231">
        <v>1.1792325500000001E-3</v>
      </c>
      <c r="G3085" s="231">
        <v>1.27933177E-3</v>
      </c>
      <c r="H3085" s="231">
        <v>5.8961307100000001E-3</v>
      </c>
    </row>
    <row r="3086" spans="1:8">
      <c r="A3086" s="227" t="s">
        <v>134</v>
      </c>
      <c r="B3086" s="227" t="s">
        <v>61</v>
      </c>
      <c r="C3086" s="227" t="s">
        <v>100</v>
      </c>
      <c r="D3086" s="230">
        <v>71</v>
      </c>
      <c r="E3086" s="231">
        <v>8.2022689099999994E-3</v>
      </c>
      <c r="F3086" s="231">
        <v>1.4278492699999999E-3</v>
      </c>
      <c r="G3086" s="231">
        <v>1.4159491700000001E-3</v>
      </c>
      <c r="H3086" s="231">
        <v>5.3470589900000004E-3</v>
      </c>
    </row>
    <row r="3087" spans="1:8">
      <c r="A3087" s="227" t="s">
        <v>134</v>
      </c>
      <c r="B3087" s="227" t="s">
        <v>62</v>
      </c>
      <c r="C3087" s="227" t="s">
        <v>100</v>
      </c>
      <c r="D3087" s="230">
        <v>314</v>
      </c>
      <c r="E3087" s="231">
        <v>8.87208045E-3</v>
      </c>
      <c r="F3087" s="231">
        <v>1.4045910599999999E-3</v>
      </c>
      <c r="G3087" s="231">
        <v>1.3237199699999999E-3</v>
      </c>
      <c r="H3087" s="231">
        <v>6.1325265699999996E-3</v>
      </c>
    </row>
    <row r="3088" spans="1:8">
      <c r="A3088" s="227" t="s">
        <v>134</v>
      </c>
      <c r="B3088" s="227" t="s">
        <v>57</v>
      </c>
      <c r="C3088" s="227" t="s">
        <v>101</v>
      </c>
      <c r="D3088" s="230">
        <v>677</v>
      </c>
      <c r="E3088" s="231">
        <v>7.6221686400000004E-3</v>
      </c>
      <c r="F3088" s="231">
        <v>6.9813697000000005E-4</v>
      </c>
      <c r="G3088" s="231">
        <v>2.0313267000000002E-3</v>
      </c>
      <c r="H3088" s="231">
        <v>4.8927045000000001E-3</v>
      </c>
    </row>
    <row r="3089" spans="1:8">
      <c r="A3089" s="227" t="s">
        <v>134</v>
      </c>
      <c r="B3089" s="227" t="s">
        <v>59</v>
      </c>
      <c r="C3089" s="227" t="s">
        <v>101</v>
      </c>
      <c r="D3089" s="230">
        <v>287</v>
      </c>
      <c r="E3089" s="231">
        <v>6.7229640099999996E-3</v>
      </c>
      <c r="F3089" s="231">
        <v>6.3153286999999996E-4</v>
      </c>
      <c r="G3089" s="231">
        <v>1.84229393E-3</v>
      </c>
      <c r="H3089" s="231">
        <v>4.2491367500000002E-3</v>
      </c>
    </row>
    <row r="3090" spans="1:8">
      <c r="A3090" s="227" t="s">
        <v>134</v>
      </c>
      <c r="B3090" s="227" t="s">
        <v>60</v>
      </c>
      <c r="C3090" s="227" t="s">
        <v>101</v>
      </c>
      <c r="D3090" s="230">
        <v>175</v>
      </c>
      <c r="E3090" s="231">
        <v>7.7042325499999996E-3</v>
      </c>
      <c r="F3090" s="231">
        <v>6.7949712E-4</v>
      </c>
      <c r="G3090" s="231">
        <v>1.98935162E-3</v>
      </c>
      <c r="H3090" s="231">
        <v>5.0353833400000004E-3</v>
      </c>
    </row>
    <row r="3091" spans="1:8">
      <c r="A3091" s="227" t="s">
        <v>134</v>
      </c>
      <c r="B3091" s="227" t="s">
        <v>61</v>
      </c>
      <c r="C3091" s="227" t="s">
        <v>101</v>
      </c>
      <c r="D3091" s="230">
        <v>53</v>
      </c>
      <c r="E3091" s="231">
        <v>1.10517119E-2</v>
      </c>
      <c r="F3091" s="231">
        <v>9.3749974000000003E-4</v>
      </c>
      <c r="G3091" s="231">
        <v>2.36351305E-3</v>
      </c>
      <c r="H3091" s="231">
        <v>7.7506985599999998E-3</v>
      </c>
    </row>
    <row r="3092" spans="1:8">
      <c r="A3092" s="227" t="s">
        <v>134</v>
      </c>
      <c r="B3092" s="227" t="s">
        <v>62</v>
      </c>
      <c r="C3092" s="227" t="s">
        <v>101</v>
      </c>
      <c r="D3092" s="230">
        <v>162</v>
      </c>
      <c r="E3092" s="231">
        <v>8.0045436499999994E-3</v>
      </c>
      <c r="F3092" s="231">
        <v>7.5795872999999999E-4</v>
      </c>
      <c r="G3092" s="231">
        <v>2.3028833E-3</v>
      </c>
      <c r="H3092" s="231">
        <v>4.9437011700000002E-3</v>
      </c>
    </row>
    <row r="3093" spans="1:8">
      <c r="A3093" s="227" t="s">
        <v>134</v>
      </c>
      <c r="B3093" s="227" t="s">
        <v>57</v>
      </c>
      <c r="C3093" s="227" t="s">
        <v>102</v>
      </c>
      <c r="D3093" s="230">
        <v>1047</v>
      </c>
      <c r="E3093" s="231">
        <v>6.8482368E-3</v>
      </c>
      <c r="F3093" s="231">
        <v>9.9697304999999997E-4</v>
      </c>
      <c r="G3093" s="231">
        <v>7.6405446999999998E-4</v>
      </c>
      <c r="H3093" s="231">
        <v>5.0872088200000004E-3</v>
      </c>
    </row>
    <row r="3094" spans="1:8">
      <c r="A3094" s="227" t="s">
        <v>134</v>
      </c>
      <c r="B3094" s="227" t="s">
        <v>59</v>
      </c>
      <c r="C3094" s="227" t="s">
        <v>102</v>
      </c>
      <c r="D3094" s="230">
        <v>442</v>
      </c>
      <c r="E3094" s="231">
        <v>6.0768861800000002E-3</v>
      </c>
      <c r="F3094" s="231">
        <v>8.0727835000000004E-4</v>
      </c>
      <c r="G3094" s="231">
        <v>6.9750794999999999E-4</v>
      </c>
      <c r="H3094" s="231">
        <v>4.5720994399999996E-3</v>
      </c>
    </row>
    <row r="3095" spans="1:8">
      <c r="A3095" s="227" t="s">
        <v>134</v>
      </c>
      <c r="B3095" s="227" t="s">
        <v>60</v>
      </c>
      <c r="C3095" s="227" t="s">
        <v>102</v>
      </c>
      <c r="D3095" s="230">
        <v>231</v>
      </c>
      <c r="E3095" s="231">
        <v>6.8375218400000002E-3</v>
      </c>
      <c r="F3095" s="231">
        <v>9.9231378000000001E-4</v>
      </c>
      <c r="G3095" s="231">
        <v>7.5136259000000002E-4</v>
      </c>
      <c r="H3095" s="231">
        <v>5.0938449699999997E-3</v>
      </c>
    </row>
    <row r="3096" spans="1:8">
      <c r="A3096" s="227" t="s">
        <v>134</v>
      </c>
      <c r="B3096" s="227" t="s">
        <v>61</v>
      </c>
      <c r="C3096" s="227" t="s">
        <v>102</v>
      </c>
      <c r="D3096" s="230">
        <v>61</v>
      </c>
      <c r="E3096" s="231">
        <v>8.78092722E-3</v>
      </c>
      <c r="F3096" s="231">
        <v>1.4600407599999999E-3</v>
      </c>
      <c r="G3096" s="231">
        <v>8.3029727000000003E-4</v>
      </c>
      <c r="H3096" s="231">
        <v>6.49058871E-3</v>
      </c>
    </row>
    <row r="3097" spans="1:8">
      <c r="A3097" s="227" t="s">
        <v>134</v>
      </c>
      <c r="B3097" s="227" t="s">
        <v>62</v>
      </c>
      <c r="C3097" s="227" t="s">
        <v>102</v>
      </c>
      <c r="D3097" s="230">
        <v>313</v>
      </c>
      <c r="E3097" s="231">
        <v>7.5687416400000004E-3</v>
      </c>
      <c r="F3097" s="231">
        <v>1.1780408400000001E-3</v>
      </c>
      <c r="G3097" s="231">
        <v>8.5448442999999999E-4</v>
      </c>
      <c r="H3097" s="231">
        <v>5.5362159100000004E-3</v>
      </c>
    </row>
    <row r="3098" spans="1:8">
      <c r="A3098" s="227" t="s">
        <v>134</v>
      </c>
      <c r="B3098" s="227" t="s">
        <v>57</v>
      </c>
      <c r="C3098" s="227" t="s">
        <v>103</v>
      </c>
      <c r="D3098" s="230">
        <v>1469</v>
      </c>
      <c r="E3098" s="231">
        <v>4.5794015399999999E-3</v>
      </c>
      <c r="F3098" s="231">
        <v>7.3370466000000003E-4</v>
      </c>
      <c r="G3098" s="231">
        <v>4.5558810000000002E-4</v>
      </c>
      <c r="H3098" s="231">
        <v>3.3901082999999999E-3</v>
      </c>
    </row>
    <row r="3099" spans="1:8">
      <c r="A3099" s="227" t="s">
        <v>134</v>
      </c>
      <c r="B3099" s="227" t="s">
        <v>59</v>
      </c>
      <c r="C3099" s="227" t="s">
        <v>103</v>
      </c>
      <c r="D3099" s="230">
        <v>574</v>
      </c>
      <c r="E3099" s="231">
        <v>4.1771315000000003E-3</v>
      </c>
      <c r="F3099" s="231">
        <v>6.6427903000000003E-4</v>
      </c>
      <c r="G3099" s="231">
        <v>4.0995187000000003E-4</v>
      </c>
      <c r="H3099" s="231">
        <v>3.1029001299999999E-3</v>
      </c>
    </row>
    <row r="3100" spans="1:8">
      <c r="A3100" s="227" t="s">
        <v>134</v>
      </c>
      <c r="B3100" s="227" t="s">
        <v>60</v>
      </c>
      <c r="C3100" s="227" t="s">
        <v>103</v>
      </c>
      <c r="D3100" s="230">
        <v>251</v>
      </c>
      <c r="E3100" s="231">
        <v>4.8327059800000001E-3</v>
      </c>
      <c r="F3100" s="231">
        <v>8.4416937000000001E-4</v>
      </c>
      <c r="G3100" s="231">
        <v>4.4009124E-4</v>
      </c>
      <c r="H3100" s="231">
        <v>3.5484448799999999E-3</v>
      </c>
    </row>
    <row r="3101" spans="1:8">
      <c r="A3101" s="227" t="s">
        <v>134</v>
      </c>
      <c r="B3101" s="227" t="s">
        <v>61</v>
      </c>
      <c r="C3101" s="227" t="s">
        <v>103</v>
      </c>
      <c r="D3101" s="230">
        <v>93</v>
      </c>
      <c r="E3101" s="231">
        <v>5.2438020300000004E-3</v>
      </c>
      <c r="F3101" s="231">
        <v>9.6960853E-4</v>
      </c>
      <c r="G3101" s="231">
        <v>4.9843163999999996E-4</v>
      </c>
      <c r="H3101" s="231">
        <v>3.7757614499999998E-3</v>
      </c>
    </row>
    <row r="3102" spans="1:8">
      <c r="A3102" s="227" t="s">
        <v>134</v>
      </c>
      <c r="B3102" s="227" t="s">
        <v>62</v>
      </c>
      <c r="C3102" s="227" t="s">
        <v>103</v>
      </c>
      <c r="D3102" s="230">
        <v>551</v>
      </c>
      <c r="E3102" s="231">
        <v>4.7709339200000004E-3</v>
      </c>
      <c r="F3102" s="231">
        <v>7.1589088999999997E-4</v>
      </c>
      <c r="G3102" s="231">
        <v>5.0295734E-4</v>
      </c>
      <c r="H3102" s="231">
        <v>3.5520851900000001E-3</v>
      </c>
    </row>
    <row r="3103" spans="1:8">
      <c r="A3103" s="227" t="s">
        <v>134</v>
      </c>
      <c r="B3103" s="227" t="s">
        <v>57</v>
      </c>
      <c r="C3103" s="227" t="s">
        <v>104</v>
      </c>
      <c r="D3103" s="230">
        <v>591</v>
      </c>
      <c r="E3103" s="231">
        <v>7.2501290100000001E-3</v>
      </c>
      <c r="F3103" s="231">
        <v>8.3879699999999996E-4</v>
      </c>
      <c r="G3103" s="231">
        <v>1.24052117E-3</v>
      </c>
      <c r="H3103" s="231">
        <v>5.1708103799999999E-3</v>
      </c>
    </row>
    <row r="3104" spans="1:8">
      <c r="A3104" s="227" t="s">
        <v>134</v>
      </c>
      <c r="B3104" s="227" t="s">
        <v>59</v>
      </c>
      <c r="C3104" s="227" t="s">
        <v>104</v>
      </c>
      <c r="D3104" s="230">
        <v>235</v>
      </c>
      <c r="E3104" s="231">
        <v>5.9317865799999999E-3</v>
      </c>
      <c r="F3104" s="231">
        <v>6.0155609999999998E-4</v>
      </c>
      <c r="G3104" s="231">
        <v>1.1287428700000001E-3</v>
      </c>
      <c r="H3104" s="231">
        <v>4.2014871599999996E-3</v>
      </c>
    </row>
    <row r="3105" spans="1:8">
      <c r="A3105" s="227" t="s">
        <v>134</v>
      </c>
      <c r="B3105" s="227" t="s">
        <v>60</v>
      </c>
      <c r="C3105" s="227" t="s">
        <v>104</v>
      </c>
      <c r="D3105" s="230">
        <v>105</v>
      </c>
      <c r="E3105" s="231">
        <v>7.0001100000000004E-3</v>
      </c>
      <c r="F3105" s="231">
        <v>1.0025350200000001E-3</v>
      </c>
      <c r="G3105" s="231">
        <v>1.1632493199999999E-3</v>
      </c>
      <c r="H3105" s="231">
        <v>4.8343251399999999E-3</v>
      </c>
    </row>
    <row r="3106" spans="1:8">
      <c r="A3106" s="227" t="s">
        <v>134</v>
      </c>
      <c r="B3106" s="227" t="s">
        <v>61</v>
      </c>
      <c r="C3106" s="227" t="s">
        <v>104</v>
      </c>
      <c r="D3106" s="230">
        <v>54</v>
      </c>
      <c r="E3106" s="231">
        <v>8.7114195100000003E-3</v>
      </c>
      <c r="F3106" s="231">
        <v>1.0427380999999999E-3</v>
      </c>
      <c r="G3106" s="231">
        <v>1.3460217199999999E-3</v>
      </c>
      <c r="H3106" s="231">
        <v>6.3226592200000004E-3</v>
      </c>
    </row>
    <row r="3107" spans="1:8">
      <c r="A3107" s="227" t="s">
        <v>134</v>
      </c>
      <c r="B3107" s="227" t="s">
        <v>62</v>
      </c>
      <c r="C3107" s="227" t="s">
        <v>104</v>
      </c>
      <c r="D3107" s="230">
        <v>197</v>
      </c>
      <c r="E3107" s="231">
        <v>8.5554730600000007E-3</v>
      </c>
      <c r="F3107" s="231">
        <v>9.786259199999999E-4</v>
      </c>
      <c r="G3107" s="231">
        <v>1.3861273499999999E-3</v>
      </c>
      <c r="H3107" s="231">
        <v>6.1907193500000002E-3</v>
      </c>
    </row>
    <row r="3108" spans="1:8">
      <c r="A3108" s="227" t="s">
        <v>134</v>
      </c>
      <c r="B3108" s="227" t="s">
        <v>57</v>
      </c>
      <c r="C3108" s="227" t="s">
        <v>105</v>
      </c>
      <c r="D3108" s="230">
        <v>2973</v>
      </c>
      <c r="E3108" s="231">
        <v>4.8146705299999997E-3</v>
      </c>
      <c r="F3108" s="231">
        <v>1.07457448E-3</v>
      </c>
      <c r="G3108" s="231">
        <v>6.1775477000000005E-4</v>
      </c>
      <c r="H3108" s="231">
        <v>3.1110781699999999E-3</v>
      </c>
    </row>
    <row r="3109" spans="1:8">
      <c r="A3109" s="227" t="s">
        <v>134</v>
      </c>
      <c r="B3109" s="227" t="s">
        <v>59</v>
      </c>
      <c r="C3109" s="227" t="s">
        <v>105</v>
      </c>
      <c r="D3109" s="230">
        <v>1507</v>
      </c>
      <c r="E3109" s="231">
        <v>4.56690512E-3</v>
      </c>
      <c r="F3109" s="231">
        <v>9.9561589999999991E-4</v>
      </c>
      <c r="G3109" s="231">
        <v>5.7033972000000005E-4</v>
      </c>
      <c r="H3109" s="231">
        <v>2.9897052100000001E-3</v>
      </c>
    </row>
    <row r="3110" spans="1:8">
      <c r="A3110" s="227" t="s">
        <v>134</v>
      </c>
      <c r="B3110" s="227" t="s">
        <v>60</v>
      </c>
      <c r="C3110" s="227" t="s">
        <v>105</v>
      </c>
      <c r="D3110" s="230">
        <v>599</v>
      </c>
      <c r="E3110" s="231">
        <v>4.9790350400000004E-3</v>
      </c>
      <c r="F3110" s="231">
        <v>1.20656315E-3</v>
      </c>
      <c r="G3110" s="231">
        <v>5.9130163E-4</v>
      </c>
      <c r="H3110" s="231">
        <v>3.1697695800000001E-3</v>
      </c>
    </row>
    <row r="3111" spans="1:8">
      <c r="A3111" s="227" t="s">
        <v>134</v>
      </c>
      <c r="B3111" s="227" t="s">
        <v>61</v>
      </c>
      <c r="C3111" s="227" t="s">
        <v>105</v>
      </c>
      <c r="D3111" s="230">
        <v>94</v>
      </c>
      <c r="E3111" s="231">
        <v>5.772877E-3</v>
      </c>
      <c r="F3111" s="231">
        <v>1.50770761E-3</v>
      </c>
      <c r="G3111" s="231">
        <v>6.3718946000000003E-4</v>
      </c>
      <c r="H3111" s="231">
        <v>3.6152972399999999E-3</v>
      </c>
    </row>
    <row r="3112" spans="1:8">
      <c r="A3112" s="227" t="s">
        <v>134</v>
      </c>
      <c r="B3112" s="227" t="s">
        <v>62</v>
      </c>
      <c r="C3112" s="227" t="s">
        <v>105</v>
      </c>
      <c r="D3112" s="230">
        <v>773</v>
      </c>
      <c r="E3112" s="231">
        <v>5.0538124600000003E-3</v>
      </c>
      <c r="F3112" s="231">
        <v>1.07355877E-3</v>
      </c>
      <c r="G3112" s="231">
        <v>7.2832794000000001E-4</v>
      </c>
      <c r="H3112" s="231">
        <v>3.2409052100000001E-3</v>
      </c>
    </row>
    <row r="3113" spans="1:8">
      <c r="A3113" s="227" t="s">
        <v>134</v>
      </c>
      <c r="B3113" s="227" t="s">
        <v>57</v>
      </c>
      <c r="C3113" s="227" t="s">
        <v>106</v>
      </c>
      <c r="D3113" s="230">
        <v>861</v>
      </c>
      <c r="E3113" s="231">
        <v>6.3800703000000004E-3</v>
      </c>
      <c r="F3113" s="231">
        <v>9.3801058000000004E-4</v>
      </c>
      <c r="G3113" s="231">
        <v>9.6193839999999999E-4</v>
      </c>
      <c r="H3113" s="231">
        <v>4.4801208599999998E-3</v>
      </c>
    </row>
    <row r="3114" spans="1:8">
      <c r="A3114" s="227" t="s">
        <v>134</v>
      </c>
      <c r="B3114" s="227" t="s">
        <v>59</v>
      </c>
      <c r="C3114" s="227" t="s">
        <v>106</v>
      </c>
      <c r="D3114" s="230">
        <v>392</v>
      </c>
      <c r="E3114" s="231">
        <v>5.9259256700000002E-3</v>
      </c>
      <c r="F3114" s="231">
        <v>7.9090466999999997E-4</v>
      </c>
      <c r="G3114" s="231">
        <v>8.8213907000000004E-4</v>
      </c>
      <c r="H3114" s="231">
        <v>4.2528814799999998E-3</v>
      </c>
    </row>
    <row r="3115" spans="1:8">
      <c r="A3115" s="227" t="s">
        <v>134</v>
      </c>
      <c r="B3115" s="227" t="s">
        <v>60</v>
      </c>
      <c r="C3115" s="227" t="s">
        <v>106</v>
      </c>
      <c r="D3115" s="230">
        <v>171</v>
      </c>
      <c r="E3115" s="231">
        <v>6.11205846E-3</v>
      </c>
      <c r="F3115" s="231">
        <v>1.04315549E-3</v>
      </c>
      <c r="G3115" s="231">
        <v>8.8402890000000001E-4</v>
      </c>
      <c r="H3115" s="231">
        <v>4.1848735999999997E-3</v>
      </c>
    </row>
    <row r="3116" spans="1:8">
      <c r="A3116" s="227" t="s">
        <v>134</v>
      </c>
      <c r="B3116" s="227" t="s">
        <v>61</v>
      </c>
      <c r="C3116" s="227" t="s">
        <v>106</v>
      </c>
      <c r="D3116" s="230">
        <v>90</v>
      </c>
      <c r="E3116" s="231">
        <v>7.5648145999999998E-3</v>
      </c>
      <c r="F3116" s="231">
        <v>1.31661498E-3</v>
      </c>
      <c r="G3116" s="231">
        <v>9.849534599999999E-4</v>
      </c>
      <c r="H3116" s="231">
        <v>5.2632456399999998E-3</v>
      </c>
    </row>
    <row r="3117" spans="1:8">
      <c r="A3117" s="227" t="s">
        <v>134</v>
      </c>
      <c r="B3117" s="227" t="s">
        <v>62</v>
      </c>
      <c r="C3117" s="227" t="s">
        <v>106</v>
      </c>
      <c r="D3117" s="230">
        <v>208</v>
      </c>
      <c r="E3117" s="231">
        <v>6.9436651700000001E-3</v>
      </c>
      <c r="F3117" s="231">
        <v>9.6498818999999996E-4</v>
      </c>
      <c r="G3117" s="231">
        <v>1.1664216099999999E-3</v>
      </c>
      <c r="H3117" s="231">
        <v>4.81225492E-3</v>
      </c>
    </row>
    <row r="3118" spans="1:8">
      <c r="A3118" s="227" t="s">
        <v>134</v>
      </c>
      <c r="B3118" s="227" t="s">
        <v>57</v>
      </c>
      <c r="C3118" s="227" t="s">
        <v>107</v>
      </c>
      <c r="D3118" s="230">
        <v>2745</v>
      </c>
      <c r="E3118" s="231">
        <v>5.9529487200000002E-3</v>
      </c>
      <c r="F3118" s="231">
        <v>1.0407978400000001E-3</v>
      </c>
      <c r="G3118" s="231">
        <v>8.8396386999999997E-4</v>
      </c>
      <c r="H3118" s="231">
        <v>4.0281865300000001E-3</v>
      </c>
    </row>
    <row r="3119" spans="1:8">
      <c r="A3119" s="227" t="s">
        <v>134</v>
      </c>
      <c r="B3119" s="227" t="s">
        <v>59</v>
      </c>
      <c r="C3119" s="227" t="s">
        <v>107</v>
      </c>
      <c r="D3119" s="230">
        <v>1017</v>
      </c>
      <c r="E3119" s="231">
        <v>5.3532537000000003E-3</v>
      </c>
      <c r="F3119" s="231">
        <v>9.8486583000000007E-4</v>
      </c>
      <c r="G3119" s="231">
        <v>6.9376137000000003E-4</v>
      </c>
      <c r="H3119" s="231">
        <v>3.6746260099999998E-3</v>
      </c>
    </row>
    <row r="3120" spans="1:8">
      <c r="A3120" s="227" t="s">
        <v>134</v>
      </c>
      <c r="B3120" s="227" t="s">
        <v>60</v>
      </c>
      <c r="C3120" s="227" t="s">
        <v>107</v>
      </c>
      <c r="D3120" s="230">
        <v>537</v>
      </c>
      <c r="E3120" s="231">
        <v>5.7850754499999997E-3</v>
      </c>
      <c r="F3120" s="231">
        <v>1.0582624000000001E-3</v>
      </c>
      <c r="G3120" s="231">
        <v>8.2850518000000004E-4</v>
      </c>
      <c r="H3120" s="231">
        <v>3.8983074099999998E-3</v>
      </c>
    </row>
    <row r="3121" spans="1:8">
      <c r="A3121" s="227" t="s">
        <v>134</v>
      </c>
      <c r="B3121" s="227" t="s">
        <v>61</v>
      </c>
      <c r="C3121" s="227" t="s">
        <v>107</v>
      </c>
      <c r="D3121" s="230">
        <v>176</v>
      </c>
      <c r="E3121" s="231">
        <v>8.1043505399999993E-3</v>
      </c>
      <c r="F3121" s="231">
        <v>1.34193474E-3</v>
      </c>
      <c r="G3121" s="231">
        <v>1.0330516499999999E-3</v>
      </c>
      <c r="H3121" s="231">
        <v>5.7293637100000001E-3</v>
      </c>
    </row>
    <row r="3122" spans="1:8">
      <c r="A3122" s="227" t="s">
        <v>134</v>
      </c>
      <c r="B3122" s="227" t="s">
        <v>62</v>
      </c>
      <c r="C3122" s="227" t="s">
        <v>107</v>
      </c>
      <c r="D3122" s="230">
        <v>1015</v>
      </c>
      <c r="E3122" s="231">
        <v>6.2695901599999996E-3</v>
      </c>
      <c r="F3122" s="231">
        <v>1.0353833399999999E-3</v>
      </c>
      <c r="G3122" s="231">
        <v>1.0780306800000001E-3</v>
      </c>
      <c r="H3122" s="231">
        <v>4.1561756399999998E-3</v>
      </c>
    </row>
    <row r="3123" spans="1:8">
      <c r="A3123" s="227" t="s">
        <v>135</v>
      </c>
      <c r="B3123" s="227" t="s">
        <v>57</v>
      </c>
      <c r="C3123" s="227" t="s">
        <v>58</v>
      </c>
      <c r="D3123" s="230">
        <v>56526</v>
      </c>
      <c r="E3123" s="231">
        <v>6.3232813400000004E-3</v>
      </c>
      <c r="F3123" s="231">
        <v>9.7484552999999995E-4</v>
      </c>
      <c r="G3123" s="231">
        <v>1.0473703299999999E-3</v>
      </c>
      <c r="H3123" s="231">
        <v>4.3000981399999999E-3</v>
      </c>
    </row>
    <row r="3124" spans="1:8">
      <c r="A3124" s="227" t="s">
        <v>135</v>
      </c>
      <c r="B3124" s="227" t="s">
        <v>59</v>
      </c>
      <c r="C3124" s="227" t="s">
        <v>58</v>
      </c>
      <c r="D3124" s="230">
        <v>24587</v>
      </c>
      <c r="E3124" s="231">
        <v>5.6244664099999999E-3</v>
      </c>
      <c r="F3124" s="231">
        <v>8.8924942E-4</v>
      </c>
      <c r="G3124" s="231">
        <v>9.0844665000000004E-4</v>
      </c>
      <c r="H3124" s="231">
        <v>3.8257384599999999E-3</v>
      </c>
    </row>
    <row r="3125" spans="1:8">
      <c r="A3125" s="227" t="s">
        <v>135</v>
      </c>
      <c r="B3125" s="227" t="s">
        <v>60</v>
      </c>
      <c r="C3125" s="227" t="s">
        <v>58</v>
      </c>
      <c r="D3125" s="230">
        <v>12708</v>
      </c>
      <c r="E3125" s="231">
        <v>6.2838667700000003E-3</v>
      </c>
      <c r="F3125" s="231">
        <v>9.7404534000000004E-4</v>
      </c>
      <c r="G3125" s="231">
        <v>1.0267352500000001E-3</v>
      </c>
      <c r="H3125" s="231">
        <v>4.2821457799999997E-3</v>
      </c>
    </row>
    <row r="3126" spans="1:8">
      <c r="A3126" s="227" t="s">
        <v>135</v>
      </c>
      <c r="B3126" s="227" t="s">
        <v>61</v>
      </c>
      <c r="C3126" s="227" t="s">
        <v>58</v>
      </c>
      <c r="D3126" s="230">
        <v>4560</v>
      </c>
      <c r="E3126" s="231">
        <v>7.7505987700000004E-3</v>
      </c>
      <c r="F3126" s="231">
        <v>1.25839604E-3</v>
      </c>
      <c r="G3126" s="231">
        <v>1.27255398E-3</v>
      </c>
      <c r="H3126" s="231">
        <v>5.2191381000000004E-3</v>
      </c>
    </row>
    <row r="3127" spans="1:8">
      <c r="A3127" s="227" t="s">
        <v>135</v>
      </c>
      <c r="B3127" s="227" t="s">
        <v>62</v>
      </c>
      <c r="C3127" s="227" t="s">
        <v>58</v>
      </c>
      <c r="D3127" s="230">
        <v>14671</v>
      </c>
      <c r="E3127" s="231">
        <v>7.0849251100000002E-3</v>
      </c>
      <c r="F3127" s="231">
        <v>1.0308560100000001E-3</v>
      </c>
      <c r="G3127" s="231">
        <v>1.2280744200000001E-3</v>
      </c>
      <c r="H3127" s="231">
        <v>4.8249701899999997E-3</v>
      </c>
    </row>
    <row r="3128" spans="1:8">
      <c r="A3128" s="227" t="s">
        <v>135</v>
      </c>
      <c r="B3128" s="227" t="s">
        <v>57</v>
      </c>
      <c r="C3128" s="227" t="s">
        <v>63</v>
      </c>
      <c r="D3128" s="230">
        <v>1253</v>
      </c>
      <c r="E3128" s="231">
        <v>6.7636835899999997E-3</v>
      </c>
      <c r="F3128" s="231">
        <v>1.4861274900000001E-3</v>
      </c>
      <c r="G3128" s="231">
        <v>9.4690311999999998E-4</v>
      </c>
      <c r="H3128" s="231">
        <v>4.3306524899999997E-3</v>
      </c>
    </row>
    <row r="3129" spans="1:8">
      <c r="A3129" s="227" t="s">
        <v>135</v>
      </c>
      <c r="B3129" s="227" t="s">
        <v>59</v>
      </c>
      <c r="C3129" s="227" t="s">
        <v>63</v>
      </c>
      <c r="D3129" s="230">
        <v>524</v>
      </c>
      <c r="E3129" s="231">
        <v>6.3633550300000001E-3</v>
      </c>
      <c r="F3129" s="231">
        <v>1.33260861E-3</v>
      </c>
      <c r="G3129" s="231">
        <v>8.6229036999999997E-4</v>
      </c>
      <c r="H3129" s="231">
        <v>4.1684555400000002E-3</v>
      </c>
    </row>
    <row r="3130" spans="1:8">
      <c r="A3130" s="227" t="s">
        <v>135</v>
      </c>
      <c r="B3130" s="227" t="s">
        <v>60</v>
      </c>
      <c r="C3130" s="227" t="s">
        <v>63</v>
      </c>
      <c r="D3130" s="230">
        <v>280</v>
      </c>
      <c r="E3130" s="231">
        <v>6.30551399E-3</v>
      </c>
      <c r="F3130" s="231">
        <v>1.46097857E-3</v>
      </c>
      <c r="G3130" s="231">
        <v>8.6144156000000005E-4</v>
      </c>
      <c r="H3130" s="231">
        <v>3.9830933400000004E-3</v>
      </c>
    </row>
    <row r="3131" spans="1:8">
      <c r="A3131" s="227" t="s">
        <v>135</v>
      </c>
      <c r="B3131" s="227" t="s">
        <v>61</v>
      </c>
      <c r="C3131" s="227" t="s">
        <v>63</v>
      </c>
      <c r="D3131" s="230">
        <v>150</v>
      </c>
      <c r="E3131" s="231">
        <v>7.5529318499999998E-3</v>
      </c>
      <c r="F3131" s="231">
        <v>2.06666642E-3</v>
      </c>
      <c r="G3131" s="231">
        <v>1.1344133400000001E-3</v>
      </c>
      <c r="H3131" s="231">
        <v>4.3518515999999997E-3</v>
      </c>
    </row>
    <row r="3132" spans="1:8">
      <c r="A3132" s="227" t="s">
        <v>135</v>
      </c>
      <c r="B3132" s="227" t="s">
        <v>62</v>
      </c>
      <c r="C3132" s="227" t="s">
        <v>63</v>
      </c>
      <c r="D3132" s="230">
        <v>299</v>
      </c>
      <c r="E3132" s="231">
        <v>7.4983739499999997E-3</v>
      </c>
      <c r="F3132" s="231">
        <v>1.4874811800000001E-3</v>
      </c>
      <c r="G3132" s="231">
        <v>1.0811498899999999E-3</v>
      </c>
      <c r="H3132" s="231">
        <v>4.92974242E-3</v>
      </c>
    </row>
    <row r="3133" spans="1:8">
      <c r="A3133" s="227" t="s">
        <v>135</v>
      </c>
      <c r="B3133" s="227" t="s">
        <v>57</v>
      </c>
      <c r="C3133" s="227" t="s">
        <v>64</v>
      </c>
      <c r="D3133" s="230">
        <v>677</v>
      </c>
      <c r="E3133" s="231">
        <v>6.3340613800000004E-3</v>
      </c>
      <c r="F3133" s="231">
        <v>9.4189347000000004E-4</v>
      </c>
      <c r="G3133" s="231">
        <v>1.2036179799999999E-3</v>
      </c>
      <c r="H3133" s="231">
        <v>4.1885494599999996E-3</v>
      </c>
    </row>
    <row r="3134" spans="1:8">
      <c r="A3134" s="227" t="s">
        <v>135</v>
      </c>
      <c r="B3134" s="227" t="s">
        <v>59</v>
      </c>
      <c r="C3134" s="227" t="s">
        <v>64</v>
      </c>
      <c r="D3134" s="230">
        <v>289</v>
      </c>
      <c r="E3134" s="231">
        <v>5.7946460400000004E-3</v>
      </c>
      <c r="F3134" s="231">
        <v>8.2928818999999997E-4</v>
      </c>
      <c r="G3134" s="231">
        <v>1.08143478E-3</v>
      </c>
      <c r="H3134" s="231">
        <v>3.8839225999999999E-3</v>
      </c>
    </row>
    <row r="3135" spans="1:8">
      <c r="A3135" s="227" t="s">
        <v>135</v>
      </c>
      <c r="B3135" s="227" t="s">
        <v>60</v>
      </c>
      <c r="C3135" s="227" t="s">
        <v>64</v>
      </c>
      <c r="D3135" s="230">
        <v>142</v>
      </c>
      <c r="E3135" s="231">
        <v>5.5476490799999997E-3</v>
      </c>
      <c r="F3135" s="231">
        <v>8.5851891E-4</v>
      </c>
      <c r="G3135" s="231">
        <v>9.6904320000000001E-4</v>
      </c>
      <c r="H3135" s="231">
        <v>3.7200864899999998E-3</v>
      </c>
    </row>
    <row r="3136" spans="1:8">
      <c r="A3136" s="227" t="s">
        <v>135</v>
      </c>
      <c r="B3136" s="227" t="s">
        <v>61</v>
      </c>
      <c r="C3136" s="227" t="s">
        <v>64</v>
      </c>
      <c r="D3136" s="230">
        <v>63</v>
      </c>
      <c r="E3136" s="231">
        <v>7.8323410199999995E-3</v>
      </c>
      <c r="F3136" s="231">
        <v>1.3798865899999999E-3</v>
      </c>
      <c r="G3136" s="231">
        <v>1.6945912100000001E-3</v>
      </c>
      <c r="H3136" s="231">
        <v>4.7578627800000002E-3</v>
      </c>
    </row>
    <row r="3137" spans="1:8">
      <c r="A3137" s="227" t="s">
        <v>135</v>
      </c>
      <c r="B3137" s="227" t="s">
        <v>62</v>
      </c>
      <c r="C3137" s="227" t="s">
        <v>64</v>
      </c>
      <c r="D3137" s="230">
        <v>183</v>
      </c>
      <c r="E3137" s="231">
        <v>7.2803453400000001E-3</v>
      </c>
      <c r="F3137" s="231">
        <v>1.03363417E-3</v>
      </c>
      <c r="G3137" s="231">
        <v>1.4095701799999999E-3</v>
      </c>
      <c r="H3137" s="231">
        <v>4.8371405199999998E-3</v>
      </c>
    </row>
    <row r="3138" spans="1:8">
      <c r="A3138" s="227" t="s">
        <v>135</v>
      </c>
      <c r="B3138" s="227" t="s">
        <v>57</v>
      </c>
      <c r="C3138" s="227" t="s">
        <v>65</v>
      </c>
      <c r="D3138" s="230">
        <v>771</v>
      </c>
      <c r="E3138" s="231">
        <v>6.0647395100000001E-3</v>
      </c>
      <c r="F3138" s="231">
        <v>9.4943410000000001E-4</v>
      </c>
      <c r="G3138" s="231">
        <v>5.4410134000000001E-4</v>
      </c>
      <c r="H3138" s="231">
        <v>4.5712035799999997E-3</v>
      </c>
    </row>
    <row r="3139" spans="1:8">
      <c r="A3139" s="227" t="s">
        <v>135</v>
      </c>
      <c r="B3139" s="227" t="s">
        <v>59</v>
      </c>
      <c r="C3139" s="227" t="s">
        <v>65</v>
      </c>
      <c r="D3139" s="230">
        <v>375</v>
      </c>
      <c r="E3139" s="231">
        <v>5.4598454399999996E-3</v>
      </c>
      <c r="F3139" s="231">
        <v>8.5503060999999995E-4</v>
      </c>
      <c r="G3139" s="231">
        <v>4.9024667999999995E-4</v>
      </c>
      <c r="H3139" s="231">
        <v>4.1145676600000004E-3</v>
      </c>
    </row>
    <row r="3140" spans="1:8">
      <c r="A3140" s="227" t="s">
        <v>135</v>
      </c>
      <c r="B3140" s="227" t="s">
        <v>60</v>
      </c>
      <c r="C3140" s="227" t="s">
        <v>65</v>
      </c>
      <c r="D3140" s="230">
        <v>140</v>
      </c>
      <c r="E3140" s="231">
        <v>5.9443615300000001E-3</v>
      </c>
      <c r="F3140" s="231">
        <v>1.0737431399999999E-3</v>
      </c>
      <c r="G3140" s="231">
        <v>5.9697395999999995E-4</v>
      </c>
      <c r="H3140" s="231">
        <v>4.2736439200000004E-3</v>
      </c>
    </row>
    <row r="3141" spans="1:8">
      <c r="A3141" s="227" t="s">
        <v>135</v>
      </c>
      <c r="B3141" s="227" t="s">
        <v>61</v>
      </c>
      <c r="C3141" s="227" t="s">
        <v>65</v>
      </c>
      <c r="D3141" s="230">
        <v>25</v>
      </c>
      <c r="E3141" s="231">
        <v>7.8671294600000004E-3</v>
      </c>
      <c r="F3141" s="231">
        <v>1.6157404300000001E-3</v>
      </c>
      <c r="G3141" s="231">
        <v>6.4305532000000004E-4</v>
      </c>
      <c r="H3141" s="231">
        <v>5.6083331900000002E-3</v>
      </c>
    </row>
    <row r="3142" spans="1:8">
      <c r="A3142" s="227" t="s">
        <v>135</v>
      </c>
      <c r="B3142" s="227" t="s">
        <v>62</v>
      </c>
      <c r="C3142" s="227" t="s">
        <v>65</v>
      </c>
      <c r="D3142" s="230">
        <v>231</v>
      </c>
      <c r="E3142" s="231">
        <v>6.92460291E-3</v>
      </c>
      <c r="F3142" s="231">
        <v>9.5523663999999998E-4</v>
      </c>
      <c r="G3142" s="231">
        <v>5.8877441000000001E-4</v>
      </c>
      <c r="H3142" s="231">
        <v>5.3805913699999999E-3</v>
      </c>
    </row>
    <row r="3143" spans="1:8">
      <c r="A3143" s="227" t="s">
        <v>135</v>
      </c>
      <c r="B3143" s="227" t="s">
        <v>57</v>
      </c>
      <c r="C3143" s="227" t="s">
        <v>66</v>
      </c>
      <c r="D3143" s="230">
        <v>940</v>
      </c>
      <c r="E3143" s="231">
        <v>6.9200155200000004E-3</v>
      </c>
      <c r="F3143" s="231">
        <v>9.1517656999999997E-4</v>
      </c>
      <c r="G3143" s="231">
        <v>1.0094683299999999E-3</v>
      </c>
      <c r="H3143" s="231">
        <v>4.9953701300000002E-3</v>
      </c>
    </row>
    <row r="3144" spans="1:8">
      <c r="A3144" s="227" t="s">
        <v>135</v>
      </c>
      <c r="B3144" s="227" t="s">
        <v>59</v>
      </c>
      <c r="C3144" s="227" t="s">
        <v>66</v>
      </c>
      <c r="D3144" s="230">
        <v>306</v>
      </c>
      <c r="E3144" s="231">
        <v>6.4700963000000004E-3</v>
      </c>
      <c r="F3144" s="231">
        <v>7.9516890000000005E-4</v>
      </c>
      <c r="G3144" s="231">
        <v>9.5470954999999995E-4</v>
      </c>
      <c r="H3144" s="231">
        <v>4.72021734E-3</v>
      </c>
    </row>
    <row r="3145" spans="1:8">
      <c r="A3145" s="227" t="s">
        <v>135</v>
      </c>
      <c r="B3145" s="227" t="s">
        <v>60</v>
      </c>
      <c r="C3145" s="227" t="s">
        <v>66</v>
      </c>
      <c r="D3145" s="230">
        <v>279</v>
      </c>
      <c r="E3145" s="231">
        <v>6.8439696100000003E-3</v>
      </c>
      <c r="F3145" s="231">
        <v>8.6598112E-4</v>
      </c>
      <c r="G3145" s="231">
        <v>8.5287212000000002E-4</v>
      </c>
      <c r="H3145" s="231">
        <v>5.1251159000000003E-3</v>
      </c>
    </row>
    <row r="3146" spans="1:8">
      <c r="A3146" s="227" t="s">
        <v>135</v>
      </c>
      <c r="B3146" s="227" t="s">
        <v>61</v>
      </c>
      <c r="C3146" s="227" t="s">
        <v>66</v>
      </c>
      <c r="D3146" s="230">
        <v>95</v>
      </c>
      <c r="E3146" s="231">
        <v>7.8648876999999999E-3</v>
      </c>
      <c r="F3146" s="231">
        <v>1.22490231E-3</v>
      </c>
      <c r="G3146" s="231">
        <v>1.1145221900000001E-3</v>
      </c>
      <c r="H3146" s="231">
        <v>5.5254627499999997E-3</v>
      </c>
    </row>
    <row r="3147" spans="1:8">
      <c r="A3147" s="227" t="s">
        <v>135</v>
      </c>
      <c r="B3147" s="227" t="s">
        <v>62</v>
      </c>
      <c r="C3147" s="227" t="s">
        <v>66</v>
      </c>
      <c r="D3147" s="230">
        <v>260</v>
      </c>
      <c r="E3147" s="231">
        <v>7.1858972000000002E-3</v>
      </c>
      <c r="F3147" s="231">
        <v>9.9603786E-4</v>
      </c>
      <c r="G3147" s="231">
        <v>1.20356993E-3</v>
      </c>
      <c r="H3147" s="231">
        <v>4.9862889399999999E-3</v>
      </c>
    </row>
    <row r="3148" spans="1:8">
      <c r="A3148" s="227" t="s">
        <v>135</v>
      </c>
      <c r="B3148" s="227" t="s">
        <v>57</v>
      </c>
      <c r="C3148" s="227" t="s">
        <v>67</v>
      </c>
      <c r="D3148" s="230">
        <v>819</v>
      </c>
      <c r="E3148" s="231">
        <v>7.4472592900000001E-3</v>
      </c>
      <c r="F3148" s="231">
        <v>8.4472346000000003E-4</v>
      </c>
      <c r="G3148" s="231">
        <v>1.4361741800000001E-3</v>
      </c>
      <c r="H3148" s="231">
        <v>5.1663611599999998E-3</v>
      </c>
    </row>
    <row r="3149" spans="1:8">
      <c r="A3149" s="227" t="s">
        <v>135</v>
      </c>
      <c r="B3149" s="227" t="s">
        <v>59</v>
      </c>
      <c r="C3149" s="227" t="s">
        <v>67</v>
      </c>
      <c r="D3149" s="230">
        <v>292</v>
      </c>
      <c r="E3149" s="231">
        <v>6.5555235999999999E-3</v>
      </c>
      <c r="F3149" s="231">
        <v>7.3721278999999999E-4</v>
      </c>
      <c r="G3149" s="231">
        <v>1.3074341200000001E-3</v>
      </c>
      <c r="H3149" s="231">
        <v>4.5108761999999997E-3</v>
      </c>
    </row>
    <row r="3150" spans="1:8">
      <c r="A3150" s="227" t="s">
        <v>135</v>
      </c>
      <c r="B3150" s="227" t="s">
        <v>60</v>
      </c>
      <c r="C3150" s="227" t="s">
        <v>67</v>
      </c>
      <c r="D3150" s="230">
        <v>193</v>
      </c>
      <c r="E3150" s="231">
        <v>7.0557472300000002E-3</v>
      </c>
      <c r="F3150" s="231">
        <v>8.1276364999999999E-4</v>
      </c>
      <c r="G3150" s="231">
        <v>1.35944374E-3</v>
      </c>
      <c r="H3150" s="231">
        <v>4.8835393900000003E-3</v>
      </c>
    </row>
    <row r="3151" spans="1:8">
      <c r="A3151" s="227" t="s">
        <v>135</v>
      </c>
      <c r="B3151" s="227" t="s">
        <v>61</v>
      </c>
      <c r="C3151" s="227" t="s">
        <v>67</v>
      </c>
      <c r="D3151" s="230">
        <v>71</v>
      </c>
      <c r="E3151" s="231">
        <v>8.7578244600000008E-3</v>
      </c>
      <c r="F3151" s="231">
        <v>9.9488105999999995E-4</v>
      </c>
      <c r="G3151" s="231">
        <v>1.58059444E-3</v>
      </c>
      <c r="H3151" s="231">
        <v>6.1823484699999997E-3</v>
      </c>
    </row>
    <row r="3152" spans="1:8">
      <c r="A3152" s="227" t="s">
        <v>135</v>
      </c>
      <c r="B3152" s="227" t="s">
        <v>62</v>
      </c>
      <c r="C3152" s="227" t="s">
        <v>67</v>
      </c>
      <c r="D3152" s="230">
        <v>263</v>
      </c>
      <c r="E3152" s="231">
        <v>8.3708277999999994E-3</v>
      </c>
      <c r="F3152" s="231">
        <v>9.4700546999999997E-4</v>
      </c>
      <c r="G3152" s="231">
        <v>1.59642984E-3</v>
      </c>
      <c r="H3152" s="231">
        <v>5.8273920099999998E-3</v>
      </c>
    </row>
    <row r="3153" spans="1:8">
      <c r="A3153" s="227" t="s">
        <v>135</v>
      </c>
      <c r="B3153" s="227" t="s">
        <v>57</v>
      </c>
      <c r="C3153" s="227" t="s">
        <v>68</v>
      </c>
      <c r="D3153" s="230">
        <v>823</v>
      </c>
      <c r="E3153" s="231">
        <v>6.7193474499999996E-3</v>
      </c>
      <c r="F3153" s="231">
        <v>1.02120436E-3</v>
      </c>
      <c r="G3153" s="231">
        <v>1.0492746699999999E-3</v>
      </c>
      <c r="H3153" s="231">
        <v>4.6488679499999998E-3</v>
      </c>
    </row>
    <row r="3154" spans="1:8">
      <c r="A3154" s="227" t="s">
        <v>135</v>
      </c>
      <c r="B3154" s="227" t="s">
        <v>59</v>
      </c>
      <c r="C3154" s="227" t="s">
        <v>68</v>
      </c>
      <c r="D3154" s="230">
        <v>324</v>
      </c>
      <c r="E3154" s="231">
        <v>6.0551695099999997E-3</v>
      </c>
      <c r="F3154" s="231">
        <v>8.7577137000000005E-4</v>
      </c>
      <c r="G3154" s="231">
        <v>1.0218404499999999E-3</v>
      </c>
      <c r="H3154" s="231">
        <v>4.1575572100000001E-3</v>
      </c>
    </row>
    <row r="3155" spans="1:8">
      <c r="A3155" s="227" t="s">
        <v>135</v>
      </c>
      <c r="B3155" s="227" t="s">
        <v>60</v>
      </c>
      <c r="C3155" s="227" t="s">
        <v>68</v>
      </c>
      <c r="D3155" s="230">
        <v>206</v>
      </c>
      <c r="E3155" s="231">
        <v>6.9066318200000001E-3</v>
      </c>
      <c r="F3155" s="231">
        <v>1.0270583500000001E-3</v>
      </c>
      <c r="G3155" s="231">
        <v>9.2390307000000005E-4</v>
      </c>
      <c r="H3155" s="231">
        <v>4.95566993E-3</v>
      </c>
    </row>
    <row r="3156" spans="1:8">
      <c r="A3156" s="227" t="s">
        <v>135</v>
      </c>
      <c r="B3156" s="227" t="s">
        <v>61</v>
      </c>
      <c r="C3156" s="227" t="s">
        <v>68</v>
      </c>
      <c r="D3156" s="230">
        <v>65</v>
      </c>
      <c r="E3156" s="231">
        <v>7.6082618499999999E-3</v>
      </c>
      <c r="F3156" s="231">
        <v>1.2245368000000001E-3</v>
      </c>
      <c r="G3156" s="231">
        <v>1.16132456E-3</v>
      </c>
      <c r="H3156" s="231">
        <v>5.2224000300000002E-3</v>
      </c>
    </row>
    <row r="3157" spans="1:8">
      <c r="A3157" s="227" t="s">
        <v>135</v>
      </c>
      <c r="B3157" s="227" t="s">
        <v>62</v>
      </c>
      <c r="C3157" s="227" t="s">
        <v>68</v>
      </c>
      <c r="D3157" s="230">
        <v>228</v>
      </c>
      <c r="E3157" s="231">
        <v>7.2405476100000001E-3</v>
      </c>
      <c r="F3157" s="231">
        <v>1.16461558E-3</v>
      </c>
      <c r="G3157" s="231">
        <v>1.16959041E-3</v>
      </c>
      <c r="H3157" s="231">
        <v>4.9063411400000001E-3</v>
      </c>
    </row>
    <row r="3158" spans="1:8">
      <c r="A3158" s="227" t="s">
        <v>135</v>
      </c>
      <c r="B3158" s="227" t="s">
        <v>57</v>
      </c>
      <c r="C3158" s="227" t="s">
        <v>69</v>
      </c>
      <c r="D3158" s="230">
        <v>724</v>
      </c>
      <c r="E3158" s="231">
        <v>5.3929587400000003E-3</v>
      </c>
      <c r="F3158" s="231">
        <v>8.2348554E-4</v>
      </c>
      <c r="G3158" s="231">
        <v>7.0341252000000003E-4</v>
      </c>
      <c r="H3158" s="231">
        <v>3.8660602200000001E-3</v>
      </c>
    </row>
    <row r="3159" spans="1:8">
      <c r="A3159" s="227" t="s">
        <v>135</v>
      </c>
      <c r="B3159" s="227" t="s">
        <v>59</v>
      </c>
      <c r="C3159" s="227" t="s">
        <v>69</v>
      </c>
      <c r="D3159" s="230">
        <v>230</v>
      </c>
      <c r="E3159" s="231">
        <v>4.9561189099999996E-3</v>
      </c>
      <c r="F3159" s="231">
        <v>7.6856858000000003E-4</v>
      </c>
      <c r="G3159" s="231">
        <v>6.2655974000000003E-4</v>
      </c>
      <c r="H3159" s="231">
        <v>3.5609900800000001E-3</v>
      </c>
    </row>
    <row r="3160" spans="1:8">
      <c r="A3160" s="227" t="s">
        <v>135</v>
      </c>
      <c r="B3160" s="227" t="s">
        <v>60</v>
      </c>
      <c r="C3160" s="227" t="s">
        <v>69</v>
      </c>
      <c r="D3160" s="230">
        <v>193</v>
      </c>
      <c r="E3160" s="231">
        <v>5.2733398000000004E-3</v>
      </c>
      <c r="F3160" s="231">
        <v>8.9989902000000004E-4</v>
      </c>
      <c r="G3160" s="231">
        <v>5.7432570999999997E-4</v>
      </c>
      <c r="H3160" s="231">
        <v>3.7991146199999998E-3</v>
      </c>
    </row>
    <row r="3161" spans="1:8">
      <c r="A3161" s="227" t="s">
        <v>135</v>
      </c>
      <c r="B3161" s="227" t="s">
        <v>61</v>
      </c>
      <c r="C3161" s="227" t="s">
        <v>69</v>
      </c>
      <c r="D3161" s="230">
        <v>52</v>
      </c>
      <c r="E3161" s="231">
        <v>6.26424476E-3</v>
      </c>
      <c r="F3161" s="231">
        <v>8.7406498999999997E-4</v>
      </c>
      <c r="G3161" s="231">
        <v>7.1136018999999997E-4</v>
      </c>
      <c r="H3161" s="231">
        <v>4.6788192299999998E-3</v>
      </c>
    </row>
    <row r="3162" spans="1:8">
      <c r="A3162" s="227" t="s">
        <v>135</v>
      </c>
      <c r="B3162" s="227" t="s">
        <v>62</v>
      </c>
      <c r="C3162" s="227" t="s">
        <v>69</v>
      </c>
      <c r="D3162" s="230">
        <v>249</v>
      </c>
      <c r="E3162" s="231">
        <v>5.7072268000000004E-3</v>
      </c>
      <c r="F3162" s="231">
        <v>8.0442114999999998E-4</v>
      </c>
      <c r="G3162" s="231">
        <v>8.7279651000000003E-4</v>
      </c>
      <c r="H3162" s="231">
        <v>4.0300086799999997E-3</v>
      </c>
    </row>
    <row r="3163" spans="1:8">
      <c r="A3163" s="227" t="s">
        <v>135</v>
      </c>
      <c r="B3163" s="227" t="s">
        <v>57</v>
      </c>
      <c r="C3163" s="227" t="s">
        <v>70</v>
      </c>
      <c r="D3163" s="230">
        <v>610</v>
      </c>
      <c r="E3163" s="231">
        <v>8.6106744600000003E-3</v>
      </c>
      <c r="F3163" s="231">
        <v>1.07024111E-3</v>
      </c>
      <c r="G3163" s="231">
        <v>1.9272159199999999E-3</v>
      </c>
      <c r="H3163" s="231">
        <v>5.6132169900000002E-3</v>
      </c>
    </row>
    <row r="3164" spans="1:8">
      <c r="A3164" s="227" t="s">
        <v>135</v>
      </c>
      <c r="B3164" s="227" t="s">
        <v>59</v>
      </c>
      <c r="C3164" s="227" t="s">
        <v>70</v>
      </c>
      <c r="D3164" s="230">
        <v>225</v>
      </c>
      <c r="E3164" s="231">
        <v>8.4240738200000009E-3</v>
      </c>
      <c r="F3164" s="231">
        <v>1.04984544E-3</v>
      </c>
      <c r="G3164" s="231">
        <v>1.7389400799999999E-3</v>
      </c>
      <c r="H3164" s="231">
        <v>5.6352878400000002E-3</v>
      </c>
    </row>
    <row r="3165" spans="1:8">
      <c r="A3165" s="227" t="s">
        <v>135</v>
      </c>
      <c r="B3165" s="227" t="s">
        <v>60</v>
      </c>
      <c r="C3165" s="227" t="s">
        <v>70</v>
      </c>
      <c r="D3165" s="230">
        <v>124</v>
      </c>
      <c r="E3165" s="231">
        <v>8.1407741100000004E-3</v>
      </c>
      <c r="F3165" s="231">
        <v>1.0293456399999999E-3</v>
      </c>
      <c r="G3165" s="231">
        <v>1.75944569E-3</v>
      </c>
      <c r="H3165" s="231">
        <v>5.3519822799999997E-3</v>
      </c>
    </row>
    <row r="3166" spans="1:8">
      <c r="A3166" s="227" t="s">
        <v>135</v>
      </c>
      <c r="B3166" s="227" t="s">
        <v>61</v>
      </c>
      <c r="C3166" s="227" t="s">
        <v>70</v>
      </c>
      <c r="D3166" s="230">
        <v>75</v>
      </c>
      <c r="E3166" s="231">
        <v>8.3558639700000003E-3</v>
      </c>
      <c r="F3166" s="231">
        <v>1.19058615E-3</v>
      </c>
      <c r="G3166" s="231">
        <v>1.8669750999999999E-3</v>
      </c>
      <c r="H3166" s="231">
        <v>5.2983022900000001E-3</v>
      </c>
    </row>
    <row r="3167" spans="1:8">
      <c r="A3167" s="227" t="s">
        <v>135</v>
      </c>
      <c r="B3167" s="227" t="s">
        <v>62</v>
      </c>
      <c r="C3167" s="227" t="s">
        <v>70</v>
      </c>
      <c r="D3167" s="230">
        <v>186</v>
      </c>
      <c r="E3167" s="231">
        <v>9.25241412E-3</v>
      </c>
      <c r="F3167" s="231">
        <v>1.0736507E-3</v>
      </c>
      <c r="G3167" s="231">
        <v>2.2911064099999999E-3</v>
      </c>
      <c r="H3167" s="231">
        <v>5.8876565800000001E-3</v>
      </c>
    </row>
    <row r="3168" spans="1:8">
      <c r="A3168" s="227" t="s">
        <v>135</v>
      </c>
      <c r="B3168" s="227" t="s">
        <v>57</v>
      </c>
      <c r="C3168" s="227" t="s">
        <v>71</v>
      </c>
      <c r="D3168" s="230">
        <v>559</v>
      </c>
      <c r="E3168" s="231">
        <v>7.8434536799999992E-3</v>
      </c>
      <c r="F3168" s="231">
        <v>9.2373095999999995E-4</v>
      </c>
      <c r="G3168" s="231">
        <v>1.4838001900000001E-3</v>
      </c>
      <c r="H3168" s="231">
        <v>5.4359220499999999E-3</v>
      </c>
    </row>
    <row r="3169" spans="1:8">
      <c r="A3169" s="227" t="s">
        <v>135</v>
      </c>
      <c r="B3169" s="227" t="s">
        <v>59</v>
      </c>
      <c r="C3169" s="227" t="s">
        <v>71</v>
      </c>
      <c r="D3169" s="230">
        <v>216</v>
      </c>
      <c r="E3169" s="231">
        <v>7.1476870900000003E-3</v>
      </c>
      <c r="F3169" s="231">
        <v>7.9968254999999999E-4</v>
      </c>
      <c r="G3169" s="231">
        <v>1.39826579E-3</v>
      </c>
      <c r="H3169" s="231">
        <v>4.9497383000000001E-3</v>
      </c>
    </row>
    <row r="3170" spans="1:8">
      <c r="A3170" s="227" t="s">
        <v>135</v>
      </c>
      <c r="B3170" s="227" t="s">
        <v>60</v>
      </c>
      <c r="C3170" s="227" t="s">
        <v>71</v>
      </c>
      <c r="D3170" s="230">
        <v>110</v>
      </c>
      <c r="E3170" s="231">
        <v>7.9157194399999999E-3</v>
      </c>
      <c r="F3170" s="231">
        <v>1.03577419E-3</v>
      </c>
      <c r="G3170" s="231">
        <v>1.53124975E-3</v>
      </c>
      <c r="H3170" s="231">
        <v>5.3486950500000003E-3</v>
      </c>
    </row>
    <row r="3171" spans="1:8">
      <c r="A3171" s="227" t="s">
        <v>135</v>
      </c>
      <c r="B3171" s="227" t="s">
        <v>61</v>
      </c>
      <c r="C3171" s="227" t="s">
        <v>71</v>
      </c>
      <c r="D3171" s="230">
        <v>61</v>
      </c>
      <c r="E3171" s="231">
        <v>7.3049481699999997E-3</v>
      </c>
      <c r="F3171" s="231">
        <v>9.5950948999999998E-4</v>
      </c>
      <c r="G3171" s="231">
        <v>1.4091906799999999E-3</v>
      </c>
      <c r="H3171" s="231">
        <v>4.9362474900000002E-3</v>
      </c>
    </row>
    <row r="3172" spans="1:8">
      <c r="A3172" s="227" t="s">
        <v>135</v>
      </c>
      <c r="B3172" s="227" t="s">
        <v>62</v>
      </c>
      <c r="C3172" s="227" t="s">
        <v>71</v>
      </c>
      <c r="D3172" s="230">
        <v>172</v>
      </c>
      <c r="E3172" s="231">
        <v>8.8619722099999992E-3</v>
      </c>
      <c r="F3172" s="231">
        <v>9.9516823999999996E-4</v>
      </c>
      <c r="G3172" s="231">
        <v>1.58733019E-3</v>
      </c>
      <c r="H3172" s="231">
        <v>6.2794732799999996E-3</v>
      </c>
    </row>
    <row r="3173" spans="1:8">
      <c r="A3173" s="227" t="s">
        <v>135</v>
      </c>
      <c r="B3173" s="227" t="s">
        <v>57</v>
      </c>
      <c r="C3173" s="227" t="s">
        <v>72</v>
      </c>
      <c r="D3173" s="230">
        <v>1015</v>
      </c>
      <c r="E3173" s="231">
        <v>6.9420837800000003E-3</v>
      </c>
      <c r="F3173" s="231">
        <v>9.0501253999999997E-4</v>
      </c>
      <c r="G3173" s="231">
        <v>1.3942594799999999E-3</v>
      </c>
      <c r="H3173" s="231">
        <v>4.6428112899999999E-3</v>
      </c>
    </row>
    <row r="3174" spans="1:8">
      <c r="A3174" s="227" t="s">
        <v>135</v>
      </c>
      <c r="B3174" s="227" t="s">
        <v>59</v>
      </c>
      <c r="C3174" s="227" t="s">
        <v>72</v>
      </c>
      <c r="D3174" s="230">
        <v>431</v>
      </c>
      <c r="E3174" s="231">
        <v>6.17604386E-3</v>
      </c>
      <c r="F3174" s="231">
        <v>7.8292814999999995E-4</v>
      </c>
      <c r="G3174" s="231">
        <v>1.20684538E-3</v>
      </c>
      <c r="H3174" s="231">
        <v>4.1862698300000004E-3</v>
      </c>
    </row>
    <row r="3175" spans="1:8">
      <c r="A3175" s="227" t="s">
        <v>135</v>
      </c>
      <c r="B3175" s="227" t="s">
        <v>60</v>
      </c>
      <c r="C3175" s="227" t="s">
        <v>72</v>
      </c>
      <c r="D3175" s="230">
        <v>189</v>
      </c>
      <c r="E3175" s="231">
        <v>7.1906841399999996E-3</v>
      </c>
      <c r="F3175" s="231">
        <v>9.6517954000000005E-4</v>
      </c>
      <c r="G3175" s="231">
        <v>1.54572043E-3</v>
      </c>
      <c r="H3175" s="231">
        <v>4.6797837199999996E-3</v>
      </c>
    </row>
    <row r="3176" spans="1:8">
      <c r="A3176" s="227" t="s">
        <v>135</v>
      </c>
      <c r="B3176" s="227" t="s">
        <v>61</v>
      </c>
      <c r="C3176" s="227" t="s">
        <v>72</v>
      </c>
      <c r="D3176" s="230">
        <v>110</v>
      </c>
      <c r="E3176" s="231">
        <v>7.6441495699999997E-3</v>
      </c>
      <c r="F3176" s="231">
        <v>1.0310393599999999E-3</v>
      </c>
      <c r="G3176" s="231">
        <v>1.5385098799999999E-3</v>
      </c>
      <c r="H3176" s="231">
        <v>5.0745999599999996E-3</v>
      </c>
    </row>
    <row r="3177" spans="1:8">
      <c r="A3177" s="227" t="s">
        <v>135</v>
      </c>
      <c r="B3177" s="227" t="s">
        <v>62</v>
      </c>
      <c r="C3177" s="227" t="s">
        <v>72</v>
      </c>
      <c r="D3177" s="230">
        <v>285</v>
      </c>
      <c r="E3177" s="231">
        <v>7.6647171200000001E-3</v>
      </c>
      <c r="F3177" s="231">
        <v>1.00109626E-3</v>
      </c>
      <c r="G3177" s="231">
        <v>1.5215640900000001E-3</v>
      </c>
      <c r="H3177" s="231">
        <v>5.1420562899999996E-3</v>
      </c>
    </row>
    <row r="3178" spans="1:8">
      <c r="A3178" s="227" t="s">
        <v>135</v>
      </c>
      <c r="B3178" s="227" t="s">
        <v>57</v>
      </c>
      <c r="C3178" s="227" t="s">
        <v>73</v>
      </c>
      <c r="D3178" s="230">
        <v>1885</v>
      </c>
      <c r="E3178" s="231">
        <v>7.3007476199999999E-3</v>
      </c>
      <c r="F3178" s="231">
        <v>6.8460777000000001E-4</v>
      </c>
      <c r="G3178" s="231">
        <v>1.9030538399999999E-3</v>
      </c>
      <c r="H3178" s="231">
        <v>4.7130855200000002E-3</v>
      </c>
    </row>
    <row r="3179" spans="1:8">
      <c r="A3179" s="227" t="s">
        <v>135</v>
      </c>
      <c r="B3179" s="227" t="s">
        <v>59</v>
      </c>
      <c r="C3179" s="227" t="s">
        <v>73</v>
      </c>
      <c r="D3179" s="230">
        <v>800</v>
      </c>
      <c r="E3179" s="231">
        <v>6.4582462999999996E-3</v>
      </c>
      <c r="F3179" s="231">
        <v>6.1069130000000001E-4</v>
      </c>
      <c r="G3179" s="231">
        <v>1.7135124899999999E-3</v>
      </c>
      <c r="H3179" s="231">
        <v>4.1340420000000001E-3</v>
      </c>
    </row>
    <row r="3180" spans="1:8">
      <c r="A3180" s="227" t="s">
        <v>135</v>
      </c>
      <c r="B3180" s="227" t="s">
        <v>60</v>
      </c>
      <c r="C3180" s="227" t="s">
        <v>73</v>
      </c>
      <c r="D3180" s="230">
        <v>424</v>
      </c>
      <c r="E3180" s="231">
        <v>6.9033343999999998E-3</v>
      </c>
      <c r="F3180" s="231">
        <v>6.7192388E-4</v>
      </c>
      <c r="G3180" s="231">
        <v>1.76318983E-3</v>
      </c>
      <c r="H3180" s="231">
        <v>4.4682202000000002E-3</v>
      </c>
    </row>
    <row r="3181" spans="1:8">
      <c r="A3181" s="227" t="s">
        <v>135</v>
      </c>
      <c r="B3181" s="227" t="s">
        <v>61</v>
      </c>
      <c r="C3181" s="227" t="s">
        <v>73</v>
      </c>
      <c r="D3181" s="230">
        <v>116</v>
      </c>
      <c r="E3181" s="231">
        <v>8.6317645999999994E-3</v>
      </c>
      <c r="F3181" s="231">
        <v>8.5648120000000004E-4</v>
      </c>
      <c r="G3181" s="231">
        <v>2.0372363699999998E-3</v>
      </c>
      <c r="H3181" s="231">
        <v>5.7380465199999998E-3</v>
      </c>
    </row>
    <row r="3182" spans="1:8">
      <c r="A3182" s="227" t="s">
        <v>135</v>
      </c>
      <c r="B3182" s="227" t="s">
        <v>62</v>
      </c>
      <c r="C3182" s="227" t="s">
        <v>73</v>
      </c>
      <c r="D3182" s="230">
        <v>545</v>
      </c>
      <c r="E3182" s="231">
        <v>8.5633279899999994E-3</v>
      </c>
      <c r="F3182" s="231">
        <v>7.6639459999999998E-4</v>
      </c>
      <c r="G3182" s="231">
        <v>2.2615313600000001E-3</v>
      </c>
      <c r="H3182" s="231">
        <v>5.5354015500000001E-3</v>
      </c>
    </row>
    <row r="3183" spans="1:8">
      <c r="A3183" s="227" t="s">
        <v>135</v>
      </c>
      <c r="B3183" s="227" t="s">
        <v>57</v>
      </c>
      <c r="C3183" s="227" t="s">
        <v>74</v>
      </c>
      <c r="D3183" s="230">
        <v>1499</v>
      </c>
      <c r="E3183" s="231">
        <v>7.4785579999999997E-3</v>
      </c>
      <c r="F3183" s="231">
        <v>9.1599623000000003E-4</v>
      </c>
      <c r="G3183" s="231">
        <v>1.8076245900000001E-3</v>
      </c>
      <c r="H3183" s="231">
        <v>4.7549367000000002E-3</v>
      </c>
    </row>
    <row r="3184" spans="1:8">
      <c r="A3184" s="227" t="s">
        <v>135</v>
      </c>
      <c r="B3184" s="227" t="s">
        <v>59</v>
      </c>
      <c r="C3184" s="227" t="s">
        <v>74</v>
      </c>
      <c r="D3184" s="230">
        <v>578</v>
      </c>
      <c r="E3184" s="231">
        <v>6.6361893600000001E-3</v>
      </c>
      <c r="F3184" s="231">
        <v>8.1453023E-4</v>
      </c>
      <c r="G3184" s="231">
        <v>1.5534087000000001E-3</v>
      </c>
      <c r="H3184" s="231">
        <v>4.2682499499999997E-3</v>
      </c>
    </row>
    <row r="3185" spans="1:8">
      <c r="A3185" s="227" t="s">
        <v>135</v>
      </c>
      <c r="B3185" s="227" t="s">
        <v>60</v>
      </c>
      <c r="C3185" s="227" t="s">
        <v>74</v>
      </c>
      <c r="D3185" s="230">
        <v>381</v>
      </c>
      <c r="E3185" s="231">
        <v>7.8704005100000002E-3</v>
      </c>
      <c r="F3185" s="231">
        <v>8.2188054E-4</v>
      </c>
      <c r="G3185" s="231">
        <v>2.0744019199999998E-3</v>
      </c>
      <c r="H3185" s="231">
        <v>4.9741175900000004E-3</v>
      </c>
    </row>
    <row r="3186" spans="1:8">
      <c r="A3186" s="227" t="s">
        <v>135</v>
      </c>
      <c r="B3186" s="227" t="s">
        <v>61</v>
      </c>
      <c r="C3186" s="227" t="s">
        <v>74</v>
      </c>
      <c r="D3186" s="230">
        <v>179</v>
      </c>
      <c r="E3186" s="231">
        <v>8.6075545999999992E-3</v>
      </c>
      <c r="F3186" s="231">
        <v>1.2964900300000001E-3</v>
      </c>
      <c r="G3186" s="231">
        <v>1.7758765599999999E-3</v>
      </c>
      <c r="H3186" s="231">
        <v>5.5351875300000001E-3</v>
      </c>
    </row>
    <row r="3187" spans="1:8">
      <c r="A3187" s="227" t="s">
        <v>135</v>
      </c>
      <c r="B3187" s="227" t="s">
        <v>62</v>
      </c>
      <c r="C3187" s="227" t="s">
        <v>74</v>
      </c>
      <c r="D3187" s="230">
        <v>361</v>
      </c>
      <c r="E3187" s="231">
        <v>7.8539227599999997E-3</v>
      </c>
      <c r="F3187" s="231">
        <v>9.8911820000000005E-4</v>
      </c>
      <c r="G3187" s="231">
        <v>1.9488365699999999E-3</v>
      </c>
      <c r="H3187" s="231">
        <v>4.9159675E-3</v>
      </c>
    </row>
    <row r="3188" spans="1:8">
      <c r="A3188" s="227" t="s">
        <v>135</v>
      </c>
      <c r="B3188" s="227" t="s">
        <v>57</v>
      </c>
      <c r="C3188" s="227" t="s">
        <v>75</v>
      </c>
      <c r="D3188" s="230">
        <v>881</v>
      </c>
      <c r="E3188" s="231">
        <v>6.2726749500000003E-3</v>
      </c>
      <c r="F3188" s="231">
        <v>6.2591937999999995E-4</v>
      </c>
      <c r="G3188" s="231">
        <v>1.3022473099999999E-3</v>
      </c>
      <c r="H3188" s="231">
        <v>4.3445078000000003E-3</v>
      </c>
    </row>
    <row r="3189" spans="1:8">
      <c r="A3189" s="227" t="s">
        <v>135</v>
      </c>
      <c r="B3189" s="227" t="s">
        <v>59</v>
      </c>
      <c r="C3189" s="227" t="s">
        <v>75</v>
      </c>
      <c r="D3189" s="230">
        <v>246</v>
      </c>
      <c r="E3189" s="231">
        <v>5.5794562399999999E-3</v>
      </c>
      <c r="F3189" s="231">
        <v>5.8030311999999996E-4</v>
      </c>
      <c r="G3189" s="231">
        <v>1.0265166100000001E-3</v>
      </c>
      <c r="H3189" s="231">
        <v>3.9726360299999998E-3</v>
      </c>
    </row>
    <row r="3190" spans="1:8">
      <c r="A3190" s="227" t="s">
        <v>135</v>
      </c>
      <c r="B3190" s="227" t="s">
        <v>60</v>
      </c>
      <c r="C3190" s="227" t="s">
        <v>75</v>
      </c>
      <c r="D3190" s="230">
        <v>211</v>
      </c>
      <c r="E3190" s="231">
        <v>6.04638381E-3</v>
      </c>
      <c r="F3190" s="231">
        <v>5.4743700999999997E-4</v>
      </c>
      <c r="G3190" s="231">
        <v>1.2534006800000001E-3</v>
      </c>
      <c r="H3190" s="231">
        <v>4.2455456799999998E-3</v>
      </c>
    </row>
    <row r="3191" spans="1:8">
      <c r="A3191" s="227" t="s">
        <v>135</v>
      </c>
      <c r="B3191" s="227" t="s">
        <v>61</v>
      </c>
      <c r="C3191" s="227" t="s">
        <v>75</v>
      </c>
      <c r="D3191" s="230">
        <v>57</v>
      </c>
      <c r="E3191" s="231">
        <v>6.8662684100000001E-3</v>
      </c>
      <c r="F3191" s="231">
        <v>6.0124245999999999E-4</v>
      </c>
      <c r="G3191" s="231">
        <v>1.3068549099999999E-3</v>
      </c>
      <c r="H3191" s="231">
        <v>4.9581706399999996E-3</v>
      </c>
    </row>
    <row r="3192" spans="1:8">
      <c r="A3192" s="227" t="s">
        <v>135</v>
      </c>
      <c r="B3192" s="227" t="s">
        <v>62</v>
      </c>
      <c r="C3192" s="227" t="s">
        <v>75</v>
      </c>
      <c r="D3192" s="230">
        <v>367</v>
      </c>
      <c r="E3192" s="231">
        <v>6.77524827E-3</v>
      </c>
      <c r="F3192" s="231">
        <v>7.0545061999999995E-4</v>
      </c>
      <c r="G3192" s="231">
        <v>1.51443738E-3</v>
      </c>
      <c r="H3192" s="231">
        <v>4.5553598000000004E-3</v>
      </c>
    </row>
    <row r="3193" spans="1:8">
      <c r="A3193" s="227" t="s">
        <v>135</v>
      </c>
      <c r="B3193" s="227" t="s">
        <v>57</v>
      </c>
      <c r="C3193" s="227" t="s">
        <v>76</v>
      </c>
      <c r="D3193" s="230">
        <v>865</v>
      </c>
      <c r="E3193" s="231">
        <v>6.1723798800000004E-3</v>
      </c>
      <c r="F3193" s="231">
        <v>9.5979154999999996E-4</v>
      </c>
      <c r="G3193" s="231">
        <v>1.13879499E-3</v>
      </c>
      <c r="H3193" s="231">
        <v>4.0737928499999998E-3</v>
      </c>
    </row>
    <row r="3194" spans="1:8">
      <c r="A3194" s="227" t="s">
        <v>135</v>
      </c>
      <c r="B3194" s="227" t="s">
        <v>59</v>
      </c>
      <c r="C3194" s="227" t="s">
        <v>76</v>
      </c>
      <c r="D3194" s="230">
        <v>394</v>
      </c>
      <c r="E3194" s="231">
        <v>5.8026941200000001E-3</v>
      </c>
      <c r="F3194" s="231">
        <v>8.6015321999999999E-4</v>
      </c>
      <c r="G3194" s="231">
        <v>1.04786473E-3</v>
      </c>
      <c r="H3194" s="231">
        <v>3.8946756800000001E-3</v>
      </c>
    </row>
    <row r="3195" spans="1:8">
      <c r="A3195" s="227" t="s">
        <v>135</v>
      </c>
      <c r="B3195" s="227" t="s">
        <v>60</v>
      </c>
      <c r="C3195" s="227" t="s">
        <v>76</v>
      </c>
      <c r="D3195" s="230">
        <v>197</v>
      </c>
      <c r="E3195" s="231">
        <v>5.8248728500000001E-3</v>
      </c>
      <c r="F3195" s="231">
        <v>9.3050830999999998E-4</v>
      </c>
      <c r="G3195" s="231">
        <v>9.6452550999999995E-4</v>
      </c>
      <c r="H3195" s="231">
        <v>3.9298385700000001E-3</v>
      </c>
    </row>
    <row r="3196" spans="1:8">
      <c r="A3196" s="227" t="s">
        <v>135</v>
      </c>
      <c r="B3196" s="227" t="s">
        <v>61</v>
      </c>
      <c r="C3196" s="227" t="s">
        <v>76</v>
      </c>
      <c r="D3196" s="230">
        <v>91</v>
      </c>
      <c r="E3196" s="231">
        <v>7.0554789999999999E-3</v>
      </c>
      <c r="F3196" s="231">
        <v>1.34081168E-3</v>
      </c>
      <c r="G3196" s="231">
        <v>1.53159319E-3</v>
      </c>
      <c r="H3196" s="231">
        <v>4.18307362E-3</v>
      </c>
    </row>
    <row r="3197" spans="1:8">
      <c r="A3197" s="227" t="s">
        <v>135</v>
      </c>
      <c r="B3197" s="227" t="s">
        <v>62</v>
      </c>
      <c r="C3197" s="227" t="s">
        <v>76</v>
      </c>
      <c r="D3197" s="230">
        <v>183</v>
      </c>
      <c r="E3197" s="231">
        <v>6.9032708900000003E-3</v>
      </c>
      <c r="F3197" s="231">
        <v>1.0163678899999999E-3</v>
      </c>
      <c r="G3197" s="231">
        <v>1.3268440099999999E-3</v>
      </c>
      <c r="H3197" s="231">
        <v>4.5600584600000004E-3</v>
      </c>
    </row>
    <row r="3198" spans="1:8">
      <c r="A3198" s="227" t="s">
        <v>135</v>
      </c>
      <c r="B3198" s="227" t="s">
        <v>57</v>
      </c>
      <c r="C3198" s="227" t="s">
        <v>77</v>
      </c>
      <c r="D3198" s="230">
        <v>1754</v>
      </c>
      <c r="E3198" s="231">
        <v>7.3015446500000001E-3</v>
      </c>
      <c r="F3198" s="231">
        <v>9.6126817000000001E-4</v>
      </c>
      <c r="G3198" s="231">
        <v>1.4684224599999999E-3</v>
      </c>
      <c r="H3198" s="231">
        <v>4.8718535000000004E-3</v>
      </c>
    </row>
    <row r="3199" spans="1:8">
      <c r="A3199" s="227" t="s">
        <v>135</v>
      </c>
      <c r="B3199" s="227" t="s">
        <v>59</v>
      </c>
      <c r="C3199" s="227" t="s">
        <v>77</v>
      </c>
      <c r="D3199" s="230">
        <v>731</v>
      </c>
      <c r="E3199" s="231">
        <v>6.4538998000000002E-3</v>
      </c>
      <c r="F3199" s="231">
        <v>8.2566981000000003E-4</v>
      </c>
      <c r="G3199" s="231">
        <v>1.32254751E-3</v>
      </c>
      <c r="H3199" s="231">
        <v>4.30568197E-3</v>
      </c>
    </row>
    <row r="3200" spans="1:8">
      <c r="A3200" s="227" t="s">
        <v>135</v>
      </c>
      <c r="B3200" s="227" t="s">
        <v>60</v>
      </c>
      <c r="C3200" s="227" t="s">
        <v>77</v>
      </c>
      <c r="D3200" s="230">
        <v>315</v>
      </c>
      <c r="E3200" s="231">
        <v>6.8174600899999997E-3</v>
      </c>
      <c r="F3200" s="231">
        <v>9.1993656000000004E-4</v>
      </c>
      <c r="G3200" s="231">
        <v>1.3436946600000001E-3</v>
      </c>
      <c r="H3200" s="231">
        <v>4.5538283900000004E-3</v>
      </c>
    </row>
    <row r="3201" spans="1:8">
      <c r="A3201" s="227" t="s">
        <v>135</v>
      </c>
      <c r="B3201" s="227" t="s">
        <v>61</v>
      </c>
      <c r="C3201" s="227" t="s">
        <v>77</v>
      </c>
      <c r="D3201" s="230">
        <v>241</v>
      </c>
      <c r="E3201" s="231">
        <v>8.4516191500000008E-3</v>
      </c>
      <c r="F3201" s="231">
        <v>1.03479881E-3</v>
      </c>
      <c r="G3201" s="231">
        <v>1.7011485200000001E-3</v>
      </c>
      <c r="H3201" s="231">
        <v>5.7156713399999998E-3</v>
      </c>
    </row>
    <row r="3202" spans="1:8">
      <c r="A3202" s="227" t="s">
        <v>135</v>
      </c>
      <c r="B3202" s="227" t="s">
        <v>62</v>
      </c>
      <c r="C3202" s="227" t="s">
        <v>77</v>
      </c>
      <c r="D3202" s="230">
        <v>467</v>
      </c>
      <c r="E3202" s="231">
        <v>8.3613884600000007E-3</v>
      </c>
      <c r="F3202" s="231">
        <v>1.16345442E-3</v>
      </c>
      <c r="G3202" s="231">
        <v>1.66079264E-3</v>
      </c>
      <c r="H3202" s="231">
        <v>5.5371408800000002E-3</v>
      </c>
    </row>
    <row r="3203" spans="1:8">
      <c r="A3203" s="227" t="s">
        <v>135</v>
      </c>
      <c r="B3203" s="227" t="s">
        <v>57</v>
      </c>
      <c r="C3203" s="227" t="s">
        <v>78</v>
      </c>
      <c r="D3203" s="230">
        <v>631</v>
      </c>
      <c r="E3203" s="231">
        <v>7.29384918E-3</v>
      </c>
      <c r="F3203" s="231">
        <v>9.6736122000000001E-4</v>
      </c>
      <c r="G3203" s="231">
        <v>1.5873354099999999E-3</v>
      </c>
      <c r="H3203" s="231">
        <v>4.7391520399999998E-3</v>
      </c>
    </row>
    <row r="3204" spans="1:8">
      <c r="A3204" s="227" t="s">
        <v>135</v>
      </c>
      <c r="B3204" s="227" t="s">
        <v>59</v>
      </c>
      <c r="C3204" s="227" t="s">
        <v>78</v>
      </c>
      <c r="D3204" s="230">
        <v>292</v>
      </c>
      <c r="E3204" s="231">
        <v>6.5725279800000003E-3</v>
      </c>
      <c r="F3204" s="231">
        <v>8.9469153000000003E-4</v>
      </c>
      <c r="G3204" s="231">
        <v>1.31579757E-3</v>
      </c>
      <c r="H3204" s="231">
        <v>4.3620383599999998E-3</v>
      </c>
    </row>
    <row r="3205" spans="1:8">
      <c r="A3205" s="227" t="s">
        <v>135</v>
      </c>
      <c r="B3205" s="227" t="s">
        <v>60</v>
      </c>
      <c r="C3205" s="227" t="s">
        <v>78</v>
      </c>
      <c r="D3205" s="230">
        <v>124</v>
      </c>
      <c r="E3205" s="231">
        <v>7.5521764599999998E-3</v>
      </c>
      <c r="F3205" s="231">
        <v>9.8902302000000004E-4</v>
      </c>
      <c r="G3205" s="231">
        <v>1.7408712E-3</v>
      </c>
      <c r="H3205" s="231">
        <v>4.82228172E-3</v>
      </c>
    </row>
    <row r="3206" spans="1:8">
      <c r="A3206" s="227" t="s">
        <v>135</v>
      </c>
      <c r="B3206" s="227" t="s">
        <v>61</v>
      </c>
      <c r="C3206" s="227" t="s">
        <v>78</v>
      </c>
      <c r="D3206" s="230">
        <v>50</v>
      </c>
      <c r="E3206" s="231">
        <v>8.1356478900000001E-3</v>
      </c>
      <c r="F3206" s="231">
        <v>1.23171267E-3</v>
      </c>
      <c r="G3206" s="231">
        <v>1.72638863E-3</v>
      </c>
      <c r="H3206" s="231">
        <v>5.1775460299999998E-3</v>
      </c>
    </row>
    <row r="3207" spans="1:8">
      <c r="A3207" s="227" t="s">
        <v>135</v>
      </c>
      <c r="B3207" s="227" t="s">
        <v>62</v>
      </c>
      <c r="C3207" s="227" t="s">
        <v>78</v>
      </c>
      <c r="D3207" s="230">
        <v>165</v>
      </c>
      <c r="E3207" s="231">
        <v>8.1211417299999998E-3</v>
      </c>
      <c r="F3207" s="231">
        <v>9.9957887000000009E-4</v>
      </c>
      <c r="G3207" s="231">
        <v>1.91035329E-3</v>
      </c>
      <c r="H3207" s="231">
        <v>5.2112091000000001E-3</v>
      </c>
    </row>
    <row r="3208" spans="1:8">
      <c r="A3208" s="227" t="s">
        <v>135</v>
      </c>
      <c r="B3208" s="227" t="s">
        <v>57</v>
      </c>
      <c r="C3208" s="227" t="s">
        <v>79</v>
      </c>
      <c r="D3208" s="230">
        <v>7935</v>
      </c>
      <c r="E3208" s="231">
        <v>4.7736963400000004E-3</v>
      </c>
      <c r="F3208" s="231">
        <v>1.00146566E-3</v>
      </c>
      <c r="G3208" s="231">
        <v>7.1316547000000005E-4</v>
      </c>
      <c r="H3208" s="231">
        <v>3.0590647299999999E-3</v>
      </c>
    </row>
    <row r="3209" spans="1:8">
      <c r="A3209" s="227" t="s">
        <v>135</v>
      </c>
      <c r="B3209" s="227" t="s">
        <v>59</v>
      </c>
      <c r="C3209" s="227" t="s">
        <v>79</v>
      </c>
      <c r="D3209" s="230">
        <v>4643</v>
      </c>
      <c r="E3209" s="231">
        <v>4.56191993E-3</v>
      </c>
      <c r="F3209" s="231">
        <v>9.3784624999999997E-4</v>
      </c>
      <c r="G3209" s="231">
        <v>6.8198019999999996E-4</v>
      </c>
      <c r="H3209" s="231">
        <v>2.9420929999999998E-3</v>
      </c>
    </row>
    <row r="3210" spans="1:8">
      <c r="A3210" s="227" t="s">
        <v>135</v>
      </c>
      <c r="B3210" s="227" t="s">
        <v>60</v>
      </c>
      <c r="C3210" s="227" t="s">
        <v>79</v>
      </c>
      <c r="D3210" s="230">
        <v>1686</v>
      </c>
      <c r="E3210" s="231">
        <v>4.6508279300000004E-3</v>
      </c>
      <c r="F3210" s="231">
        <v>1.02174475E-3</v>
      </c>
      <c r="G3210" s="231">
        <v>6.8286325999999996E-4</v>
      </c>
      <c r="H3210" s="231">
        <v>2.9462194399999999E-3</v>
      </c>
    </row>
    <row r="3211" spans="1:8">
      <c r="A3211" s="227" t="s">
        <v>135</v>
      </c>
      <c r="B3211" s="227" t="s">
        <v>61</v>
      </c>
      <c r="C3211" s="227" t="s">
        <v>79</v>
      </c>
      <c r="D3211" s="230">
        <v>491</v>
      </c>
      <c r="E3211" s="231">
        <v>5.7711725400000002E-3</v>
      </c>
      <c r="F3211" s="231">
        <v>1.3342241199999999E-3</v>
      </c>
      <c r="G3211" s="231">
        <v>7.8684820999999996E-4</v>
      </c>
      <c r="H3211" s="231">
        <v>3.6500997000000002E-3</v>
      </c>
    </row>
    <row r="3212" spans="1:8">
      <c r="A3212" s="227" t="s">
        <v>135</v>
      </c>
      <c r="B3212" s="227" t="s">
        <v>62</v>
      </c>
      <c r="C3212" s="227" t="s">
        <v>79</v>
      </c>
      <c r="D3212" s="230">
        <v>1115</v>
      </c>
      <c r="E3212" s="231">
        <v>5.40210281E-3</v>
      </c>
      <c r="F3212" s="231">
        <v>1.08918759E-3</v>
      </c>
      <c r="G3212" s="231">
        <v>8.5639820000000004E-4</v>
      </c>
      <c r="H3212" s="231">
        <v>3.4565165199999998E-3</v>
      </c>
    </row>
    <row r="3213" spans="1:8">
      <c r="A3213" s="227" t="s">
        <v>135</v>
      </c>
      <c r="B3213" s="227" t="s">
        <v>57</v>
      </c>
      <c r="C3213" s="227" t="s">
        <v>80</v>
      </c>
      <c r="D3213" s="230">
        <v>3299</v>
      </c>
      <c r="E3213" s="231">
        <v>5.1239816299999998E-3</v>
      </c>
      <c r="F3213" s="231">
        <v>1.00387088E-3</v>
      </c>
      <c r="G3213" s="231">
        <v>5.3897831999999998E-4</v>
      </c>
      <c r="H3213" s="231">
        <v>3.5811319500000001E-3</v>
      </c>
    </row>
    <row r="3214" spans="1:8">
      <c r="A3214" s="227" t="s">
        <v>135</v>
      </c>
      <c r="B3214" s="227" t="s">
        <v>59</v>
      </c>
      <c r="C3214" s="227" t="s">
        <v>80</v>
      </c>
      <c r="D3214" s="230">
        <v>1596</v>
      </c>
      <c r="E3214" s="231">
        <v>4.7499243400000004E-3</v>
      </c>
      <c r="F3214" s="231">
        <v>9.5784140999999995E-4</v>
      </c>
      <c r="G3214" s="231">
        <v>4.9646662E-4</v>
      </c>
      <c r="H3214" s="231">
        <v>3.2956158300000002E-3</v>
      </c>
    </row>
    <row r="3215" spans="1:8">
      <c r="A3215" s="227" t="s">
        <v>135</v>
      </c>
      <c r="B3215" s="227" t="s">
        <v>60</v>
      </c>
      <c r="C3215" s="227" t="s">
        <v>80</v>
      </c>
      <c r="D3215" s="230">
        <v>840</v>
      </c>
      <c r="E3215" s="231">
        <v>5.0386626700000001E-3</v>
      </c>
      <c r="F3215" s="231">
        <v>1.0224038700000001E-3</v>
      </c>
      <c r="G3215" s="231">
        <v>4.9939348000000003E-4</v>
      </c>
      <c r="H3215" s="231">
        <v>3.5168648399999999E-3</v>
      </c>
    </row>
    <row r="3216" spans="1:8">
      <c r="A3216" s="227" t="s">
        <v>135</v>
      </c>
      <c r="B3216" s="227" t="s">
        <v>61</v>
      </c>
      <c r="C3216" s="227" t="s">
        <v>80</v>
      </c>
      <c r="D3216" s="230">
        <v>144</v>
      </c>
      <c r="E3216" s="231">
        <v>6.68282192E-3</v>
      </c>
      <c r="F3216" s="231">
        <v>1.343798E-3</v>
      </c>
      <c r="G3216" s="231">
        <v>6.5827523E-4</v>
      </c>
      <c r="H3216" s="231">
        <v>4.6807482200000002E-3</v>
      </c>
    </row>
    <row r="3217" spans="1:8">
      <c r="A3217" s="227" t="s">
        <v>135</v>
      </c>
      <c r="B3217" s="227" t="s">
        <v>62</v>
      </c>
      <c r="C3217" s="227" t="s">
        <v>80</v>
      </c>
      <c r="D3217" s="230">
        <v>719</v>
      </c>
      <c r="E3217" s="231">
        <v>5.7417707299999999E-3</v>
      </c>
      <c r="F3217" s="231">
        <v>1.0163129199999999E-3</v>
      </c>
      <c r="G3217" s="231">
        <v>6.5569762000000002E-4</v>
      </c>
      <c r="H3217" s="231">
        <v>4.0697597199999998E-3</v>
      </c>
    </row>
    <row r="3218" spans="1:8">
      <c r="A3218" s="227" t="s">
        <v>135</v>
      </c>
      <c r="B3218" s="227" t="s">
        <v>57</v>
      </c>
      <c r="C3218" s="227" t="s">
        <v>119</v>
      </c>
      <c r="D3218" s="230">
        <v>1866</v>
      </c>
      <c r="E3218" s="231">
        <v>6.9269714499999996E-3</v>
      </c>
      <c r="F3218" s="231">
        <v>1.15459738E-3</v>
      </c>
      <c r="G3218" s="231">
        <v>1.0337766999999999E-3</v>
      </c>
      <c r="H3218" s="231">
        <v>4.7385968800000003E-3</v>
      </c>
    </row>
    <row r="3219" spans="1:8">
      <c r="A3219" s="227" t="s">
        <v>135</v>
      </c>
      <c r="B3219" s="227" t="s">
        <v>59</v>
      </c>
      <c r="C3219" s="227" t="s">
        <v>119</v>
      </c>
      <c r="D3219" s="230">
        <v>731</v>
      </c>
      <c r="E3219" s="231">
        <v>6.1072158999999999E-3</v>
      </c>
      <c r="F3219" s="231">
        <v>1.0322298299999999E-3</v>
      </c>
      <c r="G3219" s="231">
        <v>9.0958581999999995E-4</v>
      </c>
      <c r="H3219" s="231">
        <v>4.1653997799999997E-3</v>
      </c>
    </row>
    <row r="3220" spans="1:8">
      <c r="A3220" s="227" t="s">
        <v>135</v>
      </c>
      <c r="B3220" s="227" t="s">
        <v>60</v>
      </c>
      <c r="C3220" s="227" t="s">
        <v>119</v>
      </c>
      <c r="D3220" s="230">
        <v>391</v>
      </c>
      <c r="E3220" s="231">
        <v>6.7015958400000004E-3</v>
      </c>
      <c r="F3220" s="231">
        <v>1.20225299E-3</v>
      </c>
      <c r="G3220" s="231">
        <v>9.1861419E-4</v>
      </c>
      <c r="H3220" s="231">
        <v>4.5807281700000002E-3</v>
      </c>
    </row>
    <row r="3221" spans="1:8">
      <c r="A3221" s="227" t="s">
        <v>135</v>
      </c>
      <c r="B3221" s="227" t="s">
        <v>61</v>
      </c>
      <c r="C3221" s="227" t="s">
        <v>119</v>
      </c>
      <c r="D3221" s="230">
        <v>259</v>
      </c>
      <c r="E3221" s="231">
        <v>8.4978279399999992E-3</v>
      </c>
      <c r="F3221" s="231">
        <v>1.38576054E-3</v>
      </c>
      <c r="G3221" s="231">
        <v>1.2610375699999999E-3</v>
      </c>
      <c r="H3221" s="231">
        <v>5.8510293600000001E-3</v>
      </c>
    </row>
    <row r="3222" spans="1:8">
      <c r="A3222" s="227" t="s">
        <v>135</v>
      </c>
      <c r="B3222" s="227" t="s">
        <v>62</v>
      </c>
      <c r="C3222" s="227" t="s">
        <v>119</v>
      </c>
      <c r="D3222" s="230">
        <v>485</v>
      </c>
      <c r="E3222" s="231">
        <v>7.5053453199999997E-3</v>
      </c>
      <c r="F3222" s="231">
        <v>1.1771666100000001E-3</v>
      </c>
      <c r="G3222" s="231">
        <v>1.1924396199999999E-3</v>
      </c>
      <c r="H3222" s="231">
        <v>5.1357386100000001E-3</v>
      </c>
    </row>
    <row r="3223" spans="1:8">
      <c r="A3223" s="227" t="s">
        <v>135</v>
      </c>
      <c r="B3223" s="227" t="s">
        <v>57</v>
      </c>
      <c r="C3223" s="227" t="s">
        <v>82</v>
      </c>
      <c r="D3223" s="230">
        <v>869</v>
      </c>
      <c r="E3223" s="231">
        <v>8.4312399E-3</v>
      </c>
      <c r="F3223" s="231">
        <v>1.29199408E-3</v>
      </c>
      <c r="G3223" s="231">
        <v>1.52424805E-3</v>
      </c>
      <c r="H3223" s="231">
        <v>5.6149706700000003E-3</v>
      </c>
    </row>
    <row r="3224" spans="1:8">
      <c r="A3224" s="227" t="s">
        <v>135</v>
      </c>
      <c r="B3224" s="227" t="s">
        <v>59</v>
      </c>
      <c r="C3224" s="227" t="s">
        <v>82</v>
      </c>
      <c r="D3224" s="230">
        <v>336</v>
      </c>
      <c r="E3224" s="231">
        <v>7.4165010700000004E-3</v>
      </c>
      <c r="F3224" s="231">
        <v>1.2541333899999999E-3</v>
      </c>
      <c r="G3224" s="231">
        <v>1.24273152E-3</v>
      </c>
      <c r="H3224" s="231">
        <v>4.9196357100000001E-3</v>
      </c>
    </row>
    <row r="3225" spans="1:8">
      <c r="A3225" s="227" t="s">
        <v>135</v>
      </c>
      <c r="B3225" s="227" t="s">
        <v>60</v>
      </c>
      <c r="C3225" s="227" t="s">
        <v>82</v>
      </c>
      <c r="D3225" s="230">
        <v>199</v>
      </c>
      <c r="E3225" s="231">
        <v>8.1311648599999998E-3</v>
      </c>
      <c r="F3225" s="231">
        <v>1.09976944E-3</v>
      </c>
      <c r="G3225" s="231">
        <v>1.6523006099999999E-3</v>
      </c>
      <c r="H3225" s="231">
        <v>5.3790943199999997E-3</v>
      </c>
    </row>
    <row r="3226" spans="1:8">
      <c r="A3226" s="227" t="s">
        <v>135</v>
      </c>
      <c r="B3226" s="227" t="s">
        <v>61</v>
      </c>
      <c r="C3226" s="227" t="s">
        <v>82</v>
      </c>
      <c r="D3226" s="230">
        <v>82</v>
      </c>
      <c r="E3226" s="231">
        <v>1.047439562E-2</v>
      </c>
      <c r="F3226" s="231">
        <v>1.8497344200000001E-3</v>
      </c>
      <c r="G3226" s="231">
        <v>1.9444442100000001E-3</v>
      </c>
      <c r="H3226" s="231">
        <v>6.6802165900000003E-3</v>
      </c>
    </row>
    <row r="3227" spans="1:8">
      <c r="A3227" s="227" t="s">
        <v>135</v>
      </c>
      <c r="B3227" s="227" t="s">
        <v>62</v>
      </c>
      <c r="C3227" s="227" t="s">
        <v>82</v>
      </c>
      <c r="D3227" s="230">
        <v>252</v>
      </c>
      <c r="E3227" s="231">
        <v>9.3563526399999992E-3</v>
      </c>
      <c r="F3227" s="231">
        <v>1.3127845300000001E-3</v>
      </c>
      <c r="G3227" s="231">
        <v>1.6617520500000001E-3</v>
      </c>
      <c r="H3227" s="231">
        <v>6.3817237600000002E-3</v>
      </c>
    </row>
    <row r="3228" spans="1:8">
      <c r="A3228" s="227" t="s">
        <v>135</v>
      </c>
      <c r="B3228" s="227" t="s">
        <v>57</v>
      </c>
      <c r="C3228" s="227" t="s">
        <v>83</v>
      </c>
      <c r="D3228" s="230">
        <v>952</v>
      </c>
      <c r="E3228" s="231">
        <v>6.2895607200000002E-3</v>
      </c>
      <c r="F3228" s="231">
        <v>1.05699722E-3</v>
      </c>
      <c r="G3228" s="231">
        <v>8.0314567000000004E-4</v>
      </c>
      <c r="H3228" s="231">
        <v>4.4294173500000001E-3</v>
      </c>
    </row>
    <row r="3229" spans="1:8">
      <c r="A3229" s="227" t="s">
        <v>135</v>
      </c>
      <c r="B3229" s="227" t="s">
        <v>59</v>
      </c>
      <c r="C3229" s="227" t="s">
        <v>83</v>
      </c>
      <c r="D3229" s="230">
        <v>357</v>
      </c>
      <c r="E3229" s="231">
        <v>5.6657521699999998E-3</v>
      </c>
      <c r="F3229" s="231">
        <v>9.1007214000000003E-4</v>
      </c>
      <c r="G3229" s="231">
        <v>7.0964935999999999E-4</v>
      </c>
      <c r="H3229" s="231">
        <v>4.0460302E-3</v>
      </c>
    </row>
    <row r="3230" spans="1:8">
      <c r="A3230" s="227" t="s">
        <v>135</v>
      </c>
      <c r="B3230" s="227" t="s">
        <v>60</v>
      </c>
      <c r="C3230" s="227" t="s">
        <v>83</v>
      </c>
      <c r="D3230" s="230">
        <v>159</v>
      </c>
      <c r="E3230" s="231">
        <v>6.3781880799999996E-3</v>
      </c>
      <c r="F3230" s="231">
        <v>1.16657907E-3</v>
      </c>
      <c r="G3230" s="231">
        <v>7.8805590000000005E-4</v>
      </c>
      <c r="H3230" s="231">
        <v>4.42355262E-3</v>
      </c>
    </row>
    <row r="3231" spans="1:8">
      <c r="A3231" s="227" t="s">
        <v>135</v>
      </c>
      <c r="B3231" s="227" t="s">
        <v>61</v>
      </c>
      <c r="C3231" s="227" t="s">
        <v>83</v>
      </c>
      <c r="D3231" s="230">
        <v>150</v>
      </c>
      <c r="E3231" s="231">
        <v>7.2081787600000004E-3</v>
      </c>
      <c r="F3231" s="231">
        <v>1.2040892799999999E-3</v>
      </c>
      <c r="G3231" s="231">
        <v>9.4683617999999998E-4</v>
      </c>
      <c r="H3231" s="231">
        <v>5.05725284E-3</v>
      </c>
    </row>
    <row r="3232" spans="1:8">
      <c r="A3232" s="227" t="s">
        <v>135</v>
      </c>
      <c r="B3232" s="227" t="s">
        <v>62</v>
      </c>
      <c r="C3232" s="227" t="s">
        <v>83</v>
      </c>
      <c r="D3232" s="230">
        <v>286</v>
      </c>
      <c r="E3232" s="231">
        <v>6.5371662900000002E-3</v>
      </c>
      <c r="F3232" s="231">
        <v>1.10232916E-3</v>
      </c>
      <c r="G3232" s="231">
        <v>8.5287950999999999E-4</v>
      </c>
      <c r="H3232" s="231">
        <v>4.5819571499999996E-3</v>
      </c>
    </row>
    <row r="3233" spans="1:8">
      <c r="A3233" s="227" t="s">
        <v>135</v>
      </c>
      <c r="B3233" s="227" t="s">
        <v>57</v>
      </c>
      <c r="C3233" s="227" t="s">
        <v>84</v>
      </c>
      <c r="D3233" s="230">
        <v>1053</v>
      </c>
      <c r="E3233" s="231">
        <v>6.5747223400000002E-3</v>
      </c>
      <c r="F3233" s="231">
        <v>1.0381821200000001E-3</v>
      </c>
      <c r="G3233" s="231">
        <v>1.1537909499999999E-3</v>
      </c>
      <c r="H3233" s="231">
        <v>4.38274878E-3</v>
      </c>
    </row>
    <row r="3234" spans="1:8">
      <c r="A3234" s="227" t="s">
        <v>135</v>
      </c>
      <c r="B3234" s="227" t="s">
        <v>59</v>
      </c>
      <c r="C3234" s="227" t="s">
        <v>84</v>
      </c>
      <c r="D3234" s="230">
        <v>373</v>
      </c>
      <c r="E3234" s="231">
        <v>5.4400007699999999E-3</v>
      </c>
      <c r="F3234" s="231">
        <v>9.8044487000000001E-4</v>
      </c>
      <c r="G3234" s="231">
        <v>8.7627817000000005E-4</v>
      </c>
      <c r="H3234" s="231">
        <v>3.5832772400000001E-3</v>
      </c>
    </row>
    <row r="3235" spans="1:8">
      <c r="A3235" s="227" t="s">
        <v>135</v>
      </c>
      <c r="B3235" s="227" t="s">
        <v>60</v>
      </c>
      <c r="C3235" s="227" t="s">
        <v>84</v>
      </c>
      <c r="D3235" s="230">
        <v>316</v>
      </c>
      <c r="E3235" s="231">
        <v>6.7460001199999998E-3</v>
      </c>
      <c r="F3235" s="231">
        <v>1.01837178E-3</v>
      </c>
      <c r="G3235" s="231">
        <v>1.2002239100000001E-3</v>
      </c>
      <c r="H3235" s="231">
        <v>4.5274039399999999E-3</v>
      </c>
    </row>
    <row r="3236" spans="1:8">
      <c r="A3236" s="227" t="s">
        <v>135</v>
      </c>
      <c r="B3236" s="227" t="s">
        <v>61</v>
      </c>
      <c r="C3236" s="227" t="s">
        <v>84</v>
      </c>
      <c r="D3236" s="230">
        <v>104</v>
      </c>
      <c r="E3236" s="231">
        <v>8.8095394500000007E-3</v>
      </c>
      <c r="F3236" s="231">
        <v>1.17276507E-3</v>
      </c>
      <c r="G3236" s="231">
        <v>1.53701453E-3</v>
      </c>
      <c r="H3236" s="231">
        <v>6.0997593500000001E-3</v>
      </c>
    </row>
    <row r="3237" spans="1:8">
      <c r="A3237" s="227" t="s">
        <v>135</v>
      </c>
      <c r="B3237" s="227" t="s">
        <v>62</v>
      </c>
      <c r="C3237" s="227" t="s">
        <v>84</v>
      </c>
      <c r="D3237" s="230">
        <v>260</v>
      </c>
      <c r="E3237" s="231">
        <v>7.1005161399999997E-3</v>
      </c>
      <c r="F3237" s="231">
        <v>1.09125689E-3</v>
      </c>
      <c r="G3237" s="231">
        <v>1.3421917300000001E-3</v>
      </c>
      <c r="H3237" s="231">
        <v>4.6670670600000002E-3</v>
      </c>
    </row>
    <row r="3238" spans="1:8">
      <c r="A3238" s="227" t="s">
        <v>135</v>
      </c>
      <c r="B3238" s="227" t="s">
        <v>57</v>
      </c>
      <c r="C3238" s="227" t="s">
        <v>86</v>
      </c>
      <c r="D3238" s="230">
        <v>5</v>
      </c>
      <c r="E3238" s="231">
        <v>7.42361082E-3</v>
      </c>
      <c r="F3238" s="231">
        <v>1.4652774900000001E-3</v>
      </c>
      <c r="G3238" s="231">
        <v>3.7337959599999999E-3</v>
      </c>
      <c r="H3238" s="231">
        <v>2.22453666E-3</v>
      </c>
    </row>
    <row r="3239" spans="1:8">
      <c r="A3239" s="227" t="s">
        <v>135</v>
      </c>
      <c r="B3239" s="227" t="s">
        <v>59</v>
      </c>
      <c r="C3239" s="227" t="s">
        <v>86</v>
      </c>
      <c r="D3239" s="230">
        <v>3</v>
      </c>
      <c r="E3239" s="231">
        <v>6.08410462E-3</v>
      </c>
      <c r="F3239" s="231">
        <v>1.19984536E-3</v>
      </c>
      <c r="G3239" s="231">
        <v>3.9506168899999996E-3</v>
      </c>
      <c r="H3239" s="231">
        <v>9.3364165999999999E-4</v>
      </c>
    </row>
    <row r="3240" spans="1:8">
      <c r="A3240" s="227" t="s">
        <v>135</v>
      </c>
      <c r="B3240" s="227" t="s">
        <v>60</v>
      </c>
      <c r="C3240" s="227" t="s">
        <v>86</v>
      </c>
      <c r="D3240" s="230">
        <v>1</v>
      </c>
      <c r="E3240" s="231">
        <v>6.5856479099999999E-3</v>
      </c>
      <c r="F3240" s="231">
        <v>1.65509236E-3</v>
      </c>
      <c r="G3240" s="231">
        <v>2.9398145800000001E-3</v>
      </c>
      <c r="H3240" s="231">
        <v>1.9907402700000002E-3</v>
      </c>
    </row>
    <row r="3241" spans="1:8">
      <c r="A3241" s="227" t="s">
        <v>135</v>
      </c>
      <c r="B3241" s="227" t="s">
        <v>61</v>
      </c>
      <c r="C3241" s="227" t="s">
        <v>86</v>
      </c>
      <c r="D3241" s="230">
        <v>1</v>
      </c>
      <c r="E3241" s="231">
        <v>1.228009236E-2</v>
      </c>
      <c r="F3241" s="231">
        <v>2.0717590200000002E-3</v>
      </c>
      <c r="G3241" s="231">
        <v>3.87731458E-3</v>
      </c>
      <c r="H3241" s="231">
        <v>6.3310180499999997E-3</v>
      </c>
    </row>
    <row r="3242" spans="1:8">
      <c r="A3242" s="227" t="s">
        <v>135</v>
      </c>
      <c r="B3242" s="227" t="s">
        <v>57</v>
      </c>
      <c r="C3242" s="227" t="s">
        <v>87</v>
      </c>
      <c r="D3242" s="230">
        <v>1654</v>
      </c>
      <c r="E3242" s="231">
        <v>7.7842853299999997E-3</v>
      </c>
      <c r="F3242" s="231">
        <v>1.07194515E-3</v>
      </c>
      <c r="G3242" s="231">
        <v>1.30614171E-3</v>
      </c>
      <c r="H3242" s="231">
        <v>5.4061979800000002E-3</v>
      </c>
    </row>
    <row r="3243" spans="1:8">
      <c r="A3243" s="227" t="s">
        <v>135</v>
      </c>
      <c r="B3243" s="227" t="s">
        <v>59</v>
      </c>
      <c r="C3243" s="227" t="s">
        <v>87</v>
      </c>
      <c r="D3243" s="230">
        <v>565</v>
      </c>
      <c r="E3243" s="231">
        <v>6.7935305700000002E-3</v>
      </c>
      <c r="F3243" s="231">
        <v>8.1897304000000002E-4</v>
      </c>
      <c r="G3243" s="231">
        <v>1.17942863E-3</v>
      </c>
      <c r="H3243" s="231">
        <v>4.7951284000000002E-3</v>
      </c>
    </row>
    <row r="3244" spans="1:8">
      <c r="A3244" s="227" t="s">
        <v>135</v>
      </c>
      <c r="B3244" s="227" t="s">
        <v>60</v>
      </c>
      <c r="C3244" s="227" t="s">
        <v>87</v>
      </c>
      <c r="D3244" s="230">
        <v>454</v>
      </c>
      <c r="E3244" s="231">
        <v>7.9241870200000009E-3</v>
      </c>
      <c r="F3244" s="231">
        <v>9.9684876000000005E-4</v>
      </c>
      <c r="G3244" s="231">
        <v>1.43638313E-3</v>
      </c>
      <c r="H3244" s="231">
        <v>5.4909546500000002E-3</v>
      </c>
    </row>
    <row r="3245" spans="1:8">
      <c r="A3245" s="227" t="s">
        <v>135</v>
      </c>
      <c r="B3245" s="227" t="s">
        <v>61</v>
      </c>
      <c r="C3245" s="227" t="s">
        <v>87</v>
      </c>
      <c r="D3245" s="230">
        <v>152</v>
      </c>
      <c r="E3245" s="231">
        <v>9.3081442799999997E-3</v>
      </c>
      <c r="F3245" s="231">
        <v>1.60437963E-3</v>
      </c>
      <c r="G3245" s="231">
        <v>1.2598986200000001E-3</v>
      </c>
      <c r="H3245" s="231">
        <v>6.4438655099999997E-3</v>
      </c>
    </row>
    <row r="3246" spans="1:8">
      <c r="A3246" s="227" t="s">
        <v>135</v>
      </c>
      <c r="B3246" s="227" t="s">
        <v>62</v>
      </c>
      <c r="C3246" s="227" t="s">
        <v>87</v>
      </c>
      <c r="D3246" s="230">
        <v>483</v>
      </c>
      <c r="E3246" s="231">
        <v>8.3321828699999996E-3</v>
      </c>
      <c r="F3246" s="231">
        <v>1.27089538E-3</v>
      </c>
      <c r="G3246" s="231">
        <v>1.3464982899999999E-3</v>
      </c>
      <c r="H3246" s="231">
        <v>5.71478869E-3</v>
      </c>
    </row>
    <row r="3247" spans="1:8">
      <c r="A3247" s="227" t="s">
        <v>135</v>
      </c>
      <c r="B3247" s="227" t="s">
        <v>57</v>
      </c>
      <c r="C3247" s="227" t="s">
        <v>88</v>
      </c>
      <c r="D3247" s="230">
        <v>1684</v>
      </c>
      <c r="E3247" s="231">
        <v>5.8214703499999999E-3</v>
      </c>
      <c r="F3247" s="231">
        <v>1.00409879E-3</v>
      </c>
      <c r="G3247" s="231">
        <v>8.0166932999999995E-4</v>
      </c>
      <c r="H3247" s="231">
        <v>4.0157017299999997E-3</v>
      </c>
    </row>
    <row r="3248" spans="1:8">
      <c r="A3248" s="227" t="s">
        <v>135</v>
      </c>
      <c r="B3248" s="227" t="s">
        <v>59</v>
      </c>
      <c r="C3248" s="227" t="s">
        <v>88</v>
      </c>
      <c r="D3248" s="230">
        <v>744</v>
      </c>
      <c r="E3248" s="231">
        <v>5.1108090699999997E-3</v>
      </c>
      <c r="F3248" s="231">
        <v>9.0038181999999999E-4</v>
      </c>
      <c r="G3248" s="231">
        <v>7.1533663999999995E-4</v>
      </c>
      <c r="H3248" s="231">
        <v>3.4950901000000002E-3</v>
      </c>
    </row>
    <row r="3249" spans="1:8">
      <c r="A3249" s="227" t="s">
        <v>135</v>
      </c>
      <c r="B3249" s="227" t="s">
        <v>60</v>
      </c>
      <c r="C3249" s="227" t="s">
        <v>88</v>
      </c>
      <c r="D3249" s="230">
        <v>451</v>
      </c>
      <c r="E3249" s="231">
        <v>6.0168245100000002E-3</v>
      </c>
      <c r="F3249" s="231">
        <v>1.0431548800000001E-3</v>
      </c>
      <c r="G3249" s="231">
        <v>7.3712199000000003E-4</v>
      </c>
      <c r="H3249" s="231">
        <v>4.2365471399999997E-3</v>
      </c>
    </row>
    <row r="3250" spans="1:8">
      <c r="A3250" s="227" t="s">
        <v>135</v>
      </c>
      <c r="B3250" s="227" t="s">
        <v>61</v>
      </c>
      <c r="C3250" s="227" t="s">
        <v>88</v>
      </c>
      <c r="D3250" s="230">
        <v>98</v>
      </c>
      <c r="E3250" s="231">
        <v>6.8000044799999999E-3</v>
      </c>
      <c r="F3250" s="231">
        <v>1.4942363400000001E-3</v>
      </c>
      <c r="G3250" s="231">
        <v>1.0944583500000001E-3</v>
      </c>
      <c r="H3250" s="231">
        <v>4.2113092799999996E-3</v>
      </c>
    </row>
    <row r="3251" spans="1:8">
      <c r="A3251" s="227" t="s">
        <v>135</v>
      </c>
      <c r="B3251" s="227" t="s">
        <v>62</v>
      </c>
      <c r="C3251" s="227" t="s">
        <v>88</v>
      </c>
      <c r="D3251" s="230">
        <v>391</v>
      </c>
      <c r="E3251" s="231">
        <v>6.7031351000000003E-3</v>
      </c>
      <c r="F3251" s="231">
        <v>1.0335557E-3</v>
      </c>
      <c r="G3251" s="231">
        <v>9.6701217000000003E-4</v>
      </c>
      <c r="H3251" s="231">
        <v>4.7025667900000004E-3</v>
      </c>
    </row>
    <row r="3252" spans="1:8">
      <c r="A3252" s="227" t="s">
        <v>135</v>
      </c>
      <c r="B3252" s="227" t="s">
        <v>57</v>
      </c>
      <c r="C3252" s="227" t="s">
        <v>89</v>
      </c>
      <c r="D3252" s="230">
        <v>976</v>
      </c>
      <c r="E3252" s="231">
        <v>7.0800600999999996E-3</v>
      </c>
      <c r="F3252" s="231">
        <v>1.14732729E-3</v>
      </c>
      <c r="G3252" s="231">
        <v>1.0249219700000001E-3</v>
      </c>
      <c r="H3252" s="231">
        <v>4.9078103599999997E-3</v>
      </c>
    </row>
    <row r="3253" spans="1:8">
      <c r="A3253" s="227" t="s">
        <v>135</v>
      </c>
      <c r="B3253" s="227" t="s">
        <v>59</v>
      </c>
      <c r="C3253" s="227" t="s">
        <v>89</v>
      </c>
      <c r="D3253" s="230">
        <v>404</v>
      </c>
      <c r="E3253" s="231">
        <v>6.1945931900000001E-3</v>
      </c>
      <c r="F3253" s="231">
        <v>1.0059415E-3</v>
      </c>
      <c r="G3253" s="231">
        <v>9.2074028000000004E-4</v>
      </c>
      <c r="H3253" s="231">
        <v>4.2679109300000004E-3</v>
      </c>
    </row>
    <row r="3254" spans="1:8">
      <c r="A3254" s="227" t="s">
        <v>135</v>
      </c>
      <c r="B3254" s="227" t="s">
        <v>60</v>
      </c>
      <c r="C3254" s="227" t="s">
        <v>89</v>
      </c>
      <c r="D3254" s="230">
        <v>226</v>
      </c>
      <c r="E3254" s="231">
        <v>7.0516836299999996E-3</v>
      </c>
      <c r="F3254" s="231">
        <v>1.0981540399999999E-3</v>
      </c>
      <c r="G3254" s="231">
        <v>9.0999851999999995E-4</v>
      </c>
      <c r="H3254" s="231">
        <v>5.0435305700000004E-3</v>
      </c>
    </row>
    <row r="3255" spans="1:8">
      <c r="A3255" s="227" t="s">
        <v>135</v>
      </c>
      <c r="B3255" s="227" t="s">
        <v>61</v>
      </c>
      <c r="C3255" s="227" t="s">
        <v>89</v>
      </c>
      <c r="D3255" s="230">
        <v>75</v>
      </c>
      <c r="E3255" s="231">
        <v>8.2771602199999995E-3</v>
      </c>
      <c r="F3255" s="231">
        <v>1.69290099E-3</v>
      </c>
      <c r="G3255" s="231">
        <v>1.2740738599999999E-3</v>
      </c>
      <c r="H3255" s="231">
        <v>5.3101849399999996E-3</v>
      </c>
    </row>
    <row r="3256" spans="1:8">
      <c r="A3256" s="227" t="s">
        <v>135</v>
      </c>
      <c r="B3256" s="227" t="s">
        <v>62</v>
      </c>
      <c r="C3256" s="227" t="s">
        <v>89</v>
      </c>
      <c r="D3256" s="230">
        <v>271</v>
      </c>
      <c r="E3256" s="231">
        <v>8.0924557000000008E-3</v>
      </c>
      <c r="F3256" s="231">
        <v>1.24812058E-3</v>
      </c>
      <c r="G3256" s="231">
        <v>1.2071201599999999E-3</v>
      </c>
      <c r="H3256" s="231">
        <v>5.6372144599999997E-3</v>
      </c>
    </row>
    <row r="3257" spans="1:8">
      <c r="A3257" s="227" t="s">
        <v>135</v>
      </c>
      <c r="B3257" s="227" t="s">
        <v>57</v>
      </c>
      <c r="C3257" s="227" t="s">
        <v>90</v>
      </c>
      <c r="D3257" s="230">
        <v>827</v>
      </c>
      <c r="E3257" s="231">
        <v>7.6413658000000001E-3</v>
      </c>
      <c r="F3257" s="231">
        <v>9.3759772000000003E-4</v>
      </c>
      <c r="G3257" s="231">
        <v>1.8982178899999999E-3</v>
      </c>
      <c r="H3257" s="231">
        <v>4.8055497199999998E-3</v>
      </c>
    </row>
    <row r="3258" spans="1:8">
      <c r="A3258" s="227" t="s">
        <v>135</v>
      </c>
      <c r="B3258" s="227" t="s">
        <v>59</v>
      </c>
      <c r="C3258" s="227" t="s">
        <v>90</v>
      </c>
      <c r="D3258" s="230">
        <v>330</v>
      </c>
      <c r="E3258" s="231">
        <v>6.8490106999999998E-3</v>
      </c>
      <c r="F3258" s="231">
        <v>8.3115855999999996E-4</v>
      </c>
      <c r="G3258" s="231">
        <v>1.8581647500000001E-3</v>
      </c>
      <c r="H3258" s="231">
        <v>4.1596869199999999E-3</v>
      </c>
    </row>
    <row r="3259" spans="1:8">
      <c r="A3259" s="227" t="s">
        <v>135</v>
      </c>
      <c r="B3259" s="227" t="s">
        <v>60</v>
      </c>
      <c r="C3259" s="227" t="s">
        <v>90</v>
      </c>
      <c r="D3259" s="230">
        <v>208</v>
      </c>
      <c r="E3259" s="231">
        <v>7.1804328699999996E-3</v>
      </c>
      <c r="F3259" s="231">
        <v>8.5970861999999995E-4</v>
      </c>
      <c r="G3259" s="231">
        <v>1.6840275400000001E-3</v>
      </c>
      <c r="H3259" s="231">
        <v>4.6366962499999999E-3</v>
      </c>
    </row>
    <row r="3260" spans="1:8">
      <c r="A3260" s="227" t="s">
        <v>135</v>
      </c>
      <c r="B3260" s="227" t="s">
        <v>61</v>
      </c>
      <c r="C3260" s="227" t="s">
        <v>90</v>
      </c>
      <c r="D3260" s="230">
        <v>82</v>
      </c>
      <c r="E3260" s="231">
        <v>9.4060521500000001E-3</v>
      </c>
      <c r="F3260" s="231">
        <v>1.1015128600000001E-3</v>
      </c>
      <c r="G3260" s="231">
        <v>1.90605218E-3</v>
      </c>
      <c r="H3260" s="231">
        <v>6.3984866400000001E-3</v>
      </c>
    </row>
    <row r="3261" spans="1:8">
      <c r="A3261" s="227" t="s">
        <v>135</v>
      </c>
      <c r="B3261" s="227" t="s">
        <v>62</v>
      </c>
      <c r="C3261" s="227" t="s">
        <v>90</v>
      </c>
      <c r="D3261" s="230">
        <v>207</v>
      </c>
      <c r="E3261" s="231">
        <v>8.6686457599999996E-3</v>
      </c>
      <c r="F3261" s="231">
        <v>1.1206161600000001E-3</v>
      </c>
      <c r="G3261" s="231">
        <v>2.17419236E-3</v>
      </c>
      <c r="H3261" s="231">
        <v>5.3738367600000003E-3</v>
      </c>
    </row>
    <row r="3262" spans="1:8">
      <c r="A3262" s="227" t="s">
        <v>135</v>
      </c>
      <c r="B3262" s="227" t="s">
        <v>57</v>
      </c>
      <c r="C3262" s="227" t="s">
        <v>91</v>
      </c>
      <c r="D3262" s="230">
        <v>1516</v>
      </c>
      <c r="E3262" s="231">
        <v>5.08641596E-3</v>
      </c>
      <c r="F3262" s="231">
        <v>9.8438391999999993E-4</v>
      </c>
      <c r="G3262" s="231">
        <v>5.3070464000000005E-4</v>
      </c>
      <c r="H3262" s="231">
        <v>3.5713269E-3</v>
      </c>
    </row>
    <row r="3263" spans="1:8">
      <c r="A3263" s="227" t="s">
        <v>135</v>
      </c>
      <c r="B3263" s="227" t="s">
        <v>59</v>
      </c>
      <c r="C3263" s="227" t="s">
        <v>91</v>
      </c>
      <c r="D3263" s="230">
        <v>805</v>
      </c>
      <c r="E3263" s="231">
        <v>4.8409245400000004E-3</v>
      </c>
      <c r="F3263" s="231">
        <v>8.8339634999999995E-4</v>
      </c>
      <c r="G3263" s="231">
        <v>5.2477258000000002E-4</v>
      </c>
      <c r="H3263" s="231">
        <v>3.43275511E-3</v>
      </c>
    </row>
    <row r="3264" spans="1:8">
      <c r="A3264" s="227" t="s">
        <v>135</v>
      </c>
      <c r="B3264" s="227" t="s">
        <v>60</v>
      </c>
      <c r="C3264" s="227" t="s">
        <v>91</v>
      </c>
      <c r="D3264" s="230">
        <v>267</v>
      </c>
      <c r="E3264" s="231">
        <v>4.9043294499999997E-3</v>
      </c>
      <c r="F3264" s="231">
        <v>1.0335168900000001E-3</v>
      </c>
      <c r="G3264" s="231">
        <v>4.2915082000000003E-4</v>
      </c>
      <c r="H3264" s="231">
        <v>3.4416612299999999E-3</v>
      </c>
    </row>
    <row r="3265" spans="1:8">
      <c r="A3265" s="227" t="s">
        <v>135</v>
      </c>
      <c r="B3265" s="227" t="s">
        <v>61</v>
      </c>
      <c r="C3265" s="227" t="s">
        <v>91</v>
      </c>
      <c r="D3265" s="230">
        <v>89</v>
      </c>
      <c r="E3265" s="231">
        <v>5.93385847E-3</v>
      </c>
      <c r="F3265" s="231">
        <v>1.2979866600000001E-3</v>
      </c>
      <c r="G3265" s="231">
        <v>5.3487803000000001E-4</v>
      </c>
      <c r="H3265" s="231">
        <v>4.1009933300000002E-3</v>
      </c>
    </row>
    <row r="3266" spans="1:8">
      <c r="A3266" s="227" t="s">
        <v>135</v>
      </c>
      <c r="B3266" s="227" t="s">
        <v>62</v>
      </c>
      <c r="C3266" s="227" t="s">
        <v>91</v>
      </c>
      <c r="D3266" s="230">
        <v>355</v>
      </c>
      <c r="E3266" s="231">
        <v>5.56758583E-3</v>
      </c>
      <c r="F3266" s="231">
        <v>1.09780883E-3</v>
      </c>
      <c r="G3266" s="231">
        <v>6.1948983999999998E-4</v>
      </c>
      <c r="H3266" s="231">
        <v>3.85028666E-3</v>
      </c>
    </row>
    <row r="3267" spans="1:8">
      <c r="A3267" s="227" t="s">
        <v>135</v>
      </c>
      <c r="B3267" s="227" t="s">
        <v>57</v>
      </c>
      <c r="C3267" s="227" t="s">
        <v>92</v>
      </c>
      <c r="D3267" s="230">
        <v>1119</v>
      </c>
      <c r="E3267" s="231">
        <v>7.3773911100000001E-3</v>
      </c>
      <c r="F3267" s="231">
        <v>9.5431784999999996E-4</v>
      </c>
      <c r="G3267" s="231">
        <v>1.3350521299999999E-3</v>
      </c>
      <c r="H3267" s="231">
        <v>5.0880206399999996E-3</v>
      </c>
    </row>
    <row r="3268" spans="1:8">
      <c r="A3268" s="227" t="s">
        <v>135</v>
      </c>
      <c r="B3268" s="227" t="s">
        <v>59</v>
      </c>
      <c r="C3268" s="227" t="s">
        <v>92</v>
      </c>
      <c r="D3268" s="230">
        <v>456</v>
      </c>
      <c r="E3268" s="231">
        <v>6.9953092099999999E-3</v>
      </c>
      <c r="F3268" s="231">
        <v>9.0820924000000001E-4</v>
      </c>
      <c r="G3268" s="231">
        <v>1.13207618E-3</v>
      </c>
      <c r="H3268" s="231">
        <v>4.9550233099999999E-3</v>
      </c>
    </row>
    <row r="3269" spans="1:8">
      <c r="A3269" s="227" t="s">
        <v>135</v>
      </c>
      <c r="B3269" s="227" t="s">
        <v>60</v>
      </c>
      <c r="C3269" s="227" t="s">
        <v>92</v>
      </c>
      <c r="D3269" s="230">
        <v>277</v>
      </c>
      <c r="E3269" s="231">
        <v>7.0156017700000002E-3</v>
      </c>
      <c r="F3269" s="231">
        <v>9.3612089000000005E-4</v>
      </c>
      <c r="G3269" s="231">
        <v>1.36574049E-3</v>
      </c>
      <c r="H3269" s="231">
        <v>4.7137398899999997E-3</v>
      </c>
    </row>
    <row r="3270" spans="1:8">
      <c r="A3270" s="227" t="s">
        <v>135</v>
      </c>
      <c r="B3270" s="227" t="s">
        <v>61</v>
      </c>
      <c r="C3270" s="227" t="s">
        <v>92</v>
      </c>
      <c r="D3270" s="230">
        <v>165</v>
      </c>
      <c r="E3270" s="231">
        <v>8.3604094100000002E-3</v>
      </c>
      <c r="F3270" s="231">
        <v>1.2328841999999999E-3</v>
      </c>
      <c r="G3270" s="231">
        <v>1.39351829E-3</v>
      </c>
      <c r="H3270" s="231">
        <v>5.7340064899999996E-3</v>
      </c>
    </row>
    <row r="3271" spans="1:8">
      <c r="A3271" s="227" t="s">
        <v>135</v>
      </c>
      <c r="B3271" s="227" t="s">
        <v>62</v>
      </c>
      <c r="C3271" s="227" t="s">
        <v>92</v>
      </c>
      <c r="D3271" s="230">
        <v>221</v>
      </c>
      <c r="E3271" s="231">
        <v>7.8852959699999992E-3</v>
      </c>
      <c r="F3271" s="231">
        <v>8.6428456000000003E-4</v>
      </c>
      <c r="G3271" s="231">
        <v>1.67174644E-3</v>
      </c>
      <c r="H3271" s="231">
        <v>5.3492644600000002E-3</v>
      </c>
    </row>
    <row r="3272" spans="1:8">
      <c r="A3272" s="227" t="s">
        <v>135</v>
      </c>
      <c r="B3272" s="227" t="s">
        <v>57</v>
      </c>
      <c r="C3272" s="227" t="s">
        <v>93</v>
      </c>
      <c r="D3272" s="230">
        <v>662</v>
      </c>
      <c r="E3272" s="231">
        <v>8.6216709100000004E-3</v>
      </c>
      <c r="F3272" s="231">
        <v>1.2137914300000001E-3</v>
      </c>
      <c r="G3272" s="231">
        <v>1.6981192300000001E-3</v>
      </c>
      <c r="H3272" s="231">
        <v>5.7097597599999996E-3</v>
      </c>
    </row>
    <row r="3273" spans="1:8">
      <c r="A3273" s="227" t="s">
        <v>135</v>
      </c>
      <c r="B3273" s="227" t="s">
        <v>59</v>
      </c>
      <c r="C3273" s="227" t="s">
        <v>93</v>
      </c>
      <c r="D3273" s="230">
        <v>237</v>
      </c>
      <c r="E3273" s="231">
        <v>7.2016621299999996E-3</v>
      </c>
      <c r="F3273" s="231">
        <v>1.1165316199999999E-3</v>
      </c>
      <c r="G3273" s="231">
        <v>1.5131268100000001E-3</v>
      </c>
      <c r="H3273" s="231">
        <v>4.5720032199999998E-3</v>
      </c>
    </row>
    <row r="3274" spans="1:8">
      <c r="A3274" s="227" t="s">
        <v>135</v>
      </c>
      <c r="B3274" s="227" t="s">
        <v>60</v>
      </c>
      <c r="C3274" s="227" t="s">
        <v>93</v>
      </c>
      <c r="D3274" s="230">
        <v>165</v>
      </c>
      <c r="E3274" s="231">
        <v>8.8606899999999992E-3</v>
      </c>
      <c r="F3274" s="231">
        <v>1.3816636300000001E-3</v>
      </c>
      <c r="G3274" s="231">
        <v>1.69416362E-3</v>
      </c>
      <c r="H3274" s="231">
        <v>5.7848622799999997E-3</v>
      </c>
    </row>
    <row r="3275" spans="1:8">
      <c r="A3275" s="227" t="s">
        <v>135</v>
      </c>
      <c r="B3275" s="227" t="s">
        <v>61</v>
      </c>
      <c r="C3275" s="227" t="s">
        <v>93</v>
      </c>
      <c r="D3275" s="230">
        <v>48</v>
      </c>
      <c r="E3275" s="231">
        <v>8.2033659299999995E-3</v>
      </c>
      <c r="F3275" s="231">
        <v>1.0202061499999999E-3</v>
      </c>
      <c r="G3275" s="231">
        <v>1.90104143E-3</v>
      </c>
      <c r="H3275" s="231">
        <v>5.2821177599999998E-3</v>
      </c>
    </row>
    <row r="3276" spans="1:8">
      <c r="A3276" s="227" t="s">
        <v>135</v>
      </c>
      <c r="B3276" s="227" t="s">
        <v>62</v>
      </c>
      <c r="C3276" s="227" t="s">
        <v>93</v>
      </c>
      <c r="D3276" s="230">
        <v>212</v>
      </c>
      <c r="E3276" s="231">
        <v>1.01178151E-2</v>
      </c>
      <c r="F3276" s="231">
        <v>1.2356959399999999E-3</v>
      </c>
      <c r="G3276" s="231">
        <v>1.86206081E-3</v>
      </c>
      <c r="H3276" s="231">
        <v>7.0200578599999997E-3</v>
      </c>
    </row>
    <row r="3277" spans="1:8">
      <c r="A3277" s="227" t="s">
        <v>135</v>
      </c>
      <c r="B3277" s="227" t="s">
        <v>57</v>
      </c>
      <c r="C3277" s="227" t="s">
        <v>94</v>
      </c>
      <c r="D3277" s="230">
        <v>857</v>
      </c>
      <c r="E3277" s="231">
        <v>7.1748857800000001E-3</v>
      </c>
      <c r="F3277" s="231">
        <v>1.0377228600000001E-3</v>
      </c>
      <c r="G3277" s="231">
        <v>1.2273648200000001E-3</v>
      </c>
      <c r="H3277" s="231">
        <v>4.9097975999999998E-3</v>
      </c>
    </row>
    <row r="3278" spans="1:8">
      <c r="A3278" s="227" t="s">
        <v>135</v>
      </c>
      <c r="B3278" s="227" t="s">
        <v>59</v>
      </c>
      <c r="C3278" s="227" t="s">
        <v>94</v>
      </c>
      <c r="D3278" s="230">
        <v>360</v>
      </c>
      <c r="E3278" s="231">
        <v>6.3657405099999996E-3</v>
      </c>
      <c r="F3278" s="231">
        <v>9.1499460999999998E-4</v>
      </c>
      <c r="G3278" s="231">
        <v>1.0757777799999999E-3</v>
      </c>
      <c r="H3278" s="231">
        <v>4.3749675899999998E-3</v>
      </c>
    </row>
    <row r="3279" spans="1:8">
      <c r="A3279" s="227" t="s">
        <v>135</v>
      </c>
      <c r="B3279" s="227" t="s">
        <v>60</v>
      </c>
      <c r="C3279" s="227" t="s">
        <v>94</v>
      </c>
      <c r="D3279" s="230">
        <v>193</v>
      </c>
      <c r="E3279" s="231">
        <v>6.8179689700000002E-3</v>
      </c>
      <c r="F3279" s="231">
        <v>9.7240187999999997E-4</v>
      </c>
      <c r="G3279" s="231">
        <v>1.2275112900000001E-3</v>
      </c>
      <c r="H3279" s="231">
        <v>4.6180553199999998E-3</v>
      </c>
    </row>
    <row r="3280" spans="1:8">
      <c r="A3280" s="227" t="s">
        <v>135</v>
      </c>
      <c r="B3280" s="227" t="s">
        <v>61</v>
      </c>
      <c r="C3280" s="227" t="s">
        <v>94</v>
      </c>
      <c r="D3280" s="230">
        <v>72</v>
      </c>
      <c r="E3280" s="231">
        <v>8.2378469900000004E-3</v>
      </c>
      <c r="F3280" s="231">
        <v>1.1019480700000001E-3</v>
      </c>
      <c r="G3280" s="231">
        <v>1.37795758E-3</v>
      </c>
      <c r="H3280" s="231">
        <v>5.7579408499999997E-3</v>
      </c>
    </row>
    <row r="3281" spans="1:8">
      <c r="A3281" s="227" t="s">
        <v>135</v>
      </c>
      <c r="B3281" s="227" t="s">
        <v>62</v>
      </c>
      <c r="C3281" s="227" t="s">
        <v>94</v>
      </c>
      <c r="D3281" s="230">
        <v>232</v>
      </c>
      <c r="E3281" s="231">
        <v>8.3974893799999995E-3</v>
      </c>
      <c r="F3281" s="231">
        <v>1.2625716000000001E-3</v>
      </c>
      <c r="G3281" s="231">
        <v>1.41572854E-3</v>
      </c>
      <c r="H3281" s="231">
        <v>5.7191887699999996E-3</v>
      </c>
    </row>
    <row r="3282" spans="1:8">
      <c r="A3282" s="227" t="s">
        <v>135</v>
      </c>
      <c r="B3282" s="227" t="s">
        <v>57</v>
      </c>
      <c r="C3282" s="227" t="s">
        <v>95</v>
      </c>
      <c r="D3282" s="230">
        <v>372</v>
      </c>
      <c r="E3282" s="231">
        <v>8.4222543399999992E-3</v>
      </c>
      <c r="F3282" s="231">
        <v>6.0664303000000001E-4</v>
      </c>
      <c r="G3282" s="231">
        <v>1.41598815E-3</v>
      </c>
      <c r="H3282" s="231">
        <v>6.3996226799999997E-3</v>
      </c>
    </row>
    <row r="3283" spans="1:8">
      <c r="A3283" s="227" t="s">
        <v>135</v>
      </c>
      <c r="B3283" s="227" t="s">
        <v>59</v>
      </c>
      <c r="C3283" s="227" t="s">
        <v>95</v>
      </c>
      <c r="D3283" s="230">
        <v>119</v>
      </c>
      <c r="E3283" s="231">
        <v>7.0674795200000003E-3</v>
      </c>
      <c r="F3283" s="231">
        <v>5.2394545999999995E-4</v>
      </c>
      <c r="G3283" s="231">
        <v>1.21080352E-3</v>
      </c>
      <c r="H3283" s="231">
        <v>5.3327300799999996E-3</v>
      </c>
    </row>
    <row r="3284" spans="1:8">
      <c r="A3284" s="227" t="s">
        <v>135</v>
      </c>
      <c r="B3284" s="227" t="s">
        <v>60</v>
      </c>
      <c r="C3284" s="227" t="s">
        <v>95</v>
      </c>
      <c r="D3284" s="230">
        <v>94</v>
      </c>
      <c r="E3284" s="231">
        <v>8.7005021099999993E-3</v>
      </c>
      <c r="F3284" s="231">
        <v>6.3509627000000004E-4</v>
      </c>
      <c r="G3284" s="231">
        <v>1.3268319300000001E-3</v>
      </c>
      <c r="H3284" s="231">
        <v>6.7385734300000003E-3</v>
      </c>
    </row>
    <row r="3285" spans="1:8">
      <c r="A3285" s="227" t="s">
        <v>135</v>
      </c>
      <c r="B3285" s="227" t="s">
        <v>61</v>
      </c>
      <c r="C3285" s="227" t="s">
        <v>95</v>
      </c>
      <c r="D3285" s="230">
        <v>44</v>
      </c>
      <c r="E3285" s="231">
        <v>1.1463330989999999E-2</v>
      </c>
      <c r="F3285" s="231">
        <v>7.6152122999999998E-4</v>
      </c>
      <c r="G3285" s="231">
        <v>1.72769333E-3</v>
      </c>
      <c r="H3285" s="231">
        <v>8.9741159599999992E-3</v>
      </c>
    </row>
    <row r="3286" spans="1:8">
      <c r="A3286" s="227" t="s">
        <v>135</v>
      </c>
      <c r="B3286" s="227" t="s">
        <v>62</v>
      </c>
      <c r="C3286" s="227" t="s">
        <v>95</v>
      </c>
      <c r="D3286" s="230">
        <v>115</v>
      </c>
      <c r="E3286" s="231">
        <v>8.4331720899999997E-3</v>
      </c>
      <c r="F3286" s="231">
        <v>6.0970185999999996E-4</v>
      </c>
      <c r="G3286" s="231">
        <v>1.58192405E-3</v>
      </c>
      <c r="H3286" s="231">
        <v>6.2415456800000001E-3</v>
      </c>
    </row>
    <row r="3287" spans="1:8">
      <c r="A3287" s="227" t="s">
        <v>135</v>
      </c>
      <c r="B3287" s="227" t="s">
        <v>57</v>
      </c>
      <c r="C3287" s="227" t="s">
        <v>96</v>
      </c>
      <c r="D3287" s="230">
        <v>1260</v>
      </c>
      <c r="E3287" s="231">
        <v>6.4875162900000002E-3</v>
      </c>
      <c r="F3287" s="231">
        <v>8.6560271000000002E-4</v>
      </c>
      <c r="G3287" s="231">
        <v>1.1851757599999999E-3</v>
      </c>
      <c r="H3287" s="231">
        <v>4.43673734E-3</v>
      </c>
    </row>
    <row r="3288" spans="1:8">
      <c r="A3288" s="227" t="s">
        <v>135</v>
      </c>
      <c r="B3288" s="227" t="s">
        <v>59</v>
      </c>
      <c r="C3288" s="227" t="s">
        <v>96</v>
      </c>
      <c r="D3288" s="230">
        <v>583</v>
      </c>
      <c r="E3288" s="231">
        <v>5.8730383300000001E-3</v>
      </c>
      <c r="F3288" s="231">
        <v>7.6988413999999996E-4</v>
      </c>
      <c r="G3288" s="231">
        <v>1.08111357E-3</v>
      </c>
      <c r="H3288" s="231">
        <v>4.0220401299999996E-3</v>
      </c>
    </row>
    <row r="3289" spans="1:8">
      <c r="A3289" s="227" t="s">
        <v>135</v>
      </c>
      <c r="B3289" s="227" t="s">
        <v>60</v>
      </c>
      <c r="C3289" s="227" t="s">
        <v>96</v>
      </c>
      <c r="D3289" s="230">
        <v>322</v>
      </c>
      <c r="E3289" s="231">
        <v>6.4789651200000001E-3</v>
      </c>
      <c r="F3289" s="231">
        <v>8.3872473000000001E-4</v>
      </c>
      <c r="G3289" s="231">
        <v>1.0590275399999999E-3</v>
      </c>
      <c r="H3289" s="231">
        <v>4.5812123799999997E-3</v>
      </c>
    </row>
    <row r="3290" spans="1:8">
      <c r="A3290" s="227" t="s">
        <v>135</v>
      </c>
      <c r="B3290" s="227" t="s">
        <v>61</v>
      </c>
      <c r="C3290" s="227" t="s">
        <v>96</v>
      </c>
      <c r="D3290" s="230">
        <v>106</v>
      </c>
      <c r="E3290" s="231">
        <v>8.1357003199999996E-3</v>
      </c>
      <c r="F3290" s="231">
        <v>1.08850869E-3</v>
      </c>
      <c r="G3290" s="231">
        <v>1.5222088900000001E-3</v>
      </c>
      <c r="H3290" s="231">
        <v>5.52498229E-3</v>
      </c>
    </row>
    <row r="3291" spans="1:8">
      <c r="A3291" s="227" t="s">
        <v>135</v>
      </c>
      <c r="B3291" s="227" t="s">
        <v>62</v>
      </c>
      <c r="C3291" s="227" t="s">
        <v>96</v>
      </c>
      <c r="D3291" s="230">
        <v>249</v>
      </c>
      <c r="E3291" s="231">
        <v>7.23565536E-3</v>
      </c>
      <c r="F3291" s="231">
        <v>1.0295810499999999E-3</v>
      </c>
      <c r="G3291" s="231">
        <v>1.44847886E-3</v>
      </c>
      <c r="H3291" s="231">
        <v>4.75759496E-3</v>
      </c>
    </row>
    <row r="3292" spans="1:8">
      <c r="A3292" s="227" t="s">
        <v>135</v>
      </c>
      <c r="B3292" s="227" t="s">
        <v>57</v>
      </c>
      <c r="C3292" s="227" t="s">
        <v>97</v>
      </c>
      <c r="D3292" s="230">
        <v>655</v>
      </c>
      <c r="E3292" s="231">
        <v>7.9934970800000001E-3</v>
      </c>
      <c r="F3292" s="231">
        <v>9.7522595000000003E-4</v>
      </c>
      <c r="G3292" s="231">
        <v>1.51579704E-3</v>
      </c>
      <c r="H3292" s="231">
        <v>5.5024736100000001E-3</v>
      </c>
    </row>
    <row r="3293" spans="1:8">
      <c r="A3293" s="227" t="s">
        <v>135</v>
      </c>
      <c r="B3293" s="227" t="s">
        <v>59</v>
      </c>
      <c r="C3293" s="227" t="s">
        <v>97</v>
      </c>
      <c r="D3293" s="230">
        <v>221</v>
      </c>
      <c r="E3293" s="231">
        <v>7.2159898000000002E-3</v>
      </c>
      <c r="F3293" s="231">
        <v>8.0128182000000002E-4</v>
      </c>
      <c r="G3293" s="231">
        <v>1.4723686200000001E-3</v>
      </c>
      <c r="H3293" s="231">
        <v>4.9423388700000001E-3</v>
      </c>
    </row>
    <row r="3294" spans="1:8">
      <c r="A3294" s="227" t="s">
        <v>135</v>
      </c>
      <c r="B3294" s="227" t="s">
        <v>60</v>
      </c>
      <c r="C3294" s="227" t="s">
        <v>97</v>
      </c>
      <c r="D3294" s="230">
        <v>174</v>
      </c>
      <c r="E3294" s="231">
        <v>8.2268383200000007E-3</v>
      </c>
      <c r="F3294" s="231">
        <v>9.6350817000000004E-4</v>
      </c>
      <c r="G3294" s="231">
        <v>1.1560768500000001E-3</v>
      </c>
      <c r="H3294" s="231">
        <v>6.1072528499999997E-3</v>
      </c>
    </row>
    <row r="3295" spans="1:8">
      <c r="A3295" s="227" t="s">
        <v>135</v>
      </c>
      <c r="B3295" s="227" t="s">
        <v>61</v>
      </c>
      <c r="C3295" s="227" t="s">
        <v>97</v>
      </c>
      <c r="D3295" s="230">
        <v>72</v>
      </c>
      <c r="E3295" s="231">
        <v>8.6937369099999995E-3</v>
      </c>
      <c r="F3295" s="231">
        <v>1.3297322699999999E-3</v>
      </c>
      <c r="G3295" s="231">
        <v>2.0127633399999998E-3</v>
      </c>
      <c r="H3295" s="231">
        <v>5.3512407999999996E-3</v>
      </c>
    </row>
    <row r="3296" spans="1:8">
      <c r="A3296" s="227" t="s">
        <v>135</v>
      </c>
      <c r="B3296" s="227" t="s">
        <v>62</v>
      </c>
      <c r="C3296" s="227" t="s">
        <v>97</v>
      </c>
      <c r="D3296" s="230">
        <v>188</v>
      </c>
      <c r="E3296" s="231">
        <v>8.4233399700000006E-3</v>
      </c>
      <c r="F3296" s="231">
        <v>1.05477962E-3</v>
      </c>
      <c r="G3296" s="231">
        <v>1.7094535399999999E-3</v>
      </c>
      <c r="H3296" s="231">
        <v>5.65910635E-3</v>
      </c>
    </row>
    <row r="3297" spans="1:8">
      <c r="A3297" s="227" t="s">
        <v>135</v>
      </c>
      <c r="B3297" s="227" t="s">
        <v>57</v>
      </c>
      <c r="C3297" s="227" t="s">
        <v>98</v>
      </c>
      <c r="D3297" s="230">
        <v>492</v>
      </c>
      <c r="E3297" s="231">
        <v>7.5101623600000002E-3</v>
      </c>
      <c r="F3297" s="231">
        <v>2.4599586999999998E-4</v>
      </c>
      <c r="G3297" s="231">
        <v>1.70023593E-3</v>
      </c>
      <c r="H3297" s="231">
        <v>5.5523794900000003E-3</v>
      </c>
    </row>
    <row r="3298" spans="1:8">
      <c r="A3298" s="227" t="s">
        <v>135</v>
      </c>
      <c r="B3298" s="227" t="s">
        <v>59</v>
      </c>
      <c r="C3298" s="227" t="s">
        <v>98</v>
      </c>
      <c r="D3298" s="230">
        <v>179</v>
      </c>
      <c r="E3298" s="231">
        <v>6.8000592499999997E-3</v>
      </c>
      <c r="F3298" s="231">
        <v>1.6281273000000001E-4</v>
      </c>
      <c r="G3298" s="231">
        <v>1.4415216000000001E-3</v>
      </c>
      <c r="H3298" s="231">
        <v>5.18434433E-3</v>
      </c>
    </row>
    <row r="3299" spans="1:8">
      <c r="A3299" s="227" t="s">
        <v>135</v>
      </c>
      <c r="B3299" s="227" t="s">
        <v>60</v>
      </c>
      <c r="C3299" s="227" t="s">
        <v>98</v>
      </c>
      <c r="D3299" s="230">
        <v>134</v>
      </c>
      <c r="E3299" s="231">
        <v>7.5500964999999998E-3</v>
      </c>
      <c r="F3299" s="231">
        <v>3.7848922000000002E-4</v>
      </c>
      <c r="G3299" s="231">
        <v>1.89555667E-3</v>
      </c>
      <c r="H3299" s="231">
        <v>5.26473511E-3</v>
      </c>
    </row>
    <row r="3300" spans="1:8">
      <c r="A3300" s="227" t="s">
        <v>135</v>
      </c>
      <c r="B3300" s="227" t="s">
        <v>61</v>
      </c>
      <c r="C3300" s="227" t="s">
        <v>98</v>
      </c>
      <c r="D3300" s="230">
        <v>25</v>
      </c>
      <c r="E3300" s="231">
        <v>8.0305553000000005E-3</v>
      </c>
      <c r="F3300" s="231">
        <v>9.861088E-5</v>
      </c>
      <c r="G3300" s="231">
        <v>2.0796293800000002E-3</v>
      </c>
      <c r="H3300" s="231">
        <v>5.8407404299999997E-3</v>
      </c>
    </row>
    <row r="3301" spans="1:8">
      <c r="A3301" s="227" t="s">
        <v>135</v>
      </c>
      <c r="B3301" s="227" t="s">
        <v>62</v>
      </c>
      <c r="C3301" s="227" t="s">
        <v>98</v>
      </c>
      <c r="D3301" s="230">
        <v>154</v>
      </c>
      <c r="E3301" s="231">
        <v>8.2163146700000005E-3</v>
      </c>
      <c r="F3301" s="231">
        <v>2.5132247999999998E-4</v>
      </c>
      <c r="G3301" s="231">
        <v>1.7694051099999999E-3</v>
      </c>
      <c r="H3301" s="231">
        <v>6.1836367299999999E-3</v>
      </c>
    </row>
    <row r="3302" spans="1:8">
      <c r="A3302" s="227" t="s">
        <v>135</v>
      </c>
      <c r="B3302" s="227" t="s">
        <v>57</v>
      </c>
      <c r="C3302" s="227" t="s">
        <v>99</v>
      </c>
      <c r="D3302" s="230">
        <v>1638</v>
      </c>
      <c r="E3302" s="231">
        <v>5.9442689700000004E-3</v>
      </c>
      <c r="F3302" s="231">
        <v>9.7779703999999992E-4</v>
      </c>
      <c r="G3302" s="231">
        <v>7.7185907E-4</v>
      </c>
      <c r="H3302" s="231">
        <v>4.1946123699999997E-3</v>
      </c>
    </row>
    <row r="3303" spans="1:8">
      <c r="A3303" s="227" t="s">
        <v>135</v>
      </c>
      <c r="B3303" s="227" t="s">
        <v>59</v>
      </c>
      <c r="C3303" s="227" t="s">
        <v>99</v>
      </c>
      <c r="D3303" s="230">
        <v>626</v>
      </c>
      <c r="E3303" s="231">
        <v>5.2797928200000004E-3</v>
      </c>
      <c r="F3303" s="231">
        <v>8.9711992000000005E-4</v>
      </c>
      <c r="G3303" s="231">
        <v>6.5905637999999999E-4</v>
      </c>
      <c r="H3303" s="231">
        <v>3.7236160500000001E-3</v>
      </c>
    </row>
    <row r="3304" spans="1:8">
      <c r="A3304" s="227" t="s">
        <v>135</v>
      </c>
      <c r="B3304" s="227" t="s">
        <v>60</v>
      </c>
      <c r="C3304" s="227" t="s">
        <v>99</v>
      </c>
      <c r="D3304" s="230">
        <v>350</v>
      </c>
      <c r="E3304" s="231">
        <v>6.2756611600000003E-3</v>
      </c>
      <c r="F3304" s="231">
        <v>1.0202378500000001E-3</v>
      </c>
      <c r="G3304" s="231">
        <v>7.4153415999999998E-4</v>
      </c>
      <c r="H3304" s="231">
        <v>4.5138886399999998E-3</v>
      </c>
    </row>
    <row r="3305" spans="1:8">
      <c r="A3305" s="227" t="s">
        <v>135</v>
      </c>
      <c r="B3305" s="227" t="s">
        <v>61</v>
      </c>
      <c r="C3305" s="227" t="s">
        <v>99</v>
      </c>
      <c r="D3305" s="230">
        <v>101</v>
      </c>
      <c r="E3305" s="231">
        <v>7.5006873400000002E-3</v>
      </c>
      <c r="F3305" s="231">
        <v>1.2495413800000001E-3</v>
      </c>
      <c r="G3305" s="231">
        <v>8.3940667000000004E-4</v>
      </c>
      <c r="H3305" s="231">
        <v>5.4117388400000003E-3</v>
      </c>
    </row>
    <row r="3306" spans="1:8">
      <c r="A3306" s="227" t="s">
        <v>135</v>
      </c>
      <c r="B3306" s="227" t="s">
        <v>62</v>
      </c>
      <c r="C3306" s="227" t="s">
        <v>99</v>
      </c>
      <c r="D3306" s="230">
        <v>561</v>
      </c>
      <c r="E3306" s="231">
        <v>6.1987726200000001E-3</v>
      </c>
      <c r="F3306" s="231">
        <v>9.9241987999999998E-4</v>
      </c>
      <c r="G3306" s="231">
        <v>9.0448991999999998E-4</v>
      </c>
      <c r="H3306" s="231">
        <v>4.3018623299999996E-3</v>
      </c>
    </row>
    <row r="3307" spans="1:8">
      <c r="A3307" s="227" t="s">
        <v>135</v>
      </c>
      <c r="B3307" s="227" t="s">
        <v>57</v>
      </c>
      <c r="C3307" s="227" t="s">
        <v>100</v>
      </c>
      <c r="D3307" s="230">
        <v>1159</v>
      </c>
      <c r="E3307" s="231">
        <v>7.7951536200000001E-3</v>
      </c>
      <c r="F3307" s="231">
        <v>1.1028422400000001E-3</v>
      </c>
      <c r="G3307" s="231">
        <v>1.1170227399999999E-3</v>
      </c>
      <c r="H3307" s="231">
        <v>5.5640236600000004E-3</v>
      </c>
    </row>
    <row r="3308" spans="1:8">
      <c r="A3308" s="227" t="s">
        <v>135</v>
      </c>
      <c r="B3308" s="227" t="s">
        <v>59</v>
      </c>
      <c r="C3308" s="227" t="s">
        <v>100</v>
      </c>
      <c r="D3308" s="230">
        <v>472</v>
      </c>
      <c r="E3308" s="231">
        <v>6.9390004599999998E-3</v>
      </c>
      <c r="F3308" s="231">
        <v>1.0000046399999999E-3</v>
      </c>
      <c r="G3308" s="231">
        <v>1.0013533399999999E-3</v>
      </c>
      <c r="H3308" s="231">
        <v>4.9264112100000004E-3</v>
      </c>
    </row>
    <row r="3309" spans="1:8">
      <c r="A3309" s="227" t="s">
        <v>135</v>
      </c>
      <c r="B3309" s="227" t="s">
        <v>60</v>
      </c>
      <c r="C3309" s="227" t="s">
        <v>100</v>
      </c>
      <c r="D3309" s="230">
        <v>319</v>
      </c>
      <c r="E3309" s="231">
        <v>8.3004975599999999E-3</v>
      </c>
      <c r="F3309" s="231">
        <v>1.07940008E-3</v>
      </c>
      <c r="G3309" s="231">
        <v>1.2160031799999999E-3</v>
      </c>
      <c r="H3309" s="231">
        <v>5.9941002300000004E-3</v>
      </c>
    </row>
    <row r="3310" spans="1:8">
      <c r="A3310" s="227" t="s">
        <v>135</v>
      </c>
      <c r="B3310" s="227" t="s">
        <v>61</v>
      </c>
      <c r="C3310" s="227" t="s">
        <v>100</v>
      </c>
      <c r="D3310" s="230">
        <v>53</v>
      </c>
      <c r="E3310" s="231">
        <v>7.7856391599999998E-3</v>
      </c>
      <c r="F3310" s="231">
        <v>1.0707108099999999E-3</v>
      </c>
      <c r="G3310" s="231">
        <v>1.21287537E-3</v>
      </c>
      <c r="H3310" s="231">
        <v>5.48982334E-3</v>
      </c>
    </row>
    <row r="3311" spans="1:8">
      <c r="A3311" s="227" t="s">
        <v>135</v>
      </c>
      <c r="B3311" s="227" t="s">
        <v>62</v>
      </c>
      <c r="C3311" s="227" t="s">
        <v>100</v>
      </c>
      <c r="D3311" s="230">
        <v>315</v>
      </c>
      <c r="E3311" s="231">
        <v>8.5678642499999996E-3</v>
      </c>
      <c r="F3311" s="231">
        <v>1.2860814899999999E-3</v>
      </c>
      <c r="G3311" s="231">
        <v>1.1739783100000001E-3</v>
      </c>
      <c r="H3311" s="231">
        <v>6.0963768999999996E-3</v>
      </c>
    </row>
    <row r="3312" spans="1:8">
      <c r="A3312" s="227" t="s">
        <v>135</v>
      </c>
      <c r="B3312" s="227" t="s">
        <v>57</v>
      </c>
      <c r="C3312" s="227" t="s">
        <v>101</v>
      </c>
      <c r="D3312" s="230">
        <v>394</v>
      </c>
      <c r="E3312" s="231">
        <v>8.2336609099999993E-3</v>
      </c>
      <c r="F3312" s="231">
        <v>6.9823366999999996E-4</v>
      </c>
      <c r="G3312" s="231">
        <v>2.30773501E-3</v>
      </c>
      <c r="H3312" s="231">
        <v>5.22769176E-3</v>
      </c>
    </row>
    <row r="3313" spans="1:8">
      <c r="A3313" s="227" t="s">
        <v>135</v>
      </c>
      <c r="B3313" s="227" t="s">
        <v>59</v>
      </c>
      <c r="C3313" s="227" t="s">
        <v>101</v>
      </c>
      <c r="D3313" s="230">
        <v>150</v>
      </c>
      <c r="E3313" s="231">
        <v>7.4643516000000004E-3</v>
      </c>
      <c r="F3313" s="231">
        <v>5.7152750000000001E-4</v>
      </c>
      <c r="G3313" s="231">
        <v>2.1065583899999999E-3</v>
      </c>
      <c r="H3313" s="231">
        <v>4.7862651999999997E-3</v>
      </c>
    </row>
    <row r="3314" spans="1:8">
      <c r="A3314" s="227" t="s">
        <v>135</v>
      </c>
      <c r="B3314" s="227" t="s">
        <v>60</v>
      </c>
      <c r="C3314" s="227" t="s">
        <v>101</v>
      </c>
      <c r="D3314" s="230">
        <v>92</v>
      </c>
      <c r="E3314" s="231">
        <v>7.5444089400000004E-3</v>
      </c>
      <c r="F3314" s="231">
        <v>6.6362189999999996E-4</v>
      </c>
      <c r="G3314" s="231">
        <v>2.3569592900000002E-3</v>
      </c>
      <c r="H3314" s="231">
        <v>4.5238272500000001E-3</v>
      </c>
    </row>
    <row r="3315" spans="1:8">
      <c r="A3315" s="227" t="s">
        <v>135</v>
      </c>
      <c r="B3315" s="227" t="s">
        <v>61</v>
      </c>
      <c r="C3315" s="227" t="s">
        <v>101</v>
      </c>
      <c r="D3315" s="230">
        <v>47</v>
      </c>
      <c r="E3315" s="231">
        <v>1.0570330689999999E-2</v>
      </c>
      <c r="F3315" s="231">
        <v>9.2297066000000003E-4</v>
      </c>
      <c r="G3315" s="231">
        <v>2.4704489399999998E-3</v>
      </c>
      <c r="H3315" s="231">
        <v>7.1769106899999997E-3</v>
      </c>
    </row>
    <row r="3316" spans="1:8">
      <c r="A3316" s="227" t="s">
        <v>135</v>
      </c>
      <c r="B3316" s="227" t="s">
        <v>62</v>
      </c>
      <c r="C3316" s="227" t="s">
        <v>101</v>
      </c>
      <c r="D3316" s="230">
        <v>105</v>
      </c>
      <c r="E3316" s="231">
        <v>8.8906523100000003E-3</v>
      </c>
      <c r="F3316" s="231">
        <v>8.0897243000000005E-4</v>
      </c>
      <c r="G3316" s="231">
        <v>2.47916646E-3</v>
      </c>
      <c r="H3316" s="231">
        <v>5.60251298E-3</v>
      </c>
    </row>
    <row r="3317" spans="1:8">
      <c r="A3317" s="227" t="s">
        <v>135</v>
      </c>
      <c r="B3317" s="227" t="s">
        <v>57</v>
      </c>
      <c r="C3317" s="227" t="s">
        <v>102</v>
      </c>
      <c r="D3317" s="230">
        <v>910</v>
      </c>
      <c r="E3317" s="231">
        <v>6.9768388999999998E-3</v>
      </c>
      <c r="F3317" s="231">
        <v>9.8621262000000011E-4</v>
      </c>
      <c r="G3317" s="231">
        <v>7.5178039000000003E-4</v>
      </c>
      <c r="H3317" s="231">
        <v>5.2388453999999999E-3</v>
      </c>
    </row>
    <row r="3318" spans="1:8">
      <c r="A3318" s="227" t="s">
        <v>135</v>
      </c>
      <c r="B3318" s="227" t="s">
        <v>59</v>
      </c>
      <c r="C3318" s="227" t="s">
        <v>102</v>
      </c>
      <c r="D3318" s="230">
        <v>385</v>
      </c>
      <c r="E3318" s="231">
        <v>6.4267073199999998E-3</v>
      </c>
      <c r="F3318" s="231">
        <v>9.1588479000000004E-4</v>
      </c>
      <c r="G3318" s="231">
        <v>7.0845334E-4</v>
      </c>
      <c r="H3318" s="231">
        <v>4.8023686700000004E-3</v>
      </c>
    </row>
    <row r="3319" spans="1:8">
      <c r="A3319" s="227" t="s">
        <v>135</v>
      </c>
      <c r="B3319" s="227" t="s">
        <v>60</v>
      </c>
      <c r="C3319" s="227" t="s">
        <v>102</v>
      </c>
      <c r="D3319" s="230">
        <v>184</v>
      </c>
      <c r="E3319" s="231">
        <v>6.7368028000000003E-3</v>
      </c>
      <c r="F3319" s="231">
        <v>9.7788320999999995E-4</v>
      </c>
      <c r="G3319" s="231">
        <v>6.8821685000000003E-4</v>
      </c>
      <c r="H3319" s="231">
        <v>5.0707022599999997E-3</v>
      </c>
    </row>
    <row r="3320" spans="1:8">
      <c r="A3320" s="227" t="s">
        <v>135</v>
      </c>
      <c r="B3320" s="227" t="s">
        <v>61</v>
      </c>
      <c r="C3320" s="227" t="s">
        <v>102</v>
      </c>
      <c r="D3320" s="230">
        <v>51</v>
      </c>
      <c r="E3320" s="231">
        <v>8.2861290599999995E-3</v>
      </c>
      <c r="F3320" s="231">
        <v>1.1521875199999999E-3</v>
      </c>
      <c r="G3320" s="231">
        <v>7.7432805000000003E-4</v>
      </c>
      <c r="H3320" s="231">
        <v>6.3596130499999999E-3</v>
      </c>
    </row>
    <row r="3321" spans="1:8">
      <c r="A3321" s="227" t="s">
        <v>135</v>
      </c>
      <c r="B3321" s="227" t="s">
        <v>62</v>
      </c>
      <c r="C3321" s="227" t="s">
        <v>102</v>
      </c>
      <c r="D3321" s="230">
        <v>290</v>
      </c>
      <c r="E3321" s="231">
        <v>7.6292302799999996E-3</v>
      </c>
      <c r="F3321" s="231">
        <v>1.0556750299999999E-3</v>
      </c>
      <c r="G3321" s="231">
        <v>8.4566546999999997E-4</v>
      </c>
      <c r="H3321" s="231">
        <v>5.7278892899999996E-3</v>
      </c>
    </row>
    <row r="3322" spans="1:8">
      <c r="A3322" s="227" t="s">
        <v>135</v>
      </c>
      <c r="B3322" s="227" t="s">
        <v>57</v>
      </c>
      <c r="C3322" s="227" t="s">
        <v>103</v>
      </c>
      <c r="D3322" s="230">
        <v>1537</v>
      </c>
      <c r="E3322" s="231">
        <v>4.7164311700000003E-3</v>
      </c>
      <c r="F3322" s="231">
        <v>7.31049E-4</v>
      </c>
      <c r="G3322" s="231">
        <v>5.0701499000000002E-4</v>
      </c>
      <c r="H3322" s="231">
        <v>3.4783666999999999E-3</v>
      </c>
    </row>
    <row r="3323" spans="1:8">
      <c r="A3323" s="227" t="s">
        <v>135</v>
      </c>
      <c r="B3323" s="227" t="s">
        <v>59</v>
      </c>
      <c r="C3323" s="227" t="s">
        <v>103</v>
      </c>
      <c r="D3323" s="230">
        <v>526</v>
      </c>
      <c r="E3323" s="231">
        <v>4.3109462700000002E-3</v>
      </c>
      <c r="F3323" s="231">
        <v>6.6487089000000004E-4</v>
      </c>
      <c r="G3323" s="231">
        <v>4.5913402999999997E-4</v>
      </c>
      <c r="H3323" s="231">
        <v>3.1869408500000002E-3</v>
      </c>
    </row>
    <row r="3324" spans="1:8">
      <c r="A3324" s="227" t="s">
        <v>135</v>
      </c>
      <c r="B3324" s="227" t="s">
        <v>60</v>
      </c>
      <c r="C3324" s="227" t="s">
        <v>103</v>
      </c>
      <c r="D3324" s="230">
        <v>294</v>
      </c>
      <c r="E3324" s="231">
        <v>4.8128855599999998E-3</v>
      </c>
      <c r="F3324" s="231">
        <v>7.9585514000000003E-4</v>
      </c>
      <c r="G3324" s="231">
        <v>4.8256777E-4</v>
      </c>
      <c r="H3324" s="231">
        <v>3.5344621500000002E-3</v>
      </c>
    </row>
    <row r="3325" spans="1:8">
      <c r="A3325" s="227" t="s">
        <v>135</v>
      </c>
      <c r="B3325" s="227" t="s">
        <v>61</v>
      </c>
      <c r="C3325" s="227" t="s">
        <v>103</v>
      </c>
      <c r="D3325" s="230">
        <v>111</v>
      </c>
      <c r="E3325" s="231">
        <v>5.6056053799999998E-3</v>
      </c>
      <c r="F3325" s="231">
        <v>9.7107499999999995E-4</v>
      </c>
      <c r="G3325" s="231">
        <v>5.1541098999999995E-4</v>
      </c>
      <c r="H3325" s="231">
        <v>4.1191188899999997E-3</v>
      </c>
    </row>
    <row r="3326" spans="1:8">
      <c r="A3326" s="227" t="s">
        <v>135</v>
      </c>
      <c r="B3326" s="227" t="s">
        <v>62</v>
      </c>
      <c r="C3326" s="227" t="s">
        <v>103</v>
      </c>
      <c r="D3326" s="230">
        <v>606</v>
      </c>
      <c r="E3326" s="231">
        <v>4.8587234700000004E-3</v>
      </c>
      <c r="F3326" s="231">
        <v>7.1308495999999996E-4</v>
      </c>
      <c r="G3326" s="231">
        <v>5.5889766999999996E-4</v>
      </c>
      <c r="H3326" s="231">
        <v>3.58674037E-3</v>
      </c>
    </row>
    <row r="3327" spans="1:8">
      <c r="A3327" s="227" t="s">
        <v>135</v>
      </c>
      <c r="B3327" s="227" t="s">
        <v>57</v>
      </c>
      <c r="C3327" s="227" t="s">
        <v>104</v>
      </c>
      <c r="D3327" s="230">
        <v>550</v>
      </c>
      <c r="E3327" s="231">
        <v>7.4064391600000001E-3</v>
      </c>
      <c r="F3327" s="231">
        <v>8.6609823999999995E-4</v>
      </c>
      <c r="G3327" s="231">
        <v>1.1751681100000001E-3</v>
      </c>
      <c r="H3327" s="231">
        <v>5.3650250099999998E-3</v>
      </c>
    </row>
    <row r="3328" spans="1:8">
      <c r="A3328" s="227" t="s">
        <v>135</v>
      </c>
      <c r="B3328" s="227" t="s">
        <v>59</v>
      </c>
      <c r="C3328" s="227" t="s">
        <v>104</v>
      </c>
      <c r="D3328" s="230">
        <v>199</v>
      </c>
      <c r="E3328" s="231">
        <v>5.9073722699999999E-3</v>
      </c>
      <c r="F3328" s="231">
        <v>6.2017235999999997E-4</v>
      </c>
      <c r="G3328" s="231">
        <v>9.7041898000000001E-4</v>
      </c>
      <c r="H3328" s="231">
        <v>4.3166059200000001E-3</v>
      </c>
    </row>
    <row r="3329" spans="1:8">
      <c r="A3329" s="227" t="s">
        <v>135</v>
      </c>
      <c r="B3329" s="227" t="s">
        <v>60</v>
      </c>
      <c r="C3329" s="227" t="s">
        <v>104</v>
      </c>
      <c r="D3329" s="230">
        <v>107</v>
      </c>
      <c r="E3329" s="231">
        <v>7.5920515200000004E-3</v>
      </c>
      <c r="F3329" s="231">
        <v>9.3695895E-4</v>
      </c>
      <c r="G3329" s="231">
        <v>1.1179255E-3</v>
      </c>
      <c r="H3329" s="231">
        <v>5.5371666199999997E-3</v>
      </c>
    </row>
    <row r="3330" spans="1:8">
      <c r="A3330" s="227" t="s">
        <v>135</v>
      </c>
      <c r="B3330" s="227" t="s">
        <v>61</v>
      </c>
      <c r="C3330" s="227" t="s">
        <v>104</v>
      </c>
      <c r="D3330" s="230">
        <v>63</v>
      </c>
      <c r="E3330" s="231">
        <v>8.0687828099999994E-3</v>
      </c>
      <c r="F3330" s="231">
        <v>1.0188857E-3</v>
      </c>
      <c r="G3330" s="231">
        <v>1.43389893E-3</v>
      </c>
      <c r="H3330" s="231">
        <v>5.6159977099999999E-3</v>
      </c>
    </row>
    <row r="3331" spans="1:8">
      <c r="A3331" s="227" t="s">
        <v>135</v>
      </c>
      <c r="B3331" s="227" t="s">
        <v>62</v>
      </c>
      <c r="C3331" s="227" t="s">
        <v>104</v>
      </c>
      <c r="D3331" s="230">
        <v>181</v>
      </c>
      <c r="E3331" s="231">
        <v>8.7143183600000007E-3</v>
      </c>
      <c r="F3331" s="231">
        <v>1.0414106300000001E-3</v>
      </c>
      <c r="G3331" s="231">
        <v>1.3440631099999999E-3</v>
      </c>
      <c r="H3331" s="231">
        <v>6.3285883599999999E-3</v>
      </c>
    </row>
    <row r="3332" spans="1:8">
      <c r="A3332" s="227" t="s">
        <v>135</v>
      </c>
      <c r="B3332" s="227" t="s">
        <v>57</v>
      </c>
      <c r="C3332" s="227" t="s">
        <v>105</v>
      </c>
      <c r="D3332" s="230">
        <v>3091</v>
      </c>
      <c r="E3332" s="231">
        <v>4.5866207100000002E-3</v>
      </c>
      <c r="F3332" s="231">
        <v>9.1947400999999995E-4</v>
      </c>
      <c r="G3332" s="231">
        <v>5.9969481000000002E-4</v>
      </c>
      <c r="H3332" s="231">
        <v>3.0558661E-3</v>
      </c>
    </row>
    <row r="3333" spans="1:8">
      <c r="A3333" s="227" t="s">
        <v>135</v>
      </c>
      <c r="B3333" s="227" t="s">
        <v>59</v>
      </c>
      <c r="C3333" s="227" t="s">
        <v>105</v>
      </c>
      <c r="D3333" s="230">
        <v>1538</v>
      </c>
      <c r="E3333" s="231">
        <v>4.3729829599999997E-3</v>
      </c>
      <c r="F3333" s="231">
        <v>8.7434654999999999E-4</v>
      </c>
      <c r="G3333" s="231">
        <v>5.5940833000000004E-4</v>
      </c>
      <c r="H3333" s="231">
        <v>2.92753311E-3</v>
      </c>
    </row>
    <row r="3334" spans="1:8">
      <c r="A3334" s="227" t="s">
        <v>135</v>
      </c>
      <c r="B3334" s="227" t="s">
        <v>60</v>
      </c>
      <c r="C3334" s="227" t="s">
        <v>105</v>
      </c>
      <c r="D3334" s="230">
        <v>604</v>
      </c>
      <c r="E3334" s="231">
        <v>4.3824539100000004E-3</v>
      </c>
      <c r="F3334" s="231">
        <v>9.5353867000000001E-4</v>
      </c>
      <c r="G3334" s="231">
        <v>5.6214716000000005E-4</v>
      </c>
      <c r="H3334" s="231">
        <v>2.8553084900000002E-3</v>
      </c>
    </row>
    <row r="3335" spans="1:8">
      <c r="A3335" s="227" t="s">
        <v>135</v>
      </c>
      <c r="B3335" s="227" t="s">
        <v>61</v>
      </c>
      <c r="C3335" s="227" t="s">
        <v>105</v>
      </c>
      <c r="D3335" s="230">
        <v>123</v>
      </c>
      <c r="E3335" s="231">
        <v>5.4774538500000003E-3</v>
      </c>
      <c r="F3335" s="231">
        <v>1.3112576700000001E-3</v>
      </c>
      <c r="G3335" s="231">
        <v>6.3215123000000002E-4</v>
      </c>
      <c r="H3335" s="231">
        <v>3.52275268E-3</v>
      </c>
    </row>
    <row r="3336" spans="1:8">
      <c r="A3336" s="227" t="s">
        <v>135</v>
      </c>
      <c r="B3336" s="227" t="s">
        <v>62</v>
      </c>
      <c r="C3336" s="227" t="s">
        <v>105</v>
      </c>
      <c r="D3336" s="230">
        <v>826</v>
      </c>
      <c r="E3336" s="231">
        <v>5.0010506599999999E-3</v>
      </c>
      <c r="F3336" s="231">
        <v>9.2025074999999999E-4</v>
      </c>
      <c r="G3336" s="231">
        <v>6.9733071999999996E-4</v>
      </c>
      <c r="H3336" s="231">
        <v>3.3719507000000001E-3</v>
      </c>
    </row>
    <row r="3337" spans="1:8">
      <c r="A3337" s="227" t="s">
        <v>135</v>
      </c>
      <c r="B3337" s="227" t="s">
        <v>57</v>
      </c>
      <c r="C3337" s="227" t="s">
        <v>106</v>
      </c>
      <c r="D3337" s="230">
        <v>772</v>
      </c>
      <c r="E3337" s="231">
        <v>6.6142532600000003E-3</v>
      </c>
      <c r="F3337" s="231">
        <v>1.0021466699999999E-3</v>
      </c>
      <c r="G3337" s="231">
        <v>9.7073774000000002E-4</v>
      </c>
      <c r="H3337" s="231">
        <v>4.6413683900000001E-3</v>
      </c>
    </row>
    <row r="3338" spans="1:8">
      <c r="A3338" s="227" t="s">
        <v>135</v>
      </c>
      <c r="B3338" s="227" t="s">
        <v>59</v>
      </c>
      <c r="C3338" s="227" t="s">
        <v>106</v>
      </c>
      <c r="D3338" s="230">
        <v>365</v>
      </c>
      <c r="E3338" s="231">
        <v>6.2565636900000004E-3</v>
      </c>
      <c r="F3338" s="231">
        <v>9.4323924000000003E-4</v>
      </c>
      <c r="G3338" s="231">
        <v>9.4564918000000005E-4</v>
      </c>
      <c r="H3338" s="231">
        <v>4.3676748200000004E-3</v>
      </c>
    </row>
    <row r="3339" spans="1:8">
      <c r="A3339" s="227" t="s">
        <v>135</v>
      </c>
      <c r="B3339" s="227" t="s">
        <v>60</v>
      </c>
      <c r="C3339" s="227" t="s">
        <v>106</v>
      </c>
      <c r="D3339" s="230">
        <v>136</v>
      </c>
      <c r="E3339" s="231">
        <v>6.9032541099999997E-3</v>
      </c>
      <c r="F3339" s="231">
        <v>1.03936864E-3</v>
      </c>
      <c r="G3339" s="231">
        <v>1.0839628400000001E-3</v>
      </c>
      <c r="H3339" s="231">
        <v>4.77992217E-3</v>
      </c>
    </row>
    <row r="3340" spans="1:8">
      <c r="A3340" s="227" t="s">
        <v>135</v>
      </c>
      <c r="B3340" s="227" t="s">
        <v>61</v>
      </c>
      <c r="C3340" s="227" t="s">
        <v>106</v>
      </c>
      <c r="D3340" s="230">
        <v>80</v>
      </c>
      <c r="E3340" s="231">
        <v>7.6403353800000001E-3</v>
      </c>
      <c r="F3340" s="231">
        <v>1.1624708499999999E-3</v>
      </c>
      <c r="G3340" s="231">
        <v>8.7022545000000001E-4</v>
      </c>
      <c r="H3340" s="231">
        <v>5.6076386399999999E-3</v>
      </c>
    </row>
    <row r="3341" spans="1:8">
      <c r="A3341" s="227" t="s">
        <v>135</v>
      </c>
      <c r="B3341" s="227" t="s">
        <v>62</v>
      </c>
      <c r="C3341" s="227" t="s">
        <v>106</v>
      </c>
      <c r="D3341" s="230">
        <v>191</v>
      </c>
      <c r="E3341" s="231">
        <v>6.6622428199999998E-3</v>
      </c>
      <c r="F3341" s="231">
        <v>1.02106337E-3</v>
      </c>
      <c r="G3341" s="231">
        <v>9.8016023000000005E-4</v>
      </c>
      <c r="H3341" s="231">
        <v>4.6610187599999998E-3</v>
      </c>
    </row>
    <row r="3342" spans="1:8">
      <c r="A3342" s="227" t="s">
        <v>135</v>
      </c>
      <c r="B3342" s="227" t="s">
        <v>57</v>
      </c>
      <c r="C3342" s="227" t="s">
        <v>107</v>
      </c>
      <c r="D3342" s="230">
        <v>2716</v>
      </c>
      <c r="E3342" s="231">
        <v>6.2956355300000004E-3</v>
      </c>
      <c r="F3342" s="231">
        <v>1.0512802300000001E-3</v>
      </c>
      <c r="G3342" s="231">
        <v>9.5137501999999999E-4</v>
      </c>
      <c r="H3342" s="231">
        <v>4.2929798E-3</v>
      </c>
    </row>
    <row r="3343" spans="1:8">
      <c r="A3343" s="227" t="s">
        <v>135</v>
      </c>
      <c r="B3343" s="227" t="s">
        <v>59</v>
      </c>
      <c r="C3343" s="227" t="s">
        <v>107</v>
      </c>
      <c r="D3343" s="230">
        <v>1031</v>
      </c>
      <c r="E3343" s="231">
        <v>5.6802881399999998E-3</v>
      </c>
      <c r="F3343" s="231">
        <v>9.6670998000000005E-4</v>
      </c>
      <c r="G3343" s="231">
        <v>7.4359192000000005E-4</v>
      </c>
      <c r="H3343" s="231">
        <v>3.9699857400000002E-3</v>
      </c>
    </row>
    <row r="3344" spans="1:8">
      <c r="A3344" s="227" t="s">
        <v>135</v>
      </c>
      <c r="B3344" s="227" t="s">
        <v>60</v>
      </c>
      <c r="C3344" s="227" t="s">
        <v>107</v>
      </c>
      <c r="D3344" s="230">
        <v>557</v>
      </c>
      <c r="E3344" s="231">
        <v>5.8417694799999999E-3</v>
      </c>
      <c r="F3344" s="231">
        <v>1.0009181900000001E-3</v>
      </c>
      <c r="G3344" s="231">
        <v>8.9261646000000005E-4</v>
      </c>
      <c r="H3344" s="231">
        <v>3.9482343499999996E-3</v>
      </c>
    </row>
    <row r="3345" spans="1:8">
      <c r="A3345" s="227" t="s">
        <v>135</v>
      </c>
      <c r="B3345" s="227" t="s">
        <v>61</v>
      </c>
      <c r="C3345" s="227" t="s">
        <v>107</v>
      </c>
      <c r="D3345" s="230">
        <v>171</v>
      </c>
      <c r="E3345" s="231">
        <v>8.5748318900000006E-3</v>
      </c>
      <c r="F3345" s="231">
        <v>1.4727498900000001E-3</v>
      </c>
      <c r="G3345" s="231">
        <v>1.13608652E-3</v>
      </c>
      <c r="H3345" s="231">
        <v>5.96599499E-3</v>
      </c>
    </row>
    <row r="3346" spans="1:8">
      <c r="A3346" s="227" t="s">
        <v>135</v>
      </c>
      <c r="B3346" s="227" t="s">
        <v>62</v>
      </c>
      <c r="C3346" s="227" t="s">
        <v>107</v>
      </c>
      <c r="D3346" s="230">
        <v>957</v>
      </c>
      <c r="E3346" s="231">
        <v>6.8154724900000001E-3</v>
      </c>
      <c r="F3346" s="231">
        <v>1.0963923200000001E-3</v>
      </c>
      <c r="G3346" s="231">
        <v>1.17641914E-3</v>
      </c>
      <c r="H3346" s="231">
        <v>4.5426605599999999E-3</v>
      </c>
    </row>
    <row r="3347" spans="1:8">
      <c r="A3347" s="227" t="s">
        <v>136</v>
      </c>
      <c r="B3347" s="227" t="s">
        <v>57</v>
      </c>
      <c r="C3347" s="227" t="s">
        <v>58</v>
      </c>
      <c r="D3347" s="230">
        <v>34080</v>
      </c>
      <c r="E3347" s="231">
        <v>6.7279567199999999E-3</v>
      </c>
      <c r="F3347" s="231">
        <v>1.0286367600000001E-3</v>
      </c>
      <c r="G3347" s="231">
        <v>1.07681419E-3</v>
      </c>
      <c r="H3347" s="231">
        <v>4.6215866299999997E-3</v>
      </c>
    </row>
    <row r="3348" spans="1:8">
      <c r="A3348" s="227" t="s">
        <v>136</v>
      </c>
      <c r="B3348" s="227" t="s">
        <v>59</v>
      </c>
      <c r="C3348" s="227" t="s">
        <v>58</v>
      </c>
      <c r="D3348" s="230">
        <v>12727</v>
      </c>
      <c r="E3348" s="231">
        <v>5.7251277299999997E-3</v>
      </c>
      <c r="F3348" s="231">
        <v>9.1128781000000001E-4</v>
      </c>
      <c r="G3348" s="231">
        <v>9.0595957000000002E-4</v>
      </c>
      <c r="H3348" s="231">
        <v>3.9068376899999997E-3</v>
      </c>
    </row>
    <row r="3349" spans="1:8">
      <c r="A3349" s="227" t="s">
        <v>136</v>
      </c>
      <c r="B3349" s="227" t="s">
        <v>60</v>
      </c>
      <c r="C3349" s="227" t="s">
        <v>58</v>
      </c>
      <c r="D3349" s="230">
        <v>7746</v>
      </c>
      <c r="E3349" s="231">
        <v>6.4328241099999997E-3</v>
      </c>
      <c r="F3349" s="231">
        <v>9.8331342000000004E-4</v>
      </c>
      <c r="G3349" s="231">
        <v>1.02391533E-3</v>
      </c>
      <c r="H3349" s="231">
        <v>4.4245070899999999E-3</v>
      </c>
    </row>
    <row r="3350" spans="1:8">
      <c r="A3350" s="227" t="s">
        <v>136</v>
      </c>
      <c r="B3350" s="227" t="s">
        <v>61</v>
      </c>
      <c r="C3350" s="227" t="s">
        <v>58</v>
      </c>
      <c r="D3350" s="230">
        <v>5207</v>
      </c>
      <c r="E3350" s="231">
        <v>8.6820312499999996E-3</v>
      </c>
      <c r="F3350" s="231">
        <v>1.3519036300000001E-3</v>
      </c>
      <c r="G3350" s="231">
        <v>1.3382468E-3</v>
      </c>
      <c r="H3350" s="231">
        <v>5.9914846899999999E-3</v>
      </c>
    </row>
    <row r="3351" spans="1:8">
      <c r="A3351" s="227" t="s">
        <v>136</v>
      </c>
      <c r="B3351" s="227" t="s">
        <v>62</v>
      </c>
      <c r="C3351" s="227" t="s">
        <v>58</v>
      </c>
      <c r="D3351" s="230">
        <v>8400</v>
      </c>
      <c r="E3351" s="231">
        <v>7.3082228699999996E-3</v>
      </c>
      <c r="F3351" s="231">
        <v>1.0478420199999999E-3</v>
      </c>
      <c r="G3351" s="231">
        <v>1.2224024800000001E-3</v>
      </c>
      <c r="H3351" s="231">
        <v>5.0370781299999999E-3</v>
      </c>
    </row>
    <row r="3352" spans="1:8">
      <c r="A3352" s="227" t="s">
        <v>136</v>
      </c>
      <c r="B3352" s="227" t="s">
        <v>57</v>
      </c>
      <c r="C3352" s="227" t="s">
        <v>63</v>
      </c>
      <c r="D3352" s="230">
        <v>825</v>
      </c>
      <c r="E3352" s="231">
        <v>7.1922696800000002E-3</v>
      </c>
      <c r="F3352" s="231">
        <v>1.57899807E-3</v>
      </c>
      <c r="G3352" s="231">
        <v>1.0484284799999999E-3</v>
      </c>
      <c r="H3352" s="231">
        <v>4.5648426299999996E-3</v>
      </c>
    </row>
    <row r="3353" spans="1:8">
      <c r="A3353" s="227" t="s">
        <v>136</v>
      </c>
      <c r="B3353" s="227" t="s">
        <v>59</v>
      </c>
      <c r="C3353" s="227" t="s">
        <v>63</v>
      </c>
      <c r="D3353" s="230">
        <v>266</v>
      </c>
      <c r="E3353" s="231">
        <v>6.3728763799999998E-3</v>
      </c>
      <c r="F3353" s="231">
        <v>1.42382843E-3</v>
      </c>
      <c r="G3353" s="231">
        <v>8.9007216000000001E-4</v>
      </c>
      <c r="H3353" s="231">
        <v>4.0589752999999999E-3</v>
      </c>
    </row>
    <row r="3354" spans="1:8">
      <c r="A3354" s="227" t="s">
        <v>136</v>
      </c>
      <c r="B3354" s="227" t="s">
        <v>60</v>
      </c>
      <c r="C3354" s="227" t="s">
        <v>63</v>
      </c>
      <c r="D3354" s="230">
        <v>189</v>
      </c>
      <c r="E3354" s="231">
        <v>6.1659193100000002E-3</v>
      </c>
      <c r="F3354" s="231">
        <v>1.2598591599999999E-3</v>
      </c>
      <c r="G3354" s="231">
        <v>8.3743607000000004E-4</v>
      </c>
      <c r="H3354" s="231">
        <v>4.0686235999999997E-3</v>
      </c>
    </row>
    <row r="3355" spans="1:8">
      <c r="A3355" s="227" t="s">
        <v>136</v>
      </c>
      <c r="B3355" s="227" t="s">
        <v>61</v>
      </c>
      <c r="C3355" s="227" t="s">
        <v>63</v>
      </c>
      <c r="D3355" s="230">
        <v>200</v>
      </c>
      <c r="E3355" s="231">
        <v>8.8156247700000006E-3</v>
      </c>
      <c r="F3355" s="231">
        <v>2.1094326300000001E-3</v>
      </c>
      <c r="G3355" s="231">
        <v>1.3237844600000001E-3</v>
      </c>
      <c r="H3355" s="231">
        <v>5.3824071799999998E-3</v>
      </c>
    </row>
    <row r="3356" spans="1:8">
      <c r="A3356" s="227" t="s">
        <v>136</v>
      </c>
      <c r="B3356" s="227" t="s">
        <v>62</v>
      </c>
      <c r="C3356" s="227" t="s">
        <v>63</v>
      </c>
      <c r="D3356" s="230">
        <v>170</v>
      </c>
      <c r="E3356" s="231">
        <v>7.7056097899999999E-3</v>
      </c>
      <c r="F3356" s="231">
        <v>1.55255965E-3</v>
      </c>
      <c r="G3356" s="231">
        <v>1.2068352599999999E-3</v>
      </c>
      <c r="H3356" s="231">
        <v>4.9462143700000002E-3</v>
      </c>
    </row>
    <row r="3357" spans="1:8">
      <c r="A3357" s="227" t="s">
        <v>136</v>
      </c>
      <c r="B3357" s="227" t="s">
        <v>57</v>
      </c>
      <c r="C3357" s="227" t="s">
        <v>64</v>
      </c>
      <c r="D3357" s="230">
        <v>440</v>
      </c>
      <c r="E3357" s="231">
        <v>6.6698755999999998E-3</v>
      </c>
      <c r="F3357" s="231">
        <v>1.0694178899999999E-3</v>
      </c>
      <c r="G3357" s="231">
        <v>1.2220641599999999E-3</v>
      </c>
      <c r="H3357" s="231">
        <v>4.3783930500000002E-3</v>
      </c>
    </row>
    <row r="3358" spans="1:8">
      <c r="A3358" s="227" t="s">
        <v>136</v>
      </c>
      <c r="B3358" s="227" t="s">
        <v>59</v>
      </c>
      <c r="C3358" s="227" t="s">
        <v>64</v>
      </c>
      <c r="D3358" s="230">
        <v>152</v>
      </c>
      <c r="E3358" s="231">
        <v>6.0667181899999997E-3</v>
      </c>
      <c r="F3358" s="231">
        <v>9.2242298999999995E-4</v>
      </c>
      <c r="G3358" s="231">
        <v>1.0428847799999999E-3</v>
      </c>
      <c r="H3358" s="231">
        <v>4.1014099699999999E-3</v>
      </c>
    </row>
    <row r="3359" spans="1:8">
      <c r="A3359" s="227" t="s">
        <v>136</v>
      </c>
      <c r="B3359" s="227" t="s">
        <v>60</v>
      </c>
      <c r="C3359" s="227" t="s">
        <v>64</v>
      </c>
      <c r="D3359" s="230">
        <v>85</v>
      </c>
      <c r="E3359" s="231">
        <v>5.82135051E-3</v>
      </c>
      <c r="F3359" s="231">
        <v>9.4648667E-4</v>
      </c>
      <c r="G3359" s="231">
        <v>1.0287306899999999E-3</v>
      </c>
      <c r="H3359" s="231">
        <v>3.8461326499999999E-3</v>
      </c>
    </row>
    <row r="3360" spans="1:8">
      <c r="A3360" s="227" t="s">
        <v>136</v>
      </c>
      <c r="B3360" s="227" t="s">
        <v>61</v>
      </c>
      <c r="C3360" s="227" t="s">
        <v>64</v>
      </c>
      <c r="D3360" s="230">
        <v>83</v>
      </c>
      <c r="E3360" s="231">
        <v>8.1867746599999999E-3</v>
      </c>
      <c r="F3360" s="231">
        <v>1.42765482E-3</v>
      </c>
      <c r="G3360" s="231">
        <v>1.56361532E-3</v>
      </c>
      <c r="H3360" s="231">
        <v>5.1955039700000002E-3</v>
      </c>
    </row>
    <row r="3361" spans="1:8">
      <c r="A3361" s="227" t="s">
        <v>136</v>
      </c>
      <c r="B3361" s="227" t="s">
        <v>62</v>
      </c>
      <c r="C3361" s="227" t="s">
        <v>64</v>
      </c>
      <c r="D3361" s="230">
        <v>120</v>
      </c>
      <c r="E3361" s="231">
        <v>6.9857250799999996E-3</v>
      </c>
      <c r="F3361" s="231">
        <v>1.0949071799999999E-3</v>
      </c>
      <c r="G3361" s="231">
        <v>1.34972971E-3</v>
      </c>
      <c r="H3361" s="231">
        <v>4.54108768E-3</v>
      </c>
    </row>
    <row r="3362" spans="1:8">
      <c r="A3362" s="227" t="s">
        <v>136</v>
      </c>
      <c r="B3362" s="227" t="s">
        <v>57</v>
      </c>
      <c r="C3362" s="227" t="s">
        <v>65</v>
      </c>
      <c r="D3362" s="230">
        <v>392</v>
      </c>
      <c r="E3362" s="231">
        <v>6.1620426900000002E-3</v>
      </c>
      <c r="F3362" s="231">
        <v>9.1494213999999995E-4</v>
      </c>
      <c r="G3362" s="231">
        <v>5.1501653000000003E-4</v>
      </c>
      <c r="H3362" s="231">
        <v>4.7320835700000001E-3</v>
      </c>
    </row>
    <row r="3363" spans="1:8">
      <c r="A3363" s="227" t="s">
        <v>136</v>
      </c>
      <c r="B3363" s="227" t="s">
        <v>59</v>
      </c>
      <c r="C3363" s="227" t="s">
        <v>65</v>
      </c>
      <c r="D3363" s="230">
        <v>176</v>
      </c>
      <c r="E3363" s="231">
        <v>5.2934288300000003E-3</v>
      </c>
      <c r="F3363" s="231">
        <v>7.2390550000000001E-4</v>
      </c>
      <c r="G3363" s="231">
        <v>4.9262130000000005E-4</v>
      </c>
      <c r="H3363" s="231">
        <v>4.0769015900000002E-3</v>
      </c>
    </row>
    <row r="3364" spans="1:8">
      <c r="A3364" s="227" t="s">
        <v>136</v>
      </c>
      <c r="B3364" s="227" t="s">
        <v>60</v>
      </c>
      <c r="C3364" s="227" t="s">
        <v>65</v>
      </c>
      <c r="D3364" s="230">
        <v>87</v>
      </c>
      <c r="E3364" s="231">
        <v>6.0742600900000002E-3</v>
      </c>
      <c r="F3364" s="231">
        <v>1.13465815E-3</v>
      </c>
      <c r="G3364" s="231">
        <v>4.8890459999999995E-4</v>
      </c>
      <c r="H3364" s="231">
        <v>4.4506968900000004E-3</v>
      </c>
    </row>
    <row r="3365" spans="1:8">
      <c r="A3365" s="227" t="s">
        <v>136</v>
      </c>
      <c r="B3365" s="227" t="s">
        <v>61</v>
      </c>
      <c r="C3365" s="227" t="s">
        <v>65</v>
      </c>
      <c r="D3365" s="230">
        <v>20</v>
      </c>
      <c r="E3365" s="231">
        <v>8.7523145400000002E-3</v>
      </c>
      <c r="F3365" s="231">
        <v>1.24652746E-3</v>
      </c>
      <c r="G3365" s="231">
        <v>5.4687474999999997E-4</v>
      </c>
      <c r="H3365" s="231">
        <v>6.9589118300000001E-3</v>
      </c>
    </row>
    <row r="3366" spans="1:8">
      <c r="A3366" s="227" t="s">
        <v>136</v>
      </c>
      <c r="B3366" s="227" t="s">
        <v>62</v>
      </c>
      <c r="C3366" s="227" t="s">
        <v>65</v>
      </c>
      <c r="D3366" s="230">
        <v>109</v>
      </c>
      <c r="E3366" s="231">
        <v>7.1593609399999997E-3</v>
      </c>
      <c r="F3366" s="231">
        <v>9.8719396999999995E-4</v>
      </c>
      <c r="G3366" s="231">
        <v>5.6617373999999997E-4</v>
      </c>
      <c r="H3366" s="231">
        <v>5.6059927900000001E-3</v>
      </c>
    </row>
    <row r="3367" spans="1:8">
      <c r="A3367" s="227" t="s">
        <v>136</v>
      </c>
      <c r="B3367" s="227" t="s">
        <v>57</v>
      </c>
      <c r="C3367" s="227" t="s">
        <v>66</v>
      </c>
      <c r="D3367" s="230">
        <v>557</v>
      </c>
      <c r="E3367" s="231">
        <v>7.0840395899999997E-3</v>
      </c>
      <c r="F3367" s="231">
        <v>8.9816452999999996E-4</v>
      </c>
      <c r="G3367" s="231">
        <v>9.9088179999999994E-4</v>
      </c>
      <c r="H3367" s="231">
        <v>5.1949927700000002E-3</v>
      </c>
    </row>
    <row r="3368" spans="1:8">
      <c r="A3368" s="227" t="s">
        <v>136</v>
      </c>
      <c r="B3368" s="227" t="s">
        <v>59</v>
      </c>
      <c r="C3368" s="227" t="s">
        <v>66</v>
      </c>
      <c r="D3368" s="230">
        <v>164</v>
      </c>
      <c r="E3368" s="231">
        <v>6.2494351700000004E-3</v>
      </c>
      <c r="F3368" s="231">
        <v>7.5739589000000003E-4</v>
      </c>
      <c r="G3368" s="231">
        <v>1.0193651699999999E-3</v>
      </c>
      <c r="H3368" s="231">
        <v>4.47267364E-3</v>
      </c>
    </row>
    <row r="3369" spans="1:8">
      <c r="A3369" s="227" t="s">
        <v>136</v>
      </c>
      <c r="B3369" s="227" t="s">
        <v>60</v>
      </c>
      <c r="C3369" s="227" t="s">
        <v>66</v>
      </c>
      <c r="D3369" s="230">
        <v>152</v>
      </c>
      <c r="E3369" s="231">
        <v>6.51483285E-3</v>
      </c>
      <c r="F3369" s="231">
        <v>8.3813026000000002E-4</v>
      </c>
      <c r="G3369" s="231">
        <v>7.9784940999999999E-4</v>
      </c>
      <c r="H3369" s="231">
        <v>4.8788527200000001E-3</v>
      </c>
    </row>
    <row r="3370" spans="1:8">
      <c r="A3370" s="227" t="s">
        <v>136</v>
      </c>
      <c r="B3370" s="227" t="s">
        <v>61</v>
      </c>
      <c r="C3370" s="227" t="s">
        <v>66</v>
      </c>
      <c r="D3370" s="230">
        <v>100</v>
      </c>
      <c r="E3370" s="231">
        <v>8.3252312500000005E-3</v>
      </c>
      <c r="F3370" s="231">
        <v>1.1423608399999999E-3</v>
      </c>
      <c r="G3370" s="231">
        <v>1.1385414300000001E-3</v>
      </c>
      <c r="H3370" s="231">
        <v>6.0443284499999998E-3</v>
      </c>
    </row>
    <row r="3371" spans="1:8">
      <c r="A3371" s="227" t="s">
        <v>136</v>
      </c>
      <c r="B3371" s="227" t="s">
        <v>62</v>
      </c>
      <c r="C3371" s="227" t="s">
        <v>66</v>
      </c>
      <c r="D3371" s="230">
        <v>141</v>
      </c>
      <c r="E3371" s="231">
        <v>7.7881203200000004E-3</v>
      </c>
      <c r="F3371" s="231">
        <v>9.5342436E-4</v>
      </c>
      <c r="G3371" s="231">
        <v>1.06112072E-3</v>
      </c>
      <c r="H3371" s="231">
        <v>5.7735747499999997E-3</v>
      </c>
    </row>
    <row r="3372" spans="1:8">
      <c r="A3372" s="227" t="s">
        <v>136</v>
      </c>
      <c r="B3372" s="227" t="s">
        <v>57</v>
      </c>
      <c r="C3372" s="227" t="s">
        <v>67</v>
      </c>
      <c r="D3372" s="230">
        <v>527</v>
      </c>
      <c r="E3372" s="231">
        <v>7.6478931399999997E-3</v>
      </c>
      <c r="F3372" s="231">
        <v>9.1255071999999998E-4</v>
      </c>
      <c r="G3372" s="231">
        <v>1.43547047E-3</v>
      </c>
      <c r="H3372" s="231">
        <v>5.2998715E-3</v>
      </c>
    </row>
    <row r="3373" spans="1:8">
      <c r="A3373" s="227" t="s">
        <v>136</v>
      </c>
      <c r="B3373" s="227" t="s">
        <v>59</v>
      </c>
      <c r="C3373" s="227" t="s">
        <v>67</v>
      </c>
      <c r="D3373" s="230">
        <v>136</v>
      </c>
      <c r="E3373" s="231">
        <v>6.1849806599999996E-3</v>
      </c>
      <c r="F3373" s="231">
        <v>7.1980506999999995E-4</v>
      </c>
      <c r="G3373" s="231">
        <v>1.30880629E-3</v>
      </c>
      <c r="H3373" s="231">
        <v>4.1563688899999996E-3</v>
      </c>
    </row>
    <row r="3374" spans="1:8">
      <c r="A3374" s="227" t="s">
        <v>136</v>
      </c>
      <c r="B3374" s="227" t="s">
        <v>60</v>
      </c>
      <c r="C3374" s="227" t="s">
        <v>67</v>
      </c>
      <c r="D3374" s="230">
        <v>122</v>
      </c>
      <c r="E3374" s="231">
        <v>6.9918789399999997E-3</v>
      </c>
      <c r="F3374" s="231">
        <v>7.8267280000000005E-4</v>
      </c>
      <c r="G3374" s="231">
        <v>1.4282594699999999E-3</v>
      </c>
      <c r="H3374" s="231">
        <v>4.7809461799999996E-3</v>
      </c>
    </row>
    <row r="3375" spans="1:8">
      <c r="A3375" s="227" t="s">
        <v>136</v>
      </c>
      <c r="B3375" s="227" t="s">
        <v>61</v>
      </c>
      <c r="C3375" s="227" t="s">
        <v>67</v>
      </c>
      <c r="D3375" s="230">
        <v>94</v>
      </c>
      <c r="E3375" s="231">
        <v>9.5764378899999992E-3</v>
      </c>
      <c r="F3375" s="231">
        <v>1.11394284E-3</v>
      </c>
      <c r="G3375" s="231">
        <v>1.5162034800000001E-3</v>
      </c>
      <c r="H3375" s="231">
        <v>6.9462911599999996E-3</v>
      </c>
    </row>
    <row r="3376" spans="1:8">
      <c r="A3376" s="227" t="s">
        <v>136</v>
      </c>
      <c r="B3376" s="227" t="s">
        <v>62</v>
      </c>
      <c r="C3376" s="227" t="s">
        <v>67</v>
      </c>
      <c r="D3376" s="230">
        <v>175</v>
      </c>
      <c r="E3376" s="231">
        <v>8.2062166900000004E-3</v>
      </c>
      <c r="F3376" s="231">
        <v>1.04470874E-3</v>
      </c>
      <c r="G3376" s="231">
        <v>1.49556856E-3</v>
      </c>
      <c r="H3376" s="231">
        <v>5.6659388999999996E-3</v>
      </c>
    </row>
    <row r="3377" spans="1:8">
      <c r="A3377" s="227" t="s">
        <v>136</v>
      </c>
      <c r="B3377" s="227" t="s">
        <v>57</v>
      </c>
      <c r="C3377" s="227" t="s">
        <v>68</v>
      </c>
      <c r="D3377" s="230">
        <v>406</v>
      </c>
      <c r="E3377" s="231">
        <v>6.8214055199999997E-3</v>
      </c>
      <c r="F3377" s="231">
        <v>1.0335702799999999E-3</v>
      </c>
      <c r="G3377" s="231">
        <v>1.0295507099999999E-3</v>
      </c>
      <c r="H3377" s="231">
        <v>4.7582840600000004E-3</v>
      </c>
    </row>
    <row r="3378" spans="1:8">
      <c r="A3378" s="227" t="s">
        <v>136</v>
      </c>
      <c r="B3378" s="227" t="s">
        <v>59</v>
      </c>
      <c r="C3378" s="227" t="s">
        <v>68</v>
      </c>
      <c r="D3378" s="230">
        <v>138</v>
      </c>
      <c r="E3378" s="231">
        <v>5.5883484999999997E-3</v>
      </c>
      <c r="F3378" s="231">
        <v>8.8659062000000005E-4</v>
      </c>
      <c r="G3378" s="231">
        <v>9.5049963999999999E-4</v>
      </c>
      <c r="H3378" s="231">
        <v>3.7512578300000002E-3</v>
      </c>
    </row>
    <row r="3379" spans="1:8">
      <c r="A3379" s="227" t="s">
        <v>136</v>
      </c>
      <c r="B3379" s="227" t="s">
        <v>60</v>
      </c>
      <c r="C3379" s="227" t="s">
        <v>68</v>
      </c>
      <c r="D3379" s="230">
        <v>94</v>
      </c>
      <c r="E3379" s="231">
        <v>6.6506597300000003E-3</v>
      </c>
      <c r="F3379" s="231">
        <v>1.01014555E-3</v>
      </c>
      <c r="G3379" s="231">
        <v>8.6780904000000004E-4</v>
      </c>
      <c r="H3379" s="231">
        <v>4.7727046400000001E-3</v>
      </c>
    </row>
    <row r="3380" spans="1:8">
      <c r="A3380" s="227" t="s">
        <v>136</v>
      </c>
      <c r="B3380" s="227" t="s">
        <v>61</v>
      </c>
      <c r="C3380" s="227" t="s">
        <v>68</v>
      </c>
      <c r="D3380" s="230">
        <v>59</v>
      </c>
      <c r="E3380" s="231">
        <v>9.0905522200000009E-3</v>
      </c>
      <c r="F3380" s="231">
        <v>1.237641E-3</v>
      </c>
      <c r="G3380" s="231">
        <v>1.3049275599999999E-3</v>
      </c>
      <c r="H3380" s="231">
        <v>6.54798308E-3</v>
      </c>
    </row>
    <row r="3381" spans="1:8">
      <c r="A3381" s="227" t="s">
        <v>136</v>
      </c>
      <c r="B3381" s="227" t="s">
        <v>62</v>
      </c>
      <c r="C3381" s="227" t="s">
        <v>68</v>
      </c>
      <c r="D3381" s="230">
        <v>115</v>
      </c>
      <c r="E3381" s="231">
        <v>7.2764691500000001E-3</v>
      </c>
      <c r="F3381" s="231">
        <v>1.1243959100000001E-3</v>
      </c>
      <c r="G3381" s="231">
        <v>1.11533795E-3</v>
      </c>
      <c r="H3381" s="231">
        <v>5.0367348600000002E-3</v>
      </c>
    </row>
    <row r="3382" spans="1:8">
      <c r="A3382" s="227" t="s">
        <v>136</v>
      </c>
      <c r="B3382" s="227" t="s">
        <v>57</v>
      </c>
      <c r="C3382" s="227" t="s">
        <v>69</v>
      </c>
      <c r="D3382" s="230">
        <v>449</v>
      </c>
      <c r="E3382" s="231">
        <v>5.2487779000000004E-3</v>
      </c>
      <c r="F3382" s="231">
        <v>8.9311100000000004E-4</v>
      </c>
      <c r="G3382" s="231">
        <v>6.1319371000000003E-4</v>
      </c>
      <c r="H3382" s="231">
        <v>3.7424727600000002E-3</v>
      </c>
    </row>
    <row r="3383" spans="1:8">
      <c r="A3383" s="227" t="s">
        <v>136</v>
      </c>
      <c r="B3383" s="227" t="s">
        <v>59</v>
      </c>
      <c r="C3383" s="227" t="s">
        <v>69</v>
      </c>
      <c r="D3383" s="230">
        <v>149</v>
      </c>
      <c r="E3383" s="231">
        <v>4.9144758899999997E-3</v>
      </c>
      <c r="F3383" s="231">
        <v>7.8206537999999997E-4</v>
      </c>
      <c r="G3383" s="231">
        <v>5.9913288999999996E-4</v>
      </c>
      <c r="H3383" s="231">
        <v>3.5332771599999998E-3</v>
      </c>
    </row>
    <row r="3384" spans="1:8">
      <c r="A3384" s="227" t="s">
        <v>136</v>
      </c>
      <c r="B3384" s="227" t="s">
        <v>60</v>
      </c>
      <c r="C3384" s="227" t="s">
        <v>69</v>
      </c>
      <c r="D3384" s="230">
        <v>120</v>
      </c>
      <c r="E3384" s="231">
        <v>5.4837960299999999E-3</v>
      </c>
      <c r="F3384" s="231">
        <v>9.5669343000000001E-4</v>
      </c>
      <c r="G3384" s="231">
        <v>4.9739562999999995E-4</v>
      </c>
      <c r="H3384" s="231">
        <v>4.0297065800000004E-3</v>
      </c>
    </row>
    <row r="3385" spans="1:8">
      <c r="A3385" s="227" t="s">
        <v>136</v>
      </c>
      <c r="B3385" s="227" t="s">
        <v>61</v>
      </c>
      <c r="C3385" s="227" t="s">
        <v>69</v>
      </c>
      <c r="D3385" s="230">
        <v>37</v>
      </c>
      <c r="E3385" s="231">
        <v>6.6163035799999999E-3</v>
      </c>
      <c r="F3385" s="231">
        <v>1.3691814500000001E-3</v>
      </c>
      <c r="G3385" s="231">
        <v>8.9151628000000004E-4</v>
      </c>
      <c r="H3385" s="231">
        <v>4.3556053799999996E-3</v>
      </c>
    </row>
    <row r="3386" spans="1:8">
      <c r="A3386" s="227" t="s">
        <v>136</v>
      </c>
      <c r="B3386" s="227" t="s">
        <v>62</v>
      </c>
      <c r="C3386" s="227" t="s">
        <v>69</v>
      </c>
      <c r="D3386" s="230">
        <v>143</v>
      </c>
      <c r="E3386" s="231">
        <v>5.0460532499999999E-3</v>
      </c>
      <c r="F3386" s="231">
        <v>8.3228090999999996E-4</v>
      </c>
      <c r="G3386" s="231">
        <v>6.5300419E-4</v>
      </c>
      <c r="H3386" s="231">
        <v>3.56076772E-3</v>
      </c>
    </row>
    <row r="3387" spans="1:8">
      <c r="A3387" s="227" t="s">
        <v>136</v>
      </c>
      <c r="B3387" s="227" t="s">
        <v>57</v>
      </c>
      <c r="C3387" s="227" t="s">
        <v>70</v>
      </c>
      <c r="D3387" s="230">
        <v>371</v>
      </c>
      <c r="E3387" s="231">
        <v>9.4708056599999996E-3</v>
      </c>
      <c r="F3387" s="231">
        <v>1.3389111200000001E-3</v>
      </c>
      <c r="G3387" s="231">
        <v>1.9408565600000001E-3</v>
      </c>
      <c r="H3387" s="231">
        <v>6.1910374899999997E-3</v>
      </c>
    </row>
    <row r="3388" spans="1:8">
      <c r="A3388" s="227" t="s">
        <v>136</v>
      </c>
      <c r="B3388" s="227" t="s">
        <v>59</v>
      </c>
      <c r="C3388" s="227" t="s">
        <v>70</v>
      </c>
      <c r="D3388" s="230">
        <v>103</v>
      </c>
      <c r="E3388" s="231">
        <v>7.9323981599999996E-3</v>
      </c>
      <c r="F3388" s="231">
        <v>9.6132214000000001E-4</v>
      </c>
      <c r="G3388" s="231">
        <v>2.1165945199999999E-3</v>
      </c>
      <c r="H3388" s="231">
        <v>4.8544810599999997E-3</v>
      </c>
    </row>
    <row r="3389" spans="1:8">
      <c r="A3389" s="227" t="s">
        <v>136</v>
      </c>
      <c r="B3389" s="227" t="s">
        <v>60</v>
      </c>
      <c r="C3389" s="227" t="s">
        <v>70</v>
      </c>
      <c r="D3389" s="230">
        <v>76</v>
      </c>
      <c r="E3389" s="231">
        <v>8.6953275200000006E-3</v>
      </c>
      <c r="F3389" s="231">
        <v>1.2876154999999999E-3</v>
      </c>
      <c r="G3389" s="231">
        <v>1.5928055500000001E-3</v>
      </c>
      <c r="H3389" s="231">
        <v>5.8149059600000001E-3</v>
      </c>
    </row>
    <row r="3390" spans="1:8">
      <c r="A3390" s="227" t="s">
        <v>136</v>
      </c>
      <c r="B3390" s="227" t="s">
        <v>61</v>
      </c>
      <c r="C3390" s="227" t="s">
        <v>70</v>
      </c>
      <c r="D3390" s="230">
        <v>76</v>
      </c>
      <c r="E3390" s="231">
        <v>1.1350663780000001E-2</v>
      </c>
      <c r="F3390" s="231">
        <v>2.05957579E-3</v>
      </c>
      <c r="G3390" s="231">
        <v>1.7580407E-3</v>
      </c>
      <c r="H3390" s="231">
        <v>7.5330467700000002E-3</v>
      </c>
    </row>
    <row r="3391" spans="1:8">
      <c r="A3391" s="227" t="s">
        <v>136</v>
      </c>
      <c r="B3391" s="227" t="s">
        <v>62</v>
      </c>
      <c r="C3391" s="227" t="s">
        <v>70</v>
      </c>
      <c r="D3391" s="230">
        <v>116</v>
      </c>
      <c r="E3391" s="231">
        <v>1.0113246120000001E-2</v>
      </c>
      <c r="F3391" s="231">
        <v>1.2356319599999999E-3</v>
      </c>
      <c r="G3391" s="231">
        <v>2.1326227000000001E-3</v>
      </c>
      <c r="H3391" s="231">
        <v>6.7449909599999998E-3</v>
      </c>
    </row>
    <row r="3392" spans="1:8">
      <c r="A3392" s="227" t="s">
        <v>136</v>
      </c>
      <c r="B3392" s="227" t="s">
        <v>57</v>
      </c>
      <c r="C3392" s="227" t="s">
        <v>71</v>
      </c>
      <c r="D3392" s="230">
        <v>385</v>
      </c>
      <c r="E3392" s="231">
        <v>7.7079422900000003E-3</v>
      </c>
      <c r="F3392" s="231">
        <v>8.2626840000000004E-4</v>
      </c>
      <c r="G3392" s="231">
        <v>1.55759959E-3</v>
      </c>
      <c r="H3392" s="231">
        <v>5.3240738199999997E-3</v>
      </c>
    </row>
    <row r="3393" spans="1:8">
      <c r="A3393" s="227" t="s">
        <v>136</v>
      </c>
      <c r="B3393" s="227" t="s">
        <v>59</v>
      </c>
      <c r="C3393" s="227" t="s">
        <v>71</v>
      </c>
      <c r="D3393" s="230">
        <v>110</v>
      </c>
      <c r="E3393" s="231">
        <v>6.3639518099999999E-3</v>
      </c>
      <c r="F3393" s="231">
        <v>6.8949891000000003E-4</v>
      </c>
      <c r="G3393" s="231">
        <v>1.3259677599999999E-3</v>
      </c>
      <c r="H3393" s="231">
        <v>4.3484846099999998E-3</v>
      </c>
    </row>
    <row r="3394" spans="1:8">
      <c r="A3394" s="227" t="s">
        <v>136</v>
      </c>
      <c r="B3394" s="227" t="s">
        <v>60</v>
      </c>
      <c r="C3394" s="227" t="s">
        <v>71</v>
      </c>
      <c r="D3394" s="230">
        <v>79</v>
      </c>
      <c r="E3394" s="231">
        <v>6.9672993500000001E-3</v>
      </c>
      <c r="F3394" s="231">
        <v>8.1018495999999999E-4</v>
      </c>
      <c r="G3394" s="231">
        <v>1.39313739E-3</v>
      </c>
      <c r="H3394" s="231">
        <v>4.7639765300000001E-3</v>
      </c>
    </row>
    <row r="3395" spans="1:8">
      <c r="A3395" s="227" t="s">
        <v>136</v>
      </c>
      <c r="B3395" s="227" t="s">
        <v>61</v>
      </c>
      <c r="C3395" s="227" t="s">
        <v>71</v>
      </c>
      <c r="D3395" s="230">
        <v>93</v>
      </c>
      <c r="E3395" s="231">
        <v>9.2113448500000007E-3</v>
      </c>
      <c r="F3395" s="231">
        <v>9.7321758999999999E-4</v>
      </c>
      <c r="G3395" s="231">
        <v>1.6166366000000001E-3</v>
      </c>
      <c r="H3395" s="231">
        <v>6.6214902199999998E-3</v>
      </c>
    </row>
    <row r="3396" spans="1:8">
      <c r="A3396" s="227" t="s">
        <v>136</v>
      </c>
      <c r="B3396" s="227" t="s">
        <v>62</v>
      </c>
      <c r="C3396" s="227" t="s">
        <v>71</v>
      </c>
      <c r="D3396" s="230">
        <v>103</v>
      </c>
      <c r="E3396" s="231">
        <v>8.3538967299999992E-3</v>
      </c>
      <c r="F3396" s="231">
        <v>8.5198646E-4</v>
      </c>
      <c r="G3396" s="231">
        <v>1.8778090299999999E-3</v>
      </c>
      <c r="H3396" s="231">
        <v>5.6241007600000004E-3</v>
      </c>
    </row>
    <row r="3397" spans="1:8">
      <c r="A3397" s="227" t="s">
        <v>136</v>
      </c>
      <c r="B3397" s="227" t="s">
        <v>57</v>
      </c>
      <c r="C3397" s="227" t="s">
        <v>72</v>
      </c>
      <c r="D3397" s="230">
        <v>555</v>
      </c>
      <c r="E3397" s="231">
        <v>7.3735608299999996E-3</v>
      </c>
      <c r="F3397" s="231">
        <v>8.7195505000000001E-4</v>
      </c>
      <c r="G3397" s="231">
        <v>1.4739528799999999E-3</v>
      </c>
      <c r="H3397" s="231">
        <v>5.0276523999999998E-3</v>
      </c>
    </row>
    <row r="3398" spans="1:8">
      <c r="A3398" s="227" t="s">
        <v>136</v>
      </c>
      <c r="B3398" s="227" t="s">
        <v>59</v>
      </c>
      <c r="C3398" s="227" t="s">
        <v>72</v>
      </c>
      <c r="D3398" s="230">
        <v>182</v>
      </c>
      <c r="E3398" s="231">
        <v>6.1598873399999997E-3</v>
      </c>
      <c r="F3398" s="231">
        <v>7.2426971000000002E-4</v>
      </c>
      <c r="G3398" s="231">
        <v>1.15181093E-3</v>
      </c>
      <c r="H3398" s="231">
        <v>4.2838062100000003E-3</v>
      </c>
    </row>
    <row r="3399" spans="1:8">
      <c r="A3399" s="227" t="s">
        <v>136</v>
      </c>
      <c r="B3399" s="227" t="s">
        <v>60</v>
      </c>
      <c r="C3399" s="227" t="s">
        <v>72</v>
      </c>
      <c r="D3399" s="230">
        <v>124</v>
      </c>
      <c r="E3399" s="231">
        <v>6.7919278099999999E-3</v>
      </c>
      <c r="F3399" s="231">
        <v>8.3491987000000004E-4</v>
      </c>
      <c r="G3399" s="231">
        <v>1.64715852E-3</v>
      </c>
      <c r="H3399" s="231">
        <v>4.3098488999999997E-3</v>
      </c>
    </row>
    <row r="3400" spans="1:8">
      <c r="A3400" s="227" t="s">
        <v>136</v>
      </c>
      <c r="B3400" s="227" t="s">
        <v>61</v>
      </c>
      <c r="C3400" s="227" t="s">
        <v>72</v>
      </c>
      <c r="D3400" s="230">
        <v>102</v>
      </c>
      <c r="E3400" s="231">
        <v>9.8228710499999993E-3</v>
      </c>
      <c r="F3400" s="231">
        <v>1.0679917499999999E-3</v>
      </c>
      <c r="G3400" s="231">
        <v>1.8475396799999999E-3</v>
      </c>
      <c r="H3400" s="231">
        <v>6.9073390999999998E-3</v>
      </c>
    </row>
    <row r="3401" spans="1:8">
      <c r="A3401" s="227" t="s">
        <v>136</v>
      </c>
      <c r="B3401" s="227" t="s">
        <v>62</v>
      </c>
      <c r="C3401" s="227" t="s">
        <v>72</v>
      </c>
      <c r="D3401" s="230">
        <v>147</v>
      </c>
      <c r="E3401" s="231">
        <v>7.6673120499999997E-3</v>
      </c>
      <c r="F3401" s="231">
        <v>9.5001866000000003E-4</v>
      </c>
      <c r="G3401" s="231">
        <v>1.46746637E-3</v>
      </c>
      <c r="H3401" s="231">
        <v>5.2498265500000004E-3</v>
      </c>
    </row>
    <row r="3402" spans="1:8">
      <c r="A3402" s="227" t="s">
        <v>136</v>
      </c>
      <c r="B3402" s="227" t="s">
        <v>57</v>
      </c>
      <c r="C3402" s="227" t="s">
        <v>73</v>
      </c>
      <c r="D3402" s="230">
        <v>1055</v>
      </c>
      <c r="E3402" s="231">
        <v>7.8645556599999996E-3</v>
      </c>
      <c r="F3402" s="231">
        <v>7.1578218000000002E-4</v>
      </c>
      <c r="G3402" s="231">
        <v>1.85852179E-3</v>
      </c>
      <c r="H3402" s="231">
        <v>5.2902512100000002E-3</v>
      </c>
    </row>
    <row r="3403" spans="1:8">
      <c r="A3403" s="227" t="s">
        <v>136</v>
      </c>
      <c r="B3403" s="227" t="s">
        <v>59</v>
      </c>
      <c r="C3403" s="227" t="s">
        <v>73</v>
      </c>
      <c r="D3403" s="230">
        <v>370</v>
      </c>
      <c r="E3403" s="231">
        <v>6.69819795E-3</v>
      </c>
      <c r="F3403" s="231">
        <v>6.5553028000000005E-4</v>
      </c>
      <c r="G3403" s="231">
        <v>1.60279004E-3</v>
      </c>
      <c r="H3403" s="231">
        <v>4.4398771400000004E-3</v>
      </c>
    </row>
    <row r="3404" spans="1:8">
      <c r="A3404" s="227" t="s">
        <v>136</v>
      </c>
      <c r="B3404" s="227" t="s">
        <v>60</v>
      </c>
      <c r="C3404" s="227" t="s">
        <v>73</v>
      </c>
      <c r="D3404" s="230">
        <v>225</v>
      </c>
      <c r="E3404" s="231">
        <v>7.0089503600000002E-3</v>
      </c>
      <c r="F3404" s="231">
        <v>6.3755118000000002E-4</v>
      </c>
      <c r="G3404" s="231">
        <v>1.74871376E-3</v>
      </c>
      <c r="H3404" s="231">
        <v>4.6226849499999998E-3</v>
      </c>
    </row>
    <row r="3405" spans="1:8">
      <c r="A3405" s="227" t="s">
        <v>136</v>
      </c>
      <c r="B3405" s="227" t="s">
        <v>61</v>
      </c>
      <c r="C3405" s="227" t="s">
        <v>73</v>
      </c>
      <c r="D3405" s="230">
        <v>124</v>
      </c>
      <c r="E3405" s="231">
        <v>1.016045005E-2</v>
      </c>
      <c r="F3405" s="231">
        <v>8.6236161000000002E-4</v>
      </c>
      <c r="G3405" s="231">
        <v>2.1977670699999999E-3</v>
      </c>
      <c r="H3405" s="231">
        <v>7.1003208600000003E-3</v>
      </c>
    </row>
    <row r="3406" spans="1:8">
      <c r="A3406" s="227" t="s">
        <v>136</v>
      </c>
      <c r="B3406" s="227" t="s">
        <v>62</v>
      </c>
      <c r="C3406" s="227" t="s">
        <v>73</v>
      </c>
      <c r="D3406" s="230">
        <v>336</v>
      </c>
      <c r="E3406" s="231">
        <v>8.8745932899999998E-3</v>
      </c>
      <c r="F3406" s="231">
        <v>7.8042303999999998E-4</v>
      </c>
      <c r="G3406" s="231">
        <v>2.0884656399999999E-3</v>
      </c>
      <c r="H3406" s="231">
        <v>6.0057041300000001E-3</v>
      </c>
    </row>
    <row r="3407" spans="1:8">
      <c r="A3407" s="227" t="s">
        <v>136</v>
      </c>
      <c r="B3407" s="227" t="s">
        <v>57</v>
      </c>
      <c r="C3407" s="227" t="s">
        <v>74</v>
      </c>
      <c r="D3407" s="230">
        <v>1087</v>
      </c>
      <c r="E3407" s="231">
        <v>8.1814646400000003E-3</v>
      </c>
      <c r="F3407" s="231">
        <v>9.9604094000000005E-4</v>
      </c>
      <c r="G3407" s="231">
        <v>1.70918277E-3</v>
      </c>
      <c r="H3407" s="231">
        <v>5.4762404300000003E-3</v>
      </c>
    </row>
    <row r="3408" spans="1:8">
      <c r="A3408" s="227" t="s">
        <v>136</v>
      </c>
      <c r="B3408" s="227" t="s">
        <v>59</v>
      </c>
      <c r="C3408" s="227" t="s">
        <v>74</v>
      </c>
      <c r="D3408" s="230">
        <v>373</v>
      </c>
      <c r="E3408" s="231">
        <v>6.6135746299999998E-3</v>
      </c>
      <c r="F3408" s="231">
        <v>7.8818490000000002E-4</v>
      </c>
      <c r="G3408" s="231">
        <v>1.4691314099999999E-3</v>
      </c>
      <c r="H3408" s="231">
        <v>4.3562578399999998E-3</v>
      </c>
    </row>
    <row r="3409" spans="1:8">
      <c r="A3409" s="227" t="s">
        <v>136</v>
      </c>
      <c r="B3409" s="227" t="s">
        <v>60</v>
      </c>
      <c r="C3409" s="227" t="s">
        <v>74</v>
      </c>
      <c r="D3409" s="230">
        <v>250</v>
      </c>
      <c r="E3409" s="231">
        <v>8.3734719999999999E-3</v>
      </c>
      <c r="F3409" s="231">
        <v>9.9291642999999995E-4</v>
      </c>
      <c r="G3409" s="231">
        <v>1.7644442000000001E-3</v>
      </c>
      <c r="H3409" s="231">
        <v>5.6161108599999997E-3</v>
      </c>
    </row>
    <row r="3410" spans="1:8">
      <c r="A3410" s="227" t="s">
        <v>136</v>
      </c>
      <c r="B3410" s="227" t="s">
        <v>61</v>
      </c>
      <c r="C3410" s="227" t="s">
        <v>74</v>
      </c>
      <c r="D3410" s="230">
        <v>271</v>
      </c>
      <c r="E3410" s="231">
        <v>9.4646881700000008E-3</v>
      </c>
      <c r="F3410" s="231">
        <v>1.1729958600000001E-3</v>
      </c>
      <c r="G3410" s="231">
        <v>1.8120043300000001E-3</v>
      </c>
      <c r="H3410" s="231">
        <v>6.4796874700000003E-3</v>
      </c>
    </row>
    <row r="3411" spans="1:8">
      <c r="A3411" s="227" t="s">
        <v>136</v>
      </c>
      <c r="B3411" s="227" t="s">
        <v>62</v>
      </c>
      <c r="C3411" s="227" t="s">
        <v>74</v>
      </c>
      <c r="D3411" s="230">
        <v>193</v>
      </c>
      <c r="E3411" s="231">
        <v>9.1610892799999996E-3</v>
      </c>
      <c r="F3411" s="231">
        <v>1.1533292600000001E-3</v>
      </c>
      <c r="G3411" s="231">
        <v>1.95715769E-3</v>
      </c>
      <c r="H3411" s="231">
        <v>6.0506018400000002E-3</v>
      </c>
    </row>
    <row r="3412" spans="1:8">
      <c r="A3412" s="227" t="s">
        <v>136</v>
      </c>
      <c r="B3412" s="227" t="s">
        <v>57</v>
      </c>
      <c r="C3412" s="227" t="s">
        <v>75</v>
      </c>
      <c r="D3412" s="230">
        <v>530</v>
      </c>
      <c r="E3412" s="231">
        <v>6.4072979899999997E-3</v>
      </c>
      <c r="F3412" s="231">
        <v>6.6426425999999996E-4</v>
      </c>
      <c r="G3412" s="231">
        <v>1.30389565E-3</v>
      </c>
      <c r="H3412" s="231">
        <v>4.4391376000000003E-3</v>
      </c>
    </row>
    <row r="3413" spans="1:8">
      <c r="A3413" s="227" t="s">
        <v>136</v>
      </c>
      <c r="B3413" s="227" t="s">
        <v>59</v>
      </c>
      <c r="C3413" s="227" t="s">
        <v>75</v>
      </c>
      <c r="D3413" s="230">
        <v>121</v>
      </c>
      <c r="E3413" s="231">
        <v>5.9310909599999996E-3</v>
      </c>
      <c r="F3413" s="231">
        <v>5.6024234000000002E-4</v>
      </c>
      <c r="G3413" s="231">
        <v>1.05697101E-3</v>
      </c>
      <c r="H3413" s="231">
        <v>4.31387718E-3</v>
      </c>
    </row>
    <row r="3414" spans="1:8">
      <c r="A3414" s="227" t="s">
        <v>136</v>
      </c>
      <c r="B3414" s="227" t="s">
        <v>60</v>
      </c>
      <c r="C3414" s="227" t="s">
        <v>75</v>
      </c>
      <c r="D3414" s="230">
        <v>136</v>
      </c>
      <c r="E3414" s="231">
        <v>6.7716841300000004E-3</v>
      </c>
      <c r="F3414" s="231">
        <v>9.3367007999999995E-4</v>
      </c>
      <c r="G3414" s="231">
        <v>1.36344272E-3</v>
      </c>
      <c r="H3414" s="231">
        <v>4.4745708E-3</v>
      </c>
    </row>
    <row r="3415" spans="1:8">
      <c r="A3415" s="227" t="s">
        <v>136</v>
      </c>
      <c r="B3415" s="227" t="s">
        <v>61</v>
      </c>
      <c r="C3415" s="227" t="s">
        <v>75</v>
      </c>
      <c r="D3415" s="230">
        <v>58</v>
      </c>
      <c r="E3415" s="231">
        <v>7.09251256E-3</v>
      </c>
      <c r="F3415" s="231">
        <v>5.9666321000000002E-4</v>
      </c>
      <c r="G3415" s="231">
        <v>1.44835547E-3</v>
      </c>
      <c r="H3415" s="231">
        <v>5.0474933800000003E-3</v>
      </c>
    </row>
    <row r="3416" spans="1:8">
      <c r="A3416" s="227" t="s">
        <v>136</v>
      </c>
      <c r="B3416" s="227" t="s">
        <v>62</v>
      </c>
      <c r="C3416" s="227" t="s">
        <v>75</v>
      </c>
      <c r="D3416" s="230">
        <v>215</v>
      </c>
      <c r="E3416" s="231">
        <v>6.2599588700000004E-3</v>
      </c>
      <c r="F3416" s="231">
        <v>5.7062854000000001E-4</v>
      </c>
      <c r="G3416" s="231">
        <v>1.366225E-3</v>
      </c>
      <c r="H3416" s="231">
        <v>4.3231048500000004E-3</v>
      </c>
    </row>
    <row r="3417" spans="1:8">
      <c r="A3417" s="227" t="s">
        <v>136</v>
      </c>
      <c r="B3417" s="227" t="s">
        <v>57</v>
      </c>
      <c r="C3417" s="227" t="s">
        <v>76</v>
      </c>
      <c r="D3417" s="230">
        <v>525</v>
      </c>
      <c r="E3417" s="231">
        <v>6.4637343200000001E-3</v>
      </c>
      <c r="F3417" s="231">
        <v>1.05317434E-3</v>
      </c>
      <c r="G3417" s="231">
        <v>1.1043428E-3</v>
      </c>
      <c r="H3417" s="231">
        <v>4.3062166899999997E-3</v>
      </c>
    </row>
    <row r="3418" spans="1:8">
      <c r="A3418" s="227" t="s">
        <v>136</v>
      </c>
      <c r="B3418" s="227" t="s">
        <v>59</v>
      </c>
      <c r="C3418" s="227" t="s">
        <v>76</v>
      </c>
      <c r="D3418" s="230">
        <v>220</v>
      </c>
      <c r="E3418" s="231">
        <v>5.8305447800000004E-3</v>
      </c>
      <c r="F3418" s="231">
        <v>9.0840672999999996E-4</v>
      </c>
      <c r="G3418" s="231">
        <v>1.01088993E-3</v>
      </c>
      <c r="H3418" s="231">
        <v>3.9112476599999996E-3</v>
      </c>
    </row>
    <row r="3419" spans="1:8">
      <c r="A3419" s="227" t="s">
        <v>136</v>
      </c>
      <c r="B3419" s="227" t="s">
        <v>60</v>
      </c>
      <c r="C3419" s="227" t="s">
        <v>76</v>
      </c>
      <c r="D3419" s="230">
        <v>98</v>
      </c>
      <c r="E3419" s="231">
        <v>5.6588952700000004E-3</v>
      </c>
      <c r="F3419" s="231">
        <v>1.05548443E-3</v>
      </c>
      <c r="G3419" s="231">
        <v>9.0041546000000001E-4</v>
      </c>
      <c r="H3419" s="231">
        <v>3.70299483E-3</v>
      </c>
    </row>
    <row r="3420" spans="1:8">
      <c r="A3420" s="227" t="s">
        <v>136</v>
      </c>
      <c r="B3420" s="227" t="s">
        <v>61</v>
      </c>
      <c r="C3420" s="227" t="s">
        <v>76</v>
      </c>
      <c r="D3420" s="230">
        <v>95</v>
      </c>
      <c r="E3420" s="231">
        <v>8.15070637E-3</v>
      </c>
      <c r="F3420" s="231">
        <v>1.2737570499999999E-3</v>
      </c>
      <c r="G3420" s="231">
        <v>1.2015105E-3</v>
      </c>
      <c r="H3420" s="231">
        <v>5.67543835E-3</v>
      </c>
    </row>
    <row r="3421" spans="1:8">
      <c r="A3421" s="227" t="s">
        <v>136</v>
      </c>
      <c r="B3421" s="227" t="s">
        <v>62</v>
      </c>
      <c r="C3421" s="227" t="s">
        <v>76</v>
      </c>
      <c r="D3421" s="230">
        <v>112</v>
      </c>
      <c r="E3421" s="231">
        <v>6.9808198500000002E-3</v>
      </c>
      <c r="F3421" s="231">
        <v>1.1484165599999999E-3</v>
      </c>
      <c r="G3421" s="231">
        <v>1.3839283500000001E-3</v>
      </c>
      <c r="H3421" s="231">
        <v>4.4484744799999998E-3</v>
      </c>
    </row>
    <row r="3422" spans="1:8">
      <c r="A3422" s="227" t="s">
        <v>136</v>
      </c>
      <c r="B3422" s="227" t="s">
        <v>57</v>
      </c>
      <c r="C3422" s="227" t="s">
        <v>77</v>
      </c>
      <c r="D3422" s="230">
        <v>1170</v>
      </c>
      <c r="E3422" s="231">
        <v>7.7895593500000001E-3</v>
      </c>
      <c r="F3422" s="231">
        <v>1.1009810799999999E-3</v>
      </c>
      <c r="G3422" s="231">
        <v>1.47386412E-3</v>
      </c>
      <c r="H3422" s="231">
        <v>5.2147136700000001E-3</v>
      </c>
    </row>
    <row r="3423" spans="1:8">
      <c r="A3423" s="227" t="s">
        <v>136</v>
      </c>
      <c r="B3423" s="227" t="s">
        <v>59</v>
      </c>
      <c r="C3423" s="227" t="s">
        <v>77</v>
      </c>
      <c r="D3423" s="230">
        <v>421</v>
      </c>
      <c r="E3423" s="231">
        <v>6.59282328E-3</v>
      </c>
      <c r="F3423" s="231">
        <v>9.2251669000000002E-4</v>
      </c>
      <c r="G3423" s="231">
        <v>1.2711959900000001E-3</v>
      </c>
      <c r="H3423" s="231">
        <v>4.3991101199999999E-3</v>
      </c>
    </row>
    <row r="3424" spans="1:8">
      <c r="A3424" s="227" t="s">
        <v>136</v>
      </c>
      <c r="B3424" s="227" t="s">
        <v>60</v>
      </c>
      <c r="C3424" s="227" t="s">
        <v>77</v>
      </c>
      <c r="D3424" s="230">
        <v>220</v>
      </c>
      <c r="E3424" s="231">
        <v>7.3640043799999997E-3</v>
      </c>
      <c r="F3424" s="231">
        <v>9.4596988000000002E-4</v>
      </c>
      <c r="G3424" s="231">
        <v>1.46343623E-3</v>
      </c>
      <c r="H3424" s="231">
        <v>4.95459783E-3</v>
      </c>
    </row>
    <row r="3425" spans="1:8">
      <c r="A3425" s="227" t="s">
        <v>136</v>
      </c>
      <c r="B3425" s="227" t="s">
        <v>61</v>
      </c>
      <c r="C3425" s="227" t="s">
        <v>77</v>
      </c>
      <c r="D3425" s="230">
        <v>279</v>
      </c>
      <c r="E3425" s="231">
        <v>8.9772913499999996E-3</v>
      </c>
      <c r="F3425" s="231">
        <v>1.3214354399999999E-3</v>
      </c>
      <c r="G3425" s="231">
        <v>1.67471436E-3</v>
      </c>
      <c r="H3425" s="231">
        <v>5.9811410700000003E-3</v>
      </c>
    </row>
    <row r="3426" spans="1:8">
      <c r="A3426" s="227" t="s">
        <v>136</v>
      </c>
      <c r="B3426" s="227" t="s">
        <v>62</v>
      </c>
      <c r="C3426" s="227" t="s">
        <v>77</v>
      </c>
      <c r="D3426" s="230">
        <v>250</v>
      </c>
      <c r="E3426" s="231">
        <v>8.8538423500000001E-3</v>
      </c>
      <c r="F3426" s="231">
        <v>1.29189792E-3</v>
      </c>
      <c r="G3426" s="231">
        <v>1.6001849400000001E-3</v>
      </c>
      <c r="H3426" s="231">
        <v>5.9617590200000004E-3</v>
      </c>
    </row>
    <row r="3427" spans="1:8">
      <c r="A3427" s="227" t="s">
        <v>136</v>
      </c>
      <c r="B3427" s="227" t="s">
        <v>57</v>
      </c>
      <c r="C3427" s="227" t="s">
        <v>78</v>
      </c>
      <c r="D3427" s="230">
        <v>425</v>
      </c>
      <c r="E3427" s="231">
        <v>8.3335782000000004E-3</v>
      </c>
      <c r="F3427" s="231">
        <v>1.0327612099999999E-3</v>
      </c>
      <c r="G3427" s="231">
        <v>1.67431892E-3</v>
      </c>
      <c r="H3427" s="231">
        <v>5.6264975899999996E-3</v>
      </c>
    </row>
    <row r="3428" spans="1:8">
      <c r="A3428" s="227" t="s">
        <v>136</v>
      </c>
      <c r="B3428" s="227" t="s">
        <v>59</v>
      </c>
      <c r="C3428" s="227" t="s">
        <v>78</v>
      </c>
      <c r="D3428" s="230">
        <v>162</v>
      </c>
      <c r="E3428" s="231">
        <v>7.2718761900000001E-3</v>
      </c>
      <c r="F3428" s="231">
        <v>1.00915904E-3</v>
      </c>
      <c r="G3428" s="231">
        <v>1.4132513400000001E-3</v>
      </c>
      <c r="H3428" s="231">
        <v>4.8494653700000001E-3</v>
      </c>
    </row>
    <row r="3429" spans="1:8">
      <c r="A3429" s="227" t="s">
        <v>136</v>
      </c>
      <c r="B3429" s="227" t="s">
        <v>60</v>
      </c>
      <c r="C3429" s="227" t="s">
        <v>78</v>
      </c>
      <c r="D3429" s="230">
        <v>77</v>
      </c>
      <c r="E3429" s="231">
        <v>7.2566436100000003E-3</v>
      </c>
      <c r="F3429" s="231">
        <v>9.8484822999999992E-4</v>
      </c>
      <c r="G3429" s="231">
        <v>1.64006104E-3</v>
      </c>
      <c r="H3429" s="231">
        <v>4.6317337800000002E-3</v>
      </c>
    </row>
    <row r="3430" spans="1:8">
      <c r="A3430" s="227" t="s">
        <v>136</v>
      </c>
      <c r="B3430" s="227" t="s">
        <v>61</v>
      </c>
      <c r="C3430" s="227" t="s">
        <v>78</v>
      </c>
      <c r="D3430" s="230">
        <v>80</v>
      </c>
      <c r="E3430" s="231">
        <v>1.101750556E-2</v>
      </c>
      <c r="F3430" s="231">
        <v>1.1796872500000001E-3</v>
      </c>
      <c r="G3430" s="231">
        <v>2.1035877199999998E-3</v>
      </c>
      <c r="H3430" s="231">
        <v>7.7342300699999996E-3</v>
      </c>
    </row>
    <row r="3431" spans="1:8">
      <c r="A3431" s="227" t="s">
        <v>136</v>
      </c>
      <c r="B3431" s="227" t="s">
        <v>62</v>
      </c>
      <c r="C3431" s="227" t="s">
        <v>78</v>
      </c>
      <c r="D3431" s="230">
        <v>106</v>
      </c>
      <c r="E3431" s="231">
        <v>8.7128753600000004E-3</v>
      </c>
      <c r="F3431" s="231">
        <v>9.9274958000000009E-4</v>
      </c>
      <c r="G3431" s="231">
        <v>1.7742179700000001E-3</v>
      </c>
      <c r="H3431" s="231">
        <v>5.9459073299999998E-3</v>
      </c>
    </row>
    <row r="3432" spans="1:8">
      <c r="A3432" s="227" t="s">
        <v>136</v>
      </c>
      <c r="B3432" s="227" t="s">
        <v>57</v>
      </c>
      <c r="C3432" s="227" t="s">
        <v>79</v>
      </c>
      <c r="D3432" s="230">
        <v>4620</v>
      </c>
      <c r="E3432" s="231">
        <v>5.0740036900000004E-3</v>
      </c>
      <c r="F3432" s="231">
        <v>1.0736980499999999E-3</v>
      </c>
      <c r="G3432" s="231">
        <v>7.249251E-4</v>
      </c>
      <c r="H3432" s="231">
        <v>3.2753800499999998E-3</v>
      </c>
    </row>
    <row r="3433" spans="1:8">
      <c r="A3433" s="227" t="s">
        <v>136</v>
      </c>
      <c r="B3433" s="227" t="s">
        <v>59</v>
      </c>
      <c r="C3433" s="227" t="s">
        <v>79</v>
      </c>
      <c r="D3433" s="230">
        <v>2411</v>
      </c>
      <c r="E3433" s="231">
        <v>4.7793914799999998E-3</v>
      </c>
      <c r="F3433" s="231">
        <v>9.9748716000000004E-4</v>
      </c>
      <c r="G3433" s="231">
        <v>6.8934124000000002E-4</v>
      </c>
      <c r="H3433" s="231">
        <v>3.0925625899999999E-3</v>
      </c>
    </row>
    <row r="3434" spans="1:8">
      <c r="A3434" s="227" t="s">
        <v>136</v>
      </c>
      <c r="B3434" s="227" t="s">
        <v>60</v>
      </c>
      <c r="C3434" s="227" t="s">
        <v>79</v>
      </c>
      <c r="D3434" s="230">
        <v>1088</v>
      </c>
      <c r="E3434" s="231">
        <v>4.8770039400000001E-3</v>
      </c>
      <c r="F3434" s="231">
        <v>1.03937927E-3</v>
      </c>
      <c r="G3434" s="231">
        <v>6.8501898000000001E-4</v>
      </c>
      <c r="H3434" s="231">
        <v>3.1526052100000002E-3</v>
      </c>
    </row>
    <row r="3435" spans="1:8">
      <c r="A3435" s="227" t="s">
        <v>136</v>
      </c>
      <c r="B3435" s="227" t="s">
        <v>61</v>
      </c>
      <c r="C3435" s="227" t="s">
        <v>79</v>
      </c>
      <c r="D3435" s="230">
        <v>458</v>
      </c>
      <c r="E3435" s="231">
        <v>6.3170940099999996E-3</v>
      </c>
      <c r="F3435" s="231">
        <v>1.3802459999999999E-3</v>
      </c>
      <c r="G3435" s="231">
        <v>8.1109469E-4</v>
      </c>
      <c r="H3435" s="231">
        <v>4.12575283E-3</v>
      </c>
    </row>
    <row r="3436" spans="1:8">
      <c r="A3436" s="227" t="s">
        <v>136</v>
      </c>
      <c r="B3436" s="227" t="s">
        <v>62</v>
      </c>
      <c r="C3436" s="227" t="s">
        <v>79</v>
      </c>
      <c r="D3436" s="230">
        <v>663</v>
      </c>
      <c r="E3436" s="231">
        <v>5.6099168199999997E-3</v>
      </c>
      <c r="F3436" s="231">
        <v>1.1953938700000001E-3</v>
      </c>
      <c r="G3436" s="231">
        <v>8.6028690000000002E-4</v>
      </c>
      <c r="H3436" s="231">
        <v>3.5542355600000001E-3</v>
      </c>
    </row>
    <row r="3437" spans="1:8">
      <c r="A3437" s="227" t="s">
        <v>136</v>
      </c>
      <c r="B3437" s="227" t="s">
        <v>57</v>
      </c>
      <c r="C3437" s="227" t="s">
        <v>80</v>
      </c>
      <c r="D3437" s="230">
        <v>1896</v>
      </c>
      <c r="E3437" s="231">
        <v>5.3750949899999999E-3</v>
      </c>
      <c r="F3437" s="231">
        <v>1.03882174E-3</v>
      </c>
      <c r="G3437" s="231">
        <v>5.6233127000000001E-4</v>
      </c>
      <c r="H3437" s="231">
        <v>3.7739414900000001E-3</v>
      </c>
    </row>
    <row r="3438" spans="1:8">
      <c r="A3438" s="227" t="s">
        <v>136</v>
      </c>
      <c r="B3438" s="227" t="s">
        <v>59</v>
      </c>
      <c r="C3438" s="227" t="s">
        <v>80</v>
      </c>
      <c r="D3438" s="230">
        <v>878</v>
      </c>
      <c r="E3438" s="231">
        <v>4.8741349999999999E-3</v>
      </c>
      <c r="F3438" s="231">
        <v>9.7114103000000001E-4</v>
      </c>
      <c r="G3438" s="231">
        <v>4.9740810999999996E-4</v>
      </c>
      <c r="H3438" s="231">
        <v>3.4055853799999998E-3</v>
      </c>
    </row>
    <row r="3439" spans="1:8">
      <c r="A3439" s="227" t="s">
        <v>136</v>
      </c>
      <c r="B3439" s="227" t="s">
        <v>60</v>
      </c>
      <c r="C3439" s="227" t="s">
        <v>80</v>
      </c>
      <c r="D3439" s="230">
        <v>464</v>
      </c>
      <c r="E3439" s="231">
        <v>5.0795964700000003E-3</v>
      </c>
      <c r="F3439" s="231">
        <v>1.07242252E-3</v>
      </c>
      <c r="G3439" s="231">
        <v>5.0998239000000004E-4</v>
      </c>
      <c r="H3439" s="231">
        <v>3.49719104E-3</v>
      </c>
    </row>
    <row r="3440" spans="1:8">
      <c r="A3440" s="227" t="s">
        <v>136</v>
      </c>
      <c r="B3440" s="227" t="s">
        <v>61</v>
      </c>
      <c r="C3440" s="227" t="s">
        <v>80</v>
      </c>
      <c r="D3440" s="230">
        <v>141</v>
      </c>
      <c r="E3440" s="231">
        <v>7.6902742500000003E-3</v>
      </c>
      <c r="F3440" s="231">
        <v>1.46194486E-3</v>
      </c>
      <c r="G3440" s="231">
        <v>7.8161913999999998E-4</v>
      </c>
      <c r="H3440" s="231">
        <v>5.4467097599999997E-3</v>
      </c>
    </row>
    <row r="3441" spans="1:8">
      <c r="A3441" s="227" t="s">
        <v>136</v>
      </c>
      <c r="B3441" s="227" t="s">
        <v>62</v>
      </c>
      <c r="C3441" s="227" t="s">
        <v>80</v>
      </c>
      <c r="D3441" s="230">
        <v>413</v>
      </c>
      <c r="E3441" s="231">
        <v>5.9816661900000002E-3</v>
      </c>
      <c r="F3441" s="231">
        <v>1.0004986E-3</v>
      </c>
      <c r="G3441" s="231">
        <v>6.8429937999999997E-4</v>
      </c>
      <c r="H3441" s="231">
        <v>4.2968677599999998E-3</v>
      </c>
    </row>
    <row r="3442" spans="1:8">
      <c r="A3442" s="227" t="s">
        <v>136</v>
      </c>
      <c r="B3442" s="227" t="s">
        <v>57</v>
      </c>
      <c r="C3442" s="227" t="s">
        <v>119</v>
      </c>
      <c r="D3442" s="230">
        <v>1169</v>
      </c>
      <c r="E3442" s="231">
        <v>7.5604047500000002E-3</v>
      </c>
      <c r="F3442" s="231">
        <v>1.15277358E-3</v>
      </c>
      <c r="G3442" s="231">
        <v>1.12996206E-3</v>
      </c>
      <c r="H3442" s="231">
        <v>5.2776686300000002E-3</v>
      </c>
    </row>
    <row r="3443" spans="1:8">
      <c r="A3443" s="227" t="s">
        <v>136</v>
      </c>
      <c r="B3443" s="227" t="s">
        <v>59</v>
      </c>
      <c r="C3443" s="227" t="s">
        <v>119</v>
      </c>
      <c r="D3443" s="230">
        <v>337</v>
      </c>
      <c r="E3443" s="231">
        <v>6.2042873299999997E-3</v>
      </c>
      <c r="F3443" s="231">
        <v>9.9351553999999995E-4</v>
      </c>
      <c r="G3443" s="231">
        <v>9.9485498000000008E-4</v>
      </c>
      <c r="H3443" s="231">
        <v>4.2159163499999996E-3</v>
      </c>
    </row>
    <row r="3444" spans="1:8">
      <c r="A3444" s="227" t="s">
        <v>136</v>
      </c>
      <c r="B3444" s="227" t="s">
        <v>60</v>
      </c>
      <c r="C3444" s="227" t="s">
        <v>119</v>
      </c>
      <c r="D3444" s="230">
        <v>189</v>
      </c>
      <c r="E3444" s="231">
        <v>6.6794652599999997E-3</v>
      </c>
      <c r="F3444" s="231">
        <v>1.08257372E-3</v>
      </c>
      <c r="G3444" s="231">
        <v>8.4766291000000005E-4</v>
      </c>
      <c r="H3444" s="231">
        <v>4.7492281799999996E-3</v>
      </c>
    </row>
    <row r="3445" spans="1:8">
      <c r="A3445" s="227" t="s">
        <v>136</v>
      </c>
      <c r="B3445" s="227" t="s">
        <v>61</v>
      </c>
      <c r="C3445" s="227" t="s">
        <v>119</v>
      </c>
      <c r="D3445" s="230">
        <v>397</v>
      </c>
      <c r="E3445" s="231">
        <v>8.8004650600000001E-3</v>
      </c>
      <c r="F3445" s="231">
        <v>1.3550119E-3</v>
      </c>
      <c r="G3445" s="231">
        <v>1.2915148200000001E-3</v>
      </c>
      <c r="H3445" s="231">
        <v>6.15393786E-3</v>
      </c>
    </row>
    <row r="3446" spans="1:8">
      <c r="A3446" s="227" t="s">
        <v>136</v>
      </c>
      <c r="B3446" s="227" t="s">
        <v>62</v>
      </c>
      <c r="C3446" s="227" t="s">
        <v>119</v>
      </c>
      <c r="D3446" s="230">
        <v>246</v>
      </c>
      <c r="E3446" s="231">
        <v>8.09375918E-3</v>
      </c>
      <c r="F3446" s="231">
        <v>1.0985017199999999E-3</v>
      </c>
      <c r="G3446" s="231">
        <v>1.2712188900000001E-3</v>
      </c>
      <c r="H3446" s="231">
        <v>5.7240380599999996E-3</v>
      </c>
    </row>
    <row r="3447" spans="1:8">
      <c r="A3447" s="227" t="s">
        <v>136</v>
      </c>
      <c r="B3447" s="227" t="s">
        <v>57</v>
      </c>
      <c r="C3447" s="227" t="s">
        <v>82</v>
      </c>
      <c r="D3447" s="230">
        <v>600</v>
      </c>
      <c r="E3447" s="231">
        <v>9.0797451300000005E-3</v>
      </c>
      <c r="F3447" s="231">
        <v>1.3918400600000001E-3</v>
      </c>
      <c r="G3447" s="231">
        <v>1.57980301E-3</v>
      </c>
      <c r="H3447" s="231">
        <v>6.1081016099999996E-3</v>
      </c>
    </row>
    <row r="3448" spans="1:8">
      <c r="A3448" s="227" t="s">
        <v>136</v>
      </c>
      <c r="B3448" s="227" t="s">
        <v>59</v>
      </c>
      <c r="C3448" s="227" t="s">
        <v>82</v>
      </c>
      <c r="D3448" s="230">
        <v>158</v>
      </c>
      <c r="E3448" s="231">
        <v>7.6282668599999999E-3</v>
      </c>
      <c r="F3448" s="231">
        <v>1.20729293E-3</v>
      </c>
      <c r="G3448" s="231">
        <v>1.4917367400000001E-3</v>
      </c>
      <c r="H3448" s="231">
        <v>4.9292367499999996E-3</v>
      </c>
    </row>
    <row r="3449" spans="1:8">
      <c r="A3449" s="227" t="s">
        <v>136</v>
      </c>
      <c r="B3449" s="227" t="s">
        <v>60</v>
      </c>
      <c r="C3449" s="227" t="s">
        <v>82</v>
      </c>
      <c r="D3449" s="230">
        <v>124</v>
      </c>
      <c r="E3449" s="231">
        <v>8.9621599600000004E-3</v>
      </c>
      <c r="F3449" s="231">
        <v>1.18456891E-3</v>
      </c>
      <c r="G3449" s="231">
        <v>1.6086094100000001E-3</v>
      </c>
      <c r="H3449" s="231">
        <v>6.1689812600000003E-3</v>
      </c>
    </row>
    <row r="3450" spans="1:8">
      <c r="A3450" s="227" t="s">
        <v>136</v>
      </c>
      <c r="B3450" s="227" t="s">
        <v>61</v>
      </c>
      <c r="C3450" s="227" t="s">
        <v>82</v>
      </c>
      <c r="D3450" s="230">
        <v>170</v>
      </c>
      <c r="E3450" s="231">
        <v>9.9761707900000007E-3</v>
      </c>
      <c r="F3450" s="231">
        <v>1.80909564E-3</v>
      </c>
      <c r="G3450" s="231">
        <v>1.7860836700000001E-3</v>
      </c>
      <c r="H3450" s="231">
        <v>6.3809910299999998E-3</v>
      </c>
    </row>
    <row r="3451" spans="1:8">
      <c r="A3451" s="227" t="s">
        <v>136</v>
      </c>
      <c r="B3451" s="227" t="s">
        <v>62</v>
      </c>
      <c r="C3451" s="227" t="s">
        <v>82</v>
      </c>
      <c r="D3451" s="230">
        <v>148</v>
      </c>
      <c r="E3451" s="231">
        <v>9.6981354299999992E-3</v>
      </c>
      <c r="F3451" s="231">
        <v>1.28323614E-3</v>
      </c>
      <c r="G3451" s="231">
        <v>1.4127406199999999E-3</v>
      </c>
      <c r="H3451" s="231">
        <v>7.0021581599999999E-3</v>
      </c>
    </row>
    <row r="3452" spans="1:8">
      <c r="A3452" s="227" t="s">
        <v>136</v>
      </c>
      <c r="B3452" s="227" t="s">
        <v>57</v>
      </c>
      <c r="C3452" s="227" t="s">
        <v>83</v>
      </c>
      <c r="D3452" s="230">
        <v>626</v>
      </c>
      <c r="E3452" s="231">
        <v>6.2492601999999996E-3</v>
      </c>
      <c r="F3452" s="231">
        <v>9.9662739000000011E-4</v>
      </c>
      <c r="G3452" s="231">
        <v>7.9300873E-4</v>
      </c>
      <c r="H3452" s="231">
        <v>4.4596236200000004E-3</v>
      </c>
    </row>
    <row r="3453" spans="1:8">
      <c r="A3453" s="227" t="s">
        <v>136</v>
      </c>
      <c r="B3453" s="227" t="s">
        <v>59</v>
      </c>
      <c r="C3453" s="227" t="s">
        <v>83</v>
      </c>
      <c r="D3453" s="230">
        <v>182</v>
      </c>
      <c r="E3453" s="231">
        <v>5.5134562099999999E-3</v>
      </c>
      <c r="F3453" s="231">
        <v>8.7632252E-4</v>
      </c>
      <c r="G3453" s="231">
        <v>7.5689330999999997E-4</v>
      </c>
      <c r="H3453" s="231">
        <v>3.8802398900000001E-3</v>
      </c>
    </row>
    <row r="3454" spans="1:8">
      <c r="A3454" s="227" t="s">
        <v>136</v>
      </c>
      <c r="B3454" s="227" t="s">
        <v>60</v>
      </c>
      <c r="C3454" s="227" t="s">
        <v>83</v>
      </c>
      <c r="D3454" s="230">
        <v>121</v>
      </c>
      <c r="E3454" s="231">
        <v>5.9328127299999997E-3</v>
      </c>
      <c r="F3454" s="231">
        <v>9.4352597999999995E-4</v>
      </c>
      <c r="G3454" s="231">
        <v>7.2620118000000003E-4</v>
      </c>
      <c r="H3454" s="231">
        <v>4.2630851500000001E-3</v>
      </c>
    </row>
    <row r="3455" spans="1:8">
      <c r="A3455" s="227" t="s">
        <v>136</v>
      </c>
      <c r="B3455" s="227" t="s">
        <v>61</v>
      </c>
      <c r="C3455" s="227" t="s">
        <v>83</v>
      </c>
      <c r="D3455" s="230">
        <v>166</v>
      </c>
      <c r="E3455" s="231">
        <v>6.9698235099999997E-3</v>
      </c>
      <c r="F3455" s="231">
        <v>1.1337709599999999E-3</v>
      </c>
      <c r="G3455" s="231">
        <v>8.9468966000000002E-4</v>
      </c>
      <c r="H3455" s="231">
        <v>4.9413624200000004E-3</v>
      </c>
    </row>
    <row r="3456" spans="1:8">
      <c r="A3456" s="227" t="s">
        <v>136</v>
      </c>
      <c r="B3456" s="227" t="s">
        <v>62</v>
      </c>
      <c r="C3456" s="227" t="s">
        <v>83</v>
      </c>
      <c r="D3456" s="230">
        <v>157</v>
      </c>
      <c r="E3456" s="231">
        <v>6.5842472199999997E-3</v>
      </c>
      <c r="F3456" s="231">
        <v>1.0320090599999999E-3</v>
      </c>
      <c r="G3456" s="231">
        <v>7.7885385E-4</v>
      </c>
      <c r="H3456" s="231">
        <v>4.7733838400000001E-3</v>
      </c>
    </row>
    <row r="3457" spans="1:8">
      <c r="A3457" s="227" t="s">
        <v>136</v>
      </c>
      <c r="B3457" s="227" t="s">
        <v>57</v>
      </c>
      <c r="C3457" s="227" t="s">
        <v>84</v>
      </c>
      <c r="D3457" s="230">
        <v>679</v>
      </c>
      <c r="E3457" s="231">
        <v>6.9099606199999998E-3</v>
      </c>
      <c r="F3457" s="231">
        <v>1.0061600999999999E-3</v>
      </c>
      <c r="G3457" s="231">
        <v>1.26622733E-3</v>
      </c>
      <c r="H3457" s="231">
        <v>4.6375727200000001E-3</v>
      </c>
    </row>
    <row r="3458" spans="1:8">
      <c r="A3458" s="227" t="s">
        <v>136</v>
      </c>
      <c r="B3458" s="227" t="s">
        <v>59</v>
      </c>
      <c r="C3458" s="227" t="s">
        <v>84</v>
      </c>
      <c r="D3458" s="230">
        <v>220</v>
      </c>
      <c r="E3458" s="231">
        <v>5.6143200499999997E-3</v>
      </c>
      <c r="F3458" s="231">
        <v>8.8052374E-4</v>
      </c>
      <c r="G3458" s="231">
        <v>9.3529017000000005E-4</v>
      </c>
      <c r="H3458" s="231">
        <v>3.7985056700000001E-3</v>
      </c>
    </row>
    <row r="3459" spans="1:8">
      <c r="A3459" s="227" t="s">
        <v>136</v>
      </c>
      <c r="B3459" s="227" t="s">
        <v>60</v>
      </c>
      <c r="C3459" s="227" t="s">
        <v>84</v>
      </c>
      <c r="D3459" s="230">
        <v>184</v>
      </c>
      <c r="E3459" s="231">
        <v>6.9187799800000003E-3</v>
      </c>
      <c r="F3459" s="231">
        <v>8.9862598E-4</v>
      </c>
      <c r="G3459" s="231">
        <v>1.36523729E-3</v>
      </c>
      <c r="H3459" s="231">
        <v>4.6549162200000003E-3</v>
      </c>
    </row>
    <row r="3460" spans="1:8">
      <c r="A3460" s="227" t="s">
        <v>136</v>
      </c>
      <c r="B3460" s="227" t="s">
        <v>61</v>
      </c>
      <c r="C3460" s="227" t="s">
        <v>84</v>
      </c>
      <c r="D3460" s="230">
        <v>96</v>
      </c>
      <c r="E3460" s="231">
        <v>8.2939088800000008E-3</v>
      </c>
      <c r="F3460" s="231">
        <v>1.35657773E-3</v>
      </c>
      <c r="G3460" s="231">
        <v>1.53030936E-3</v>
      </c>
      <c r="H3460" s="231">
        <v>5.4070213799999999E-3</v>
      </c>
    </row>
    <row r="3461" spans="1:8">
      <c r="A3461" s="227" t="s">
        <v>136</v>
      </c>
      <c r="B3461" s="227" t="s">
        <v>62</v>
      </c>
      <c r="C3461" s="227" t="s">
        <v>84</v>
      </c>
      <c r="D3461" s="230">
        <v>179</v>
      </c>
      <c r="E3461" s="231">
        <v>7.7510730800000004E-3</v>
      </c>
      <c r="F3461" s="231">
        <v>1.0831779100000001E-3</v>
      </c>
      <c r="G3461" s="231">
        <v>1.4295595600000001E-3</v>
      </c>
      <c r="H3461" s="231">
        <v>5.2383351599999996E-3</v>
      </c>
    </row>
    <row r="3462" spans="1:8">
      <c r="A3462" s="227" t="s">
        <v>136</v>
      </c>
      <c r="B3462" s="227" t="s">
        <v>57</v>
      </c>
      <c r="C3462" s="227" t="s">
        <v>86</v>
      </c>
      <c r="D3462" s="230">
        <v>2</v>
      </c>
      <c r="E3462" s="231">
        <v>9.6990739499999996E-3</v>
      </c>
      <c r="F3462" s="231">
        <v>5.8391201300000001E-3</v>
      </c>
      <c r="G3462" s="231">
        <v>2.32638854E-3</v>
      </c>
      <c r="H3462" s="231">
        <v>1.53356457E-3</v>
      </c>
    </row>
    <row r="3463" spans="1:8">
      <c r="A3463" s="227" t="s">
        <v>136</v>
      </c>
      <c r="B3463" s="227" t="s">
        <v>60</v>
      </c>
      <c r="C3463" s="227" t="s">
        <v>86</v>
      </c>
      <c r="D3463" s="230">
        <v>2</v>
      </c>
      <c r="E3463" s="231">
        <v>9.6990739499999996E-3</v>
      </c>
      <c r="F3463" s="231">
        <v>5.8391201300000001E-3</v>
      </c>
      <c r="G3463" s="231">
        <v>2.32638854E-3</v>
      </c>
      <c r="H3463" s="231">
        <v>1.53356457E-3</v>
      </c>
    </row>
    <row r="3464" spans="1:8">
      <c r="A3464" s="227" t="s">
        <v>136</v>
      </c>
      <c r="B3464" s="227" t="s">
        <v>57</v>
      </c>
      <c r="C3464" s="227" t="s">
        <v>87</v>
      </c>
      <c r="D3464" s="230">
        <v>1037</v>
      </c>
      <c r="E3464" s="231">
        <v>8.1238613300000009E-3</v>
      </c>
      <c r="F3464" s="231">
        <v>1.0941459799999999E-3</v>
      </c>
      <c r="G3464" s="231">
        <v>1.3133837199999999E-3</v>
      </c>
      <c r="H3464" s="231">
        <v>5.7163311500000001E-3</v>
      </c>
    </row>
    <row r="3465" spans="1:8">
      <c r="A3465" s="227" t="s">
        <v>136</v>
      </c>
      <c r="B3465" s="227" t="s">
        <v>59</v>
      </c>
      <c r="C3465" s="227" t="s">
        <v>87</v>
      </c>
      <c r="D3465" s="230">
        <v>282</v>
      </c>
      <c r="E3465" s="231">
        <v>6.8204949099999997E-3</v>
      </c>
      <c r="F3465" s="231">
        <v>8.9399436999999999E-4</v>
      </c>
      <c r="G3465" s="231">
        <v>1.13495673E-3</v>
      </c>
      <c r="H3465" s="231">
        <v>4.7915433000000002E-3</v>
      </c>
    </row>
    <row r="3466" spans="1:8">
      <c r="A3466" s="227" t="s">
        <v>136</v>
      </c>
      <c r="B3466" s="227" t="s">
        <v>60</v>
      </c>
      <c r="C3466" s="227" t="s">
        <v>87</v>
      </c>
      <c r="D3466" s="230">
        <v>289</v>
      </c>
      <c r="E3466" s="231">
        <v>8.1781844399999998E-3</v>
      </c>
      <c r="F3466" s="231">
        <v>9.3125214000000002E-4</v>
      </c>
      <c r="G3466" s="231">
        <v>1.4930152700000001E-3</v>
      </c>
      <c r="H3466" s="231">
        <v>5.7539165200000001E-3</v>
      </c>
    </row>
    <row r="3467" spans="1:8">
      <c r="A3467" s="227" t="s">
        <v>136</v>
      </c>
      <c r="B3467" s="227" t="s">
        <v>61</v>
      </c>
      <c r="C3467" s="227" t="s">
        <v>87</v>
      </c>
      <c r="D3467" s="230">
        <v>187</v>
      </c>
      <c r="E3467" s="231">
        <v>9.3792085199999996E-3</v>
      </c>
      <c r="F3467" s="231">
        <v>1.5263540099999999E-3</v>
      </c>
      <c r="G3467" s="231">
        <v>1.27655206E-3</v>
      </c>
      <c r="H3467" s="231">
        <v>6.5763020299999999E-3</v>
      </c>
    </row>
    <row r="3468" spans="1:8">
      <c r="A3468" s="227" t="s">
        <v>136</v>
      </c>
      <c r="B3468" s="227" t="s">
        <v>62</v>
      </c>
      <c r="C3468" s="227" t="s">
        <v>87</v>
      </c>
      <c r="D3468" s="230">
        <v>279</v>
      </c>
      <c r="E3468" s="231">
        <v>8.5435747000000006E-3</v>
      </c>
      <c r="F3468" s="231">
        <v>1.1754942500000001E-3</v>
      </c>
      <c r="G3468" s="231">
        <v>1.33234576E-3</v>
      </c>
      <c r="H3468" s="231">
        <v>6.0357342000000001E-3</v>
      </c>
    </row>
    <row r="3469" spans="1:8">
      <c r="A3469" s="227" t="s">
        <v>136</v>
      </c>
      <c r="B3469" s="227" t="s">
        <v>57</v>
      </c>
      <c r="C3469" s="227" t="s">
        <v>88</v>
      </c>
      <c r="D3469" s="230">
        <v>916</v>
      </c>
      <c r="E3469" s="231">
        <v>6.0205020400000003E-3</v>
      </c>
      <c r="F3469" s="231">
        <v>9.8586826000000003E-4</v>
      </c>
      <c r="G3469" s="231">
        <v>8.4590537000000003E-4</v>
      </c>
      <c r="H3469" s="231">
        <v>4.1887279300000003E-3</v>
      </c>
    </row>
    <row r="3470" spans="1:8">
      <c r="A3470" s="227" t="s">
        <v>136</v>
      </c>
      <c r="B3470" s="227" t="s">
        <v>59</v>
      </c>
      <c r="C3470" s="227" t="s">
        <v>88</v>
      </c>
      <c r="D3470" s="230">
        <v>385</v>
      </c>
      <c r="E3470" s="231">
        <v>5.3174300199999996E-3</v>
      </c>
      <c r="F3470" s="231">
        <v>8.9021138000000002E-4</v>
      </c>
      <c r="G3470" s="231">
        <v>7.2877561999999999E-4</v>
      </c>
      <c r="H3470" s="231">
        <v>3.6984425199999998E-3</v>
      </c>
    </row>
    <row r="3471" spans="1:8">
      <c r="A3471" s="227" t="s">
        <v>136</v>
      </c>
      <c r="B3471" s="227" t="s">
        <v>60</v>
      </c>
      <c r="C3471" s="227" t="s">
        <v>88</v>
      </c>
      <c r="D3471" s="230">
        <v>256</v>
      </c>
      <c r="E3471" s="231">
        <v>6.0817687699999999E-3</v>
      </c>
      <c r="F3471" s="231">
        <v>1.01811137E-3</v>
      </c>
      <c r="G3471" s="231">
        <v>7.6158287000000001E-4</v>
      </c>
      <c r="H3471" s="231">
        <v>4.3020740700000001E-3</v>
      </c>
    </row>
    <row r="3472" spans="1:8">
      <c r="A3472" s="227" t="s">
        <v>136</v>
      </c>
      <c r="B3472" s="227" t="s">
        <v>61</v>
      </c>
      <c r="C3472" s="227" t="s">
        <v>88</v>
      </c>
      <c r="D3472" s="230">
        <v>69</v>
      </c>
      <c r="E3472" s="231">
        <v>7.7710679200000002E-3</v>
      </c>
      <c r="F3472" s="231">
        <v>1.43401074E-3</v>
      </c>
      <c r="G3472" s="231">
        <v>9.4437711000000004E-4</v>
      </c>
      <c r="H3472" s="231">
        <v>5.3926795600000004E-3</v>
      </c>
    </row>
    <row r="3473" spans="1:8">
      <c r="A3473" s="227" t="s">
        <v>136</v>
      </c>
      <c r="B3473" s="227" t="s">
        <v>62</v>
      </c>
      <c r="C3473" s="227" t="s">
        <v>88</v>
      </c>
      <c r="D3473" s="230">
        <v>206</v>
      </c>
      <c r="E3473" s="231">
        <v>6.6720039799999997E-3</v>
      </c>
      <c r="F3473" s="231">
        <v>9.7446936000000002E-4</v>
      </c>
      <c r="G3473" s="231">
        <v>1.13661876E-3</v>
      </c>
      <c r="H3473" s="231">
        <v>4.56091534E-3</v>
      </c>
    </row>
    <row r="3474" spans="1:8">
      <c r="A3474" s="227" t="s">
        <v>136</v>
      </c>
      <c r="B3474" s="227" t="s">
        <v>57</v>
      </c>
      <c r="C3474" s="227" t="s">
        <v>89</v>
      </c>
      <c r="D3474" s="230">
        <v>580</v>
      </c>
      <c r="E3474" s="231">
        <v>7.4448433000000001E-3</v>
      </c>
      <c r="F3474" s="231">
        <v>1.18366836E-3</v>
      </c>
      <c r="G3474" s="231">
        <v>1.0418460100000001E-3</v>
      </c>
      <c r="H3474" s="231">
        <v>5.2193284700000004E-3</v>
      </c>
    </row>
    <row r="3475" spans="1:8">
      <c r="A3475" s="227" t="s">
        <v>136</v>
      </c>
      <c r="B3475" s="227" t="s">
        <v>59</v>
      </c>
      <c r="C3475" s="227" t="s">
        <v>89</v>
      </c>
      <c r="D3475" s="230">
        <v>181</v>
      </c>
      <c r="E3475" s="231">
        <v>6.0396841099999996E-3</v>
      </c>
      <c r="F3475" s="231">
        <v>1.0662853400000001E-3</v>
      </c>
      <c r="G3475" s="231">
        <v>9.3807525E-4</v>
      </c>
      <c r="H3475" s="231">
        <v>4.0353230800000001E-3</v>
      </c>
    </row>
    <row r="3476" spans="1:8">
      <c r="A3476" s="227" t="s">
        <v>136</v>
      </c>
      <c r="B3476" s="227" t="s">
        <v>60</v>
      </c>
      <c r="C3476" s="227" t="s">
        <v>89</v>
      </c>
      <c r="D3476" s="230">
        <v>155</v>
      </c>
      <c r="E3476" s="231">
        <v>7.4080045299999998E-3</v>
      </c>
      <c r="F3476" s="231">
        <v>9.847667799999999E-4</v>
      </c>
      <c r="G3476" s="231">
        <v>1.03546867E-3</v>
      </c>
      <c r="H3476" s="231">
        <v>5.3877685799999997E-3</v>
      </c>
    </row>
    <row r="3477" spans="1:8">
      <c r="A3477" s="227" t="s">
        <v>136</v>
      </c>
      <c r="B3477" s="227" t="s">
        <v>61</v>
      </c>
      <c r="C3477" s="227" t="s">
        <v>89</v>
      </c>
      <c r="D3477" s="230">
        <v>87</v>
      </c>
      <c r="E3477" s="231">
        <v>8.6202902799999998E-3</v>
      </c>
      <c r="F3477" s="231">
        <v>1.5526551299999999E-3</v>
      </c>
      <c r="G3477" s="231">
        <v>1.2645006099999999E-3</v>
      </c>
      <c r="H3477" s="231">
        <v>5.8031340700000003E-3</v>
      </c>
    </row>
    <row r="3478" spans="1:8">
      <c r="A3478" s="227" t="s">
        <v>136</v>
      </c>
      <c r="B3478" s="227" t="s">
        <v>62</v>
      </c>
      <c r="C3478" s="227" t="s">
        <v>89</v>
      </c>
      <c r="D3478" s="230">
        <v>157</v>
      </c>
      <c r="E3478" s="231">
        <v>8.4498110399999996E-3</v>
      </c>
      <c r="F3478" s="231">
        <v>1.3108926999999999E-3</v>
      </c>
      <c r="G3478" s="231">
        <v>1.04439408E-3</v>
      </c>
      <c r="H3478" s="231">
        <v>6.0945238100000004E-3</v>
      </c>
    </row>
    <row r="3479" spans="1:8">
      <c r="A3479" s="227" t="s">
        <v>136</v>
      </c>
      <c r="B3479" s="227" t="s">
        <v>57</v>
      </c>
      <c r="C3479" s="227" t="s">
        <v>90</v>
      </c>
      <c r="D3479" s="230">
        <v>536</v>
      </c>
      <c r="E3479" s="231">
        <v>8.2567412099999998E-3</v>
      </c>
      <c r="F3479" s="231">
        <v>9.6662927999999996E-4</v>
      </c>
      <c r="G3479" s="231">
        <v>1.92766611E-3</v>
      </c>
      <c r="H3479" s="231">
        <v>5.3624453399999999E-3</v>
      </c>
    </row>
    <row r="3480" spans="1:8">
      <c r="A3480" s="227" t="s">
        <v>136</v>
      </c>
      <c r="B3480" s="227" t="s">
        <v>59</v>
      </c>
      <c r="C3480" s="227" t="s">
        <v>90</v>
      </c>
      <c r="D3480" s="230">
        <v>157</v>
      </c>
      <c r="E3480" s="231">
        <v>6.79125358E-3</v>
      </c>
      <c r="F3480" s="231">
        <v>7.7796921000000002E-4</v>
      </c>
      <c r="G3480" s="231">
        <v>1.7415661699999999E-3</v>
      </c>
      <c r="H3480" s="231">
        <v>4.2717177300000001E-3</v>
      </c>
    </row>
    <row r="3481" spans="1:8">
      <c r="A3481" s="227" t="s">
        <v>136</v>
      </c>
      <c r="B3481" s="227" t="s">
        <v>60</v>
      </c>
      <c r="C3481" s="227" t="s">
        <v>90</v>
      </c>
      <c r="D3481" s="230">
        <v>134</v>
      </c>
      <c r="E3481" s="231">
        <v>7.8910998200000006E-3</v>
      </c>
      <c r="F3481" s="231">
        <v>8.9845886999999998E-4</v>
      </c>
      <c r="G3481" s="231">
        <v>1.90894461E-3</v>
      </c>
      <c r="H3481" s="231">
        <v>5.08369588E-3</v>
      </c>
    </row>
    <row r="3482" spans="1:8">
      <c r="A3482" s="227" t="s">
        <v>136</v>
      </c>
      <c r="B3482" s="227" t="s">
        <v>61</v>
      </c>
      <c r="C3482" s="227" t="s">
        <v>90</v>
      </c>
      <c r="D3482" s="230">
        <v>103</v>
      </c>
      <c r="E3482" s="231">
        <v>1.022732353E-2</v>
      </c>
      <c r="F3482" s="231">
        <v>1.3024763900000001E-3</v>
      </c>
      <c r="G3482" s="231">
        <v>2.0202937299999999E-3</v>
      </c>
      <c r="H3482" s="231">
        <v>6.9045529999999999E-3</v>
      </c>
    </row>
    <row r="3483" spans="1:8">
      <c r="A3483" s="227" t="s">
        <v>136</v>
      </c>
      <c r="B3483" s="227" t="s">
        <v>62</v>
      </c>
      <c r="C3483" s="227" t="s">
        <v>90</v>
      </c>
      <c r="D3483" s="230">
        <v>142</v>
      </c>
      <c r="E3483" s="231">
        <v>8.7927097100000007E-3</v>
      </c>
      <c r="F3483" s="231">
        <v>9.9594065000000007E-4</v>
      </c>
      <c r="G3483" s="231">
        <v>2.0839036399999998E-3</v>
      </c>
      <c r="H3483" s="231">
        <v>5.7128648999999997E-3</v>
      </c>
    </row>
    <row r="3484" spans="1:8">
      <c r="A3484" s="227" t="s">
        <v>136</v>
      </c>
      <c r="B3484" s="227" t="s">
        <v>57</v>
      </c>
      <c r="C3484" s="227" t="s">
        <v>91</v>
      </c>
      <c r="D3484" s="230">
        <v>851</v>
      </c>
      <c r="E3484" s="231">
        <v>5.2716300799999999E-3</v>
      </c>
      <c r="F3484" s="231">
        <v>9.9220121000000009E-4</v>
      </c>
      <c r="G3484" s="231">
        <v>5.4770779999999998E-4</v>
      </c>
      <c r="H3484" s="231">
        <v>3.7317206000000002E-3</v>
      </c>
    </row>
    <row r="3485" spans="1:8">
      <c r="A3485" s="227" t="s">
        <v>136</v>
      </c>
      <c r="B3485" s="227" t="s">
        <v>59</v>
      </c>
      <c r="C3485" s="227" t="s">
        <v>91</v>
      </c>
      <c r="D3485" s="230">
        <v>431</v>
      </c>
      <c r="E3485" s="231">
        <v>4.8274627899999997E-3</v>
      </c>
      <c r="F3485" s="231">
        <v>8.5409125000000005E-4</v>
      </c>
      <c r="G3485" s="231">
        <v>4.8296894E-4</v>
      </c>
      <c r="H3485" s="231">
        <v>3.49040213E-3</v>
      </c>
    </row>
    <row r="3486" spans="1:8">
      <c r="A3486" s="227" t="s">
        <v>136</v>
      </c>
      <c r="B3486" s="227" t="s">
        <v>60</v>
      </c>
      <c r="C3486" s="227" t="s">
        <v>91</v>
      </c>
      <c r="D3486" s="230">
        <v>134</v>
      </c>
      <c r="E3486" s="231">
        <v>5.1440710799999997E-3</v>
      </c>
      <c r="F3486" s="231">
        <v>1.1483379299999999E-3</v>
      </c>
      <c r="G3486" s="231">
        <v>4.6693593E-4</v>
      </c>
      <c r="H3486" s="231">
        <v>3.5287967599999998E-3</v>
      </c>
    </row>
    <row r="3487" spans="1:8">
      <c r="A3487" s="227" t="s">
        <v>136</v>
      </c>
      <c r="B3487" s="227" t="s">
        <v>61</v>
      </c>
      <c r="C3487" s="227" t="s">
        <v>91</v>
      </c>
      <c r="D3487" s="230">
        <v>94</v>
      </c>
      <c r="E3487" s="231">
        <v>6.2829981699999999E-3</v>
      </c>
      <c r="F3487" s="231">
        <v>1.23534748E-3</v>
      </c>
      <c r="G3487" s="231">
        <v>7.1488354000000004E-4</v>
      </c>
      <c r="H3487" s="231">
        <v>4.33276667E-3</v>
      </c>
    </row>
    <row r="3488" spans="1:8">
      <c r="A3488" s="227" t="s">
        <v>136</v>
      </c>
      <c r="B3488" s="227" t="s">
        <v>62</v>
      </c>
      <c r="C3488" s="227" t="s">
        <v>91</v>
      </c>
      <c r="D3488" s="230">
        <v>192</v>
      </c>
      <c r="E3488" s="231">
        <v>5.8625696999999996E-3</v>
      </c>
      <c r="F3488" s="231">
        <v>1.07421851E-3</v>
      </c>
      <c r="G3488" s="231">
        <v>6.6755861000000001E-4</v>
      </c>
      <c r="H3488" s="231">
        <v>4.1207920900000004E-3</v>
      </c>
    </row>
    <row r="3489" spans="1:8">
      <c r="A3489" s="227" t="s">
        <v>136</v>
      </c>
      <c r="B3489" s="227" t="s">
        <v>57</v>
      </c>
      <c r="C3489" s="227" t="s">
        <v>92</v>
      </c>
      <c r="D3489" s="230">
        <v>783</v>
      </c>
      <c r="E3489" s="231">
        <v>7.7684207200000004E-3</v>
      </c>
      <c r="F3489" s="231">
        <v>1.1011627800000001E-3</v>
      </c>
      <c r="G3489" s="231">
        <v>1.3600791099999999E-3</v>
      </c>
      <c r="H3489" s="231">
        <v>5.3071783500000004E-3</v>
      </c>
    </row>
    <row r="3490" spans="1:8">
      <c r="A3490" s="227" t="s">
        <v>136</v>
      </c>
      <c r="B3490" s="227" t="s">
        <v>59</v>
      </c>
      <c r="C3490" s="227" t="s">
        <v>92</v>
      </c>
      <c r="D3490" s="230">
        <v>250</v>
      </c>
      <c r="E3490" s="231">
        <v>6.69874975E-3</v>
      </c>
      <c r="F3490" s="231">
        <v>9.4537014000000005E-4</v>
      </c>
      <c r="G3490" s="231">
        <v>1.1855090099999999E-3</v>
      </c>
      <c r="H3490" s="231">
        <v>4.5678701300000003E-3</v>
      </c>
    </row>
    <row r="3491" spans="1:8">
      <c r="A3491" s="227" t="s">
        <v>136</v>
      </c>
      <c r="B3491" s="227" t="s">
        <v>60</v>
      </c>
      <c r="C3491" s="227" t="s">
        <v>92</v>
      </c>
      <c r="D3491" s="230">
        <v>146</v>
      </c>
      <c r="E3491" s="231">
        <v>6.9142406400000004E-3</v>
      </c>
      <c r="F3491" s="231">
        <v>9.3631064000000003E-4</v>
      </c>
      <c r="G3491" s="231">
        <v>1.23604745E-3</v>
      </c>
      <c r="H3491" s="231">
        <v>4.7418820300000001E-3</v>
      </c>
    </row>
    <row r="3492" spans="1:8">
      <c r="A3492" s="227" t="s">
        <v>136</v>
      </c>
      <c r="B3492" s="227" t="s">
        <v>61</v>
      </c>
      <c r="C3492" s="227" t="s">
        <v>92</v>
      </c>
      <c r="D3492" s="230">
        <v>225</v>
      </c>
      <c r="E3492" s="231">
        <v>9.4037034700000001E-3</v>
      </c>
      <c r="F3492" s="231">
        <v>1.4635285499999999E-3</v>
      </c>
      <c r="G3492" s="231">
        <v>1.3187240500000001E-3</v>
      </c>
      <c r="H3492" s="231">
        <v>6.6214503900000003E-3</v>
      </c>
    </row>
    <row r="3493" spans="1:8">
      <c r="A3493" s="227" t="s">
        <v>136</v>
      </c>
      <c r="B3493" s="227" t="s">
        <v>62</v>
      </c>
      <c r="C3493" s="227" t="s">
        <v>92</v>
      </c>
      <c r="D3493" s="230">
        <v>162</v>
      </c>
      <c r="E3493" s="231">
        <v>7.9177381000000002E-3</v>
      </c>
      <c r="F3493" s="231">
        <v>9.8686819000000001E-4</v>
      </c>
      <c r="G3493" s="231">
        <v>1.79869661E-3</v>
      </c>
      <c r="H3493" s="231">
        <v>5.1321728400000001E-3</v>
      </c>
    </row>
    <row r="3494" spans="1:8">
      <c r="A3494" s="227" t="s">
        <v>136</v>
      </c>
      <c r="B3494" s="227" t="s">
        <v>57</v>
      </c>
      <c r="C3494" s="227" t="s">
        <v>93</v>
      </c>
      <c r="D3494" s="230">
        <v>437</v>
      </c>
      <c r="E3494" s="231">
        <v>9.2048052600000006E-3</v>
      </c>
      <c r="F3494" s="231">
        <v>1.10864774E-3</v>
      </c>
      <c r="G3494" s="231">
        <v>1.6917744699999999E-3</v>
      </c>
      <c r="H3494" s="231">
        <v>6.4043825499999997E-3</v>
      </c>
    </row>
    <row r="3495" spans="1:8">
      <c r="A3495" s="227" t="s">
        <v>136</v>
      </c>
      <c r="B3495" s="227" t="s">
        <v>59</v>
      </c>
      <c r="C3495" s="227" t="s">
        <v>93</v>
      </c>
      <c r="D3495" s="230">
        <v>132</v>
      </c>
      <c r="E3495" s="231">
        <v>7.40354915E-3</v>
      </c>
      <c r="F3495" s="231">
        <v>1.01571244E-3</v>
      </c>
      <c r="G3495" s="231">
        <v>1.47543114E-3</v>
      </c>
      <c r="H3495" s="231">
        <v>4.9124050699999996E-3</v>
      </c>
    </row>
    <row r="3496" spans="1:8">
      <c r="A3496" s="227" t="s">
        <v>136</v>
      </c>
      <c r="B3496" s="227" t="s">
        <v>60</v>
      </c>
      <c r="C3496" s="227" t="s">
        <v>93</v>
      </c>
      <c r="D3496" s="230">
        <v>98</v>
      </c>
      <c r="E3496" s="231">
        <v>9.7946190200000009E-3</v>
      </c>
      <c r="F3496" s="231">
        <v>1.14583309E-3</v>
      </c>
      <c r="G3496" s="231">
        <v>1.63725881E-3</v>
      </c>
      <c r="H3496" s="231">
        <v>7.0115265899999999E-3</v>
      </c>
    </row>
    <row r="3497" spans="1:8">
      <c r="A3497" s="227" t="s">
        <v>136</v>
      </c>
      <c r="B3497" s="227" t="s">
        <v>61</v>
      </c>
      <c r="C3497" s="227" t="s">
        <v>93</v>
      </c>
      <c r="D3497" s="230">
        <v>61</v>
      </c>
      <c r="E3497" s="231">
        <v>9.5522158700000002E-3</v>
      </c>
      <c r="F3497" s="231">
        <v>1.26536859E-3</v>
      </c>
      <c r="G3497" s="231">
        <v>1.72719315E-3</v>
      </c>
      <c r="H3497" s="231">
        <v>6.5596536700000003E-3</v>
      </c>
    </row>
    <row r="3498" spans="1:8">
      <c r="A3498" s="227" t="s">
        <v>136</v>
      </c>
      <c r="B3498" s="227" t="s">
        <v>62</v>
      </c>
      <c r="C3498" s="227" t="s">
        <v>93</v>
      </c>
      <c r="D3498" s="230">
        <v>146</v>
      </c>
      <c r="E3498" s="231">
        <v>1.0292284780000001E-2</v>
      </c>
      <c r="F3498" s="231">
        <v>1.10223214E-3</v>
      </c>
      <c r="G3498" s="231">
        <v>1.90916705E-3</v>
      </c>
      <c r="H3498" s="231">
        <v>7.2808850899999996E-3</v>
      </c>
    </row>
    <row r="3499" spans="1:8">
      <c r="A3499" s="227" t="s">
        <v>136</v>
      </c>
      <c r="B3499" s="227" t="s">
        <v>57</v>
      </c>
      <c r="C3499" s="227" t="s">
        <v>94</v>
      </c>
      <c r="D3499" s="230">
        <v>501</v>
      </c>
      <c r="E3499" s="231">
        <v>7.4444857800000002E-3</v>
      </c>
      <c r="F3499" s="231">
        <v>1.14980663E-3</v>
      </c>
      <c r="G3499" s="231">
        <v>1.20599056E-3</v>
      </c>
      <c r="H3499" s="231">
        <v>5.0886881300000004E-3</v>
      </c>
    </row>
    <row r="3500" spans="1:8">
      <c r="A3500" s="227" t="s">
        <v>136</v>
      </c>
      <c r="B3500" s="227" t="s">
        <v>59</v>
      </c>
      <c r="C3500" s="227" t="s">
        <v>94</v>
      </c>
      <c r="D3500" s="230">
        <v>206</v>
      </c>
      <c r="E3500" s="231">
        <v>6.4122615400000003E-3</v>
      </c>
      <c r="F3500" s="231">
        <v>9.0305845999999999E-4</v>
      </c>
      <c r="G3500" s="231">
        <v>1.0727928199999999E-3</v>
      </c>
      <c r="H3500" s="231">
        <v>4.43640978E-3</v>
      </c>
    </row>
    <row r="3501" spans="1:8">
      <c r="A3501" s="227" t="s">
        <v>136</v>
      </c>
      <c r="B3501" s="227" t="s">
        <v>60</v>
      </c>
      <c r="C3501" s="227" t="s">
        <v>94</v>
      </c>
      <c r="D3501" s="230">
        <v>96</v>
      </c>
      <c r="E3501" s="231">
        <v>7.3412178999999996E-3</v>
      </c>
      <c r="F3501" s="231">
        <v>1.4566452099999999E-3</v>
      </c>
      <c r="G3501" s="231">
        <v>1.29701942E-3</v>
      </c>
      <c r="H3501" s="231">
        <v>4.5875528000000002E-3</v>
      </c>
    </row>
    <row r="3502" spans="1:8">
      <c r="A3502" s="227" t="s">
        <v>136</v>
      </c>
      <c r="B3502" s="227" t="s">
        <v>61</v>
      </c>
      <c r="C3502" s="227" t="s">
        <v>94</v>
      </c>
      <c r="D3502" s="230">
        <v>61</v>
      </c>
      <c r="E3502" s="231">
        <v>8.9291133100000003E-3</v>
      </c>
      <c r="F3502" s="231">
        <v>1.0993470600000001E-3</v>
      </c>
      <c r="G3502" s="231">
        <v>1.2179338999999999E-3</v>
      </c>
      <c r="H3502" s="231">
        <v>6.6118319200000001E-3</v>
      </c>
    </row>
    <row r="3503" spans="1:8">
      <c r="A3503" s="227" t="s">
        <v>136</v>
      </c>
      <c r="B3503" s="227" t="s">
        <v>62</v>
      </c>
      <c r="C3503" s="227" t="s">
        <v>94</v>
      </c>
      <c r="D3503" s="230">
        <v>138</v>
      </c>
      <c r="E3503" s="231">
        <v>8.4009323899999992E-3</v>
      </c>
      <c r="F3503" s="231">
        <v>1.3269925100000001E-3</v>
      </c>
      <c r="G3503" s="231">
        <v>1.33621825E-3</v>
      </c>
      <c r="H3503" s="231">
        <v>5.7377211699999996E-3</v>
      </c>
    </row>
    <row r="3504" spans="1:8">
      <c r="A3504" s="227" t="s">
        <v>136</v>
      </c>
      <c r="B3504" s="227" t="s">
        <v>57</v>
      </c>
      <c r="C3504" s="227" t="s">
        <v>95</v>
      </c>
      <c r="D3504" s="230">
        <v>227</v>
      </c>
      <c r="E3504" s="231">
        <v>8.8136316599999997E-3</v>
      </c>
      <c r="F3504" s="231">
        <v>6.3142413999999999E-4</v>
      </c>
      <c r="G3504" s="231">
        <v>1.2939506600000001E-3</v>
      </c>
      <c r="H3504" s="231">
        <v>6.8882564099999998E-3</v>
      </c>
    </row>
    <row r="3505" spans="1:8">
      <c r="A3505" s="227" t="s">
        <v>136</v>
      </c>
      <c r="B3505" s="227" t="s">
        <v>59</v>
      </c>
      <c r="C3505" s="227" t="s">
        <v>95</v>
      </c>
      <c r="D3505" s="230">
        <v>70</v>
      </c>
      <c r="E3505" s="231">
        <v>6.7448740900000002E-3</v>
      </c>
      <c r="F3505" s="231">
        <v>7.3197726000000002E-4</v>
      </c>
      <c r="G3505" s="231">
        <v>9.7255270000000003E-4</v>
      </c>
      <c r="H3505" s="231">
        <v>5.0403436899999999E-3</v>
      </c>
    </row>
    <row r="3506" spans="1:8">
      <c r="A3506" s="227" t="s">
        <v>136</v>
      </c>
      <c r="B3506" s="227" t="s">
        <v>60</v>
      </c>
      <c r="C3506" s="227" t="s">
        <v>95</v>
      </c>
      <c r="D3506" s="230">
        <v>50</v>
      </c>
      <c r="E3506" s="231">
        <v>9.0381942000000003E-3</v>
      </c>
      <c r="F3506" s="231">
        <v>5.3078681999999997E-4</v>
      </c>
      <c r="G3506" s="231">
        <v>1.31226831E-3</v>
      </c>
      <c r="H3506" s="231">
        <v>7.1951386300000003E-3</v>
      </c>
    </row>
    <row r="3507" spans="1:8">
      <c r="A3507" s="227" t="s">
        <v>136</v>
      </c>
      <c r="B3507" s="227" t="s">
        <v>61</v>
      </c>
      <c r="C3507" s="227" t="s">
        <v>95</v>
      </c>
      <c r="D3507" s="230">
        <v>38</v>
      </c>
      <c r="E3507" s="231">
        <v>1.085556746E-2</v>
      </c>
      <c r="F3507" s="231">
        <v>6.9261672999999997E-4</v>
      </c>
      <c r="G3507" s="231">
        <v>1.5049339500000001E-3</v>
      </c>
      <c r="H3507" s="231">
        <v>8.6580163500000005E-3</v>
      </c>
    </row>
    <row r="3508" spans="1:8">
      <c r="A3508" s="227" t="s">
        <v>136</v>
      </c>
      <c r="B3508" s="227" t="s">
        <v>62</v>
      </c>
      <c r="C3508" s="227" t="s">
        <v>95</v>
      </c>
      <c r="D3508" s="230">
        <v>69</v>
      </c>
      <c r="E3508" s="231">
        <v>9.6251003999999994E-3</v>
      </c>
      <c r="F3508" s="231">
        <v>5.6863903999999996E-4</v>
      </c>
      <c r="G3508" s="231">
        <v>1.4905392E-3</v>
      </c>
      <c r="H3508" s="231">
        <v>7.5659216599999997E-3</v>
      </c>
    </row>
    <row r="3509" spans="1:8">
      <c r="A3509" s="227" t="s">
        <v>136</v>
      </c>
      <c r="B3509" s="227" t="s">
        <v>57</v>
      </c>
      <c r="C3509" s="227" t="s">
        <v>96</v>
      </c>
      <c r="D3509" s="230">
        <v>783</v>
      </c>
      <c r="E3509" s="231">
        <v>7.2626203800000002E-3</v>
      </c>
      <c r="F3509" s="231">
        <v>8.9081912000000001E-4</v>
      </c>
      <c r="G3509" s="231">
        <v>1.3187790200000001E-3</v>
      </c>
      <c r="H3509" s="231">
        <v>5.0530217200000001E-3</v>
      </c>
    </row>
    <row r="3510" spans="1:8">
      <c r="A3510" s="227" t="s">
        <v>136</v>
      </c>
      <c r="B3510" s="227" t="s">
        <v>59</v>
      </c>
      <c r="C3510" s="227" t="s">
        <v>96</v>
      </c>
      <c r="D3510" s="230">
        <v>273</v>
      </c>
      <c r="E3510" s="231">
        <v>5.9386868400000004E-3</v>
      </c>
      <c r="F3510" s="231">
        <v>7.2925119999999995E-4</v>
      </c>
      <c r="G3510" s="231">
        <v>1.08448626E-3</v>
      </c>
      <c r="H3510" s="231">
        <v>4.1249488699999998E-3</v>
      </c>
    </row>
    <row r="3511" spans="1:8">
      <c r="A3511" s="227" t="s">
        <v>136</v>
      </c>
      <c r="B3511" s="227" t="s">
        <v>60</v>
      </c>
      <c r="C3511" s="227" t="s">
        <v>96</v>
      </c>
      <c r="D3511" s="230">
        <v>194</v>
      </c>
      <c r="E3511" s="231">
        <v>6.9992719100000003E-3</v>
      </c>
      <c r="F3511" s="231">
        <v>7.9592612999999999E-4</v>
      </c>
      <c r="G3511" s="231">
        <v>1.35434541E-3</v>
      </c>
      <c r="H3511" s="231">
        <v>4.8489998599999997E-3</v>
      </c>
    </row>
    <row r="3512" spans="1:8">
      <c r="A3512" s="227" t="s">
        <v>136</v>
      </c>
      <c r="B3512" s="227" t="s">
        <v>61</v>
      </c>
      <c r="C3512" s="227" t="s">
        <v>96</v>
      </c>
      <c r="D3512" s="230">
        <v>136</v>
      </c>
      <c r="E3512" s="231">
        <v>9.7651992700000002E-3</v>
      </c>
      <c r="F3512" s="231">
        <v>1.24472335E-3</v>
      </c>
      <c r="G3512" s="231">
        <v>1.58556277E-3</v>
      </c>
      <c r="H3512" s="231">
        <v>6.9349126099999998E-3</v>
      </c>
    </row>
    <row r="3513" spans="1:8">
      <c r="A3513" s="227" t="s">
        <v>136</v>
      </c>
      <c r="B3513" s="227" t="s">
        <v>62</v>
      </c>
      <c r="C3513" s="227" t="s">
        <v>96</v>
      </c>
      <c r="D3513" s="230">
        <v>180</v>
      </c>
      <c r="E3513" s="231">
        <v>7.6635800099999997E-3</v>
      </c>
      <c r="F3513" s="231">
        <v>9.7074306999999998E-4</v>
      </c>
      <c r="G3513" s="231">
        <v>1.43422043E-3</v>
      </c>
      <c r="H3513" s="231">
        <v>5.2586159999999998E-3</v>
      </c>
    </row>
    <row r="3514" spans="1:8">
      <c r="A3514" s="227" t="s">
        <v>136</v>
      </c>
      <c r="B3514" s="227" t="s">
        <v>57</v>
      </c>
      <c r="C3514" s="227" t="s">
        <v>97</v>
      </c>
      <c r="D3514" s="230">
        <v>383</v>
      </c>
      <c r="E3514" s="231">
        <v>8.2370839299999998E-3</v>
      </c>
      <c r="F3514" s="231">
        <v>9.3789261999999997E-4</v>
      </c>
      <c r="G3514" s="231">
        <v>1.5129699599999999E-3</v>
      </c>
      <c r="H3514" s="231">
        <v>5.7862208699999999E-3</v>
      </c>
    </row>
    <row r="3515" spans="1:8">
      <c r="A3515" s="227" t="s">
        <v>136</v>
      </c>
      <c r="B3515" s="227" t="s">
        <v>59</v>
      </c>
      <c r="C3515" s="227" t="s">
        <v>97</v>
      </c>
      <c r="D3515" s="230">
        <v>128</v>
      </c>
      <c r="E3515" s="231">
        <v>7.3057723199999999E-3</v>
      </c>
      <c r="F3515" s="231">
        <v>6.7120563E-4</v>
      </c>
      <c r="G3515" s="231">
        <v>1.4281319999999999E-3</v>
      </c>
      <c r="H3515" s="231">
        <v>5.2064342200000002E-3</v>
      </c>
    </row>
    <row r="3516" spans="1:8">
      <c r="A3516" s="227" t="s">
        <v>136</v>
      </c>
      <c r="B3516" s="227" t="s">
        <v>60</v>
      </c>
      <c r="C3516" s="227" t="s">
        <v>97</v>
      </c>
      <c r="D3516" s="230">
        <v>94</v>
      </c>
      <c r="E3516" s="231">
        <v>7.5475273400000004E-3</v>
      </c>
      <c r="F3516" s="231">
        <v>9.111503E-4</v>
      </c>
      <c r="G3516" s="231">
        <v>1.20591976E-3</v>
      </c>
      <c r="H3516" s="231">
        <v>5.4304568100000004E-3</v>
      </c>
    </row>
    <row r="3517" spans="1:8">
      <c r="A3517" s="227" t="s">
        <v>136</v>
      </c>
      <c r="B3517" s="227" t="s">
        <v>61</v>
      </c>
      <c r="C3517" s="227" t="s">
        <v>97</v>
      </c>
      <c r="D3517" s="230">
        <v>66</v>
      </c>
      <c r="E3517" s="231">
        <v>1.009118943E-2</v>
      </c>
      <c r="F3517" s="231">
        <v>1.3190934899999999E-3</v>
      </c>
      <c r="G3517" s="231">
        <v>1.9176133800000001E-3</v>
      </c>
      <c r="H3517" s="231">
        <v>6.8544821099999998E-3</v>
      </c>
    </row>
    <row r="3518" spans="1:8">
      <c r="A3518" s="227" t="s">
        <v>136</v>
      </c>
      <c r="B3518" s="227" t="s">
        <v>62</v>
      </c>
      <c r="C3518" s="227" t="s">
        <v>97</v>
      </c>
      <c r="D3518" s="230">
        <v>95</v>
      </c>
      <c r="E3518" s="231">
        <v>8.8860864799999995E-3</v>
      </c>
      <c r="F3518" s="231">
        <v>1.0588447900000001E-3</v>
      </c>
      <c r="G3518" s="231">
        <v>1.64997537E-3</v>
      </c>
      <c r="H3518" s="231">
        <v>6.1772658299999996E-3</v>
      </c>
    </row>
    <row r="3519" spans="1:8">
      <c r="A3519" s="227" t="s">
        <v>136</v>
      </c>
      <c r="B3519" s="227" t="s">
        <v>57</v>
      </c>
      <c r="C3519" s="227" t="s">
        <v>98</v>
      </c>
      <c r="D3519" s="230">
        <v>276</v>
      </c>
      <c r="E3519" s="231">
        <v>8.1083515599999993E-3</v>
      </c>
      <c r="F3519" s="231">
        <v>4.7466259999999998E-4</v>
      </c>
      <c r="G3519" s="231">
        <v>1.77091697E-3</v>
      </c>
      <c r="H3519" s="231">
        <v>5.8511554800000001E-3</v>
      </c>
    </row>
    <row r="3520" spans="1:8">
      <c r="A3520" s="227" t="s">
        <v>136</v>
      </c>
      <c r="B3520" s="227" t="s">
        <v>59</v>
      </c>
      <c r="C3520" s="227" t="s">
        <v>98</v>
      </c>
      <c r="D3520" s="230">
        <v>100</v>
      </c>
      <c r="E3520" s="231">
        <v>6.9824071899999996E-3</v>
      </c>
      <c r="F3520" s="231">
        <v>4.6203675999999998E-4</v>
      </c>
      <c r="G3520" s="231">
        <v>1.4383099499999999E-3</v>
      </c>
      <c r="H3520" s="231">
        <v>5.0700228900000003E-3</v>
      </c>
    </row>
    <row r="3521" spans="1:8">
      <c r="A3521" s="227" t="s">
        <v>136</v>
      </c>
      <c r="B3521" s="227" t="s">
        <v>60</v>
      </c>
      <c r="C3521" s="227" t="s">
        <v>98</v>
      </c>
      <c r="D3521" s="230">
        <v>83</v>
      </c>
      <c r="E3521" s="231">
        <v>8.1279281499999998E-3</v>
      </c>
      <c r="F3521" s="231">
        <v>4.9935831000000005E-4</v>
      </c>
      <c r="G3521" s="231">
        <v>1.91529984E-3</v>
      </c>
      <c r="H3521" s="231">
        <v>5.7026715499999998E-3</v>
      </c>
    </row>
    <row r="3522" spans="1:8">
      <c r="A3522" s="227" t="s">
        <v>136</v>
      </c>
      <c r="B3522" s="227" t="s">
        <v>61</v>
      </c>
      <c r="C3522" s="227" t="s">
        <v>98</v>
      </c>
      <c r="D3522" s="230">
        <v>21</v>
      </c>
      <c r="E3522" s="231">
        <v>1.365465148E-2</v>
      </c>
      <c r="F3522" s="231">
        <v>1.4445544599999999E-3</v>
      </c>
      <c r="G3522" s="231">
        <v>2.1053789599999998E-3</v>
      </c>
      <c r="H3522" s="231">
        <v>1.0092041229999999E-2</v>
      </c>
    </row>
    <row r="3523" spans="1:8">
      <c r="A3523" s="227" t="s">
        <v>136</v>
      </c>
      <c r="B3523" s="227" t="s">
        <v>62</v>
      </c>
      <c r="C3523" s="227" t="s">
        <v>98</v>
      </c>
      <c r="D3523" s="230">
        <v>72</v>
      </c>
      <c r="E3523" s="231">
        <v>8.0319249200000008E-3</v>
      </c>
      <c r="F3523" s="231">
        <v>1.8084469E-4</v>
      </c>
      <c r="G3523" s="231">
        <v>1.9688783800000001E-3</v>
      </c>
      <c r="H3523" s="231">
        <v>5.8703058300000003E-3</v>
      </c>
    </row>
    <row r="3524" spans="1:8">
      <c r="A3524" s="227" t="s">
        <v>136</v>
      </c>
      <c r="B3524" s="227" t="s">
        <v>57</v>
      </c>
      <c r="C3524" s="227" t="s">
        <v>99</v>
      </c>
      <c r="D3524" s="230">
        <v>1016</v>
      </c>
      <c r="E3524" s="231">
        <v>6.1340767500000001E-3</v>
      </c>
      <c r="F3524" s="231">
        <v>1.0452434500000001E-3</v>
      </c>
      <c r="G3524" s="231">
        <v>7.5635866000000002E-4</v>
      </c>
      <c r="H3524" s="231">
        <v>4.3324741499999996E-3</v>
      </c>
    </row>
    <row r="3525" spans="1:8">
      <c r="A3525" s="227" t="s">
        <v>136</v>
      </c>
      <c r="B3525" s="227" t="s">
        <v>59</v>
      </c>
      <c r="C3525" s="227" t="s">
        <v>99</v>
      </c>
      <c r="D3525" s="230">
        <v>316</v>
      </c>
      <c r="E3525" s="231">
        <v>5.2791327100000004E-3</v>
      </c>
      <c r="F3525" s="231">
        <v>9.9009587000000007E-4</v>
      </c>
      <c r="G3525" s="231">
        <v>6.3375358999999995E-4</v>
      </c>
      <c r="H3525" s="231">
        <v>3.6552828099999999E-3</v>
      </c>
    </row>
    <row r="3526" spans="1:8">
      <c r="A3526" s="227" t="s">
        <v>136</v>
      </c>
      <c r="B3526" s="227" t="s">
        <v>60</v>
      </c>
      <c r="C3526" s="227" t="s">
        <v>99</v>
      </c>
      <c r="D3526" s="230">
        <v>196</v>
      </c>
      <c r="E3526" s="231">
        <v>6.0220022999999999E-3</v>
      </c>
      <c r="F3526" s="231">
        <v>9.6856077999999996E-4</v>
      </c>
      <c r="G3526" s="231">
        <v>6.6692623999999999E-4</v>
      </c>
      <c r="H3526" s="231">
        <v>4.3865147799999997E-3</v>
      </c>
    </row>
    <row r="3527" spans="1:8">
      <c r="A3527" s="227" t="s">
        <v>136</v>
      </c>
      <c r="B3527" s="227" t="s">
        <v>61</v>
      </c>
      <c r="C3527" s="227" t="s">
        <v>99</v>
      </c>
      <c r="D3527" s="230">
        <v>161</v>
      </c>
      <c r="E3527" s="231">
        <v>7.6273864499999998E-3</v>
      </c>
      <c r="F3527" s="231">
        <v>1.27738935E-3</v>
      </c>
      <c r="G3527" s="231">
        <v>8.5676877999999997E-4</v>
      </c>
      <c r="H3527" s="231">
        <v>5.49322783E-3</v>
      </c>
    </row>
    <row r="3528" spans="1:8">
      <c r="A3528" s="227" t="s">
        <v>136</v>
      </c>
      <c r="B3528" s="227" t="s">
        <v>62</v>
      </c>
      <c r="C3528" s="227" t="s">
        <v>99</v>
      </c>
      <c r="D3528" s="230">
        <v>343</v>
      </c>
      <c r="E3528" s="231">
        <v>6.2848232400000001E-3</v>
      </c>
      <c r="F3528" s="231">
        <v>1.0309021900000001E-3</v>
      </c>
      <c r="G3528" s="231">
        <v>8.7328556000000005E-4</v>
      </c>
      <c r="H3528" s="231">
        <v>4.3806349400000002E-3</v>
      </c>
    </row>
    <row r="3529" spans="1:8">
      <c r="A3529" s="227" t="s">
        <v>136</v>
      </c>
      <c r="B3529" s="227" t="s">
        <v>57</v>
      </c>
      <c r="C3529" s="227" t="s">
        <v>100</v>
      </c>
      <c r="D3529" s="230">
        <v>629</v>
      </c>
      <c r="E3529" s="231">
        <v>7.5597654199999996E-3</v>
      </c>
      <c r="F3529" s="231">
        <v>1.06036158E-3</v>
      </c>
      <c r="G3529" s="231">
        <v>1.0083242599999999E-3</v>
      </c>
      <c r="H3529" s="231">
        <v>5.4797994099999997E-3</v>
      </c>
    </row>
    <row r="3530" spans="1:8">
      <c r="A3530" s="227" t="s">
        <v>136</v>
      </c>
      <c r="B3530" s="227" t="s">
        <v>59</v>
      </c>
      <c r="C3530" s="227" t="s">
        <v>100</v>
      </c>
      <c r="D3530" s="230">
        <v>236</v>
      </c>
      <c r="E3530" s="231">
        <v>6.7822600499999998E-3</v>
      </c>
      <c r="F3530" s="231">
        <v>1.00017631E-3</v>
      </c>
      <c r="G3530" s="231">
        <v>9.1484203999999997E-4</v>
      </c>
      <c r="H3530" s="231">
        <v>4.8563537500000004E-3</v>
      </c>
    </row>
    <row r="3531" spans="1:8">
      <c r="A3531" s="227" t="s">
        <v>136</v>
      </c>
      <c r="B3531" s="227" t="s">
        <v>60</v>
      </c>
      <c r="C3531" s="227" t="s">
        <v>100</v>
      </c>
      <c r="D3531" s="230">
        <v>186</v>
      </c>
      <c r="E3531" s="231">
        <v>7.8724858400000004E-3</v>
      </c>
      <c r="F3531" s="231">
        <v>9.4017546000000002E-4</v>
      </c>
      <c r="G3531" s="231">
        <v>1.0473290000000001E-3</v>
      </c>
      <c r="H3531" s="231">
        <v>5.8726600599999998E-3</v>
      </c>
    </row>
    <row r="3532" spans="1:8">
      <c r="A3532" s="227" t="s">
        <v>136</v>
      </c>
      <c r="B3532" s="227" t="s">
        <v>61</v>
      </c>
      <c r="C3532" s="227" t="s">
        <v>100</v>
      </c>
      <c r="D3532" s="230">
        <v>52</v>
      </c>
      <c r="E3532" s="231">
        <v>7.4839740999999996E-3</v>
      </c>
      <c r="F3532" s="231">
        <v>1.0710467400000001E-3</v>
      </c>
      <c r="G3532" s="231">
        <v>1.04144386E-3</v>
      </c>
      <c r="H3532" s="231">
        <v>5.3603540600000001E-3</v>
      </c>
    </row>
    <row r="3533" spans="1:8">
      <c r="A3533" s="227" t="s">
        <v>136</v>
      </c>
      <c r="B3533" s="227" t="s">
        <v>62</v>
      </c>
      <c r="C3533" s="227" t="s">
        <v>100</v>
      </c>
      <c r="D3533" s="230">
        <v>155</v>
      </c>
      <c r="E3533" s="231">
        <v>8.3937423199999996E-3</v>
      </c>
      <c r="F3533" s="231">
        <v>1.2926371599999999E-3</v>
      </c>
      <c r="G3533" s="231">
        <v>1.09274169E-3</v>
      </c>
      <c r="H3533" s="231">
        <v>5.9976849300000003E-3</v>
      </c>
    </row>
    <row r="3534" spans="1:8">
      <c r="A3534" s="227" t="s">
        <v>136</v>
      </c>
      <c r="B3534" s="227" t="s">
        <v>57</v>
      </c>
      <c r="C3534" s="227" t="s">
        <v>101</v>
      </c>
      <c r="D3534" s="230">
        <v>208</v>
      </c>
      <c r="E3534" s="231">
        <v>9.4436651799999997E-3</v>
      </c>
      <c r="F3534" s="231">
        <v>1.24538123E-3</v>
      </c>
      <c r="G3534" s="231">
        <v>2.6427281299999999E-3</v>
      </c>
      <c r="H3534" s="231">
        <v>5.5555553299999998E-3</v>
      </c>
    </row>
    <row r="3535" spans="1:8">
      <c r="A3535" s="227" t="s">
        <v>136</v>
      </c>
      <c r="B3535" s="227" t="s">
        <v>59</v>
      </c>
      <c r="C3535" s="227" t="s">
        <v>101</v>
      </c>
      <c r="D3535" s="230">
        <v>70</v>
      </c>
      <c r="E3535" s="231">
        <v>8.1355817599999998E-3</v>
      </c>
      <c r="F3535" s="231">
        <v>1.16914655E-3</v>
      </c>
      <c r="G3535" s="231">
        <v>2.4715606299999999E-3</v>
      </c>
      <c r="H3535" s="231">
        <v>4.4948741199999998E-3</v>
      </c>
    </row>
    <row r="3536" spans="1:8">
      <c r="A3536" s="227" t="s">
        <v>136</v>
      </c>
      <c r="B3536" s="227" t="s">
        <v>60</v>
      </c>
      <c r="C3536" s="227" t="s">
        <v>101</v>
      </c>
      <c r="D3536" s="230">
        <v>44</v>
      </c>
      <c r="E3536" s="231">
        <v>9.3384362300000003E-3</v>
      </c>
      <c r="F3536" s="231">
        <v>7.9598036000000003E-4</v>
      </c>
      <c r="G3536" s="231">
        <v>2.5063128800000001E-3</v>
      </c>
      <c r="H3536" s="231">
        <v>6.0361424300000004E-3</v>
      </c>
    </row>
    <row r="3537" spans="1:8">
      <c r="A3537" s="227" t="s">
        <v>136</v>
      </c>
      <c r="B3537" s="227" t="s">
        <v>61</v>
      </c>
      <c r="C3537" s="227" t="s">
        <v>101</v>
      </c>
      <c r="D3537" s="230">
        <v>40</v>
      </c>
      <c r="E3537" s="231">
        <v>1.206539329E-2</v>
      </c>
      <c r="F3537" s="231">
        <v>1.9146409499999999E-3</v>
      </c>
      <c r="G3537" s="231">
        <v>3.0196756800000002E-3</v>
      </c>
      <c r="H3537" s="231">
        <v>7.1310761700000003E-3</v>
      </c>
    </row>
    <row r="3538" spans="1:8">
      <c r="A3538" s="227" t="s">
        <v>136</v>
      </c>
      <c r="B3538" s="227" t="s">
        <v>62</v>
      </c>
      <c r="C3538" s="227" t="s">
        <v>101</v>
      </c>
      <c r="D3538" s="230">
        <v>54</v>
      </c>
      <c r="E3538" s="231">
        <v>9.2830501600000004E-3</v>
      </c>
      <c r="F3538" s="231">
        <v>1.2146345300000001E-3</v>
      </c>
      <c r="G3538" s="231">
        <v>2.6965446799999998E-3</v>
      </c>
      <c r="H3538" s="231">
        <v>5.3718704899999997E-3</v>
      </c>
    </row>
    <row r="3539" spans="1:8">
      <c r="A3539" s="227" t="s">
        <v>136</v>
      </c>
      <c r="B3539" s="227" t="s">
        <v>57</v>
      </c>
      <c r="C3539" s="227" t="s">
        <v>102</v>
      </c>
      <c r="D3539" s="230">
        <v>565</v>
      </c>
      <c r="E3539" s="231">
        <v>7.20026196E-3</v>
      </c>
      <c r="F3539" s="231">
        <v>1.04406317E-3</v>
      </c>
      <c r="G3539" s="231">
        <v>6.9022428999999995E-4</v>
      </c>
      <c r="H3539" s="231">
        <v>5.4659740300000001E-3</v>
      </c>
    </row>
    <row r="3540" spans="1:8">
      <c r="A3540" s="227" t="s">
        <v>136</v>
      </c>
      <c r="B3540" s="227" t="s">
        <v>59</v>
      </c>
      <c r="C3540" s="227" t="s">
        <v>102</v>
      </c>
      <c r="D3540" s="230">
        <v>215</v>
      </c>
      <c r="E3540" s="231">
        <v>6.69686668E-3</v>
      </c>
      <c r="F3540" s="231">
        <v>8.3360225E-4</v>
      </c>
      <c r="G3540" s="231">
        <v>6.6160614999999996E-4</v>
      </c>
      <c r="H3540" s="231">
        <v>5.2016578100000004E-3</v>
      </c>
    </row>
    <row r="3541" spans="1:8">
      <c r="A3541" s="227" t="s">
        <v>136</v>
      </c>
      <c r="B3541" s="227" t="s">
        <v>60</v>
      </c>
      <c r="C3541" s="227" t="s">
        <v>102</v>
      </c>
      <c r="D3541" s="230">
        <v>127</v>
      </c>
      <c r="E3541" s="231">
        <v>6.6428803199999999E-3</v>
      </c>
      <c r="F3541" s="231">
        <v>9.7103722E-4</v>
      </c>
      <c r="G3541" s="231">
        <v>6.7111381E-4</v>
      </c>
      <c r="H3541" s="231">
        <v>5.0007288199999996E-3</v>
      </c>
    </row>
    <row r="3542" spans="1:8">
      <c r="A3542" s="227" t="s">
        <v>136</v>
      </c>
      <c r="B3542" s="227" t="s">
        <v>61</v>
      </c>
      <c r="C3542" s="227" t="s">
        <v>102</v>
      </c>
      <c r="D3542" s="230">
        <v>63</v>
      </c>
      <c r="E3542" s="231">
        <v>8.8618824799999996E-3</v>
      </c>
      <c r="F3542" s="231">
        <v>1.53237042E-3</v>
      </c>
      <c r="G3542" s="231">
        <v>7.7142097000000001E-4</v>
      </c>
      <c r="H3542" s="231">
        <v>6.5580906100000001E-3</v>
      </c>
    </row>
    <row r="3543" spans="1:8">
      <c r="A3543" s="227" t="s">
        <v>136</v>
      </c>
      <c r="B3543" s="227" t="s">
        <v>62</v>
      </c>
      <c r="C3543" s="227" t="s">
        <v>102</v>
      </c>
      <c r="D3543" s="230">
        <v>160</v>
      </c>
      <c r="E3543" s="231">
        <v>7.6648579800000002E-3</v>
      </c>
      <c r="F3543" s="231">
        <v>1.1925634100000001E-3</v>
      </c>
      <c r="G3543" s="231">
        <v>7.1187767999999997E-4</v>
      </c>
      <c r="H3543" s="231">
        <v>5.76041642E-3</v>
      </c>
    </row>
    <row r="3544" spans="1:8">
      <c r="A3544" s="227" t="s">
        <v>136</v>
      </c>
      <c r="B3544" s="227" t="s">
        <v>57</v>
      </c>
      <c r="C3544" s="227" t="s">
        <v>103</v>
      </c>
      <c r="D3544" s="230">
        <v>860</v>
      </c>
      <c r="E3544" s="231">
        <v>5.1369103000000003E-3</v>
      </c>
      <c r="F3544" s="231">
        <v>8.3263325999999999E-4</v>
      </c>
      <c r="G3544" s="231">
        <v>5.8837992E-4</v>
      </c>
      <c r="H3544" s="231">
        <v>3.7158966099999999E-3</v>
      </c>
    </row>
    <row r="3545" spans="1:8">
      <c r="A3545" s="227" t="s">
        <v>136</v>
      </c>
      <c r="B3545" s="227" t="s">
        <v>59</v>
      </c>
      <c r="C3545" s="227" t="s">
        <v>103</v>
      </c>
      <c r="D3545" s="230">
        <v>273</v>
      </c>
      <c r="E3545" s="231">
        <v>4.6798260900000003E-3</v>
      </c>
      <c r="F3545" s="231">
        <v>7.1848267999999999E-4</v>
      </c>
      <c r="G3545" s="231">
        <v>5.9773921000000005E-4</v>
      </c>
      <c r="H3545" s="231">
        <v>3.3636037399999998E-3</v>
      </c>
    </row>
    <row r="3546" spans="1:8">
      <c r="A3546" s="227" t="s">
        <v>136</v>
      </c>
      <c r="B3546" s="227" t="s">
        <v>60</v>
      </c>
      <c r="C3546" s="227" t="s">
        <v>103</v>
      </c>
      <c r="D3546" s="230">
        <v>169</v>
      </c>
      <c r="E3546" s="231">
        <v>5.1977863199999998E-3</v>
      </c>
      <c r="F3546" s="231">
        <v>8.0100785000000003E-4</v>
      </c>
      <c r="G3546" s="231">
        <v>4.7912532000000003E-4</v>
      </c>
      <c r="H3546" s="231">
        <v>3.91765259E-3</v>
      </c>
    </row>
    <row r="3547" spans="1:8">
      <c r="A3547" s="227" t="s">
        <v>136</v>
      </c>
      <c r="B3547" s="227" t="s">
        <v>61</v>
      </c>
      <c r="C3547" s="227" t="s">
        <v>103</v>
      </c>
      <c r="D3547" s="230">
        <v>63</v>
      </c>
      <c r="E3547" s="231">
        <v>7.2935035600000002E-3</v>
      </c>
      <c r="F3547" s="231">
        <v>1.26506442E-3</v>
      </c>
      <c r="G3547" s="231">
        <v>5.3038629000000002E-4</v>
      </c>
      <c r="H3547" s="231">
        <v>5.49805239E-3</v>
      </c>
    </row>
    <row r="3548" spans="1:8">
      <c r="A3548" s="227" t="s">
        <v>136</v>
      </c>
      <c r="B3548" s="227" t="s">
        <v>62</v>
      </c>
      <c r="C3548" s="227" t="s">
        <v>103</v>
      </c>
      <c r="D3548" s="230">
        <v>355</v>
      </c>
      <c r="E3548" s="231">
        <v>5.0767147000000002E-3</v>
      </c>
      <c r="F3548" s="231">
        <v>8.5873085E-4</v>
      </c>
      <c r="G3548" s="231">
        <v>6.4348566999999999E-4</v>
      </c>
      <c r="H3548" s="231">
        <v>3.5744976800000001E-3</v>
      </c>
    </row>
    <row r="3549" spans="1:8">
      <c r="A3549" s="227" t="s">
        <v>136</v>
      </c>
      <c r="B3549" s="227" t="s">
        <v>57</v>
      </c>
      <c r="C3549" s="227" t="s">
        <v>104</v>
      </c>
      <c r="D3549" s="230">
        <v>369</v>
      </c>
      <c r="E3549" s="231">
        <v>7.6040723300000003E-3</v>
      </c>
      <c r="F3549" s="231">
        <v>1.08921737E-3</v>
      </c>
      <c r="G3549" s="231">
        <v>9.4016588000000003E-4</v>
      </c>
      <c r="H3549" s="231">
        <v>5.5746572300000002E-3</v>
      </c>
    </row>
    <row r="3550" spans="1:8">
      <c r="A3550" s="227" t="s">
        <v>136</v>
      </c>
      <c r="B3550" s="227" t="s">
        <v>59</v>
      </c>
      <c r="C3550" s="227" t="s">
        <v>104</v>
      </c>
      <c r="D3550" s="230">
        <v>124</v>
      </c>
      <c r="E3550" s="231">
        <v>6.2110772499999996E-3</v>
      </c>
      <c r="F3550" s="231">
        <v>8.7542912999999997E-4</v>
      </c>
      <c r="G3550" s="231">
        <v>8.7440238999999999E-4</v>
      </c>
      <c r="H3550" s="231">
        <v>4.4612452699999998E-3</v>
      </c>
    </row>
    <row r="3551" spans="1:8">
      <c r="A3551" s="227" t="s">
        <v>136</v>
      </c>
      <c r="B3551" s="227" t="s">
        <v>60</v>
      </c>
      <c r="C3551" s="227" t="s">
        <v>104</v>
      </c>
      <c r="D3551" s="230">
        <v>72</v>
      </c>
      <c r="E3551" s="231">
        <v>7.7663642200000004E-3</v>
      </c>
      <c r="F3551" s="231">
        <v>1.1786262699999999E-3</v>
      </c>
      <c r="G3551" s="231">
        <v>8.9136426E-4</v>
      </c>
      <c r="H3551" s="231">
        <v>5.6963732100000003E-3</v>
      </c>
    </row>
    <row r="3552" spans="1:8">
      <c r="A3552" s="227" t="s">
        <v>136</v>
      </c>
      <c r="B3552" s="227" t="s">
        <v>61</v>
      </c>
      <c r="C3552" s="227" t="s">
        <v>104</v>
      </c>
      <c r="D3552" s="230">
        <v>64</v>
      </c>
      <c r="E3552" s="231">
        <v>8.6843530600000003E-3</v>
      </c>
      <c r="F3552" s="231">
        <v>1.3554323500000001E-3</v>
      </c>
      <c r="G3552" s="231">
        <v>1.01345459E-3</v>
      </c>
      <c r="H3552" s="231">
        <v>6.3154656000000003E-3</v>
      </c>
    </row>
    <row r="3553" spans="1:8">
      <c r="A3553" s="227" t="s">
        <v>136</v>
      </c>
      <c r="B3553" s="227" t="s">
        <v>62</v>
      </c>
      <c r="C3553" s="227" t="s">
        <v>104</v>
      </c>
      <c r="D3553" s="230">
        <v>109</v>
      </c>
      <c r="E3553" s="231">
        <v>8.4472687199999997E-3</v>
      </c>
      <c r="F3553" s="231">
        <v>1.1170572100000001E-3</v>
      </c>
      <c r="G3553" s="231">
        <v>1.0041834300000001E-3</v>
      </c>
      <c r="H3553" s="231">
        <v>6.32592143E-3</v>
      </c>
    </row>
    <row r="3554" spans="1:8">
      <c r="A3554" s="227" t="s">
        <v>136</v>
      </c>
      <c r="B3554" s="227" t="s">
        <v>57</v>
      </c>
      <c r="C3554" s="227" t="s">
        <v>105</v>
      </c>
      <c r="D3554" s="230">
        <v>1773</v>
      </c>
      <c r="E3554" s="231">
        <v>4.7479878499999996E-3</v>
      </c>
      <c r="F3554" s="231">
        <v>9.1019981999999997E-4</v>
      </c>
      <c r="G3554" s="231">
        <v>5.9235996000000005E-4</v>
      </c>
      <c r="H3554" s="231">
        <v>3.2335858499999998E-3</v>
      </c>
    </row>
    <row r="3555" spans="1:8">
      <c r="A3555" s="227" t="s">
        <v>136</v>
      </c>
      <c r="B3555" s="227" t="s">
        <v>59</v>
      </c>
      <c r="C3555" s="227" t="s">
        <v>105</v>
      </c>
      <c r="D3555" s="230">
        <v>775</v>
      </c>
      <c r="E3555" s="231">
        <v>4.6134555500000002E-3</v>
      </c>
      <c r="F3555" s="231">
        <v>8.7307322999999998E-4</v>
      </c>
      <c r="G3555" s="231">
        <v>5.5274766999999995E-4</v>
      </c>
      <c r="H3555" s="231">
        <v>3.1753880400000002E-3</v>
      </c>
    </row>
    <row r="3556" spans="1:8">
      <c r="A3556" s="227" t="s">
        <v>136</v>
      </c>
      <c r="B3556" s="227" t="s">
        <v>60</v>
      </c>
      <c r="C3556" s="227" t="s">
        <v>105</v>
      </c>
      <c r="D3556" s="230">
        <v>472</v>
      </c>
      <c r="E3556" s="231">
        <v>4.6236707099999996E-3</v>
      </c>
      <c r="F3556" s="231">
        <v>9.5110910000000004E-4</v>
      </c>
      <c r="G3556" s="231">
        <v>5.5945420999999995E-4</v>
      </c>
      <c r="H3556" s="231">
        <v>3.1019742E-3</v>
      </c>
    </row>
    <row r="3557" spans="1:8">
      <c r="A3557" s="227" t="s">
        <v>136</v>
      </c>
      <c r="B3557" s="227" t="s">
        <v>61</v>
      </c>
      <c r="C3557" s="227" t="s">
        <v>105</v>
      </c>
      <c r="D3557" s="230">
        <v>88</v>
      </c>
      <c r="E3557" s="231">
        <v>5.8641096300000002E-3</v>
      </c>
      <c r="F3557" s="231">
        <v>1.2781457899999999E-3</v>
      </c>
      <c r="G3557" s="231">
        <v>6.9562792999999996E-4</v>
      </c>
      <c r="H3557" s="231">
        <v>3.87652545E-3</v>
      </c>
    </row>
    <row r="3558" spans="1:8">
      <c r="A3558" s="227" t="s">
        <v>136</v>
      </c>
      <c r="B3558" s="227" t="s">
        <v>62</v>
      </c>
      <c r="C3558" s="227" t="s">
        <v>105</v>
      </c>
      <c r="D3558" s="230">
        <v>438</v>
      </c>
      <c r="E3558" s="231">
        <v>4.8957538300000002E-3</v>
      </c>
      <c r="F3558" s="231">
        <v>8.5788173999999998E-4</v>
      </c>
      <c r="G3558" s="231">
        <v>6.7716236E-4</v>
      </c>
      <c r="H3558" s="231">
        <v>3.3492144200000002E-3</v>
      </c>
    </row>
    <row r="3559" spans="1:8">
      <c r="A3559" s="227" t="s">
        <v>136</v>
      </c>
      <c r="B3559" s="227" t="s">
        <v>57</v>
      </c>
      <c r="C3559" s="227" t="s">
        <v>106</v>
      </c>
      <c r="D3559" s="230">
        <v>468</v>
      </c>
      <c r="E3559" s="231">
        <v>6.9666772999999998E-3</v>
      </c>
      <c r="F3559" s="231">
        <v>9.9767010999999997E-4</v>
      </c>
      <c r="G3559" s="231">
        <v>9.8671429999999997E-4</v>
      </c>
      <c r="H3559" s="231">
        <v>4.9822924100000002E-3</v>
      </c>
    </row>
    <row r="3560" spans="1:8">
      <c r="A3560" s="227" t="s">
        <v>136</v>
      </c>
      <c r="B3560" s="227" t="s">
        <v>59</v>
      </c>
      <c r="C3560" s="227" t="s">
        <v>106</v>
      </c>
      <c r="D3560" s="230">
        <v>176</v>
      </c>
      <c r="E3560" s="231">
        <v>6.1966669499999997E-3</v>
      </c>
      <c r="F3560" s="231">
        <v>8.3188634000000005E-4</v>
      </c>
      <c r="G3560" s="231">
        <v>9.3802584999999996E-4</v>
      </c>
      <c r="H3560" s="231">
        <v>4.4267542700000004E-3</v>
      </c>
    </row>
    <row r="3561" spans="1:8">
      <c r="A3561" s="227" t="s">
        <v>136</v>
      </c>
      <c r="B3561" s="227" t="s">
        <v>60</v>
      </c>
      <c r="C3561" s="227" t="s">
        <v>106</v>
      </c>
      <c r="D3561" s="230">
        <v>98</v>
      </c>
      <c r="E3561" s="231">
        <v>6.4599865399999996E-3</v>
      </c>
      <c r="F3561" s="231">
        <v>1.0704834900000001E-3</v>
      </c>
      <c r="G3561" s="231">
        <v>9.6395474999999998E-4</v>
      </c>
      <c r="H3561" s="231">
        <v>4.4255477499999998E-3</v>
      </c>
    </row>
    <row r="3562" spans="1:8">
      <c r="A3562" s="227" t="s">
        <v>136</v>
      </c>
      <c r="B3562" s="227" t="s">
        <v>61</v>
      </c>
      <c r="C3562" s="227" t="s">
        <v>106</v>
      </c>
      <c r="D3562" s="230">
        <v>72</v>
      </c>
      <c r="E3562" s="231">
        <v>9.1608793800000005E-3</v>
      </c>
      <c r="F3562" s="231">
        <v>1.3202479599999999E-3</v>
      </c>
      <c r="G3562" s="231">
        <v>1.01755376E-3</v>
      </c>
      <c r="H3562" s="231">
        <v>6.8230771900000004E-3</v>
      </c>
    </row>
    <row r="3563" spans="1:8">
      <c r="A3563" s="227" t="s">
        <v>136</v>
      </c>
      <c r="B3563" s="227" t="s">
        <v>62</v>
      </c>
      <c r="C3563" s="227" t="s">
        <v>106</v>
      </c>
      <c r="D3563" s="230">
        <v>122</v>
      </c>
      <c r="E3563" s="231">
        <v>7.1895868700000004E-3</v>
      </c>
      <c r="F3563" s="231">
        <v>9.8797030999999997E-4</v>
      </c>
      <c r="G3563" s="231">
        <v>1.0570352899999999E-3</v>
      </c>
      <c r="H3563" s="231">
        <v>5.1445808200000004E-3</v>
      </c>
    </row>
    <row r="3564" spans="1:8">
      <c r="A3564" s="227" t="s">
        <v>136</v>
      </c>
      <c r="B3564" s="227" t="s">
        <v>57</v>
      </c>
      <c r="C3564" s="227" t="s">
        <v>107</v>
      </c>
      <c r="D3564" s="230">
        <v>1591</v>
      </c>
      <c r="E3564" s="231">
        <v>7.0052972099999998E-3</v>
      </c>
      <c r="F3564" s="231">
        <v>1.1344918100000001E-3</v>
      </c>
      <c r="G3564" s="231">
        <v>1.02610581E-3</v>
      </c>
      <c r="H3564" s="231">
        <v>4.8446991099999996E-3</v>
      </c>
    </row>
    <row r="3565" spans="1:8">
      <c r="A3565" s="227" t="s">
        <v>136</v>
      </c>
      <c r="B3565" s="227" t="s">
        <v>59</v>
      </c>
      <c r="C3565" s="227" t="s">
        <v>107</v>
      </c>
      <c r="D3565" s="230">
        <v>518</v>
      </c>
      <c r="E3565" s="231">
        <v>6.1163839999999999E-3</v>
      </c>
      <c r="F3565" s="231">
        <v>1.03634861E-3</v>
      </c>
      <c r="G3565" s="231">
        <v>7.5097393999999998E-4</v>
      </c>
      <c r="H3565" s="231">
        <v>4.3290609699999996E-3</v>
      </c>
    </row>
    <row r="3566" spans="1:8">
      <c r="A3566" s="227" t="s">
        <v>136</v>
      </c>
      <c r="B3566" s="227" t="s">
        <v>60</v>
      </c>
      <c r="C3566" s="227" t="s">
        <v>107</v>
      </c>
      <c r="D3566" s="230">
        <v>347</v>
      </c>
      <c r="E3566" s="231">
        <v>6.4917545000000004E-3</v>
      </c>
      <c r="F3566" s="231">
        <v>1.0766221199999999E-3</v>
      </c>
      <c r="G3566" s="231">
        <v>9.5938044E-4</v>
      </c>
      <c r="H3566" s="231">
        <v>4.45575144E-3</v>
      </c>
    </row>
    <row r="3567" spans="1:8">
      <c r="A3567" s="227" t="s">
        <v>136</v>
      </c>
      <c r="B3567" s="227" t="s">
        <v>61</v>
      </c>
      <c r="C3567" s="227" t="s">
        <v>107</v>
      </c>
      <c r="D3567" s="230">
        <v>257</v>
      </c>
      <c r="E3567" s="231">
        <v>9.2134581200000003E-3</v>
      </c>
      <c r="F3567" s="231">
        <v>1.4203233100000001E-3</v>
      </c>
      <c r="G3567" s="231">
        <v>1.28364113E-3</v>
      </c>
      <c r="H3567" s="231">
        <v>6.50949319E-3</v>
      </c>
    </row>
    <row r="3568" spans="1:8">
      <c r="A3568" s="227" t="s">
        <v>136</v>
      </c>
      <c r="B3568" s="227" t="s">
        <v>62</v>
      </c>
      <c r="C3568" s="227" t="s">
        <v>107</v>
      </c>
      <c r="D3568" s="230">
        <v>469</v>
      </c>
      <c r="E3568" s="231">
        <v>7.15702219E-3</v>
      </c>
      <c r="F3568" s="231">
        <v>1.1290765899999999E-3</v>
      </c>
      <c r="G3568" s="231">
        <v>1.2382282499999999E-3</v>
      </c>
      <c r="H3568" s="231">
        <v>4.7897168600000003E-3</v>
      </c>
    </row>
    <row r="3569" spans="1:8">
      <c r="A3569" s="227" t="s">
        <v>121</v>
      </c>
      <c r="B3569" s="227" t="s">
        <v>108</v>
      </c>
      <c r="C3569" s="227" t="s">
        <v>58</v>
      </c>
      <c r="D3569" s="230">
        <v>11281</v>
      </c>
      <c r="E3569" s="231">
        <v>4.7110880500000002E-3</v>
      </c>
      <c r="F3569" s="231">
        <v>8.8400928999999998E-4</v>
      </c>
      <c r="G3569" s="231">
        <v>1.02499118E-3</v>
      </c>
      <c r="H3569" s="231">
        <v>2.8020870900000001E-3</v>
      </c>
    </row>
    <row r="3570" spans="1:8">
      <c r="A3570" s="227" t="s">
        <v>121</v>
      </c>
      <c r="B3570" s="227" t="s">
        <v>109</v>
      </c>
      <c r="C3570" s="227" t="s">
        <v>58</v>
      </c>
      <c r="D3570" s="230">
        <v>20286</v>
      </c>
      <c r="E3570" s="231">
        <v>5.3932324300000004E-3</v>
      </c>
      <c r="F3570" s="231">
        <v>7.0912546999999998E-4</v>
      </c>
      <c r="G3570" s="231">
        <v>1.2284668200000001E-3</v>
      </c>
      <c r="H3570" s="231">
        <v>3.4556396699999999E-3</v>
      </c>
    </row>
    <row r="3571" spans="1:8">
      <c r="A3571" s="227" t="s">
        <v>121</v>
      </c>
      <c r="B3571" s="227" t="s">
        <v>110</v>
      </c>
      <c r="C3571" s="227" t="s">
        <v>58</v>
      </c>
      <c r="D3571" s="230">
        <v>3711</v>
      </c>
      <c r="E3571" s="231">
        <v>4.9560706799999998E-3</v>
      </c>
      <c r="F3571" s="231">
        <v>8.2004365000000001E-4</v>
      </c>
      <c r="G3571" s="231">
        <v>1.22402905E-3</v>
      </c>
      <c r="H3571" s="231">
        <v>2.9119975000000001E-3</v>
      </c>
    </row>
    <row r="3572" spans="1:8">
      <c r="A3572" s="227" t="s">
        <v>121</v>
      </c>
      <c r="B3572" s="227" t="s">
        <v>108</v>
      </c>
      <c r="C3572" s="227" t="s">
        <v>63</v>
      </c>
      <c r="D3572" s="230">
        <v>263</v>
      </c>
      <c r="E3572" s="231">
        <v>4.9640893300000001E-3</v>
      </c>
      <c r="F3572" s="231">
        <v>9.7257403999999998E-4</v>
      </c>
      <c r="G3572" s="231">
        <v>1.1125191199999999E-3</v>
      </c>
      <c r="H3572" s="231">
        <v>2.8789956500000001E-3</v>
      </c>
    </row>
    <row r="3573" spans="1:8">
      <c r="A3573" s="227" t="s">
        <v>121</v>
      </c>
      <c r="B3573" s="227" t="s">
        <v>109</v>
      </c>
      <c r="C3573" s="227" t="s">
        <v>63</v>
      </c>
      <c r="D3573" s="230">
        <v>293</v>
      </c>
      <c r="E3573" s="231">
        <v>5.5401100399999998E-3</v>
      </c>
      <c r="F3573" s="231">
        <v>8.0532618999999998E-4</v>
      </c>
      <c r="G3573" s="231">
        <v>1.29163483E-3</v>
      </c>
      <c r="H3573" s="231">
        <v>3.4431485400000001E-3</v>
      </c>
    </row>
    <row r="3574" spans="1:8">
      <c r="A3574" s="227" t="s">
        <v>121</v>
      </c>
      <c r="B3574" s="227" t="s">
        <v>110</v>
      </c>
      <c r="C3574" s="227" t="s">
        <v>63</v>
      </c>
      <c r="D3574" s="230">
        <v>91</v>
      </c>
      <c r="E3574" s="231">
        <v>5.1748827300000001E-3</v>
      </c>
      <c r="F3574" s="231">
        <v>1.0658321000000001E-3</v>
      </c>
      <c r="G3574" s="231">
        <v>1.16872686E-3</v>
      </c>
      <c r="H3574" s="231">
        <v>2.9403232800000001E-3</v>
      </c>
    </row>
    <row r="3575" spans="1:8">
      <c r="A3575" s="227" t="s">
        <v>121</v>
      </c>
      <c r="B3575" s="227" t="s">
        <v>108</v>
      </c>
      <c r="C3575" s="227" t="s">
        <v>64</v>
      </c>
      <c r="D3575" s="230">
        <v>126</v>
      </c>
      <c r="E3575" s="231">
        <v>4.6756500899999996E-3</v>
      </c>
      <c r="F3575" s="231">
        <v>7.2999312000000002E-4</v>
      </c>
      <c r="G3575" s="231">
        <v>1.33322287E-3</v>
      </c>
      <c r="H3575" s="231">
        <v>2.61243364E-3</v>
      </c>
    </row>
    <row r="3576" spans="1:8">
      <c r="A3576" s="227" t="s">
        <v>121</v>
      </c>
      <c r="B3576" s="227" t="s">
        <v>109</v>
      </c>
      <c r="C3576" s="227" t="s">
        <v>64</v>
      </c>
      <c r="D3576" s="230">
        <v>235</v>
      </c>
      <c r="E3576" s="231">
        <v>5.4881301700000001E-3</v>
      </c>
      <c r="F3576" s="231">
        <v>5.6939496000000004E-4</v>
      </c>
      <c r="G3576" s="231">
        <v>1.71315974E-3</v>
      </c>
      <c r="H3576" s="231">
        <v>3.2055750199999999E-3</v>
      </c>
    </row>
    <row r="3577" spans="1:8">
      <c r="A3577" s="227" t="s">
        <v>121</v>
      </c>
      <c r="B3577" s="227" t="s">
        <v>110</v>
      </c>
      <c r="C3577" s="227" t="s">
        <v>64</v>
      </c>
      <c r="D3577" s="230">
        <v>53</v>
      </c>
      <c r="E3577" s="231">
        <v>4.7947236899999997E-3</v>
      </c>
      <c r="F3577" s="231">
        <v>6.9095017000000004E-4</v>
      </c>
      <c r="G3577" s="231">
        <v>1.69374538E-3</v>
      </c>
      <c r="H3577" s="231">
        <v>2.4100277200000001E-3</v>
      </c>
    </row>
    <row r="3578" spans="1:8">
      <c r="A3578" s="227" t="s">
        <v>121</v>
      </c>
      <c r="B3578" s="227" t="s">
        <v>108</v>
      </c>
      <c r="C3578" s="227" t="s">
        <v>65</v>
      </c>
      <c r="D3578" s="230">
        <v>131</v>
      </c>
      <c r="E3578" s="231">
        <v>4.8462677899999999E-3</v>
      </c>
      <c r="F3578" s="231">
        <v>8.2025702000000005E-4</v>
      </c>
      <c r="G3578" s="231">
        <v>9.5481666999999997E-4</v>
      </c>
      <c r="H3578" s="231">
        <v>3.0711935499999998E-3</v>
      </c>
    </row>
    <row r="3579" spans="1:8">
      <c r="A3579" s="227" t="s">
        <v>121</v>
      </c>
      <c r="B3579" s="227" t="s">
        <v>109</v>
      </c>
      <c r="C3579" s="227" t="s">
        <v>65</v>
      </c>
      <c r="D3579" s="230">
        <v>250</v>
      </c>
      <c r="E3579" s="231">
        <v>5.4838886400000002E-3</v>
      </c>
      <c r="F3579" s="231">
        <v>7.0444419999999999E-4</v>
      </c>
      <c r="G3579" s="231">
        <v>9.5763865000000003E-4</v>
      </c>
      <c r="H3579" s="231">
        <v>3.8218053200000002E-3</v>
      </c>
    </row>
    <row r="3580" spans="1:8">
      <c r="A3580" s="227" t="s">
        <v>121</v>
      </c>
      <c r="B3580" s="227" t="s">
        <v>110</v>
      </c>
      <c r="C3580" s="227" t="s">
        <v>65</v>
      </c>
      <c r="D3580" s="230">
        <v>39</v>
      </c>
      <c r="E3580" s="231">
        <v>5.2038814700000003E-3</v>
      </c>
      <c r="F3580" s="231">
        <v>7.3213414000000004E-4</v>
      </c>
      <c r="G3580" s="231">
        <v>1.01940856E-3</v>
      </c>
      <c r="H3580" s="231">
        <v>3.45233836E-3</v>
      </c>
    </row>
    <row r="3581" spans="1:8">
      <c r="A3581" s="227" t="s">
        <v>121</v>
      </c>
      <c r="B3581" s="227" t="s">
        <v>108</v>
      </c>
      <c r="C3581" s="227" t="s">
        <v>66</v>
      </c>
      <c r="D3581" s="230">
        <v>88</v>
      </c>
      <c r="E3581" s="231">
        <v>6.4004627700000004E-3</v>
      </c>
      <c r="F3581" s="231">
        <v>1.3649513900000001E-3</v>
      </c>
      <c r="G3581" s="231">
        <v>1.1983109799999999E-3</v>
      </c>
      <c r="H3581" s="231">
        <v>3.8371998300000001E-3</v>
      </c>
    </row>
    <row r="3582" spans="1:8">
      <c r="A3582" s="227" t="s">
        <v>121</v>
      </c>
      <c r="B3582" s="227" t="s">
        <v>109</v>
      </c>
      <c r="C3582" s="227" t="s">
        <v>66</v>
      </c>
      <c r="D3582" s="230">
        <v>263</v>
      </c>
      <c r="E3582" s="231">
        <v>6.7052613300000001E-3</v>
      </c>
      <c r="F3582" s="231">
        <v>1.12206885E-3</v>
      </c>
      <c r="G3582" s="231">
        <v>1.1654166000000001E-3</v>
      </c>
      <c r="H3582" s="231">
        <v>4.4177754199999997E-3</v>
      </c>
    </row>
    <row r="3583" spans="1:8">
      <c r="A3583" s="227" t="s">
        <v>121</v>
      </c>
      <c r="B3583" s="227" t="s">
        <v>110</v>
      </c>
      <c r="C3583" s="227" t="s">
        <v>66</v>
      </c>
      <c r="D3583" s="230">
        <v>39</v>
      </c>
      <c r="E3583" s="231">
        <v>6.6129508800000002E-3</v>
      </c>
      <c r="F3583" s="231">
        <v>1.2473288000000001E-3</v>
      </c>
      <c r="G3583" s="231">
        <v>1.47109433E-3</v>
      </c>
      <c r="H3583" s="231">
        <v>3.8945273200000001E-3</v>
      </c>
    </row>
    <row r="3584" spans="1:8">
      <c r="A3584" s="227" t="s">
        <v>121</v>
      </c>
      <c r="B3584" s="227" t="s">
        <v>108</v>
      </c>
      <c r="C3584" s="227" t="s">
        <v>67</v>
      </c>
      <c r="D3584" s="230">
        <v>54</v>
      </c>
      <c r="E3584" s="231">
        <v>6.1580501500000003E-3</v>
      </c>
      <c r="F3584" s="231">
        <v>1.3059411599999999E-3</v>
      </c>
      <c r="G3584" s="231">
        <v>1.8081273099999999E-3</v>
      </c>
      <c r="H3584" s="231">
        <v>3.0439812099999999E-3</v>
      </c>
    </row>
    <row r="3585" spans="1:8">
      <c r="A3585" s="227" t="s">
        <v>121</v>
      </c>
      <c r="B3585" s="227" t="s">
        <v>109</v>
      </c>
      <c r="C3585" s="227" t="s">
        <v>67</v>
      </c>
      <c r="D3585" s="230">
        <v>221</v>
      </c>
      <c r="E3585" s="231">
        <v>7.16838419E-3</v>
      </c>
      <c r="F3585" s="231">
        <v>5.7016692E-4</v>
      </c>
      <c r="G3585" s="231">
        <v>1.9869697599999999E-3</v>
      </c>
      <c r="H3585" s="231">
        <v>4.6112470199999997E-3</v>
      </c>
    </row>
    <row r="3586" spans="1:8">
      <c r="A3586" s="227" t="s">
        <v>121</v>
      </c>
      <c r="B3586" s="227" t="s">
        <v>110</v>
      </c>
      <c r="C3586" s="227" t="s">
        <v>67</v>
      </c>
      <c r="D3586" s="230">
        <v>37</v>
      </c>
      <c r="E3586" s="231">
        <v>6.44582056E-3</v>
      </c>
      <c r="F3586" s="231">
        <v>5.7932906000000004E-4</v>
      </c>
      <c r="G3586" s="231">
        <v>1.75456686E-3</v>
      </c>
      <c r="H3586" s="231">
        <v>4.1119242000000004E-3</v>
      </c>
    </row>
    <row r="3587" spans="1:8">
      <c r="A3587" s="227" t="s">
        <v>121</v>
      </c>
      <c r="B3587" s="227" t="s">
        <v>108</v>
      </c>
      <c r="C3587" s="227" t="s">
        <v>68</v>
      </c>
      <c r="D3587" s="230">
        <v>102</v>
      </c>
      <c r="E3587" s="231">
        <v>5.2146874799999998E-3</v>
      </c>
      <c r="F3587" s="231">
        <v>1.0097810200000001E-3</v>
      </c>
      <c r="G3587" s="231">
        <v>1.19031386E-3</v>
      </c>
      <c r="H3587" s="231">
        <v>3.0145921499999998E-3</v>
      </c>
    </row>
    <row r="3588" spans="1:8">
      <c r="A3588" s="227" t="s">
        <v>121</v>
      </c>
      <c r="B3588" s="227" t="s">
        <v>109</v>
      </c>
      <c r="C3588" s="227" t="s">
        <v>68</v>
      </c>
      <c r="D3588" s="230">
        <v>379</v>
      </c>
      <c r="E3588" s="231">
        <v>6.0303977500000003E-3</v>
      </c>
      <c r="F3588" s="231">
        <v>8.4072338999999999E-4</v>
      </c>
      <c r="G3588" s="231">
        <v>1.2361658399999999E-3</v>
      </c>
      <c r="H3588" s="231">
        <v>3.9535080099999996E-3</v>
      </c>
    </row>
    <row r="3589" spans="1:8">
      <c r="A3589" s="227" t="s">
        <v>121</v>
      </c>
      <c r="B3589" s="227" t="s">
        <v>110</v>
      </c>
      <c r="C3589" s="227" t="s">
        <v>68</v>
      </c>
      <c r="D3589" s="230">
        <v>32</v>
      </c>
      <c r="E3589" s="231">
        <v>6.2261282499999999E-3</v>
      </c>
      <c r="F3589" s="231">
        <v>1.5512872900000001E-3</v>
      </c>
      <c r="G3589" s="231">
        <v>1.3689957400000001E-3</v>
      </c>
      <c r="H3589" s="231">
        <v>3.3058446300000001E-3</v>
      </c>
    </row>
    <row r="3590" spans="1:8">
      <c r="A3590" s="227" t="s">
        <v>121</v>
      </c>
      <c r="B3590" s="227" t="s">
        <v>108</v>
      </c>
      <c r="C3590" s="227" t="s">
        <v>69</v>
      </c>
      <c r="D3590" s="230">
        <v>54</v>
      </c>
      <c r="E3590" s="231">
        <v>4.0076300699999996E-3</v>
      </c>
      <c r="F3590" s="231">
        <v>6.3078679999999999E-4</v>
      </c>
      <c r="G3590" s="231">
        <v>7.3431042000000001E-4</v>
      </c>
      <c r="H3590" s="231">
        <v>2.6425323700000002E-3</v>
      </c>
    </row>
    <row r="3591" spans="1:8">
      <c r="A3591" s="227" t="s">
        <v>121</v>
      </c>
      <c r="B3591" s="227" t="s">
        <v>109</v>
      </c>
      <c r="C3591" s="227" t="s">
        <v>69</v>
      </c>
      <c r="D3591" s="230">
        <v>209</v>
      </c>
      <c r="E3591" s="231">
        <v>3.9776047599999996E-3</v>
      </c>
      <c r="F3591" s="231">
        <v>5.0311203999999995E-4</v>
      </c>
      <c r="G3591" s="231">
        <v>7.3232299000000004E-4</v>
      </c>
      <c r="H3591" s="231">
        <v>2.7421692699999998E-3</v>
      </c>
    </row>
    <row r="3592" spans="1:8">
      <c r="A3592" s="227" t="s">
        <v>121</v>
      </c>
      <c r="B3592" s="227" t="s">
        <v>110</v>
      </c>
      <c r="C3592" s="227" t="s">
        <v>69</v>
      </c>
      <c r="D3592" s="230">
        <v>13</v>
      </c>
      <c r="E3592" s="231">
        <v>4.4204056499999997E-3</v>
      </c>
      <c r="F3592" s="231">
        <v>4.9501408999999997E-4</v>
      </c>
      <c r="G3592" s="231">
        <v>1.22685154E-3</v>
      </c>
      <c r="H3592" s="231">
        <v>2.6985396800000001E-3</v>
      </c>
    </row>
    <row r="3593" spans="1:8">
      <c r="A3593" s="227" t="s">
        <v>121</v>
      </c>
      <c r="B3593" s="227" t="s">
        <v>108</v>
      </c>
      <c r="C3593" s="227" t="s">
        <v>70</v>
      </c>
      <c r="D3593" s="230">
        <v>52</v>
      </c>
      <c r="E3593" s="231">
        <v>7.0777686499999999E-3</v>
      </c>
      <c r="F3593" s="231">
        <v>1.2651350499999999E-3</v>
      </c>
      <c r="G3593" s="231">
        <v>1.83894208E-3</v>
      </c>
      <c r="H3593" s="231">
        <v>3.9736910400000004E-3</v>
      </c>
    </row>
    <row r="3594" spans="1:8">
      <c r="A3594" s="227" t="s">
        <v>121</v>
      </c>
      <c r="B3594" s="227" t="s">
        <v>109</v>
      </c>
      <c r="C3594" s="227" t="s">
        <v>70</v>
      </c>
      <c r="D3594" s="230">
        <v>191</v>
      </c>
      <c r="E3594" s="231">
        <v>7.4144364499999999E-3</v>
      </c>
      <c r="F3594" s="231">
        <v>1.0758432900000001E-3</v>
      </c>
      <c r="G3594" s="231">
        <v>1.68333065E-3</v>
      </c>
      <c r="H3594" s="231">
        <v>4.6552620100000002E-3</v>
      </c>
    </row>
    <row r="3595" spans="1:8">
      <c r="A3595" s="227" t="s">
        <v>121</v>
      </c>
      <c r="B3595" s="227" t="s">
        <v>110</v>
      </c>
      <c r="C3595" s="227" t="s">
        <v>70</v>
      </c>
      <c r="D3595" s="230">
        <v>55</v>
      </c>
      <c r="E3595" s="231">
        <v>6.3310183000000004E-3</v>
      </c>
      <c r="F3595" s="231">
        <v>1.2436866499999999E-3</v>
      </c>
      <c r="G3595" s="231">
        <v>1.77251659E-3</v>
      </c>
      <c r="H3595" s="231">
        <v>3.3148145500000001E-3</v>
      </c>
    </row>
    <row r="3596" spans="1:8">
      <c r="A3596" s="227" t="s">
        <v>121</v>
      </c>
      <c r="B3596" s="227" t="s">
        <v>108</v>
      </c>
      <c r="C3596" s="227" t="s">
        <v>71</v>
      </c>
      <c r="D3596" s="230">
        <v>59</v>
      </c>
      <c r="E3596" s="231">
        <v>5.15948654E-3</v>
      </c>
      <c r="F3596" s="231">
        <v>7.3191276999999999E-4</v>
      </c>
      <c r="G3596" s="231">
        <v>1.49599791E-3</v>
      </c>
      <c r="H3596" s="231">
        <v>2.9315754000000002E-3</v>
      </c>
    </row>
    <row r="3597" spans="1:8">
      <c r="A3597" s="227" t="s">
        <v>121</v>
      </c>
      <c r="B3597" s="227" t="s">
        <v>109</v>
      </c>
      <c r="C3597" s="227" t="s">
        <v>71</v>
      </c>
      <c r="D3597" s="230">
        <v>201</v>
      </c>
      <c r="E3597" s="231">
        <v>5.9415881199999998E-3</v>
      </c>
      <c r="F3597" s="231">
        <v>7.3613393999999996E-4</v>
      </c>
      <c r="G3597" s="231">
        <v>1.3484081800000001E-3</v>
      </c>
      <c r="H3597" s="231">
        <v>3.8570455699999998E-3</v>
      </c>
    </row>
    <row r="3598" spans="1:8">
      <c r="A3598" s="227" t="s">
        <v>121</v>
      </c>
      <c r="B3598" s="227" t="s">
        <v>110</v>
      </c>
      <c r="C3598" s="227" t="s">
        <v>71</v>
      </c>
      <c r="D3598" s="230">
        <v>18</v>
      </c>
      <c r="E3598" s="231">
        <v>6.8242024599999996E-3</v>
      </c>
      <c r="F3598" s="231">
        <v>7.2659440000000003E-4</v>
      </c>
      <c r="G3598" s="231">
        <v>1.79912526E-3</v>
      </c>
      <c r="H3598" s="231">
        <v>4.2984822100000002E-3</v>
      </c>
    </row>
    <row r="3599" spans="1:8">
      <c r="A3599" s="227" t="s">
        <v>121</v>
      </c>
      <c r="B3599" s="227" t="s">
        <v>108</v>
      </c>
      <c r="C3599" s="227" t="s">
        <v>72</v>
      </c>
      <c r="D3599" s="230">
        <v>88</v>
      </c>
      <c r="E3599" s="231">
        <v>5.5466116899999997E-3</v>
      </c>
      <c r="F3599" s="231">
        <v>4.1180005E-4</v>
      </c>
      <c r="G3599" s="231">
        <v>1.02969775E-3</v>
      </c>
      <c r="H3599" s="231">
        <v>4.1051134299999997E-3</v>
      </c>
    </row>
    <row r="3600" spans="1:8">
      <c r="A3600" s="227" t="s">
        <v>121</v>
      </c>
      <c r="B3600" s="227" t="s">
        <v>109</v>
      </c>
      <c r="C3600" s="227" t="s">
        <v>72</v>
      </c>
      <c r="D3600" s="230">
        <v>434</v>
      </c>
      <c r="E3600" s="231">
        <v>5.7486076700000001E-3</v>
      </c>
      <c r="F3600" s="231">
        <v>3.2071363000000001E-4</v>
      </c>
      <c r="G3600" s="231">
        <v>1.28768217E-3</v>
      </c>
      <c r="H3600" s="231">
        <v>4.1402113999999997E-3</v>
      </c>
    </row>
    <row r="3601" spans="1:8">
      <c r="A3601" s="227" t="s">
        <v>121</v>
      </c>
      <c r="B3601" s="227" t="s">
        <v>110</v>
      </c>
      <c r="C3601" s="227" t="s">
        <v>72</v>
      </c>
      <c r="D3601" s="230">
        <v>41</v>
      </c>
      <c r="E3601" s="231">
        <v>5.4288050699999998E-3</v>
      </c>
      <c r="F3601" s="231">
        <v>4.3247491000000002E-4</v>
      </c>
      <c r="G3601" s="231">
        <v>1.38437196E-3</v>
      </c>
      <c r="H3601" s="231">
        <v>3.6119577800000002E-3</v>
      </c>
    </row>
    <row r="3602" spans="1:8">
      <c r="A3602" s="227" t="s">
        <v>121</v>
      </c>
      <c r="B3602" s="227" t="s">
        <v>108</v>
      </c>
      <c r="C3602" s="227" t="s">
        <v>73</v>
      </c>
      <c r="D3602" s="230">
        <v>313</v>
      </c>
      <c r="E3602" s="231">
        <v>5.3041057900000002E-3</v>
      </c>
      <c r="F3602" s="231">
        <v>1.0698805400000001E-3</v>
      </c>
      <c r="G3602" s="231">
        <v>1.7128148000000001E-3</v>
      </c>
      <c r="H3602" s="231">
        <v>2.5214099400000002E-3</v>
      </c>
    </row>
    <row r="3603" spans="1:8">
      <c r="A3603" s="227" t="s">
        <v>121</v>
      </c>
      <c r="B3603" s="227" t="s">
        <v>109</v>
      </c>
      <c r="C3603" s="227" t="s">
        <v>73</v>
      </c>
      <c r="D3603" s="230">
        <v>663</v>
      </c>
      <c r="E3603" s="231">
        <v>7.0237170099999996E-3</v>
      </c>
      <c r="F3603" s="231">
        <v>9.8487840999999989E-4</v>
      </c>
      <c r="G3603" s="231">
        <v>2.0909094899999999E-3</v>
      </c>
      <c r="H3603" s="231">
        <v>3.9479286599999998E-3</v>
      </c>
    </row>
    <row r="3604" spans="1:8">
      <c r="A3604" s="227" t="s">
        <v>121</v>
      </c>
      <c r="B3604" s="227" t="s">
        <v>110</v>
      </c>
      <c r="C3604" s="227" t="s">
        <v>73</v>
      </c>
      <c r="D3604" s="230">
        <v>165</v>
      </c>
      <c r="E3604" s="231">
        <v>5.4992281400000004E-3</v>
      </c>
      <c r="F3604" s="231">
        <v>1.0091888999999999E-3</v>
      </c>
      <c r="G3604" s="231">
        <v>1.8944301599999999E-3</v>
      </c>
      <c r="H3604" s="231">
        <v>2.5956086099999998E-3</v>
      </c>
    </row>
    <row r="3605" spans="1:8">
      <c r="A3605" s="227" t="s">
        <v>121</v>
      </c>
      <c r="B3605" s="227" t="s">
        <v>108</v>
      </c>
      <c r="C3605" s="227" t="s">
        <v>74</v>
      </c>
      <c r="D3605" s="230">
        <v>225</v>
      </c>
      <c r="E3605" s="231">
        <v>5.0894030599999999E-3</v>
      </c>
      <c r="F3605" s="231">
        <v>7.000512E-4</v>
      </c>
      <c r="G3605" s="231">
        <v>1.43569935E-3</v>
      </c>
      <c r="H3605" s="231">
        <v>2.9536520200000001E-3</v>
      </c>
    </row>
    <row r="3606" spans="1:8">
      <c r="A3606" s="227" t="s">
        <v>121</v>
      </c>
      <c r="B3606" s="227" t="s">
        <v>109</v>
      </c>
      <c r="C3606" s="227" t="s">
        <v>74</v>
      </c>
      <c r="D3606" s="230">
        <v>507</v>
      </c>
      <c r="E3606" s="231">
        <v>6.6026095100000003E-3</v>
      </c>
      <c r="F3606" s="231">
        <v>6.260727E-4</v>
      </c>
      <c r="G3606" s="231">
        <v>2.02119378E-3</v>
      </c>
      <c r="H3606" s="231">
        <v>3.9553425500000001E-3</v>
      </c>
    </row>
    <row r="3607" spans="1:8">
      <c r="A3607" s="227" t="s">
        <v>121</v>
      </c>
      <c r="B3607" s="227" t="s">
        <v>110</v>
      </c>
      <c r="C3607" s="227" t="s">
        <v>74</v>
      </c>
      <c r="D3607" s="230">
        <v>113</v>
      </c>
      <c r="E3607" s="231">
        <v>5.2237993E-3</v>
      </c>
      <c r="F3607" s="231">
        <v>7.1052500000000005E-4</v>
      </c>
      <c r="G3607" s="231">
        <v>1.61094699E-3</v>
      </c>
      <c r="H3607" s="231">
        <v>2.9023268499999999E-3</v>
      </c>
    </row>
    <row r="3608" spans="1:8">
      <c r="A3608" s="227" t="s">
        <v>121</v>
      </c>
      <c r="B3608" s="227" t="s">
        <v>108</v>
      </c>
      <c r="C3608" s="227" t="s">
        <v>75</v>
      </c>
      <c r="D3608" s="230">
        <v>36</v>
      </c>
      <c r="E3608" s="231">
        <v>5.1372811599999998E-3</v>
      </c>
      <c r="F3608" s="231">
        <v>6.0442367999999998E-4</v>
      </c>
      <c r="G3608" s="231">
        <v>1.2233150800000001E-3</v>
      </c>
      <c r="H3608" s="231">
        <v>3.3095419099999999E-3</v>
      </c>
    </row>
    <row r="3609" spans="1:8">
      <c r="A3609" s="227" t="s">
        <v>121</v>
      </c>
      <c r="B3609" s="227" t="s">
        <v>109</v>
      </c>
      <c r="C3609" s="227" t="s">
        <v>75</v>
      </c>
      <c r="D3609" s="230">
        <v>274</v>
      </c>
      <c r="E3609" s="231">
        <v>5.4921935799999997E-3</v>
      </c>
      <c r="F3609" s="231">
        <v>4.7905659999999999E-4</v>
      </c>
      <c r="G3609" s="231">
        <v>1.1821182399999999E-3</v>
      </c>
      <c r="H3609" s="231">
        <v>3.8310182700000001E-3</v>
      </c>
    </row>
    <row r="3610" spans="1:8">
      <c r="A3610" s="227" t="s">
        <v>121</v>
      </c>
      <c r="B3610" s="227" t="s">
        <v>110</v>
      </c>
      <c r="C3610" s="227" t="s">
        <v>75</v>
      </c>
      <c r="D3610" s="230">
        <v>10</v>
      </c>
      <c r="E3610" s="231">
        <v>4.59027749E-3</v>
      </c>
      <c r="F3610" s="231">
        <v>4.4560158999999998E-4</v>
      </c>
      <c r="G3610" s="231">
        <v>9.9421269999999998E-4</v>
      </c>
      <c r="H3610" s="231">
        <v>3.1504626299999998E-3</v>
      </c>
    </row>
    <row r="3611" spans="1:8">
      <c r="A3611" s="227" t="s">
        <v>121</v>
      </c>
      <c r="B3611" s="227" t="s">
        <v>108</v>
      </c>
      <c r="C3611" s="227" t="s">
        <v>76</v>
      </c>
      <c r="D3611" s="230">
        <v>237</v>
      </c>
      <c r="E3611" s="231">
        <v>3.90036507E-3</v>
      </c>
      <c r="F3611" s="231">
        <v>3.251482E-4</v>
      </c>
      <c r="G3611" s="231">
        <v>1.0381991100000001E-3</v>
      </c>
      <c r="H3611" s="231">
        <v>2.5370172600000002E-3</v>
      </c>
    </row>
    <row r="3612" spans="1:8">
      <c r="A3612" s="227" t="s">
        <v>121</v>
      </c>
      <c r="B3612" s="227" t="s">
        <v>109</v>
      </c>
      <c r="C3612" s="227" t="s">
        <v>76</v>
      </c>
      <c r="D3612" s="230">
        <v>247</v>
      </c>
      <c r="E3612" s="231">
        <v>5.3208405899999997E-3</v>
      </c>
      <c r="F3612" s="231">
        <v>2.9235060000000002E-4</v>
      </c>
      <c r="G3612" s="231">
        <v>1.40341481E-3</v>
      </c>
      <c r="H3612" s="231">
        <v>3.6250747299999999E-3</v>
      </c>
    </row>
    <row r="3613" spans="1:8">
      <c r="A3613" s="227" t="s">
        <v>121</v>
      </c>
      <c r="B3613" s="227" t="s">
        <v>110</v>
      </c>
      <c r="C3613" s="227" t="s">
        <v>76</v>
      </c>
      <c r="D3613" s="230">
        <v>72</v>
      </c>
      <c r="E3613" s="231">
        <v>4.4061854399999999E-3</v>
      </c>
      <c r="F3613" s="231">
        <v>3.1330350000000003E-4</v>
      </c>
      <c r="G3613" s="231">
        <v>1.2127055399999999E-3</v>
      </c>
      <c r="H3613" s="231">
        <v>2.8801759400000002E-3</v>
      </c>
    </row>
    <row r="3614" spans="1:8">
      <c r="A3614" s="227" t="s">
        <v>121</v>
      </c>
      <c r="B3614" s="227" t="s">
        <v>108</v>
      </c>
      <c r="C3614" s="227" t="s">
        <v>77</v>
      </c>
      <c r="D3614" s="230">
        <v>260</v>
      </c>
      <c r="E3614" s="231">
        <v>5.2703434100000003E-3</v>
      </c>
      <c r="F3614" s="231">
        <v>6.8140110000000002E-4</v>
      </c>
      <c r="G3614" s="231">
        <v>1.6976048099999999E-3</v>
      </c>
      <c r="H3614" s="231">
        <v>2.8913369899999999E-3</v>
      </c>
    </row>
    <row r="3615" spans="1:8">
      <c r="A3615" s="227" t="s">
        <v>121</v>
      </c>
      <c r="B3615" s="227" t="s">
        <v>109</v>
      </c>
      <c r="C3615" s="227" t="s">
        <v>77</v>
      </c>
      <c r="D3615" s="230">
        <v>606</v>
      </c>
      <c r="E3615" s="231">
        <v>5.92424497E-3</v>
      </c>
      <c r="F3615" s="231">
        <v>6.1079001000000001E-4</v>
      </c>
      <c r="G3615" s="231">
        <v>1.8851032E-3</v>
      </c>
      <c r="H3615" s="231">
        <v>3.4283512799999998E-3</v>
      </c>
    </row>
    <row r="3616" spans="1:8">
      <c r="A3616" s="227" t="s">
        <v>121</v>
      </c>
      <c r="B3616" s="227" t="s">
        <v>110</v>
      </c>
      <c r="C3616" s="227" t="s">
        <v>77</v>
      </c>
      <c r="D3616" s="230">
        <v>133</v>
      </c>
      <c r="E3616" s="231">
        <v>5.3444372400000004E-3</v>
      </c>
      <c r="F3616" s="231">
        <v>6.8643809000000001E-4</v>
      </c>
      <c r="G3616" s="231">
        <v>1.7119184499999999E-3</v>
      </c>
      <c r="H3616" s="231">
        <v>2.9460802500000001E-3</v>
      </c>
    </row>
    <row r="3617" spans="1:8">
      <c r="A3617" s="227" t="s">
        <v>121</v>
      </c>
      <c r="B3617" s="227" t="s">
        <v>108</v>
      </c>
      <c r="C3617" s="227" t="s">
        <v>78</v>
      </c>
      <c r="D3617" s="230">
        <v>59</v>
      </c>
      <c r="E3617" s="231">
        <v>5.5284837600000003E-3</v>
      </c>
      <c r="F3617" s="231">
        <v>7.8762532000000004E-4</v>
      </c>
      <c r="G3617" s="231">
        <v>1.5279736700000001E-3</v>
      </c>
      <c r="H3617" s="231">
        <v>3.21288423E-3</v>
      </c>
    </row>
    <row r="3618" spans="1:8">
      <c r="A3618" s="227" t="s">
        <v>121</v>
      </c>
      <c r="B3618" s="227" t="s">
        <v>109</v>
      </c>
      <c r="C3618" s="227" t="s">
        <v>78</v>
      </c>
      <c r="D3618" s="230">
        <v>225</v>
      </c>
      <c r="E3618" s="231">
        <v>6.2295264899999998E-3</v>
      </c>
      <c r="F3618" s="231">
        <v>6.7289070999999997E-4</v>
      </c>
      <c r="G3618" s="231">
        <v>1.7630656000000001E-3</v>
      </c>
      <c r="H3618" s="231">
        <v>3.7935697299999998E-3</v>
      </c>
    </row>
    <row r="3619" spans="1:8">
      <c r="A3619" s="227" t="s">
        <v>121</v>
      </c>
      <c r="B3619" s="227" t="s">
        <v>110</v>
      </c>
      <c r="C3619" s="227" t="s">
        <v>78</v>
      </c>
      <c r="D3619" s="230">
        <v>43</v>
      </c>
      <c r="E3619" s="231">
        <v>4.9001397200000001E-3</v>
      </c>
      <c r="F3619" s="231">
        <v>7.0709495000000002E-4</v>
      </c>
      <c r="G3619" s="231">
        <v>1.4319549600000001E-3</v>
      </c>
      <c r="H3619" s="231">
        <v>2.76108933E-3</v>
      </c>
    </row>
    <row r="3620" spans="1:8">
      <c r="A3620" s="227" t="s">
        <v>121</v>
      </c>
      <c r="B3620" s="227" t="s">
        <v>108</v>
      </c>
      <c r="C3620" s="227" t="s">
        <v>79</v>
      </c>
      <c r="D3620" s="230">
        <v>3792</v>
      </c>
      <c r="E3620" s="231">
        <v>4.6058372199999998E-3</v>
      </c>
      <c r="F3620" s="231">
        <v>9.8843546000000008E-4</v>
      </c>
      <c r="G3620" s="231">
        <v>8.5076441000000004E-4</v>
      </c>
      <c r="H3620" s="231">
        <v>2.7666368799999998E-3</v>
      </c>
    </row>
    <row r="3621" spans="1:8">
      <c r="A3621" s="227" t="s">
        <v>121</v>
      </c>
      <c r="B3621" s="227" t="s">
        <v>109</v>
      </c>
      <c r="C3621" s="227" t="s">
        <v>79</v>
      </c>
      <c r="D3621" s="230">
        <v>2300</v>
      </c>
      <c r="E3621" s="231">
        <v>4.7536732799999997E-3</v>
      </c>
      <c r="F3621" s="231">
        <v>8.2265474999999996E-4</v>
      </c>
      <c r="G3621" s="231">
        <v>8.7042045000000005E-4</v>
      </c>
      <c r="H3621" s="231">
        <v>3.0605975799999998E-3</v>
      </c>
    </row>
    <row r="3622" spans="1:8">
      <c r="A3622" s="227" t="s">
        <v>121</v>
      </c>
      <c r="B3622" s="227" t="s">
        <v>110</v>
      </c>
      <c r="C3622" s="227" t="s">
        <v>79</v>
      </c>
      <c r="D3622" s="230">
        <v>533</v>
      </c>
      <c r="E3622" s="231">
        <v>4.4300689200000003E-3</v>
      </c>
      <c r="F3622" s="231">
        <v>9.4648976000000001E-4</v>
      </c>
      <c r="G3622" s="231">
        <v>8.4490716999999996E-4</v>
      </c>
      <c r="H3622" s="231">
        <v>2.6386715000000002E-3</v>
      </c>
    </row>
    <row r="3623" spans="1:8">
      <c r="A3623" s="227" t="s">
        <v>121</v>
      </c>
      <c r="B3623" s="227" t="s">
        <v>108</v>
      </c>
      <c r="C3623" s="227" t="s">
        <v>80</v>
      </c>
      <c r="D3623" s="230">
        <v>692</v>
      </c>
      <c r="E3623" s="231">
        <v>4.4609523200000003E-3</v>
      </c>
      <c r="F3623" s="231">
        <v>1.08538698E-3</v>
      </c>
      <c r="G3623" s="231">
        <v>7.7186672000000001E-4</v>
      </c>
      <c r="H3623" s="231">
        <v>2.6036981200000002E-3</v>
      </c>
    </row>
    <row r="3624" spans="1:8">
      <c r="A3624" s="227" t="s">
        <v>121</v>
      </c>
      <c r="B3624" s="227" t="s">
        <v>109</v>
      </c>
      <c r="C3624" s="227" t="s">
        <v>80</v>
      </c>
      <c r="D3624" s="230">
        <v>1622</v>
      </c>
      <c r="E3624" s="231">
        <v>4.6321839600000003E-3</v>
      </c>
      <c r="F3624" s="231">
        <v>9.6251745999999998E-4</v>
      </c>
      <c r="G3624" s="231">
        <v>8.0947137999999997E-4</v>
      </c>
      <c r="H3624" s="231">
        <v>2.8601946599999999E-3</v>
      </c>
    </row>
    <row r="3625" spans="1:8">
      <c r="A3625" s="227" t="s">
        <v>121</v>
      </c>
      <c r="B3625" s="227" t="s">
        <v>110</v>
      </c>
      <c r="C3625" s="227" t="s">
        <v>80</v>
      </c>
      <c r="D3625" s="230">
        <v>277</v>
      </c>
      <c r="E3625" s="231">
        <v>4.7839364499999999E-3</v>
      </c>
      <c r="F3625" s="231">
        <v>1.0241590599999999E-3</v>
      </c>
      <c r="G3625" s="231">
        <v>8.5777654999999995E-4</v>
      </c>
      <c r="H3625" s="231">
        <v>2.9020003699999999E-3</v>
      </c>
    </row>
    <row r="3626" spans="1:8">
      <c r="A3626" s="227" t="s">
        <v>121</v>
      </c>
      <c r="B3626" s="227" t="s">
        <v>108</v>
      </c>
      <c r="C3626" s="227" t="s">
        <v>119</v>
      </c>
      <c r="D3626" s="230">
        <v>389</v>
      </c>
      <c r="E3626" s="231">
        <v>4.5398038600000003E-3</v>
      </c>
      <c r="F3626" s="231">
        <v>6.7195063999999998E-4</v>
      </c>
      <c r="G3626" s="231">
        <v>1.08677258E-3</v>
      </c>
      <c r="H3626" s="231">
        <v>2.7810801599999998E-3</v>
      </c>
    </row>
    <row r="3627" spans="1:8">
      <c r="A3627" s="227" t="s">
        <v>121</v>
      </c>
      <c r="B3627" s="227" t="s">
        <v>109</v>
      </c>
      <c r="C3627" s="227" t="s">
        <v>119</v>
      </c>
      <c r="D3627" s="230">
        <v>565</v>
      </c>
      <c r="E3627" s="231">
        <v>5.6536993600000002E-3</v>
      </c>
      <c r="F3627" s="231">
        <v>5.6252023999999996E-4</v>
      </c>
      <c r="G3627" s="231">
        <v>1.3634871500000001E-3</v>
      </c>
      <c r="H3627" s="231">
        <v>3.7276915100000001E-3</v>
      </c>
    </row>
    <row r="3628" spans="1:8">
      <c r="A3628" s="227" t="s">
        <v>121</v>
      </c>
      <c r="B3628" s="227" t="s">
        <v>110</v>
      </c>
      <c r="C3628" s="227" t="s">
        <v>119</v>
      </c>
      <c r="D3628" s="230">
        <v>113</v>
      </c>
      <c r="E3628" s="231">
        <v>4.8063132400000003E-3</v>
      </c>
      <c r="F3628" s="231">
        <v>6.3862236999999997E-4</v>
      </c>
      <c r="G3628" s="231">
        <v>1.33265708E-3</v>
      </c>
      <c r="H3628" s="231">
        <v>2.8350333500000002E-3</v>
      </c>
    </row>
    <row r="3629" spans="1:8">
      <c r="A3629" s="227" t="s">
        <v>121</v>
      </c>
      <c r="B3629" s="227" t="s">
        <v>108</v>
      </c>
      <c r="C3629" s="227" t="s">
        <v>82</v>
      </c>
      <c r="D3629" s="230">
        <v>109</v>
      </c>
      <c r="E3629" s="231">
        <v>5.0027605699999996E-3</v>
      </c>
      <c r="F3629" s="231">
        <v>6.0386909999999997E-4</v>
      </c>
      <c r="G3629" s="231">
        <v>1.74428704E-3</v>
      </c>
      <c r="H3629" s="231">
        <v>2.65460391E-3</v>
      </c>
    </row>
    <row r="3630" spans="1:8">
      <c r="A3630" s="227" t="s">
        <v>121</v>
      </c>
      <c r="B3630" s="227" t="s">
        <v>109</v>
      </c>
      <c r="C3630" s="227" t="s">
        <v>82</v>
      </c>
      <c r="D3630" s="230">
        <v>256</v>
      </c>
      <c r="E3630" s="231">
        <v>6.4104996100000002E-3</v>
      </c>
      <c r="F3630" s="231">
        <v>5.3236193000000005E-4</v>
      </c>
      <c r="G3630" s="231">
        <v>1.9686774299999999E-3</v>
      </c>
      <c r="H3630" s="231">
        <v>3.9094597500000001E-3</v>
      </c>
    </row>
    <row r="3631" spans="1:8">
      <c r="A3631" s="227" t="s">
        <v>121</v>
      </c>
      <c r="B3631" s="227" t="s">
        <v>110</v>
      </c>
      <c r="C3631" s="227" t="s">
        <v>82</v>
      </c>
      <c r="D3631" s="230">
        <v>50</v>
      </c>
      <c r="E3631" s="231">
        <v>6.3706016400000001E-3</v>
      </c>
      <c r="F3631" s="231">
        <v>9.3912013999999998E-4</v>
      </c>
      <c r="G3631" s="231">
        <v>1.9703701600000002E-3</v>
      </c>
      <c r="H3631" s="231">
        <v>3.4611108699999999E-3</v>
      </c>
    </row>
    <row r="3632" spans="1:8">
      <c r="A3632" s="227" t="s">
        <v>121</v>
      </c>
      <c r="B3632" s="227" t="s">
        <v>108</v>
      </c>
      <c r="C3632" s="227" t="s">
        <v>83</v>
      </c>
      <c r="D3632" s="230">
        <v>151</v>
      </c>
      <c r="E3632" s="231">
        <v>4.7529584399999998E-3</v>
      </c>
      <c r="F3632" s="231">
        <v>7.4794553000000002E-4</v>
      </c>
      <c r="G3632" s="231">
        <v>1.35324661E-3</v>
      </c>
      <c r="H3632" s="231">
        <v>2.6517657799999999E-3</v>
      </c>
    </row>
    <row r="3633" spans="1:8">
      <c r="A3633" s="227" t="s">
        <v>121</v>
      </c>
      <c r="B3633" s="227" t="s">
        <v>109</v>
      </c>
      <c r="C3633" s="227" t="s">
        <v>83</v>
      </c>
      <c r="D3633" s="230">
        <v>325</v>
      </c>
      <c r="E3633" s="231">
        <v>5.2347575799999999E-3</v>
      </c>
      <c r="F3633" s="231">
        <v>6.4038436999999996E-4</v>
      </c>
      <c r="G3633" s="231">
        <v>1.30551971E-3</v>
      </c>
      <c r="H3633" s="231">
        <v>3.2888530399999998E-3</v>
      </c>
    </row>
    <row r="3634" spans="1:8">
      <c r="A3634" s="227" t="s">
        <v>121</v>
      </c>
      <c r="B3634" s="227" t="s">
        <v>110</v>
      </c>
      <c r="C3634" s="227" t="s">
        <v>83</v>
      </c>
      <c r="D3634" s="230">
        <v>92</v>
      </c>
      <c r="E3634" s="231">
        <v>5.1013986999999998E-3</v>
      </c>
      <c r="F3634" s="231">
        <v>7.0954084000000005E-4</v>
      </c>
      <c r="G3634" s="231">
        <v>1.42600124E-3</v>
      </c>
      <c r="H3634" s="231">
        <v>2.9658562500000001E-3</v>
      </c>
    </row>
    <row r="3635" spans="1:8">
      <c r="A3635" s="227" t="s">
        <v>121</v>
      </c>
      <c r="B3635" s="227" t="s">
        <v>108</v>
      </c>
      <c r="C3635" s="227" t="s">
        <v>84</v>
      </c>
      <c r="D3635" s="230">
        <v>155</v>
      </c>
      <c r="E3635" s="231">
        <v>4.3684286699999996E-3</v>
      </c>
      <c r="F3635" s="231">
        <v>9.8319865999999998E-4</v>
      </c>
      <c r="G3635" s="231">
        <v>1.03054037E-3</v>
      </c>
      <c r="H3635" s="231">
        <v>2.3546891000000001E-3</v>
      </c>
    </row>
    <row r="3636" spans="1:8">
      <c r="A3636" s="227" t="s">
        <v>121</v>
      </c>
      <c r="B3636" s="227" t="s">
        <v>109</v>
      </c>
      <c r="C3636" s="227" t="s">
        <v>84</v>
      </c>
      <c r="D3636" s="230">
        <v>429</v>
      </c>
      <c r="E3636" s="231">
        <v>5.21005975E-3</v>
      </c>
      <c r="F3636" s="231">
        <v>8.4131893000000005E-4</v>
      </c>
      <c r="G3636" s="231">
        <v>1.1273253600000001E-3</v>
      </c>
      <c r="H3636" s="231">
        <v>3.2414149900000001E-3</v>
      </c>
    </row>
    <row r="3637" spans="1:8">
      <c r="A3637" s="227" t="s">
        <v>121</v>
      </c>
      <c r="B3637" s="227" t="s">
        <v>110</v>
      </c>
      <c r="C3637" s="227" t="s">
        <v>84</v>
      </c>
      <c r="D3637" s="230">
        <v>77</v>
      </c>
      <c r="E3637" s="231">
        <v>4.8023386399999998E-3</v>
      </c>
      <c r="F3637" s="231">
        <v>9.0848942999999997E-4</v>
      </c>
      <c r="G3637" s="231">
        <v>1.30215824E-3</v>
      </c>
      <c r="H3637" s="231">
        <v>2.59169048E-3</v>
      </c>
    </row>
    <row r="3638" spans="1:8">
      <c r="A3638" s="227" t="s">
        <v>121</v>
      </c>
      <c r="B3638" s="227" t="s">
        <v>108</v>
      </c>
      <c r="C3638" s="227" t="s">
        <v>86</v>
      </c>
      <c r="D3638" s="230">
        <v>1</v>
      </c>
      <c r="E3638" s="231">
        <v>4.0046291600000002E-3</v>
      </c>
      <c r="F3638" s="231">
        <v>1.3888888E-4</v>
      </c>
      <c r="G3638" s="231">
        <v>2.88194444E-3</v>
      </c>
      <c r="H3638" s="231">
        <v>9.8379582999999992E-4</v>
      </c>
    </row>
    <row r="3639" spans="1:8">
      <c r="A3639" s="227" t="s">
        <v>121</v>
      </c>
      <c r="B3639" s="227" t="s">
        <v>109</v>
      </c>
      <c r="C3639" s="227" t="s">
        <v>86</v>
      </c>
      <c r="D3639" s="230">
        <v>1</v>
      </c>
      <c r="E3639" s="231">
        <v>6.1226847200000004E-3</v>
      </c>
      <c r="F3639" s="231">
        <v>1.6203680000000001E-4</v>
      </c>
      <c r="G3639" s="231">
        <v>4.4328701299999997E-3</v>
      </c>
      <c r="H3639" s="231">
        <v>1.5277777700000001E-3</v>
      </c>
    </row>
    <row r="3640" spans="1:8">
      <c r="A3640" s="227" t="s">
        <v>121</v>
      </c>
      <c r="B3640" s="227" t="s">
        <v>108</v>
      </c>
      <c r="C3640" s="227" t="s">
        <v>87</v>
      </c>
      <c r="D3640" s="230">
        <v>233</v>
      </c>
      <c r="E3640" s="231">
        <v>4.2709821199999999E-3</v>
      </c>
      <c r="F3640" s="231">
        <v>3.5959081999999999E-4</v>
      </c>
      <c r="G3640" s="231">
        <v>1.0067951900000001E-3</v>
      </c>
      <c r="H3640" s="231">
        <v>2.90459562E-3</v>
      </c>
    </row>
    <row r="3641" spans="1:8">
      <c r="A3641" s="227" t="s">
        <v>121</v>
      </c>
      <c r="B3641" s="227" t="s">
        <v>109</v>
      </c>
      <c r="C3641" s="227" t="s">
        <v>87</v>
      </c>
      <c r="D3641" s="230">
        <v>465</v>
      </c>
      <c r="E3641" s="231">
        <v>5.2012890900000001E-3</v>
      </c>
      <c r="F3641" s="231">
        <v>2.2107703000000001E-4</v>
      </c>
      <c r="G3641" s="231">
        <v>1.2726252E-3</v>
      </c>
      <c r="H3641" s="231">
        <v>3.70758637E-3</v>
      </c>
    </row>
    <row r="3642" spans="1:8">
      <c r="A3642" s="227" t="s">
        <v>121</v>
      </c>
      <c r="B3642" s="227" t="s">
        <v>110</v>
      </c>
      <c r="C3642" s="227" t="s">
        <v>87</v>
      </c>
      <c r="D3642" s="230">
        <v>77</v>
      </c>
      <c r="E3642" s="231">
        <v>4.4294129600000003E-3</v>
      </c>
      <c r="F3642" s="231">
        <v>3.0588604000000001E-4</v>
      </c>
      <c r="G3642" s="231">
        <v>1.1931815700000001E-3</v>
      </c>
      <c r="H3642" s="231">
        <v>2.9303448500000002E-3</v>
      </c>
    </row>
    <row r="3643" spans="1:8">
      <c r="A3643" s="227" t="s">
        <v>121</v>
      </c>
      <c r="B3643" s="227" t="s">
        <v>108</v>
      </c>
      <c r="C3643" s="227" t="s">
        <v>88</v>
      </c>
      <c r="D3643" s="230">
        <v>219</v>
      </c>
      <c r="E3643" s="231">
        <v>4.5619289800000002E-3</v>
      </c>
      <c r="F3643" s="231">
        <v>9.6376600999999998E-4</v>
      </c>
      <c r="G3643" s="231">
        <v>7.3001203000000003E-4</v>
      </c>
      <c r="H3643" s="231">
        <v>2.8681504399999998E-3</v>
      </c>
    </row>
    <row r="3644" spans="1:8">
      <c r="A3644" s="227" t="s">
        <v>121</v>
      </c>
      <c r="B3644" s="227" t="s">
        <v>109</v>
      </c>
      <c r="C3644" s="227" t="s">
        <v>88</v>
      </c>
      <c r="D3644" s="230">
        <v>899</v>
      </c>
      <c r="E3644" s="231">
        <v>4.7451255099999999E-3</v>
      </c>
      <c r="F3644" s="231">
        <v>8.1704699000000004E-4</v>
      </c>
      <c r="G3644" s="231">
        <v>8.5272191000000002E-4</v>
      </c>
      <c r="H3644" s="231">
        <v>3.0753561299999999E-3</v>
      </c>
    </row>
    <row r="3645" spans="1:8">
      <c r="A3645" s="227" t="s">
        <v>121</v>
      </c>
      <c r="B3645" s="227" t="s">
        <v>110</v>
      </c>
      <c r="C3645" s="227" t="s">
        <v>88</v>
      </c>
      <c r="D3645" s="230">
        <v>187</v>
      </c>
      <c r="E3645" s="231">
        <v>4.4181395100000003E-3</v>
      </c>
      <c r="F3645" s="231">
        <v>9.0605790000000002E-4</v>
      </c>
      <c r="G3645" s="231">
        <v>8.3351878000000003E-4</v>
      </c>
      <c r="H3645" s="231">
        <v>2.6785623300000002E-3</v>
      </c>
    </row>
    <row r="3646" spans="1:8">
      <c r="A3646" s="227" t="s">
        <v>121</v>
      </c>
      <c r="B3646" s="227" t="s">
        <v>108</v>
      </c>
      <c r="C3646" s="227" t="s">
        <v>89</v>
      </c>
      <c r="D3646" s="230">
        <v>111</v>
      </c>
      <c r="E3646" s="231">
        <v>4.8173171000000002E-3</v>
      </c>
      <c r="F3646" s="231">
        <v>8.0434574000000001E-4</v>
      </c>
      <c r="G3646" s="231">
        <v>1.3514554E-3</v>
      </c>
      <c r="H3646" s="231">
        <v>2.6615154400000001E-3</v>
      </c>
    </row>
    <row r="3647" spans="1:8">
      <c r="A3647" s="227" t="s">
        <v>121</v>
      </c>
      <c r="B3647" s="227" t="s">
        <v>109</v>
      </c>
      <c r="C3647" s="227" t="s">
        <v>89</v>
      </c>
      <c r="D3647" s="230">
        <v>349</v>
      </c>
      <c r="E3647" s="231">
        <v>5.55678235E-3</v>
      </c>
      <c r="F3647" s="231">
        <v>6.6181127999999996E-4</v>
      </c>
      <c r="G3647" s="231">
        <v>1.4823766500000001E-3</v>
      </c>
      <c r="H3647" s="231">
        <v>3.4125939599999999E-3</v>
      </c>
    </row>
    <row r="3648" spans="1:8">
      <c r="A3648" s="227" t="s">
        <v>121</v>
      </c>
      <c r="B3648" s="227" t="s">
        <v>110</v>
      </c>
      <c r="C3648" s="227" t="s">
        <v>89</v>
      </c>
      <c r="D3648" s="230">
        <v>74</v>
      </c>
      <c r="E3648" s="231">
        <v>4.9748183200000002E-3</v>
      </c>
      <c r="F3648" s="231">
        <v>8.0080056999999995E-4</v>
      </c>
      <c r="G3648" s="231">
        <v>1.3092777900000001E-3</v>
      </c>
      <c r="H3648" s="231">
        <v>2.8647394500000002E-3</v>
      </c>
    </row>
    <row r="3649" spans="1:8">
      <c r="A3649" s="227" t="s">
        <v>121</v>
      </c>
      <c r="B3649" s="227" t="s">
        <v>108</v>
      </c>
      <c r="C3649" s="227" t="s">
        <v>90</v>
      </c>
      <c r="D3649" s="230">
        <v>64</v>
      </c>
      <c r="E3649" s="231">
        <v>5.3662107100000004E-3</v>
      </c>
      <c r="F3649" s="231">
        <v>5.7816092999999995E-4</v>
      </c>
      <c r="G3649" s="231">
        <v>1.89398845E-3</v>
      </c>
      <c r="H3649" s="231">
        <v>2.8940607699999999E-3</v>
      </c>
    </row>
    <row r="3650" spans="1:8">
      <c r="A3650" s="227" t="s">
        <v>121</v>
      </c>
      <c r="B3650" s="227" t="s">
        <v>109</v>
      </c>
      <c r="C3650" s="227" t="s">
        <v>90</v>
      </c>
      <c r="D3650" s="230">
        <v>285</v>
      </c>
      <c r="E3650" s="231">
        <v>6.5633931999999999E-3</v>
      </c>
      <c r="F3650" s="231">
        <v>5.7224634000000005E-4</v>
      </c>
      <c r="G3650" s="231">
        <v>1.8437294400000001E-3</v>
      </c>
      <c r="H3650" s="231">
        <v>4.1474169199999999E-3</v>
      </c>
    </row>
    <row r="3651" spans="1:8">
      <c r="A3651" s="227" t="s">
        <v>121</v>
      </c>
      <c r="B3651" s="227" t="s">
        <v>110</v>
      </c>
      <c r="C3651" s="227" t="s">
        <v>90</v>
      </c>
      <c r="D3651" s="230">
        <v>53</v>
      </c>
      <c r="E3651" s="231">
        <v>5.1397621800000001E-3</v>
      </c>
      <c r="F3651" s="231">
        <v>4.7737574000000001E-4</v>
      </c>
      <c r="G3651" s="231">
        <v>1.9298128699999999E-3</v>
      </c>
      <c r="H3651" s="231">
        <v>2.7325731199999998E-3</v>
      </c>
    </row>
    <row r="3652" spans="1:8">
      <c r="A3652" s="227" t="s">
        <v>121</v>
      </c>
      <c r="B3652" s="227" t="s">
        <v>108</v>
      </c>
      <c r="C3652" s="227" t="s">
        <v>91</v>
      </c>
      <c r="D3652" s="230">
        <v>352</v>
      </c>
      <c r="E3652" s="231">
        <v>4.43490875E-3</v>
      </c>
      <c r="F3652" s="231">
        <v>1.0383454499999999E-3</v>
      </c>
      <c r="G3652" s="231">
        <v>1.05294458E-3</v>
      </c>
      <c r="H3652" s="231">
        <v>2.34361823E-3</v>
      </c>
    </row>
    <row r="3653" spans="1:8">
      <c r="A3653" s="227" t="s">
        <v>121</v>
      </c>
      <c r="B3653" s="227" t="s">
        <v>109</v>
      </c>
      <c r="C3653" s="227" t="s">
        <v>91</v>
      </c>
      <c r="D3653" s="230">
        <v>870</v>
      </c>
      <c r="E3653" s="231">
        <v>4.5073433100000001E-3</v>
      </c>
      <c r="F3653" s="231">
        <v>8.2645517E-4</v>
      </c>
      <c r="G3653" s="231">
        <v>1.0150593600000001E-3</v>
      </c>
      <c r="H3653" s="231">
        <v>2.6658283099999999E-3</v>
      </c>
    </row>
    <row r="3654" spans="1:8">
      <c r="A3654" s="227" t="s">
        <v>121</v>
      </c>
      <c r="B3654" s="227" t="s">
        <v>110</v>
      </c>
      <c r="C3654" s="227" t="s">
        <v>91</v>
      </c>
      <c r="D3654" s="230">
        <v>166</v>
      </c>
      <c r="E3654" s="231">
        <v>4.2596076300000004E-3</v>
      </c>
      <c r="F3654" s="231">
        <v>8.1367109000000004E-4</v>
      </c>
      <c r="G3654" s="231">
        <v>1.0120340099999999E-3</v>
      </c>
      <c r="H3654" s="231">
        <v>2.4339020400000002E-3</v>
      </c>
    </row>
    <row r="3655" spans="1:8">
      <c r="A3655" s="227" t="s">
        <v>121</v>
      </c>
      <c r="B3655" s="227" t="s">
        <v>108</v>
      </c>
      <c r="C3655" s="227" t="s">
        <v>92</v>
      </c>
      <c r="D3655" s="230">
        <v>124</v>
      </c>
      <c r="E3655" s="231">
        <v>4.3771465399999997E-3</v>
      </c>
      <c r="F3655" s="231">
        <v>6.9556429E-4</v>
      </c>
      <c r="G3655" s="231">
        <v>9.0361762000000002E-4</v>
      </c>
      <c r="H3655" s="231">
        <v>2.7779642199999999E-3</v>
      </c>
    </row>
    <row r="3656" spans="1:8">
      <c r="A3656" s="227" t="s">
        <v>121</v>
      </c>
      <c r="B3656" s="227" t="s">
        <v>109</v>
      </c>
      <c r="C3656" s="227" t="s">
        <v>92</v>
      </c>
      <c r="D3656" s="230">
        <v>279</v>
      </c>
      <c r="E3656" s="231">
        <v>6.3195686700000002E-3</v>
      </c>
      <c r="F3656" s="231">
        <v>6.3769391999999995E-4</v>
      </c>
      <c r="G3656" s="231">
        <v>1.49309681E-3</v>
      </c>
      <c r="H3656" s="231">
        <v>4.1887774800000001E-3</v>
      </c>
    </row>
    <row r="3657" spans="1:8">
      <c r="A3657" s="227" t="s">
        <v>121</v>
      </c>
      <c r="B3657" s="227" t="s">
        <v>110</v>
      </c>
      <c r="C3657" s="227" t="s">
        <v>92</v>
      </c>
      <c r="D3657" s="230">
        <v>67</v>
      </c>
      <c r="E3657" s="231">
        <v>4.9841069899999998E-3</v>
      </c>
      <c r="F3657" s="231">
        <v>6.3035493000000004E-4</v>
      </c>
      <c r="G3657" s="231">
        <v>1.12423969E-3</v>
      </c>
      <c r="H3657" s="231">
        <v>3.2295119099999998E-3</v>
      </c>
    </row>
    <row r="3658" spans="1:8">
      <c r="A3658" s="227" t="s">
        <v>121</v>
      </c>
      <c r="B3658" s="227" t="s">
        <v>108</v>
      </c>
      <c r="C3658" s="227" t="s">
        <v>93</v>
      </c>
      <c r="D3658" s="230">
        <v>92</v>
      </c>
      <c r="E3658" s="231">
        <v>4.9320649399999996E-3</v>
      </c>
      <c r="F3658" s="231">
        <v>8.6075862999999996E-4</v>
      </c>
      <c r="G3658" s="231">
        <v>1.5633803700000001E-3</v>
      </c>
      <c r="H3658" s="231">
        <v>2.5079255E-3</v>
      </c>
    </row>
    <row r="3659" spans="1:8">
      <c r="A3659" s="227" t="s">
        <v>121</v>
      </c>
      <c r="B3659" s="227" t="s">
        <v>109</v>
      </c>
      <c r="C3659" s="227" t="s">
        <v>93</v>
      </c>
      <c r="D3659" s="230">
        <v>280</v>
      </c>
      <c r="E3659" s="231">
        <v>7.0103750899999998E-3</v>
      </c>
      <c r="F3659" s="231">
        <v>8.4027753999999996E-4</v>
      </c>
      <c r="G3659" s="231">
        <v>1.9659802499999999E-3</v>
      </c>
      <c r="H3659" s="231">
        <v>4.2041168200000001E-3</v>
      </c>
    </row>
    <row r="3660" spans="1:8">
      <c r="A3660" s="227" t="s">
        <v>121</v>
      </c>
      <c r="B3660" s="227" t="s">
        <v>110</v>
      </c>
      <c r="C3660" s="227" t="s">
        <v>93</v>
      </c>
      <c r="D3660" s="230">
        <v>54</v>
      </c>
      <c r="E3660" s="231">
        <v>6.1938440900000001E-3</v>
      </c>
      <c r="F3660" s="231">
        <v>8.4404985999999996E-4</v>
      </c>
      <c r="G3660" s="231">
        <v>2.0400374999999999E-3</v>
      </c>
      <c r="H3660" s="231">
        <v>3.3097562900000002E-3</v>
      </c>
    </row>
    <row r="3661" spans="1:8">
      <c r="A3661" s="227" t="s">
        <v>121</v>
      </c>
      <c r="B3661" s="227" t="s">
        <v>108</v>
      </c>
      <c r="C3661" s="227" t="s">
        <v>94</v>
      </c>
      <c r="D3661" s="230">
        <v>98</v>
      </c>
      <c r="E3661" s="231">
        <v>5.1469196399999998E-3</v>
      </c>
      <c r="F3661" s="231">
        <v>8.3864775999999998E-4</v>
      </c>
      <c r="G3661" s="231">
        <v>1.3469621199999999E-3</v>
      </c>
      <c r="H3661" s="231">
        <v>2.9613092899999998E-3</v>
      </c>
    </row>
    <row r="3662" spans="1:8">
      <c r="A3662" s="227" t="s">
        <v>121</v>
      </c>
      <c r="B3662" s="227" t="s">
        <v>109</v>
      </c>
      <c r="C3662" s="227" t="s">
        <v>94</v>
      </c>
      <c r="D3662" s="230">
        <v>263</v>
      </c>
      <c r="E3662" s="231">
        <v>6.3871283400000001E-3</v>
      </c>
      <c r="F3662" s="231">
        <v>7.7238217999999999E-4</v>
      </c>
      <c r="G3662" s="231">
        <v>1.57860664E-3</v>
      </c>
      <c r="H3662" s="231">
        <v>4.03613905E-3</v>
      </c>
    </row>
    <row r="3663" spans="1:8">
      <c r="A3663" s="227" t="s">
        <v>121</v>
      </c>
      <c r="B3663" s="227" t="s">
        <v>110</v>
      </c>
      <c r="C3663" s="227" t="s">
        <v>94</v>
      </c>
      <c r="D3663" s="230">
        <v>57</v>
      </c>
      <c r="E3663" s="231">
        <v>5.0142135299999996E-3</v>
      </c>
      <c r="F3663" s="231">
        <v>6.8307320000000004E-4</v>
      </c>
      <c r="G3663" s="231">
        <v>1.4146764899999999E-3</v>
      </c>
      <c r="H3663" s="231">
        <v>2.9164633999999999E-3</v>
      </c>
    </row>
    <row r="3664" spans="1:8">
      <c r="A3664" s="227" t="s">
        <v>121</v>
      </c>
      <c r="B3664" s="227" t="s">
        <v>108</v>
      </c>
      <c r="C3664" s="227" t="s">
        <v>95</v>
      </c>
      <c r="D3664" s="230">
        <v>32</v>
      </c>
      <c r="E3664" s="231">
        <v>6.0521554200000001E-3</v>
      </c>
      <c r="F3664" s="231">
        <v>5.6966120999999998E-4</v>
      </c>
      <c r="G3664" s="231">
        <v>1.7762584100000001E-3</v>
      </c>
      <c r="H3664" s="231">
        <v>3.7062353000000001E-3</v>
      </c>
    </row>
    <row r="3665" spans="1:8">
      <c r="A3665" s="227" t="s">
        <v>121</v>
      </c>
      <c r="B3665" s="227" t="s">
        <v>109</v>
      </c>
      <c r="C3665" s="227" t="s">
        <v>95</v>
      </c>
      <c r="D3665" s="230">
        <v>155</v>
      </c>
      <c r="E3665" s="231">
        <v>6.4849907999999998E-3</v>
      </c>
      <c r="F3665" s="231">
        <v>5.6488923999999997E-4</v>
      </c>
      <c r="G3665" s="231">
        <v>1.73626019E-3</v>
      </c>
      <c r="H3665" s="231">
        <v>4.1838408600000003E-3</v>
      </c>
    </row>
    <row r="3666" spans="1:8">
      <c r="A3666" s="227" t="s">
        <v>121</v>
      </c>
      <c r="B3666" s="227" t="s">
        <v>110</v>
      </c>
      <c r="C3666" s="227" t="s">
        <v>95</v>
      </c>
      <c r="D3666" s="230">
        <v>17</v>
      </c>
      <c r="E3666" s="231">
        <v>6.3589321799999996E-3</v>
      </c>
      <c r="F3666" s="231">
        <v>5.7734173999999996E-4</v>
      </c>
      <c r="G3666" s="231">
        <v>1.95261413E-3</v>
      </c>
      <c r="H3666" s="231">
        <v>3.8289758500000002E-3</v>
      </c>
    </row>
    <row r="3667" spans="1:8">
      <c r="A3667" s="227" t="s">
        <v>121</v>
      </c>
      <c r="B3667" s="227" t="s">
        <v>108</v>
      </c>
      <c r="C3667" s="227" t="s">
        <v>96</v>
      </c>
      <c r="D3667" s="230">
        <v>188</v>
      </c>
      <c r="E3667" s="231">
        <v>4.2318013599999997E-3</v>
      </c>
      <c r="F3667" s="231">
        <v>5.8701463000000005E-4</v>
      </c>
      <c r="G3667" s="231">
        <v>7.0946588999999997E-4</v>
      </c>
      <c r="H3667" s="231">
        <v>2.9353203599999998E-3</v>
      </c>
    </row>
    <row r="3668" spans="1:8">
      <c r="A3668" s="227" t="s">
        <v>121</v>
      </c>
      <c r="B3668" s="227" t="s">
        <v>109</v>
      </c>
      <c r="C3668" s="227" t="s">
        <v>96</v>
      </c>
      <c r="D3668" s="230">
        <v>535</v>
      </c>
      <c r="E3668" s="231">
        <v>4.85570243E-3</v>
      </c>
      <c r="F3668" s="231">
        <v>5.1198487000000004E-4</v>
      </c>
      <c r="G3668" s="231">
        <v>7.8870260000000005E-4</v>
      </c>
      <c r="H3668" s="231">
        <v>3.5550144599999999E-3</v>
      </c>
    </row>
    <row r="3669" spans="1:8">
      <c r="A3669" s="227" t="s">
        <v>121</v>
      </c>
      <c r="B3669" s="227" t="s">
        <v>110</v>
      </c>
      <c r="C3669" s="227" t="s">
        <v>96</v>
      </c>
      <c r="D3669" s="230">
        <v>69</v>
      </c>
      <c r="E3669" s="231">
        <v>4.5893717699999996E-3</v>
      </c>
      <c r="F3669" s="231">
        <v>6.0973538999999999E-4</v>
      </c>
      <c r="G3669" s="231">
        <v>7.9760444000000002E-4</v>
      </c>
      <c r="H3669" s="231">
        <v>3.1820314400000001E-3</v>
      </c>
    </row>
    <row r="3670" spans="1:8">
      <c r="A3670" s="227" t="s">
        <v>121</v>
      </c>
      <c r="B3670" s="227" t="s">
        <v>108</v>
      </c>
      <c r="C3670" s="227" t="s">
        <v>97</v>
      </c>
      <c r="D3670" s="230">
        <v>65</v>
      </c>
      <c r="E3670" s="231">
        <v>5.3972575700000002E-3</v>
      </c>
      <c r="F3670" s="231">
        <v>7.4447985E-4</v>
      </c>
      <c r="G3670" s="231">
        <v>1.4763174600000001E-3</v>
      </c>
      <c r="H3670" s="231">
        <v>3.1764598799999999E-3</v>
      </c>
    </row>
    <row r="3671" spans="1:8">
      <c r="A3671" s="227" t="s">
        <v>121</v>
      </c>
      <c r="B3671" s="227" t="s">
        <v>109</v>
      </c>
      <c r="C3671" s="227" t="s">
        <v>97</v>
      </c>
      <c r="D3671" s="230">
        <v>245</v>
      </c>
      <c r="E3671" s="231">
        <v>7.0442174500000001E-3</v>
      </c>
      <c r="F3671" s="231">
        <v>6.4110898999999999E-4</v>
      </c>
      <c r="G3671" s="231">
        <v>2.3065473700000002E-3</v>
      </c>
      <c r="H3671" s="231">
        <v>4.0965605900000002E-3</v>
      </c>
    </row>
    <row r="3672" spans="1:8">
      <c r="A3672" s="227" t="s">
        <v>121</v>
      </c>
      <c r="B3672" s="227" t="s">
        <v>110</v>
      </c>
      <c r="C3672" s="227" t="s">
        <v>97</v>
      </c>
      <c r="D3672" s="230">
        <v>52</v>
      </c>
      <c r="E3672" s="231">
        <v>5.7409630899999996E-3</v>
      </c>
      <c r="F3672" s="231">
        <v>5.4843279000000005E-4</v>
      </c>
      <c r="G3672" s="231">
        <v>1.7904199799999999E-3</v>
      </c>
      <c r="H3672" s="231">
        <v>3.4021098100000002E-3</v>
      </c>
    </row>
    <row r="3673" spans="1:8">
      <c r="A3673" s="227" t="s">
        <v>121</v>
      </c>
      <c r="B3673" s="227" t="s">
        <v>108</v>
      </c>
      <c r="C3673" s="227" t="s">
        <v>98</v>
      </c>
      <c r="D3673" s="230">
        <v>43</v>
      </c>
      <c r="E3673" s="231">
        <v>4.9300169800000002E-3</v>
      </c>
      <c r="F3673" s="231">
        <v>6.5003203000000003E-4</v>
      </c>
      <c r="G3673" s="231">
        <v>1.3404390100000001E-3</v>
      </c>
      <c r="H3673" s="231">
        <v>2.9395454900000002E-3</v>
      </c>
    </row>
    <row r="3674" spans="1:8">
      <c r="A3674" s="227" t="s">
        <v>121</v>
      </c>
      <c r="B3674" s="227" t="s">
        <v>109</v>
      </c>
      <c r="C3674" s="227" t="s">
        <v>98</v>
      </c>
      <c r="D3674" s="230">
        <v>189</v>
      </c>
      <c r="E3674" s="231">
        <v>7.1523488500000003E-3</v>
      </c>
      <c r="F3674" s="231">
        <v>7.5543775000000001E-4</v>
      </c>
      <c r="G3674" s="231">
        <v>1.8939837200000001E-3</v>
      </c>
      <c r="H3674" s="231">
        <v>4.5029269699999996E-3</v>
      </c>
    </row>
    <row r="3675" spans="1:8">
      <c r="A3675" s="227" t="s">
        <v>121</v>
      </c>
      <c r="B3675" s="227" t="s">
        <v>110</v>
      </c>
      <c r="C3675" s="227" t="s">
        <v>98</v>
      </c>
      <c r="D3675" s="230">
        <v>35</v>
      </c>
      <c r="E3675" s="231">
        <v>6.2513225499999997E-3</v>
      </c>
      <c r="F3675" s="231">
        <v>7.6554206999999996E-4</v>
      </c>
      <c r="G3675" s="231">
        <v>1.41435162E-3</v>
      </c>
      <c r="H3675" s="231">
        <v>4.0714283399999997E-3</v>
      </c>
    </row>
    <row r="3676" spans="1:8">
      <c r="A3676" s="227" t="s">
        <v>121</v>
      </c>
      <c r="B3676" s="227" t="s">
        <v>108</v>
      </c>
      <c r="C3676" s="227" t="s">
        <v>99</v>
      </c>
      <c r="D3676" s="230">
        <v>210</v>
      </c>
      <c r="E3676" s="231">
        <v>4.9221778899999997E-3</v>
      </c>
      <c r="F3676" s="231">
        <v>1.13282604E-3</v>
      </c>
      <c r="G3676" s="231">
        <v>6.6699711000000001E-4</v>
      </c>
      <c r="H3676" s="231">
        <v>3.1223542600000002E-3</v>
      </c>
    </row>
    <row r="3677" spans="1:8">
      <c r="A3677" s="227" t="s">
        <v>121</v>
      </c>
      <c r="B3677" s="227" t="s">
        <v>109</v>
      </c>
      <c r="C3677" s="227" t="s">
        <v>99</v>
      </c>
      <c r="D3677" s="230">
        <v>568</v>
      </c>
      <c r="E3677" s="231">
        <v>5.1067135400000001E-3</v>
      </c>
      <c r="F3677" s="231">
        <v>8.1519766999999996E-4</v>
      </c>
      <c r="G3677" s="231">
        <v>6.7009382000000005E-4</v>
      </c>
      <c r="H3677" s="231">
        <v>3.6214215899999999E-3</v>
      </c>
    </row>
    <row r="3678" spans="1:8">
      <c r="A3678" s="227" t="s">
        <v>121</v>
      </c>
      <c r="B3678" s="227" t="s">
        <v>110</v>
      </c>
      <c r="C3678" s="227" t="s">
        <v>99</v>
      </c>
      <c r="D3678" s="230">
        <v>64</v>
      </c>
      <c r="E3678" s="231">
        <v>5.2211730899999996E-3</v>
      </c>
      <c r="F3678" s="231">
        <v>9.9482759000000002E-4</v>
      </c>
      <c r="G3678" s="231">
        <v>6.9046559000000005E-4</v>
      </c>
      <c r="H3678" s="231">
        <v>3.5358794100000001E-3</v>
      </c>
    </row>
    <row r="3679" spans="1:8">
      <c r="A3679" s="227" t="s">
        <v>121</v>
      </c>
      <c r="B3679" s="227" t="s">
        <v>108</v>
      </c>
      <c r="C3679" s="227" t="s">
        <v>100</v>
      </c>
      <c r="D3679" s="230">
        <v>122</v>
      </c>
      <c r="E3679" s="231">
        <v>5.2916284399999996E-3</v>
      </c>
      <c r="F3679" s="231">
        <v>5.1665884000000003E-4</v>
      </c>
      <c r="G3679" s="231">
        <v>1.5729353799999999E-3</v>
      </c>
      <c r="H3679" s="231">
        <v>3.20203376E-3</v>
      </c>
    </row>
    <row r="3680" spans="1:8">
      <c r="A3680" s="227" t="s">
        <v>121</v>
      </c>
      <c r="B3680" s="227" t="s">
        <v>109</v>
      </c>
      <c r="C3680" s="227" t="s">
        <v>100</v>
      </c>
      <c r="D3680" s="230">
        <v>485</v>
      </c>
      <c r="E3680" s="231">
        <v>5.7825980900000004E-3</v>
      </c>
      <c r="F3680" s="231">
        <v>4.8959503999999995E-4</v>
      </c>
      <c r="G3680" s="231">
        <v>1.4859438400000001E-3</v>
      </c>
      <c r="H3680" s="231">
        <v>3.8070587499999999E-3</v>
      </c>
    </row>
    <row r="3681" spans="1:8">
      <c r="A3681" s="227" t="s">
        <v>121</v>
      </c>
      <c r="B3681" s="227" t="s">
        <v>110</v>
      </c>
      <c r="C3681" s="227" t="s">
        <v>100</v>
      </c>
      <c r="D3681" s="230">
        <v>66</v>
      </c>
      <c r="E3681" s="231">
        <v>5.8108864200000004E-3</v>
      </c>
      <c r="F3681" s="231">
        <v>8.1176320000000003E-4</v>
      </c>
      <c r="G3681" s="231">
        <v>1.63615295E-3</v>
      </c>
      <c r="H3681" s="231">
        <v>3.36296975E-3</v>
      </c>
    </row>
    <row r="3682" spans="1:8">
      <c r="A3682" s="227" t="s">
        <v>121</v>
      </c>
      <c r="B3682" s="227" t="s">
        <v>108</v>
      </c>
      <c r="C3682" s="227" t="s">
        <v>101</v>
      </c>
      <c r="D3682" s="230">
        <v>88</v>
      </c>
      <c r="E3682" s="231">
        <v>5.1884729899999999E-3</v>
      </c>
      <c r="F3682" s="231">
        <v>8.1702415000000001E-4</v>
      </c>
      <c r="G3682" s="231">
        <v>1.8542190400000001E-3</v>
      </c>
      <c r="H3682" s="231">
        <v>2.5172293400000001E-3</v>
      </c>
    </row>
    <row r="3683" spans="1:8">
      <c r="A3683" s="227" t="s">
        <v>121</v>
      </c>
      <c r="B3683" s="227" t="s">
        <v>109</v>
      </c>
      <c r="C3683" s="227" t="s">
        <v>101</v>
      </c>
      <c r="D3683" s="230">
        <v>267</v>
      </c>
      <c r="E3683" s="231">
        <v>7.06157209E-3</v>
      </c>
      <c r="F3683" s="231">
        <v>6.8018251999999997E-4</v>
      </c>
      <c r="G3683" s="231">
        <v>2.4450337700000001E-3</v>
      </c>
      <c r="H3683" s="231">
        <v>3.9363553700000001E-3</v>
      </c>
    </row>
    <row r="3684" spans="1:8">
      <c r="A3684" s="227" t="s">
        <v>121</v>
      </c>
      <c r="B3684" s="227" t="s">
        <v>110</v>
      </c>
      <c r="C3684" s="227" t="s">
        <v>101</v>
      </c>
      <c r="D3684" s="230">
        <v>49</v>
      </c>
      <c r="E3684" s="231">
        <v>5.5387847300000003E-3</v>
      </c>
      <c r="F3684" s="231">
        <v>7.3459912999999997E-4</v>
      </c>
      <c r="G3684" s="231">
        <v>1.86791357E-3</v>
      </c>
      <c r="H3684" s="231">
        <v>2.9362714900000001E-3</v>
      </c>
    </row>
    <row r="3685" spans="1:8">
      <c r="A3685" s="227" t="s">
        <v>121</v>
      </c>
      <c r="B3685" s="227" t="s">
        <v>108</v>
      </c>
      <c r="C3685" s="227" t="s">
        <v>102</v>
      </c>
      <c r="D3685" s="230">
        <v>173</v>
      </c>
      <c r="E3685" s="231">
        <v>5.12584272E-3</v>
      </c>
      <c r="F3685" s="231">
        <v>7.8355790999999999E-4</v>
      </c>
      <c r="G3685" s="231">
        <v>9.0752759000000001E-4</v>
      </c>
      <c r="H3685" s="231">
        <v>3.4347567499999998E-3</v>
      </c>
    </row>
    <row r="3686" spans="1:8">
      <c r="A3686" s="227" t="s">
        <v>121</v>
      </c>
      <c r="B3686" s="227" t="s">
        <v>109</v>
      </c>
      <c r="C3686" s="227" t="s">
        <v>102</v>
      </c>
      <c r="D3686" s="230">
        <v>318</v>
      </c>
      <c r="E3686" s="231">
        <v>5.77367929E-3</v>
      </c>
      <c r="F3686" s="231">
        <v>6.9568169000000003E-4</v>
      </c>
      <c r="G3686" s="231">
        <v>8.6339654999999997E-4</v>
      </c>
      <c r="H3686" s="231">
        <v>4.2146005800000001E-3</v>
      </c>
    </row>
    <row r="3687" spans="1:8">
      <c r="A3687" s="227" t="s">
        <v>121</v>
      </c>
      <c r="B3687" s="227" t="s">
        <v>110</v>
      </c>
      <c r="C3687" s="227" t="s">
        <v>102</v>
      </c>
      <c r="D3687" s="230">
        <v>57</v>
      </c>
      <c r="E3687" s="231">
        <v>4.9262911600000004E-3</v>
      </c>
      <c r="F3687" s="231">
        <v>9.4440360000000001E-4</v>
      </c>
      <c r="G3687" s="231">
        <v>1.0197366E-3</v>
      </c>
      <c r="H3687" s="231">
        <v>2.9621504999999999E-3</v>
      </c>
    </row>
    <row r="3688" spans="1:8">
      <c r="A3688" s="227" t="s">
        <v>121</v>
      </c>
      <c r="B3688" s="227" t="s">
        <v>108</v>
      </c>
      <c r="C3688" s="227" t="s">
        <v>103</v>
      </c>
      <c r="D3688" s="230">
        <v>247</v>
      </c>
      <c r="E3688" s="231">
        <v>3.3922343599999999E-3</v>
      </c>
      <c r="F3688" s="231">
        <v>3.1198430000000001E-4</v>
      </c>
      <c r="G3688" s="231">
        <v>7.1004811999999997E-4</v>
      </c>
      <c r="H3688" s="231">
        <v>2.3702014400000001E-3</v>
      </c>
    </row>
    <row r="3689" spans="1:8">
      <c r="A3689" s="227" t="s">
        <v>121</v>
      </c>
      <c r="B3689" s="227" t="s">
        <v>109</v>
      </c>
      <c r="C3689" s="227" t="s">
        <v>103</v>
      </c>
      <c r="D3689" s="230">
        <v>474</v>
      </c>
      <c r="E3689" s="231">
        <v>3.8603441500000002E-3</v>
      </c>
      <c r="F3689" s="231">
        <v>2.8795981999999999E-4</v>
      </c>
      <c r="G3689" s="231">
        <v>7.1324596999999997E-4</v>
      </c>
      <c r="H3689" s="231">
        <v>2.8591379100000001E-3</v>
      </c>
    </row>
    <row r="3690" spans="1:8">
      <c r="A3690" s="227" t="s">
        <v>121</v>
      </c>
      <c r="B3690" s="227" t="s">
        <v>110</v>
      </c>
      <c r="C3690" s="227" t="s">
        <v>103</v>
      </c>
      <c r="D3690" s="230">
        <v>65</v>
      </c>
      <c r="E3690" s="231">
        <v>3.4325140100000002E-3</v>
      </c>
      <c r="F3690" s="231">
        <v>3.4686591000000002E-4</v>
      </c>
      <c r="G3690" s="231">
        <v>6.9693710000000005E-4</v>
      </c>
      <c r="H3690" s="231">
        <v>2.3887105699999999E-3</v>
      </c>
    </row>
    <row r="3691" spans="1:8">
      <c r="A3691" s="227" t="s">
        <v>121</v>
      </c>
      <c r="B3691" s="227" t="s">
        <v>108</v>
      </c>
      <c r="C3691" s="227" t="s">
        <v>104</v>
      </c>
      <c r="D3691" s="230">
        <v>49</v>
      </c>
      <c r="E3691" s="231">
        <v>4.2148523700000001E-3</v>
      </c>
      <c r="F3691" s="231">
        <v>2.6856550000000002E-4</v>
      </c>
      <c r="G3691" s="231">
        <v>1.20535689E-3</v>
      </c>
      <c r="H3691" s="231">
        <v>2.7409294599999999E-3</v>
      </c>
    </row>
    <row r="3692" spans="1:8">
      <c r="A3692" s="227" t="s">
        <v>121</v>
      </c>
      <c r="B3692" s="227" t="s">
        <v>109</v>
      </c>
      <c r="C3692" s="227" t="s">
        <v>104</v>
      </c>
      <c r="D3692" s="230">
        <v>147</v>
      </c>
      <c r="E3692" s="231">
        <v>5.5890178100000002E-3</v>
      </c>
      <c r="F3692" s="231">
        <v>2.1864743E-4</v>
      </c>
      <c r="G3692" s="231">
        <v>1.4151862E-3</v>
      </c>
      <c r="H3692" s="231">
        <v>3.95518369E-3</v>
      </c>
    </row>
    <row r="3693" spans="1:8">
      <c r="A3693" s="227" t="s">
        <v>121</v>
      </c>
      <c r="B3693" s="227" t="s">
        <v>110</v>
      </c>
      <c r="C3693" s="227" t="s">
        <v>104</v>
      </c>
      <c r="D3693" s="230">
        <v>23</v>
      </c>
      <c r="E3693" s="231">
        <v>6.0436792800000003E-3</v>
      </c>
      <c r="F3693" s="231">
        <v>3.2357054999999999E-4</v>
      </c>
      <c r="G3693" s="231">
        <v>1.8372582600000001E-3</v>
      </c>
      <c r="H3693" s="231">
        <v>3.8828499899999998E-3</v>
      </c>
    </row>
    <row r="3694" spans="1:8">
      <c r="A3694" s="227" t="s">
        <v>121</v>
      </c>
      <c r="B3694" s="227" t="s">
        <v>108</v>
      </c>
      <c r="C3694" s="227" t="s">
        <v>105</v>
      </c>
      <c r="D3694" s="230">
        <v>799</v>
      </c>
      <c r="E3694" s="231">
        <v>4.68647128E-3</v>
      </c>
      <c r="F3694" s="231">
        <v>1.10089845E-3</v>
      </c>
      <c r="G3694" s="231">
        <v>8.1206808E-4</v>
      </c>
      <c r="H3694" s="231">
        <v>2.7735042599999998E-3</v>
      </c>
    </row>
    <row r="3695" spans="1:8">
      <c r="A3695" s="227" t="s">
        <v>121</v>
      </c>
      <c r="B3695" s="227" t="s">
        <v>109</v>
      </c>
      <c r="C3695" s="227" t="s">
        <v>105</v>
      </c>
      <c r="D3695" s="230">
        <v>1255</v>
      </c>
      <c r="E3695" s="231">
        <v>4.4644382999999999E-3</v>
      </c>
      <c r="F3695" s="231">
        <v>8.2179591E-4</v>
      </c>
      <c r="G3695" s="231">
        <v>7.8308963000000003E-4</v>
      </c>
      <c r="H3695" s="231">
        <v>2.8595522900000002E-3</v>
      </c>
    </row>
    <row r="3696" spans="1:8">
      <c r="A3696" s="227" t="s">
        <v>121</v>
      </c>
      <c r="B3696" s="227" t="s">
        <v>110</v>
      </c>
      <c r="C3696" s="227" t="s">
        <v>105</v>
      </c>
      <c r="D3696" s="230">
        <v>204</v>
      </c>
      <c r="E3696" s="231">
        <v>4.4395082000000001E-3</v>
      </c>
      <c r="F3696" s="231">
        <v>1.0228301699999999E-3</v>
      </c>
      <c r="G3696" s="231">
        <v>8.0615671000000002E-4</v>
      </c>
      <c r="H3696" s="231">
        <v>2.6105208100000001E-3</v>
      </c>
    </row>
    <row r="3697" spans="1:8">
      <c r="A3697" s="227" t="s">
        <v>121</v>
      </c>
      <c r="B3697" s="227" t="s">
        <v>108</v>
      </c>
      <c r="C3697" s="227" t="s">
        <v>106</v>
      </c>
      <c r="D3697" s="230">
        <v>151</v>
      </c>
      <c r="E3697" s="231">
        <v>5.6355774200000002E-3</v>
      </c>
      <c r="F3697" s="231">
        <v>1.0210477300000001E-3</v>
      </c>
      <c r="G3697" s="231">
        <v>1.90857224E-3</v>
      </c>
      <c r="H3697" s="231">
        <v>2.70595694E-3</v>
      </c>
    </row>
    <row r="3698" spans="1:8">
      <c r="A3698" s="227" t="s">
        <v>121</v>
      </c>
      <c r="B3698" s="227" t="s">
        <v>109</v>
      </c>
      <c r="C3698" s="227" t="s">
        <v>106</v>
      </c>
      <c r="D3698" s="230">
        <v>291</v>
      </c>
      <c r="E3698" s="231">
        <v>6.1214122099999997E-3</v>
      </c>
      <c r="F3698" s="231">
        <v>8.8563518999999996E-4</v>
      </c>
      <c r="G3698" s="231">
        <v>1.9075742000000001E-3</v>
      </c>
      <c r="H3698" s="231">
        <v>3.3282022999999998E-3</v>
      </c>
    </row>
    <row r="3699" spans="1:8">
      <c r="A3699" s="227" t="s">
        <v>121</v>
      </c>
      <c r="B3699" s="227" t="s">
        <v>110</v>
      </c>
      <c r="C3699" s="227" t="s">
        <v>106</v>
      </c>
      <c r="D3699" s="230">
        <v>60</v>
      </c>
      <c r="E3699" s="231">
        <v>5.6894287800000002E-3</v>
      </c>
      <c r="F3699" s="231">
        <v>8.9679767999999995E-4</v>
      </c>
      <c r="G3699" s="231">
        <v>1.7690970399999999E-3</v>
      </c>
      <c r="H3699" s="231">
        <v>3.0235337400000002E-3</v>
      </c>
    </row>
    <row r="3700" spans="1:8">
      <c r="A3700" s="227" t="s">
        <v>121</v>
      </c>
      <c r="B3700" s="227" t="s">
        <v>108</v>
      </c>
      <c r="C3700" s="227" t="s">
        <v>107</v>
      </c>
      <c r="D3700" s="230">
        <v>385</v>
      </c>
      <c r="E3700" s="231">
        <v>4.6472760800000002E-3</v>
      </c>
      <c r="F3700" s="231">
        <v>6.9101706999999998E-4</v>
      </c>
      <c r="G3700" s="231">
        <v>8.4710172999999996E-4</v>
      </c>
      <c r="H3700" s="231">
        <v>3.1091568099999999E-3</v>
      </c>
    </row>
    <row r="3701" spans="1:8">
      <c r="A3701" s="227" t="s">
        <v>121</v>
      </c>
      <c r="B3701" s="227" t="s">
        <v>109</v>
      </c>
      <c r="C3701" s="227" t="s">
        <v>107</v>
      </c>
      <c r="D3701" s="230">
        <v>971</v>
      </c>
      <c r="E3701" s="231">
        <v>4.6848297400000002E-3</v>
      </c>
      <c r="F3701" s="231">
        <v>5.5693799999999999E-4</v>
      </c>
      <c r="G3701" s="231">
        <v>8.9193056999999998E-4</v>
      </c>
      <c r="H3701" s="231">
        <v>3.2359606899999998E-3</v>
      </c>
    </row>
    <row r="3702" spans="1:8">
      <c r="A3702" s="227" t="s">
        <v>121</v>
      </c>
      <c r="B3702" s="227" t="s">
        <v>110</v>
      </c>
      <c r="C3702" s="227" t="s">
        <v>107</v>
      </c>
      <c r="D3702" s="230">
        <v>119</v>
      </c>
      <c r="E3702" s="231">
        <v>4.6856518100000001E-3</v>
      </c>
      <c r="F3702" s="231">
        <v>6.0097625E-4</v>
      </c>
      <c r="G3702" s="231">
        <v>9.7747408999999995E-4</v>
      </c>
      <c r="H3702" s="231">
        <v>3.1072009800000001E-3</v>
      </c>
    </row>
    <row r="3703" spans="1:8">
      <c r="A3703" s="227" t="s">
        <v>122</v>
      </c>
      <c r="B3703" s="227" t="s">
        <v>108</v>
      </c>
      <c r="C3703" s="227" t="s">
        <v>58</v>
      </c>
      <c r="D3703" s="230">
        <v>11020</v>
      </c>
      <c r="E3703" s="231">
        <v>4.6742431400000001E-3</v>
      </c>
      <c r="F3703" s="231">
        <v>8.8835091000000004E-4</v>
      </c>
      <c r="G3703" s="231">
        <v>9.7002060000000003E-4</v>
      </c>
      <c r="H3703" s="231">
        <v>2.81587115E-3</v>
      </c>
    </row>
    <row r="3704" spans="1:8">
      <c r="A3704" s="227" t="s">
        <v>122</v>
      </c>
      <c r="B3704" s="227" t="s">
        <v>109</v>
      </c>
      <c r="C3704" s="227" t="s">
        <v>58</v>
      </c>
      <c r="D3704" s="230">
        <v>19392</v>
      </c>
      <c r="E3704" s="231">
        <v>5.2879472300000003E-3</v>
      </c>
      <c r="F3704" s="231">
        <v>6.8943246999999999E-4</v>
      </c>
      <c r="G3704" s="231">
        <v>1.17974181E-3</v>
      </c>
      <c r="H3704" s="231">
        <v>3.4187724599999999E-3</v>
      </c>
    </row>
    <row r="3705" spans="1:8">
      <c r="A3705" s="227" t="s">
        <v>122</v>
      </c>
      <c r="B3705" s="227" t="s">
        <v>110</v>
      </c>
      <c r="C3705" s="227" t="s">
        <v>58</v>
      </c>
      <c r="D3705" s="230">
        <v>3524</v>
      </c>
      <c r="E3705" s="231">
        <v>4.8326847599999999E-3</v>
      </c>
      <c r="F3705" s="231">
        <v>7.9150681E-4</v>
      </c>
      <c r="G3705" s="231">
        <v>1.14247647E-3</v>
      </c>
      <c r="H3705" s="231">
        <v>2.8987010000000001E-3</v>
      </c>
    </row>
    <row r="3706" spans="1:8">
      <c r="A3706" s="227" t="s">
        <v>122</v>
      </c>
      <c r="B3706" s="227" t="s">
        <v>108</v>
      </c>
      <c r="C3706" s="227" t="s">
        <v>63</v>
      </c>
      <c r="D3706" s="230">
        <v>201</v>
      </c>
      <c r="E3706" s="231">
        <v>5.1607123699999998E-3</v>
      </c>
      <c r="F3706" s="231">
        <v>1.00084045E-3</v>
      </c>
      <c r="G3706" s="231">
        <v>1.16748408E-3</v>
      </c>
      <c r="H3706" s="231">
        <v>2.9923873499999999E-3</v>
      </c>
    </row>
    <row r="3707" spans="1:8">
      <c r="A3707" s="227" t="s">
        <v>122</v>
      </c>
      <c r="B3707" s="227" t="s">
        <v>109</v>
      </c>
      <c r="C3707" s="227" t="s">
        <v>63</v>
      </c>
      <c r="D3707" s="230">
        <v>322</v>
      </c>
      <c r="E3707" s="231">
        <v>5.3947763399999999E-3</v>
      </c>
      <c r="F3707" s="231">
        <v>8.1083195000000003E-4</v>
      </c>
      <c r="G3707" s="231">
        <v>1.38220301E-3</v>
      </c>
      <c r="H3707" s="231">
        <v>3.2017409000000001E-3</v>
      </c>
    </row>
    <row r="3708" spans="1:8">
      <c r="A3708" s="227" t="s">
        <v>122</v>
      </c>
      <c r="B3708" s="227" t="s">
        <v>110</v>
      </c>
      <c r="C3708" s="227" t="s">
        <v>63</v>
      </c>
      <c r="D3708" s="230">
        <v>68</v>
      </c>
      <c r="E3708" s="231">
        <v>5.2631397099999998E-3</v>
      </c>
      <c r="F3708" s="231">
        <v>1.02753923E-3</v>
      </c>
      <c r="G3708" s="231">
        <v>1.19127834E-3</v>
      </c>
      <c r="H3708" s="231">
        <v>3.04432166E-3</v>
      </c>
    </row>
    <row r="3709" spans="1:8">
      <c r="A3709" s="227" t="s">
        <v>122</v>
      </c>
      <c r="B3709" s="227" t="s">
        <v>108</v>
      </c>
      <c r="C3709" s="227" t="s">
        <v>64</v>
      </c>
      <c r="D3709" s="230">
        <v>136</v>
      </c>
      <c r="E3709" s="231">
        <v>4.6417991699999996E-3</v>
      </c>
      <c r="F3709" s="231">
        <v>7.3920864000000003E-4</v>
      </c>
      <c r="G3709" s="231">
        <v>1.27553082E-3</v>
      </c>
      <c r="H3709" s="231">
        <v>2.62705926E-3</v>
      </c>
    </row>
    <row r="3710" spans="1:8">
      <c r="A3710" s="227" t="s">
        <v>122</v>
      </c>
      <c r="B3710" s="227" t="s">
        <v>109</v>
      </c>
      <c r="C3710" s="227" t="s">
        <v>64</v>
      </c>
      <c r="D3710" s="230">
        <v>240</v>
      </c>
      <c r="E3710" s="231">
        <v>5.2844326299999996E-3</v>
      </c>
      <c r="F3710" s="231">
        <v>5.6042609000000001E-4</v>
      </c>
      <c r="G3710" s="231">
        <v>1.5246429E-3</v>
      </c>
      <c r="H3710" s="231">
        <v>3.19936316E-3</v>
      </c>
    </row>
    <row r="3711" spans="1:8">
      <c r="A3711" s="227" t="s">
        <v>122</v>
      </c>
      <c r="B3711" s="227" t="s">
        <v>110</v>
      </c>
      <c r="C3711" s="227" t="s">
        <v>64</v>
      </c>
      <c r="D3711" s="230">
        <v>65</v>
      </c>
      <c r="E3711" s="231">
        <v>4.8837248200000001E-3</v>
      </c>
      <c r="F3711" s="231">
        <v>7.2275615000000001E-4</v>
      </c>
      <c r="G3711" s="231">
        <v>1.5236820700000001E-3</v>
      </c>
      <c r="H3711" s="231">
        <v>2.6372860600000002E-3</v>
      </c>
    </row>
    <row r="3712" spans="1:8">
      <c r="A3712" s="227" t="s">
        <v>122</v>
      </c>
      <c r="B3712" s="227" t="s">
        <v>108</v>
      </c>
      <c r="C3712" s="227" t="s">
        <v>65</v>
      </c>
      <c r="D3712" s="230">
        <v>129</v>
      </c>
      <c r="E3712" s="231">
        <v>5.0557168200000002E-3</v>
      </c>
      <c r="F3712" s="231">
        <v>9.5391880000000005E-4</v>
      </c>
      <c r="G3712" s="231">
        <v>9.8559048999999994E-4</v>
      </c>
      <c r="H3712" s="231">
        <v>3.1162070300000001E-3</v>
      </c>
    </row>
    <row r="3713" spans="1:8">
      <c r="A3713" s="227" t="s">
        <v>122</v>
      </c>
      <c r="B3713" s="227" t="s">
        <v>109</v>
      </c>
      <c r="C3713" s="227" t="s">
        <v>65</v>
      </c>
      <c r="D3713" s="230">
        <v>243</v>
      </c>
      <c r="E3713" s="231">
        <v>5.7428838499999999E-3</v>
      </c>
      <c r="F3713" s="231">
        <v>7.9703906999999997E-4</v>
      </c>
      <c r="G3713" s="231">
        <v>9.9151209999999998E-4</v>
      </c>
      <c r="H3713" s="231">
        <v>3.9543321799999998E-3</v>
      </c>
    </row>
    <row r="3714" spans="1:8">
      <c r="A3714" s="227" t="s">
        <v>122</v>
      </c>
      <c r="B3714" s="227" t="s">
        <v>110</v>
      </c>
      <c r="C3714" s="227" t="s">
        <v>65</v>
      </c>
      <c r="D3714" s="230">
        <v>44</v>
      </c>
      <c r="E3714" s="231">
        <v>5.1822914500000003E-3</v>
      </c>
      <c r="F3714" s="231">
        <v>9.7616768E-4</v>
      </c>
      <c r="G3714" s="231">
        <v>1.13478509E-3</v>
      </c>
      <c r="H3714" s="231">
        <v>3.0713381400000002E-3</v>
      </c>
    </row>
    <row r="3715" spans="1:8">
      <c r="A3715" s="227" t="s">
        <v>122</v>
      </c>
      <c r="B3715" s="227" t="s">
        <v>108</v>
      </c>
      <c r="C3715" s="227" t="s">
        <v>66</v>
      </c>
      <c r="D3715" s="230">
        <v>108</v>
      </c>
      <c r="E3715" s="231">
        <v>5.9279618799999998E-3</v>
      </c>
      <c r="F3715" s="231">
        <v>1.29211651E-3</v>
      </c>
      <c r="G3715" s="231">
        <v>8.9002464000000005E-4</v>
      </c>
      <c r="H3715" s="231">
        <v>3.7458202599999998E-3</v>
      </c>
    </row>
    <row r="3716" spans="1:8">
      <c r="A3716" s="227" t="s">
        <v>122</v>
      </c>
      <c r="B3716" s="227" t="s">
        <v>109</v>
      </c>
      <c r="C3716" s="227" t="s">
        <v>66</v>
      </c>
      <c r="D3716" s="230">
        <v>270</v>
      </c>
      <c r="E3716" s="231">
        <v>6.5192041400000001E-3</v>
      </c>
      <c r="F3716" s="231">
        <v>1.0570127800000001E-3</v>
      </c>
      <c r="G3716" s="231">
        <v>9.9078335999999993E-4</v>
      </c>
      <c r="H3716" s="231">
        <v>4.4714075099999999E-3</v>
      </c>
    </row>
    <row r="3717" spans="1:8">
      <c r="A3717" s="227" t="s">
        <v>122</v>
      </c>
      <c r="B3717" s="227" t="s">
        <v>110</v>
      </c>
      <c r="C3717" s="227" t="s">
        <v>66</v>
      </c>
      <c r="D3717" s="230">
        <v>42</v>
      </c>
      <c r="E3717" s="231">
        <v>6.4236108999999996E-3</v>
      </c>
      <c r="F3717" s="231">
        <v>1.3944001399999999E-3</v>
      </c>
      <c r="G3717" s="231">
        <v>1.0998123400000001E-3</v>
      </c>
      <c r="H3717" s="231">
        <v>3.9293978700000003E-3</v>
      </c>
    </row>
    <row r="3718" spans="1:8">
      <c r="A3718" s="227" t="s">
        <v>122</v>
      </c>
      <c r="B3718" s="227" t="s">
        <v>108</v>
      </c>
      <c r="C3718" s="227" t="s">
        <v>67</v>
      </c>
      <c r="D3718" s="230">
        <v>57</v>
      </c>
      <c r="E3718" s="231">
        <v>6.1641079699999999E-3</v>
      </c>
      <c r="F3718" s="231">
        <v>6.0164859000000001E-4</v>
      </c>
      <c r="G3718" s="231">
        <v>1.42503225E-3</v>
      </c>
      <c r="H3718" s="231">
        <v>4.1374266499999996E-3</v>
      </c>
    </row>
    <row r="3719" spans="1:8">
      <c r="A3719" s="227" t="s">
        <v>122</v>
      </c>
      <c r="B3719" s="227" t="s">
        <v>109</v>
      </c>
      <c r="C3719" s="227" t="s">
        <v>67</v>
      </c>
      <c r="D3719" s="230">
        <v>196</v>
      </c>
      <c r="E3719" s="231">
        <v>6.65213977E-3</v>
      </c>
      <c r="F3719" s="231">
        <v>5.8691158999999999E-4</v>
      </c>
      <c r="G3719" s="231">
        <v>1.90629698E-3</v>
      </c>
      <c r="H3719" s="231">
        <v>4.1589307099999997E-3</v>
      </c>
    </row>
    <row r="3720" spans="1:8">
      <c r="A3720" s="227" t="s">
        <v>122</v>
      </c>
      <c r="B3720" s="227" t="s">
        <v>110</v>
      </c>
      <c r="C3720" s="227" t="s">
        <v>67</v>
      </c>
      <c r="D3720" s="230">
        <v>39</v>
      </c>
      <c r="E3720" s="231">
        <v>5.8662746500000003E-3</v>
      </c>
      <c r="F3720" s="231">
        <v>5.5318119000000003E-4</v>
      </c>
      <c r="G3720" s="231">
        <v>1.8560064400000001E-3</v>
      </c>
      <c r="H3720" s="231">
        <v>3.4570866499999998E-3</v>
      </c>
    </row>
    <row r="3721" spans="1:8">
      <c r="A3721" s="227" t="s">
        <v>122</v>
      </c>
      <c r="B3721" s="227" t="s">
        <v>108</v>
      </c>
      <c r="C3721" s="227" t="s">
        <v>68</v>
      </c>
      <c r="D3721" s="230">
        <v>95</v>
      </c>
      <c r="E3721" s="231">
        <v>5.3132307799999999E-3</v>
      </c>
      <c r="F3721" s="231">
        <v>9.3299197999999997E-4</v>
      </c>
      <c r="G3721" s="231">
        <v>1.1543613499999999E-3</v>
      </c>
      <c r="H3721" s="231">
        <v>3.2258769400000001E-3</v>
      </c>
    </row>
    <row r="3722" spans="1:8">
      <c r="A3722" s="227" t="s">
        <v>122</v>
      </c>
      <c r="B3722" s="227" t="s">
        <v>109</v>
      </c>
      <c r="C3722" s="227" t="s">
        <v>68</v>
      </c>
      <c r="D3722" s="230">
        <v>361</v>
      </c>
      <c r="E3722" s="231">
        <v>5.8716141100000003E-3</v>
      </c>
      <c r="F3722" s="231">
        <v>7.6491459000000003E-4</v>
      </c>
      <c r="G3722" s="231">
        <v>1.2441646299999999E-3</v>
      </c>
      <c r="H3722" s="231">
        <v>3.8625343900000001E-3</v>
      </c>
    </row>
    <row r="3723" spans="1:8">
      <c r="A3723" s="227" t="s">
        <v>122</v>
      </c>
      <c r="B3723" s="227" t="s">
        <v>110</v>
      </c>
      <c r="C3723" s="227" t="s">
        <v>68</v>
      </c>
      <c r="D3723" s="230">
        <v>30</v>
      </c>
      <c r="E3723" s="231">
        <v>6.0312497600000002E-3</v>
      </c>
      <c r="F3723" s="231">
        <v>8.7538551999999999E-4</v>
      </c>
      <c r="G3723" s="231">
        <v>1.43711395E-3</v>
      </c>
      <c r="H3723" s="231">
        <v>3.7187497599999999E-3</v>
      </c>
    </row>
    <row r="3724" spans="1:8">
      <c r="A3724" s="227" t="s">
        <v>122</v>
      </c>
      <c r="B3724" s="227" t="s">
        <v>108</v>
      </c>
      <c r="C3724" s="227" t="s">
        <v>69</v>
      </c>
      <c r="D3724" s="230">
        <v>41</v>
      </c>
      <c r="E3724" s="231">
        <v>3.34518947E-3</v>
      </c>
      <c r="F3724" s="231">
        <v>2.6535654999999998E-4</v>
      </c>
      <c r="G3724" s="231">
        <v>5.5273238999999997E-4</v>
      </c>
      <c r="H3724" s="231">
        <v>2.52710001E-3</v>
      </c>
    </row>
    <row r="3725" spans="1:8">
      <c r="A3725" s="227" t="s">
        <v>122</v>
      </c>
      <c r="B3725" s="227" t="s">
        <v>109</v>
      </c>
      <c r="C3725" s="227" t="s">
        <v>69</v>
      </c>
      <c r="D3725" s="230">
        <v>210</v>
      </c>
      <c r="E3725" s="231">
        <v>3.7558970400000001E-3</v>
      </c>
      <c r="F3725" s="231">
        <v>2.9932734E-4</v>
      </c>
      <c r="G3725" s="231">
        <v>6.3624315000000004E-4</v>
      </c>
      <c r="H3725" s="231">
        <v>2.82032603E-3</v>
      </c>
    </row>
    <row r="3726" spans="1:8">
      <c r="A3726" s="227" t="s">
        <v>122</v>
      </c>
      <c r="B3726" s="227" t="s">
        <v>110</v>
      </c>
      <c r="C3726" s="227" t="s">
        <v>69</v>
      </c>
      <c r="D3726" s="230">
        <v>11</v>
      </c>
      <c r="E3726" s="231">
        <v>3.8415402100000001E-3</v>
      </c>
      <c r="F3726" s="231">
        <v>3.8615296000000003E-4</v>
      </c>
      <c r="G3726" s="231">
        <v>7.9861079000000004E-4</v>
      </c>
      <c r="H3726" s="231">
        <v>2.6567758099999999E-3</v>
      </c>
    </row>
    <row r="3727" spans="1:8">
      <c r="A3727" s="227" t="s">
        <v>122</v>
      </c>
      <c r="B3727" s="227" t="s">
        <v>108</v>
      </c>
      <c r="C3727" s="227" t="s">
        <v>70</v>
      </c>
      <c r="D3727" s="230">
        <v>54</v>
      </c>
      <c r="E3727" s="231">
        <v>6.1601935100000001E-3</v>
      </c>
      <c r="F3727" s="231">
        <v>1.1878426599999999E-3</v>
      </c>
      <c r="G3727" s="231">
        <v>1.5599277E-3</v>
      </c>
      <c r="H3727" s="231">
        <v>3.4124225899999998E-3</v>
      </c>
    </row>
    <row r="3728" spans="1:8">
      <c r="A3728" s="227" t="s">
        <v>122</v>
      </c>
      <c r="B3728" s="227" t="s">
        <v>109</v>
      </c>
      <c r="C3728" s="227" t="s">
        <v>70</v>
      </c>
      <c r="D3728" s="230">
        <v>209</v>
      </c>
      <c r="E3728" s="231">
        <v>7.2650294300000001E-3</v>
      </c>
      <c r="F3728" s="231">
        <v>9.6546581E-4</v>
      </c>
      <c r="G3728" s="231">
        <v>1.76463072E-3</v>
      </c>
      <c r="H3728" s="231">
        <v>4.5349323900000004E-3</v>
      </c>
    </row>
    <row r="3729" spans="1:8">
      <c r="A3729" s="227" t="s">
        <v>122</v>
      </c>
      <c r="B3729" s="227" t="s">
        <v>110</v>
      </c>
      <c r="C3729" s="227" t="s">
        <v>70</v>
      </c>
      <c r="D3729" s="230">
        <v>51</v>
      </c>
      <c r="E3729" s="231">
        <v>5.8644242999999997E-3</v>
      </c>
      <c r="F3729" s="231">
        <v>1.0464322199999999E-3</v>
      </c>
      <c r="G3729" s="231">
        <v>1.30718929E-3</v>
      </c>
      <c r="H3729" s="231">
        <v>3.5108022499999998E-3</v>
      </c>
    </row>
    <row r="3730" spans="1:8">
      <c r="A3730" s="227" t="s">
        <v>122</v>
      </c>
      <c r="B3730" s="227" t="s">
        <v>108</v>
      </c>
      <c r="C3730" s="227" t="s">
        <v>71</v>
      </c>
      <c r="D3730" s="230">
        <v>50</v>
      </c>
      <c r="E3730" s="231">
        <v>5.0997682799999999E-3</v>
      </c>
      <c r="F3730" s="231">
        <v>8.2384234000000003E-4</v>
      </c>
      <c r="G3730" s="231">
        <v>1.4643516699999999E-3</v>
      </c>
      <c r="H3730" s="231">
        <v>2.81157384E-3</v>
      </c>
    </row>
    <row r="3731" spans="1:8">
      <c r="A3731" s="227" t="s">
        <v>122</v>
      </c>
      <c r="B3731" s="227" t="s">
        <v>109</v>
      </c>
      <c r="C3731" s="227" t="s">
        <v>71</v>
      </c>
      <c r="D3731" s="230">
        <v>198</v>
      </c>
      <c r="E3731" s="231">
        <v>5.8296504400000004E-3</v>
      </c>
      <c r="F3731" s="231">
        <v>7.5780932000000004E-4</v>
      </c>
      <c r="G3731" s="231">
        <v>1.2223506000000001E-3</v>
      </c>
      <c r="H3731" s="231">
        <v>3.84949002E-3</v>
      </c>
    </row>
    <row r="3732" spans="1:8">
      <c r="A3732" s="227" t="s">
        <v>122</v>
      </c>
      <c r="B3732" s="227" t="s">
        <v>110</v>
      </c>
      <c r="C3732" s="227" t="s">
        <v>71</v>
      </c>
      <c r="D3732" s="230">
        <v>20</v>
      </c>
      <c r="E3732" s="231">
        <v>6.4276619000000002E-3</v>
      </c>
      <c r="F3732" s="231">
        <v>8.4317116999999995E-4</v>
      </c>
      <c r="G3732" s="231">
        <v>1.6238423900000001E-3</v>
      </c>
      <c r="H3732" s="231">
        <v>3.9606479100000001E-3</v>
      </c>
    </row>
    <row r="3733" spans="1:8">
      <c r="A3733" s="227" t="s">
        <v>122</v>
      </c>
      <c r="B3733" s="227" t="s">
        <v>108</v>
      </c>
      <c r="C3733" s="227" t="s">
        <v>72</v>
      </c>
      <c r="D3733" s="230">
        <v>98</v>
      </c>
      <c r="E3733" s="231">
        <v>5.0459417099999997E-3</v>
      </c>
      <c r="F3733" s="231">
        <v>3.5832367E-4</v>
      </c>
      <c r="G3733" s="231">
        <v>9.9501580999999993E-4</v>
      </c>
      <c r="H3733" s="231">
        <v>3.6926017600000002E-3</v>
      </c>
    </row>
    <row r="3734" spans="1:8">
      <c r="A3734" s="227" t="s">
        <v>122</v>
      </c>
      <c r="B3734" s="227" t="s">
        <v>109</v>
      </c>
      <c r="C3734" s="227" t="s">
        <v>72</v>
      </c>
      <c r="D3734" s="230">
        <v>393</v>
      </c>
      <c r="E3734" s="231">
        <v>5.7321703900000001E-3</v>
      </c>
      <c r="F3734" s="231">
        <v>3.5741187999999998E-4</v>
      </c>
      <c r="G3734" s="231">
        <v>1.14156276E-3</v>
      </c>
      <c r="H3734" s="231">
        <v>4.2331952800000001E-3</v>
      </c>
    </row>
    <row r="3735" spans="1:8">
      <c r="A3735" s="227" t="s">
        <v>122</v>
      </c>
      <c r="B3735" s="227" t="s">
        <v>110</v>
      </c>
      <c r="C3735" s="227" t="s">
        <v>72</v>
      </c>
      <c r="D3735" s="230">
        <v>41</v>
      </c>
      <c r="E3735" s="231">
        <v>5.2865287200000001E-3</v>
      </c>
      <c r="F3735" s="231">
        <v>2.9415061999999998E-4</v>
      </c>
      <c r="G3735" s="231">
        <v>1.303918E-3</v>
      </c>
      <c r="H3735" s="231">
        <v>3.6884595600000002E-3</v>
      </c>
    </row>
    <row r="3736" spans="1:8">
      <c r="A3736" s="227" t="s">
        <v>122</v>
      </c>
      <c r="B3736" s="227" t="s">
        <v>108</v>
      </c>
      <c r="C3736" s="227" t="s">
        <v>73</v>
      </c>
      <c r="D3736" s="230">
        <v>297</v>
      </c>
      <c r="E3736" s="231">
        <v>5.4805771399999998E-3</v>
      </c>
      <c r="F3736" s="231">
        <v>9.9042094999999999E-4</v>
      </c>
      <c r="G3736" s="231">
        <v>1.85426775E-3</v>
      </c>
      <c r="H3736" s="231">
        <v>2.6358879799999999E-3</v>
      </c>
    </row>
    <row r="3737" spans="1:8">
      <c r="A3737" s="227" t="s">
        <v>122</v>
      </c>
      <c r="B3737" s="227" t="s">
        <v>109</v>
      </c>
      <c r="C3737" s="227" t="s">
        <v>73</v>
      </c>
      <c r="D3737" s="230">
        <v>594</v>
      </c>
      <c r="E3737" s="231">
        <v>6.8343541000000004E-3</v>
      </c>
      <c r="F3737" s="231">
        <v>9.4005230000000003E-4</v>
      </c>
      <c r="G3737" s="231">
        <v>2.1116837200000002E-3</v>
      </c>
      <c r="H3737" s="231">
        <v>3.78261761E-3</v>
      </c>
    </row>
    <row r="3738" spans="1:8">
      <c r="A3738" s="227" t="s">
        <v>122</v>
      </c>
      <c r="B3738" s="227" t="s">
        <v>110</v>
      </c>
      <c r="C3738" s="227" t="s">
        <v>73</v>
      </c>
      <c r="D3738" s="230">
        <v>137</v>
      </c>
      <c r="E3738" s="231">
        <v>5.67214086E-3</v>
      </c>
      <c r="F3738" s="231">
        <v>9.7002543999999999E-4</v>
      </c>
      <c r="G3738" s="231">
        <v>2.0340798900000002E-3</v>
      </c>
      <c r="H3738" s="231">
        <v>2.6680350499999998E-3</v>
      </c>
    </row>
    <row r="3739" spans="1:8">
      <c r="A3739" s="227" t="s">
        <v>122</v>
      </c>
      <c r="B3739" s="227" t="s">
        <v>108</v>
      </c>
      <c r="C3739" s="227" t="s">
        <v>74</v>
      </c>
      <c r="D3739" s="230">
        <v>228</v>
      </c>
      <c r="E3739" s="231">
        <v>5.0543166800000004E-3</v>
      </c>
      <c r="F3739" s="231">
        <v>6.7977355999999998E-4</v>
      </c>
      <c r="G3739" s="231">
        <v>1.4799583399999999E-3</v>
      </c>
      <c r="H3739" s="231">
        <v>2.89458431E-3</v>
      </c>
    </row>
    <row r="3740" spans="1:8">
      <c r="A3740" s="227" t="s">
        <v>122</v>
      </c>
      <c r="B3740" s="227" t="s">
        <v>109</v>
      </c>
      <c r="C3740" s="227" t="s">
        <v>74</v>
      </c>
      <c r="D3740" s="230">
        <v>462</v>
      </c>
      <c r="E3740" s="231">
        <v>6.3337239000000002E-3</v>
      </c>
      <c r="F3740" s="231">
        <v>6.0829001000000001E-4</v>
      </c>
      <c r="G3740" s="231">
        <v>1.91352991E-3</v>
      </c>
      <c r="H3740" s="231">
        <v>3.8119035199999998E-3</v>
      </c>
    </row>
    <row r="3741" spans="1:8">
      <c r="A3741" s="227" t="s">
        <v>122</v>
      </c>
      <c r="B3741" s="227" t="s">
        <v>110</v>
      </c>
      <c r="C3741" s="227" t="s">
        <v>74</v>
      </c>
      <c r="D3741" s="230">
        <v>111</v>
      </c>
      <c r="E3741" s="231">
        <v>5.1363861699999999E-3</v>
      </c>
      <c r="F3741" s="231">
        <v>6.0143453999999999E-4</v>
      </c>
      <c r="G3741" s="231">
        <v>1.3377958599999999E-3</v>
      </c>
      <c r="H3741" s="231">
        <v>3.19715525E-3</v>
      </c>
    </row>
    <row r="3742" spans="1:8">
      <c r="A3742" s="227" t="s">
        <v>122</v>
      </c>
      <c r="B3742" s="227" t="s">
        <v>108</v>
      </c>
      <c r="C3742" s="227" t="s">
        <v>75</v>
      </c>
      <c r="D3742" s="230">
        <v>34</v>
      </c>
      <c r="E3742" s="231">
        <v>4.4914213500000001E-3</v>
      </c>
      <c r="F3742" s="231">
        <v>4.9598285000000003E-4</v>
      </c>
      <c r="G3742" s="231">
        <v>1.0835373699999999E-3</v>
      </c>
      <c r="H3742" s="231">
        <v>2.9119006399999999E-3</v>
      </c>
    </row>
    <row r="3743" spans="1:8">
      <c r="A3743" s="227" t="s">
        <v>122</v>
      </c>
      <c r="B3743" s="227" t="s">
        <v>109</v>
      </c>
      <c r="C3743" s="227" t="s">
        <v>75</v>
      </c>
      <c r="D3743" s="230">
        <v>279</v>
      </c>
      <c r="E3743" s="231">
        <v>5.6850272800000002E-3</v>
      </c>
      <c r="F3743" s="231">
        <v>5.1307554E-4</v>
      </c>
      <c r="G3743" s="231">
        <v>1.1098663500000001E-3</v>
      </c>
      <c r="H3743" s="231">
        <v>4.0620849300000003E-3</v>
      </c>
    </row>
    <row r="3744" spans="1:8">
      <c r="A3744" s="227" t="s">
        <v>122</v>
      </c>
      <c r="B3744" s="227" t="s">
        <v>110</v>
      </c>
      <c r="C3744" s="227" t="s">
        <v>75</v>
      </c>
      <c r="D3744" s="230">
        <v>20</v>
      </c>
      <c r="E3744" s="231">
        <v>5.4675923499999998E-3</v>
      </c>
      <c r="F3744" s="231">
        <v>5.8854138000000004E-4</v>
      </c>
      <c r="G3744" s="231">
        <v>9.8668954000000002E-4</v>
      </c>
      <c r="H3744" s="231">
        <v>3.8923608600000001E-3</v>
      </c>
    </row>
    <row r="3745" spans="1:8">
      <c r="A3745" s="227" t="s">
        <v>122</v>
      </c>
      <c r="B3745" s="227" t="s">
        <v>108</v>
      </c>
      <c r="C3745" s="227" t="s">
        <v>76</v>
      </c>
      <c r="D3745" s="230">
        <v>230</v>
      </c>
      <c r="E3745" s="231">
        <v>3.84968777E-3</v>
      </c>
      <c r="F3745" s="231">
        <v>3.5487094000000001E-4</v>
      </c>
      <c r="G3745" s="231">
        <v>9.2169864000000003E-4</v>
      </c>
      <c r="H3745" s="231">
        <v>2.57311771E-3</v>
      </c>
    </row>
    <row r="3746" spans="1:8">
      <c r="A3746" s="227" t="s">
        <v>122</v>
      </c>
      <c r="B3746" s="227" t="s">
        <v>109</v>
      </c>
      <c r="C3746" s="227" t="s">
        <v>76</v>
      </c>
      <c r="D3746" s="230">
        <v>283</v>
      </c>
      <c r="E3746" s="231">
        <v>5.4498345400000002E-3</v>
      </c>
      <c r="F3746" s="231">
        <v>3.1892071000000003E-4</v>
      </c>
      <c r="G3746" s="231">
        <v>1.3602193000000001E-3</v>
      </c>
      <c r="H3746" s="231">
        <v>3.77069405E-3</v>
      </c>
    </row>
    <row r="3747" spans="1:8">
      <c r="A3747" s="227" t="s">
        <v>122</v>
      </c>
      <c r="B3747" s="227" t="s">
        <v>110</v>
      </c>
      <c r="C3747" s="227" t="s">
        <v>76</v>
      </c>
      <c r="D3747" s="230">
        <v>78</v>
      </c>
      <c r="E3747" s="231">
        <v>3.8388827400000001E-3</v>
      </c>
      <c r="F3747" s="231">
        <v>3.3416404999999998E-4</v>
      </c>
      <c r="G3747" s="231">
        <v>1.0581371899999999E-3</v>
      </c>
      <c r="H3747" s="231">
        <v>2.4465809899999998E-3</v>
      </c>
    </row>
    <row r="3748" spans="1:8">
      <c r="A3748" s="227" t="s">
        <v>122</v>
      </c>
      <c r="B3748" s="227" t="s">
        <v>108</v>
      </c>
      <c r="C3748" s="227" t="s">
        <v>77</v>
      </c>
      <c r="D3748" s="230">
        <v>280</v>
      </c>
      <c r="E3748" s="231">
        <v>4.9745368000000002E-3</v>
      </c>
      <c r="F3748" s="231">
        <v>6.5691114999999998E-4</v>
      </c>
      <c r="G3748" s="231">
        <v>1.4387398499999999E-3</v>
      </c>
      <c r="H3748" s="231">
        <v>2.8788853299999998E-3</v>
      </c>
    </row>
    <row r="3749" spans="1:8">
      <c r="A3749" s="227" t="s">
        <v>122</v>
      </c>
      <c r="B3749" s="227" t="s">
        <v>109</v>
      </c>
      <c r="C3749" s="227" t="s">
        <v>77</v>
      </c>
      <c r="D3749" s="230">
        <v>604</v>
      </c>
      <c r="E3749" s="231">
        <v>5.7055775500000003E-3</v>
      </c>
      <c r="F3749" s="231">
        <v>5.8713490999999995E-4</v>
      </c>
      <c r="G3749" s="231">
        <v>1.6558780099999999E-3</v>
      </c>
      <c r="H3749" s="231">
        <v>3.4625641299999999E-3</v>
      </c>
    </row>
    <row r="3750" spans="1:8">
      <c r="A3750" s="227" t="s">
        <v>122</v>
      </c>
      <c r="B3750" s="227" t="s">
        <v>110</v>
      </c>
      <c r="C3750" s="227" t="s">
        <v>77</v>
      </c>
      <c r="D3750" s="230">
        <v>115</v>
      </c>
      <c r="E3750" s="231">
        <v>5.2921696300000003E-3</v>
      </c>
      <c r="F3750" s="231">
        <v>7.2946834999999995E-4</v>
      </c>
      <c r="G3750" s="231">
        <v>1.64210929E-3</v>
      </c>
      <c r="H3750" s="231">
        <v>2.9205915600000001E-3</v>
      </c>
    </row>
    <row r="3751" spans="1:8">
      <c r="A3751" s="227" t="s">
        <v>122</v>
      </c>
      <c r="B3751" s="227" t="s">
        <v>108</v>
      </c>
      <c r="C3751" s="227" t="s">
        <v>78</v>
      </c>
      <c r="D3751" s="230">
        <v>85</v>
      </c>
      <c r="E3751" s="231">
        <v>5.2678374300000001E-3</v>
      </c>
      <c r="F3751" s="231">
        <v>7.4645945000000003E-4</v>
      </c>
      <c r="G3751" s="231">
        <v>1.6097492299999999E-3</v>
      </c>
      <c r="H3751" s="231">
        <v>2.9116282700000001E-3</v>
      </c>
    </row>
    <row r="3752" spans="1:8">
      <c r="A3752" s="227" t="s">
        <v>122</v>
      </c>
      <c r="B3752" s="227" t="s">
        <v>109</v>
      </c>
      <c r="C3752" s="227" t="s">
        <v>78</v>
      </c>
      <c r="D3752" s="230">
        <v>215</v>
      </c>
      <c r="E3752" s="231">
        <v>6.2717482600000004E-3</v>
      </c>
      <c r="F3752" s="231">
        <v>6.7877884999999996E-4</v>
      </c>
      <c r="G3752" s="231">
        <v>1.7726634199999999E-3</v>
      </c>
      <c r="H3752" s="231">
        <v>3.8203055200000001E-3</v>
      </c>
    </row>
    <row r="3753" spans="1:8">
      <c r="A3753" s="227" t="s">
        <v>122</v>
      </c>
      <c r="B3753" s="227" t="s">
        <v>110</v>
      </c>
      <c r="C3753" s="227" t="s">
        <v>78</v>
      </c>
      <c r="D3753" s="230">
        <v>28</v>
      </c>
      <c r="E3753" s="231">
        <v>5.9949566899999999E-3</v>
      </c>
      <c r="F3753" s="231">
        <v>7.7091574000000003E-4</v>
      </c>
      <c r="G3753" s="231">
        <v>1.6158231800000001E-3</v>
      </c>
      <c r="H3753" s="231">
        <v>3.6082173299999999E-3</v>
      </c>
    </row>
    <row r="3754" spans="1:8">
      <c r="A3754" s="227" t="s">
        <v>122</v>
      </c>
      <c r="B3754" s="227" t="s">
        <v>108</v>
      </c>
      <c r="C3754" s="227" t="s">
        <v>79</v>
      </c>
      <c r="D3754" s="230">
        <v>3816</v>
      </c>
      <c r="E3754" s="231">
        <v>4.5676613899999999E-3</v>
      </c>
      <c r="F3754" s="231">
        <v>1.0644142100000001E-3</v>
      </c>
      <c r="G3754" s="231">
        <v>7.4450752999999999E-4</v>
      </c>
      <c r="H3754" s="231">
        <v>2.7587391499999999E-3</v>
      </c>
    </row>
    <row r="3755" spans="1:8">
      <c r="A3755" s="227" t="s">
        <v>122</v>
      </c>
      <c r="B3755" s="227" t="s">
        <v>109</v>
      </c>
      <c r="C3755" s="227" t="s">
        <v>79</v>
      </c>
      <c r="D3755" s="230">
        <v>2243</v>
      </c>
      <c r="E3755" s="231">
        <v>4.6688202399999996E-3</v>
      </c>
      <c r="F3755" s="231">
        <v>8.6630604000000001E-4</v>
      </c>
      <c r="G3755" s="231">
        <v>7.3715939999999995E-4</v>
      </c>
      <c r="H3755" s="231">
        <v>3.0653543200000002E-3</v>
      </c>
    </row>
    <row r="3756" spans="1:8">
      <c r="A3756" s="227" t="s">
        <v>122</v>
      </c>
      <c r="B3756" s="227" t="s">
        <v>110</v>
      </c>
      <c r="C3756" s="227" t="s">
        <v>79</v>
      </c>
      <c r="D3756" s="230">
        <v>536</v>
      </c>
      <c r="E3756" s="231">
        <v>4.3927927300000001E-3</v>
      </c>
      <c r="F3756" s="231">
        <v>1.0557453300000001E-3</v>
      </c>
      <c r="G3756" s="231">
        <v>6.8924019999999999E-4</v>
      </c>
      <c r="H3756" s="231">
        <v>2.6478067300000001E-3</v>
      </c>
    </row>
    <row r="3757" spans="1:8">
      <c r="A3757" s="227" t="s">
        <v>122</v>
      </c>
      <c r="B3757" s="227" t="s">
        <v>108</v>
      </c>
      <c r="C3757" s="227" t="s">
        <v>80</v>
      </c>
      <c r="D3757" s="230">
        <v>704</v>
      </c>
      <c r="E3757" s="231">
        <v>4.3652012499999998E-3</v>
      </c>
      <c r="F3757" s="231">
        <v>9.4973145000000004E-4</v>
      </c>
      <c r="G3757" s="231">
        <v>7.4312436999999999E-4</v>
      </c>
      <c r="H3757" s="231">
        <v>2.6723449500000002E-3</v>
      </c>
    </row>
    <row r="3758" spans="1:8">
      <c r="A3758" s="227" t="s">
        <v>122</v>
      </c>
      <c r="B3758" s="227" t="s">
        <v>109</v>
      </c>
      <c r="C3758" s="227" t="s">
        <v>80</v>
      </c>
      <c r="D3758" s="230">
        <v>1566</v>
      </c>
      <c r="E3758" s="231">
        <v>4.5553069799999998E-3</v>
      </c>
      <c r="F3758" s="231">
        <v>8.1340736000000001E-4</v>
      </c>
      <c r="G3758" s="231">
        <v>7.4884826000000003E-4</v>
      </c>
      <c r="H3758" s="231">
        <v>2.9930508700000001E-3</v>
      </c>
    </row>
    <row r="3759" spans="1:8">
      <c r="A3759" s="227" t="s">
        <v>122</v>
      </c>
      <c r="B3759" s="227" t="s">
        <v>110</v>
      </c>
      <c r="C3759" s="227" t="s">
        <v>80</v>
      </c>
      <c r="D3759" s="230">
        <v>292</v>
      </c>
      <c r="E3759" s="231">
        <v>4.5758020200000003E-3</v>
      </c>
      <c r="F3759" s="231">
        <v>8.0217823000000002E-4</v>
      </c>
      <c r="G3759" s="231">
        <v>8.1355412000000003E-4</v>
      </c>
      <c r="H3759" s="231">
        <v>2.9600692100000001E-3</v>
      </c>
    </row>
    <row r="3760" spans="1:8">
      <c r="A3760" s="227" t="s">
        <v>122</v>
      </c>
      <c r="B3760" s="227" t="s">
        <v>108</v>
      </c>
      <c r="C3760" s="227" t="s">
        <v>119</v>
      </c>
      <c r="D3760" s="230">
        <v>376</v>
      </c>
      <c r="E3760" s="231">
        <v>4.7443543099999997E-3</v>
      </c>
      <c r="F3760" s="231">
        <v>7.6244189999999997E-4</v>
      </c>
      <c r="G3760" s="231">
        <v>1.0510241799999999E-3</v>
      </c>
      <c r="H3760" s="231">
        <v>2.9308877600000001E-3</v>
      </c>
    </row>
    <row r="3761" spans="1:8">
      <c r="A3761" s="227" t="s">
        <v>122</v>
      </c>
      <c r="B3761" s="227" t="s">
        <v>109</v>
      </c>
      <c r="C3761" s="227" t="s">
        <v>119</v>
      </c>
      <c r="D3761" s="230">
        <v>546</v>
      </c>
      <c r="E3761" s="231">
        <v>5.5351204899999999E-3</v>
      </c>
      <c r="F3761" s="231">
        <v>6.0081290999999999E-4</v>
      </c>
      <c r="G3761" s="231">
        <v>1.4170607099999999E-3</v>
      </c>
      <c r="H3761" s="231">
        <v>3.5172464000000001E-3</v>
      </c>
    </row>
    <row r="3762" spans="1:8">
      <c r="A3762" s="227" t="s">
        <v>122</v>
      </c>
      <c r="B3762" s="227" t="s">
        <v>110</v>
      </c>
      <c r="C3762" s="227" t="s">
        <v>119</v>
      </c>
      <c r="D3762" s="230">
        <v>98</v>
      </c>
      <c r="E3762" s="231">
        <v>4.6825394100000004E-3</v>
      </c>
      <c r="F3762" s="231">
        <v>6.5192718999999995E-4</v>
      </c>
      <c r="G3762" s="231">
        <v>1.47167869E-3</v>
      </c>
      <c r="H3762" s="231">
        <v>2.55893306E-3</v>
      </c>
    </row>
    <row r="3763" spans="1:8">
      <c r="A3763" s="227" t="s">
        <v>122</v>
      </c>
      <c r="B3763" s="227" t="s">
        <v>108</v>
      </c>
      <c r="C3763" s="227" t="s">
        <v>82</v>
      </c>
      <c r="D3763" s="230">
        <v>99</v>
      </c>
      <c r="E3763" s="231">
        <v>5.2319489E-3</v>
      </c>
      <c r="F3763" s="231">
        <v>5.5695821999999996E-4</v>
      </c>
      <c r="G3763" s="231">
        <v>1.65287104E-3</v>
      </c>
      <c r="H3763" s="231">
        <v>3.0221191100000002E-3</v>
      </c>
    </row>
    <row r="3764" spans="1:8">
      <c r="A3764" s="227" t="s">
        <v>122</v>
      </c>
      <c r="B3764" s="227" t="s">
        <v>109</v>
      </c>
      <c r="C3764" s="227" t="s">
        <v>82</v>
      </c>
      <c r="D3764" s="230">
        <v>284</v>
      </c>
      <c r="E3764" s="231">
        <v>6.2175597699999996E-3</v>
      </c>
      <c r="F3764" s="231">
        <v>4.7351796000000003E-4</v>
      </c>
      <c r="G3764" s="231">
        <v>1.8987184700000001E-3</v>
      </c>
      <c r="H3764" s="231">
        <v>3.84532286E-3</v>
      </c>
    </row>
    <row r="3765" spans="1:8">
      <c r="A3765" s="227" t="s">
        <v>122</v>
      </c>
      <c r="B3765" s="227" t="s">
        <v>110</v>
      </c>
      <c r="C3765" s="227" t="s">
        <v>82</v>
      </c>
      <c r="D3765" s="230">
        <v>52</v>
      </c>
      <c r="E3765" s="231">
        <v>5.8382298299999996E-3</v>
      </c>
      <c r="F3765" s="231">
        <v>5.8493569999999999E-4</v>
      </c>
      <c r="G3765" s="231">
        <v>2.0501688700000002E-3</v>
      </c>
      <c r="H3765" s="231">
        <v>3.2031247200000001E-3</v>
      </c>
    </row>
    <row r="3766" spans="1:8">
      <c r="A3766" s="227" t="s">
        <v>122</v>
      </c>
      <c r="B3766" s="227" t="s">
        <v>108</v>
      </c>
      <c r="C3766" s="227" t="s">
        <v>83</v>
      </c>
      <c r="D3766" s="230">
        <v>162</v>
      </c>
      <c r="E3766" s="231">
        <v>5.0688726500000003E-3</v>
      </c>
      <c r="F3766" s="231">
        <v>9.2149612000000001E-4</v>
      </c>
      <c r="G3766" s="231">
        <v>1.3129426999999999E-3</v>
      </c>
      <c r="H3766" s="231">
        <v>2.8344333399999999E-3</v>
      </c>
    </row>
    <row r="3767" spans="1:8">
      <c r="A3767" s="227" t="s">
        <v>122</v>
      </c>
      <c r="B3767" s="227" t="s">
        <v>109</v>
      </c>
      <c r="C3767" s="227" t="s">
        <v>83</v>
      </c>
      <c r="D3767" s="230">
        <v>326</v>
      </c>
      <c r="E3767" s="231">
        <v>5.4530218E-3</v>
      </c>
      <c r="F3767" s="231">
        <v>7.7244493999999999E-4</v>
      </c>
      <c r="G3767" s="231">
        <v>1.3689713200000001E-3</v>
      </c>
      <c r="H3767" s="231">
        <v>3.3116050800000001E-3</v>
      </c>
    </row>
    <row r="3768" spans="1:8">
      <c r="A3768" s="227" t="s">
        <v>122</v>
      </c>
      <c r="B3768" s="227" t="s">
        <v>110</v>
      </c>
      <c r="C3768" s="227" t="s">
        <v>83</v>
      </c>
      <c r="D3768" s="230">
        <v>64</v>
      </c>
      <c r="E3768" s="231">
        <v>4.8146337000000003E-3</v>
      </c>
      <c r="F3768" s="231">
        <v>8.1868462999999995E-4</v>
      </c>
      <c r="G3768" s="231">
        <v>1.18833164E-3</v>
      </c>
      <c r="H3768" s="231">
        <v>2.8076169699999998E-3</v>
      </c>
    </row>
    <row r="3769" spans="1:8">
      <c r="A3769" s="227" t="s">
        <v>122</v>
      </c>
      <c r="B3769" s="227" t="s">
        <v>108</v>
      </c>
      <c r="C3769" s="227" t="s">
        <v>84</v>
      </c>
      <c r="D3769" s="230">
        <v>177</v>
      </c>
      <c r="E3769" s="231">
        <v>4.4855093E-3</v>
      </c>
      <c r="F3769" s="231">
        <v>9.6679459000000001E-4</v>
      </c>
      <c r="G3769" s="231">
        <v>9.2494484000000003E-4</v>
      </c>
      <c r="H3769" s="231">
        <v>2.59376935E-3</v>
      </c>
    </row>
    <row r="3770" spans="1:8">
      <c r="A3770" s="227" t="s">
        <v>122</v>
      </c>
      <c r="B3770" s="227" t="s">
        <v>109</v>
      </c>
      <c r="C3770" s="227" t="s">
        <v>84</v>
      </c>
      <c r="D3770" s="230">
        <v>369</v>
      </c>
      <c r="E3770" s="231">
        <v>4.8639651799999998E-3</v>
      </c>
      <c r="F3770" s="231">
        <v>7.6762122E-4</v>
      </c>
      <c r="G3770" s="231">
        <v>1.04517943E-3</v>
      </c>
      <c r="H3770" s="231">
        <v>3.05116407E-3</v>
      </c>
    </row>
    <row r="3771" spans="1:8">
      <c r="A3771" s="227" t="s">
        <v>122</v>
      </c>
      <c r="B3771" s="227" t="s">
        <v>110</v>
      </c>
      <c r="C3771" s="227" t="s">
        <v>84</v>
      </c>
      <c r="D3771" s="230">
        <v>58</v>
      </c>
      <c r="E3771" s="231">
        <v>4.8285837299999997E-3</v>
      </c>
      <c r="F3771" s="231">
        <v>7.7346724000000003E-4</v>
      </c>
      <c r="G3771" s="231">
        <v>1.1160996700000001E-3</v>
      </c>
      <c r="H3771" s="231">
        <v>2.9390163599999999E-3</v>
      </c>
    </row>
    <row r="3772" spans="1:8">
      <c r="A3772" s="227" t="s">
        <v>122</v>
      </c>
      <c r="B3772" s="227" t="s">
        <v>108</v>
      </c>
      <c r="C3772" s="227" t="s">
        <v>87</v>
      </c>
      <c r="D3772" s="230">
        <v>207</v>
      </c>
      <c r="E3772" s="231">
        <v>4.1190841299999998E-3</v>
      </c>
      <c r="F3772" s="231">
        <v>2.9460747999999999E-4</v>
      </c>
      <c r="G3772" s="231">
        <v>8.5799089000000001E-4</v>
      </c>
      <c r="H3772" s="231">
        <v>2.9664852499999999E-3</v>
      </c>
    </row>
    <row r="3773" spans="1:8">
      <c r="A3773" s="227" t="s">
        <v>122</v>
      </c>
      <c r="B3773" s="227" t="s">
        <v>109</v>
      </c>
      <c r="C3773" s="227" t="s">
        <v>87</v>
      </c>
      <c r="D3773" s="230">
        <v>487</v>
      </c>
      <c r="E3773" s="231">
        <v>5.3949442600000003E-3</v>
      </c>
      <c r="F3773" s="231">
        <v>2.1974078999999999E-4</v>
      </c>
      <c r="G3773" s="231">
        <v>1.1928186E-3</v>
      </c>
      <c r="H3773" s="231">
        <v>3.9823843399999998E-3</v>
      </c>
    </row>
    <row r="3774" spans="1:8">
      <c r="A3774" s="227" t="s">
        <v>122</v>
      </c>
      <c r="B3774" s="227" t="s">
        <v>110</v>
      </c>
      <c r="C3774" s="227" t="s">
        <v>87</v>
      </c>
      <c r="D3774" s="230">
        <v>78</v>
      </c>
      <c r="E3774" s="231">
        <v>4.7211832500000002E-3</v>
      </c>
      <c r="F3774" s="231">
        <v>2.5997131000000002E-4</v>
      </c>
      <c r="G3774" s="231">
        <v>9.5871889999999999E-4</v>
      </c>
      <c r="H3774" s="231">
        <v>3.50249261E-3</v>
      </c>
    </row>
    <row r="3775" spans="1:8">
      <c r="A3775" s="227" t="s">
        <v>122</v>
      </c>
      <c r="B3775" s="227" t="s">
        <v>108</v>
      </c>
      <c r="C3775" s="227" t="s">
        <v>88</v>
      </c>
      <c r="D3775" s="230">
        <v>222</v>
      </c>
      <c r="E3775" s="231">
        <v>4.2221385599999998E-3</v>
      </c>
      <c r="F3775" s="231">
        <v>7.5054199000000002E-4</v>
      </c>
      <c r="G3775" s="231">
        <v>8.1216608000000002E-4</v>
      </c>
      <c r="H3775" s="231">
        <v>2.6594300199999999E-3</v>
      </c>
    </row>
    <row r="3776" spans="1:8">
      <c r="A3776" s="227" t="s">
        <v>122</v>
      </c>
      <c r="B3776" s="227" t="s">
        <v>109</v>
      </c>
      <c r="C3776" s="227" t="s">
        <v>88</v>
      </c>
      <c r="D3776" s="230">
        <v>855</v>
      </c>
      <c r="E3776" s="231">
        <v>4.5166231100000004E-3</v>
      </c>
      <c r="F3776" s="231">
        <v>6.7573616999999999E-4</v>
      </c>
      <c r="G3776" s="231">
        <v>8.8562625000000001E-4</v>
      </c>
      <c r="H3776" s="231">
        <v>2.9552602099999999E-3</v>
      </c>
    </row>
    <row r="3777" spans="1:8">
      <c r="A3777" s="227" t="s">
        <v>122</v>
      </c>
      <c r="B3777" s="227" t="s">
        <v>110</v>
      </c>
      <c r="C3777" s="227" t="s">
        <v>88</v>
      </c>
      <c r="D3777" s="230">
        <v>162</v>
      </c>
      <c r="E3777" s="231">
        <v>4.2920522300000001E-3</v>
      </c>
      <c r="F3777" s="231">
        <v>8.3354740000000005E-4</v>
      </c>
      <c r="G3777" s="231">
        <v>8.1211396000000001E-4</v>
      </c>
      <c r="H3777" s="231">
        <v>2.64639037E-3</v>
      </c>
    </row>
    <row r="3778" spans="1:8">
      <c r="A3778" s="227" t="s">
        <v>122</v>
      </c>
      <c r="B3778" s="227" t="s">
        <v>108</v>
      </c>
      <c r="C3778" s="227" t="s">
        <v>89</v>
      </c>
      <c r="D3778" s="230">
        <v>98</v>
      </c>
      <c r="E3778" s="231">
        <v>4.8619375799999996E-3</v>
      </c>
      <c r="F3778" s="231">
        <v>7.4097671000000005E-4</v>
      </c>
      <c r="G3778" s="231">
        <v>1.35286726E-3</v>
      </c>
      <c r="H3778" s="231">
        <v>2.7680931200000001E-3</v>
      </c>
    </row>
    <row r="3779" spans="1:8">
      <c r="A3779" s="227" t="s">
        <v>122</v>
      </c>
      <c r="B3779" s="227" t="s">
        <v>109</v>
      </c>
      <c r="C3779" s="227" t="s">
        <v>89</v>
      </c>
      <c r="D3779" s="230">
        <v>306</v>
      </c>
      <c r="E3779" s="231">
        <v>5.47998341E-3</v>
      </c>
      <c r="F3779" s="231">
        <v>6.613484E-4</v>
      </c>
      <c r="G3779" s="231">
        <v>1.4008409600000001E-3</v>
      </c>
      <c r="H3779" s="231">
        <v>3.41779358E-3</v>
      </c>
    </row>
    <row r="3780" spans="1:8">
      <c r="A3780" s="227" t="s">
        <v>122</v>
      </c>
      <c r="B3780" s="227" t="s">
        <v>110</v>
      </c>
      <c r="C3780" s="227" t="s">
        <v>89</v>
      </c>
      <c r="D3780" s="230">
        <v>75</v>
      </c>
      <c r="E3780" s="231">
        <v>4.5529318599999997E-3</v>
      </c>
      <c r="F3780" s="231">
        <v>6.7021585000000001E-4</v>
      </c>
      <c r="G3780" s="231">
        <v>1.19984543E-3</v>
      </c>
      <c r="H3780" s="231">
        <v>2.6828701600000002E-3</v>
      </c>
    </row>
    <row r="3781" spans="1:8">
      <c r="A3781" s="227" t="s">
        <v>122</v>
      </c>
      <c r="B3781" s="227" t="s">
        <v>108</v>
      </c>
      <c r="C3781" s="227" t="s">
        <v>90</v>
      </c>
      <c r="D3781" s="230">
        <v>61</v>
      </c>
      <c r="E3781" s="231">
        <v>4.99259995E-3</v>
      </c>
      <c r="F3781" s="231">
        <v>5.8458535999999996E-4</v>
      </c>
      <c r="G3781" s="231">
        <v>1.4621278699999999E-3</v>
      </c>
      <c r="H3781" s="231">
        <v>2.9458862299999999E-3</v>
      </c>
    </row>
    <row r="3782" spans="1:8">
      <c r="A3782" s="227" t="s">
        <v>122</v>
      </c>
      <c r="B3782" s="227" t="s">
        <v>109</v>
      </c>
      <c r="C3782" s="227" t="s">
        <v>90</v>
      </c>
      <c r="D3782" s="230">
        <v>273</v>
      </c>
      <c r="E3782" s="231">
        <v>6.7112668800000004E-3</v>
      </c>
      <c r="F3782" s="231">
        <v>5.3550205E-4</v>
      </c>
      <c r="G3782" s="231">
        <v>1.8624929699999999E-3</v>
      </c>
      <c r="H3782" s="231">
        <v>4.3132713799999998E-3</v>
      </c>
    </row>
    <row r="3783" spans="1:8">
      <c r="A3783" s="227" t="s">
        <v>122</v>
      </c>
      <c r="B3783" s="227" t="s">
        <v>110</v>
      </c>
      <c r="C3783" s="227" t="s">
        <v>90</v>
      </c>
      <c r="D3783" s="230">
        <v>39</v>
      </c>
      <c r="E3783" s="231">
        <v>5.8778487800000001E-3</v>
      </c>
      <c r="F3783" s="231">
        <v>5.7781317000000002E-4</v>
      </c>
      <c r="G3783" s="231">
        <v>2.01418542E-3</v>
      </c>
      <c r="H3783" s="231">
        <v>3.2858497100000002E-3</v>
      </c>
    </row>
    <row r="3784" spans="1:8">
      <c r="A3784" s="227" t="s">
        <v>122</v>
      </c>
      <c r="B3784" s="227" t="s">
        <v>108</v>
      </c>
      <c r="C3784" s="227" t="s">
        <v>91</v>
      </c>
      <c r="D3784" s="230">
        <v>369</v>
      </c>
      <c r="E3784" s="231">
        <v>4.6222897299999996E-3</v>
      </c>
      <c r="F3784" s="231">
        <v>1.01105317E-3</v>
      </c>
      <c r="G3784" s="231">
        <v>1.00772835E-3</v>
      </c>
      <c r="H3784" s="231">
        <v>2.6035077299999998E-3</v>
      </c>
    </row>
    <row r="3785" spans="1:8">
      <c r="A3785" s="227" t="s">
        <v>122</v>
      </c>
      <c r="B3785" s="227" t="s">
        <v>109</v>
      </c>
      <c r="C3785" s="227" t="s">
        <v>91</v>
      </c>
      <c r="D3785" s="230">
        <v>891</v>
      </c>
      <c r="E3785" s="231">
        <v>4.5159410699999996E-3</v>
      </c>
      <c r="F3785" s="231">
        <v>9.1053255E-4</v>
      </c>
      <c r="G3785" s="231">
        <v>9.995269299999999E-4</v>
      </c>
      <c r="H3785" s="231">
        <v>2.6058811E-3</v>
      </c>
    </row>
    <row r="3786" spans="1:8">
      <c r="A3786" s="227" t="s">
        <v>122</v>
      </c>
      <c r="B3786" s="227" t="s">
        <v>110</v>
      </c>
      <c r="C3786" s="227" t="s">
        <v>91</v>
      </c>
      <c r="D3786" s="230">
        <v>162</v>
      </c>
      <c r="E3786" s="231">
        <v>4.3055552999999996E-3</v>
      </c>
      <c r="F3786" s="231">
        <v>8.7227058000000004E-4</v>
      </c>
      <c r="G3786" s="231">
        <v>1.06802957E-3</v>
      </c>
      <c r="H3786" s="231">
        <v>2.3652546700000002E-3</v>
      </c>
    </row>
    <row r="3787" spans="1:8">
      <c r="A3787" s="227" t="s">
        <v>122</v>
      </c>
      <c r="B3787" s="227" t="s">
        <v>108</v>
      </c>
      <c r="C3787" s="227" t="s">
        <v>92</v>
      </c>
      <c r="D3787" s="230">
        <v>120</v>
      </c>
      <c r="E3787" s="231">
        <v>4.6067706099999998E-3</v>
      </c>
      <c r="F3787" s="231">
        <v>6.4149279999999996E-4</v>
      </c>
      <c r="G3787" s="231">
        <v>1.0671293999999999E-3</v>
      </c>
      <c r="H3787" s="231">
        <v>2.8981479000000001E-3</v>
      </c>
    </row>
    <row r="3788" spans="1:8">
      <c r="A3788" s="227" t="s">
        <v>122</v>
      </c>
      <c r="B3788" s="227" t="s">
        <v>109</v>
      </c>
      <c r="C3788" s="227" t="s">
        <v>92</v>
      </c>
      <c r="D3788" s="230">
        <v>329</v>
      </c>
      <c r="E3788" s="231">
        <v>6.0903549399999998E-3</v>
      </c>
      <c r="F3788" s="231">
        <v>5.8521169000000004E-4</v>
      </c>
      <c r="G3788" s="231">
        <v>1.5878290400000001E-3</v>
      </c>
      <c r="H3788" s="231">
        <v>3.91731374E-3</v>
      </c>
    </row>
    <row r="3789" spans="1:8">
      <c r="A3789" s="227" t="s">
        <v>122</v>
      </c>
      <c r="B3789" s="227" t="s">
        <v>110</v>
      </c>
      <c r="C3789" s="227" t="s">
        <v>92</v>
      </c>
      <c r="D3789" s="230">
        <v>72</v>
      </c>
      <c r="E3789" s="231">
        <v>4.6002119700000003E-3</v>
      </c>
      <c r="F3789" s="231">
        <v>5.5475155E-4</v>
      </c>
      <c r="G3789" s="231">
        <v>9.0583180000000001E-4</v>
      </c>
      <c r="H3789" s="231">
        <v>3.1396281400000001E-3</v>
      </c>
    </row>
    <row r="3790" spans="1:8">
      <c r="A3790" s="227" t="s">
        <v>122</v>
      </c>
      <c r="B3790" s="227" t="s">
        <v>108</v>
      </c>
      <c r="C3790" s="227" t="s">
        <v>93</v>
      </c>
      <c r="D3790" s="230">
        <v>68</v>
      </c>
      <c r="E3790" s="231">
        <v>4.8406860300000002E-3</v>
      </c>
      <c r="F3790" s="231">
        <v>9.6405206000000005E-4</v>
      </c>
      <c r="G3790" s="231">
        <v>1.59177535E-3</v>
      </c>
      <c r="H3790" s="231">
        <v>2.2848581600000001E-3</v>
      </c>
    </row>
    <row r="3791" spans="1:8">
      <c r="A3791" s="227" t="s">
        <v>122</v>
      </c>
      <c r="B3791" s="227" t="s">
        <v>109</v>
      </c>
      <c r="C3791" s="227" t="s">
        <v>93</v>
      </c>
      <c r="D3791" s="230">
        <v>275</v>
      </c>
      <c r="E3791" s="231">
        <v>6.7433499399999998E-3</v>
      </c>
      <c r="F3791" s="231">
        <v>8.1750818999999999E-4</v>
      </c>
      <c r="G3791" s="231">
        <v>1.7991579999999999E-3</v>
      </c>
      <c r="H3791" s="231">
        <v>4.1266832599999997E-3</v>
      </c>
    </row>
    <row r="3792" spans="1:8">
      <c r="A3792" s="227" t="s">
        <v>122</v>
      </c>
      <c r="B3792" s="227" t="s">
        <v>110</v>
      </c>
      <c r="C3792" s="227" t="s">
        <v>93</v>
      </c>
      <c r="D3792" s="230">
        <v>43</v>
      </c>
      <c r="E3792" s="231">
        <v>5.1488477600000002E-3</v>
      </c>
      <c r="F3792" s="231">
        <v>9.4422885000000005E-4</v>
      </c>
      <c r="G3792" s="231">
        <v>1.6413649500000001E-3</v>
      </c>
      <c r="H3792" s="231">
        <v>2.56325348E-3</v>
      </c>
    </row>
    <row r="3793" spans="1:8">
      <c r="A3793" s="227" t="s">
        <v>122</v>
      </c>
      <c r="B3793" s="227" t="s">
        <v>108</v>
      </c>
      <c r="C3793" s="227" t="s">
        <v>94</v>
      </c>
      <c r="D3793" s="230">
        <v>96</v>
      </c>
      <c r="E3793" s="231">
        <v>5.2695792199999999E-3</v>
      </c>
      <c r="F3793" s="231">
        <v>9.1362816E-4</v>
      </c>
      <c r="G3793" s="231">
        <v>1.23408543E-3</v>
      </c>
      <c r="H3793" s="231">
        <v>3.1218651000000002E-3</v>
      </c>
    </row>
    <row r="3794" spans="1:8">
      <c r="A3794" s="227" t="s">
        <v>122</v>
      </c>
      <c r="B3794" s="227" t="s">
        <v>109</v>
      </c>
      <c r="C3794" s="227" t="s">
        <v>94</v>
      </c>
      <c r="D3794" s="230">
        <v>231</v>
      </c>
      <c r="E3794" s="231">
        <v>6.0203721599999998E-3</v>
      </c>
      <c r="F3794" s="231">
        <v>8.2416404000000001E-4</v>
      </c>
      <c r="G3794" s="231">
        <v>1.48463782E-3</v>
      </c>
      <c r="H3794" s="231">
        <v>3.7115698299999998E-3</v>
      </c>
    </row>
    <row r="3795" spans="1:8">
      <c r="A3795" s="227" t="s">
        <v>122</v>
      </c>
      <c r="B3795" s="227" t="s">
        <v>110</v>
      </c>
      <c r="C3795" s="227" t="s">
        <v>94</v>
      </c>
      <c r="D3795" s="230">
        <v>29</v>
      </c>
      <c r="E3795" s="231">
        <v>5.4446038700000001E-3</v>
      </c>
      <c r="F3795" s="231">
        <v>8.4211346999999998E-4</v>
      </c>
      <c r="G3795" s="231">
        <v>1.54493909E-3</v>
      </c>
      <c r="H3795" s="231">
        <v>3.0575508500000001E-3</v>
      </c>
    </row>
    <row r="3796" spans="1:8">
      <c r="A3796" s="227" t="s">
        <v>122</v>
      </c>
      <c r="B3796" s="227" t="s">
        <v>108</v>
      </c>
      <c r="C3796" s="227" t="s">
        <v>95</v>
      </c>
      <c r="D3796" s="230">
        <v>34</v>
      </c>
      <c r="E3796" s="231">
        <v>6.4304191300000001E-3</v>
      </c>
      <c r="F3796" s="231">
        <v>6.7708304000000004E-4</v>
      </c>
      <c r="G3796" s="231">
        <v>1.8058957600000001E-3</v>
      </c>
      <c r="H3796" s="231">
        <v>3.9474398799999996E-3</v>
      </c>
    </row>
    <row r="3797" spans="1:8">
      <c r="A3797" s="227" t="s">
        <v>122</v>
      </c>
      <c r="B3797" s="227" t="s">
        <v>109</v>
      </c>
      <c r="C3797" s="227" t="s">
        <v>95</v>
      </c>
      <c r="D3797" s="230">
        <v>133</v>
      </c>
      <c r="E3797" s="231">
        <v>6.3054335099999997E-3</v>
      </c>
      <c r="F3797" s="231">
        <v>5.1700406999999999E-4</v>
      </c>
      <c r="G3797" s="231">
        <v>1.6762389600000001E-3</v>
      </c>
      <c r="H3797" s="231">
        <v>4.1121899500000001E-3</v>
      </c>
    </row>
    <row r="3798" spans="1:8">
      <c r="A3798" s="227" t="s">
        <v>122</v>
      </c>
      <c r="B3798" s="227" t="s">
        <v>110</v>
      </c>
      <c r="C3798" s="227" t="s">
        <v>95</v>
      </c>
      <c r="D3798" s="230">
        <v>17</v>
      </c>
      <c r="E3798" s="231">
        <v>6.4528864700000004E-3</v>
      </c>
      <c r="F3798" s="231">
        <v>5.5895950999999995E-4</v>
      </c>
      <c r="G3798" s="231">
        <v>1.93491261E-3</v>
      </c>
      <c r="H3798" s="231">
        <v>3.9590138799999999E-3</v>
      </c>
    </row>
    <row r="3799" spans="1:8">
      <c r="A3799" s="227" t="s">
        <v>122</v>
      </c>
      <c r="B3799" s="227" t="s">
        <v>108</v>
      </c>
      <c r="C3799" s="227" t="s">
        <v>96</v>
      </c>
      <c r="D3799" s="230">
        <v>151</v>
      </c>
      <c r="E3799" s="231">
        <v>4.3937022300000001E-3</v>
      </c>
      <c r="F3799" s="231">
        <v>6.1212262999999997E-4</v>
      </c>
      <c r="G3799" s="231">
        <v>9.5321288E-4</v>
      </c>
      <c r="H3799" s="231">
        <v>2.8283661699999999E-3</v>
      </c>
    </row>
    <row r="3800" spans="1:8">
      <c r="A3800" s="227" t="s">
        <v>122</v>
      </c>
      <c r="B3800" s="227" t="s">
        <v>109</v>
      </c>
      <c r="C3800" s="227" t="s">
        <v>96</v>
      </c>
      <c r="D3800" s="230">
        <v>464</v>
      </c>
      <c r="E3800" s="231">
        <v>4.8821886599999999E-3</v>
      </c>
      <c r="F3800" s="231">
        <v>4.8690906999999999E-4</v>
      </c>
      <c r="G3800" s="231">
        <v>1.03533062E-3</v>
      </c>
      <c r="H3800" s="231">
        <v>3.35994847E-3</v>
      </c>
    </row>
    <row r="3801" spans="1:8">
      <c r="A3801" s="227" t="s">
        <v>122</v>
      </c>
      <c r="B3801" s="227" t="s">
        <v>110</v>
      </c>
      <c r="C3801" s="227" t="s">
        <v>96</v>
      </c>
      <c r="D3801" s="230">
        <v>83</v>
      </c>
      <c r="E3801" s="231">
        <v>4.4993861700000004E-3</v>
      </c>
      <c r="F3801" s="231">
        <v>6.7310888999999997E-4</v>
      </c>
      <c r="G3801" s="231">
        <v>9.6566798000000001E-4</v>
      </c>
      <c r="H3801" s="231">
        <v>2.8606088800000001E-3</v>
      </c>
    </row>
    <row r="3802" spans="1:8">
      <c r="A3802" s="227" t="s">
        <v>122</v>
      </c>
      <c r="B3802" s="227" t="s">
        <v>108</v>
      </c>
      <c r="C3802" s="227" t="s">
        <v>97</v>
      </c>
      <c r="D3802" s="230">
        <v>76</v>
      </c>
      <c r="E3802" s="231">
        <v>5.4465153600000002E-3</v>
      </c>
      <c r="F3802" s="231">
        <v>6.6413842000000005E-4</v>
      </c>
      <c r="G3802" s="231">
        <v>1.9892176099999999E-3</v>
      </c>
      <c r="H3802" s="231">
        <v>2.79315888E-3</v>
      </c>
    </row>
    <row r="3803" spans="1:8">
      <c r="A3803" s="227" t="s">
        <v>122</v>
      </c>
      <c r="B3803" s="227" t="s">
        <v>109</v>
      </c>
      <c r="C3803" s="227" t="s">
        <v>97</v>
      </c>
      <c r="D3803" s="230">
        <v>193</v>
      </c>
      <c r="E3803" s="231">
        <v>6.6315244499999997E-3</v>
      </c>
      <c r="F3803" s="231">
        <v>5.4793921000000003E-4</v>
      </c>
      <c r="G3803" s="231">
        <v>2.2518467999999999E-3</v>
      </c>
      <c r="H3803" s="231">
        <v>3.8317379099999998E-3</v>
      </c>
    </row>
    <row r="3804" spans="1:8">
      <c r="A3804" s="227" t="s">
        <v>122</v>
      </c>
      <c r="B3804" s="227" t="s">
        <v>110</v>
      </c>
      <c r="C3804" s="227" t="s">
        <v>97</v>
      </c>
      <c r="D3804" s="230">
        <v>53</v>
      </c>
      <c r="E3804" s="231">
        <v>4.8224577999999999E-3</v>
      </c>
      <c r="F3804" s="231">
        <v>5.7717480999999998E-4</v>
      </c>
      <c r="G3804" s="231">
        <v>1.44435686E-3</v>
      </c>
      <c r="H3804" s="231">
        <v>2.8009257099999999E-3</v>
      </c>
    </row>
    <row r="3805" spans="1:8">
      <c r="A3805" s="227" t="s">
        <v>122</v>
      </c>
      <c r="B3805" s="227" t="s">
        <v>108</v>
      </c>
      <c r="C3805" s="227" t="s">
        <v>98</v>
      </c>
      <c r="D3805" s="230">
        <v>30</v>
      </c>
      <c r="E3805" s="231">
        <v>5.2033177400000004E-3</v>
      </c>
      <c r="F3805" s="231">
        <v>4.398146E-4</v>
      </c>
      <c r="G3805" s="231">
        <v>1.9733793700000002E-3</v>
      </c>
      <c r="H3805" s="231">
        <v>2.7901232999999999E-3</v>
      </c>
    </row>
    <row r="3806" spans="1:8">
      <c r="A3806" s="227" t="s">
        <v>122</v>
      </c>
      <c r="B3806" s="227" t="s">
        <v>109</v>
      </c>
      <c r="C3806" s="227" t="s">
        <v>98</v>
      </c>
      <c r="D3806" s="230">
        <v>148</v>
      </c>
      <c r="E3806" s="231">
        <v>6.2834707199999999E-3</v>
      </c>
      <c r="F3806" s="231">
        <v>4.8876976999999997E-4</v>
      </c>
      <c r="G3806" s="231">
        <v>1.8114987700000001E-3</v>
      </c>
      <c r="H3806" s="231">
        <v>3.9832017999999999E-3</v>
      </c>
    </row>
    <row r="3807" spans="1:8">
      <c r="A3807" s="227" t="s">
        <v>122</v>
      </c>
      <c r="B3807" s="227" t="s">
        <v>110</v>
      </c>
      <c r="C3807" s="227" t="s">
        <v>98</v>
      </c>
      <c r="D3807" s="230">
        <v>27</v>
      </c>
      <c r="E3807" s="231">
        <v>5.7420265300000004E-3</v>
      </c>
      <c r="F3807" s="231">
        <v>5.9242080000000003E-4</v>
      </c>
      <c r="G3807" s="231">
        <v>1.8672836800000001E-3</v>
      </c>
      <c r="H3807" s="231">
        <v>3.2823214900000001E-3</v>
      </c>
    </row>
    <row r="3808" spans="1:8">
      <c r="A3808" s="227" t="s">
        <v>122</v>
      </c>
      <c r="B3808" s="227" t="s">
        <v>108</v>
      </c>
      <c r="C3808" s="227" t="s">
        <v>99</v>
      </c>
      <c r="D3808" s="230">
        <v>200</v>
      </c>
      <c r="E3808" s="231">
        <v>4.8423029800000001E-3</v>
      </c>
      <c r="F3808" s="231">
        <v>1.0696178E-3</v>
      </c>
      <c r="G3808" s="231">
        <v>6.5526596999999995E-4</v>
      </c>
      <c r="H3808" s="231">
        <v>3.1174187699999998E-3</v>
      </c>
    </row>
    <row r="3809" spans="1:8">
      <c r="A3809" s="227" t="s">
        <v>122</v>
      </c>
      <c r="B3809" s="227" t="s">
        <v>109</v>
      </c>
      <c r="C3809" s="227" t="s">
        <v>99</v>
      </c>
      <c r="D3809" s="230">
        <v>500</v>
      </c>
      <c r="E3809" s="231">
        <v>5.1236571700000004E-3</v>
      </c>
      <c r="F3809" s="231">
        <v>7.9162014000000002E-4</v>
      </c>
      <c r="G3809" s="231">
        <v>6.9567106000000001E-4</v>
      </c>
      <c r="H3809" s="231">
        <v>3.6363654900000001E-3</v>
      </c>
    </row>
    <row r="3810" spans="1:8">
      <c r="A3810" s="227" t="s">
        <v>122</v>
      </c>
      <c r="B3810" s="227" t="s">
        <v>110</v>
      </c>
      <c r="C3810" s="227" t="s">
        <v>99</v>
      </c>
      <c r="D3810" s="230">
        <v>49</v>
      </c>
      <c r="E3810" s="231">
        <v>5.0701528099999999E-3</v>
      </c>
      <c r="F3810" s="231">
        <v>9.7198578999999996E-4</v>
      </c>
      <c r="G3810" s="231">
        <v>6.1318946999999995E-4</v>
      </c>
      <c r="H3810" s="231">
        <v>3.4849770899999999E-3</v>
      </c>
    </row>
    <row r="3811" spans="1:8">
      <c r="A3811" s="227" t="s">
        <v>122</v>
      </c>
      <c r="B3811" s="227" t="s">
        <v>108</v>
      </c>
      <c r="C3811" s="227" t="s">
        <v>100</v>
      </c>
      <c r="D3811" s="230">
        <v>116</v>
      </c>
      <c r="E3811" s="231">
        <v>5.3931192000000001E-3</v>
      </c>
      <c r="F3811" s="231">
        <v>5.8189630000000003E-4</v>
      </c>
      <c r="G3811" s="231">
        <v>1.48557208E-3</v>
      </c>
      <c r="H3811" s="231">
        <v>3.3256502800000001E-3</v>
      </c>
    </row>
    <row r="3812" spans="1:8">
      <c r="A3812" s="227" t="s">
        <v>122</v>
      </c>
      <c r="B3812" s="227" t="s">
        <v>109</v>
      </c>
      <c r="C3812" s="227" t="s">
        <v>100</v>
      </c>
      <c r="D3812" s="230">
        <v>421</v>
      </c>
      <c r="E3812" s="231">
        <v>5.6449588500000003E-3</v>
      </c>
      <c r="F3812" s="231">
        <v>5.4475102000000003E-4</v>
      </c>
      <c r="G3812" s="231">
        <v>1.44686898E-3</v>
      </c>
      <c r="H3812" s="231">
        <v>3.6533383800000001E-3</v>
      </c>
    </row>
    <row r="3813" spans="1:8">
      <c r="A3813" s="227" t="s">
        <v>122</v>
      </c>
      <c r="B3813" s="227" t="s">
        <v>110</v>
      </c>
      <c r="C3813" s="227" t="s">
        <v>100</v>
      </c>
      <c r="D3813" s="230">
        <v>65</v>
      </c>
      <c r="E3813" s="231">
        <v>5.4250353800000001E-3</v>
      </c>
      <c r="F3813" s="231">
        <v>5.0106814999999996E-4</v>
      </c>
      <c r="G3813" s="231">
        <v>1.40687297E-3</v>
      </c>
      <c r="H3813" s="231">
        <v>3.5170937800000001E-3</v>
      </c>
    </row>
    <row r="3814" spans="1:8">
      <c r="A3814" s="227" t="s">
        <v>122</v>
      </c>
      <c r="B3814" s="227" t="s">
        <v>108</v>
      </c>
      <c r="C3814" s="227" t="s">
        <v>101</v>
      </c>
      <c r="D3814" s="230">
        <v>84</v>
      </c>
      <c r="E3814" s="231">
        <v>5.4327874299999997E-3</v>
      </c>
      <c r="F3814" s="231">
        <v>7.5107449000000001E-4</v>
      </c>
      <c r="G3814" s="231">
        <v>2.0020389499999999E-3</v>
      </c>
      <c r="H3814" s="231">
        <v>2.6796735000000002E-3</v>
      </c>
    </row>
    <row r="3815" spans="1:8">
      <c r="A3815" s="227" t="s">
        <v>122</v>
      </c>
      <c r="B3815" s="227" t="s">
        <v>109</v>
      </c>
      <c r="C3815" s="227" t="s">
        <v>101</v>
      </c>
      <c r="D3815" s="230">
        <v>209</v>
      </c>
      <c r="E3815" s="231">
        <v>7.0744725499999996E-3</v>
      </c>
      <c r="F3815" s="231">
        <v>6.8696811999999999E-4</v>
      </c>
      <c r="G3815" s="231">
        <v>2.4213625299999999E-3</v>
      </c>
      <c r="H3815" s="231">
        <v>3.9661414400000003E-3</v>
      </c>
    </row>
    <row r="3816" spans="1:8">
      <c r="A3816" s="227" t="s">
        <v>122</v>
      </c>
      <c r="B3816" s="227" t="s">
        <v>110</v>
      </c>
      <c r="C3816" s="227" t="s">
        <v>101</v>
      </c>
      <c r="D3816" s="230">
        <v>42</v>
      </c>
      <c r="E3816" s="231">
        <v>5.47481241E-3</v>
      </c>
      <c r="F3816" s="231">
        <v>8.5510334999999997E-4</v>
      </c>
      <c r="G3816" s="231">
        <v>2.0020389599999999E-3</v>
      </c>
      <c r="H3816" s="231">
        <v>2.6176695000000002E-3</v>
      </c>
    </row>
    <row r="3817" spans="1:8">
      <c r="A3817" s="227" t="s">
        <v>122</v>
      </c>
      <c r="B3817" s="227" t="s">
        <v>108</v>
      </c>
      <c r="C3817" s="227" t="s">
        <v>102</v>
      </c>
      <c r="D3817" s="230">
        <v>158</v>
      </c>
      <c r="E3817" s="231">
        <v>5.25470265E-3</v>
      </c>
      <c r="F3817" s="231">
        <v>7.7502318000000005E-4</v>
      </c>
      <c r="G3817" s="231">
        <v>8.0381189E-4</v>
      </c>
      <c r="H3817" s="231">
        <v>3.6758670799999999E-3</v>
      </c>
    </row>
    <row r="3818" spans="1:8">
      <c r="A3818" s="227" t="s">
        <v>122</v>
      </c>
      <c r="B3818" s="227" t="s">
        <v>109</v>
      </c>
      <c r="C3818" s="227" t="s">
        <v>102</v>
      </c>
      <c r="D3818" s="230">
        <v>335</v>
      </c>
      <c r="E3818" s="231">
        <v>5.8480166200000003E-3</v>
      </c>
      <c r="F3818" s="231">
        <v>6.6645910000000003E-4</v>
      </c>
      <c r="G3818" s="231">
        <v>8.3164016000000004E-4</v>
      </c>
      <c r="H3818" s="231">
        <v>4.3499168399999998E-3</v>
      </c>
    </row>
    <row r="3819" spans="1:8">
      <c r="A3819" s="227" t="s">
        <v>122</v>
      </c>
      <c r="B3819" s="227" t="s">
        <v>110</v>
      </c>
      <c r="C3819" s="227" t="s">
        <v>102</v>
      </c>
      <c r="D3819" s="230">
        <v>75</v>
      </c>
      <c r="E3819" s="231">
        <v>5.1445985399999998E-3</v>
      </c>
      <c r="F3819" s="231">
        <v>7.9984543E-4</v>
      </c>
      <c r="G3819" s="231">
        <v>9.2962931999999998E-4</v>
      </c>
      <c r="H3819" s="231">
        <v>3.4151232199999999E-3</v>
      </c>
    </row>
    <row r="3820" spans="1:8">
      <c r="A3820" s="227" t="s">
        <v>122</v>
      </c>
      <c r="B3820" s="227" t="s">
        <v>108</v>
      </c>
      <c r="C3820" s="227" t="s">
        <v>103</v>
      </c>
      <c r="D3820" s="230">
        <v>229</v>
      </c>
      <c r="E3820" s="231">
        <v>3.2618164499999998E-3</v>
      </c>
      <c r="F3820" s="231">
        <v>3.2119296E-4</v>
      </c>
      <c r="G3820" s="231">
        <v>7.2133245000000003E-4</v>
      </c>
      <c r="H3820" s="231">
        <v>2.2192905400000001E-3</v>
      </c>
    </row>
    <row r="3821" spans="1:8">
      <c r="A3821" s="227" t="s">
        <v>122</v>
      </c>
      <c r="B3821" s="227" t="s">
        <v>109</v>
      </c>
      <c r="C3821" s="227" t="s">
        <v>103</v>
      </c>
      <c r="D3821" s="230">
        <v>389</v>
      </c>
      <c r="E3821" s="231">
        <v>3.77017256E-3</v>
      </c>
      <c r="F3821" s="231">
        <v>2.8491835000000001E-4</v>
      </c>
      <c r="G3821" s="231">
        <v>7.0024612000000003E-4</v>
      </c>
      <c r="H3821" s="231">
        <v>2.7850076200000001E-3</v>
      </c>
    </row>
    <row r="3822" spans="1:8">
      <c r="A3822" s="227" t="s">
        <v>122</v>
      </c>
      <c r="B3822" s="227" t="s">
        <v>110</v>
      </c>
      <c r="C3822" s="227" t="s">
        <v>103</v>
      </c>
      <c r="D3822" s="230">
        <v>73</v>
      </c>
      <c r="E3822" s="231">
        <v>3.5001266199999998E-3</v>
      </c>
      <c r="F3822" s="231">
        <v>3.7084576999999998E-4</v>
      </c>
      <c r="G3822" s="231">
        <v>6.4640384000000004E-4</v>
      </c>
      <c r="H3822" s="231">
        <v>2.4828765099999999E-3</v>
      </c>
    </row>
    <row r="3823" spans="1:8">
      <c r="A3823" s="227" t="s">
        <v>122</v>
      </c>
      <c r="B3823" s="227" t="s">
        <v>108</v>
      </c>
      <c r="C3823" s="227" t="s">
        <v>104</v>
      </c>
      <c r="D3823" s="230">
        <v>37</v>
      </c>
      <c r="E3823" s="231">
        <v>4.3349597299999999E-3</v>
      </c>
      <c r="F3823" s="231">
        <v>2.0395373999999999E-4</v>
      </c>
      <c r="G3823" s="231">
        <v>1.41641621E-3</v>
      </c>
      <c r="H3823" s="231">
        <v>2.7145893900000001E-3</v>
      </c>
    </row>
    <row r="3824" spans="1:8">
      <c r="A3824" s="227" t="s">
        <v>122</v>
      </c>
      <c r="B3824" s="227" t="s">
        <v>109</v>
      </c>
      <c r="C3824" s="227" t="s">
        <v>104</v>
      </c>
      <c r="D3824" s="230">
        <v>123</v>
      </c>
      <c r="E3824" s="231">
        <v>5.8387908000000002E-3</v>
      </c>
      <c r="F3824" s="231">
        <v>1.5629681000000001E-4</v>
      </c>
      <c r="G3824" s="231">
        <v>1.4654845700000001E-3</v>
      </c>
      <c r="H3824" s="231">
        <v>4.2170089500000001E-3</v>
      </c>
    </row>
    <row r="3825" spans="1:8">
      <c r="A3825" s="227" t="s">
        <v>122</v>
      </c>
      <c r="B3825" s="227" t="s">
        <v>110</v>
      </c>
      <c r="C3825" s="227" t="s">
        <v>104</v>
      </c>
      <c r="D3825" s="230">
        <v>18</v>
      </c>
      <c r="E3825" s="231">
        <v>5.4861107900000001E-3</v>
      </c>
      <c r="F3825" s="231">
        <v>1.5239177E-4</v>
      </c>
      <c r="G3825" s="231">
        <v>1.94187225E-3</v>
      </c>
      <c r="H3825" s="231">
        <v>3.3918464799999998E-3</v>
      </c>
    </row>
    <row r="3826" spans="1:8">
      <c r="A3826" s="227" t="s">
        <v>122</v>
      </c>
      <c r="B3826" s="227" t="s">
        <v>108</v>
      </c>
      <c r="C3826" s="227" t="s">
        <v>105</v>
      </c>
      <c r="D3826" s="230">
        <v>708</v>
      </c>
      <c r="E3826" s="231">
        <v>4.4854275499999997E-3</v>
      </c>
      <c r="F3826" s="231">
        <v>9.8564333000000001E-4</v>
      </c>
      <c r="G3826" s="231">
        <v>7.8242678000000005E-4</v>
      </c>
      <c r="H3826" s="231">
        <v>2.7173569499999999E-3</v>
      </c>
    </row>
    <row r="3827" spans="1:8">
      <c r="A3827" s="227" t="s">
        <v>122</v>
      </c>
      <c r="B3827" s="227" t="s">
        <v>109</v>
      </c>
      <c r="C3827" s="227" t="s">
        <v>105</v>
      </c>
      <c r="D3827" s="230">
        <v>1172</v>
      </c>
      <c r="E3827" s="231">
        <v>4.3281701900000002E-3</v>
      </c>
      <c r="F3827" s="231">
        <v>7.7116687999999995E-4</v>
      </c>
      <c r="G3827" s="231">
        <v>7.7218405999999996E-4</v>
      </c>
      <c r="H3827" s="231">
        <v>2.7848187500000001E-3</v>
      </c>
    </row>
    <row r="3828" spans="1:8">
      <c r="A3828" s="227" t="s">
        <v>122</v>
      </c>
      <c r="B3828" s="227" t="s">
        <v>110</v>
      </c>
      <c r="C3828" s="227" t="s">
        <v>105</v>
      </c>
      <c r="D3828" s="230">
        <v>187</v>
      </c>
      <c r="E3828" s="231">
        <v>4.3681296000000003E-3</v>
      </c>
      <c r="F3828" s="231">
        <v>9.8336279000000009E-4</v>
      </c>
      <c r="G3828" s="231">
        <v>8.2992893000000004E-4</v>
      </c>
      <c r="H3828" s="231">
        <v>2.5548373399999998E-3</v>
      </c>
    </row>
    <row r="3829" spans="1:8">
      <c r="A3829" s="227" t="s">
        <v>122</v>
      </c>
      <c r="B3829" s="227" t="s">
        <v>108</v>
      </c>
      <c r="C3829" s="227" t="s">
        <v>106</v>
      </c>
      <c r="D3829" s="230">
        <v>144</v>
      </c>
      <c r="E3829" s="231">
        <v>5.1748164800000003E-3</v>
      </c>
      <c r="F3829" s="231">
        <v>9.1716474999999997E-4</v>
      </c>
      <c r="G3829" s="231">
        <v>1.6251122900000001E-3</v>
      </c>
      <c r="H3829" s="231">
        <v>2.6325389499999999E-3</v>
      </c>
    </row>
    <row r="3830" spans="1:8">
      <c r="A3830" s="227" t="s">
        <v>122</v>
      </c>
      <c r="B3830" s="227" t="s">
        <v>109</v>
      </c>
      <c r="C3830" s="227" t="s">
        <v>106</v>
      </c>
      <c r="D3830" s="230">
        <v>256</v>
      </c>
      <c r="E3830" s="231">
        <v>6.0108323700000001E-3</v>
      </c>
      <c r="F3830" s="231">
        <v>8.2099042000000001E-4</v>
      </c>
      <c r="G3830" s="231">
        <v>1.81740067E-3</v>
      </c>
      <c r="H3830" s="231">
        <v>3.3724407999999998E-3</v>
      </c>
    </row>
    <row r="3831" spans="1:8">
      <c r="A3831" s="227" t="s">
        <v>122</v>
      </c>
      <c r="B3831" s="227" t="s">
        <v>110</v>
      </c>
      <c r="C3831" s="227" t="s">
        <v>106</v>
      </c>
      <c r="D3831" s="230">
        <v>52</v>
      </c>
      <c r="E3831" s="231">
        <v>5.4907850199999997E-3</v>
      </c>
      <c r="F3831" s="231">
        <v>8.2442997000000003E-4</v>
      </c>
      <c r="G3831" s="231">
        <v>1.9867340900000001E-3</v>
      </c>
      <c r="H3831" s="231">
        <v>2.6796204999999999E-3</v>
      </c>
    </row>
    <row r="3832" spans="1:8">
      <c r="A3832" s="227" t="s">
        <v>122</v>
      </c>
      <c r="B3832" s="227" t="s">
        <v>108</v>
      </c>
      <c r="C3832" s="227" t="s">
        <v>107</v>
      </c>
      <c r="D3832" s="230">
        <v>355</v>
      </c>
      <c r="E3832" s="231">
        <v>4.42025274E-3</v>
      </c>
      <c r="F3832" s="231">
        <v>7.5244500000000002E-4</v>
      </c>
      <c r="G3832" s="231">
        <v>8.0982631999999995E-4</v>
      </c>
      <c r="H3832" s="231">
        <v>2.8579809999999999E-3</v>
      </c>
    </row>
    <row r="3833" spans="1:8">
      <c r="A3833" s="227" t="s">
        <v>122</v>
      </c>
      <c r="B3833" s="227" t="s">
        <v>109</v>
      </c>
      <c r="C3833" s="227" t="s">
        <v>107</v>
      </c>
      <c r="D3833" s="230">
        <v>989</v>
      </c>
      <c r="E3833" s="231">
        <v>4.6648314300000004E-3</v>
      </c>
      <c r="F3833" s="231">
        <v>6.0609973000000004E-4</v>
      </c>
      <c r="G3833" s="231">
        <v>8.7002138000000001E-4</v>
      </c>
      <c r="H3833" s="231">
        <v>3.1887098299999998E-3</v>
      </c>
    </row>
    <row r="3834" spans="1:8">
      <c r="A3834" s="227" t="s">
        <v>122</v>
      </c>
      <c r="B3834" s="227" t="s">
        <v>110</v>
      </c>
      <c r="C3834" s="227" t="s">
        <v>107</v>
      </c>
      <c r="D3834" s="230">
        <v>123</v>
      </c>
      <c r="E3834" s="231">
        <v>4.6954040200000002E-3</v>
      </c>
      <c r="F3834" s="231">
        <v>6.7374259999999995E-4</v>
      </c>
      <c r="G3834" s="231">
        <v>1.0279280900000001E-3</v>
      </c>
      <c r="H3834" s="231">
        <v>2.99373281E-3</v>
      </c>
    </row>
    <row r="3835" spans="1:8">
      <c r="A3835" s="227" t="s">
        <v>123</v>
      </c>
      <c r="B3835" s="227" t="s">
        <v>108</v>
      </c>
      <c r="C3835" s="227" t="s">
        <v>58</v>
      </c>
      <c r="D3835" s="230">
        <v>10418</v>
      </c>
      <c r="E3835" s="231">
        <v>4.6653903700000004E-3</v>
      </c>
      <c r="F3835" s="231">
        <v>8.9383645999999996E-4</v>
      </c>
      <c r="G3835" s="231">
        <v>9.3142943000000002E-4</v>
      </c>
      <c r="H3835" s="231">
        <v>2.84011734E-3</v>
      </c>
    </row>
    <row r="3836" spans="1:8">
      <c r="A3836" s="227" t="s">
        <v>123</v>
      </c>
      <c r="B3836" s="227" t="s">
        <v>109</v>
      </c>
      <c r="C3836" s="227" t="s">
        <v>58</v>
      </c>
      <c r="D3836" s="230">
        <v>18332</v>
      </c>
      <c r="E3836" s="231">
        <v>5.4457979600000001E-3</v>
      </c>
      <c r="F3836" s="231">
        <v>7.0492223999999999E-4</v>
      </c>
      <c r="G3836" s="231">
        <v>1.2027842E-3</v>
      </c>
      <c r="H3836" s="231">
        <v>3.5380026500000002E-3</v>
      </c>
    </row>
    <row r="3837" spans="1:8">
      <c r="A3837" s="227" t="s">
        <v>123</v>
      </c>
      <c r="B3837" s="227" t="s">
        <v>110</v>
      </c>
      <c r="C3837" s="227" t="s">
        <v>58</v>
      </c>
      <c r="D3837" s="230">
        <v>3355</v>
      </c>
      <c r="E3837" s="231">
        <v>5.0039221900000002E-3</v>
      </c>
      <c r="F3837" s="231">
        <v>7.96472E-4</v>
      </c>
      <c r="G3837" s="231">
        <v>1.1840948099999999E-3</v>
      </c>
      <c r="H3837" s="231">
        <v>3.0232238000000001E-3</v>
      </c>
    </row>
    <row r="3838" spans="1:8">
      <c r="A3838" s="227" t="s">
        <v>123</v>
      </c>
      <c r="B3838" s="227" t="s">
        <v>108</v>
      </c>
      <c r="C3838" s="227" t="s">
        <v>63</v>
      </c>
      <c r="D3838" s="230">
        <v>163</v>
      </c>
      <c r="E3838" s="231">
        <v>5.2993635300000001E-3</v>
      </c>
      <c r="F3838" s="231">
        <v>1.0802230099999999E-3</v>
      </c>
      <c r="G3838" s="231">
        <v>1.2134313800000001E-3</v>
      </c>
      <c r="H3838" s="231">
        <v>3.0057087099999999E-3</v>
      </c>
    </row>
    <row r="3839" spans="1:8">
      <c r="A3839" s="227" t="s">
        <v>123</v>
      </c>
      <c r="B3839" s="227" t="s">
        <v>109</v>
      </c>
      <c r="C3839" s="227" t="s">
        <v>63</v>
      </c>
      <c r="D3839" s="230">
        <v>285</v>
      </c>
      <c r="E3839" s="231">
        <v>5.5834549199999996E-3</v>
      </c>
      <c r="F3839" s="231">
        <v>8.4108977000000001E-4</v>
      </c>
      <c r="G3839" s="231">
        <v>1.3940056E-3</v>
      </c>
      <c r="H3839" s="231">
        <v>3.3483590800000001E-3</v>
      </c>
    </row>
    <row r="3840" spans="1:8">
      <c r="A3840" s="227" t="s">
        <v>123</v>
      </c>
      <c r="B3840" s="227" t="s">
        <v>110</v>
      </c>
      <c r="C3840" s="227" t="s">
        <v>63</v>
      </c>
      <c r="D3840" s="230">
        <v>65</v>
      </c>
      <c r="E3840" s="231">
        <v>5.61965789E-3</v>
      </c>
      <c r="F3840" s="231">
        <v>1.0861820900000001E-3</v>
      </c>
      <c r="G3840" s="231">
        <v>1.1399570400000001E-3</v>
      </c>
      <c r="H3840" s="231">
        <v>3.3935182700000001E-3</v>
      </c>
    </row>
    <row r="3841" spans="1:8">
      <c r="A3841" s="227" t="s">
        <v>123</v>
      </c>
      <c r="B3841" s="227" t="s">
        <v>108</v>
      </c>
      <c r="C3841" s="227" t="s">
        <v>64</v>
      </c>
      <c r="D3841" s="230">
        <v>122</v>
      </c>
      <c r="E3841" s="231">
        <v>4.8053276599999998E-3</v>
      </c>
      <c r="F3841" s="231">
        <v>7.1190019000000001E-4</v>
      </c>
      <c r="G3841" s="231">
        <v>1.3936321200000001E-3</v>
      </c>
      <c r="H3841" s="231">
        <v>2.6997948399999998E-3</v>
      </c>
    </row>
    <row r="3842" spans="1:8">
      <c r="A3842" s="227" t="s">
        <v>123</v>
      </c>
      <c r="B3842" s="227" t="s">
        <v>109</v>
      </c>
      <c r="C3842" s="227" t="s">
        <v>64</v>
      </c>
      <c r="D3842" s="230">
        <v>202</v>
      </c>
      <c r="E3842" s="231">
        <v>5.3986177400000002E-3</v>
      </c>
      <c r="F3842" s="231">
        <v>5.8598022000000004E-4</v>
      </c>
      <c r="G3842" s="231">
        <v>1.63916368E-3</v>
      </c>
      <c r="H3842" s="231">
        <v>3.1734733499999999E-3</v>
      </c>
    </row>
    <row r="3843" spans="1:8">
      <c r="A3843" s="227" t="s">
        <v>123</v>
      </c>
      <c r="B3843" s="227" t="s">
        <v>110</v>
      </c>
      <c r="C3843" s="227" t="s">
        <v>64</v>
      </c>
      <c r="D3843" s="230">
        <v>52</v>
      </c>
      <c r="E3843" s="231">
        <v>4.8350692299999999E-3</v>
      </c>
      <c r="F3843" s="231">
        <v>6.4458664999999995E-4</v>
      </c>
      <c r="G3843" s="231">
        <v>1.80132634E-3</v>
      </c>
      <c r="H3843" s="231">
        <v>2.3891556899999999E-3</v>
      </c>
    </row>
    <row r="3844" spans="1:8">
      <c r="A3844" s="227" t="s">
        <v>123</v>
      </c>
      <c r="B3844" s="227" t="s">
        <v>108</v>
      </c>
      <c r="C3844" s="227" t="s">
        <v>65</v>
      </c>
      <c r="D3844" s="230">
        <v>125</v>
      </c>
      <c r="E3844" s="231">
        <v>5.08916643E-3</v>
      </c>
      <c r="F3844" s="231">
        <v>9.8120346000000005E-4</v>
      </c>
      <c r="G3844" s="231">
        <v>9.1620345000000003E-4</v>
      </c>
      <c r="H3844" s="231">
        <v>3.1917590000000002E-3</v>
      </c>
    </row>
    <row r="3845" spans="1:8">
      <c r="A3845" s="227" t="s">
        <v>123</v>
      </c>
      <c r="B3845" s="227" t="s">
        <v>109</v>
      </c>
      <c r="C3845" s="227" t="s">
        <v>65</v>
      </c>
      <c r="D3845" s="230">
        <v>233</v>
      </c>
      <c r="E3845" s="231">
        <v>5.7986108500000001E-3</v>
      </c>
      <c r="F3845" s="231">
        <v>8.1112872999999995E-4</v>
      </c>
      <c r="G3845" s="231">
        <v>9.0759591999999998E-4</v>
      </c>
      <c r="H3845" s="231">
        <v>4.07988569E-3</v>
      </c>
    </row>
    <row r="3846" spans="1:8">
      <c r="A3846" s="227" t="s">
        <v>123</v>
      </c>
      <c r="B3846" s="227" t="s">
        <v>110</v>
      </c>
      <c r="C3846" s="227" t="s">
        <v>65</v>
      </c>
      <c r="D3846" s="230">
        <v>32</v>
      </c>
      <c r="E3846" s="231">
        <v>5.1772277200000001E-3</v>
      </c>
      <c r="F3846" s="231">
        <v>8.3839676000000004E-4</v>
      </c>
      <c r="G3846" s="231">
        <v>1.0970049799999999E-3</v>
      </c>
      <c r="H3846" s="231">
        <v>3.2418255299999999E-3</v>
      </c>
    </row>
    <row r="3847" spans="1:8">
      <c r="A3847" s="227" t="s">
        <v>123</v>
      </c>
      <c r="B3847" s="227" t="s">
        <v>108</v>
      </c>
      <c r="C3847" s="227" t="s">
        <v>66</v>
      </c>
      <c r="D3847" s="230">
        <v>101</v>
      </c>
      <c r="E3847" s="231">
        <v>6.0166847799999999E-3</v>
      </c>
      <c r="F3847" s="231">
        <v>1.3978270499999999E-3</v>
      </c>
      <c r="G3847" s="231">
        <v>1.00694423E-3</v>
      </c>
      <c r="H3847" s="231">
        <v>3.6119130900000001E-3</v>
      </c>
    </row>
    <row r="3848" spans="1:8">
      <c r="A3848" s="227" t="s">
        <v>123</v>
      </c>
      <c r="B3848" s="227" t="s">
        <v>109</v>
      </c>
      <c r="C3848" s="227" t="s">
        <v>66</v>
      </c>
      <c r="D3848" s="230">
        <v>294</v>
      </c>
      <c r="E3848" s="231">
        <v>6.4295160099999997E-3</v>
      </c>
      <c r="F3848" s="231">
        <v>1.1197717499999999E-3</v>
      </c>
      <c r="G3848" s="231">
        <v>1.0058812900000001E-3</v>
      </c>
      <c r="H3848" s="231">
        <v>4.30386251E-3</v>
      </c>
    </row>
    <row r="3849" spans="1:8">
      <c r="A3849" s="227" t="s">
        <v>123</v>
      </c>
      <c r="B3849" s="227" t="s">
        <v>110</v>
      </c>
      <c r="C3849" s="227" t="s">
        <v>66</v>
      </c>
      <c r="D3849" s="230">
        <v>42</v>
      </c>
      <c r="E3849" s="231">
        <v>6.2384257500000002E-3</v>
      </c>
      <c r="F3849" s="231">
        <v>1.31613738E-3</v>
      </c>
      <c r="G3849" s="231">
        <v>1.16732778E-3</v>
      </c>
      <c r="H3849" s="231">
        <v>3.7549601099999999E-3</v>
      </c>
    </row>
    <row r="3850" spans="1:8">
      <c r="A3850" s="227" t="s">
        <v>123</v>
      </c>
      <c r="B3850" s="227" t="s">
        <v>108</v>
      </c>
      <c r="C3850" s="227" t="s">
        <v>67</v>
      </c>
      <c r="D3850" s="230">
        <v>46</v>
      </c>
      <c r="E3850" s="231">
        <v>5.4131439100000003E-3</v>
      </c>
      <c r="F3850" s="231">
        <v>6.5418653000000001E-4</v>
      </c>
      <c r="G3850" s="231">
        <v>1.65257627E-3</v>
      </c>
      <c r="H3850" s="231">
        <v>3.1063806199999999E-3</v>
      </c>
    </row>
    <row r="3851" spans="1:8">
      <c r="A3851" s="227" t="s">
        <v>123</v>
      </c>
      <c r="B3851" s="227" t="s">
        <v>109</v>
      </c>
      <c r="C3851" s="227" t="s">
        <v>67</v>
      </c>
      <c r="D3851" s="230">
        <v>194</v>
      </c>
      <c r="E3851" s="231">
        <v>6.8468401600000001E-3</v>
      </c>
      <c r="F3851" s="231">
        <v>6.5817082999999996E-4</v>
      </c>
      <c r="G3851" s="231">
        <v>1.7763814800000001E-3</v>
      </c>
      <c r="H3851" s="231">
        <v>4.4122873700000002E-3</v>
      </c>
    </row>
    <row r="3852" spans="1:8">
      <c r="A3852" s="227" t="s">
        <v>123</v>
      </c>
      <c r="B3852" s="227" t="s">
        <v>110</v>
      </c>
      <c r="C3852" s="227" t="s">
        <v>67</v>
      </c>
      <c r="D3852" s="230">
        <v>30</v>
      </c>
      <c r="E3852" s="231">
        <v>6.6257713600000002E-3</v>
      </c>
      <c r="F3852" s="231">
        <v>6.6010779000000004E-4</v>
      </c>
      <c r="G3852" s="231">
        <v>1.9949843699999998E-3</v>
      </c>
      <c r="H3852" s="231">
        <v>3.9706787599999996E-3</v>
      </c>
    </row>
    <row r="3853" spans="1:8">
      <c r="A3853" s="227" t="s">
        <v>123</v>
      </c>
      <c r="B3853" s="227" t="s">
        <v>108</v>
      </c>
      <c r="C3853" s="227" t="s">
        <v>68</v>
      </c>
      <c r="D3853" s="230">
        <v>87</v>
      </c>
      <c r="E3853" s="231">
        <v>5.1450082900000001E-3</v>
      </c>
      <c r="F3853" s="231">
        <v>9.5718897999999997E-4</v>
      </c>
      <c r="G3853" s="231">
        <v>1.14357153E-3</v>
      </c>
      <c r="H3853" s="231">
        <v>3.0442473199999999E-3</v>
      </c>
    </row>
    <row r="3854" spans="1:8">
      <c r="A3854" s="227" t="s">
        <v>123</v>
      </c>
      <c r="B3854" s="227" t="s">
        <v>109</v>
      </c>
      <c r="C3854" s="227" t="s">
        <v>68</v>
      </c>
      <c r="D3854" s="230">
        <v>340</v>
      </c>
      <c r="E3854" s="231">
        <v>6.1286762300000004E-3</v>
      </c>
      <c r="F3854" s="231">
        <v>8.2243984999999997E-4</v>
      </c>
      <c r="G3854" s="231">
        <v>1.4005308100000001E-3</v>
      </c>
      <c r="H3854" s="231">
        <v>3.9057050999999998E-3</v>
      </c>
    </row>
    <row r="3855" spans="1:8">
      <c r="A3855" s="227" t="s">
        <v>123</v>
      </c>
      <c r="B3855" s="227" t="s">
        <v>110</v>
      </c>
      <c r="C3855" s="227" t="s">
        <v>68</v>
      </c>
      <c r="D3855" s="230">
        <v>30</v>
      </c>
      <c r="E3855" s="231">
        <v>5.6635799899999997E-3</v>
      </c>
      <c r="F3855" s="231">
        <v>1.0640429800000001E-3</v>
      </c>
      <c r="G3855" s="231">
        <v>1.56597198E-3</v>
      </c>
      <c r="H3855" s="231">
        <v>3.0335646000000001E-3</v>
      </c>
    </row>
    <row r="3856" spans="1:8">
      <c r="A3856" s="227" t="s">
        <v>123</v>
      </c>
      <c r="B3856" s="227" t="s">
        <v>108</v>
      </c>
      <c r="C3856" s="227" t="s">
        <v>69</v>
      </c>
      <c r="D3856" s="230">
        <v>37</v>
      </c>
      <c r="E3856" s="231">
        <v>4.42379855E-3</v>
      </c>
      <c r="F3856" s="231">
        <v>1.6951323700000001E-3</v>
      </c>
      <c r="G3856" s="231">
        <v>7.3354582000000003E-4</v>
      </c>
      <c r="H3856" s="231">
        <v>1.9951198999999999E-3</v>
      </c>
    </row>
    <row r="3857" spans="1:8">
      <c r="A3857" s="227" t="s">
        <v>123</v>
      </c>
      <c r="B3857" s="227" t="s">
        <v>109</v>
      </c>
      <c r="C3857" s="227" t="s">
        <v>69</v>
      </c>
      <c r="D3857" s="230">
        <v>152</v>
      </c>
      <c r="E3857" s="231">
        <v>4.15242727E-3</v>
      </c>
      <c r="F3857" s="231">
        <v>7.3038474999999998E-4</v>
      </c>
      <c r="G3857" s="231">
        <v>5.6415974000000003E-4</v>
      </c>
      <c r="H3857" s="231">
        <v>2.8578823299999999E-3</v>
      </c>
    </row>
    <row r="3858" spans="1:8">
      <c r="A3858" s="227" t="s">
        <v>123</v>
      </c>
      <c r="B3858" s="227" t="s">
        <v>110</v>
      </c>
      <c r="C3858" s="227" t="s">
        <v>69</v>
      </c>
      <c r="D3858" s="230">
        <v>8</v>
      </c>
      <c r="E3858" s="231">
        <v>3.2667821100000002E-3</v>
      </c>
      <c r="F3858" s="231">
        <v>5.8738392999999999E-4</v>
      </c>
      <c r="G3858" s="231">
        <v>4.4270806000000002E-4</v>
      </c>
      <c r="H3858" s="231">
        <v>2.2366894000000002E-3</v>
      </c>
    </row>
    <row r="3859" spans="1:8">
      <c r="A3859" s="227" t="s">
        <v>123</v>
      </c>
      <c r="B3859" s="227" t="s">
        <v>108</v>
      </c>
      <c r="C3859" s="227" t="s">
        <v>70</v>
      </c>
      <c r="D3859" s="230">
        <v>70</v>
      </c>
      <c r="E3859" s="231">
        <v>5.7655420799999999E-3</v>
      </c>
      <c r="F3859" s="231">
        <v>1.06101169E-3</v>
      </c>
      <c r="G3859" s="231">
        <v>1.56084634E-3</v>
      </c>
      <c r="H3859" s="231">
        <v>3.1436836200000001E-3</v>
      </c>
    </row>
    <row r="3860" spans="1:8">
      <c r="A3860" s="227" t="s">
        <v>123</v>
      </c>
      <c r="B3860" s="227" t="s">
        <v>109</v>
      </c>
      <c r="C3860" s="227" t="s">
        <v>70</v>
      </c>
      <c r="D3860" s="230">
        <v>203</v>
      </c>
      <c r="E3860" s="231">
        <v>7.1750704800000002E-3</v>
      </c>
      <c r="F3860" s="231">
        <v>1.03750434E-3</v>
      </c>
      <c r="G3860" s="231">
        <v>1.5849637299999999E-3</v>
      </c>
      <c r="H3860" s="231">
        <v>4.5526019299999996E-3</v>
      </c>
    </row>
    <row r="3861" spans="1:8">
      <c r="A3861" s="227" t="s">
        <v>123</v>
      </c>
      <c r="B3861" s="227" t="s">
        <v>110</v>
      </c>
      <c r="C3861" s="227" t="s">
        <v>70</v>
      </c>
      <c r="D3861" s="230">
        <v>30</v>
      </c>
      <c r="E3861" s="231">
        <v>6.9197528800000003E-3</v>
      </c>
      <c r="F3861" s="231">
        <v>1.4116509899999999E-3</v>
      </c>
      <c r="G3861" s="231">
        <v>1.5200615E-3</v>
      </c>
      <c r="H3861" s="231">
        <v>3.9880399200000003E-3</v>
      </c>
    </row>
    <row r="3862" spans="1:8">
      <c r="A3862" s="227" t="s">
        <v>123</v>
      </c>
      <c r="B3862" s="227" t="s">
        <v>108</v>
      </c>
      <c r="C3862" s="227" t="s">
        <v>71</v>
      </c>
      <c r="D3862" s="230">
        <v>44</v>
      </c>
      <c r="E3862" s="231">
        <v>5.5981689600000002E-3</v>
      </c>
      <c r="F3862" s="231">
        <v>1.18607927E-3</v>
      </c>
      <c r="G3862" s="231">
        <v>1.491477E-3</v>
      </c>
      <c r="H3862" s="231">
        <v>2.9206121399999998E-3</v>
      </c>
    </row>
    <row r="3863" spans="1:8">
      <c r="A3863" s="227" t="s">
        <v>123</v>
      </c>
      <c r="B3863" s="227" t="s">
        <v>109</v>
      </c>
      <c r="C3863" s="227" t="s">
        <v>71</v>
      </c>
      <c r="D3863" s="230">
        <v>215</v>
      </c>
      <c r="E3863" s="231">
        <v>6.77788521E-3</v>
      </c>
      <c r="F3863" s="231">
        <v>1.05846228E-3</v>
      </c>
      <c r="G3863" s="231">
        <v>1.6848080999999999E-3</v>
      </c>
      <c r="H3863" s="231">
        <v>4.0346143300000002E-3</v>
      </c>
    </row>
    <row r="3864" spans="1:8">
      <c r="A3864" s="227" t="s">
        <v>123</v>
      </c>
      <c r="B3864" s="227" t="s">
        <v>110</v>
      </c>
      <c r="C3864" s="227" t="s">
        <v>71</v>
      </c>
      <c r="D3864" s="230">
        <v>32</v>
      </c>
      <c r="E3864" s="231">
        <v>6.9234661799999998E-3</v>
      </c>
      <c r="F3864" s="231">
        <v>1.44639734E-3</v>
      </c>
      <c r="G3864" s="231">
        <v>1.93467859E-3</v>
      </c>
      <c r="H3864" s="231">
        <v>3.54238986E-3</v>
      </c>
    </row>
    <row r="3865" spans="1:8">
      <c r="A3865" s="227" t="s">
        <v>123</v>
      </c>
      <c r="B3865" s="227" t="s">
        <v>108</v>
      </c>
      <c r="C3865" s="227" t="s">
        <v>72</v>
      </c>
      <c r="D3865" s="230">
        <v>86</v>
      </c>
      <c r="E3865" s="231">
        <v>4.7027075599999999E-3</v>
      </c>
      <c r="F3865" s="231">
        <v>3.1492226000000002E-4</v>
      </c>
      <c r="G3865" s="231">
        <v>9.7747067999999992E-4</v>
      </c>
      <c r="H3865" s="231">
        <v>3.41031416E-3</v>
      </c>
    </row>
    <row r="3866" spans="1:8">
      <c r="A3866" s="227" t="s">
        <v>123</v>
      </c>
      <c r="B3866" s="227" t="s">
        <v>109</v>
      </c>
      <c r="C3866" s="227" t="s">
        <v>72</v>
      </c>
      <c r="D3866" s="230">
        <v>372</v>
      </c>
      <c r="E3866" s="231">
        <v>5.7193969199999996E-3</v>
      </c>
      <c r="F3866" s="231">
        <v>3.1526881999999998E-4</v>
      </c>
      <c r="G3866" s="231">
        <v>1.24259483E-3</v>
      </c>
      <c r="H3866" s="231">
        <v>4.1615327800000003E-3</v>
      </c>
    </row>
    <row r="3867" spans="1:8">
      <c r="A3867" s="227" t="s">
        <v>123</v>
      </c>
      <c r="B3867" s="227" t="s">
        <v>110</v>
      </c>
      <c r="C3867" s="227" t="s">
        <v>72</v>
      </c>
      <c r="D3867" s="230">
        <v>56</v>
      </c>
      <c r="E3867" s="231">
        <v>5.1527361999999998E-3</v>
      </c>
      <c r="F3867" s="231">
        <v>3.0671274999999998E-4</v>
      </c>
      <c r="G3867" s="231">
        <v>1.3291581400000001E-3</v>
      </c>
      <c r="H3867" s="231">
        <v>3.5168648299999999E-3</v>
      </c>
    </row>
    <row r="3868" spans="1:8">
      <c r="A3868" s="227" t="s">
        <v>123</v>
      </c>
      <c r="B3868" s="227" t="s">
        <v>108</v>
      </c>
      <c r="C3868" s="227" t="s">
        <v>73</v>
      </c>
      <c r="D3868" s="230">
        <v>251</v>
      </c>
      <c r="E3868" s="231">
        <v>5.6099211899999996E-3</v>
      </c>
      <c r="F3868" s="231">
        <v>1.0826137399999999E-3</v>
      </c>
      <c r="G3868" s="231">
        <v>1.8937211800000001E-3</v>
      </c>
      <c r="H3868" s="231">
        <v>2.6335857599999999E-3</v>
      </c>
    </row>
    <row r="3869" spans="1:8">
      <c r="A3869" s="227" t="s">
        <v>123</v>
      </c>
      <c r="B3869" s="227" t="s">
        <v>109</v>
      </c>
      <c r="C3869" s="227" t="s">
        <v>73</v>
      </c>
      <c r="D3869" s="230">
        <v>615</v>
      </c>
      <c r="E3869" s="231">
        <v>7.4267349499999996E-3</v>
      </c>
      <c r="F3869" s="231">
        <v>1.01345578E-3</v>
      </c>
      <c r="G3869" s="231">
        <v>2.3556531900000002E-3</v>
      </c>
      <c r="H3869" s="231">
        <v>4.0576254700000003E-3</v>
      </c>
    </row>
    <row r="3870" spans="1:8">
      <c r="A3870" s="227" t="s">
        <v>123</v>
      </c>
      <c r="B3870" s="227" t="s">
        <v>110</v>
      </c>
      <c r="C3870" s="227" t="s">
        <v>73</v>
      </c>
      <c r="D3870" s="230">
        <v>144</v>
      </c>
      <c r="E3870" s="231">
        <v>6.2379434300000002E-3</v>
      </c>
      <c r="F3870" s="231">
        <v>1.04110382E-3</v>
      </c>
      <c r="G3870" s="231">
        <v>2.15301867E-3</v>
      </c>
      <c r="H3870" s="231">
        <v>3.0438204899999998E-3</v>
      </c>
    </row>
    <row r="3871" spans="1:8">
      <c r="A3871" s="227" t="s">
        <v>123</v>
      </c>
      <c r="B3871" s="227" t="s">
        <v>108</v>
      </c>
      <c r="C3871" s="227" t="s">
        <v>74</v>
      </c>
      <c r="D3871" s="230">
        <v>241</v>
      </c>
      <c r="E3871" s="231">
        <v>5.1519995299999996E-3</v>
      </c>
      <c r="F3871" s="231">
        <v>7.1595948999999995E-4</v>
      </c>
      <c r="G3871" s="231">
        <v>1.3261677399999999E-3</v>
      </c>
      <c r="H3871" s="231">
        <v>3.1098718199999999E-3</v>
      </c>
    </row>
    <row r="3872" spans="1:8">
      <c r="A3872" s="227" t="s">
        <v>123</v>
      </c>
      <c r="B3872" s="227" t="s">
        <v>109</v>
      </c>
      <c r="C3872" s="227" t="s">
        <v>74</v>
      </c>
      <c r="D3872" s="230">
        <v>485</v>
      </c>
      <c r="E3872" s="231">
        <v>6.8045291700000003E-3</v>
      </c>
      <c r="F3872" s="231">
        <v>6.269089E-4</v>
      </c>
      <c r="G3872" s="231">
        <v>1.9911461800000002E-3</v>
      </c>
      <c r="H3872" s="231">
        <v>4.1864735999999998E-3</v>
      </c>
    </row>
    <row r="3873" spans="1:8">
      <c r="A3873" s="227" t="s">
        <v>123</v>
      </c>
      <c r="B3873" s="227" t="s">
        <v>110</v>
      </c>
      <c r="C3873" s="227" t="s">
        <v>74</v>
      </c>
      <c r="D3873" s="230">
        <v>113</v>
      </c>
      <c r="E3873" s="231">
        <v>5.2742950899999997E-3</v>
      </c>
      <c r="F3873" s="231">
        <v>5.8423443000000001E-4</v>
      </c>
      <c r="G3873" s="231">
        <v>1.39308812E-3</v>
      </c>
      <c r="H3873" s="231">
        <v>3.2969720600000002E-3</v>
      </c>
    </row>
    <row r="3874" spans="1:8">
      <c r="A3874" s="227" t="s">
        <v>123</v>
      </c>
      <c r="B3874" s="227" t="s">
        <v>108</v>
      </c>
      <c r="C3874" s="227" t="s">
        <v>75</v>
      </c>
      <c r="D3874" s="230">
        <v>46</v>
      </c>
      <c r="E3874" s="231">
        <v>5.2314813000000002E-3</v>
      </c>
      <c r="F3874" s="231">
        <v>4.7529165999999999E-4</v>
      </c>
      <c r="G3874" s="231">
        <v>1.2069743600000001E-3</v>
      </c>
      <c r="H3874" s="231">
        <v>3.5492147399999998E-3</v>
      </c>
    </row>
    <row r="3875" spans="1:8">
      <c r="A3875" s="227" t="s">
        <v>123</v>
      </c>
      <c r="B3875" s="227" t="s">
        <v>109</v>
      </c>
      <c r="C3875" s="227" t="s">
        <v>75</v>
      </c>
      <c r="D3875" s="230">
        <v>240</v>
      </c>
      <c r="E3875" s="231">
        <v>5.4390429800000003E-3</v>
      </c>
      <c r="F3875" s="231">
        <v>5.2777756000000004E-4</v>
      </c>
      <c r="G3875" s="231">
        <v>1.0747489799999999E-3</v>
      </c>
      <c r="H3875" s="231">
        <v>3.83651596E-3</v>
      </c>
    </row>
    <row r="3876" spans="1:8">
      <c r="A3876" s="227" t="s">
        <v>123</v>
      </c>
      <c r="B3876" s="227" t="s">
        <v>110</v>
      </c>
      <c r="C3876" s="227" t="s">
        <v>75</v>
      </c>
      <c r="D3876" s="230">
        <v>17</v>
      </c>
      <c r="E3876" s="231">
        <v>5.6392971699999999E-3</v>
      </c>
      <c r="F3876" s="231">
        <v>5.5419370000000005E-4</v>
      </c>
      <c r="G3876" s="231">
        <v>1.1798745800000001E-3</v>
      </c>
      <c r="H3876" s="231">
        <v>3.9052284600000001E-3</v>
      </c>
    </row>
    <row r="3877" spans="1:8">
      <c r="A3877" s="227" t="s">
        <v>123</v>
      </c>
      <c r="B3877" s="227" t="s">
        <v>108</v>
      </c>
      <c r="C3877" s="227" t="s">
        <v>76</v>
      </c>
      <c r="D3877" s="230">
        <v>235</v>
      </c>
      <c r="E3877" s="231">
        <v>4.1342590100000003E-3</v>
      </c>
      <c r="F3877" s="231">
        <v>3.9066169E-4</v>
      </c>
      <c r="G3877" s="231">
        <v>1.05186146E-3</v>
      </c>
      <c r="H3877" s="231">
        <v>2.69173538E-3</v>
      </c>
    </row>
    <row r="3878" spans="1:8">
      <c r="A3878" s="227" t="s">
        <v>123</v>
      </c>
      <c r="B3878" s="227" t="s">
        <v>109</v>
      </c>
      <c r="C3878" s="227" t="s">
        <v>76</v>
      </c>
      <c r="D3878" s="230">
        <v>281</v>
      </c>
      <c r="E3878" s="231">
        <v>5.5730605799999998E-3</v>
      </c>
      <c r="F3878" s="231">
        <v>3.1876046000000002E-4</v>
      </c>
      <c r="G3878" s="231">
        <v>1.4416515999999999E-3</v>
      </c>
      <c r="H3878" s="231">
        <v>3.81264802E-3</v>
      </c>
    </row>
    <row r="3879" spans="1:8">
      <c r="A3879" s="227" t="s">
        <v>123</v>
      </c>
      <c r="B3879" s="227" t="s">
        <v>110</v>
      </c>
      <c r="C3879" s="227" t="s">
        <v>76</v>
      </c>
      <c r="D3879" s="230">
        <v>83</v>
      </c>
      <c r="E3879" s="231">
        <v>3.9799473399999997E-3</v>
      </c>
      <c r="F3879" s="231">
        <v>3.3230122E-4</v>
      </c>
      <c r="G3879" s="231">
        <v>9.8449330999999998E-4</v>
      </c>
      <c r="H3879" s="231">
        <v>2.66315238E-3</v>
      </c>
    </row>
    <row r="3880" spans="1:8">
      <c r="A3880" s="227" t="s">
        <v>123</v>
      </c>
      <c r="B3880" s="227" t="s">
        <v>108</v>
      </c>
      <c r="C3880" s="227" t="s">
        <v>77</v>
      </c>
      <c r="D3880" s="230">
        <v>255</v>
      </c>
      <c r="E3880" s="231">
        <v>5.0376268599999999E-3</v>
      </c>
      <c r="F3880" s="231">
        <v>6.7519946999999999E-4</v>
      </c>
      <c r="G3880" s="231">
        <v>1.37504514E-3</v>
      </c>
      <c r="H3880" s="231">
        <v>2.98738174E-3</v>
      </c>
    </row>
    <row r="3881" spans="1:8">
      <c r="A3881" s="227" t="s">
        <v>123</v>
      </c>
      <c r="B3881" s="227" t="s">
        <v>109</v>
      </c>
      <c r="C3881" s="227" t="s">
        <v>77</v>
      </c>
      <c r="D3881" s="230">
        <v>583</v>
      </c>
      <c r="E3881" s="231">
        <v>5.8885829099999997E-3</v>
      </c>
      <c r="F3881" s="231">
        <v>6.4385973999999996E-4</v>
      </c>
      <c r="G3881" s="231">
        <v>1.6651774799999999E-3</v>
      </c>
      <c r="H3881" s="231">
        <v>3.5795452E-3</v>
      </c>
    </row>
    <row r="3882" spans="1:8">
      <c r="A3882" s="227" t="s">
        <v>123</v>
      </c>
      <c r="B3882" s="227" t="s">
        <v>110</v>
      </c>
      <c r="C3882" s="227" t="s">
        <v>77</v>
      </c>
      <c r="D3882" s="230">
        <v>97</v>
      </c>
      <c r="E3882" s="231">
        <v>5.3207328599999999E-3</v>
      </c>
      <c r="F3882" s="231">
        <v>6.2810206000000004E-4</v>
      </c>
      <c r="G3882" s="231">
        <v>1.5086863000000001E-3</v>
      </c>
      <c r="H3882" s="231">
        <v>3.1839440100000001E-3</v>
      </c>
    </row>
    <row r="3883" spans="1:8">
      <c r="A3883" s="227" t="s">
        <v>123</v>
      </c>
      <c r="B3883" s="227" t="s">
        <v>108</v>
      </c>
      <c r="C3883" s="227" t="s">
        <v>78</v>
      </c>
      <c r="D3883" s="230">
        <v>71</v>
      </c>
      <c r="E3883" s="231">
        <v>5.2774515400000003E-3</v>
      </c>
      <c r="F3883" s="231">
        <v>7.9127519999999999E-4</v>
      </c>
      <c r="G3883" s="231">
        <v>1.1913142900000001E-3</v>
      </c>
      <c r="H3883" s="231">
        <v>3.2948615200000001E-3</v>
      </c>
    </row>
    <row r="3884" spans="1:8">
      <c r="A3884" s="227" t="s">
        <v>123</v>
      </c>
      <c r="B3884" s="227" t="s">
        <v>109</v>
      </c>
      <c r="C3884" s="227" t="s">
        <v>78</v>
      </c>
      <c r="D3884" s="230">
        <v>202</v>
      </c>
      <c r="E3884" s="231">
        <v>6.8194785899999997E-3</v>
      </c>
      <c r="F3884" s="231">
        <v>7.6514919000000002E-4</v>
      </c>
      <c r="G3884" s="231">
        <v>1.73760059E-3</v>
      </c>
      <c r="H3884" s="231">
        <v>4.3167283000000002E-3</v>
      </c>
    </row>
    <row r="3885" spans="1:8">
      <c r="A3885" s="227" t="s">
        <v>123</v>
      </c>
      <c r="B3885" s="227" t="s">
        <v>110</v>
      </c>
      <c r="C3885" s="227" t="s">
        <v>78</v>
      </c>
      <c r="D3885" s="230">
        <v>42</v>
      </c>
      <c r="E3885" s="231">
        <v>5.9967480400000004E-3</v>
      </c>
      <c r="F3885" s="231">
        <v>7.4459856999999996E-4</v>
      </c>
      <c r="G3885" s="231">
        <v>1.46494685E-3</v>
      </c>
      <c r="H3885" s="231">
        <v>3.7872021199999999E-3</v>
      </c>
    </row>
    <row r="3886" spans="1:8">
      <c r="A3886" s="227" t="s">
        <v>123</v>
      </c>
      <c r="B3886" s="227" t="s">
        <v>108</v>
      </c>
      <c r="C3886" s="227" t="s">
        <v>79</v>
      </c>
      <c r="D3886" s="230">
        <v>3789</v>
      </c>
      <c r="E3886" s="231">
        <v>4.5597572999999999E-3</v>
      </c>
      <c r="F3886" s="231">
        <v>1.0552993399999999E-3</v>
      </c>
      <c r="G3886" s="231">
        <v>7.1944347000000002E-4</v>
      </c>
      <c r="H3886" s="231">
        <v>2.7850140100000001E-3</v>
      </c>
    </row>
    <row r="3887" spans="1:8">
      <c r="A3887" s="227" t="s">
        <v>123</v>
      </c>
      <c r="B3887" s="227" t="s">
        <v>109</v>
      </c>
      <c r="C3887" s="227" t="s">
        <v>79</v>
      </c>
      <c r="D3887" s="230">
        <v>2056</v>
      </c>
      <c r="E3887" s="231">
        <v>4.6774174800000004E-3</v>
      </c>
      <c r="F3887" s="231">
        <v>8.3347382000000002E-4</v>
      </c>
      <c r="G3887" s="231">
        <v>7.0723987000000002E-4</v>
      </c>
      <c r="H3887" s="231">
        <v>3.1367033099999999E-3</v>
      </c>
    </row>
    <row r="3888" spans="1:8">
      <c r="A3888" s="227" t="s">
        <v>123</v>
      </c>
      <c r="B3888" s="227" t="s">
        <v>110</v>
      </c>
      <c r="C3888" s="227" t="s">
        <v>79</v>
      </c>
      <c r="D3888" s="230">
        <v>525</v>
      </c>
      <c r="E3888" s="231">
        <v>4.3808198800000002E-3</v>
      </c>
      <c r="F3888" s="231">
        <v>1.0318560299999999E-3</v>
      </c>
      <c r="G3888" s="231">
        <v>7.0141069999999999E-4</v>
      </c>
      <c r="H3888" s="231">
        <v>2.64755267E-3</v>
      </c>
    </row>
    <row r="3889" spans="1:8">
      <c r="A3889" s="227" t="s">
        <v>123</v>
      </c>
      <c r="B3889" s="227" t="s">
        <v>108</v>
      </c>
      <c r="C3889" s="227" t="s">
        <v>80</v>
      </c>
      <c r="D3889" s="230">
        <v>639</v>
      </c>
      <c r="E3889" s="231">
        <v>4.3491890199999998E-3</v>
      </c>
      <c r="F3889" s="231">
        <v>9.3148628E-4</v>
      </c>
      <c r="G3889" s="231">
        <v>7.3706360000000003E-4</v>
      </c>
      <c r="H3889" s="231">
        <v>2.6806386200000001E-3</v>
      </c>
    </row>
    <row r="3890" spans="1:8">
      <c r="A3890" s="227" t="s">
        <v>123</v>
      </c>
      <c r="B3890" s="227" t="s">
        <v>109</v>
      </c>
      <c r="C3890" s="227" t="s">
        <v>80</v>
      </c>
      <c r="D3890" s="230">
        <v>1403</v>
      </c>
      <c r="E3890" s="231">
        <v>4.41856547E-3</v>
      </c>
      <c r="F3890" s="231">
        <v>7.7622993E-4</v>
      </c>
      <c r="G3890" s="231">
        <v>7.4163970000000001E-4</v>
      </c>
      <c r="H3890" s="231">
        <v>2.9006953599999999E-3</v>
      </c>
    </row>
    <row r="3891" spans="1:8">
      <c r="A3891" s="227" t="s">
        <v>123</v>
      </c>
      <c r="B3891" s="227" t="s">
        <v>110</v>
      </c>
      <c r="C3891" s="227" t="s">
        <v>80</v>
      </c>
      <c r="D3891" s="230">
        <v>293</v>
      </c>
      <c r="E3891" s="231">
        <v>4.5956182000000002E-3</v>
      </c>
      <c r="F3891" s="231">
        <v>8.1911238999999995E-4</v>
      </c>
      <c r="G3891" s="231">
        <v>8.1646574000000002E-4</v>
      </c>
      <c r="H3891" s="231">
        <v>2.9600395900000001E-3</v>
      </c>
    </row>
    <row r="3892" spans="1:8">
      <c r="A3892" s="227" t="s">
        <v>123</v>
      </c>
      <c r="B3892" s="227" t="s">
        <v>108</v>
      </c>
      <c r="C3892" s="227" t="s">
        <v>119</v>
      </c>
      <c r="D3892" s="230">
        <v>341</v>
      </c>
      <c r="E3892" s="231">
        <v>4.7569781499999996E-3</v>
      </c>
      <c r="F3892" s="231">
        <v>7.2210658999999995E-4</v>
      </c>
      <c r="G3892" s="231">
        <v>9.8719021000000001E-4</v>
      </c>
      <c r="H3892" s="231">
        <v>3.0476808700000001E-3</v>
      </c>
    </row>
    <row r="3893" spans="1:8">
      <c r="A3893" s="227" t="s">
        <v>123</v>
      </c>
      <c r="B3893" s="227" t="s">
        <v>109</v>
      </c>
      <c r="C3893" s="227" t="s">
        <v>119</v>
      </c>
      <c r="D3893" s="230">
        <v>558</v>
      </c>
      <c r="E3893" s="231">
        <v>5.5988854800000003E-3</v>
      </c>
      <c r="F3893" s="231">
        <v>5.9552528000000003E-4</v>
      </c>
      <c r="G3893" s="231">
        <v>1.3575681199999999E-3</v>
      </c>
      <c r="H3893" s="231">
        <v>3.6457916199999999E-3</v>
      </c>
    </row>
    <row r="3894" spans="1:8">
      <c r="A3894" s="227" t="s">
        <v>123</v>
      </c>
      <c r="B3894" s="227" t="s">
        <v>110</v>
      </c>
      <c r="C3894" s="227" t="s">
        <v>119</v>
      </c>
      <c r="D3894" s="230">
        <v>110</v>
      </c>
      <c r="E3894" s="231">
        <v>5.0107321399999998E-3</v>
      </c>
      <c r="F3894" s="231">
        <v>5.7481035000000005E-4</v>
      </c>
      <c r="G3894" s="231">
        <v>1.52441051E-3</v>
      </c>
      <c r="H3894" s="231">
        <v>2.9115107000000002E-3</v>
      </c>
    </row>
    <row r="3895" spans="1:8">
      <c r="A3895" s="227" t="s">
        <v>123</v>
      </c>
      <c r="B3895" s="227" t="s">
        <v>108</v>
      </c>
      <c r="C3895" s="227" t="s">
        <v>82</v>
      </c>
      <c r="D3895" s="230">
        <v>70</v>
      </c>
      <c r="E3895" s="231">
        <v>5.2956347200000002E-3</v>
      </c>
      <c r="F3895" s="231">
        <v>9.0724179999999998E-4</v>
      </c>
      <c r="G3895" s="231">
        <v>1.45552224E-3</v>
      </c>
      <c r="H3895" s="231">
        <v>2.93287015E-3</v>
      </c>
    </row>
    <row r="3896" spans="1:8">
      <c r="A3896" s="227" t="s">
        <v>123</v>
      </c>
      <c r="B3896" s="227" t="s">
        <v>109</v>
      </c>
      <c r="C3896" s="227" t="s">
        <v>82</v>
      </c>
      <c r="D3896" s="230">
        <v>264</v>
      </c>
      <c r="E3896" s="231">
        <v>7.1703578599999996E-3</v>
      </c>
      <c r="F3896" s="231">
        <v>8.5380693999999996E-4</v>
      </c>
      <c r="G3896" s="231">
        <v>1.7137518699999999E-3</v>
      </c>
      <c r="H3896" s="231">
        <v>4.6027985900000002E-3</v>
      </c>
    </row>
    <row r="3897" spans="1:8">
      <c r="A3897" s="227" t="s">
        <v>123</v>
      </c>
      <c r="B3897" s="227" t="s">
        <v>110</v>
      </c>
      <c r="C3897" s="227" t="s">
        <v>82</v>
      </c>
      <c r="D3897" s="230">
        <v>51</v>
      </c>
      <c r="E3897" s="231">
        <v>5.7834057099999999E-3</v>
      </c>
      <c r="F3897" s="231">
        <v>8.6102010000000003E-4</v>
      </c>
      <c r="G3897" s="231">
        <v>1.2565811499999999E-3</v>
      </c>
      <c r="H3897" s="231">
        <v>3.6658040299999998E-3</v>
      </c>
    </row>
    <row r="3898" spans="1:8">
      <c r="A3898" s="227" t="s">
        <v>123</v>
      </c>
      <c r="B3898" s="227" t="s">
        <v>108</v>
      </c>
      <c r="C3898" s="227" t="s">
        <v>83</v>
      </c>
      <c r="D3898" s="230">
        <v>147</v>
      </c>
      <c r="E3898" s="231">
        <v>4.9126824299999998E-3</v>
      </c>
      <c r="F3898" s="231">
        <v>7.3585890000000002E-4</v>
      </c>
      <c r="G3898" s="231">
        <v>1.1035523099999999E-3</v>
      </c>
      <c r="H3898" s="231">
        <v>3.0732707599999999E-3</v>
      </c>
    </row>
    <row r="3899" spans="1:8">
      <c r="A3899" s="227" t="s">
        <v>123</v>
      </c>
      <c r="B3899" s="227" t="s">
        <v>109</v>
      </c>
      <c r="C3899" s="227" t="s">
        <v>83</v>
      </c>
      <c r="D3899" s="230">
        <v>326</v>
      </c>
      <c r="E3899" s="231">
        <v>5.2005933700000001E-3</v>
      </c>
      <c r="F3899" s="231">
        <v>7.2550958000000001E-4</v>
      </c>
      <c r="G3899" s="231">
        <v>1.15896932E-3</v>
      </c>
      <c r="H3899" s="231">
        <v>3.3161140000000002E-3</v>
      </c>
    </row>
    <row r="3900" spans="1:8">
      <c r="A3900" s="227" t="s">
        <v>123</v>
      </c>
      <c r="B3900" s="227" t="s">
        <v>110</v>
      </c>
      <c r="C3900" s="227" t="s">
        <v>83</v>
      </c>
      <c r="D3900" s="230">
        <v>74</v>
      </c>
      <c r="E3900" s="231">
        <v>4.9984356999999997E-3</v>
      </c>
      <c r="F3900" s="231">
        <v>8.1409514999999997E-4</v>
      </c>
      <c r="G3900" s="231">
        <v>1.2554739600000001E-3</v>
      </c>
      <c r="H3900" s="231">
        <v>2.92886611E-3</v>
      </c>
    </row>
    <row r="3901" spans="1:8">
      <c r="A3901" s="227" t="s">
        <v>123</v>
      </c>
      <c r="B3901" s="227" t="s">
        <v>108</v>
      </c>
      <c r="C3901" s="227" t="s">
        <v>84</v>
      </c>
      <c r="D3901" s="230">
        <v>157</v>
      </c>
      <c r="E3901" s="231">
        <v>4.0972957099999997E-3</v>
      </c>
      <c r="F3901" s="231">
        <v>6.5861619E-4</v>
      </c>
      <c r="G3901" s="231">
        <v>9.2607311000000002E-4</v>
      </c>
      <c r="H3901" s="231">
        <v>2.5126059000000001E-3</v>
      </c>
    </row>
    <row r="3902" spans="1:8">
      <c r="A3902" s="227" t="s">
        <v>123</v>
      </c>
      <c r="B3902" s="227" t="s">
        <v>109</v>
      </c>
      <c r="C3902" s="227" t="s">
        <v>84</v>
      </c>
      <c r="D3902" s="230">
        <v>352</v>
      </c>
      <c r="E3902" s="231">
        <v>4.9573203499999998E-3</v>
      </c>
      <c r="F3902" s="231">
        <v>5.6239454000000003E-4</v>
      </c>
      <c r="G3902" s="231">
        <v>1.0974653E-3</v>
      </c>
      <c r="H3902" s="231">
        <v>3.2974600400000002E-3</v>
      </c>
    </row>
    <row r="3903" spans="1:8">
      <c r="A3903" s="227" t="s">
        <v>123</v>
      </c>
      <c r="B3903" s="227" t="s">
        <v>110</v>
      </c>
      <c r="C3903" s="227" t="s">
        <v>84</v>
      </c>
      <c r="D3903" s="230">
        <v>47</v>
      </c>
      <c r="E3903" s="231">
        <v>5.4119875499999996E-3</v>
      </c>
      <c r="F3903" s="231">
        <v>6.4913294E-4</v>
      </c>
      <c r="G3903" s="231">
        <v>1.3041762299999999E-3</v>
      </c>
      <c r="H3903" s="231">
        <v>3.4586779200000001E-3</v>
      </c>
    </row>
    <row r="3904" spans="1:8">
      <c r="A3904" s="227" t="s">
        <v>123</v>
      </c>
      <c r="B3904" s="227" t="s">
        <v>108</v>
      </c>
      <c r="C3904" s="227" t="s">
        <v>86</v>
      </c>
      <c r="D3904" s="230">
        <v>1</v>
      </c>
      <c r="E3904" s="231">
        <v>6.4004624999999997E-3</v>
      </c>
      <c r="F3904" s="231">
        <v>7.6388887999999996E-4</v>
      </c>
      <c r="G3904" s="231">
        <v>4.1898145800000003E-3</v>
      </c>
      <c r="H3904" s="231">
        <v>1.4467590200000001E-3</v>
      </c>
    </row>
    <row r="3905" spans="1:8">
      <c r="A3905" s="227" t="s">
        <v>123</v>
      </c>
      <c r="B3905" s="227" t="s">
        <v>110</v>
      </c>
      <c r="C3905" s="227" t="s">
        <v>86</v>
      </c>
      <c r="D3905" s="230">
        <v>1</v>
      </c>
      <c r="E3905" s="231">
        <v>4.7222222199999999E-3</v>
      </c>
      <c r="F3905" s="231">
        <v>1.2384256900000001E-3</v>
      </c>
      <c r="G3905" s="231">
        <v>2.0486111100000001E-3</v>
      </c>
      <c r="H3905" s="231">
        <v>1.4351847200000001E-3</v>
      </c>
    </row>
    <row r="3906" spans="1:8">
      <c r="A3906" s="227" t="s">
        <v>123</v>
      </c>
      <c r="B3906" s="227" t="s">
        <v>108</v>
      </c>
      <c r="C3906" s="227" t="s">
        <v>87</v>
      </c>
      <c r="D3906" s="230">
        <v>179</v>
      </c>
      <c r="E3906" s="231">
        <v>4.1051751300000003E-3</v>
      </c>
      <c r="F3906" s="231">
        <v>2.5579324E-4</v>
      </c>
      <c r="G3906" s="231">
        <v>8.5415350000000003E-4</v>
      </c>
      <c r="H3906" s="231">
        <v>2.9952278999999999E-3</v>
      </c>
    </row>
    <row r="3907" spans="1:8">
      <c r="A3907" s="227" t="s">
        <v>123</v>
      </c>
      <c r="B3907" s="227" t="s">
        <v>109</v>
      </c>
      <c r="C3907" s="227" t="s">
        <v>87</v>
      </c>
      <c r="D3907" s="230">
        <v>394</v>
      </c>
      <c r="E3907" s="231">
        <v>5.4113494100000003E-3</v>
      </c>
      <c r="F3907" s="231">
        <v>2.4141028E-4</v>
      </c>
      <c r="G3907" s="231">
        <v>1.14078045E-3</v>
      </c>
      <c r="H3907" s="231">
        <v>4.0291581899999998E-3</v>
      </c>
    </row>
    <row r="3908" spans="1:8">
      <c r="A3908" s="227" t="s">
        <v>123</v>
      </c>
      <c r="B3908" s="227" t="s">
        <v>110</v>
      </c>
      <c r="C3908" s="227" t="s">
        <v>87</v>
      </c>
      <c r="D3908" s="230">
        <v>56</v>
      </c>
      <c r="E3908" s="231">
        <v>5.1031330499999999E-3</v>
      </c>
      <c r="F3908" s="231">
        <v>2.7736417999999998E-4</v>
      </c>
      <c r="G3908" s="231">
        <v>1.18820253E-3</v>
      </c>
      <c r="H3908" s="231">
        <v>3.6375659E-3</v>
      </c>
    </row>
    <row r="3909" spans="1:8">
      <c r="A3909" s="227" t="s">
        <v>123</v>
      </c>
      <c r="B3909" s="227" t="s">
        <v>108</v>
      </c>
      <c r="C3909" s="227" t="s">
        <v>88</v>
      </c>
      <c r="D3909" s="230">
        <v>220</v>
      </c>
      <c r="E3909" s="231">
        <v>4.2594168300000004E-3</v>
      </c>
      <c r="F3909" s="231">
        <v>7.3558480000000001E-4</v>
      </c>
      <c r="G3909" s="231">
        <v>7.9824259000000003E-4</v>
      </c>
      <c r="H3909" s="231">
        <v>2.7255889800000001E-3</v>
      </c>
    </row>
    <row r="3910" spans="1:8">
      <c r="A3910" s="227" t="s">
        <v>123</v>
      </c>
      <c r="B3910" s="227" t="s">
        <v>109</v>
      </c>
      <c r="C3910" s="227" t="s">
        <v>88</v>
      </c>
      <c r="D3910" s="230">
        <v>709</v>
      </c>
      <c r="E3910" s="231">
        <v>4.51003607E-3</v>
      </c>
      <c r="F3910" s="231">
        <v>6.7568735000000002E-4</v>
      </c>
      <c r="G3910" s="231">
        <v>8.4337267000000004E-4</v>
      </c>
      <c r="H3910" s="231">
        <v>2.9909755800000002E-3</v>
      </c>
    </row>
    <row r="3911" spans="1:8">
      <c r="A3911" s="227" t="s">
        <v>123</v>
      </c>
      <c r="B3911" s="227" t="s">
        <v>110</v>
      </c>
      <c r="C3911" s="227" t="s">
        <v>88</v>
      </c>
      <c r="D3911" s="230">
        <v>172</v>
      </c>
      <c r="E3911" s="231">
        <v>4.5250589999999997E-3</v>
      </c>
      <c r="F3911" s="231">
        <v>7.9060321999999995E-4</v>
      </c>
      <c r="G3911" s="231">
        <v>8.5365500000000004E-4</v>
      </c>
      <c r="H3911" s="231">
        <v>2.88080026E-3</v>
      </c>
    </row>
    <row r="3912" spans="1:8">
      <c r="A3912" s="227" t="s">
        <v>123</v>
      </c>
      <c r="B3912" s="227" t="s">
        <v>108</v>
      </c>
      <c r="C3912" s="227" t="s">
        <v>89</v>
      </c>
      <c r="D3912" s="230">
        <v>104</v>
      </c>
      <c r="E3912" s="231">
        <v>4.4186251100000002E-3</v>
      </c>
      <c r="F3912" s="231">
        <v>7.6077253E-4</v>
      </c>
      <c r="G3912" s="231">
        <v>1.22507098E-3</v>
      </c>
      <c r="H3912" s="231">
        <v>2.43278116E-3</v>
      </c>
    </row>
    <row r="3913" spans="1:8">
      <c r="A3913" s="227" t="s">
        <v>123</v>
      </c>
      <c r="B3913" s="227" t="s">
        <v>109</v>
      </c>
      <c r="C3913" s="227" t="s">
        <v>89</v>
      </c>
      <c r="D3913" s="230">
        <v>299</v>
      </c>
      <c r="E3913" s="231">
        <v>5.7049731199999999E-3</v>
      </c>
      <c r="F3913" s="231">
        <v>6.4640597999999995E-4</v>
      </c>
      <c r="G3913" s="231">
        <v>1.42864308E-3</v>
      </c>
      <c r="H3913" s="231">
        <v>3.6299235700000001E-3</v>
      </c>
    </row>
    <row r="3914" spans="1:8">
      <c r="A3914" s="227" t="s">
        <v>123</v>
      </c>
      <c r="B3914" s="227" t="s">
        <v>110</v>
      </c>
      <c r="C3914" s="227" t="s">
        <v>89</v>
      </c>
      <c r="D3914" s="230">
        <v>45</v>
      </c>
      <c r="E3914" s="231">
        <v>5.5378083900000001E-3</v>
      </c>
      <c r="F3914" s="231">
        <v>8.2407382000000001E-4</v>
      </c>
      <c r="G3914" s="231">
        <v>1.23379604E-3</v>
      </c>
      <c r="H3914" s="231">
        <v>3.47993803E-3</v>
      </c>
    </row>
    <row r="3915" spans="1:8">
      <c r="A3915" s="227" t="s">
        <v>123</v>
      </c>
      <c r="B3915" s="227" t="s">
        <v>108</v>
      </c>
      <c r="C3915" s="227" t="s">
        <v>90</v>
      </c>
      <c r="D3915" s="230">
        <v>34</v>
      </c>
      <c r="E3915" s="231">
        <v>5.0374452700000004E-3</v>
      </c>
      <c r="F3915" s="231">
        <v>5.8449049E-4</v>
      </c>
      <c r="G3915" s="231">
        <v>1.6244551200000001E-3</v>
      </c>
      <c r="H3915" s="231">
        <v>2.8284992199999999E-3</v>
      </c>
    </row>
    <row r="3916" spans="1:8">
      <c r="A3916" s="227" t="s">
        <v>123</v>
      </c>
      <c r="B3916" s="227" t="s">
        <v>109</v>
      </c>
      <c r="C3916" s="227" t="s">
        <v>90</v>
      </c>
      <c r="D3916" s="230">
        <v>239</v>
      </c>
      <c r="E3916" s="231">
        <v>6.99287129E-3</v>
      </c>
      <c r="F3916" s="231">
        <v>5.2005827000000001E-4</v>
      </c>
      <c r="G3916" s="231">
        <v>1.9880770199999999E-3</v>
      </c>
      <c r="H3916" s="231">
        <v>4.4847355499999996E-3</v>
      </c>
    </row>
    <row r="3917" spans="1:8">
      <c r="A3917" s="227" t="s">
        <v>123</v>
      </c>
      <c r="B3917" s="227" t="s">
        <v>110</v>
      </c>
      <c r="C3917" s="227" t="s">
        <v>90</v>
      </c>
      <c r="D3917" s="230">
        <v>39</v>
      </c>
      <c r="E3917" s="231">
        <v>6.6687438499999996E-3</v>
      </c>
      <c r="F3917" s="231">
        <v>5.7573574000000004E-4</v>
      </c>
      <c r="G3917" s="231">
        <v>2.1041070800000001E-3</v>
      </c>
      <c r="H3917" s="231">
        <v>3.9889005199999997E-3</v>
      </c>
    </row>
    <row r="3918" spans="1:8">
      <c r="A3918" s="227" t="s">
        <v>123</v>
      </c>
      <c r="B3918" s="227" t="s">
        <v>108</v>
      </c>
      <c r="C3918" s="227" t="s">
        <v>91</v>
      </c>
      <c r="D3918" s="230">
        <v>318</v>
      </c>
      <c r="E3918" s="231">
        <v>4.5405672399999996E-3</v>
      </c>
      <c r="F3918" s="231">
        <v>9.6876432000000002E-4</v>
      </c>
      <c r="G3918" s="231">
        <v>9.3691740999999999E-4</v>
      </c>
      <c r="H3918" s="231">
        <v>2.6348850499999998E-3</v>
      </c>
    </row>
    <row r="3919" spans="1:8">
      <c r="A3919" s="227" t="s">
        <v>123</v>
      </c>
      <c r="B3919" s="227" t="s">
        <v>109</v>
      </c>
      <c r="C3919" s="227" t="s">
        <v>91</v>
      </c>
      <c r="D3919" s="230">
        <v>841</v>
      </c>
      <c r="E3919" s="231">
        <v>4.54197744E-3</v>
      </c>
      <c r="F3919" s="231">
        <v>8.6618364999999998E-4</v>
      </c>
      <c r="G3919" s="231">
        <v>8.7412448000000003E-4</v>
      </c>
      <c r="H3919" s="231">
        <v>2.8016688399999999E-3</v>
      </c>
    </row>
    <row r="3920" spans="1:8">
      <c r="A3920" s="227" t="s">
        <v>123</v>
      </c>
      <c r="B3920" s="227" t="s">
        <v>110</v>
      </c>
      <c r="C3920" s="227" t="s">
        <v>91</v>
      </c>
      <c r="D3920" s="230">
        <v>125</v>
      </c>
      <c r="E3920" s="231">
        <v>4.3199071599999998E-3</v>
      </c>
      <c r="F3920" s="231">
        <v>8.6259236999999996E-4</v>
      </c>
      <c r="G3920" s="231">
        <v>8.7120345999999998E-4</v>
      </c>
      <c r="H3920" s="231">
        <v>2.58611086E-3</v>
      </c>
    </row>
    <row r="3921" spans="1:8">
      <c r="A3921" s="227" t="s">
        <v>123</v>
      </c>
      <c r="B3921" s="227" t="s">
        <v>108</v>
      </c>
      <c r="C3921" s="227" t="s">
        <v>92</v>
      </c>
      <c r="D3921" s="230">
        <v>117</v>
      </c>
      <c r="E3921" s="231">
        <v>4.2172164500000001E-3</v>
      </c>
      <c r="F3921" s="231">
        <v>6.1599771000000005E-4</v>
      </c>
      <c r="G3921" s="231">
        <v>8.8299277000000005E-4</v>
      </c>
      <c r="H3921" s="231">
        <v>2.7182254800000001E-3</v>
      </c>
    </row>
    <row r="3922" spans="1:8">
      <c r="A3922" s="227" t="s">
        <v>123</v>
      </c>
      <c r="B3922" s="227" t="s">
        <v>109</v>
      </c>
      <c r="C3922" s="227" t="s">
        <v>92</v>
      </c>
      <c r="D3922" s="230">
        <v>287</v>
      </c>
      <c r="E3922" s="231">
        <v>6.2584685999999999E-3</v>
      </c>
      <c r="F3922" s="231">
        <v>5.6608087000000005E-4</v>
      </c>
      <c r="G3922" s="231">
        <v>1.53088278E-3</v>
      </c>
      <c r="H3922" s="231">
        <v>4.1615044699999998E-3</v>
      </c>
    </row>
    <row r="3923" spans="1:8">
      <c r="A3923" s="227" t="s">
        <v>123</v>
      </c>
      <c r="B3923" s="227" t="s">
        <v>110</v>
      </c>
      <c r="C3923" s="227" t="s">
        <v>92</v>
      </c>
      <c r="D3923" s="230">
        <v>63</v>
      </c>
      <c r="E3923" s="231">
        <v>5.02167819E-3</v>
      </c>
      <c r="F3923" s="231">
        <v>6.0662819999999997E-4</v>
      </c>
      <c r="G3923" s="231">
        <v>1.1860667800000001E-3</v>
      </c>
      <c r="H3923" s="231">
        <v>3.2289826999999998E-3</v>
      </c>
    </row>
    <row r="3924" spans="1:8">
      <c r="A3924" s="227" t="s">
        <v>123</v>
      </c>
      <c r="B3924" s="227" t="s">
        <v>108</v>
      </c>
      <c r="C3924" s="227" t="s">
        <v>93</v>
      </c>
      <c r="D3924" s="230">
        <v>74</v>
      </c>
      <c r="E3924" s="231">
        <v>5.0125122899999999E-3</v>
      </c>
      <c r="F3924" s="231">
        <v>1.04119722E-3</v>
      </c>
      <c r="G3924" s="231">
        <v>1.65947172E-3</v>
      </c>
      <c r="H3924" s="231">
        <v>2.3118428399999998E-3</v>
      </c>
    </row>
    <row r="3925" spans="1:8">
      <c r="A3925" s="227" t="s">
        <v>123</v>
      </c>
      <c r="B3925" s="227" t="s">
        <v>109</v>
      </c>
      <c r="C3925" s="227" t="s">
        <v>93</v>
      </c>
      <c r="D3925" s="230">
        <v>265</v>
      </c>
      <c r="E3925" s="231">
        <v>7.11456125E-3</v>
      </c>
      <c r="F3925" s="231">
        <v>1.04660179E-3</v>
      </c>
      <c r="G3925" s="231">
        <v>2.0473879300000001E-3</v>
      </c>
      <c r="H3925" s="231">
        <v>4.0205710400000004E-3</v>
      </c>
    </row>
    <row r="3926" spans="1:8">
      <c r="A3926" s="227" t="s">
        <v>123</v>
      </c>
      <c r="B3926" s="227" t="s">
        <v>110</v>
      </c>
      <c r="C3926" s="227" t="s">
        <v>93</v>
      </c>
      <c r="D3926" s="230">
        <v>42</v>
      </c>
      <c r="E3926" s="231">
        <v>6.76973084E-3</v>
      </c>
      <c r="F3926" s="231">
        <v>1.41258799E-3</v>
      </c>
      <c r="G3926" s="231">
        <v>2.24647238E-3</v>
      </c>
      <c r="H3926" s="231">
        <v>3.1106699100000002E-3</v>
      </c>
    </row>
    <row r="3927" spans="1:8">
      <c r="A3927" s="227" t="s">
        <v>123</v>
      </c>
      <c r="B3927" s="227" t="s">
        <v>108</v>
      </c>
      <c r="C3927" s="227" t="s">
        <v>94</v>
      </c>
      <c r="D3927" s="230">
        <v>69</v>
      </c>
      <c r="E3927" s="231">
        <v>5.51563316E-3</v>
      </c>
      <c r="F3927" s="231">
        <v>1.0510598399999999E-3</v>
      </c>
      <c r="G3927" s="231">
        <v>1.3378956200000001E-3</v>
      </c>
      <c r="H3927" s="231">
        <v>3.1266771499999998E-3</v>
      </c>
    </row>
    <row r="3928" spans="1:8">
      <c r="A3928" s="227" t="s">
        <v>123</v>
      </c>
      <c r="B3928" s="227" t="s">
        <v>109</v>
      </c>
      <c r="C3928" s="227" t="s">
        <v>94</v>
      </c>
      <c r="D3928" s="230">
        <v>256</v>
      </c>
      <c r="E3928" s="231">
        <v>6.6847509200000004E-3</v>
      </c>
      <c r="F3928" s="231">
        <v>1.06047429E-3</v>
      </c>
      <c r="G3928" s="231">
        <v>1.53365498E-3</v>
      </c>
      <c r="H3928" s="231">
        <v>4.0906211600000002E-3</v>
      </c>
    </row>
    <row r="3929" spans="1:8">
      <c r="A3929" s="227" t="s">
        <v>123</v>
      </c>
      <c r="B3929" s="227" t="s">
        <v>110</v>
      </c>
      <c r="C3929" s="227" t="s">
        <v>94</v>
      </c>
      <c r="D3929" s="230">
        <v>44</v>
      </c>
      <c r="E3929" s="231">
        <v>5.8412245200000004E-3</v>
      </c>
      <c r="F3929" s="231">
        <v>1.0332489200000001E-3</v>
      </c>
      <c r="G3929" s="231">
        <v>1.77057005E-3</v>
      </c>
      <c r="H3929" s="231">
        <v>3.0374050199999999E-3</v>
      </c>
    </row>
    <row r="3930" spans="1:8">
      <c r="A3930" s="227" t="s">
        <v>123</v>
      </c>
      <c r="B3930" s="227" t="s">
        <v>108</v>
      </c>
      <c r="C3930" s="227" t="s">
        <v>95</v>
      </c>
      <c r="D3930" s="230">
        <v>17</v>
      </c>
      <c r="E3930" s="231">
        <v>5.1171021600000003E-3</v>
      </c>
      <c r="F3930" s="231">
        <v>5.7325680999999998E-4</v>
      </c>
      <c r="G3930" s="231">
        <v>1.0723036700000001E-3</v>
      </c>
      <c r="H3930" s="231">
        <v>3.4715411300000002E-3</v>
      </c>
    </row>
    <row r="3931" spans="1:8">
      <c r="A3931" s="227" t="s">
        <v>123</v>
      </c>
      <c r="B3931" s="227" t="s">
        <v>109</v>
      </c>
      <c r="C3931" s="227" t="s">
        <v>95</v>
      </c>
      <c r="D3931" s="230">
        <v>130</v>
      </c>
      <c r="E3931" s="231">
        <v>7.1362176800000001E-3</v>
      </c>
      <c r="F3931" s="231">
        <v>5.7033449999999999E-4</v>
      </c>
      <c r="G3931" s="231">
        <v>1.85576898E-3</v>
      </c>
      <c r="H3931" s="231">
        <v>4.7101137299999998E-3</v>
      </c>
    </row>
    <row r="3932" spans="1:8">
      <c r="A3932" s="227" t="s">
        <v>123</v>
      </c>
      <c r="B3932" s="227" t="s">
        <v>110</v>
      </c>
      <c r="C3932" s="227" t="s">
        <v>95</v>
      </c>
      <c r="D3932" s="230">
        <v>19</v>
      </c>
      <c r="E3932" s="231">
        <v>5.7894734599999997E-3</v>
      </c>
      <c r="F3932" s="231">
        <v>5.6225608999999998E-4</v>
      </c>
      <c r="G3932" s="231">
        <v>1.5119393900000001E-3</v>
      </c>
      <c r="H3932" s="231">
        <v>3.71527762E-3</v>
      </c>
    </row>
    <row r="3933" spans="1:8">
      <c r="A3933" s="227" t="s">
        <v>123</v>
      </c>
      <c r="B3933" s="227" t="s">
        <v>108</v>
      </c>
      <c r="C3933" s="227" t="s">
        <v>96</v>
      </c>
      <c r="D3933" s="230">
        <v>161</v>
      </c>
      <c r="E3933" s="231">
        <v>4.5220120399999996E-3</v>
      </c>
      <c r="F3933" s="231">
        <v>6.3168540000000002E-4</v>
      </c>
      <c r="G3933" s="231">
        <v>9.1356086000000003E-4</v>
      </c>
      <c r="H3933" s="231">
        <v>2.97676535E-3</v>
      </c>
    </row>
    <row r="3934" spans="1:8">
      <c r="A3934" s="227" t="s">
        <v>123</v>
      </c>
      <c r="B3934" s="227" t="s">
        <v>109</v>
      </c>
      <c r="C3934" s="227" t="s">
        <v>96</v>
      </c>
      <c r="D3934" s="230">
        <v>448</v>
      </c>
      <c r="E3934" s="231">
        <v>5.1460191000000004E-3</v>
      </c>
      <c r="F3934" s="231">
        <v>5.2065224000000005E-4</v>
      </c>
      <c r="G3934" s="231">
        <v>1.0222126800000001E-3</v>
      </c>
      <c r="H3934" s="231">
        <v>3.6031536999999998E-3</v>
      </c>
    </row>
    <row r="3935" spans="1:8">
      <c r="A3935" s="227" t="s">
        <v>123</v>
      </c>
      <c r="B3935" s="227" t="s">
        <v>110</v>
      </c>
      <c r="C3935" s="227" t="s">
        <v>96</v>
      </c>
      <c r="D3935" s="230">
        <v>81</v>
      </c>
      <c r="E3935" s="231">
        <v>4.3975763499999997E-3</v>
      </c>
      <c r="F3935" s="231">
        <v>5.2712023000000001E-4</v>
      </c>
      <c r="G3935" s="231">
        <v>1.0352363900000001E-3</v>
      </c>
      <c r="H3935" s="231">
        <v>2.8352192199999999E-3</v>
      </c>
    </row>
    <row r="3936" spans="1:8">
      <c r="A3936" s="227" t="s">
        <v>123</v>
      </c>
      <c r="B3936" s="227" t="s">
        <v>108</v>
      </c>
      <c r="C3936" s="227" t="s">
        <v>97</v>
      </c>
      <c r="D3936" s="230">
        <v>59</v>
      </c>
      <c r="E3936" s="231">
        <v>4.7412505600000002E-3</v>
      </c>
      <c r="F3936" s="231">
        <v>6.1342571E-4</v>
      </c>
      <c r="G3936" s="231">
        <v>1.6427336099999999E-3</v>
      </c>
      <c r="H3936" s="231">
        <v>2.48509079E-3</v>
      </c>
    </row>
    <row r="3937" spans="1:8">
      <c r="A3937" s="227" t="s">
        <v>123</v>
      </c>
      <c r="B3937" s="227" t="s">
        <v>109</v>
      </c>
      <c r="C3937" s="227" t="s">
        <v>97</v>
      </c>
      <c r="D3937" s="230">
        <v>214</v>
      </c>
      <c r="E3937" s="231">
        <v>6.9595337699999999E-3</v>
      </c>
      <c r="F3937" s="231">
        <v>5.9146739999999995E-4</v>
      </c>
      <c r="G3937" s="231">
        <v>2.3220078199999998E-3</v>
      </c>
      <c r="H3937" s="231">
        <v>4.0460581000000004E-3</v>
      </c>
    </row>
    <row r="3938" spans="1:8">
      <c r="A3938" s="227" t="s">
        <v>123</v>
      </c>
      <c r="B3938" s="227" t="s">
        <v>110</v>
      </c>
      <c r="C3938" s="227" t="s">
        <v>97</v>
      </c>
      <c r="D3938" s="230">
        <v>51</v>
      </c>
      <c r="E3938" s="231">
        <v>5.6007168800000003E-3</v>
      </c>
      <c r="F3938" s="231">
        <v>5.9572420999999998E-4</v>
      </c>
      <c r="G3938" s="231">
        <v>2.20996705E-3</v>
      </c>
      <c r="H3938" s="231">
        <v>2.79502522E-3</v>
      </c>
    </row>
    <row r="3939" spans="1:8">
      <c r="A3939" s="227" t="s">
        <v>123</v>
      </c>
      <c r="B3939" s="227" t="s">
        <v>108</v>
      </c>
      <c r="C3939" s="227" t="s">
        <v>98</v>
      </c>
      <c r="D3939" s="230">
        <v>19</v>
      </c>
      <c r="E3939" s="231">
        <v>5.3746342399999996E-3</v>
      </c>
      <c r="F3939" s="231">
        <v>2.8813329000000002E-4</v>
      </c>
      <c r="G3939" s="231">
        <v>1.54909824E-3</v>
      </c>
      <c r="H3939" s="231">
        <v>3.5337473199999999E-3</v>
      </c>
    </row>
    <row r="3940" spans="1:8">
      <c r="A3940" s="227" t="s">
        <v>123</v>
      </c>
      <c r="B3940" s="227" t="s">
        <v>109</v>
      </c>
      <c r="C3940" s="227" t="s">
        <v>98</v>
      </c>
      <c r="D3940" s="230">
        <v>167</v>
      </c>
      <c r="E3940" s="231">
        <v>5.9769347700000001E-3</v>
      </c>
      <c r="F3940" s="231">
        <v>2.3293665E-4</v>
      </c>
      <c r="G3940" s="231">
        <v>1.6421321699999999E-3</v>
      </c>
      <c r="H3940" s="231">
        <v>4.0922319800000004E-3</v>
      </c>
    </row>
    <row r="3941" spans="1:8">
      <c r="A3941" s="227" t="s">
        <v>123</v>
      </c>
      <c r="B3941" s="227" t="s">
        <v>110</v>
      </c>
      <c r="C3941" s="227" t="s">
        <v>98</v>
      </c>
      <c r="D3941" s="230">
        <v>43</v>
      </c>
      <c r="E3941" s="231">
        <v>4.7475234200000001E-3</v>
      </c>
      <c r="F3941" s="231">
        <v>1.7953247000000001E-4</v>
      </c>
      <c r="G3941" s="231">
        <v>1.4074610500000001E-3</v>
      </c>
      <c r="H3941" s="231">
        <v>3.1503012700000001E-3</v>
      </c>
    </row>
    <row r="3942" spans="1:8">
      <c r="A3942" s="227" t="s">
        <v>123</v>
      </c>
      <c r="B3942" s="227" t="s">
        <v>108</v>
      </c>
      <c r="C3942" s="227" t="s">
        <v>99</v>
      </c>
      <c r="D3942" s="230">
        <v>201</v>
      </c>
      <c r="E3942" s="231">
        <v>4.9978116099999997E-3</v>
      </c>
      <c r="F3942" s="231">
        <v>9.4561886999999995E-4</v>
      </c>
      <c r="G3942" s="231">
        <v>7.4770798E-4</v>
      </c>
      <c r="H3942" s="231">
        <v>3.30448429E-3</v>
      </c>
    </row>
    <row r="3943" spans="1:8">
      <c r="A3943" s="227" t="s">
        <v>123</v>
      </c>
      <c r="B3943" s="227" t="s">
        <v>109</v>
      </c>
      <c r="C3943" s="227" t="s">
        <v>99</v>
      </c>
      <c r="D3943" s="230">
        <v>493</v>
      </c>
      <c r="E3943" s="231">
        <v>5.2038959799999996E-3</v>
      </c>
      <c r="F3943" s="231">
        <v>7.4013013E-4</v>
      </c>
      <c r="G3943" s="231">
        <v>7.0970411999999997E-4</v>
      </c>
      <c r="H3943" s="231">
        <v>3.7540612499999998E-3</v>
      </c>
    </row>
    <row r="3944" spans="1:8">
      <c r="A3944" s="227" t="s">
        <v>123</v>
      </c>
      <c r="B3944" s="227" t="s">
        <v>110</v>
      </c>
      <c r="C3944" s="227" t="s">
        <v>99</v>
      </c>
      <c r="D3944" s="230">
        <v>45</v>
      </c>
      <c r="E3944" s="231">
        <v>5.5342075799999996E-3</v>
      </c>
      <c r="F3944" s="231">
        <v>1.1571499900000001E-3</v>
      </c>
      <c r="G3944" s="231">
        <v>6.4969113000000001E-4</v>
      </c>
      <c r="H3944" s="231">
        <v>3.7273659899999998E-3</v>
      </c>
    </row>
    <row r="3945" spans="1:8">
      <c r="A3945" s="227" t="s">
        <v>123</v>
      </c>
      <c r="B3945" s="227" t="s">
        <v>108</v>
      </c>
      <c r="C3945" s="227" t="s">
        <v>100</v>
      </c>
      <c r="D3945" s="230">
        <v>99</v>
      </c>
      <c r="E3945" s="231">
        <v>5.2065794300000003E-3</v>
      </c>
      <c r="F3945" s="231">
        <v>5.7730054E-4</v>
      </c>
      <c r="G3945" s="231">
        <v>1.2740831399999999E-3</v>
      </c>
      <c r="H3945" s="231">
        <v>3.35519523E-3</v>
      </c>
    </row>
    <row r="3946" spans="1:8">
      <c r="A3946" s="227" t="s">
        <v>123</v>
      </c>
      <c r="B3946" s="227" t="s">
        <v>109</v>
      </c>
      <c r="C3946" s="227" t="s">
        <v>100</v>
      </c>
      <c r="D3946" s="230">
        <v>441</v>
      </c>
      <c r="E3946" s="231">
        <v>5.7266731600000001E-3</v>
      </c>
      <c r="F3946" s="231">
        <v>5.5243215999999996E-4</v>
      </c>
      <c r="G3946" s="231">
        <v>1.41550115E-3</v>
      </c>
      <c r="H3946" s="231">
        <v>3.7587131299999998E-3</v>
      </c>
    </row>
    <row r="3947" spans="1:8">
      <c r="A3947" s="227" t="s">
        <v>123</v>
      </c>
      <c r="B3947" s="227" t="s">
        <v>110</v>
      </c>
      <c r="C3947" s="227" t="s">
        <v>100</v>
      </c>
      <c r="D3947" s="230">
        <v>55</v>
      </c>
      <c r="E3947" s="231">
        <v>5.4425502699999998E-3</v>
      </c>
      <c r="F3947" s="231">
        <v>5.4124551999999997E-4</v>
      </c>
      <c r="G3947" s="231">
        <v>1.52840887E-3</v>
      </c>
      <c r="H3947" s="231">
        <v>3.3728954E-3</v>
      </c>
    </row>
    <row r="3948" spans="1:8">
      <c r="A3948" s="227" t="s">
        <v>123</v>
      </c>
      <c r="B3948" s="227" t="s">
        <v>108</v>
      </c>
      <c r="C3948" s="227" t="s">
        <v>101</v>
      </c>
      <c r="D3948" s="230">
        <v>51</v>
      </c>
      <c r="E3948" s="231">
        <v>5.3547111100000003E-3</v>
      </c>
      <c r="F3948" s="231">
        <v>8.0246891999999998E-4</v>
      </c>
      <c r="G3948" s="231">
        <v>1.9008712199999999E-3</v>
      </c>
      <c r="H3948" s="231">
        <v>2.6513705200000002E-3</v>
      </c>
    </row>
    <row r="3949" spans="1:8">
      <c r="A3949" s="227" t="s">
        <v>123</v>
      </c>
      <c r="B3949" s="227" t="s">
        <v>109</v>
      </c>
      <c r="C3949" s="227" t="s">
        <v>101</v>
      </c>
      <c r="D3949" s="230">
        <v>197</v>
      </c>
      <c r="E3949" s="231">
        <v>7.12210916E-3</v>
      </c>
      <c r="F3949" s="231">
        <v>6.7158983000000004E-4</v>
      </c>
      <c r="G3949" s="231">
        <v>2.55369877E-3</v>
      </c>
      <c r="H3949" s="231">
        <v>3.8968201499999999E-3</v>
      </c>
    </row>
    <row r="3950" spans="1:8">
      <c r="A3950" s="227" t="s">
        <v>123</v>
      </c>
      <c r="B3950" s="227" t="s">
        <v>110</v>
      </c>
      <c r="C3950" s="227" t="s">
        <v>101</v>
      </c>
      <c r="D3950" s="230">
        <v>38</v>
      </c>
      <c r="E3950" s="231">
        <v>5.62652267E-3</v>
      </c>
      <c r="F3950" s="231">
        <v>6.1829897000000001E-4</v>
      </c>
      <c r="G3950" s="231">
        <v>2.4418248400000001E-3</v>
      </c>
      <c r="H3950" s="231">
        <v>2.5663983799999999E-3</v>
      </c>
    </row>
    <row r="3951" spans="1:8">
      <c r="A3951" s="227" t="s">
        <v>123</v>
      </c>
      <c r="B3951" s="227" t="s">
        <v>108</v>
      </c>
      <c r="C3951" s="227" t="s">
        <v>102</v>
      </c>
      <c r="D3951" s="230">
        <v>166</v>
      </c>
      <c r="E3951" s="231">
        <v>5.1109296000000004E-3</v>
      </c>
      <c r="F3951" s="231">
        <v>8.3667978999999999E-4</v>
      </c>
      <c r="G3951" s="231">
        <v>8.3870177000000003E-4</v>
      </c>
      <c r="H3951" s="231">
        <v>3.4355475099999999E-3</v>
      </c>
    </row>
    <row r="3952" spans="1:8">
      <c r="A3952" s="227" t="s">
        <v>123</v>
      </c>
      <c r="B3952" s="227" t="s">
        <v>109</v>
      </c>
      <c r="C3952" s="227" t="s">
        <v>102</v>
      </c>
      <c r="D3952" s="230">
        <v>327</v>
      </c>
      <c r="E3952" s="231">
        <v>5.7143360300000003E-3</v>
      </c>
      <c r="F3952" s="231">
        <v>7.2272459999999999E-4</v>
      </c>
      <c r="G3952" s="231">
        <v>8.7605452000000001E-4</v>
      </c>
      <c r="H3952" s="231">
        <v>4.1155564400000002E-3</v>
      </c>
    </row>
    <row r="3953" spans="1:8">
      <c r="A3953" s="227" t="s">
        <v>123</v>
      </c>
      <c r="B3953" s="227" t="s">
        <v>110</v>
      </c>
      <c r="C3953" s="227" t="s">
        <v>102</v>
      </c>
      <c r="D3953" s="230">
        <v>63</v>
      </c>
      <c r="E3953" s="231">
        <v>6.0251320699999996E-3</v>
      </c>
      <c r="F3953" s="231">
        <v>8.5115357E-4</v>
      </c>
      <c r="G3953" s="231">
        <v>1.1574071600000001E-3</v>
      </c>
      <c r="H3953" s="231">
        <v>4.0165709200000003E-3</v>
      </c>
    </row>
    <row r="3954" spans="1:8">
      <c r="A3954" s="227" t="s">
        <v>123</v>
      </c>
      <c r="B3954" s="227" t="s">
        <v>108</v>
      </c>
      <c r="C3954" s="227" t="s">
        <v>103</v>
      </c>
      <c r="D3954" s="230">
        <v>218</v>
      </c>
      <c r="E3954" s="231">
        <v>3.4127057499999999E-3</v>
      </c>
      <c r="F3954" s="231">
        <v>3.4541687000000002E-4</v>
      </c>
      <c r="G3954" s="231">
        <v>6.6365078000000003E-4</v>
      </c>
      <c r="H3954" s="231">
        <v>2.4036376299999998E-3</v>
      </c>
    </row>
    <row r="3955" spans="1:8">
      <c r="A3955" s="227" t="s">
        <v>123</v>
      </c>
      <c r="B3955" s="227" t="s">
        <v>109</v>
      </c>
      <c r="C3955" s="227" t="s">
        <v>103</v>
      </c>
      <c r="D3955" s="230">
        <v>396</v>
      </c>
      <c r="E3955" s="231">
        <v>3.8615025099999999E-3</v>
      </c>
      <c r="F3955" s="231">
        <v>2.9385263000000002E-4</v>
      </c>
      <c r="G3955" s="231">
        <v>6.6346307999999999E-4</v>
      </c>
      <c r="H3955" s="231">
        <v>2.9041863100000001E-3</v>
      </c>
    </row>
    <row r="3956" spans="1:8">
      <c r="A3956" s="227" t="s">
        <v>123</v>
      </c>
      <c r="B3956" s="227" t="s">
        <v>110</v>
      </c>
      <c r="C3956" s="227" t="s">
        <v>103</v>
      </c>
      <c r="D3956" s="230">
        <v>73</v>
      </c>
      <c r="E3956" s="231">
        <v>3.2672181799999998E-3</v>
      </c>
      <c r="F3956" s="231">
        <v>3.4214842999999998E-4</v>
      </c>
      <c r="G3956" s="231">
        <v>6.2325574000000005E-4</v>
      </c>
      <c r="H3956" s="231">
        <v>2.3018135600000001E-3</v>
      </c>
    </row>
    <row r="3957" spans="1:8">
      <c r="A3957" s="227" t="s">
        <v>123</v>
      </c>
      <c r="B3957" s="227" t="s">
        <v>108</v>
      </c>
      <c r="C3957" s="227" t="s">
        <v>104</v>
      </c>
      <c r="D3957" s="230">
        <v>42</v>
      </c>
      <c r="E3957" s="231">
        <v>4.5202268299999997E-3</v>
      </c>
      <c r="F3957" s="231">
        <v>1.3558174000000001E-4</v>
      </c>
      <c r="G3957" s="231">
        <v>1.4147925200000001E-3</v>
      </c>
      <c r="H3957" s="231">
        <v>2.9698520200000002E-3</v>
      </c>
    </row>
    <row r="3958" spans="1:8">
      <c r="A3958" s="227" t="s">
        <v>123</v>
      </c>
      <c r="B3958" s="227" t="s">
        <v>109</v>
      </c>
      <c r="C3958" s="227" t="s">
        <v>104</v>
      </c>
      <c r="D3958" s="230">
        <v>113</v>
      </c>
      <c r="E3958" s="231">
        <v>6.21210236E-3</v>
      </c>
      <c r="F3958" s="231">
        <v>2.0853795000000001E-4</v>
      </c>
      <c r="G3958" s="231">
        <v>1.5288018E-3</v>
      </c>
      <c r="H3958" s="231">
        <v>4.4747621299999997E-3</v>
      </c>
    </row>
    <row r="3959" spans="1:8">
      <c r="A3959" s="227" t="s">
        <v>123</v>
      </c>
      <c r="B3959" s="227" t="s">
        <v>110</v>
      </c>
      <c r="C3959" s="227" t="s">
        <v>104</v>
      </c>
      <c r="D3959" s="230">
        <v>13</v>
      </c>
      <c r="E3959" s="231">
        <v>5.71937296E-3</v>
      </c>
      <c r="F3959" s="231">
        <v>2.8044844000000001E-4</v>
      </c>
      <c r="G3959" s="231">
        <v>1.1128915499999999E-3</v>
      </c>
      <c r="H3959" s="231">
        <v>4.3260325200000001E-3</v>
      </c>
    </row>
    <row r="3960" spans="1:8">
      <c r="A3960" s="227" t="s">
        <v>123</v>
      </c>
      <c r="B3960" s="227" t="s">
        <v>108</v>
      </c>
      <c r="C3960" s="227" t="s">
        <v>105</v>
      </c>
      <c r="D3960" s="230">
        <v>676</v>
      </c>
      <c r="E3960" s="231">
        <v>4.5183915900000003E-3</v>
      </c>
      <c r="F3960" s="231">
        <v>1.0333111700000001E-3</v>
      </c>
      <c r="G3960" s="231">
        <v>7.7969172000000005E-4</v>
      </c>
      <c r="H3960" s="231">
        <v>2.7053881900000001E-3</v>
      </c>
    </row>
    <row r="3961" spans="1:8">
      <c r="A3961" s="227" t="s">
        <v>123</v>
      </c>
      <c r="B3961" s="227" t="s">
        <v>109</v>
      </c>
      <c r="C3961" s="227" t="s">
        <v>105</v>
      </c>
      <c r="D3961" s="230">
        <v>1064</v>
      </c>
      <c r="E3961" s="231">
        <v>4.4140622599999997E-3</v>
      </c>
      <c r="F3961" s="231">
        <v>7.8533982999999996E-4</v>
      </c>
      <c r="G3961" s="231">
        <v>8.0716087999999997E-4</v>
      </c>
      <c r="H3961" s="231">
        <v>2.8215610300000001E-3</v>
      </c>
    </row>
    <row r="3962" spans="1:8">
      <c r="A3962" s="227" t="s">
        <v>123</v>
      </c>
      <c r="B3962" s="227" t="s">
        <v>110</v>
      </c>
      <c r="C3962" s="227" t="s">
        <v>105</v>
      </c>
      <c r="D3962" s="230">
        <v>177</v>
      </c>
      <c r="E3962" s="231">
        <v>4.4435941199999999E-3</v>
      </c>
      <c r="F3962" s="231">
        <v>9.0022734000000002E-4</v>
      </c>
      <c r="G3962" s="231">
        <v>8.8721465999999996E-4</v>
      </c>
      <c r="H3962" s="231">
        <v>2.6561516800000001E-3</v>
      </c>
    </row>
    <row r="3963" spans="1:8">
      <c r="A3963" s="227" t="s">
        <v>123</v>
      </c>
      <c r="B3963" s="227" t="s">
        <v>108</v>
      </c>
      <c r="C3963" s="227" t="s">
        <v>106</v>
      </c>
      <c r="D3963" s="230">
        <v>138</v>
      </c>
      <c r="E3963" s="231">
        <v>5.34931877E-3</v>
      </c>
      <c r="F3963" s="231">
        <v>7.3394701000000005E-4</v>
      </c>
      <c r="G3963" s="231">
        <v>1.6768985699999999E-3</v>
      </c>
      <c r="H3963" s="231">
        <v>2.9384726299999998E-3</v>
      </c>
    </row>
    <row r="3964" spans="1:8">
      <c r="A3964" s="227" t="s">
        <v>123</v>
      </c>
      <c r="B3964" s="227" t="s">
        <v>109</v>
      </c>
      <c r="C3964" s="227" t="s">
        <v>106</v>
      </c>
      <c r="D3964" s="230">
        <v>325</v>
      </c>
      <c r="E3964" s="231">
        <v>6.0230054399999997E-3</v>
      </c>
      <c r="F3964" s="231">
        <v>6.3247841E-4</v>
      </c>
      <c r="G3964" s="231">
        <v>1.7063031800000001E-3</v>
      </c>
      <c r="H3964" s="231">
        <v>3.6842234000000001E-3</v>
      </c>
    </row>
    <row r="3965" spans="1:8">
      <c r="A3965" s="227" t="s">
        <v>123</v>
      </c>
      <c r="B3965" s="227" t="s">
        <v>110</v>
      </c>
      <c r="C3965" s="227" t="s">
        <v>106</v>
      </c>
      <c r="D3965" s="230">
        <v>47</v>
      </c>
      <c r="E3965" s="231">
        <v>5.3629824399999996E-3</v>
      </c>
      <c r="F3965" s="231">
        <v>7.6339609000000003E-4</v>
      </c>
      <c r="G3965" s="231">
        <v>1.76467665E-3</v>
      </c>
      <c r="H3965" s="231">
        <v>2.8349091800000002E-3</v>
      </c>
    </row>
    <row r="3966" spans="1:8">
      <c r="A3966" s="227" t="s">
        <v>123</v>
      </c>
      <c r="B3966" s="227" t="s">
        <v>108</v>
      </c>
      <c r="C3966" s="227" t="s">
        <v>107</v>
      </c>
      <c r="D3966" s="230">
        <v>332</v>
      </c>
      <c r="E3966" s="231">
        <v>4.5096355200000002E-3</v>
      </c>
      <c r="F3966" s="231">
        <v>7.7166278999999999E-4</v>
      </c>
      <c r="G3966" s="231">
        <v>8.5393633999999996E-4</v>
      </c>
      <c r="H3966" s="231">
        <v>2.8840358999999999E-3</v>
      </c>
    </row>
    <row r="3967" spans="1:8">
      <c r="A3967" s="227" t="s">
        <v>123</v>
      </c>
      <c r="B3967" s="227" t="s">
        <v>109</v>
      </c>
      <c r="C3967" s="227" t="s">
        <v>107</v>
      </c>
      <c r="D3967" s="230">
        <v>872</v>
      </c>
      <c r="E3967" s="231">
        <v>4.7174702400000004E-3</v>
      </c>
      <c r="F3967" s="231">
        <v>6.2109747999999996E-4</v>
      </c>
      <c r="G3967" s="231">
        <v>8.6103389E-4</v>
      </c>
      <c r="H3967" s="231">
        <v>3.2353383800000001E-3</v>
      </c>
    </row>
    <row r="3968" spans="1:8">
      <c r="A3968" s="227" t="s">
        <v>123</v>
      </c>
      <c r="B3968" s="227" t="s">
        <v>110</v>
      </c>
      <c r="C3968" s="227" t="s">
        <v>107</v>
      </c>
      <c r="D3968" s="230">
        <v>90</v>
      </c>
      <c r="E3968" s="231">
        <v>4.4557610199999998E-3</v>
      </c>
      <c r="F3968" s="231">
        <v>6.8377034000000005E-4</v>
      </c>
      <c r="G3968" s="231">
        <v>9.3621375000000001E-4</v>
      </c>
      <c r="H3968" s="231">
        <v>2.8357765000000001E-3</v>
      </c>
    </row>
    <row r="3969" spans="1:8">
      <c r="A3969" s="227" t="s">
        <v>124</v>
      </c>
      <c r="B3969" s="227" t="s">
        <v>108</v>
      </c>
      <c r="C3969" s="227" t="s">
        <v>58</v>
      </c>
      <c r="D3969" s="230">
        <v>9784</v>
      </c>
      <c r="E3969" s="231">
        <v>4.7248635299999998E-3</v>
      </c>
      <c r="F3969" s="231">
        <v>8.9737732999999997E-4</v>
      </c>
      <c r="G3969" s="231">
        <v>9.2675731000000001E-4</v>
      </c>
      <c r="H3969" s="231">
        <v>2.9006941100000001E-3</v>
      </c>
    </row>
    <row r="3970" spans="1:8">
      <c r="A3970" s="227" t="s">
        <v>124</v>
      </c>
      <c r="B3970" s="227" t="s">
        <v>109</v>
      </c>
      <c r="C3970" s="227" t="s">
        <v>58</v>
      </c>
      <c r="D3970" s="230">
        <v>17831</v>
      </c>
      <c r="E3970" s="231">
        <v>5.4720565899999997E-3</v>
      </c>
      <c r="F3970" s="231">
        <v>7.2341151999999996E-4</v>
      </c>
      <c r="G3970" s="231">
        <v>1.1334418000000001E-3</v>
      </c>
      <c r="H3970" s="231">
        <v>3.6150917899999998E-3</v>
      </c>
    </row>
    <row r="3971" spans="1:8">
      <c r="A3971" s="227" t="s">
        <v>124</v>
      </c>
      <c r="B3971" s="227" t="s">
        <v>110</v>
      </c>
      <c r="C3971" s="227" t="s">
        <v>58</v>
      </c>
      <c r="D3971" s="230">
        <v>3045</v>
      </c>
      <c r="E3971" s="231">
        <v>5.0525639200000002E-3</v>
      </c>
      <c r="F3971" s="231">
        <v>8.1863458000000001E-4</v>
      </c>
      <c r="G3971" s="231">
        <v>1.1191119900000001E-3</v>
      </c>
      <c r="H3971" s="231">
        <v>3.1146876199999998E-3</v>
      </c>
    </row>
    <row r="3972" spans="1:8">
      <c r="A3972" s="227" t="s">
        <v>124</v>
      </c>
      <c r="B3972" s="227" t="s">
        <v>108</v>
      </c>
      <c r="C3972" s="227" t="s">
        <v>63</v>
      </c>
      <c r="D3972" s="230">
        <v>168</v>
      </c>
      <c r="E3972" s="231">
        <v>5.3062304700000002E-3</v>
      </c>
      <c r="F3972" s="231">
        <v>9.9971038000000001E-4</v>
      </c>
      <c r="G3972" s="231">
        <v>1.0965743799999999E-3</v>
      </c>
      <c r="H3972" s="231">
        <v>3.2099451900000002E-3</v>
      </c>
    </row>
    <row r="3973" spans="1:8">
      <c r="A3973" s="227" t="s">
        <v>124</v>
      </c>
      <c r="B3973" s="227" t="s">
        <v>109</v>
      </c>
      <c r="C3973" s="227" t="s">
        <v>63</v>
      </c>
      <c r="D3973" s="230">
        <v>250</v>
      </c>
      <c r="E3973" s="231">
        <v>5.7009719900000004E-3</v>
      </c>
      <c r="F3973" s="231">
        <v>9.2861088000000002E-4</v>
      </c>
      <c r="G3973" s="231">
        <v>1.2828701400000001E-3</v>
      </c>
      <c r="H3973" s="231">
        <v>3.4894904799999999E-3</v>
      </c>
    </row>
    <row r="3974" spans="1:8">
      <c r="A3974" s="227" t="s">
        <v>124</v>
      </c>
      <c r="B3974" s="227" t="s">
        <v>110</v>
      </c>
      <c r="C3974" s="227" t="s">
        <v>63</v>
      </c>
      <c r="D3974" s="230">
        <v>37</v>
      </c>
      <c r="E3974" s="231">
        <v>5.1557805599999999E-3</v>
      </c>
      <c r="F3974" s="231">
        <v>9.5877104999999999E-4</v>
      </c>
      <c r="G3974" s="231">
        <v>1.14364342E-3</v>
      </c>
      <c r="H3974" s="231">
        <v>3.0533656299999998E-3</v>
      </c>
    </row>
    <row r="3975" spans="1:8">
      <c r="A3975" s="227" t="s">
        <v>124</v>
      </c>
      <c r="B3975" s="227" t="s">
        <v>108</v>
      </c>
      <c r="C3975" s="227" t="s">
        <v>64</v>
      </c>
      <c r="D3975" s="230">
        <v>128</v>
      </c>
      <c r="E3975" s="231">
        <v>4.9701603599999998E-3</v>
      </c>
      <c r="F3975" s="231">
        <v>6.593603E-4</v>
      </c>
      <c r="G3975" s="231">
        <v>1.5089696800000001E-3</v>
      </c>
      <c r="H3975" s="231">
        <v>2.8018299299999998E-3</v>
      </c>
    </row>
    <row r="3976" spans="1:8">
      <c r="A3976" s="227" t="s">
        <v>124</v>
      </c>
      <c r="B3976" s="227" t="s">
        <v>109</v>
      </c>
      <c r="C3976" s="227" t="s">
        <v>64</v>
      </c>
      <c r="D3976" s="230">
        <v>196</v>
      </c>
      <c r="E3976" s="231">
        <v>5.4473731399999996E-3</v>
      </c>
      <c r="F3976" s="231">
        <v>5.5537817000000001E-4</v>
      </c>
      <c r="G3976" s="231">
        <v>1.6487148200000001E-3</v>
      </c>
      <c r="H3976" s="231">
        <v>3.2432797100000002E-3</v>
      </c>
    </row>
    <row r="3977" spans="1:8">
      <c r="A3977" s="227" t="s">
        <v>124</v>
      </c>
      <c r="B3977" s="227" t="s">
        <v>110</v>
      </c>
      <c r="C3977" s="227" t="s">
        <v>64</v>
      </c>
      <c r="D3977" s="230">
        <v>52</v>
      </c>
      <c r="E3977" s="231">
        <v>5.9167999799999999E-3</v>
      </c>
      <c r="F3977" s="231">
        <v>9.9403463000000006E-4</v>
      </c>
      <c r="G3977" s="231">
        <v>1.7100691600000001E-3</v>
      </c>
      <c r="H3977" s="231">
        <v>3.21269561E-3</v>
      </c>
    </row>
    <row r="3978" spans="1:8">
      <c r="A3978" s="227" t="s">
        <v>124</v>
      </c>
      <c r="B3978" s="227" t="s">
        <v>108</v>
      </c>
      <c r="C3978" s="227" t="s">
        <v>65</v>
      </c>
      <c r="D3978" s="230">
        <v>113</v>
      </c>
      <c r="E3978" s="231">
        <v>5.0946408400000002E-3</v>
      </c>
      <c r="F3978" s="231">
        <v>8.9478835999999996E-4</v>
      </c>
      <c r="G3978" s="231">
        <v>8.6539224E-4</v>
      </c>
      <c r="H3978" s="231">
        <v>3.3344597600000001E-3</v>
      </c>
    </row>
    <row r="3979" spans="1:8">
      <c r="A3979" s="227" t="s">
        <v>124</v>
      </c>
      <c r="B3979" s="227" t="s">
        <v>109</v>
      </c>
      <c r="C3979" s="227" t="s">
        <v>65</v>
      </c>
      <c r="D3979" s="230">
        <v>228</v>
      </c>
      <c r="E3979" s="231">
        <v>5.9121687800000001E-3</v>
      </c>
      <c r="F3979" s="231">
        <v>8.2937354000000001E-4</v>
      </c>
      <c r="G3979" s="231">
        <v>9.3445395999999998E-4</v>
      </c>
      <c r="H3979" s="231">
        <v>4.1483408199999997E-3</v>
      </c>
    </row>
    <row r="3980" spans="1:8">
      <c r="A3980" s="227" t="s">
        <v>124</v>
      </c>
      <c r="B3980" s="227" t="s">
        <v>110</v>
      </c>
      <c r="C3980" s="227" t="s">
        <v>65</v>
      </c>
      <c r="D3980" s="230">
        <v>36</v>
      </c>
      <c r="E3980" s="231">
        <v>5.4700357500000003E-3</v>
      </c>
      <c r="F3980" s="231">
        <v>8.0729141000000001E-4</v>
      </c>
      <c r="G3980" s="231">
        <v>1.08957027E-3</v>
      </c>
      <c r="H3980" s="231">
        <v>3.5731735600000002E-3</v>
      </c>
    </row>
    <row r="3981" spans="1:8">
      <c r="A3981" s="227" t="s">
        <v>124</v>
      </c>
      <c r="B3981" s="227" t="s">
        <v>108</v>
      </c>
      <c r="C3981" s="227" t="s">
        <v>66</v>
      </c>
      <c r="D3981" s="230">
        <v>84</v>
      </c>
      <c r="E3981" s="231">
        <v>6.1941962199999999E-3</v>
      </c>
      <c r="F3981" s="231">
        <v>1.10794177E-3</v>
      </c>
      <c r="G3981" s="231">
        <v>1.1210315099999999E-3</v>
      </c>
      <c r="H3981" s="231">
        <v>3.9652224200000001E-3</v>
      </c>
    </row>
    <row r="3982" spans="1:8">
      <c r="A3982" s="227" t="s">
        <v>124</v>
      </c>
      <c r="B3982" s="227" t="s">
        <v>109</v>
      </c>
      <c r="C3982" s="227" t="s">
        <v>66</v>
      </c>
      <c r="D3982" s="230">
        <v>278</v>
      </c>
      <c r="E3982" s="231">
        <v>6.7242869999999998E-3</v>
      </c>
      <c r="F3982" s="231">
        <v>9.8629404000000003E-4</v>
      </c>
      <c r="G3982" s="231">
        <v>1.0860892300000001E-3</v>
      </c>
      <c r="H3982" s="231">
        <v>4.6519032299999997E-3</v>
      </c>
    </row>
    <row r="3983" spans="1:8">
      <c r="A3983" s="227" t="s">
        <v>124</v>
      </c>
      <c r="B3983" s="227" t="s">
        <v>110</v>
      </c>
      <c r="C3983" s="227" t="s">
        <v>66</v>
      </c>
      <c r="D3983" s="230">
        <v>48</v>
      </c>
      <c r="E3983" s="231">
        <v>6.0153836400000001E-3</v>
      </c>
      <c r="F3983" s="231">
        <v>1.1856189599999999E-3</v>
      </c>
      <c r="G3983" s="231">
        <v>1.17862631E-3</v>
      </c>
      <c r="H3983" s="231">
        <v>3.65113788E-3</v>
      </c>
    </row>
    <row r="3984" spans="1:8">
      <c r="A3984" s="227" t="s">
        <v>124</v>
      </c>
      <c r="B3984" s="227" t="s">
        <v>108</v>
      </c>
      <c r="C3984" s="227" t="s">
        <v>67</v>
      </c>
      <c r="D3984" s="230">
        <v>50</v>
      </c>
      <c r="E3984" s="231">
        <v>5.89074049E-3</v>
      </c>
      <c r="F3984" s="231">
        <v>9.5995346000000005E-4</v>
      </c>
      <c r="G3984" s="231">
        <v>1.07800901E-3</v>
      </c>
      <c r="H3984" s="231">
        <v>3.8527775499999999E-3</v>
      </c>
    </row>
    <row r="3985" spans="1:8">
      <c r="A3985" s="227" t="s">
        <v>124</v>
      </c>
      <c r="B3985" s="227" t="s">
        <v>109</v>
      </c>
      <c r="C3985" s="227" t="s">
        <v>67</v>
      </c>
      <c r="D3985" s="230">
        <v>182</v>
      </c>
      <c r="E3985" s="231">
        <v>6.9158905499999996E-3</v>
      </c>
      <c r="F3985" s="231">
        <v>5.7736799999999998E-4</v>
      </c>
      <c r="G3985" s="231">
        <v>1.5394788E-3</v>
      </c>
      <c r="H3985" s="231">
        <v>4.7990433199999998E-3</v>
      </c>
    </row>
    <row r="3986" spans="1:8">
      <c r="A3986" s="227" t="s">
        <v>124</v>
      </c>
      <c r="B3986" s="227" t="s">
        <v>110</v>
      </c>
      <c r="C3986" s="227" t="s">
        <v>67</v>
      </c>
      <c r="D3986" s="230">
        <v>31</v>
      </c>
      <c r="E3986" s="231">
        <v>7.0015678200000004E-3</v>
      </c>
      <c r="F3986" s="231">
        <v>7.9263711E-4</v>
      </c>
      <c r="G3986" s="231">
        <v>1.46916043E-3</v>
      </c>
      <c r="H3986" s="231">
        <v>4.7397697500000001E-3</v>
      </c>
    </row>
    <row r="3987" spans="1:8">
      <c r="A3987" s="227" t="s">
        <v>124</v>
      </c>
      <c r="B3987" s="227" t="s">
        <v>108</v>
      </c>
      <c r="C3987" s="227" t="s">
        <v>68</v>
      </c>
      <c r="D3987" s="230">
        <v>89</v>
      </c>
      <c r="E3987" s="231">
        <v>5.46504347E-3</v>
      </c>
      <c r="F3987" s="231">
        <v>8.7806883000000001E-4</v>
      </c>
      <c r="G3987" s="231">
        <v>1.2887534E-3</v>
      </c>
      <c r="H3987" s="231">
        <v>3.2982207299999998E-3</v>
      </c>
    </row>
    <row r="3988" spans="1:8">
      <c r="A3988" s="227" t="s">
        <v>124</v>
      </c>
      <c r="B3988" s="227" t="s">
        <v>109</v>
      </c>
      <c r="C3988" s="227" t="s">
        <v>68</v>
      </c>
      <c r="D3988" s="230">
        <v>320</v>
      </c>
      <c r="E3988" s="231">
        <v>5.7052587300000001E-3</v>
      </c>
      <c r="F3988" s="231">
        <v>7.4898702999999999E-4</v>
      </c>
      <c r="G3988" s="231">
        <v>1.0741823400000001E-3</v>
      </c>
      <c r="H3988" s="231">
        <v>3.88208889E-3</v>
      </c>
    </row>
    <row r="3989" spans="1:8">
      <c r="A3989" s="227" t="s">
        <v>124</v>
      </c>
      <c r="B3989" s="227" t="s">
        <v>110</v>
      </c>
      <c r="C3989" s="227" t="s">
        <v>68</v>
      </c>
      <c r="D3989" s="230">
        <v>19</v>
      </c>
      <c r="E3989" s="231">
        <v>5.6347463E-3</v>
      </c>
      <c r="F3989" s="231">
        <v>8.5952700000000001E-4</v>
      </c>
      <c r="G3989" s="231">
        <v>1.2445172800000001E-3</v>
      </c>
      <c r="H3989" s="231">
        <v>3.5307016E-3</v>
      </c>
    </row>
    <row r="3990" spans="1:8">
      <c r="A3990" s="227" t="s">
        <v>124</v>
      </c>
      <c r="B3990" s="227" t="s">
        <v>108</v>
      </c>
      <c r="C3990" s="227" t="s">
        <v>69</v>
      </c>
      <c r="D3990" s="230">
        <v>34</v>
      </c>
      <c r="E3990" s="231">
        <v>3.6751086900000001E-3</v>
      </c>
      <c r="F3990" s="231">
        <v>7.8601560000000003E-4</v>
      </c>
      <c r="G3990" s="231">
        <v>4.5513319999999999E-4</v>
      </c>
      <c r="H3990" s="231">
        <v>2.4339594700000002E-3</v>
      </c>
    </row>
    <row r="3991" spans="1:8">
      <c r="A3991" s="227" t="s">
        <v>124</v>
      </c>
      <c r="B3991" s="227" t="s">
        <v>109</v>
      </c>
      <c r="C3991" s="227" t="s">
        <v>69</v>
      </c>
      <c r="D3991" s="230">
        <v>162</v>
      </c>
      <c r="E3991" s="231">
        <v>3.7713617999999998E-3</v>
      </c>
      <c r="F3991" s="231">
        <v>6.1185389999999997E-4</v>
      </c>
      <c r="G3991" s="231">
        <v>5.0540098000000002E-4</v>
      </c>
      <c r="H3991" s="231">
        <v>2.6541064299999998E-3</v>
      </c>
    </row>
    <row r="3992" spans="1:8">
      <c r="A3992" s="227" t="s">
        <v>124</v>
      </c>
      <c r="B3992" s="227" t="s">
        <v>110</v>
      </c>
      <c r="C3992" s="227" t="s">
        <v>69</v>
      </c>
      <c r="D3992" s="230">
        <v>3</v>
      </c>
      <c r="E3992" s="231">
        <v>4.35570948E-3</v>
      </c>
      <c r="F3992" s="231">
        <v>6.0956781999999996E-4</v>
      </c>
      <c r="G3992" s="231">
        <v>7.0216017000000004E-4</v>
      </c>
      <c r="H3992" s="231">
        <v>3.0439812400000002E-3</v>
      </c>
    </row>
    <row r="3993" spans="1:8">
      <c r="A3993" s="227" t="s">
        <v>124</v>
      </c>
      <c r="B3993" s="227" t="s">
        <v>108</v>
      </c>
      <c r="C3993" s="227" t="s">
        <v>70</v>
      </c>
      <c r="D3993" s="230">
        <v>58</v>
      </c>
      <c r="E3993" s="231">
        <v>6.6528972199999996E-3</v>
      </c>
      <c r="F3993" s="231">
        <v>1.0855680899999999E-3</v>
      </c>
      <c r="G3993" s="231">
        <v>1.53276641E-3</v>
      </c>
      <c r="H3993" s="231">
        <v>4.0345623199999998E-3</v>
      </c>
    </row>
    <row r="3994" spans="1:8">
      <c r="A3994" s="227" t="s">
        <v>124</v>
      </c>
      <c r="B3994" s="227" t="s">
        <v>109</v>
      </c>
      <c r="C3994" s="227" t="s">
        <v>70</v>
      </c>
      <c r="D3994" s="230">
        <v>204</v>
      </c>
      <c r="E3994" s="231">
        <v>7.1459692600000001E-3</v>
      </c>
      <c r="F3994" s="231">
        <v>1.03780839E-3</v>
      </c>
      <c r="G3994" s="231">
        <v>1.5669818600000001E-3</v>
      </c>
      <c r="H3994" s="231">
        <v>4.5411784799999997E-3</v>
      </c>
    </row>
    <row r="3995" spans="1:8">
      <c r="A3995" s="227" t="s">
        <v>124</v>
      </c>
      <c r="B3995" s="227" t="s">
        <v>110</v>
      </c>
      <c r="C3995" s="227" t="s">
        <v>70</v>
      </c>
      <c r="D3995" s="230">
        <v>37</v>
      </c>
      <c r="E3995" s="231">
        <v>6.7414286499999998E-3</v>
      </c>
      <c r="F3995" s="231">
        <v>1.11111088E-3</v>
      </c>
      <c r="G3995" s="231">
        <v>1.35041262E-3</v>
      </c>
      <c r="H3995" s="231">
        <v>4.2799046600000001E-3</v>
      </c>
    </row>
    <row r="3996" spans="1:8">
      <c r="A3996" s="227" t="s">
        <v>124</v>
      </c>
      <c r="B3996" s="227" t="s">
        <v>108</v>
      </c>
      <c r="C3996" s="227" t="s">
        <v>71</v>
      </c>
      <c r="D3996" s="230">
        <v>47</v>
      </c>
      <c r="E3996" s="231">
        <v>6.5238374600000001E-3</v>
      </c>
      <c r="F3996" s="231">
        <v>1.30048241E-3</v>
      </c>
      <c r="G3996" s="231">
        <v>1.5033981E-3</v>
      </c>
      <c r="H3996" s="231">
        <v>3.7199564499999999E-3</v>
      </c>
    </row>
    <row r="3997" spans="1:8">
      <c r="A3997" s="227" t="s">
        <v>124</v>
      </c>
      <c r="B3997" s="227" t="s">
        <v>109</v>
      </c>
      <c r="C3997" s="227" t="s">
        <v>71</v>
      </c>
      <c r="D3997" s="230">
        <v>212</v>
      </c>
      <c r="E3997" s="231">
        <v>6.3017555299999996E-3</v>
      </c>
      <c r="F3997" s="231">
        <v>9.0239539000000002E-4</v>
      </c>
      <c r="G3997" s="231">
        <v>1.6931448199999999E-3</v>
      </c>
      <c r="H3997" s="231">
        <v>3.7062148E-3</v>
      </c>
    </row>
    <row r="3998" spans="1:8">
      <c r="A3998" s="227" t="s">
        <v>124</v>
      </c>
      <c r="B3998" s="227" t="s">
        <v>110</v>
      </c>
      <c r="C3998" s="227" t="s">
        <v>71</v>
      </c>
      <c r="D3998" s="230">
        <v>19</v>
      </c>
      <c r="E3998" s="231">
        <v>6.0489764200000002E-3</v>
      </c>
      <c r="F3998" s="231">
        <v>1.5472707499999999E-3</v>
      </c>
      <c r="G3998" s="231">
        <v>2.2691274400000001E-3</v>
      </c>
      <c r="H3998" s="231">
        <v>2.23257773E-3</v>
      </c>
    </row>
    <row r="3999" spans="1:8">
      <c r="A3999" s="227" t="s">
        <v>124</v>
      </c>
      <c r="B3999" s="227" t="s">
        <v>108</v>
      </c>
      <c r="C3999" s="227" t="s">
        <v>72</v>
      </c>
      <c r="D3999" s="230">
        <v>84</v>
      </c>
      <c r="E3999" s="231">
        <v>4.6082724899999998E-3</v>
      </c>
      <c r="F3999" s="231">
        <v>3.3633684999999998E-4</v>
      </c>
      <c r="G3999" s="231">
        <v>8.7659803999999997E-4</v>
      </c>
      <c r="H3999" s="231">
        <v>3.3953370399999998E-3</v>
      </c>
    </row>
    <row r="4000" spans="1:8">
      <c r="A4000" s="227" t="s">
        <v>124</v>
      </c>
      <c r="B4000" s="227" t="s">
        <v>109</v>
      </c>
      <c r="C4000" s="227" t="s">
        <v>72</v>
      </c>
      <c r="D4000" s="230">
        <v>362</v>
      </c>
      <c r="E4000" s="231">
        <v>5.5065413499999997E-3</v>
      </c>
      <c r="F4000" s="231">
        <v>3.9259106E-4</v>
      </c>
      <c r="G4000" s="231">
        <v>1.1611799100000001E-3</v>
      </c>
      <c r="H4000" s="231">
        <v>3.9527698700000001E-3</v>
      </c>
    </row>
    <row r="4001" spans="1:8">
      <c r="A4001" s="227" t="s">
        <v>124</v>
      </c>
      <c r="B4001" s="227" t="s">
        <v>110</v>
      </c>
      <c r="C4001" s="227" t="s">
        <v>72</v>
      </c>
      <c r="D4001" s="230">
        <v>39</v>
      </c>
      <c r="E4001" s="231">
        <v>5.4688982099999998E-3</v>
      </c>
      <c r="F4001" s="231">
        <v>3.5137674E-4</v>
      </c>
      <c r="G4001" s="231">
        <v>1.5503321699999999E-3</v>
      </c>
      <c r="H4001" s="231">
        <v>3.5671887199999999E-3</v>
      </c>
    </row>
    <row r="4002" spans="1:8">
      <c r="A4002" s="227" t="s">
        <v>124</v>
      </c>
      <c r="B4002" s="227" t="s">
        <v>108</v>
      </c>
      <c r="C4002" s="227" t="s">
        <v>73</v>
      </c>
      <c r="D4002" s="230">
        <v>260</v>
      </c>
      <c r="E4002" s="231">
        <v>5.2822290899999999E-3</v>
      </c>
      <c r="F4002" s="231">
        <v>1.04918956E-3</v>
      </c>
      <c r="G4002" s="231">
        <v>1.4863779599999999E-3</v>
      </c>
      <c r="H4002" s="231">
        <v>2.7466611000000001E-3</v>
      </c>
    </row>
    <row r="4003" spans="1:8">
      <c r="A4003" s="227" t="s">
        <v>124</v>
      </c>
      <c r="B4003" s="227" t="s">
        <v>109</v>
      </c>
      <c r="C4003" s="227" t="s">
        <v>73</v>
      </c>
      <c r="D4003" s="230">
        <v>611</v>
      </c>
      <c r="E4003" s="231">
        <v>6.7244420700000003E-3</v>
      </c>
      <c r="F4003" s="231">
        <v>9.4585355000000005E-4</v>
      </c>
      <c r="G4003" s="231">
        <v>1.9506764000000001E-3</v>
      </c>
      <c r="H4003" s="231">
        <v>3.8279116600000002E-3</v>
      </c>
    </row>
    <row r="4004" spans="1:8">
      <c r="A4004" s="227" t="s">
        <v>124</v>
      </c>
      <c r="B4004" s="227" t="s">
        <v>110</v>
      </c>
      <c r="C4004" s="227" t="s">
        <v>73</v>
      </c>
      <c r="D4004" s="230">
        <v>121</v>
      </c>
      <c r="E4004" s="231">
        <v>6.0631884699999996E-3</v>
      </c>
      <c r="F4004" s="231">
        <v>8.9789920999999999E-4</v>
      </c>
      <c r="G4004" s="231">
        <v>1.9669227800000002E-3</v>
      </c>
      <c r="H4004" s="231">
        <v>3.1983659899999998E-3</v>
      </c>
    </row>
    <row r="4005" spans="1:8">
      <c r="A4005" s="227" t="s">
        <v>124</v>
      </c>
      <c r="B4005" s="227" t="s">
        <v>108</v>
      </c>
      <c r="C4005" s="227" t="s">
        <v>74</v>
      </c>
      <c r="D4005" s="230">
        <v>239</v>
      </c>
      <c r="E4005" s="231">
        <v>5.0504607700000001E-3</v>
      </c>
      <c r="F4005" s="231">
        <v>7.3846442000000004E-4</v>
      </c>
      <c r="G4005" s="231">
        <v>1.2969740400000001E-3</v>
      </c>
      <c r="H4005" s="231">
        <v>3.0150218600000001E-3</v>
      </c>
    </row>
    <row r="4006" spans="1:8">
      <c r="A4006" s="227" t="s">
        <v>124</v>
      </c>
      <c r="B4006" s="227" t="s">
        <v>109</v>
      </c>
      <c r="C4006" s="227" t="s">
        <v>74</v>
      </c>
      <c r="D4006" s="230">
        <v>450</v>
      </c>
      <c r="E4006" s="231">
        <v>6.5842847399999998E-3</v>
      </c>
      <c r="F4006" s="231">
        <v>6.3292157000000005E-4</v>
      </c>
      <c r="G4006" s="231">
        <v>2.0087446199999999E-3</v>
      </c>
      <c r="H4006" s="231">
        <v>3.9426180799999998E-3</v>
      </c>
    </row>
    <row r="4007" spans="1:8">
      <c r="A4007" s="227" t="s">
        <v>124</v>
      </c>
      <c r="B4007" s="227" t="s">
        <v>110</v>
      </c>
      <c r="C4007" s="227" t="s">
        <v>74</v>
      </c>
      <c r="D4007" s="230">
        <v>94</v>
      </c>
      <c r="E4007" s="231">
        <v>5.0028317299999998E-3</v>
      </c>
      <c r="F4007" s="231">
        <v>6.2142901999999998E-4</v>
      </c>
      <c r="G4007" s="231">
        <v>1.2545555400000001E-3</v>
      </c>
      <c r="H4007" s="231">
        <v>3.1268466799999999E-3</v>
      </c>
    </row>
    <row r="4008" spans="1:8">
      <c r="A4008" s="227" t="s">
        <v>124</v>
      </c>
      <c r="B4008" s="227" t="s">
        <v>108</v>
      </c>
      <c r="C4008" s="227" t="s">
        <v>75</v>
      </c>
      <c r="D4008" s="230">
        <v>32</v>
      </c>
      <c r="E4008" s="231">
        <v>4.9399593000000004E-3</v>
      </c>
      <c r="F4008" s="231">
        <v>5.5555532999999999E-4</v>
      </c>
      <c r="G4008" s="231">
        <v>1.0966432399999999E-3</v>
      </c>
      <c r="H4008" s="231">
        <v>3.28776017E-3</v>
      </c>
    </row>
    <row r="4009" spans="1:8">
      <c r="A4009" s="227" t="s">
        <v>124</v>
      </c>
      <c r="B4009" s="227" t="s">
        <v>109</v>
      </c>
      <c r="C4009" s="227" t="s">
        <v>75</v>
      </c>
      <c r="D4009" s="230">
        <v>261</v>
      </c>
      <c r="E4009" s="231">
        <v>5.59484506E-3</v>
      </c>
      <c r="F4009" s="231">
        <v>5.0868254999999996E-4</v>
      </c>
      <c r="G4009" s="231">
        <v>1.1275185500000001E-3</v>
      </c>
      <c r="H4009" s="231">
        <v>3.9586435000000001E-3</v>
      </c>
    </row>
    <row r="4010" spans="1:8">
      <c r="A4010" s="227" t="s">
        <v>124</v>
      </c>
      <c r="B4010" s="227" t="s">
        <v>110</v>
      </c>
      <c r="C4010" s="227" t="s">
        <v>75</v>
      </c>
      <c r="D4010" s="230">
        <v>18</v>
      </c>
      <c r="E4010" s="231">
        <v>5.3870881800000001E-3</v>
      </c>
      <c r="F4010" s="231">
        <v>8.0504087999999998E-4</v>
      </c>
      <c r="G4010" s="231">
        <v>1.1844132999999999E-3</v>
      </c>
      <c r="H4010" s="231">
        <v>3.3976335600000001E-3</v>
      </c>
    </row>
    <row r="4011" spans="1:8">
      <c r="A4011" s="227" t="s">
        <v>124</v>
      </c>
      <c r="B4011" s="227" t="s">
        <v>108</v>
      </c>
      <c r="C4011" s="227" t="s">
        <v>76</v>
      </c>
      <c r="D4011" s="230">
        <v>247</v>
      </c>
      <c r="E4011" s="231">
        <v>4.1468452199999997E-3</v>
      </c>
      <c r="F4011" s="231">
        <v>3.5354788000000002E-4</v>
      </c>
      <c r="G4011" s="231">
        <v>1.0398858E-3</v>
      </c>
      <c r="H4011" s="231">
        <v>2.7534110600000001E-3</v>
      </c>
    </row>
    <row r="4012" spans="1:8">
      <c r="A4012" s="227" t="s">
        <v>124</v>
      </c>
      <c r="B4012" s="227" t="s">
        <v>109</v>
      </c>
      <c r="C4012" s="227" t="s">
        <v>76</v>
      </c>
      <c r="D4012" s="230">
        <v>234</v>
      </c>
      <c r="E4012" s="231">
        <v>5.13552525E-3</v>
      </c>
      <c r="F4012" s="231">
        <v>2.8945054999999999E-4</v>
      </c>
      <c r="G4012" s="231">
        <v>1.3622781699999999E-3</v>
      </c>
      <c r="H4012" s="231">
        <v>3.4837960400000002E-3</v>
      </c>
    </row>
    <row r="4013" spans="1:8">
      <c r="A4013" s="227" t="s">
        <v>124</v>
      </c>
      <c r="B4013" s="227" t="s">
        <v>110</v>
      </c>
      <c r="C4013" s="227" t="s">
        <v>76</v>
      </c>
      <c r="D4013" s="230">
        <v>71</v>
      </c>
      <c r="E4013" s="231">
        <v>3.9884908999999998E-3</v>
      </c>
      <c r="F4013" s="231">
        <v>3.3678895999999999E-4</v>
      </c>
      <c r="G4013" s="231">
        <v>1.0900819199999999E-3</v>
      </c>
      <c r="H4013" s="231">
        <v>2.5616194600000001E-3</v>
      </c>
    </row>
    <row r="4014" spans="1:8">
      <c r="A4014" s="227" t="s">
        <v>124</v>
      </c>
      <c r="B4014" s="227" t="s">
        <v>108</v>
      </c>
      <c r="C4014" s="227" t="s">
        <v>77</v>
      </c>
      <c r="D4014" s="230">
        <v>257</v>
      </c>
      <c r="E4014" s="231">
        <v>5.2809299999999997E-3</v>
      </c>
      <c r="F4014" s="231">
        <v>7.1128741E-4</v>
      </c>
      <c r="G4014" s="231">
        <v>1.43563527E-3</v>
      </c>
      <c r="H4014" s="231">
        <v>3.1340068300000001E-3</v>
      </c>
    </row>
    <row r="4015" spans="1:8">
      <c r="A4015" s="227" t="s">
        <v>124</v>
      </c>
      <c r="B4015" s="227" t="s">
        <v>109</v>
      </c>
      <c r="C4015" s="227" t="s">
        <v>77</v>
      </c>
      <c r="D4015" s="230">
        <v>533</v>
      </c>
      <c r="E4015" s="231">
        <v>5.9310721200000003E-3</v>
      </c>
      <c r="F4015" s="231">
        <v>6.2393571999999999E-4</v>
      </c>
      <c r="G4015" s="231">
        <v>1.6847332800000001E-3</v>
      </c>
      <c r="H4015" s="231">
        <v>3.6224026399999999E-3</v>
      </c>
    </row>
    <row r="4016" spans="1:8">
      <c r="A4016" s="227" t="s">
        <v>124</v>
      </c>
      <c r="B4016" s="227" t="s">
        <v>110</v>
      </c>
      <c r="C4016" s="227" t="s">
        <v>77</v>
      </c>
      <c r="D4016" s="230">
        <v>88</v>
      </c>
      <c r="E4016" s="231">
        <v>5.4854532700000002E-3</v>
      </c>
      <c r="F4016" s="231">
        <v>6.1303115000000004E-4</v>
      </c>
      <c r="G4016" s="231">
        <v>1.6900775899999999E-3</v>
      </c>
      <c r="H4016" s="231">
        <v>3.1823440000000001E-3</v>
      </c>
    </row>
    <row r="4017" spans="1:8">
      <c r="A4017" s="227" t="s">
        <v>124</v>
      </c>
      <c r="B4017" s="227" t="s">
        <v>108</v>
      </c>
      <c r="C4017" s="227" t="s">
        <v>78</v>
      </c>
      <c r="D4017" s="230">
        <v>62</v>
      </c>
      <c r="E4017" s="231">
        <v>5.6404940799999999E-3</v>
      </c>
      <c r="F4017" s="231">
        <v>8.6114823E-4</v>
      </c>
      <c r="G4017" s="231">
        <v>1.4723339799999999E-3</v>
      </c>
      <c r="H4017" s="231">
        <v>3.3070114199999999E-3</v>
      </c>
    </row>
    <row r="4018" spans="1:8">
      <c r="A4018" s="227" t="s">
        <v>124</v>
      </c>
      <c r="B4018" s="227" t="s">
        <v>109</v>
      </c>
      <c r="C4018" s="227" t="s">
        <v>78</v>
      </c>
      <c r="D4018" s="230">
        <v>200</v>
      </c>
      <c r="E4018" s="231">
        <v>6.8594326299999996E-3</v>
      </c>
      <c r="F4018" s="231">
        <v>9.7401593999999999E-4</v>
      </c>
      <c r="G4018" s="231">
        <v>1.65902753E-3</v>
      </c>
      <c r="H4018" s="231">
        <v>4.2263886100000004E-3</v>
      </c>
    </row>
    <row r="4019" spans="1:8">
      <c r="A4019" s="227" t="s">
        <v>124</v>
      </c>
      <c r="B4019" s="227" t="s">
        <v>110</v>
      </c>
      <c r="C4019" s="227" t="s">
        <v>78</v>
      </c>
      <c r="D4019" s="230">
        <v>18</v>
      </c>
      <c r="E4019" s="231">
        <v>5.0868053500000001E-3</v>
      </c>
      <c r="F4019" s="231">
        <v>8.5069416000000005E-4</v>
      </c>
      <c r="G4019" s="231">
        <v>1.29565304E-3</v>
      </c>
      <c r="H4019" s="231">
        <v>2.9404575899999999E-3</v>
      </c>
    </row>
    <row r="4020" spans="1:8">
      <c r="A4020" s="227" t="s">
        <v>124</v>
      </c>
      <c r="B4020" s="227" t="s">
        <v>108</v>
      </c>
      <c r="C4020" s="227" t="s">
        <v>79</v>
      </c>
      <c r="D4020" s="230">
        <v>3379</v>
      </c>
      <c r="E4020" s="231">
        <v>4.4471433300000002E-3</v>
      </c>
      <c r="F4020" s="231">
        <v>1.0119074599999999E-3</v>
      </c>
      <c r="G4020" s="231">
        <v>7.1676685000000005E-4</v>
      </c>
      <c r="H4020" s="231">
        <v>2.7184685499999999E-3</v>
      </c>
    </row>
    <row r="4021" spans="1:8">
      <c r="A4021" s="227" t="s">
        <v>124</v>
      </c>
      <c r="B4021" s="227" t="s">
        <v>109</v>
      </c>
      <c r="C4021" s="227" t="s">
        <v>79</v>
      </c>
      <c r="D4021" s="230">
        <v>2048</v>
      </c>
      <c r="E4021" s="231">
        <v>4.6970054199999998E-3</v>
      </c>
      <c r="F4021" s="231">
        <v>8.2559631999999997E-4</v>
      </c>
      <c r="G4021" s="231">
        <v>6.9352867000000004E-4</v>
      </c>
      <c r="H4021" s="231">
        <v>3.1778799399999999E-3</v>
      </c>
    </row>
    <row r="4022" spans="1:8">
      <c r="A4022" s="227" t="s">
        <v>124</v>
      </c>
      <c r="B4022" s="227" t="s">
        <v>110</v>
      </c>
      <c r="C4022" s="227" t="s">
        <v>79</v>
      </c>
      <c r="D4022" s="230">
        <v>501</v>
      </c>
      <c r="E4022" s="231">
        <v>4.4646815100000004E-3</v>
      </c>
      <c r="F4022" s="231">
        <v>9.5905386E-4</v>
      </c>
      <c r="G4022" s="231">
        <v>6.9497554000000003E-4</v>
      </c>
      <c r="H4022" s="231">
        <v>2.8106516000000002E-3</v>
      </c>
    </row>
    <row r="4023" spans="1:8">
      <c r="A4023" s="227" t="s">
        <v>124</v>
      </c>
      <c r="B4023" s="227" t="s">
        <v>108</v>
      </c>
      <c r="C4023" s="227" t="s">
        <v>80</v>
      </c>
      <c r="D4023" s="230">
        <v>574</v>
      </c>
      <c r="E4023" s="231">
        <v>4.5124973300000003E-3</v>
      </c>
      <c r="F4023" s="231">
        <v>1.0090412500000001E-3</v>
      </c>
      <c r="G4023" s="231">
        <v>6.7500622000000001E-4</v>
      </c>
      <c r="H4023" s="231">
        <v>2.82844939E-3</v>
      </c>
    </row>
    <row r="4024" spans="1:8">
      <c r="A4024" s="227" t="s">
        <v>124</v>
      </c>
      <c r="B4024" s="227" t="s">
        <v>109</v>
      </c>
      <c r="C4024" s="227" t="s">
        <v>80</v>
      </c>
      <c r="D4024" s="230">
        <v>1305</v>
      </c>
      <c r="E4024" s="231">
        <v>4.5632802200000003E-3</v>
      </c>
      <c r="F4024" s="231">
        <v>8.3003381E-4</v>
      </c>
      <c r="G4024" s="231">
        <v>6.9420473999999999E-4</v>
      </c>
      <c r="H4024" s="231">
        <v>3.0390412000000002E-3</v>
      </c>
    </row>
    <row r="4025" spans="1:8">
      <c r="A4025" s="227" t="s">
        <v>124</v>
      </c>
      <c r="B4025" s="227" t="s">
        <v>110</v>
      </c>
      <c r="C4025" s="227" t="s">
        <v>80</v>
      </c>
      <c r="D4025" s="230">
        <v>233</v>
      </c>
      <c r="E4025" s="231">
        <v>4.6615201899999998E-3</v>
      </c>
      <c r="F4025" s="231">
        <v>8.4853339000000002E-4</v>
      </c>
      <c r="G4025" s="231">
        <v>8.6944617000000004E-4</v>
      </c>
      <c r="H4025" s="231">
        <v>2.94354014E-3</v>
      </c>
    </row>
    <row r="4026" spans="1:8">
      <c r="A4026" s="227" t="s">
        <v>124</v>
      </c>
      <c r="B4026" s="227" t="s">
        <v>108</v>
      </c>
      <c r="C4026" s="227" t="s">
        <v>119</v>
      </c>
      <c r="D4026" s="230">
        <v>324</v>
      </c>
      <c r="E4026" s="231">
        <v>4.9334845499999997E-3</v>
      </c>
      <c r="F4026" s="231">
        <v>8.5255176999999996E-4</v>
      </c>
      <c r="G4026" s="231">
        <v>1.0279490199999999E-3</v>
      </c>
      <c r="H4026" s="231">
        <v>3.0529833100000001E-3</v>
      </c>
    </row>
    <row r="4027" spans="1:8">
      <c r="A4027" s="227" t="s">
        <v>124</v>
      </c>
      <c r="B4027" s="227" t="s">
        <v>109</v>
      </c>
      <c r="C4027" s="227" t="s">
        <v>119</v>
      </c>
      <c r="D4027" s="230">
        <v>484</v>
      </c>
      <c r="E4027" s="231">
        <v>5.7229728699999998E-3</v>
      </c>
      <c r="F4027" s="231">
        <v>6.0240162000000004E-4</v>
      </c>
      <c r="G4027" s="231">
        <v>1.25234325E-3</v>
      </c>
      <c r="H4027" s="231">
        <v>3.8682274999999999E-3</v>
      </c>
    </row>
    <row r="4028" spans="1:8">
      <c r="A4028" s="227" t="s">
        <v>124</v>
      </c>
      <c r="B4028" s="227" t="s">
        <v>110</v>
      </c>
      <c r="C4028" s="227" t="s">
        <v>119</v>
      </c>
      <c r="D4028" s="230">
        <v>95</v>
      </c>
      <c r="E4028" s="231">
        <v>4.8971732700000001E-3</v>
      </c>
      <c r="F4028" s="231">
        <v>7.0211963000000005E-4</v>
      </c>
      <c r="G4028" s="231">
        <v>1.2772902199999999E-3</v>
      </c>
      <c r="H4028" s="231">
        <v>2.9177629099999998E-3</v>
      </c>
    </row>
    <row r="4029" spans="1:8">
      <c r="A4029" s="227" t="s">
        <v>124</v>
      </c>
      <c r="B4029" s="227" t="s">
        <v>108</v>
      </c>
      <c r="C4029" s="227" t="s">
        <v>82</v>
      </c>
      <c r="D4029" s="230">
        <v>87</v>
      </c>
      <c r="E4029" s="231">
        <v>6.5577104900000002E-3</v>
      </c>
      <c r="F4029" s="231">
        <v>1.47203575E-3</v>
      </c>
      <c r="G4029" s="231">
        <v>1.4556724E-3</v>
      </c>
      <c r="H4029" s="231">
        <v>3.6300019000000002E-3</v>
      </c>
    </row>
    <row r="4030" spans="1:8">
      <c r="A4030" s="227" t="s">
        <v>124</v>
      </c>
      <c r="B4030" s="227" t="s">
        <v>109</v>
      </c>
      <c r="C4030" s="227" t="s">
        <v>82</v>
      </c>
      <c r="D4030" s="230">
        <v>254</v>
      </c>
      <c r="E4030" s="231">
        <v>7.18959587E-3</v>
      </c>
      <c r="F4030" s="231">
        <v>1.19659498E-3</v>
      </c>
      <c r="G4030" s="231">
        <v>1.51843625E-3</v>
      </c>
      <c r="H4030" s="231">
        <v>4.4745185799999997E-3</v>
      </c>
    </row>
    <row r="4031" spans="1:8">
      <c r="A4031" s="227" t="s">
        <v>124</v>
      </c>
      <c r="B4031" s="227" t="s">
        <v>110</v>
      </c>
      <c r="C4031" s="227" t="s">
        <v>82</v>
      </c>
      <c r="D4031" s="230">
        <v>45</v>
      </c>
      <c r="E4031" s="231">
        <v>6.8845162300000002E-3</v>
      </c>
      <c r="F4031" s="231">
        <v>1.38785991E-3</v>
      </c>
      <c r="G4031" s="231">
        <v>1.6509771100000001E-3</v>
      </c>
      <c r="H4031" s="231">
        <v>3.8456787699999999E-3</v>
      </c>
    </row>
    <row r="4032" spans="1:8">
      <c r="A4032" s="227" t="s">
        <v>124</v>
      </c>
      <c r="B4032" s="227" t="s">
        <v>108</v>
      </c>
      <c r="C4032" s="227" t="s">
        <v>83</v>
      </c>
      <c r="D4032" s="230">
        <v>134</v>
      </c>
      <c r="E4032" s="231">
        <v>4.8695755099999998E-3</v>
      </c>
      <c r="F4032" s="231">
        <v>8.0992583000000001E-4</v>
      </c>
      <c r="G4032" s="231">
        <v>9.6021603000000005E-4</v>
      </c>
      <c r="H4032" s="231">
        <v>3.0994331499999998E-3</v>
      </c>
    </row>
    <row r="4033" spans="1:8">
      <c r="A4033" s="227" t="s">
        <v>124</v>
      </c>
      <c r="B4033" s="227" t="s">
        <v>109</v>
      </c>
      <c r="C4033" s="227" t="s">
        <v>83</v>
      </c>
      <c r="D4033" s="230">
        <v>331</v>
      </c>
      <c r="E4033" s="231">
        <v>5.1647642299999996E-3</v>
      </c>
      <c r="F4033" s="231">
        <v>6.9696183999999996E-4</v>
      </c>
      <c r="G4033" s="231">
        <v>1.05859047E-3</v>
      </c>
      <c r="H4033" s="231">
        <v>3.40921146E-3</v>
      </c>
    </row>
    <row r="4034" spans="1:8">
      <c r="A4034" s="227" t="s">
        <v>124</v>
      </c>
      <c r="B4034" s="227" t="s">
        <v>110</v>
      </c>
      <c r="C4034" s="227" t="s">
        <v>83</v>
      </c>
      <c r="D4034" s="230">
        <v>89</v>
      </c>
      <c r="E4034" s="231">
        <v>4.8915415599999996E-3</v>
      </c>
      <c r="F4034" s="231">
        <v>6.5699102000000003E-4</v>
      </c>
      <c r="G4034" s="231">
        <v>1.2453181000000001E-3</v>
      </c>
      <c r="H4034" s="231">
        <v>2.9892319399999999E-3</v>
      </c>
    </row>
    <row r="4035" spans="1:8">
      <c r="A4035" s="227" t="s">
        <v>124</v>
      </c>
      <c r="B4035" s="227" t="s">
        <v>108</v>
      </c>
      <c r="C4035" s="227" t="s">
        <v>84</v>
      </c>
      <c r="D4035" s="230">
        <v>124</v>
      </c>
      <c r="E4035" s="231">
        <v>4.3443844399999997E-3</v>
      </c>
      <c r="F4035" s="231">
        <v>7.5259458000000005E-4</v>
      </c>
      <c r="G4035" s="231">
        <v>9.9219662E-4</v>
      </c>
      <c r="H4035" s="231">
        <v>2.5995928200000002E-3</v>
      </c>
    </row>
    <row r="4036" spans="1:8">
      <c r="A4036" s="227" t="s">
        <v>124</v>
      </c>
      <c r="B4036" s="227" t="s">
        <v>109</v>
      </c>
      <c r="C4036" s="227" t="s">
        <v>84</v>
      </c>
      <c r="D4036" s="230">
        <v>388</v>
      </c>
      <c r="E4036" s="231">
        <v>5.0438499899999999E-3</v>
      </c>
      <c r="F4036" s="231">
        <v>6.1539446999999998E-4</v>
      </c>
      <c r="G4036" s="231">
        <v>1.1135569400000001E-3</v>
      </c>
      <c r="H4036" s="231">
        <v>3.3148981000000002E-3</v>
      </c>
    </row>
    <row r="4037" spans="1:8">
      <c r="A4037" s="227" t="s">
        <v>124</v>
      </c>
      <c r="B4037" s="227" t="s">
        <v>110</v>
      </c>
      <c r="C4037" s="227" t="s">
        <v>84</v>
      </c>
      <c r="D4037" s="230">
        <v>31</v>
      </c>
      <c r="E4037" s="231">
        <v>4.7050475499999999E-3</v>
      </c>
      <c r="F4037" s="231">
        <v>7.1049858000000001E-4</v>
      </c>
      <c r="G4037" s="231">
        <v>1.2899489799999999E-3</v>
      </c>
      <c r="H4037" s="231">
        <v>2.7045995399999998E-3</v>
      </c>
    </row>
    <row r="4038" spans="1:8">
      <c r="A4038" s="227" t="s">
        <v>124</v>
      </c>
      <c r="B4038" s="227" t="s">
        <v>108</v>
      </c>
      <c r="C4038" s="227" t="s">
        <v>87</v>
      </c>
      <c r="D4038" s="230">
        <v>194</v>
      </c>
      <c r="E4038" s="231">
        <v>4.1748398900000004E-3</v>
      </c>
      <c r="F4038" s="231">
        <v>3.2443178E-4</v>
      </c>
      <c r="G4038" s="231">
        <v>9.0957878E-4</v>
      </c>
      <c r="H4038" s="231">
        <v>2.9408287799999999E-3</v>
      </c>
    </row>
    <row r="4039" spans="1:8">
      <c r="A4039" s="227" t="s">
        <v>124</v>
      </c>
      <c r="B4039" s="227" t="s">
        <v>109</v>
      </c>
      <c r="C4039" s="227" t="s">
        <v>87</v>
      </c>
      <c r="D4039" s="230">
        <v>408</v>
      </c>
      <c r="E4039" s="231">
        <v>5.5232159900000001E-3</v>
      </c>
      <c r="F4039" s="231">
        <v>2.7678468000000002E-4</v>
      </c>
      <c r="G4039" s="231">
        <v>1.14257078E-3</v>
      </c>
      <c r="H4039" s="231">
        <v>4.1038600699999997E-3</v>
      </c>
    </row>
    <row r="4040" spans="1:8">
      <c r="A4040" s="227" t="s">
        <v>124</v>
      </c>
      <c r="B4040" s="227" t="s">
        <v>110</v>
      </c>
      <c r="C4040" s="227" t="s">
        <v>87</v>
      </c>
      <c r="D4040" s="230">
        <v>46</v>
      </c>
      <c r="E4040" s="231">
        <v>4.9645226799999997E-3</v>
      </c>
      <c r="F4040" s="231">
        <v>3.4697036000000002E-4</v>
      </c>
      <c r="G4040" s="231">
        <v>1.1221817100000001E-3</v>
      </c>
      <c r="H4040" s="231">
        <v>3.4953701300000002E-3</v>
      </c>
    </row>
    <row r="4041" spans="1:8">
      <c r="A4041" s="227" t="s">
        <v>124</v>
      </c>
      <c r="B4041" s="227" t="s">
        <v>108</v>
      </c>
      <c r="C4041" s="227" t="s">
        <v>88</v>
      </c>
      <c r="D4041" s="230">
        <v>183</v>
      </c>
      <c r="E4041" s="231">
        <v>4.2977760300000004E-3</v>
      </c>
      <c r="F4041" s="231">
        <v>7.7723360999999995E-4</v>
      </c>
      <c r="G4041" s="231">
        <v>8.0316459000000001E-4</v>
      </c>
      <c r="H4041" s="231">
        <v>2.71737732E-3</v>
      </c>
    </row>
    <row r="4042" spans="1:8">
      <c r="A4042" s="227" t="s">
        <v>124</v>
      </c>
      <c r="B4042" s="227" t="s">
        <v>109</v>
      </c>
      <c r="C4042" s="227" t="s">
        <v>88</v>
      </c>
      <c r="D4042" s="230">
        <v>702</v>
      </c>
      <c r="E4042" s="231">
        <v>4.6239907300000003E-3</v>
      </c>
      <c r="F4042" s="231">
        <v>6.8860769999999996E-4</v>
      </c>
      <c r="G4042" s="231">
        <v>8.7685952999999996E-4</v>
      </c>
      <c r="H4042" s="231">
        <v>3.0585230299999999E-3</v>
      </c>
    </row>
    <row r="4043" spans="1:8">
      <c r="A4043" s="227" t="s">
        <v>124</v>
      </c>
      <c r="B4043" s="227" t="s">
        <v>110</v>
      </c>
      <c r="C4043" s="227" t="s">
        <v>88</v>
      </c>
      <c r="D4043" s="230">
        <v>154</v>
      </c>
      <c r="E4043" s="231">
        <v>4.6664560000000002E-3</v>
      </c>
      <c r="F4043" s="231">
        <v>9.4576694000000005E-4</v>
      </c>
      <c r="G4043" s="231">
        <v>9.5418445999999996E-4</v>
      </c>
      <c r="H4043" s="231">
        <v>2.7665041099999999E-3</v>
      </c>
    </row>
    <row r="4044" spans="1:8">
      <c r="A4044" s="227" t="s">
        <v>124</v>
      </c>
      <c r="B4044" s="227" t="s">
        <v>108</v>
      </c>
      <c r="C4044" s="227" t="s">
        <v>89</v>
      </c>
      <c r="D4044" s="230">
        <v>87</v>
      </c>
      <c r="E4044" s="231">
        <v>4.56351081E-3</v>
      </c>
      <c r="F4044" s="231">
        <v>6.9045317000000002E-4</v>
      </c>
      <c r="G4044" s="231">
        <v>1.3197102899999999E-3</v>
      </c>
      <c r="H4044" s="231">
        <v>2.5533469399999999E-3</v>
      </c>
    </row>
    <row r="4045" spans="1:8">
      <c r="A4045" s="227" t="s">
        <v>124</v>
      </c>
      <c r="B4045" s="227" t="s">
        <v>109</v>
      </c>
      <c r="C4045" s="227" t="s">
        <v>89</v>
      </c>
      <c r="D4045" s="230">
        <v>269</v>
      </c>
      <c r="E4045" s="231">
        <v>5.5140779599999997E-3</v>
      </c>
      <c r="F4045" s="231">
        <v>5.8227465000000003E-4</v>
      </c>
      <c r="G4045" s="231">
        <v>1.4588494E-3</v>
      </c>
      <c r="H4045" s="231">
        <v>3.4729534000000001E-3</v>
      </c>
    </row>
    <row r="4046" spans="1:8">
      <c r="A4046" s="227" t="s">
        <v>124</v>
      </c>
      <c r="B4046" s="227" t="s">
        <v>110</v>
      </c>
      <c r="C4046" s="227" t="s">
        <v>89</v>
      </c>
      <c r="D4046" s="230">
        <v>38</v>
      </c>
      <c r="E4046" s="231">
        <v>5.7574924300000004E-3</v>
      </c>
      <c r="F4046" s="231">
        <v>6.2682723999999996E-4</v>
      </c>
      <c r="G4046" s="231">
        <v>1.6054457000000001E-3</v>
      </c>
      <c r="H4046" s="231">
        <v>3.52521901E-3</v>
      </c>
    </row>
    <row r="4047" spans="1:8">
      <c r="A4047" s="227" t="s">
        <v>124</v>
      </c>
      <c r="B4047" s="227" t="s">
        <v>108</v>
      </c>
      <c r="C4047" s="227" t="s">
        <v>90</v>
      </c>
      <c r="D4047" s="230">
        <v>44</v>
      </c>
      <c r="E4047" s="231">
        <v>5.2196440900000004E-3</v>
      </c>
      <c r="F4047" s="231">
        <v>5.9211886999999998E-4</v>
      </c>
      <c r="G4047" s="231">
        <v>1.5004205999999999E-3</v>
      </c>
      <c r="H4047" s="231">
        <v>3.12710419E-3</v>
      </c>
    </row>
    <row r="4048" spans="1:8">
      <c r="A4048" s="227" t="s">
        <v>124</v>
      </c>
      <c r="B4048" s="227" t="s">
        <v>109</v>
      </c>
      <c r="C4048" s="227" t="s">
        <v>90</v>
      </c>
      <c r="D4048" s="230">
        <v>237</v>
      </c>
      <c r="E4048" s="231">
        <v>6.8850110699999996E-3</v>
      </c>
      <c r="F4048" s="231">
        <v>5.5667852999999995E-4</v>
      </c>
      <c r="G4048" s="231">
        <v>2.02394881E-3</v>
      </c>
      <c r="H4048" s="231">
        <v>4.30438326E-3</v>
      </c>
    </row>
    <row r="4049" spans="1:8">
      <c r="A4049" s="227" t="s">
        <v>124</v>
      </c>
      <c r="B4049" s="227" t="s">
        <v>110</v>
      </c>
      <c r="C4049" s="227" t="s">
        <v>90</v>
      </c>
      <c r="D4049" s="230">
        <v>38</v>
      </c>
      <c r="E4049" s="231">
        <v>5.3234646300000001E-3</v>
      </c>
      <c r="F4049" s="231">
        <v>4.9007043999999998E-4</v>
      </c>
      <c r="G4049" s="231">
        <v>1.6678847700000001E-3</v>
      </c>
      <c r="H4049" s="231">
        <v>3.16550898E-3</v>
      </c>
    </row>
    <row r="4050" spans="1:8">
      <c r="A4050" s="227" t="s">
        <v>124</v>
      </c>
      <c r="B4050" s="227" t="s">
        <v>108</v>
      </c>
      <c r="C4050" s="227" t="s">
        <v>91</v>
      </c>
      <c r="D4050" s="230">
        <v>314</v>
      </c>
      <c r="E4050" s="231">
        <v>4.3470966599999999E-3</v>
      </c>
      <c r="F4050" s="231">
        <v>1.0259640399999999E-3</v>
      </c>
      <c r="G4050" s="231">
        <v>6.3443595000000003E-4</v>
      </c>
      <c r="H4050" s="231">
        <v>2.6866962000000002E-3</v>
      </c>
    </row>
    <row r="4051" spans="1:8">
      <c r="A4051" s="227" t="s">
        <v>124</v>
      </c>
      <c r="B4051" s="227" t="s">
        <v>109</v>
      </c>
      <c r="C4051" s="227" t="s">
        <v>91</v>
      </c>
      <c r="D4051" s="230">
        <v>815</v>
      </c>
      <c r="E4051" s="231">
        <v>4.4166664399999996E-3</v>
      </c>
      <c r="F4051" s="231">
        <v>8.1931639000000001E-4</v>
      </c>
      <c r="G4051" s="231">
        <v>6.0800079000000002E-4</v>
      </c>
      <c r="H4051" s="231">
        <v>2.9893487700000001E-3</v>
      </c>
    </row>
    <row r="4052" spans="1:8">
      <c r="A4052" s="227" t="s">
        <v>124</v>
      </c>
      <c r="B4052" s="227" t="s">
        <v>110</v>
      </c>
      <c r="C4052" s="227" t="s">
        <v>91</v>
      </c>
      <c r="D4052" s="230">
        <v>148</v>
      </c>
      <c r="E4052" s="231">
        <v>4.3085270300000002E-3</v>
      </c>
      <c r="F4052" s="231">
        <v>9.4649315000000002E-4</v>
      </c>
      <c r="G4052" s="231">
        <v>5.7393310000000003E-4</v>
      </c>
      <c r="H4052" s="231">
        <v>2.7881003499999999E-3</v>
      </c>
    </row>
    <row r="4053" spans="1:8">
      <c r="A4053" s="227" t="s">
        <v>124</v>
      </c>
      <c r="B4053" s="227" t="s">
        <v>108</v>
      </c>
      <c r="C4053" s="227" t="s">
        <v>92</v>
      </c>
      <c r="D4053" s="230">
        <v>94</v>
      </c>
      <c r="E4053" s="231">
        <v>4.2316782799999998E-3</v>
      </c>
      <c r="F4053" s="231">
        <v>6.4162211E-4</v>
      </c>
      <c r="G4053" s="231">
        <v>7.2473383000000002E-4</v>
      </c>
      <c r="H4053" s="231">
        <v>2.86532189E-3</v>
      </c>
    </row>
    <row r="4054" spans="1:8">
      <c r="A4054" s="227" t="s">
        <v>124</v>
      </c>
      <c r="B4054" s="227" t="s">
        <v>109</v>
      </c>
      <c r="C4054" s="227" t="s">
        <v>92</v>
      </c>
      <c r="D4054" s="230">
        <v>276</v>
      </c>
      <c r="E4054" s="231">
        <v>6.45070092E-3</v>
      </c>
      <c r="F4054" s="231">
        <v>6.0801607999999997E-4</v>
      </c>
      <c r="G4054" s="231">
        <v>1.3974014500000001E-3</v>
      </c>
      <c r="H4054" s="231">
        <v>4.44528289E-3</v>
      </c>
    </row>
    <row r="4055" spans="1:8">
      <c r="A4055" s="227" t="s">
        <v>124</v>
      </c>
      <c r="B4055" s="227" t="s">
        <v>110</v>
      </c>
      <c r="C4055" s="227" t="s">
        <v>92</v>
      </c>
      <c r="D4055" s="230">
        <v>82</v>
      </c>
      <c r="E4055" s="231">
        <v>5.3117940099999999E-3</v>
      </c>
      <c r="F4055" s="231">
        <v>5.8858376000000005E-4</v>
      </c>
      <c r="G4055" s="231">
        <v>1.05493428E-3</v>
      </c>
      <c r="H4055" s="231">
        <v>3.6682754900000001E-3</v>
      </c>
    </row>
    <row r="4056" spans="1:8">
      <c r="A4056" s="227" t="s">
        <v>124</v>
      </c>
      <c r="B4056" s="227" t="s">
        <v>108</v>
      </c>
      <c r="C4056" s="227" t="s">
        <v>93</v>
      </c>
      <c r="D4056" s="230">
        <v>86</v>
      </c>
      <c r="E4056" s="231">
        <v>5.3154605799999996E-3</v>
      </c>
      <c r="F4056" s="231">
        <v>1.1645400200000001E-3</v>
      </c>
      <c r="G4056" s="231">
        <v>1.3203863000000001E-3</v>
      </c>
      <c r="H4056" s="231">
        <v>2.8305337700000001E-3</v>
      </c>
    </row>
    <row r="4057" spans="1:8">
      <c r="A4057" s="227" t="s">
        <v>124</v>
      </c>
      <c r="B4057" s="227" t="s">
        <v>109</v>
      </c>
      <c r="C4057" s="227" t="s">
        <v>93</v>
      </c>
      <c r="D4057" s="230">
        <v>245</v>
      </c>
      <c r="E4057" s="231">
        <v>7.0153059000000002E-3</v>
      </c>
      <c r="F4057" s="231">
        <v>1.05371289E-3</v>
      </c>
      <c r="G4057" s="231">
        <v>1.5841361999999999E-3</v>
      </c>
      <c r="H4057" s="231">
        <v>4.3774563099999997E-3</v>
      </c>
    </row>
    <row r="4058" spans="1:8">
      <c r="A4058" s="227" t="s">
        <v>124</v>
      </c>
      <c r="B4058" s="227" t="s">
        <v>110</v>
      </c>
      <c r="C4058" s="227" t="s">
        <v>93</v>
      </c>
      <c r="D4058" s="230">
        <v>25</v>
      </c>
      <c r="E4058" s="231">
        <v>6.3749997699999996E-3</v>
      </c>
      <c r="F4058" s="231">
        <v>1.2124998E-3</v>
      </c>
      <c r="G4058" s="231">
        <v>1.70416644E-3</v>
      </c>
      <c r="H4058" s="231">
        <v>3.45833313E-3</v>
      </c>
    </row>
    <row r="4059" spans="1:8">
      <c r="A4059" s="227" t="s">
        <v>124</v>
      </c>
      <c r="B4059" s="227" t="s">
        <v>108</v>
      </c>
      <c r="C4059" s="227" t="s">
        <v>94</v>
      </c>
      <c r="D4059" s="230">
        <v>75</v>
      </c>
      <c r="E4059" s="231">
        <v>5.2729936100000003E-3</v>
      </c>
      <c r="F4059" s="231">
        <v>9.854935799999999E-4</v>
      </c>
      <c r="G4059" s="231">
        <v>1.372222E-3</v>
      </c>
      <c r="H4059" s="231">
        <v>2.9152775499999999E-3</v>
      </c>
    </row>
    <row r="4060" spans="1:8">
      <c r="A4060" s="227" t="s">
        <v>124</v>
      </c>
      <c r="B4060" s="227" t="s">
        <v>109</v>
      </c>
      <c r="C4060" s="227" t="s">
        <v>94</v>
      </c>
      <c r="D4060" s="230">
        <v>291</v>
      </c>
      <c r="E4060" s="231">
        <v>6.6257793199999996E-3</v>
      </c>
      <c r="F4060" s="231">
        <v>9.4720448000000003E-4</v>
      </c>
      <c r="G4060" s="231">
        <v>1.6113018099999999E-3</v>
      </c>
      <c r="H4060" s="231">
        <v>4.0672725899999996E-3</v>
      </c>
    </row>
    <row r="4061" spans="1:8">
      <c r="A4061" s="227" t="s">
        <v>124</v>
      </c>
      <c r="B4061" s="227" t="s">
        <v>110</v>
      </c>
      <c r="C4061" s="227" t="s">
        <v>94</v>
      </c>
      <c r="D4061" s="230">
        <v>49</v>
      </c>
      <c r="E4061" s="231">
        <v>5.39021137E-3</v>
      </c>
      <c r="F4061" s="231">
        <v>8.9214828000000002E-4</v>
      </c>
      <c r="G4061" s="231">
        <v>1.4330590900000001E-3</v>
      </c>
      <c r="H4061" s="231">
        <v>3.0650035500000001E-3</v>
      </c>
    </row>
    <row r="4062" spans="1:8">
      <c r="A4062" s="227" t="s">
        <v>124</v>
      </c>
      <c r="B4062" s="227" t="s">
        <v>108</v>
      </c>
      <c r="C4062" s="227" t="s">
        <v>95</v>
      </c>
      <c r="D4062" s="230">
        <v>24</v>
      </c>
      <c r="E4062" s="231">
        <v>5.9789734600000002E-3</v>
      </c>
      <c r="F4062" s="231">
        <v>6.2741098999999996E-4</v>
      </c>
      <c r="G4062" s="231">
        <v>1.6358022500000001E-3</v>
      </c>
      <c r="H4062" s="231">
        <v>3.71575974E-3</v>
      </c>
    </row>
    <row r="4063" spans="1:8">
      <c r="A4063" s="227" t="s">
        <v>124</v>
      </c>
      <c r="B4063" s="227" t="s">
        <v>109</v>
      </c>
      <c r="C4063" s="227" t="s">
        <v>95</v>
      </c>
      <c r="D4063" s="230">
        <v>160</v>
      </c>
      <c r="E4063" s="231">
        <v>7.2726415400000003E-3</v>
      </c>
      <c r="F4063" s="231">
        <v>6.1508945000000002E-4</v>
      </c>
      <c r="G4063" s="231">
        <v>1.6396120100000001E-3</v>
      </c>
      <c r="H4063" s="231">
        <v>5.0179395500000003E-3</v>
      </c>
    </row>
    <row r="4064" spans="1:8">
      <c r="A4064" s="227" t="s">
        <v>124</v>
      </c>
      <c r="B4064" s="227" t="s">
        <v>110</v>
      </c>
      <c r="C4064" s="227" t="s">
        <v>95</v>
      </c>
      <c r="D4064" s="230">
        <v>11</v>
      </c>
      <c r="E4064" s="231">
        <v>6.4835855299999997E-3</v>
      </c>
      <c r="F4064" s="231">
        <v>5.9132973000000004E-4</v>
      </c>
      <c r="G4064" s="231">
        <v>1.9875840799999998E-3</v>
      </c>
      <c r="H4064" s="231">
        <v>3.9046714600000001E-3</v>
      </c>
    </row>
    <row r="4065" spans="1:8">
      <c r="A4065" s="227" t="s">
        <v>124</v>
      </c>
      <c r="B4065" s="227" t="s">
        <v>108</v>
      </c>
      <c r="C4065" s="227" t="s">
        <v>96</v>
      </c>
      <c r="D4065" s="230">
        <v>148</v>
      </c>
      <c r="E4065" s="231">
        <v>4.59717506E-3</v>
      </c>
      <c r="F4065" s="231">
        <v>6.3602642999999995E-4</v>
      </c>
      <c r="G4065" s="231">
        <v>1.0280590799999999E-3</v>
      </c>
      <c r="H4065" s="231">
        <v>2.9330891099999998E-3</v>
      </c>
    </row>
    <row r="4066" spans="1:8">
      <c r="A4066" s="227" t="s">
        <v>124</v>
      </c>
      <c r="B4066" s="227" t="s">
        <v>109</v>
      </c>
      <c r="C4066" s="227" t="s">
        <v>96</v>
      </c>
      <c r="D4066" s="230">
        <v>457</v>
      </c>
      <c r="E4066" s="231">
        <v>5.1831841899999996E-3</v>
      </c>
      <c r="F4066" s="231">
        <v>5.1004413999999995E-4</v>
      </c>
      <c r="G4066" s="231">
        <v>1.02672397E-3</v>
      </c>
      <c r="H4066" s="231">
        <v>3.6464156099999998E-3</v>
      </c>
    </row>
    <row r="4067" spans="1:8">
      <c r="A4067" s="227" t="s">
        <v>124</v>
      </c>
      <c r="B4067" s="227" t="s">
        <v>110</v>
      </c>
      <c r="C4067" s="227" t="s">
        <v>96</v>
      </c>
      <c r="D4067" s="230">
        <v>70</v>
      </c>
      <c r="E4067" s="231">
        <v>5.0057868000000002E-3</v>
      </c>
      <c r="F4067" s="231">
        <v>5.6712937999999998E-4</v>
      </c>
      <c r="G4067" s="231">
        <v>1.1311175E-3</v>
      </c>
      <c r="H4067" s="231">
        <v>3.30753942E-3</v>
      </c>
    </row>
    <row r="4068" spans="1:8">
      <c r="A4068" s="227" t="s">
        <v>124</v>
      </c>
      <c r="B4068" s="227" t="s">
        <v>108</v>
      </c>
      <c r="C4068" s="227" t="s">
        <v>97</v>
      </c>
      <c r="D4068" s="230">
        <v>59</v>
      </c>
      <c r="E4068" s="231">
        <v>5.5792919899999996E-3</v>
      </c>
      <c r="F4068" s="231">
        <v>7.0699914999999998E-4</v>
      </c>
      <c r="G4068" s="231">
        <v>1.6719630399999999E-3</v>
      </c>
      <c r="H4068" s="231">
        <v>3.2003293100000001E-3</v>
      </c>
    </row>
    <row r="4069" spans="1:8">
      <c r="A4069" s="227" t="s">
        <v>124</v>
      </c>
      <c r="B4069" s="227" t="s">
        <v>109</v>
      </c>
      <c r="C4069" s="227" t="s">
        <v>97</v>
      </c>
      <c r="D4069" s="230">
        <v>203</v>
      </c>
      <c r="E4069" s="231">
        <v>7.0950211800000001E-3</v>
      </c>
      <c r="F4069" s="231">
        <v>6.6964263999999996E-4</v>
      </c>
      <c r="G4069" s="231">
        <v>2.3287832900000002E-3</v>
      </c>
      <c r="H4069" s="231">
        <v>4.0965947999999997E-3</v>
      </c>
    </row>
    <row r="4070" spans="1:8">
      <c r="A4070" s="227" t="s">
        <v>124</v>
      </c>
      <c r="B4070" s="227" t="s">
        <v>110</v>
      </c>
      <c r="C4070" s="227" t="s">
        <v>97</v>
      </c>
      <c r="D4070" s="230">
        <v>52</v>
      </c>
      <c r="E4070" s="231">
        <v>5.4131051599999999E-3</v>
      </c>
      <c r="F4070" s="231">
        <v>5.9027749000000005E-4</v>
      </c>
      <c r="G4070" s="231">
        <v>1.82425189E-3</v>
      </c>
      <c r="H4070" s="231">
        <v>2.9985752400000002E-3</v>
      </c>
    </row>
    <row r="4071" spans="1:8">
      <c r="A4071" s="227" t="s">
        <v>124</v>
      </c>
      <c r="B4071" s="227" t="s">
        <v>108</v>
      </c>
      <c r="C4071" s="227" t="s">
        <v>98</v>
      </c>
      <c r="D4071" s="230">
        <v>25</v>
      </c>
      <c r="E4071" s="231">
        <v>4.99490718E-3</v>
      </c>
      <c r="F4071" s="231">
        <v>1.8842574000000001E-4</v>
      </c>
      <c r="G4071" s="231">
        <v>1.7203701300000001E-3</v>
      </c>
      <c r="H4071" s="231">
        <v>3.0726849099999998E-3</v>
      </c>
    </row>
    <row r="4072" spans="1:8">
      <c r="A4072" s="227" t="s">
        <v>124</v>
      </c>
      <c r="B4072" s="227" t="s">
        <v>109</v>
      </c>
      <c r="C4072" s="227" t="s">
        <v>98</v>
      </c>
      <c r="D4072" s="230">
        <v>165</v>
      </c>
      <c r="E4072" s="231">
        <v>6.9069161300000003E-3</v>
      </c>
      <c r="F4072" s="231">
        <v>5.5499415999999996E-4</v>
      </c>
      <c r="G4072" s="231">
        <v>1.4775530700000001E-3</v>
      </c>
      <c r="H4072" s="231">
        <v>4.8624436700000001E-3</v>
      </c>
    </row>
    <row r="4073" spans="1:8">
      <c r="A4073" s="227" t="s">
        <v>124</v>
      </c>
      <c r="B4073" s="227" t="s">
        <v>110</v>
      </c>
      <c r="C4073" s="227" t="s">
        <v>98</v>
      </c>
      <c r="D4073" s="230">
        <v>36</v>
      </c>
      <c r="E4073" s="231">
        <v>4.82060163E-3</v>
      </c>
      <c r="F4073" s="231">
        <v>2.6363146999999998E-4</v>
      </c>
      <c r="G4073" s="231">
        <v>1.04906099E-3</v>
      </c>
      <c r="H4073" s="231">
        <v>3.4969775799999999E-3</v>
      </c>
    </row>
    <row r="4074" spans="1:8">
      <c r="A4074" s="227" t="s">
        <v>124</v>
      </c>
      <c r="B4074" s="227" t="s">
        <v>108</v>
      </c>
      <c r="C4074" s="227" t="s">
        <v>99</v>
      </c>
      <c r="D4074" s="230">
        <v>180</v>
      </c>
      <c r="E4074" s="231">
        <v>5.1731607799999999E-3</v>
      </c>
      <c r="F4074" s="231">
        <v>1.0825614799999999E-3</v>
      </c>
      <c r="G4074" s="231">
        <v>7.3212422999999996E-4</v>
      </c>
      <c r="H4074" s="231">
        <v>3.3584745400000002E-3</v>
      </c>
    </row>
    <row r="4075" spans="1:8">
      <c r="A4075" s="227" t="s">
        <v>124</v>
      </c>
      <c r="B4075" s="227" t="s">
        <v>109</v>
      </c>
      <c r="C4075" s="227" t="s">
        <v>99</v>
      </c>
      <c r="D4075" s="230">
        <v>532</v>
      </c>
      <c r="E4075" s="231">
        <v>5.3906030099999998E-3</v>
      </c>
      <c r="F4075" s="231">
        <v>8.5458848999999998E-4</v>
      </c>
      <c r="G4075" s="231">
        <v>6.7590827000000003E-4</v>
      </c>
      <c r="H4075" s="231">
        <v>3.86010575E-3</v>
      </c>
    </row>
    <row r="4076" spans="1:8">
      <c r="A4076" s="227" t="s">
        <v>124</v>
      </c>
      <c r="B4076" s="227" t="s">
        <v>110</v>
      </c>
      <c r="C4076" s="227" t="s">
        <v>99</v>
      </c>
      <c r="D4076" s="230">
        <v>32</v>
      </c>
      <c r="E4076" s="231">
        <v>5.5627891199999998E-3</v>
      </c>
      <c r="F4076" s="231">
        <v>1.0319008200000001E-3</v>
      </c>
      <c r="G4076" s="231">
        <v>7.0167802999999995E-4</v>
      </c>
      <c r="H4076" s="231">
        <v>3.8292098199999998E-3</v>
      </c>
    </row>
    <row r="4077" spans="1:8">
      <c r="A4077" s="227" t="s">
        <v>124</v>
      </c>
      <c r="B4077" s="227" t="s">
        <v>108</v>
      </c>
      <c r="C4077" s="227" t="s">
        <v>100</v>
      </c>
      <c r="D4077" s="230">
        <v>110</v>
      </c>
      <c r="E4077" s="231">
        <v>5.7815654099999999E-3</v>
      </c>
      <c r="F4077" s="231">
        <v>9.2066474000000004E-4</v>
      </c>
      <c r="G4077" s="231">
        <v>1.36311002E-3</v>
      </c>
      <c r="H4077" s="231">
        <v>3.4977901699999999E-3</v>
      </c>
    </row>
    <row r="4078" spans="1:8">
      <c r="A4078" s="227" t="s">
        <v>124</v>
      </c>
      <c r="B4078" s="227" t="s">
        <v>109</v>
      </c>
      <c r="C4078" s="227" t="s">
        <v>100</v>
      </c>
      <c r="D4078" s="230">
        <v>421</v>
      </c>
      <c r="E4078" s="231">
        <v>5.9416785200000002E-3</v>
      </c>
      <c r="F4078" s="231">
        <v>7.1121423E-4</v>
      </c>
      <c r="G4078" s="231">
        <v>1.2814504600000001E-3</v>
      </c>
      <c r="H4078" s="231">
        <v>3.9490133499999998E-3</v>
      </c>
    </row>
    <row r="4079" spans="1:8">
      <c r="A4079" s="227" t="s">
        <v>124</v>
      </c>
      <c r="B4079" s="227" t="s">
        <v>110</v>
      </c>
      <c r="C4079" s="227" t="s">
        <v>100</v>
      </c>
      <c r="D4079" s="230">
        <v>56</v>
      </c>
      <c r="E4079" s="231">
        <v>5.3862844499999998E-3</v>
      </c>
      <c r="F4079" s="231">
        <v>6.7728977000000004E-4</v>
      </c>
      <c r="G4079" s="231">
        <v>1.5261240900000001E-3</v>
      </c>
      <c r="H4079" s="231">
        <v>3.1828701700000002E-3</v>
      </c>
    </row>
    <row r="4080" spans="1:8">
      <c r="A4080" s="227" t="s">
        <v>124</v>
      </c>
      <c r="B4080" s="227" t="s">
        <v>108</v>
      </c>
      <c r="C4080" s="227" t="s">
        <v>101</v>
      </c>
      <c r="D4080" s="230">
        <v>66</v>
      </c>
      <c r="E4080" s="231">
        <v>5.2272725300000003E-3</v>
      </c>
      <c r="F4080" s="231">
        <v>7.6090749E-4</v>
      </c>
      <c r="G4080" s="231">
        <v>1.80537998E-3</v>
      </c>
      <c r="H4080" s="231">
        <v>2.66098462E-3</v>
      </c>
    </row>
    <row r="4081" spans="1:8">
      <c r="A4081" s="227" t="s">
        <v>124</v>
      </c>
      <c r="B4081" s="227" t="s">
        <v>109</v>
      </c>
      <c r="C4081" s="227" t="s">
        <v>101</v>
      </c>
      <c r="D4081" s="230">
        <v>190</v>
      </c>
      <c r="E4081" s="231">
        <v>7.1038618499999996E-3</v>
      </c>
      <c r="F4081" s="231">
        <v>7.0071857000000002E-4</v>
      </c>
      <c r="G4081" s="231">
        <v>2.2515226500000002E-3</v>
      </c>
      <c r="H4081" s="231">
        <v>4.1516201100000004E-3</v>
      </c>
    </row>
    <row r="4082" spans="1:8">
      <c r="A4082" s="227" t="s">
        <v>124</v>
      </c>
      <c r="B4082" s="227" t="s">
        <v>110</v>
      </c>
      <c r="C4082" s="227" t="s">
        <v>101</v>
      </c>
      <c r="D4082" s="230">
        <v>33</v>
      </c>
      <c r="E4082" s="231">
        <v>6.1900250299999999E-3</v>
      </c>
      <c r="F4082" s="231">
        <v>6.4008111000000002E-4</v>
      </c>
      <c r="G4082" s="231">
        <v>2.2408106800000001E-3</v>
      </c>
      <c r="H4082" s="231">
        <v>3.3091327599999998E-3</v>
      </c>
    </row>
    <row r="4083" spans="1:8">
      <c r="A4083" s="227" t="s">
        <v>124</v>
      </c>
      <c r="B4083" s="227" t="s">
        <v>108</v>
      </c>
      <c r="C4083" s="227" t="s">
        <v>102</v>
      </c>
      <c r="D4083" s="230">
        <v>161</v>
      </c>
      <c r="E4083" s="231">
        <v>5.2285338199999998E-3</v>
      </c>
      <c r="F4083" s="231">
        <v>6.9545065999999998E-4</v>
      </c>
      <c r="G4083" s="231">
        <v>8.6388578999999999E-4</v>
      </c>
      <c r="H4083" s="231">
        <v>3.6691969400000001E-3</v>
      </c>
    </row>
    <row r="4084" spans="1:8">
      <c r="A4084" s="227" t="s">
        <v>124</v>
      </c>
      <c r="B4084" s="227" t="s">
        <v>109</v>
      </c>
      <c r="C4084" s="227" t="s">
        <v>102</v>
      </c>
      <c r="D4084" s="230">
        <v>310</v>
      </c>
      <c r="E4084" s="231">
        <v>5.73525215E-3</v>
      </c>
      <c r="F4084" s="231">
        <v>6.3078679999999999E-4</v>
      </c>
      <c r="G4084" s="231">
        <v>8.4535519999999996E-4</v>
      </c>
      <c r="H4084" s="231">
        <v>4.2591096700000004E-3</v>
      </c>
    </row>
    <row r="4085" spans="1:8">
      <c r="A4085" s="227" t="s">
        <v>124</v>
      </c>
      <c r="B4085" s="227" t="s">
        <v>110</v>
      </c>
      <c r="C4085" s="227" t="s">
        <v>102</v>
      </c>
      <c r="D4085" s="230">
        <v>51</v>
      </c>
      <c r="E4085" s="231">
        <v>5.4940538800000004E-3</v>
      </c>
      <c r="F4085" s="231">
        <v>7.4732179999999996E-4</v>
      </c>
      <c r="G4085" s="231">
        <v>7.9248342000000002E-4</v>
      </c>
      <c r="H4085" s="231">
        <v>3.95424811E-3</v>
      </c>
    </row>
    <row r="4086" spans="1:8">
      <c r="A4086" s="227" t="s">
        <v>124</v>
      </c>
      <c r="B4086" s="227" t="s">
        <v>108</v>
      </c>
      <c r="C4086" s="227" t="s">
        <v>103</v>
      </c>
      <c r="D4086" s="230">
        <v>229</v>
      </c>
      <c r="E4086" s="231">
        <v>3.6401724200000002E-3</v>
      </c>
      <c r="F4086" s="231">
        <v>3.3817500999999998E-4</v>
      </c>
      <c r="G4086" s="231">
        <v>7.2006889000000005E-4</v>
      </c>
      <c r="H4086" s="231">
        <v>2.5819280300000001E-3</v>
      </c>
    </row>
    <row r="4087" spans="1:8">
      <c r="A4087" s="227" t="s">
        <v>124</v>
      </c>
      <c r="B4087" s="227" t="s">
        <v>109</v>
      </c>
      <c r="C4087" s="227" t="s">
        <v>103</v>
      </c>
      <c r="D4087" s="230">
        <v>351</v>
      </c>
      <c r="E4087" s="231">
        <v>4.12712992E-3</v>
      </c>
      <c r="F4087" s="231">
        <v>3.5434449999999999E-4</v>
      </c>
      <c r="G4087" s="231">
        <v>6.8128733999999998E-4</v>
      </c>
      <c r="H4087" s="231">
        <v>3.0914976000000001E-3</v>
      </c>
    </row>
    <row r="4088" spans="1:8">
      <c r="A4088" s="227" t="s">
        <v>124</v>
      </c>
      <c r="B4088" s="227" t="s">
        <v>110</v>
      </c>
      <c r="C4088" s="227" t="s">
        <v>103</v>
      </c>
      <c r="D4088" s="230">
        <v>72</v>
      </c>
      <c r="E4088" s="231">
        <v>3.66544473E-3</v>
      </c>
      <c r="F4088" s="231">
        <v>3.2423458999999999E-4</v>
      </c>
      <c r="G4088" s="231">
        <v>6.6406224999999996E-4</v>
      </c>
      <c r="H4088" s="231">
        <v>2.6771474000000001E-3</v>
      </c>
    </row>
    <row r="4089" spans="1:8">
      <c r="A4089" s="227" t="s">
        <v>124</v>
      </c>
      <c r="B4089" s="227" t="s">
        <v>108</v>
      </c>
      <c r="C4089" s="227" t="s">
        <v>104</v>
      </c>
      <c r="D4089" s="230">
        <v>34</v>
      </c>
      <c r="E4089" s="231">
        <v>5.1058684800000002E-3</v>
      </c>
      <c r="F4089" s="231">
        <v>4.7623887999999998E-4</v>
      </c>
      <c r="G4089" s="231">
        <v>1.63058255E-3</v>
      </c>
      <c r="H4089" s="231">
        <v>2.9990466200000001E-3</v>
      </c>
    </row>
    <row r="4090" spans="1:8">
      <c r="A4090" s="227" t="s">
        <v>124</v>
      </c>
      <c r="B4090" s="227" t="s">
        <v>109</v>
      </c>
      <c r="C4090" s="227" t="s">
        <v>104</v>
      </c>
      <c r="D4090" s="230">
        <v>125</v>
      </c>
      <c r="E4090" s="231">
        <v>6.71777752E-3</v>
      </c>
      <c r="F4090" s="231">
        <v>4.4648125000000001E-4</v>
      </c>
      <c r="G4090" s="231">
        <v>1.5924071700000001E-3</v>
      </c>
      <c r="H4090" s="231">
        <v>4.6788886200000001E-3</v>
      </c>
    </row>
    <row r="4091" spans="1:8">
      <c r="A4091" s="227" t="s">
        <v>124</v>
      </c>
      <c r="B4091" s="227" t="s">
        <v>110</v>
      </c>
      <c r="C4091" s="227" t="s">
        <v>104</v>
      </c>
      <c r="D4091" s="230">
        <v>7</v>
      </c>
      <c r="E4091" s="231">
        <v>5.5208331299999996E-3</v>
      </c>
      <c r="F4091" s="231">
        <v>1.3558183000000001E-4</v>
      </c>
      <c r="G4091" s="231">
        <v>1.39880932E-3</v>
      </c>
      <c r="H4091" s="231">
        <v>3.9864415599999998E-3</v>
      </c>
    </row>
    <row r="4092" spans="1:8">
      <c r="A4092" s="227" t="s">
        <v>124</v>
      </c>
      <c r="B4092" s="227" t="s">
        <v>108</v>
      </c>
      <c r="C4092" s="227" t="s">
        <v>105</v>
      </c>
      <c r="D4092" s="230">
        <v>675</v>
      </c>
      <c r="E4092" s="231">
        <v>4.7987823400000001E-3</v>
      </c>
      <c r="F4092" s="231">
        <v>1.0958159399999999E-3</v>
      </c>
      <c r="G4092" s="231">
        <v>8.3287013000000001E-4</v>
      </c>
      <c r="H4092" s="231">
        <v>2.8700957799999999E-3</v>
      </c>
    </row>
    <row r="4093" spans="1:8">
      <c r="A4093" s="227" t="s">
        <v>124</v>
      </c>
      <c r="B4093" s="227" t="s">
        <v>109</v>
      </c>
      <c r="C4093" s="227" t="s">
        <v>105</v>
      </c>
      <c r="D4093" s="230">
        <v>1107</v>
      </c>
      <c r="E4093" s="231">
        <v>4.5907250300000002E-3</v>
      </c>
      <c r="F4093" s="231">
        <v>8.0087967999999999E-4</v>
      </c>
      <c r="G4093" s="231">
        <v>8.0055556000000003E-4</v>
      </c>
      <c r="H4093" s="231">
        <v>2.9892893000000001E-3</v>
      </c>
    </row>
    <row r="4094" spans="1:8">
      <c r="A4094" s="227" t="s">
        <v>124</v>
      </c>
      <c r="B4094" s="227" t="s">
        <v>110</v>
      </c>
      <c r="C4094" s="227" t="s">
        <v>105</v>
      </c>
      <c r="D4094" s="230">
        <v>168</v>
      </c>
      <c r="E4094" s="231">
        <v>5.1275901399999999E-3</v>
      </c>
      <c r="F4094" s="231">
        <v>1.2522732300000001E-3</v>
      </c>
      <c r="G4094" s="231">
        <v>8.0894484000000003E-4</v>
      </c>
      <c r="H4094" s="231">
        <v>3.0663715699999999E-3</v>
      </c>
    </row>
    <row r="4095" spans="1:8">
      <c r="A4095" s="227" t="s">
        <v>124</v>
      </c>
      <c r="B4095" s="227" t="s">
        <v>108</v>
      </c>
      <c r="C4095" s="227" t="s">
        <v>106</v>
      </c>
      <c r="D4095" s="230">
        <v>132</v>
      </c>
      <c r="E4095" s="231">
        <v>5.1985126599999997E-3</v>
      </c>
      <c r="F4095" s="231">
        <v>7.9334995000000005E-4</v>
      </c>
      <c r="G4095" s="231">
        <v>1.59722198E-3</v>
      </c>
      <c r="H4095" s="231">
        <v>2.80794025E-3</v>
      </c>
    </row>
    <row r="4096" spans="1:8">
      <c r="A4096" s="227" t="s">
        <v>124</v>
      </c>
      <c r="B4096" s="227" t="s">
        <v>109</v>
      </c>
      <c r="C4096" s="227" t="s">
        <v>106</v>
      </c>
      <c r="D4096" s="230">
        <v>258</v>
      </c>
      <c r="E4096" s="231">
        <v>6.3469887200000002E-3</v>
      </c>
      <c r="F4096" s="231">
        <v>6.4536655000000005E-4</v>
      </c>
      <c r="G4096" s="231">
        <v>1.64118552E-3</v>
      </c>
      <c r="H4096" s="231">
        <v>4.06043615E-3</v>
      </c>
    </row>
    <row r="4097" spans="1:8">
      <c r="A4097" s="227" t="s">
        <v>124</v>
      </c>
      <c r="B4097" s="227" t="s">
        <v>110</v>
      </c>
      <c r="C4097" s="227" t="s">
        <v>106</v>
      </c>
      <c r="D4097" s="230">
        <v>47</v>
      </c>
      <c r="E4097" s="231">
        <v>5.7436955600000004E-3</v>
      </c>
      <c r="F4097" s="231">
        <v>7.5674718000000004E-4</v>
      </c>
      <c r="G4097" s="231">
        <v>1.6528760599999999E-3</v>
      </c>
      <c r="H4097" s="231">
        <v>3.3340718600000001E-3</v>
      </c>
    </row>
    <row r="4098" spans="1:8">
      <c r="A4098" s="227" t="s">
        <v>124</v>
      </c>
      <c r="B4098" s="227" t="s">
        <v>108</v>
      </c>
      <c r="C4098" s="227" t="s">
        <v>107</v>
      </c>
      <c r="D4098" s="230">
        <v>290</v>
      </c>
      <c r="E4098" s="231">
        <v>4.7209847599999997E-3</v>
      </c>
      <c r="F4098" s="231">
        <v>8.0435800000000003E-4</v>
      </c>
      <c r="G4098" s="231">
        <v>8.8585545E-4</v>
      </c>
      <c r="H4098" s="231">
        <v>3.0307708300000001E-3</v>
      </c>
    </row>
    <row r="4099" spans="1:8">
      <c r="A4099" s="227" t="s">
        <v>124</v>
      </c>
      <c r="B4099" s="227" t="s">
        <v>109</v>
      </c>
      <c r="C4099" s="227" t="s">
        <v>107</v>
      </c>
      <c r="D4099" s="230">
        <v>816</v>
      </c>
      <c r="E4099" s="231">
        <v>4.9231938600000002E-3</v>
      </c>
      <c r="F4099" s="231">
        <v>6.7034573000000004E-4</v>
      </c>
      <c r="G4099" s="231">
        <v>8.9551538000000005E-4</v>
      </c>
      <c r="H4099" s="231">
        <v>3.35733227E-3</v>
      </c>
    </row>
    <row r="4100" spans="1:8">
      <c r="A4100" s="227" t="s">
        <v>124</v>
      </c>
      <c r="B4100" s="227" t="s">
        <v>110</v>
      </c>
      <c r="C4100" s="227" t="s">
        <v>107</v>
      </c>
      <c r="D4100" s="230">
        <v>105</v>
      </c>
      <c r="E4100" s="231">
        <v>4.84766287E-3</v>
      </c>
      <c r="F4100" s="231">
        <v>7.3192218000000002E-4</v>
      </c>
      <c r="G4100" s="231">
        <v>9.2901211999999996E-4</v>
      </c>
      <c r="H4100" s="231">
        <v>3.1867281500000001E-3</v>
      </c>
    </row>
    <row r="4101" spans="1:8">
      <c r="A4101" s="227" t="s">
        <v>125</v>
      </c>
      <c r="B4101" s="227" t="s">
        <v>108</v>
      </c>
      <c r="C4101" s="227" t="s">
        <v>58</v>
      </c>
      <c r="D4101" s="230">
        <v>9699</v>
      </c>
      <c r="E4101" s="231">
        <v>4.90735705E-3</v>
      </c>
      <c r="F4101" s="231">
        <v>9.6410497000000005E-4</v>
      </c>
      <c r="G4101" s="231">
        <v>9.1730390000000005E-4</v>
      </c>
      <c r="H4101" s="231">
        <v>3.0259071199999999E-3</v>
      </c>
    </row>
    <row r="4102" spans="1:8">
      <c r="A4102" s="227" t="s">
        <v>125</v>
      </c>
      <c r="B4102" s="227" t="s">
        <v>109</v>
      </c>
      <c r="C4102" s="227" t="s">
        <v>58</v>
      </c>
      <c r="D4102" s="230">
        <v>17389</v>
      </c>
      <c r="E4102" s="231">
        <v>5.7245205499999998E-3</v>
      </c>
      <c r="F4102" s="231">
        <v>8.0444151000000005E-4</v>
      </c>
      <c r="G4102" s="231">
        <v>1.1475030799999999E-3</v>
      </c>
      <c r="H4102" s="231">
        <v>3.7724576800000002E-3</v>
      </c>
    </row>
    <row r="4103" spans="1:8">
      <c r="A4103" s="227" t="s">
        <v>125</v>
      </c>
      <c r="B4103" s="227" t="s">
        <v>110</v>
      </c>
      <c r="C4103" s="227" t="s">
        <v>58</v>
      </c>
      <c r="D4103" s="230">
        <v>3038</v>
      </c>
      <c r="E4103" s="231">
        <v>5.3731436400000004E-3</v>
      </c>
      <c r="F4103" s="231">
        <v>9.3850553999999997E-4</v>
      </c>
      <c r="G4103" s="231">
        <v>1.1445758700000001E-3</v>
      </c>
      <c r="H4103" s="231">
        <v>3.2899703200000002E-3</v>
      </c>
    </row>
    <row r="4104" spans="1:8">
      <c r="A4104" s="227" t="s">
        <v>125</v>
      </c>
      <c r="B4104" s="227" t="s">
        <v>108</v>
      </c>
      <c r="C4104" s="227" t="s">
        <v>63</v>
      </c>
      <c r="D4104" s="230">
        <v>184</v>
      </c>
      <c r="E4104" s="231">
        <v>5.10435512E-3</v>
      </c>
      <c r="F4104" s="231">
        <v>1.0429873999999999E-3</v>
      </c>
      <c r="G4104" s="231">
        <v>9.482561E-4</v>
      </c>
      <c r="H4104" s="231">
        <v>3.1131111599999998E-3</v>
      </c>
    </row>
    <row r="4105" spans="1:8">
      <c r="A4105" s="227" t="s">
        <v>125</v>
      </c>
      <c r="B4105" s="227" t="s">
        <v>109</v>
      </c>
      <c r="C4105" s="227" t="s">
        <v>63</v>
      </c>
      <c r="D4105" s="230">
        <v>274</v>
      </c>
      <c r="E4105" s="231">
        <v>5.9581556699999996E-3</v>
      </c>
      <c r="F4105" s="231">
        <v>8.3654341999999998E-4</v>
      </c>
      <c r="G4105" s="231">
        <v>1.2933391599999999E-3</v>
      </c>
      <c r="H4105" s="231">
        <v>3.82827259E-3</v>
      </c>
    </row>
    <row r="4106" spans="1:8">
      <c r="A4106" s="227" t="s">
        <v>125</v>
      </c>
      <c r="B4106" s="227" t="s">
        <v>110</v>
      </c>
      <c r="C4106" s="227" t="s">
        <v>63</v>
      </c>
      <c r="D4106" s="230">
        <v>46</v>
      </c>
      <c r="E4106" s="231">
        <v>5.6501607999999998E-3</v>
      </c>
      <c r="F4106" s="231">
        <v>9.2969986000000001E-4</v>
      </c>
      <c r="G4106" s="231">
        <v>9.6039624999999995E-4</v>
      </c>
      <c r="H4106" s="231">
        <v>3.7600642100000001E-3</v>
      </c>
    </row>
    <row r="4107" spans="1:8">
      <c r="A4107" s="227" t="s">
        <v>125</v>
      </c>
      <c r="B4107" s="227" t="s">
        <v>108</v>
      </c>
      <c r="C4107" s="227" t="s">
        <v>64</v>
      </c>
      <c r="D4107" s="230">
        <v>157</v>
      </c>
      <c r="E4107" s="231">
        <v>5.1084422100000004E-3</v>
      </c>
      <c r="F4107" s="231">
        <v>7.2179440000000002E-4</v>
      </c>
      <c r="G4107" s="231">
        <v>1.42818152E-3</v>
      </c>
      <c r="H4107" s="231">
        <v>2.9584657999999998E-3</v>
      </c>
    </row>
    <row r="4108" spans="1:8">
      <c r="A4108" s="227" t="s">
        <v>125</v>
      </c>
      <c r="B4108" s="227" t="s">
        <v>109</v>
      </c>
      <c r="C4108" s="227" t="s">
        <v>64</v>
      </c>
      <c r="D4108" s="230">
        <v>230</v>
      </c>
      <c r="E4108" s="231">
        <v>5.7098930900000002E-3</v>
      </c>
      <c r="F4108" s="231">
        <v>5.1887050999999997E-4</v>
      </c>
      <c r="G4108" s="231">
        <v>1.7215678000000001E-3</v>
      </c>
      <c r="H4108" s="231">
        <v>3.4694542700000001E-3</v>
      </c>
    </row>
    <row r="4109" spans="1:8">
      <c r="A4109" s="227" t="s">
        <v>125</v>
      </c>
      <c r="B4109" s="227" t="s">
        <v>110</v>
      </c>
      <c r="C4109" s="227" t="s">
        <v>64</v>
      </c>
      <c r="D4109" s="230">
        <v>53</v>
      </c>
      <c r="E4109" s="231">
        <v>5.5081671299999999E-3</v>
      </c>
      <c r="F4109" s="231">
        <v>5.6647423000000003E-4</v>
      </c>
      <c r="G4109" s="231">
        <v>1.7883033600000001E-3</v>
      </c>
      <c r="H4109" s="231">
        <v>3.1533890199999999E-3</v>
      </c>
    </row>
    <row r="4110" spans="1:8">
      <c r="A4110" s="227" t="s">
        <v>125</v>
      </c>
      <c r="B4110" s="227" t="s">
        <v>108</v>
      </c>
      <c r="C4110" s="227" t="s">
        <v>65</v>
      </c>
      <c r="D4110" s="230">
        <v>141</v>
      </c>
      <c r="E4110" s="231">
        <v>5.3023211000000001E-3</v>
      </c>
      <c r="F4110" s="231">
        <v>1.00013111E-3</v>
      </c>
      <c r="G4110" s="231">
        <v>9.5514817000000004E-4</v>
      </c>
      <c r="H4110" s="231">
        <v>3.3470414099999999E-3</v>
      </c>
    </row>
    <row r="4111" spans="1:8">
      <c r="A4111" s="227" t="s">
        <v>125</v>
      </c>
      <c r="B4111" s="227" t="s">
        <v>109</v>
      </c>
      <c r="C4111" s="227" t="s">
        <v>65</v>
      </c>
      <c r="D4111" s="230">
        <v>224</v>
      </c>
      <c r="E4111" s="231">
        <v>6.1013452500000001E-3</v>
      </c>
      <c r="F4111" s="231">
        <v>8.8417634000000002E-4</v>
      </c>
      <c r="G4111" s="231">
        <v>9.960418500000001E-4</v>
      </c>
      <c r="H4111" s="231">
        <v>4.2211265699999998E-3</v>
      </c>
    </row>
    <row r="4112" spans="1:8">
      <c r="A4112" s="227" t="s">
        <v>125</v>
      </c>
      <c r="B4112" s="227" t="s">
        <v>110</v>
      </c>
      <c r="C4112" s="227" t="s">
        <v>65</v>
      </c>
      <c r="D4112" s="230">
        <v>25</v>
      </c>
      <c r="E4112" s="231">
        <v>5.55324046E-3</v>
      </c>
      <c r="F4112" s="231">
        <v>1.07407382E-3</v>
      </c>
      <c r="G4112" s="231">
        <v>1.06388877E-3</v>
      </c>
      <c r="H4112" s="231">
        <v>3.4152775200000001E-3</v>
      </c>
    </row>
    <row r="4113" spans="1:8">
      <c r="A4113" s="227" t="s">
        <v>125</v>
      </c>
      <c r="B4113" s="227" t="s">
        <v>108</v>
      </c>
      <c r="C4113" s="227" t="s">
        <v>66</v>
      </c>
      <c r="D4113" s="230">
        <v>92</v>
      </c>
      <c r="E4113" s="231">
        <v>6.4702846E-3</v>
      </c>
      <c r="F4113" s="231">
        <v>1.0382697100000001E-3</v>
      </c>
      <c r="G4113" s="231">
        <v>9.5662212000000003E-4</v>
      </c>
      <c r="H4113" s="231">
        <v>4.4753922599999997E-3</v>
      </c>
    </row>
    <row r="4114" spans="1:8">
      <c r="A4114" s="227" t="s">
        <v>125</v>
      </c>
      <c r="B4114" s="227" t="s">
        <v>109</v>
      </c>
      <c r="C4114" s="227" t="s">
        <v>66</v>
      </c>
      <c r="D4114" s="230">
        <v>257</v>
      </c>
      <c r="E4114" s="231">
        <v>6.9288169399999997E-3</v>
      </c>
      <c r="F4114" s="231">
        <v>8.6494787000000002E-4</v>
      </c>
      <c r="G4114" s="231">
        <v>1.1387175300000001E-3</v>
      </c>
      <c r="H4114" s="231">
        <v>4.9251511099999996E-3</v>
      </c>
    </row>
    <row r="4115" spans="1:8">
      <c r="A4115" s="227" t="s">
        <v>125</v>
      </c>
      <c r="B4115" s="227" t="s">
        <v>110</v>
      </c>
      <c r="C4115" s="227" t="s">
        <v>66</v>
      </c>
      <c r="D4115" s="230">
        <v>57</v>
      </c>
      <c r="E4115" s="231">
        <v>5.9171943500000001E-3</v>
      </c>
      <c r="F4115" s="231">
        <v>1.0268434600000001E-3</v>
      </c>
      <c r="G4115" s="231">
        <v>8.9404621000000004E-4</v>
      </c>
      <c r="H4115" s="231">
        <v>3.9963041700000002E-3</v>
      </c>
    </row>
    <row r="4116" spans="1:8">
      <c r="A4116" s="227" t="s">
        <v>125</v>
      </c>
      <c r="B4116" s="227" t="s">
        <v>108</v>
      </c>
      <c r="C4116" s="227" t="s">
        <v>67</v>
      </c>
      <c r="D4116" s="230">
        <v>48</v>
      </c>
      <c r="E4116" s="231">
        <v>5.7764272499999996E-3</v>
      </c>
      <c r="F4116" s="231">
        <v>6.6695581000000002E-4</v>
      </c>
      <c r="G4116" s="231">
        <v>1.09495536E-3</v>
      </c>
      <c r="H4116" s="231">
        <v>4.0145156E-3</v>
      </c>
    </row>
    <row r="4117" spans="1:8">
      <c r="A4117" s="227" t="s">
        <v>125</v>
      </c>
      <c r="B4117" s="227" t="s">
        <v>109</v>
      </c>
      <c r="C4117" s="227" t="s">
        <v>67</v>
      </c>
      <c r="D4117" s="230">
        <v>201</v>
      </c>
      <c r="E4117" s="231">
        <v>6.9618917000000002E-3</v>
      </c>
      <c r="F4117" s="231">
        <v>6.3081558999999998E-4</v>
      </c>
      <c r="G4117" s="231">
        <v>1.4476803499999999E-3</v>
      </c>
      <c r="H4117" s="231">
        <v>4.8833952600000003E-3</v>
      </c>
    </row>
    <row r="4118" spans="1:8">
      <c r="A4118" s="227" t="s">
        <v>125</v>
      </c>
      <c r="B4118" s="227" t="s">
        <v>110</v>
      </c>
      <c r="C4118" s="227" t="s">
        <v>67</v>
      </c>
      <c r="D4118" s="230">
        <v>32</v>
      </c>
      <c r="E4118" s="231">
        <v>6.9791664400000002E-3</v>
      </c>
      <c r="F4118" s="231">
        <v>1.5794991899999999E-3</v>
      </c>
      <c r="G4118" s="231">
        <v>1.5983070199999999E-3</v>
      </c>
      <c r="H4118" s="231">
        <v>3.8013596499999998E-3</v>
      </c>
    </row>
    <row r="4119" spans="1:8">
      <c r="A4119" s="227" t="s">
        <v>125</v>
      </c>
      <c r="B4119" s="227" t="s">
        <v>108</v>
      </c>
      <c r="C4119" s="227" t="s">
        <v>68</v>
      </c>
      <c r="D4119" s="230">
        <v>87</v>
      </c>
      <c r="E4119" s="231">
        <v>5.9357702699999997E-3</v>
      </c>
      <c r="F4119" s="231">
        <v>8.5062769999999998E-4</v>
      </c>
      <c r="G4119" s="231">
        <v>1.2256543099999999E-3</v>
      </c>
      <c r="H4119" s="231">
        <v>3.85948786E-3</v>
      </c>
    </row>
    <row r="4120" spans="1:8">
      <c r="A4120" s="227" t="s">
        <v>125</v>
      </c>
      <c r="B4120" s="227" t="s">
        <v>109</v>
      </c>
      <c r="C4120" s="227" t="s">
        <v>68</v>
      </c>
      <c r="D4120" s="230">
        <v>314</v>
      </c>
      <c r="E4120" s="231">
        <v>6.1805921899999996E-3</v>
      </c>
      <c r="F4120" s="231">
        <v>8.1265457E-4</v>
      </c>
      <c r="G4120" s="231">
        <v>1.31664283E-3</v>
      </c>
      <c r="H4120" s="231">
        <v>4.0512942900000001E-3</v>
      </c>
    </row>
    <row r="4121" spans="1:8">
      <c r="A4121" s="227" t="s">
        <v>125</v>
      </c>
      <c r="B4121" s="227" t="s">
        <v>110</v>
      </c>
      <c r="C4121" s="227" t="s">
        <v>68</v>
      </c>
      <c r="D4121" s="230">
        <v>29</v>
      </c>
      <c r="E4121" s="231">
        <v>7.0079020299999998E-3</v>
      </c>
      <c r="F4121" s="231">
        <v>1.2368292999999999E-3</v>
      </c>
      <c r="G4121" s="231">
        <v>1.39846723E-3</v>
      </c>
      <c r="H4121" s="231">
        <v>4.37260519E-3</v>
      </c>
    </row>
    <row r="4122" spans="1:8">
      <c r="A4122" s="227" t="s">
        <v>125</v>
      </c>
      <c r="B4122" s="227" t="s">
        <v>108</v>
      </c>
      <c r="C4122" s="227" t="s">
        <v>69</v>
      </c>
      <c r="D4122" s="230">
        <v>37</v>
      </c>
      <c r="E4122" s="231">
        <v>4.0305928600000004E-3</v>
      </c>
      <c r="F4122" s="231">
        <v>9.6283759000000005E-4</v>
      </c>
      <c r="G4122" s="231">
        <v>5.0832055999999997E-4</v>
      </c>
      <c r="H4122" s="231">
        <v>2.5594342100000002E-3</v>
      </c>
    </row>
    <row r="4123" spans="1:8">
      <c r="A4123" s="227" t="s">
        <v>125</v>
      </c>
      <c r="B4123" s="227" t="s">
        <v>109</v>
      </c>
      <c r="C4123" s="227" t="s">
        <v>69</v>
      </c>
      <c r="D4123" s="230">
        <v>166</v>
      </c>
      <c r="E4123" s="231">
        <v>4.02275746E-3</v>
      </c>
      <c r="F4123" s="231">
        <v>7.3585985999999998E-4</v>
      </c>
      <c r="G4123" s="231">
        <v>5.1678911999999998E-4</v>
      </c>
      <c r="H4123" s="231">
        <v>2.7701079799999999E-3</v>
      </c>
    </row>
    <row r="4124" spans="1:8">
      <c r="A4124" s="227" t="s">
        <v>125</v>
      </c>
      <c r="B4124" s="227" t="s">
        <v>110</v>
      </c>
      <c r="C4124" s="227" t="s">
        <v>69</v>
      </c>
      <c r="D4124" s="230">
        <v>8</v>
      </c>
      <c r="E4124" s="231">
        <v>3.6660876700000001E-3</v>
      </c>
      <c r="F4124" s="231">
        <v>5.5121501000000004E-4</v>
      </c>
      <c r="G4124" s="231">
        <v>4.9189790999999998E-4</v>
      </c>
      <c r="H4124" s="231">
        <v>2.6229742999999998E-3</v>
      </c>
    </row>
    <row r="4125" spans="1:8">
      <c r="A4125" s="227" t="s">
        <v>125</v>
      </c>
      <c r="B4125" s="227" t="s">
        <v>108</v>
      </c>
      <c r="C4125" s="227" t="s">
        <v>70</v>
      </c>
      <c r="D4125" s="230">
        <v>41</v>
      </c>
      <c r="E4125" s="231">
        <v>6.2449184700000002E-3</v>
      </c>
      <c r="F4125" s="231">
        <v>1.26157382E-3</v>
      </c>
      <c r="G4125" s="231">
        <v>1.95206615E-3</v>
      </c>
      <c r="H4125" s="231">
        <v>3.0312779699999998E-3</v>
      </c>
    </row>
    <row r="4126" spans="1:8">
      <c r="A4126" s="227" t="s">
        <v>125</v>
      </c>
      <c r="B4126" s="227" t="s">
        <v>109</v>
      </c>
      <c r="C4126" s="227" t="s">
        <v>70</v>
      </c>
      <c r="D4126" s="230">
        <v>196</v>
      </c>
      <c r="E4126" s="231">
        <v>7.83877763E-3</v>
      </c>
      <c r="F4126" s="231">
        <v>1.1050286000000001E-3</v>
      </c>
      <c r="G4126" s="231">
        <v>1.70947869E-3</v>
      </c>
      <c r="H4126" s="231">
        <v>5.0242698800000004E-3</v>
      </c>
    </row>
    <row r="4127" spans="1:8">
      <c r="A4127" s="227" t="s">
        <v>125</v>
      </c>
      <c r="B4127" s="227" t="s">
        <v>110</v>
      </c>
      <c r="C4127" s="227" t="s">
        <v>70</v>
      </c>
      <c r="D4127" s="230">
        <v>35</v>
      </c>
      <c r="E4127" s="231">
        <v>7.7136240600000003E-3</v>
      </c>
      <c r="F4127" s="231">
        <v>1.4275790799999999E-3</v>
      </c>
      <c r="G4127" s="231">
        <v>1.3650791199999999E-3</v>
      </c>
      <c r="H4127" s="231">
        <v>4.9209653699999996E-3</v>
      </c>
    </row>
    <row r="4128" spans="1:8">
      <c r="A4128" s="227" t="s">
        <v>125</v>
      </c>
      <c r="B4128" s="227" t="s">
        <v>108</v>
      </c>
      <c r="C4128" s="227" t="s">
        <v>71</v>
      </c>
      <c r="D4128" s="230">
        <v>41</v>
      </c>
      <c r="E4128" s="231">
        <v>5.6292342000000004E-3</v>
      </c>
      <c r="F4128" s="231">
        <v>1.22656933E-3</v>
      </c>
      <c r="G4128" s="231">
        <v>1.6133127799999999E-3</v>
      </c>
      <c r="H4128" s="231">
        <v>2.7893516199999999E-3</v>
      </c>
    </row>
    <row r="4129" spans="1:8">
      <c r="A4129" s="227" t="s">
        <v>125</v>
      </c>
      <c r="B4129" s="227" t="s">
        <v>109</v>
      </c>
      <c r="C4129" s="227" t="s">
        <v>71</v>
      </c>
      <c r="D4129" s="230">
        <v>230</v>
      </c>
      <c r="E4129" s="231">
        <v>6.9335746199999998E-3</v>
      </c>
      <c r="F4129" s="231">
        <v>9.9275335999999994E-4</v>
      </c>
      <c r="G4129" s="231">
        <v>1.5761370299999999E-3</v>
      </c>
      <c r="H4129" s="231">
        <v>4.3646837599999998E-3</v>
      </c>
    </row>
    <row r="4130" spans="1:8">
      <c r="A4130" s="227" t="s">
        <v>125</v>
      </c>
      <c r="B4130" s="227" t="s">
        <v>110</v>
      </c>
      <c r="C4130" s="227" t="s">
        <v>71</v>
      </c>
      <c r="D4130" s="230">
        <v>11</v>
      </c>
      <c r="E4130" s="231">
        <v>9.2824071899999996E-3</v>
      </c>
      <c r="F4130" s="231">
        <v>1.0700756200000001E-3</v>
      </c>
      <c r="G4130" s="231">
        <v>2.6336277699999999E-3</v>
      </c>
      <c r="H4130" s="231">
        <v>5.5787035299999996E-3</v>
      </c>
    </row>
    <row r="4131" spans="1:8">
      <c r="A4131" s="227" t="s">
        <v>125</v>
      </c>
      <c r="B4131" s="227" t="s">
        <v>108</v>
      </c>
      <c r="C4131" s="227" t="s">
        <v>72</v>
      </c>
      <c r="D4131" s="230">
        <v>84</v>
      </c>
      <c r="E4131" s="231">
        <v>5.3078149999999996E-3</v>
      </c>
      <c r="F4131" s="231">
        <v>4.2713821E-4</v>
      </c>
      <c r="G4131" s="231">
        <v>1.4993934799999999E-3</v>
      </c>
      <c r="H4131" s="231">
        <v>3.3812828499999999E-3</v>
      </c>
    </row>
    <row r="4132" spans="1:8">
      <c r="A4132" s="227" t="s">
        <v>125</v>
      </c>
      <c r="B4132" s="227" t="s">
        <v>109</v>
      </c>
      <c r="C4132" s="227" t="s">
        <v>72</v>
      </c>
      <c r="D4132" s="230">
        <v>371</v>
      </c>
      <c r="E4132" s="231">
        <v>6.1877618200000001E-3</v>
      </c>
      <c r="F4132" s="231">
        <v>4.4321505000000002E-4</v>
      </c>
      <c r="G4132" s="231">
        <v>1.7002343699999999E-3</v>
      </c>
      <c r="H4132" s="231">
        <v>4.0443119199999999E-3</v>
      </c>
    </row>
    <row r="4133" spans="1:8">
      <c r="A4133" s="227" t="s">
        <v>125</v>
      </c>
      <c r="B4133" s="227" t="s">
        <v>110</v>
      </c>
      <c r="C4133" s="227" t="s">
        <v>72</v>
      </c>
      <c r="D4133" s="230">
        <v>37</v>
      </c>
      <c r="E4133" s="231">
        <v>6.5402901000000003E-3</v>
      </c>
      <c r="F4133" s="231">
        <v>4.8454675999999998E-4</v>
      </c>
      <c r="G4133" s="231">
        <v>2.0173295899999998E-3</v>
      </c>
      <c r="H4133" s="231">
        <v>4.0384131900000004E-3</v>
      </c>
    </row>
    <row r="4134" spans="1:8">
      <c r="A4134" s="227" t="s">
        <v>125</v>
      </c>
      <c r="B4134" s="227" t="s">
        <v>108</v>
      </c>
      <c r="C4134" s="227" t="s">
        <v>73</v>
      </c>
      <c r="D4134" s="230">
        <v>276</v>
      </c>
      <c r="E4134" s="231">
        <v>5.4645562499999996E-3</v>
      </c>
      <c r="F4134" s="231">
        <v>1.15816202E-3</v>
      </c>
      <c r="G4134" s="231">
        <v>1.2761672400000001E-3</v>
      </c>
      <c r="H4134" s="231">
        <v>3.03022654E-3</v>
      </c>
    </row>
    <row r="4135" spans="1:8">
      <c r="A4135" s="227" t="s">
        <v>125</v>
      </c>
      <c r="B4135" s="227" t="s">
        <v>109</v>
      </c>
      <c r="C4135" s="227" t="s">
        <v>73</v>
      </c>
      <c r="D4135" s="230">
        <v>526</v>
      </c>
      <c r="E4135" s="231">
        <v>6.9934469799999999E-3</v>
      </c>
      <c r="F4135" s="231">
        <v>1.1436326999999999E-3</v>
      </c>
      <c r="G4135" s="231">
        <v>1.62545305E-3</v>
      </c>
      <c r="H4135" s="231">
        <v>4.2243607600000004E-3</v>
      </c>
    </row>
    <row r="4136" spans="1:8">
      <c r="A4136" s="227" t="s">
        <v>125</v>
      </c>
      <c r="B4136" s="227" t="s">
        <v>110</v>
      </c>
      <c r="C4136" s="227" t="s">
        <v>73</v>
      </c>
      <c r="D4136" s="230">
        <v>127</v>
      </c>
      <c r="E4136" s="231">
        <v>6.7156056199999996E-3</v>
      </c>
      <c r="F4136" s="231">
        <v>1.40884711E-3</v>
      </c>
      <c r="G4136" s="231">
        <v>1.6880830200000001E-3</v>
      </c>
      <c r="H4136" s="231">
        <v>3.61867501E-3</v>
      </c>
    </row>
    <row r="4137" spans="1:8">
      <c r="A4137" s="227" t="s">
        <v>125</v>
      </c>
      <c r="B4137" s="227" t="s">
        <v>108</v>
      </c>
      <c r="C4137" s="227" t="s">
        <v>74</v>
      </c>
      <c r="D4137" s="230">
        <v>220</v>
      </c>
      <c r="E4137" s="231">
        <v>5.1952859499999997E-3</v>
      </c>
      <c r="F4137" s="231">
        <v>7.5357721999999995E-4</v>
      </c>
      <c r="G4137" s="231">
        <v>1.3594273599999999E-3</v>
      </c>
      <c r="H4137" s="231">
        <v>3.0822808900000001E-3</v>
      </c>
    </row>
    <row r="4138" spans="1:8">
      <c r="A4138" s="227" t="s">
        <v>125</v>
      </c>
      <c r="B4138" s="227" t="s">
        <v>109</v>
      </c>
      <c r="C4138" s="227" t="s">
        <v>74</v>
      </c>
      <c r="D4138" s="230">
        <v>409</v>
      </c>
      <c r="E4138" s="231">
        <v>6.73472425E-3</v>
      </c>
      <c r="F4138" s="231">
        <v>6.4098838999999996E-4</v>
      </c>
      <c r="G4138" s="231">
        <v>2.0087383299999999E-3</v>
      </c>
      <c r="H4138" s="231">
        <v>4.0849970399999998E-3</v>
      </c>
    </row>
    <row r="4139" spans="1:8">
      <c r="A4139" s="227" t="s">
        <v>125</v>
      </c>
      <c r="B4139" s="227" t="s">
        <v>110</v>
      </c>
      <c r="C4139" s="227" t="s">
        <v>74</v>
      </c>
      <c r="D4139" s="230">
        <v>102</v>
      </c>
      <c r="E4139" s="231">
        <v>6.2871048899999999E-3</v>
      </c>
      <c r="F4139" s="231">
        <v>7.8374612000000005E-4</v>
      </c>
      <c r="G4139" s="231">
        <v>1.59449864E-3</v>
      </c>
      <c r="H4139" s="231">
        <v>3.9088595800000001E-3</v>
      </c>
    </row>
    <row r="4140" spans="1:8">
      <c r="A4140" s="227" t="s">
        <v>125</v>
      </c>
      <c r="B4140" s="227" t="s">
        <v>108</v>
      </c>
      <c r="C4140" s="227" t="s">
        <v>75</v>
      </c>
      <c r="D4140" s="230">
        <v>28</v>
      </c>
      <c r="E4140" s="231">
        <v>4.3171294300000003E-3</v>
      </c>
      <c r="F4140" s="231">
        <v>6.0391836999999999E-4</v>
      </c>
      <c r="G4140" s="231">
        <v>1.0825890999999999E-3</v>
      </c>
      <c r="H4140" s="231">
        <v>2.6306214400000001E-3</v>
      </c>
    </row>
    <row r="4141" spans="1:8">
      <c r="A4141" s="227" t="s">
        <v>125</v>
      </c>
      <c r="B4141" s="227" t="s">
        <v>109</v>
      </c>
      <c r="C4141" s="227" t="s">
        <v>75</v>
      </c>
      <c r="D4141" s="230">
        <v>240</v>
      </c>
      <c r="E4141" s="231">
        <v>5.5733022099999996E-3</v>
      </c>
      <c r="F4141" s="231">
        <v>5.9804181000000002E-4</v>
      </c>
      <c r="G4141" s="231">
        <v>1.27420887E-3</v>
      </c>
      <c r="H4141" s="231">
        <v>3.70105108E-3</v>
      </c>
    </row>
    <row r="4142" spans="1:8">
      <c r="A4142" s="227" t="s">
        <v>125</v>
      </c>
      <c r="B4142" s="227" t="s">
        <v>110</v>
      </c>
      <c r="C4142" s="227" t="s">
        <v>75</v>
      </c>
      <c r="D4142" s="230">
        <v>15</v>
      </c>
      <c r="E4142" s="231">
        <v>5.5987651799999996E-3</v>
      </c>
      <c r="F4142" s="231">
        <v>7.1296281000000005E-4</v>
      </c>
      <c r="G4142" s="231">
        <v>1.0262343399999999E-3</v>
      </c>
      <c r="H4142" s="231">
        <v>3.8595676799999998E-3</v>
      </c>
    </row>
    <row r="4143" spans="1:8">
      <c r="A4143" s="227" t="s">
        <v>125</v>
      </c>
      <c r="B4143" s="227" t="s">
        <v>108</v>
      </c>
      <c r="C4143" s="227" t="s">
        <v>76</v>
      </c>
      <c r="D4143" s="230">
        <v>232</v>
      </c>
      <c r="E4143" s="231">
        <v>4.5746525299999998E-3</v>
      </c>
      <c r="F4143" s="231">
        <v>4.5802377999999998E-4</v>
      </c>
      <c r="G4143" s="231">
        <v>1.03468208E-3</v>
      </c>
      <c r="H4143" s="231">
        <v>3.08194619E-3</v>
      </c>
    </row>
    <row r="4144" spans="1:8">
      <c r="A4144" s="227" t="s">
        <v>125</v>
      </c>
      <c r="B4144" s="227" t="s">
        <v>109</v>
      </c>
      <c r="C4144" s="227" t="s">
        <v>76</v>
      </c>
      <c r="D4144" s="230">
        <v>253</v>
      </c>
      <c r="E4144" s="231">
        <v>5.7924349800000004E-3</v>
      </c>
      <c r="F4144" s="231">
        <v>4.1145123999999998E-4</v>
      </c>
      <c r="G4144" s="231">
        <v>1.65010588E-3</v>
      </c>
      <c r="H4144" s="231">
        <v>3.7308774000000002E-3</v>
      </c>
    </row>
    <row r="4145" spans="1:8">
      <c r="A4145" s="227" t="s">
        <v>125</v>
      </c>
      <c r="B4145" s="227" t="s">
        <v>110</v>
      </c>
      <c r="C4145" s="227" t="s">
        <v>76</v>
      </c>
      <c r="D4145" s="230">
        <v>71</v>
      </c>
      <c r="E4145" s="231">
        <v>5.0683031200000001E-3</v>
      </c>
      <c r="F4145" s="231">
        <v>4.4959545E-4</v>
      </c>
      <c r="G4145" s="231">
        <v>1.4495302800000001E-3</v>
      </c>
      <c r="H4145" s="231">
        <v>3.1691769099999999E-3</v>
      </c>
    </row>
    <row r="4146" spans="1:8">
      <c r="A4146" s="227" t="s">
        <v>125</v>
      </c>
      <c r="B4146" s="227" t="s">
        <v>108</v>
      </c>
      <c r="C4146" s="227" t="s">
        <v>77</v>
      </c>
      <c r="D4146" s="230">
        <v>237</v>
      </c>
      <c r="E4146" s="231">
        <v>5.4411819800000002E-3</v>
      </c>
      <c r="F4146" s="231">
        <v>6.8760721000000005E-4</v>
      </c>
      <c r="G4146" s="231">
        <v>1.5826689500000001E-3</v>
      </c>
      <c r="H4146" s="231">
        <v>3.1709053700000002E-3</v>
      </c>
    </row>
    <row r="4147" spans="1:8">
      <c r="A4147" s="227" t="s">
        <v>125</v>
      </c>
      <c r="B4147" s="227" t="s">
        <v>109</v>
      </c>
      <c r="C4147" s="227" t="s">
        <v>77</v>
      </c>
      <c r="D4147" s="230">
        <v>536</v>
      </c>
      <c r="E4147" s="231">
        <v>5.9919799600000002E-3</v>
      </c>
      <c r="F4147" s="231">
        <v>6.9869810999999998E-4</v>
      </c>
      <c r="G4147" s="231">
        <v>1.66403204E-3</v>
      </c>
      <c r="H4147" s="231">
        <v>3.6292493400000001E-3</v>
      </c>
    </row>
    <row r="4148" spans="1:8">
      <c r="A4148" s="227" t="s">
        <v>125</v>
      </c>
      <c r="B4148" s="227" t="s">
        <v>110</v>
      </c>
      <c r="C4148" s="227" t="s">
        <v>77</v>
      </c>
      <c r="D4148" s="230">
        <v>109</v>
      </c>
      <c r="E4148" s="231">
        <v>6.12905599E-3</v>
      </c>
      <c r="F4148" s="231">
        <v>8.3673096999999997E-4</v>
      </c>
      <c r="G4148" s="231">
        <v>2.0589107500000002E-3</v>
      </c>
      <c r="H4148" s="231">
        <v>3.23341379E-3</v>
      </c>
    </row>
    <row r="4149" spans="1:8">
      <c r="A4149" s="227" t="s">
        <v>125</v>
      </c>
      <c r="B4149" s="227" t="s">
        <v>108</v>
      </c>
      <c r="C4149" s="227" t="s">
        <v>78</v>
      </c>
      <c r="D4149" s="230">
        <v>57</v>
      </c>
      <c r="E4149" s="231">
        <v>5.8268353700000001E-3</v>
      </c>
      <c r="F4149" s="231">
        <v>1.1054253299999999E-3</v>
      </c>
      <c r="G4149" s="231">
        <v>1.54666159E-3</v>
      </c>
      <c r="H4149" s="231">
        <v>3.1747479999999998E-3</v>
      </c>
    </row>
    <row r="4150" spans="1:8">
      <c r="A4150" s="227" t="s">
        <v>125</v>
      </c>
      <c r="B4150" s="227" t="s">
        <v>109</v>
      </c>
      <c r="C4150" s="227" t="s">
        <v>78</v>
      </c>
      <c r="D4150" s="230">
        <v>192</v>
      </c>
      <c r="E4150" s="231">
        <v>7.2052225600000002E-3</v>
      </c>
      <c r="F4150" s="231">
        <v>1.1648218099999999E-3</v>
      </c>
      <c r="G4150" s="231">
        <v>1.73514636E-3</v>
      </c>
      <c r="H4150" s="231">
        <v>4.3052538900000001E-3</v>
      </c>
    </row>
    <row r="4151" spans="1:8">
      <c r="A4151" s="227" t="s">
        <v>125</v>
      </c>
      <c r="B4151" s="227" t="s">
        <v>110</v>
      </c>
      <c r="C4151" s="227" t="s">
        <v>78</v>
      </c>
      <c r="D4151" s="230">
        <v>35</v>
      </c>
      <c r="E4151" s="231">
        <v>5.9209653900000004E-3</v>
      </c>
      <c r="F4151" s="231">
        <v>1.0727510799999999E-3</v>
      </c>
      <c r="G4151" s="231">
        <v>1.9421293400000001E-3</v>
      </c>
      <c r="H4151" s="231">
        <v>2.9060843999999999E-3</v>
      </c>
    </row>
    <row r="4152" spans="1:8">
      <c r="A4152" s="227" t="s">
        <v>125</v>
      </c>
      <c r="B4152" s="227" t="s">
        <v>108</v>
      </c>
      <c r="C4152" s="227" t="s">
        <v>79</v>
      </c>
      <c r="D4152" s="230">
        <v>3283</v>
      </c>
      <c r="E4152" s="231">
        <v>4.5699257800000002E-3</v>
      </c>
      <c r="F4152" s="231">
        <v>1.00808293E-3</v>
      </c>
      <c r="G4152" s="231">
        <v>6.9766293999999997E-4</v>
      </c>
      <c r="H4152" s="231">
        <v>2.8641794300000001E-3</v>
      </c>
    </row>
    <row r="4153" spans="1:8">
      <c r="A4153" s="227" t="s">
        <v>125</v>
      </c>
      <c r="B4153" s="227" t="s">
        <v>109</v>
      </c>
      <c r="C4153" s="227" t="s">
        <v>79</v>
      </c>
      <c r="D4153" s="230">
        <v>1954</v>
      </c>
      <c r="E4153" s="231">
        <v>4.6864454200000001E-3</v>
      </c>
      <c r="F4153" s="231">
        <v>8.316272E-4</v>
      </c>
      <c r="G4153" s="231">
        <v>6.8693349000000003E-4</v>
      </c>
      <c r="H4153" s="231">
        <v>3.16788426E-3</v>
      </c>
    </row>
    <row r="4154" spans="1:8">
      <c r="A4154" s="227" t="s">
        <v>125</v>
      </c>
      <c r="B4154" s="227" t="s">
        <v>110</v>
      </c>
      <c r="C4154" s="227" t="s">
        <v>79</v>
      </c>
      <c r="D4154" s="230">
        <v>568</v>
      </c>
      <c r="E4154" s="231">
        <v>4.3976996199999998E-3</v>
      </c>
      <c r="F4154" s="231">
        <v>9.3368927999999999E-4</v>
      </c>
      <c r="G4154" s="231">
        <v>7.0373606000000003E-4</v>
      </c>
      <c r="H4154" s="231">
        <v>2.7602738E-3</v>
      </c>
    </row>
    <row r="4155" spans="1:8">
      <c r="A4155" s="227" t="s">
        <v>125</v>
      </c>
      <c r="B4155" s="227" t="s">
        <v>108</v>
      </c>
      <c r="C4155" s="227" t="s">
        <v>80</v>
      </c>
      <c r="D4155" s="230">
        <v>608</v>
      </c>
      <c r="E4155" s="231">
        <v>4.8662126200000001E-3</v>
      </c>
      <c r="F4155" s="231">
        <v>1.19264336E-3</v>
      </c>
      <c r="G4155" s="231">
        <v>7.5631220000000005E-4</v>
      </c>
      <c r="H4155" s="231">
        <v>2.9172565599999999E-3</v>
      </c>
    </row>
    <row r="4156" spans="1:8">
      <c r="A4156" s="227" t="s">
        <v>125</v>
      </c>
      <c r="B4156" s="227" t="s">
        <v>109</v>
      </c>
      <c r="C4156" s="227" t="s">
        <v>80</v>
      </c>
      <c r="D4156" s="230">
        <v>1335</v>
      </c>
      <c r="E4156" s="231">
        <v>5.0398717899999999E-3</v>
      </c>
      <c r="F4156" s="231">
        <v>9.4484300999999997E-4</v>
      </c>
      <c r="G4156" s="231">
        <v>7.8955100999999995E-4</v>
      </c>
      <c r="H4156" s="231">
        <v>3.30547728E-3</v>
      </c>
    </row>
    <row r="4157" spans="1:8">
      <c r="A4157" s="227" t="s">
        <v>125</v>
      </c>
      <c r="B4157" s="227" t="s">
        <v>110</v>
      </c>
      <c r="C4157" s="227" t="s">
        <v>80</v>
      </c>
      <c r="D4157" s="230">
        <v>202</v>
      </c>
      <c r="E4157" s="231">
        <v>5.0526560699999997E-3</v>
      </c>
      <c r="F4157" s="231">
        <v>1.33422693E-3</v>
      </c>
      <c r="G4157" s="231">
        <v>8.2668661000000004E-4</v>
      </c>
      <c r="H4157" s="231">
        <v>2.8917420499999999E-3</v>
      </c>
    </row>
    <row r="4158" spans="1:8">
      <c r="A4158" s="227" t="s">
        <v>125</v>
      </c>
      <c r="B4158" s="227" t="s">
        <v>108</v>
      </c>
      <c r="C4158" s="227" t="s">
        <v>119</v>
      </c>
      <c r="D4158" s="230">
        <v>316</v>
      </c>
      <c r="E4158" s="231">
        <v>5.0733266399999996E-3</v>
      </c>
      <c r="F4158" s="231">
        <v>8.6527166999999996E-4</v>
      </c>
      <c r="G4158" s="231">
        <v>1.0625437199999999E-3</v>
      </c>
      <c r="H4158" s="231">
        <v>3.1455107700000002E-3</v>
      </c>
    </row>
    <row r="4159" spans="1:8">
      <c r="A4159" s="227" t="s">
        <v>125</v>
      </c>
      <c r="B4159" s="227" t="s">
        <v>109</v>
      </c>
      <c r="C4159" s="227" t="s">
        <v>119</v>
      </c>
      <c r="D4159" s="230">
        <v>499</v>
      </c>
      <c r="E4159" s="231">
        <v>6.0530085599999998E-3</v>
      </c>
      <c r="F4159" s="231">
        <v>7.1555122999999998E-4</v>
      </c>
      <c r="G4159" s="231">
        <v>1.3179597500000001E-3</v>
      </c>
      <c r="H4159" s="231">
        <v>4.0194970999999999E-3</v>
      </c>
    </row>
    <row r="4160" spans="1:8">
      <c r="A4160" s="227" t="s">
        <v>125</v>
      </c>
      <c r="B4160" s="227" t="s">
        <v>110</v>
      </c>
      <c r="C4160" s="227" t="s">
        <v>119</v>
      </c>
      <c r="D4160" s="230">
        <v>96</v>
      </c>
      <c r="E4160" s="231">
        <v>4.91090351E-3</v>
      </c>
      <c r="F4160" s="231">
        <v>7.6473258999999998E-4</v>
      </c>
      <c r="G4160" s="231">
        <v>1.1365497300000001E-3</v>
      </c>
      <c r="H4160" s="231">
        <v>3.0096206500000002E-3</v>
      </c>
    </row>
    <row r="4161" spans="1:8">
      <c r="A4161" s="227" t="s">
        <v>125</v>
      </c>
      <c r="B4161" s="227" t="s">
        <v>108</v>
      </c>
      <c r="C4161" s="227" t="s">
        <v>82</v>
      </c>
      <c r="D4161" s="230">
        <v>79</v>
      </c>
      <c r="E4161" s="231">
        <v>5.7835205999999997E-3</v>
      </c>
      <c r="F4161" s="231">
        <v>1.2710968E-3</v>
      </c>
      <c r="G4161" s="231">
        <v>1.3761425399999999E-3</v>
      </c>
      <c r="H4161" s="231">
        <v>3.1362808200000002E-3</v>
      </c>
    </row>
    <row r="4162" spans="1:8">
      <c r="A4162" s="227" t="s">
        <v>125</v>
      </c>
      <c r="B4162" s="227" t="s">
        <v>109</v>
      </c>
      <c r="C4162" s="227" t="s">
        <v>82</v>
      </c>
      <c r="D4162" s="230">
        <v>237</v>
      </c>
      <c r="E4162" s="231">
        <v>7.2519629600000003E-3</v>
      </c>
      <c r="F4162" s="231">
        <v>1.3429830500000001E-3</v>
      </c>
      <c r="G4162" s="231">
        <v>1.5092199399999999E-3</v>
      </c>
      <c r="H4162" s="231">
        <v>4.3997594900000003E-3</v>
      </c>
    </row>
    <row r="4163" spans="1:8">
      <c r="A4163" s="227" t="s">
        <v>125</v>
      </c>
      <c r="B4163" s="227" t="s">
        <v>110</v>
      </c>
      <c r="C4163" s="227" t="s">
        <v>82</v>
      </c>
      <c r="D4163" s="230">
        <v>53</v>
      </c>
      <c r="E4163" s="231">
        <v>5.9800836099999999E-3</v>
      </c>
      <c r="F4163" s="231">
        <v>1.1637401599999999E-3</v>
      </c>
      <c r="G4163" s="231">
        <v>1.28777931E-3</v>
      </c>
      <c r="H4163" s="231">
        <v>3.52856371E-3</v>
      </c>
    </row>
    <row r="4164" spans="1:8">
      <c r="A4164" s="227" t="s">
        <v>125</v>
      </c>
      <c r="B4164" s="227" t="s">
        <v>108</v>
      </c>
      <c r="C4164" s="227" t="s">
        <v>83</v>
      </c>
      <c r="D4164" s="230">
        <v>125</v>
      </c>
      <c r="E4164" s="231">
        <v>5.2213886600000004E-3</v>
      </c>
      <c r="F4164" s="231">
        <v>8.8731457000000005E-4</v>
      </c>
      <c r="G4164" s="231">
        <v>1.09111086E-3</v>
      </c>
      <c r="H4164" s="231">
        <v>3.24296273E-3</v>
      </c>
    </row>
    <row r="4165" spans="1:8">
      <c r="A4165" s="227" t="s">
        <v>125</v>
      </c>
      <c r="B4165" s="227" t="s">
        <v>109</v>
      </c>
      <c r="C4165" s="227" t="s">
        <v>83</v>
      </c>
      <c r="D4165" s="230">
        <v>299</v>
      </c>
      <c r="E4165" s="231">
        <v>5.4918398600000001E-3</v>
      </c>
      <c r="F4165" s="231">
        <v>7.4917910999999998E-4</v>
      </c>
      <c r="G4165" s="231">
        <v>1.08962724E-3</v>
      </c>
      <c r="H4165" s="231">
        <v>3.6530330199999999E-3</v>
      </c>
    </row>
    <row r="4166" spans="1:8">
      <c r="A4166" s="227" t="s">
        <v>125</v>
      </c>
      <c r="B4166" s="227" t="s">
        <v>110</v>
      </c>
      <c r="C4166" s="227" t="s">
        <v>83</v>
      </c>
      <c r="D4166" s="230">
        <v>83</v>
      </c>
      <c r="E4166" s="231">
        <v>4.9910751900000003E-3</v>
      </c>
      <c r="F4166" s="231">
        <v>7.3613873000000002E-4</v>
      </c>
      <c r="G4166" s="231">
        <v>1.1774874699999999E-3</v>
      </c>
      <c r="H4166" s="231">
        <v>3.0774484499999999E-3</v>
      </c>
    </row>
    <row r="4167" spans="1:8">
      <c r="A4167" s="227" t="s">
        <v>125</v>
      </c>
      <c r="B4167" s="227" t="s">
        <v>108</v>
      </c>
      <c r="C4167" s="227" t="s">
        <v>84</v>
      </c>
      <c r="D4167" s="230">
        <v>111</v>
      </c>
      <c r="E4167" s="231">
        <v>4.3156695999999996E-3</v>
      </c>
      <c r="F4167" s="231">
        <v>8.2457433999999995E-4</v>
      </c>
      <c r="G4167" s="231">
        <v>7.5377436999999995E-4</v>
      </c>
      <c r="H4167" s="231">
        <v>2.7373203999999998E-3</v>
      </c>
    </row>
    <row r="4168" spans="1:8">
      <c r="A4168" s="227" t="s">
        <v>125</v>
      </c>
      <c r="B4168" s="227" t="s">
        <v>109</v>
      </c>
      <c r="C4168" s="227" t="s">
        <v>84</v>
      </c>
      <c r="D4168" s="230">
        <v>350</v>
      </c>
      <c r="E4168" s="231">
        <v>5.68432513E-3</v>
      </c>
      <c r="F4168" s="231">
        <v>7.6263204999999998E-4</v>
      </c>
      <c r="G4168" s="231">
        <v>1.0325725E-3</v>
      </c>
      <c r="H4168" s="231">
        <v>3.8891201400000001E-3</v>
      </c>
    </row>
    <row r="4169" spans="1:8">
      <c r="A4169" s="227" t="s">
        <v>125</v>
      </c>
      <c r="B4169" s="227" t="s">
        <v>110</v>
      </c>
      <c r="C4169" s="227" t="s">
        <v>84</v>
      </c>
      <c r="D4169" s="230">
        <v>35</v>
      </c>
      <c r="E4169" s="231">
        <v>5.7605817600000003E-3</v>
      </c>
      <c r="F4169" s="231">
        <v>8.2638868000000005E-4</v>
      </c>
      <c r="G4169" s="231">
        <v>1.1458331699999999E-3</v>
      </c>
      <c r="H4169" s="231">
        <v>3.7883595900000001E-3</v>
      </c>
    </row>
    <row r="4170" spans="1:8">
      <c r="A4170" s="227" t="s">
        <v>125</v>
      </c>
      <c r="B4170" s="227" t="s">
        <v>109</v>
      </c>
      <c r="C4170" s="227" t="s">
        <v>86</v>
      </c>
      <c r="D4170" s="230">
        <v>1</v>
      </c>
      <c r="E4170" s="231">
        <v>5.9606479100000002E-3</v>
      </c>
      <c r="F4170" s="231">
        <v>8.1018471999999998E-4</v>
      </c>
      <c r="G4170" s="231">
        <v>3.5069444400000001E-3</v>
      </c>
      <c r="H4170" s="231">
        <v>1.6435180500000001E-3</v>
      </c>
    </row>
    <row r="4171" spans="1:8">
      <c r="A4171" s="227" t="s">
        <v>125</v>
      </c>
      <c r="B4171" s="227" t="s">
        <v>108</v>
      </c>
      <c r="C4171" s="227" t="s">
        <v>87</v>
      </c>
      <c r="D4171" s="230">
        <v>194</v>
      </c>
      <c r="E4171" s="231">
        <v>4.2167809700000003E-3</v>
      </c>
      <c r="F4171" s="231">
        <v>3.2532671E-4</v>
      </c>
      <c r="G4171" s="231">
        <v>7.3883137000000005E-4</v>
      </c>
      <c r="H4171" s="231">
        <v>3.1526224E-3</v>
      </c>
    </row>
    <row r="4172" spans="1:8">
      <c r="A4172" s="227" t="s">
        <v>125</v>
      </c>
      <c r="B4172" s="227" t="s">
        <v>109</v>
      </c>
      <c r="C4172" s="227" t="s">
        <v>87</v>
      </c>
      <c r="D4172" s="230">
        <v>410</v>
      </c>
      <c r="E4172" s="231">
        <v>5.3015184999999996E-3</v>
      </c>
      <c r="F4172" s="231">
        <v>2.8054402E-4</v>
      </c>
      <c r="G4172" s="231">
        <v>8.9837374999999998E-4</v>
      </c>
      <c r="H4172" s="231">
        <v>4.1226002600000004E-3</v>
      </c>
    </row>
    <row r="4173" spans="1:8">
      <c r="A4173" s="227" t="s">
        <v>125</v>
      </c>
      <c r="B4173" s="227" t="s">
        <v>110</v>
      </c>
      <c r="C4173" s="227" t="s">
        <v>87</v>
      </c>
      <c r="D4173" s="230">
        <v>60</v>
      </c>
      <c r="E4173" s="231">
        <v>5.6682096399999996E-3</v>
      </c>
      <c r="F4173" s="231">
        <v>3.1134240000000002E-4</v>
      </c>
      <c r="G4173" s="231">
        <v>9.4135780000000004E-4</v>
      </c>
      <c r="H4173" s="231">
        <v>4.4155090199999997E-3</v>
      </c>
    </row>
    <row r="4174" spans="1:8">
      <c r="A4174" s="227" t="s">
        <v>125</v>
      </c>
      <c r="B4174" s="227" t="s">
        <v>108</v>
      </c>
      <c r="C4174" s="227" t="s">
        <v>88</v>
      </c>
      <c r="D4174" s="230">
        <v>206</v>
      </c>
      <c r="E4174" s="231">
        <v>4.7298631100000004E-3</v>
      </c>
      <c r="F4174" s="231">
        <v>1.1111670599999999E-3</v>
      </c>
      <c r="G4174" s="231">
        <v>9.3592657000000001E-4</v>
      </c>
      <c r="H4174" s="231">
        <v>2.6827690000000002E-3</v>
      </c>
    </row>
    <row r="4175" spans="1:8">
      <c r="A4175" s="227" t="s">
        <v>125</v>
      </c>
      <c r="B4175" s="227" t="s">
        <v>109</v>
      </c>
      <c r="C4175" s="227" t="s">
        <v>88</v>
      </c>
      <c r="D4175" s="230">
        <v>674</v>
      </c>
      <c r="E4175" s="231">
        <v>5.2425401499999998E-3</v>
      </c>
      <c r="F4175" s="231">
        <v>9.309915E-4</v>
      </c>
      <c r="G4175" s="231">
        <v>9.8441425999999991E-4</v>
      </c>
      <c r="H4175" s="231">
        <v>3.3271339300000001E-3</v>
      </c>
    </row>
    <row r="4176" spans="1:8">
      <c r="A4176" s="227" t="s">
        <v>125</v>
      </c>
      <c r="B4176" s="227" t="s">
        <v>110</v>
      </c>
      <c r="C4176" s="227" t="s">
        <v>88</v>
      </c>
      <c r="D4176" s="230">
        <v>118</v>
      </c>
      <c r="E4176" s="231">
        <v>4.8789624099999998E-3</v>
      </c>
      <c r="F4176" s="231">
        <v>1.18261508E-3</v>
      </c>
      <c r="G4176" s="231">
        <v>9.1425353000000001E-4</v>
      </c>
      <c r="H4176" s="231">
        <v>2.7820933099999999E-3</v>
      </c>
    </row>
    <row r="4177" spans="1:8">
      <c r="A4177" s="227" t="s">
        <v>125</v>
      </c>
      <c r="B4177" s="227" t="s">
        <v>108</v>
      </c>
      <c r="C4177" s="227" t="s">
        <v>89</v>
      </c>
      <c r="D4177" s="230">
        <v>110</v>
      </c>
      <c r="E4177" s="231">
        <v>4.8547977099999999E-3</v>
      </c>
      <c r="F4177" s="231">
        <v>7.0433477999999996E-4</v>
      </c>
      <c r="G4177" s="231">
        <v>1.2854584999999999E-3</v>
      </c>
      <c r="H4177" s="231">
        <v>2.8650039700000001E-3</v>
      </c>
    </row>
    <row r="4178" spans="1:8">
      <c r="A4178" s="227" t="s">
        <v>125</v>
      </c>
      <c r="B4178" s="227" t="s">
        <v>109</v>
      </c>
      <c r="C4178" s="227" t="s">
        <v>89</v>
      </c>
      <c r="D4178" s="230">
        <v>279</v>
      </c>
      <c r="E4178" s="231">
        <v>5.7383758800000004E-3</v>
      </c>
      <c r="F4178" s="231">
        <v>5.9724685000000003E-4</v>
      </c>
      <c r="G4178" s="231">
        <v>1.49467321E-3</v>
      </c>
      <c r="H4178" s="231">
        <v>3.6464553700000001E-3</v>
      </c>
    </row>
    <row r="4179" spans="1:8">
      <c r="A4179" s="227" t="s">
        <v>125</v>
      </c>
      <c r="B4179" s="227" t="s">
        <v>110</v>
      </c>
      <c r="C4179" s="227" t="s">
        <v>89</v>
      </c>
      <c r="D4179" s="230">
        <v>19</v>
      </c>
      <c r="E4179" s="231">
        <v>6.6422999499999996E-3</v>
      </c>
      <c r="F4179" s="231">
        <v>6.8896180000000003E-4</v>
      </c>
      <c r="G4179" s="231">
        <v>1.8226118000000001E-3</v>
      </c>
      <c r="H4179" s="231">
        <v>4.13072587E-3</v>
      </c>
    </row>
    <row r="4180" spans="1:8">
      <c r="A4180" s="227" t="s">
        <v>125</v>
      </c>
      <c r="B4180" s="227" t="s">
        <v>108</v>
      </c>
      <c r="C4180" s="227" t="s">
        <v>90</v>
      </c>
      <c r="D4180" s="230">
        <v>51</v>
      </c>
      <c r="E4180" s="231">
        <v>5.31545005E-3</v>
      </c>
      <c r="F4180" s="231">
        <v>7.8136321000000001E-4</v>
      </c>
      <c r="G4180" s="231">
        <v>1.25045363E-3</v>
      </c>
      <c r="H4180" s="231">
        <v>3.2836326399999999E-3</v>
      </c>
    </row>
    <row r="4181" spans="1:8">
      <c r="A4181" s="227" t="s">
        <v>125</v>
      </c>
      <c r="B4181" s="227" t="s">
        <v>109</v>
      </c>
      <c r="C4181" s="227" t="s">
        <v>90</v>
      </c>
      <c r="D4181" s="230">
        <v>221</v>
      </c>
      <c r="E4181" s="231">
        <v>6.7680050199999996E-3</v>
      </c>
      <c r="F4181" s="231">
        <v>6.7071996000000003E-4</v>
      </c>
      <c r="G4181" s="231">
        <v>1.6187990099999999E-3</v>
      </c>
      <c r="H4181" s="231">
        <v>4.4784855800000002E-3</v>
      </c>
    </row>
    <row r="4182" spans="1:8">
      <c r="A4182" s="227" t="s">
        <v>125</v>
      </c>
      <c r="B4182" s="227" t="s">
        <v>110</v>
      </c>
      <c r="C4182" s="227" t="s">
        <v>90</v>
      </c>
      <c r="D4182" s="230">
        <v>30</v>
      </c>
      <c r="E4182" s="231">
        <v>5.4687498100000004E-3</v>
      </c>
      <c r="F4182" s="231">
        <v>7.9783925000000003E-4</v>
      </c>
      <c r="G4182" s="231">
        <v>1.68634237E-3</v>
      </c>
      <c r="H4182" s="231">
        <v>2.98456765E-3</v>
      </c>
    </row>
    <row r="4183" spans="1:8">
      <c r="A4183" s="227" t="s">
        <v>125</v>
      </c>
      <c r="B4183" s="227" t="s">
        <v>108</v>
      </c>
      <c r="C4183" s="227" t="s">
        <v>91</v>
      </c>
      <c r="D4183" s="230">
        <v>295</v>
      </c>
      <c r="E4183" s="231">
        <v>4.3626802399999998E-3</v>
      </c>
      <c r="F4183" s="231">
        <v>9.4722983E-4</v>
      </c>
      <c r="G4183" s="231">
        <v>4.8348218000000002E-4</v>
      </c>
      <c r="H4183" s="231">
        <v>2.9319677500000002E-3</v>
      </c>
    </row>
    <row r="4184" spans="1:8">
      <c r="A4184" s="227" t="s">
        <v>125</v>
      </c>
      <c r="B4184" s="227" t="s">
        <v>109</v>
      </c>
      <c r="C4184" s="227" t="s">
        <v>91</v>
      </c>
      <c r="D4184" s="230">
        <v>725</v>
      </c>
      <c r="E4184" s="231">
        <v>4.7118452200000001E-3</v>
      </c>
      <c r="F4184" s="231">
        <v>8.4080435000000002E-4</v>
      </c>
      <c r="G4184" s="231">
        <v>4.9648762999999997E-4</v>
      </c>
      <c r="H4184" s="231">
        <v>3.3745527699999998E-3</v>
      </c>
    </row>
    <row r="4185" spans="1:8">
      <c r="A4185" s="227" t="s">
        <v>125</v>
      </c>
      <c r="B4185" s="227" t="s">
        <v>110</v>
      </c>
      <c r="C4185" s="227" t="s">
        <v>91</v>
      </c>
      <c r="D4185" s="230">
        <v>125</v>
      </c>
      <c r="E4185" s="231">
        <v>4.4902775400000004E-3</v>
      </c>
      <c r="F4185" s="231">
        <v>8.5370349000000003E-4</v>
      </c>
      <c r="G4185" s="231">
        <v>4.8712940000000002E-4</v>
      </c>
      <c r="H4185" s="231">
        <v>3.1494441800000001E-3</v>
      </c>
    </row>
    <row r="4186" spans="1:8">
      <c r="A4186" s="227" t="s">
        <v>125</v>
      </c>
      <c r="B4186" s="227" t="s">
        <v>108</v>
      </c>
      <c r="C4186" s="227" t="s">
        <v>92</v>
      </c>
      <c r="D4186" s="230">
        <v>112</v>
      </c>
      <c r="E4186" s="231">
        <v>4.67168871E-3</v>
      </c>
      <c r="F4186" s="231">
        <v>7.3071652000000005E-4</v>
      </c>
      <c r="G4186" s="231">
        <v>8.7973274000000001E-4</v>
      </c>
      <c r="H4186" s="231">
        <v>3.0612389999999999E-3</v>
      </c>
    </row>
    <row r="4187" spans="1:8">
      <c r="A4187" s="227" t="s">
        <v>125</v>
      </c>
      <c r="B4187" s="227" t="s">
        <v>109</v>
      </c>
      <c r="C4187" s="227" t="s">
        <v>92</v>
      </c>
      <c r="D4187" s="230">
        <v>297</v>
      </c>
      <c r="E4187" s="231">
        <v>6.48927524E-3</v>
      </c>
      <c r="F4187" s="231">
        <v>7.2417827999999998E-4</v>
      </c>
      <c r="G4187" s="231">
        <v>1.34738566E-3</v>
      </c>
      <c r="H4187" s="231">
        <v>4.4177108300000002E-3</v>
      </c>
    </row>
    <row r="4188" spans="1:8">
      <c r="A4188" s="227" t="s">
        <v>125</v>
      </c>
      <c r="B4188" s="227" t="s">
        <v>110</v>
      </c>
      <c r="C4188" s="227" t="s">
        <v>92</v>
      </c>
      <c r="D4188" s="230">
        <v>66</v>
      </c>
      <c r="E4188" s="231">
        <v>5.4527915499999998E-3</v>
      </c>
      <c r="F4188" s="231">
        <v>7.6231032999999997E-4</v>
      </c>
      <c r="G4188" s="231">
        <v>1.3403126E-3</v>
      </c>
      <c r="H4188" s="231">
        <v>3.3501681300000001E-3</v>
      </c>
    </row>
    <row r="4189" spans="1:8">
      <c r="A4189" s="227" t="s">
        <v>125</v>
      </c>
      <c r="B4189" s="227" t="s">
        <v>108</v>
      </c>
      <c r="C4189" s="227" t="s">
        <v>93</v>
      </c>
      <c r="D4189" s="230">
        <v>82</v>
      </c>
      <c r="E4189" s="231">
        <v>5.1508861599999997E-3</v>
      </c>
      <c r="F4189" s="231">
        <v>1.2826047700000001E-3</v>
      </c>
      <c r="G4189" s="231">
        <v>1.41203682E-3</v>
      </c>
      <c r="H4189" s="231">
        <v>2.4562441200000002E-3</v>
      </c>
    </row>
    <row r="4190" spans="1:8">
      <c r="A4190" s="227" t="s">
        <v>125</v>
      </c>
      <c r="B4190" s="227" t="s">
        <v>109</v>
      </c>
      <c r="C4190" s="227" t="s">
        <v>93</v>
      </c>
      <c r="D4190" s="230">
        <v>249</v>
      </c>
      <c r="E4190" s="231">
        <v>6.6618322900000001E-3</v>
      </c>
      <c r="F4190" s="231">
        <v>9.8323827E-4</v>
      </c>
      <c r="G4190" s="231">
        <v>1.47915711E-3</v>
      </c>
      <c r="H4190" s="231">
        <v>4.1994364000000001E-3</v>
      </c>
    </row>
    <row r="4191" spans="1:8">
      <c r="A4191" s="227" t="s">
        <v>125</v>
      </c>
      <c r="B4191" s="227" t="s">
        <v>110</v>
      </c>
      <c r="C4191" s="227" t="s">
        <v>93</v>
      </c>
      <c r="D4191" s="230">
        <v>43</v>
      </c>
      <c r="E4191" s="231">
        <v>6.6906220799999999E-3</v>
      </c>
      <c r="F4191" s="231">
        <v>1.3902344499999999E-3</v>
      </c>
      <c r="G4191" s="231">
        <v>1.4308782999999999E-3</v>
      </c>
      <c r="H4191" s="231">
        <v>3.8695088399999999E-3</v>
      </c>
    </row>
    <row r="4192" spans="1:8">
      <c r="A4192" s="227" t="s">
        <v>125</v>
      </c>
      <c r="B4192" s="227" t="s">
        <v>108</v>
      </c>
      <c r="C4192" s="227" t="s">
        <v>94</v>
      </c>
      <c r="D4192" s="230">
        <v>82</v>
      </c>
      <c r="E4192" s="231">
        <v>5.4839936700000003E-3</v>
      </c>
      <c r="F4192" s="231">
        <v>9.1223436999999998E-4</v>
      </c>
      <c r="G4192" s="231">
        <v>1.5795786000000001E-3</v>
      </c>
      <c r="H4192" s="231">
        <v>2.9921802200000001E-3</v>
      </c>
    </row>
    <row r="4193" spans="1:8">
      <c r="A4193" s="227" t="s">
        <v>125</v>
      </c>
      <c r="B4193" s="227" t="s">
        <v>109</v>
      </c>
      <c r="C4193" s="227" t="s">
        <v>94</v>
      </c>
      <c r="D4193" s="230">
        <v>267</v>
      </c>
      <c r="E4193" s="231">
        <v>6.5781919500000003E-3</v>
      </c>
      <c r="F4193" s="231">
        <v>8.6757849000000003E-4</v>
      </c>
      <c r="G4193" s="231">
        <v>1.60029973E-3</v>
      </c>
      <c r="H4193" s="231">
        <v>4.1103132499999999E-3</v>
      </c>
    </row>
    <row r="4194" spans="1:8">
      <c r="A4194" s="227" t="s">
        <v>125</v>
      </c>
      <c r="B4194" s="227" t="s">
        <v>110</v>
      </c>
      <c r="C4194" s="227" t="s">
        <v>94</v>
      </c>
      <c r="D4194" s="230">
        <v>47</v>
      </c>
      <c r="E4194" s="231">
        <v>5.5538315100000001E-3</v>
      </c>
      <c r="F4194" s="231">
        <v>9.7123691000000005E-4</v>
      </c>
      <c r="G4194" s="231">
        <v>1.4935478600000001E-3</v>
      </c>
      <c r="H4194" s="231">
        <v>3.0890462400000001E-3</v>
      </c>
    </row>
    <row r="4195" spans="1:8">
      <c r="A4195" s="227" t="s">
        <v>125</v>
      </c>
      <c r="B4195" s="227" t="s">
        <v>108</v>
      </c>
      <c r="C4195" s="227" t="s">
        <v>95</v>
      </c>
      <c r="D4195" s="230">
        <v>22</v>
      </c>
      <c r="E4195" s="231">
        <v>6.5146252400000004E-3</v>
      </c>
      <c r="F4195" s="231">
        <v>8.9435996999999998E-4</v>
      </c>
      <c r="G4195" s="231">
        <v>8.9278168000000004E-4</v>
      </c>
      <c r="H4195" s="231">
        <v>4.7274829800000003E-3</v>
      </c>
    </row>
    <row r="4196" spans="1:8">
      <c r="A4196" s="227" t="s">
        <v>125</v>
      </c>
      <c r="B4196" s="227" t="s">
        <v>109</v>
      </c>
      <c r="C4196" s="227" t="s">
        <v>95</v>
      </c>
      <c r="D4196" s="230">
        <v>136</v>
      </c>
      <c r="E4196" s="231">
        <v>6.47390703E-3</v>
      </c>
      <c r="F4196" s="231">
        <v>7.4984658000000004E-4</v>
      </c>
      <c r="G4196" s="231">
        <v>1.2502550799999999E-3</v>
      </c>
      <c r="H4196" s="231">
        <v>4.4738049300000002E-3</v>
      </c>
    </row>
    <row r="4197" spans="1:8">
      <c r="A4197" s="227" t="s">
        <v>125</v>
      </c>
      <c r="B4197" s="227" t="s">
        <v>110</v>
      </c>
      <c r="C4197" s="227" t="s">
        <v>95</v>
      </c>
      <c r="D4197" s="230">
        <v>14</v>
      </c>
      <c r="E4197" s="231">
        <v>7.2123013300000004E-3</v>
      </c>
      <c r="F4197" s="231">
        <v>7.7794279999999995E-4</v>
      </c>
      <c r="G4197" s="231">
        <v>1.47982787E-3</v>
      </c>
      <c r="H4197" s="231">
        <v>4.9545301499999998E-3</v>
      </c>
    </row>
    <row r="4198" spans="1:8">
      <c r="A4198" s="227" t="s">
        <v>125</v>
      </c>
      <c r="B4198" s="227" t="s">
        <v>108</v>
      </c>
      <c r="C4198" s="227" t="s">
        <v>96</v>
      </c>
      <c r="D4198" s="230">
        <v>144</v>
      </c>
      <c r="E4198" s="231">
        <v>4.8508227999999997E-3</v>
      </c>
      <c r="F4198" s="231">
        <v>7.2193260999999995E-4</v>
      </c>
      <c r="G4198" s="231">
        <v>8.8196029000000003E-4</v>
      </c>
      <c r="H4198" s="231">
        <v>3.24692942E-3</v>
      </c>
    </row>
    <row r="4199" spans="1:8">
      <c r="A4199" s="227" t="s">
        <v>125</v>
      </c>
      <c r="B4199" s="227" t="s">
        <v>109</v>
      </c>
      <c r="C4199" s="227" t="s">
        <v>96</v>
      </c>
      <c r="D4199" s="230">
        <v>401</v>
      </c>
      <c r="E4199" s="231">
        <v>5.5514278900000002E-3</v>
      </c>
      <c r="F4199" s="231">
        <v>5.5079292000000005E-4</v>
      </c>
      <c r="G4199" s="231">
        <v>1.0260226600000001E-3</v>
      </c>
      <c r="H4199" s="231">
        <v>3.9746118299999996E-3</v>
      </c>
    </row>
    <row r="4200" spans="1:8">
      <c r="A4200" s="227" t="s">
        <v>125</v>
      </c>
      <c r="B4200" s="227" t="s">
        <v>110</v>
      </c>
      <c r="C4200" s="227" t="s">
        <v>96</v>
      </c>
      <c r="D4200" s="230">
        <v>64</v>
      </c>
      <c r="E4200" s="231">
        <v>5.1980249399999996E-3</v>
      </c>
      <c r="F4200" s="231">
        <v>7.4598503E-4</v>
      </c>
      <c r="G4200" s="231">
        <v>9.8234926999999999E-4</v>
      </c>
      <c r="H4200" s="231">
        <v>3.46969013E-3</v>
      </c>
    </row>
    <row r="4201" spans="1:8">
      <c r="A4201" s="227" t="s">
        <v>125</v>
      </c>
      <c r="B4201" s="227" t="s">
        <v>108</v>
      </c>
      <c r="C4201" s="227" t="s">
        <v>97</v>
      </c>
      <c r="D4201" s="230">
        <v>38</v>
      </c>
      <c r="E4201" s="231">
        <v>5.7291664599999998E-3</v>
      </c>
      <c r="F4201" s="231">
        <v>7.5109624000000005E-4</v>
      </c>
      <c r="G4201" s="231">
        <v>1.82322103E-3</v>
      </c>
      <c r="H4201" s="231">
        <v>3.1548487500000001E-3</v>
      </c>
    </row>
    <row r="4202" spans="1:8">
      <c r="A4202" s="227" t="s">
        <v>125</v>
      </c>
      <c r="B4202" s="227" t="s">
        <v>109</v>
      </c>
      <c r="C4202" s="227" t="s">
        <v>97</v>
      </c>
      <c r="D4202" s="230">
        <v>186</v>
      </c>
      <c r="E4202" s="231">
        <v>7.5257613999999999E-3</v>
      </c>
      <c r="F4202" s="231">
        <v>8.2095010000000001E-4</v>
      </c>
      <c r="G4202" s="231">
        <v>2.37697855E-3</v>
      </c>
      <c r="H4202" s="231">
        <v>4.3278322999999999E-3</v>
      </c>
    </row>
    <row r="4203" spans="1:8">
      <c r="A4203" s="227" t="s">
        <v>125</v>
      </c>
      <c r="B4203" s="227" t="s">
        <v>110</v>
      </c>
      <c r="C4203" s="227" t="s">
        <v>97</v>
      </c>
      <c r="D4203" s="230">
        <v>44</v>
      </c>
      <c r="E4203" s="231">
        <v>6.3589012999999998E-3</v>
      </c>
      <c r="F4203" s="231">
        <v>6.7971354999999995E-4</v>
      </c>
      <c r="G4203" s="231">
        <v>1.9896882500000002E-3</v>
      </c>
      <c r="H4203" s="231">
        <v>3.6894988900000002E-3</v>
      </c>
    </row>
    <row r="4204" spans="1:8">
      <c r="A4204" s="227" t="s">
        <v>125</v>
      </c>
      <c r="B4204" s="227" t="s">
        <v>108</v>
      </c>
      <c r="C4204" s="227" t="s">
        <v>98</v>
      </c>
      <c r="D4204" s="230">
        <v>38</v>
      </c>
      <c r="E4204" s="231">
        <v>4.8178603900000004E-3</v>
      </c>
      <c r="F4204" s="231">
        <v>1.7208802000000001E-4</v>
      </c>
      <c r="G4204" s="231">
        <v>1.63834034E-3</v>
      </c>
      <c r="H4204" s="231">
        <v>2.99707579E-3</v>
      </c>
    </row>
    <row r="4205" spans="1:8">
      <c r="A4205" s="227" t="s">
        <v>125</v>
      </c>
      <c r="B4205" s="227" t="s">
        <v>109</v>
      </c>
      <c r="C4205" s="227" t="s">
        <v>98</v>
      </c>
      <c r="D4205" s="230">
        <v>183</v>
      </c>
      <c r="E4205" s="231">
        <v>6.4342994899999999E-3</v>
      </c>
      <c r="F4205" s="231">
        <v>5.5365796E-4</v>
      </c>
      <c r="G4205" s="231">
        <v>1.3244406399999999E-3</v>
      </c>
      <c r="H4205" s="231">
        <v>4.5450058199999997E-3</v>
      </c>
    </row>
    <row r="4206" spans="1:8">
      <c r="A4206" s="227" t="s">
        <v>125</v>
      </c>
      <c r="B4206" s="227" t="s">
        <v>110</v>
      </c>
      <c r="C4206" s="227" t="s">
        <v>98</v>
      </c>
      <c r="D4206" s="230">
        <v>24</v>
      </c>
      <c r="E4206" s="231">
        <v>5.0245946400000003E-3</v>
      </c>
      <c r="F4206" s="231">
        <v>2.7054377E-4</v>
      </c>
      <c r="G4206" s="231">
        <v>1.17380381E-3</v>
      </c>
      <c r="H4206" s="231">
        <v>3.5686726199999999E-3</v>
      </c>
    </row>
    <row r="4207" spans="1:8">
      <c r="A4207" s="227" t="s">
        <v>125</v>
      </c>
      <c r="B4207" s="227" t="s">
        <v>108</v>
      </c>
      <c r="C4207" s="227" t="s">
        <v>99</v>
      </c>
      <c r="D4207" s="230">
        <v>181</v>
      </c>
      <c r="E4207" s="231">
        <v>5.4848319499999996E-3</v>
      </c>
      <c r="F4207" s="231">
        <v>1.2267236999999999E-3</v>
      </c>
      <c r="G4207" s="231">
        <v>8.2936847999999996E-4</v>
      </c>
      <c r="H4207" s="231">
        <v>3.4287392699999999E-3</v>
      </c>
    </row>
    <row r="4208" spans="1:8">
      <c r="A4208" s="227" t="s">
        <v>125</v>
      </c>
      <c r="B4208" s="227" t="s">
        <v>109</v>
      </c>
      <c r="C4208" s="227" t="s">
        <v>99</v>
      </c>
      <c r="D4208" s="230">
        <v>461</v>
      </c>
      <c r="E4208" s="231">
        <v>5.6713462599999997E-3</v>
      </c>
      <c r="F4208" s="231">
        <v>9.3511465000000002E-4</v>
      </c>
      <c r="G4208" s="231">
        <v>8.3920801999999995E-4</v>
      </c>
      <c r="H4208" s="231">
        <v>3.8970231400000002E-3</v>
      </c>
    </row>
    <row r="4209" spans="1:8">
      <c r="A4209" s="227" t="s">
        <v>125</v>
      </c>
      <c r="B4209" s="227" t="s">
        <v>110</v>
      </c>
      <c r="C4209" s="227" t="s">
        <v>99</v>
      </c>
      <c r="D4209" s="230">
        <v>31</v>
      </c>
      <c r="E4209" s="231">
        <v>5.08960557E-3</v>
      </c>
      <c r="F4209" s="231">
        <v>1.2556001900000001E-3</v>
      </c>
      <c r="G4209" s="231">
        <v>7.2468611999999995E-4</v>
      </c>
      <c r="H4209" s="231">
        <v>3.10931872E-3</v>
      </c>
    </row>
    <row r="4210" spans="1:8">
      <c r="A4210" s="227" t="s">
        <v>125</v>
      </c>
      <c r="B4210" s="227" t="s">
        <v>108</v>
      </c>
      <c r="C4210" s="227" t="s">
        <v>100</v>
      </c>
      <c r="D4210" s="230">
        <v>100</v>
      </c>
      <c r="E4210" s="231">
        <v>6.8949071599999998E-3</v>
      </c>
      <c r="F4210" s="231">
        <v>1.37071739E-3</v>
      </c>
      <c r="G4210" s="231">
        <v>1.1276617999999999E-3</v>
      </c>
      <c r="H4210" s="231">
        <v>4.3965275099999996E-3</v>
      </c>
    </row>
    <row r="4211" spans="1:8">
      <c r="A4211" s="227" t="s">
        <v>125</v>
      </c>
      <c r="B4211" s="227" t="s">
        <v>109</v>
      </c>
      <c r="C4211" s="227" t="s">
        <v>100</v>
      </c>
      <c r="D4211" s="230">
        <v>402</v>
      </c>
      <c r="E4211" s="231">
        <v>6.7298919599999996E-3</v>
      </c>
      <c r="F4211" s="231">
        <v>1.0418391800000001E-3</v>
      </c>
      <c r="G4211" s="231">
        <v>1.09274206E-3</v>
      </c>
      <c r="H4211" s="231">
        <v>4.5953102399999999E-3</v>
      </c>
    </row>
    <row r="4212" spans="1:8">
      <c r="A4212" s="227" t="s">
        <v>125</v>
      </c>
      <c r="B4212" s="227" t="s">
        <v>110</v>
      </c>
      <c r="C4212" s="227" t="s">
        <v>100</v>
      </c>
      <c r="D4212" s="230">
        <v>49</v>
      </c>
      <c r="E4212" s="231">
        <v>6.43896425E-3</v>
      </c>
      <c r="F4212" s="231">
        <v>1.2223637199999999E-3</v>
      </c>
      <c r="G4212" s="231">
        <v>1.23889806E-3</v>
      </c>
      <c r="H4212" s="231">
        <v>3.9777019299999999E-3</v>
      </c>
    </row>
    <row r="4213" spans="1:8">
      <c r="A4213" s="227" t="s">
        <v>125</v>
      </c>
      <c r="B4213" s="227" t="s">
        <v>108</v>
      </c>
      <c r="C4213" s="227" t="s">
        <v>101</v>
      </c>
      <c r="D4213" s="230">
        <v>57</v>
      </c>
      <c r="E4213" s="231">
        <v>4.8353230299999998E-3</v>
      </c>
      <c r="F4213" s="231">
        <v>6.2317223999999998E-4</v>
      </c>
      <c r="G4213" s="231">
        <v>1.7180391E-3</v>
      </c>
      <c r="H4213" s="231">
        <v>2.49411116E-3</v>
      </c>
    </row>
    <row r="4214" spans="1:8">
      <c r="A4214" s="227" t="s">
        <v>125</v>
      </c>
      <c r="B4214" s="227" t="s">
        <v>109</v>
      </c>
      <c r="C4214" s="227" t="s">
        <v>101</v>
      </c>
      <c r="D4214" s="230">
        <v>214</v>
      </c>
      <c r="E4214" s="231">
        <v>7.8311589100000002E-3</v>
      </c>
      <c r="F4214" s="231">
        <v>7.0309769999999999E-4</v>
      </c>
      <c r="G4214" s="231">
        <v>2.4211446300000002E-3</v>
      </c>
      <c r="H4214" s="231">
        <v>4.70691606E-3</v>
      </c>
    </row>
    <row r="4215" spans="1:8">
      <c r="A4215" s="227" t="s">
        <v>125</v>
      </c>
      <c r="B4215" s="227" t="s">
        <v>110</v>
      </c>
      <c r="C4215" s="227" t="s">
        <v>101</v>
      </c>
      <c r="D4215" s="230">
        <v>44</v>
      </c>
      <c r="E4215" s="231">
        <v>7.3700544599999999E-3</v>
      </c>
      <c r="F4215" s="231">
        <v>5.8896239999999998E-4</v>
      </c>
      <c r="G4215" s="231">
        <v>2.1893410700000002E-3</v>
      </c>
      <c r="H4215" s="231">
        <v>4.5917505799999998E-3</v>
      </c>
    </row>
    <row r="4216" spans="1:8">
      <c r="A4216" s="227" t="s">
        <v>125</v>
      </c>
      <c r="B4216" s="227" t="s">
        <v>108</v>
      </c>
      <c r="C4216" s="227" t="s">
        <v>102</v>
      </c>
      <c r="D4216" s="230">
        <v>154</v>
      </c>
      <c r="E4216" s="231">
        <v>5.3488754400000003E-3</v>
      </c>
      <c r="F4216" s="231">
        <v>8.0357118000000003E-4</v>
      </c>
      <c r="G4216" s="231">
        <v>8.0597619999999998E-4</v>
      </c>
      <c r="H4216" s="231">
        <v>3.7393275700000001E-3</v>
      </c>
    </row>
    <row r="4217" spans="1:8">
      <c r="A4217" s="227" t="s">
        <v>125</v>
      </c>
      <c r="B4217" s="227" t="s">
        <v>109</v>
      </c>
      <c r="C4217" s="227" t="s">
        <v>102</v>
      </c>
      <c r="D4217" s="230">
        <v>340</v>
      </c>
      <c r="E4217" s="231">
        <v>5.9129218599999998E-3</v>
      </c>
      <c r="F4217" s="231">
        <v>6.4382464999999999E-4</v>
      </c>
      <c r="G4217" s="231">
        <v>9.1261548999999997E-4</v>
      </c>
      <c r="H4217" s="231">
        <v>4.3564812399999996E-3</v>
      </c>
    </row>
    <row r="4218" spans="1:8">
      <c r="A4218" s="227" t="s">
        <v>125</v>
      </c>
      <c r="B4218" s="227" t="s">
        <v>110</v>
      </c>
      <c r="C4218" s="227" t="s">
        <v>102</v>
      </c>
      <c r="D4218" s="230">
        <v>59</v>
      </c>
      <c r="E4218" s="231">
        <v>5.6185261E-3</v>
      </c>
      <c r="F4218" s="231">
        <v>5.8105747999999998E-4</v>
      </c>
      <c r="G4218" s="231">
        <v>8.0979263000000002E-4</v>
      </c>
      <c r="H4218" s="231">
        <v>4.2276755399999998E-3</v>
      </c>
    </row>
    <row r="4219" spans="1:8">
      <c r="A4219" s="227" t="s">
        <v>125</v>
      </c>
      <c r="B4219" s="227" t="s">
        <v>108</v>
      </c>
      <c r="C4219" s="227" t="s">
        <v>103</v>
      </c>
      <c r="D4219" s="230">
        <v>207</v>
      </c>
      <c r="E4219" s="231">
        <v>3.89716384E-3</v>
      </c>
      <c r="F4219" s="231">
        <v>7.9956142000000001E-4</v>
      </c>
      <c r="G4219" s="231">
        <v>5.3128888000000005E-4</v>
      </c>
      <c r="H4219" s="231">
        <v>2.56631304E-3</v>
      </c>
    </row>
    <row r="4220" spans="1:8">
      <c r="A4220" s="227" t="s">
        <v>125</v>
      </c>
      <c r="B4220" s="227" t="s">
        <v>109</v>
      </c>
      <c r="C4220" s="227" t="s">
        <v>103</v>
      </c>
      <c r="D4220" s="230">
        <v>388</v>
      </c>
      <c r="E4220" s="231">
        <v>4.3550434300000003E-3</v>
      </c>
      <c r="F4220" s="231">
        <v>7.7692438999999998E-4</v>
      </c>
      <c r="G4220" s="231">
        <v>5.5167740999999997E-4</v>
      </c>
      <c r="H4220" s="231">
        <v>3.0264411299999999E-3</v>
      </c>
    </row>
    <row r="4221" spans="1:8">
      <c r="A4221" s="227" t="s">
        <v>125</v>
      </c>
      <c r="B4221" s="227" t="s">
        <v>110</v>
      </c>
      <c r="C4221" s="227" t="s">
        <v>103</v>
      </c>
      <c r="D4221" s="230">
        <v>66</v>
      </c>
      <c r="E4221" s="231">
        <v>4.2245368100000003E-3</v>
      </c>
      <c r="F4221" s="231">
        <v>8.9365853999999998E-4</v>
      </c>
      <c r="G4221" s="231">
        <v>5.2065770000000002E-4</v>
      </c>
      <c r="H4221" s="231">
        <v>2.8102200199999999E-3</v>
      </c>
    </row>
    <row r="4222" spans="1:8">
      <c r="A4222" s="227" t="s">
        <v>125</v>
      </c>
      <c r="B4222" s="227" t="s">
        <v>108</v>
      </c>
      <c r="C4222" s="227" t="s">
        <v>104</v>
      </c>
      <c r="D4222" s="230">
        <v>31</v>
      </c>
      <c r="E4222" s="231">
        <v>5.4431747899999997E-3</v>
      </c>
      <c r="F4222" s="231">
        <v>7.6538205000000002E-4</v>
      </c>
      <c r="G4222" s="231">
        <v>1.35491319E-3</v>
      </c>
      <c r="H4222" s="231">
        <v>3.32287909E-3</v>
      </c>
    </row>
    <row r="4223" spans="1:8">
      <c r="A4223" s="227" t="s">
        <v>125</v>
      </c>
      <c r="B4223" s="227" t="s">
        <v>109</v>
      </c>
      <c r="C4223" s="227" t="s">
        <v>104</v>
      </c>
      <c r="D4223" s="230">
        <v>127</v>
      </c>
      <c r="E4223" s="231">
        <v>6.5067254600000004E-3</v>
      </c>
      <c r="F4223" s="231">
        <v>7.3481676000000001E-4</v>
      </c>
      <c r="G4223" s="231">
        <v>1.4914149199999999E-3</v>
      </c>
      <c r="H4223" s="231">
        <v>4.2804933500000001E-3</v>
      </c>
    </row>
    <row r="4224" spans="1:8">
      <c r="A4224" s="227" t="s">
        <v>125</v>
      </c>
      <c r="B4224" s="227" t="s">
        <v>110</v>
      </c>
      <c r="C4224" s="227" t="s">
        <v>104</v>
      </c>
      <c r="D4224" s="230">
        <v>14</v>
      </c>
      <c r="E4224" s="231">
        <v>5.8763225100000004E-3</v>
      </c>
      <c r="F4224" s="231">
        <v>7.6223510999999999E-4</v>
      </c>
      <c r="G4224" s="231">
        <v>1.4062497399999999E-3</v>
      </c>
      <c r="H4224" s="231">
        <v>3.7078370899999999E-3</v>
      </c>
    </row>
    <row r="4225" spans="1:8">
      <c r="A4225" s="227" t="s">
        <v>125</v>
      </c>
      <c r="B4225" s="227" t="s">
        <v>108</v>
      </c>
      <c r="C4225" s="227" t="s">
        <v>105</v>
      </c>
      <c r="D4225" s="230">
        <v>648</v>
      </c>
      <c r="E4225" s="231">
        <v>5.0216118499999997E-3</v>
      </c>
      <c r="F4225" s="231">
        <v>1.27507691E-3</v>
      </c>
      <c r="G4225" s="231">
        <v>8.3322593000000002E-4</v>
      </c>
      <c r="H4225" s="231">
        <v>2.9133084900000001E-3</v>
      </c>
    </row>
    <row r="4226" spans="1:8">
      <c r="A4226" s="227" t="s">
        <v>125</v>
      </c>
      <c r="B4226" s="227" t="s">
        <v>109</v>
      </c>
      <c r="C4226" s="227" t="s">
        <v>105</v>
      </c>
      <c r="D4226" s="230">
        <v>1081</v>
      </c>
      <c r="E4226" s="231">
        <v>4.8984669600000003E-3</v>
      </c>
      <c r="F4226" s="231">
        <v>9.3897730000000001E-4</v>
      </c>
      <c r="G4226" s="231">
        <v>8.0846114999999995E-4</v>
      </c>
      <c r="H4226" s="231">
        <v>3.15102804E-3</v>
      </c>
    </row>
    <row r="4227" spans="1:8">
      <c r="A4227" s="227" t="s">
        <v>125</v>
      </c>
      <c r="B4227" s="227" t="s">
        <v>110</v>
      </c>
      <c r="C4227" s="227" t="s">
        <v>105</v>
      </c>
      <c r="D4227" s="230">
        <v>148</v>
      </c>
      <c r="E4227" s="231">
        <v>4.7301204999999997E-3</v>
      </c>
      <c r="F4227" s="231">
        <v>1.1359013E-3</v>
      </c>
      <c r="G4227" s="231">
        <v>8.6305029000000001E-4</v>
      </c>
      <c r="H4227" s="231">
        <v>2.7311684499999999E-3</v>
      </c>
    </row>
    <row r="4228" spans="1:8">
      <c r="A4228" s="227" t="s">
        <v>125</v>
      </c>
      <c r="B4228" s="227" t="s">
        <v>108</v>
      </c>
      <c r="C4228" s="227" t="s">
        <v>106</v>
      </c>
      <c r="D4228" s="230">
        <v>136</v>
      </c>
      <c r="E4228" s="231">
        <v>5.5893413899999996E-3</v>
      </c>
      <c r="F4228" s="231">
        <v>7.9954699999999995E-4</v>
      </c>
      <c r="G4228" s="231">
        <v>1.53739424E-3</v>
      </c>
      <c r="H4228" s="231">
        <v>3.2523996899999998E-3</v>
      </c>
    </row>
    <row r="4229" spans="1:8">
      <c r="A4229" s="227" t="s">
        <v>125</v>
      </c>
      <c r="B4229" s="227" t="s">
        <v>109</v>
      </c>
      <c r="C4229" s="227" t="s">
        <v>106</v>
      </c>
      <c r="D4229" s="230">
        <v>266</v>
      </c>
      <c r="E4229" s="231">
        <v>6.4814812599999997E-3</v>
      </c>
      <c r="F4229" s="231">
        <v>6.8234798999999998E-4</v>
      </c>
      <c r="G4229" s="231">
        <v>1.9327830900000001E-3</v>
      </c>
      <c r="H4229" s="231">
        <v>3.8663496700000002E-3</v>
      </c>
    </row>
    <row r="4230" spans="1:8">
      <c r="A4230" s="227" t="s">
        <v>125</v>
      </c>
      <c r="B4230" s="227" t="s">
        <v>110</v>
      </c>
      <c r="C4230" s="227" t="s">
        <v>106</v>
      </c>
      <c r="D4230" s="230">
        <v>51</v>
      </c>
      <c r="E4230" s="231">
        <v>5.6009438399999998E-3</v>
      </c>
      <c r="F4230" s="231">
        <v>7.1713850000000004E-4</v>
      </c>
      <c r="G4230" s="231">
        <v>2.1085237399999998E-3</v>
      </c>
      <c r="H4230" s="231">
        <v>2.7752811699999999E-3</v>
      </c>
    </row>
    <row r="4231" spans="1:8">
      <c r="A4231" s="227" t="s">
        <v>125</v>
      </c>
      <c r="B4231" s="227" t="s">
        <v>108</v>
      </c>
      <c r="C4231" s="227" t="s">
        <v>107</v>
      </c>
      <c r="D4231" s="230">
        <v>327</v>
      </c>
      <c r="E4231" s="231">
        <v>5.3046775300000003E-3</v>
      </c>
      <c r="F4231" s="231">
        <v>1.0156159E-3</v>
      </c>
      <c r="G4231" s="231">
        <v>1.0208543300000001E-3</v>
      </c>
      <c r="H4231" s="231">
        <v>3.2682068099999999E-3</v>
      </c>
    </row>
    <row r="4232" spans="1:8">
      <c r="A4232" s="227" t="s">
        <v>125</v>
      </c>
      <c r="B4232" s="227" t="s">
        <v>109</v>
      </c>
      <c r="C4232" s="227" t="s">
        <v>107</v>
      </c>
      <c r="D4232" s="230">
        <v>788</v>
      </c>
      <c r="E4232" s="231">
        <v>5.2468741699999997E-3</v>
      </c>
      <c r="F4232" s="231">
        <v>7.5783722999999998E-4</v>
      </c>
      <c r="G4232" s="231">
        <v>9.7413139999999996E-4</v>
      </c>
      <c r="H4232" s="231">
        <v>3.5149050499999998E-3</v>
      </c>
    </row>
    <row r="4233" spans="1:8">
      <c r="A4233" s="227" t="s">
        <v>125</v>
      </c>
      <c r="B4233" s="227" t="s">
        <v>110</v>
      </c>
      <c r="C4233" s="227" t="s">
        <v>107</v>
      </c>
      <c r="D4233" s="230">
        <v>93</v>
      </c>
      <c r="E4233" s="231">
        <v>5.41654196E-3</v>
      </c>
      <c r="F4233" s="231">
        <v>8.7340678999999995E-4</v>
      </c>
      <c r="G4233" s="231">
        <v>1.04813798E-3</v>
      </c>
      <c r="H4233" s="231">
        <v>3.4949968000000001E-3</v>
      </c>
    </row>
    <row r="4234" spans="1:8">
      <c r="A4234" s="227" t="s">
        <v>126</v>
      </c>
      <c r="B4234" s="227" t="s">
        <v>108</v>
      </c>
      <c r="C4234" s="227" t="s">
        <v>58</v>
      </c>
      <c r="D4234" s="230">
        <v>9717</v>
      </c>
      <c r="E4234" s="231">
        <v>4.8865340500000003E-3</v>
      </c>
      <c r="F4234" s="231">
        <v>9.9007680999999991E-4</v>
      </c>
      <c r="G4234" s="231">
        <v>8.9017315000000001E-4</v>
      </c>
      <c r="H4234" s="231">
        <v>3.00623596E-3</v>
      </c>
    </row>
    <row r="4235" spans="1:8">
      <c r="A4235" s="227" t="s">
        <v>126</v>
      </c>
      <c r="B4235" s="227" t="s">
        <v>109</v>
      </c>
      <c r="C4235" s="227" t="s">
        <v>58</v>
      </c>
      <c r="D4235" s="230">
        <v>17465</v>
      </c>
      <c r="E4235" s="231">
        <v>5.7140071400000004E-3</v>
      </c>
      <c r="F4235" s="231">
        <v>8.3333905999999998E-4</v>
      </c>
      <c r="G4235" s="231">
        <v>1.0839918200000001E-3</v>
      </c>
      <c r="H4235" s="231">
        <v>3.7965617999999998E-3</v>
      </c>
    </row>
    <row r="4236" spans="1:8">
      <c r="A4236" s="227" t="s">
        <v>126</v>
      </c>
      <c r="B4236" s="227" t="s">
        <v>110</v>
      </c>
      <c r="C4236" s="227" t="s">
        <v>58</v>
      </c>
      <c r="D4236" s="230">
        <v>2968</v>
      </c>
      <c r="E4236" s="231">
        <v>5.3085182499999998E-3</v>
      </c>
      <c r="F4236" s="231">
        <v>9.6272641E-4</v>
      </c>
      <c r="G4236" s="231">
        <v>1.1151898699999999E-3</v>
      </c>
      <c r="H4236" s="231">
        <v>3.2303948E-3</v>
      </c>
    </row>
    <row r="4237" spans="1:8">
      <c r="A4237" s="227" t="s">
        <v>126</v>
      </c>
      <c r="B4237" s="227" t="s">
        <v>108</v>
      </c>
      <c r="C4237" s="227" t="s">
        <v>63</v>
      </c>
      <c r="D4237" s="230">
        <v>167</v>
      </c>
      <c r="E4237" s="231">
        <v>5.7338792299999998E-3</v>
      </c>
      <c r="F4237" s="231">
        <v>1.1998916300000001E-3</v>
      </c>
      <c r="G4237" s="231">
        <v>1.1122890900000001E-3</v>
      </c>
      <c r="H4237" s="231">
        <v>3.4216980099999999E-3</v>
      </c>
    </row>
    <row r="4238" spans="1:8">
      <c r="A4238" s="227" t="s">
        <v>126</v>
      </c>
      <c r="B4238" s="227" t="s">
        <v>109</v>
      </c>
      <c r="C4238" s="227" t="s">
        <v>63</v>
      </c>
      <c r="D4238" s="230">
        <v>286</v>
      </c>
      <c r="E4238" s="231">
        <v>5.9884094799999999E-3</v>
      </c>
      <c r="F4238" s="231">
        <v>8.6311810999999995E-4</v>
      </c>
      <c r="G4238" s="231">
        <v>1.2069409800000001E-3</v>
      </c>
      <c r="H4238" s="231">
        <v>3.9183499199999996E-3</v>
      </c>
    </row>
    <row r="4239" spans="1:8">
      <c r="A4239" s="227" t="s">
        <v>126</v>
      </c>
      <c r="B4239" s="227" t="s">
        <v>110</v>
      </c>
      <c r="C4239" s="227" t="s">
        <v>63</v>
      </c>
      <c r="D4239" s="230">
        <v>58</v>
      </c>
      <c r="E4239" s="231">
        <v>6.0261013200000003E-3</v>
      </c>
      <c r="F4239" s="231">
        <v>1.1288710899999999E-3</v>
      </c>
      <c r="G4239" s="231">
        <v>1.2122842599999999E-3</v>
      </c>
      <c r="H4239" s="231">
        <v>3.6849455099999999E-3</v>
      </c>
    </row>
    <row r="4240" spans="1:8">
      <c r="A4240" s="227" t="s">
        <v>126</v>
      </c>
      <c r="B4240" s="227" t="s">
        <v>108</v>
      </c>
      <c r="C4240" s="227" t="s">
        <v>64</v>
      </c>
      <c r="D4240" s="230">
        <v>113</v>
      </c>
      <c r="E4240" s="231">
        <v>4.8941942799999999E-3</v>
      </c>
      <c r="F4240" s="231">
        <v>7.2424998000000004E-4</v>
      </c>
      <c r="G4240" s="231">
        <v>1.38765955E-3</v>
      </c>
      <c r="H4240" s="231">
        <v>2.7822842399999998E-3</v>
      </c>
    </row>
    <row r="4241" spans="1:8">
      <c r="A4241" s="227" t="s">
        <v>126</v>
      </c>
      <c r="B4241" s="227" t="s">
        <v>109</v>
      </c>
      <c r="C4241" s="227" t="s">
        <v>64</v>
      </c>
      <c r="D4241" s="230">
        <v>197</v>
      </c>
      <c r="E4241" s="231">
        <v>5.61037064E-3</v>
      </c>
      <c r="F4241" s="231">
        <v>6.0091158000000005E-4</v>
      </c>
      <c r="G4241" s="231">
        <v>1.6678414600000001E-3</v>
      </c>
      <c r="H4241" s="231">
        <v>3.34161707E-3</v>
      </c>
    </row>
    <row r="4242" spans="1:8">
      <c r="A4242" s="227" t="s">
        <v>126</v>
      </c>
      <c r="B4242" s="227" t="s">
        <v>110</v>
      </c>
      <c r="C4242" s="227" t="s">
        <v>64</v>
      </c>
      <c r="D4242" s="230">
        <v>42</v>
      </c>
      <c r="E4242" s="231">
        <v>5.1226298700000001E-3</v>
      </c>
      <c r="F4242" s="231">
        <v>6.3519596999999999E-4</v>
      </c>
      <c r="G4242" s="231">
        <v>1.7683528799999999E-3</v>
      </c>
      <c r="H4242" s="231">
        <v>2.7190804100000001E-3</v>
      </c>
    </row>
    <row r="4243" spans="1:8">
      <c r="A4243" s="227" t="s">
        <v>126</v>
      </c>
      <c r="B4243" s="227" t="s">
        <v>108</v>
      </c>
      <c r="C4243" s="227" t="s">
        <v>65</v>
      </c>
      <c r="D4243" s="230">
        <v>122</v>
      </c>
      <c r="E4243" s="231">
        <v>5.5017643199999997E-3</v>
      </c>
      <c r="F4243" s="231">
        <v>1.1215465100000001E-3</v>
      </c>
      <c r="G4243" s="231">
        <v>9.4594312000000004E-4</v>
      </c>
      <c r="H4243" s="231">
        <v>3.4342741899999999E-3</v>
      </c>
    </row>
    <row r="4244" spans="1:8">
      <c r="A4244" s="227" t="s">
        <v>126</v>
      </c>
      <c r="B4244" s="227" t="s">
        <v>109</v>
      </c>
      <c r="C4244" s="227" t="s">
        <v>65</v>
      </c>
      <c r="D4244" s="230">
        <v>233</v>
      </c>
      <c r="E4244" s="231">
        <v>5.9916942099999997E-3</v>
      </c>
      <c r="F4244" s="231">
        <v>7.8599362000000004E-4</v>
      </c>
      <c r="G4244" s="231">
        <v>1.0189156699999999E-3</v>
      </c>
      <c r="H4244" s="231">
        <v>4.1867844199999999E-3</v>
      </c>
    </row>
    <row r="4245" spans="1:8">
      <c r="A4245" s="227" t="s">
        <v>126</v>
      </c>
      <c r="B4245" s="227" t="s">
        <v>110</v>
      </c>
      <c r="C4245" s="227" t="s">
        <v>65</v>
      </c>
      <c r="D4245" s="230">
        <v>31</v>
      </c>
      <c r="E4245" s="231">
        <v>6.2668008900000002E-3</v>
      </c>
      <c r="F4245" s="231">
        <v>1.1327656E-3</v>
      </c>
      <c r="G4245" s="231">
        <v>1.0035839500000001E-3</v>
      </c>
      <c r="H4245" s="231">
        <v>4.1304508000000002E-3</v>
      </c>
    </row>
    <row r="4246" spans="1:8">
      <c r="A4246" s="227" t="s">
        <v>126</v>
      </c>
      <c r="B4246" s="227" t="s">
        <v>108</v>
      </c>
      <c r="C4246" s="227" t="s">
        <v>66</v>
      </c>
      <c r="D4246" s="230">
        <v>90</v>
      </c>
      <c r="E4246" s="231">
        <v>5.8289606200000003E-3</v>
      </c>
      <c r="F4246" s="231">
        <v>1.0875769499999999E-3</v>
      </c>
      <c r="G4246" s="231">
        <v>8.9801930999999996E-4</v>
      </c>
      <c r="H4246" s="231">
        <v>3.8433639799999998E-3</v>
      </c>
    </row>
    <row r="4247" spans="1:8">
      <c r="A4247" s="227" t="s">
        <v>126</v>
      </c>
      <c r="B4247" s="227" t="s">
        <v>109</v>
      </c>
      <c r="C4247" s="227" t="s">
        <v>66</v>
      </c>
      <c r="D4247" s="230">
        <v>272</v>
      </c>
      <c r="E4247" s="231">
        <v>6.9195514400000003E-3</v>
      </c>
      <c r="F4247" s="231">
        <v>9.3090421999999996E-4</v>
      </c>
      <c r="G4247" s="231">
        <v>1.0207735200000001E-3</v>
      </c>
      <c r="H4247" s="231">
        <v>4.9678732100000003E-3</v>
      </c>
    </row>
    <row r="4248" spans="1:8">
      <c r="A4248" s="227" t="s">
        <v>126</v>
      </c>
      <c r="B4248" s="227" t="s">
        <v>110</v>
      </c>
      <c r="C4248" s="227" t="s">
        <v>66</v>
      </c>
      <c r="D4248" s="230">
        <v>53</v>
      </c>
      <c r="E4248" s="231">
        <v>6.19737039E-3</v>
      </c>
      <c r="F4248" s="231">
        <v>1.1615564100000001E-3</v>
      </c>
      <c r="G4248" s="231">
        <v>9.9296797000000001E-4</v>
      </c>
      <c r="H4248" s="231">
        <v>4.0428456499999998E-3</v>
      </c>
    </row>
    <row r="4249" spans="1:8">
      <c r="A4249" s="227" t="s">
        <v>126</v>
      </c>
      <c r="B4249" s="227" t="s">
        <v>108</v>
      </c>
      <c r="C4249" s="227" t="s">
        <v>67</v>
      </c>
      <c r="D4249" s="230">
        <v>52</v>
      </c>
      <c r="E4249" s="231">
        <v>5.7122504700000002E-3</v>
      </c>
      <c r="F4249" s="231">
        <v>7.0290217999999997E-4</v>
      </c>
      <c r="G4249" s="231">
        <v>9.9091857999999999E-4</v>
      </c>
      <c r="H4249" s="231">
        <v>4.0184292200000004E-3</v>
      </c>
    </row>
    <row r="4250" spans="1:8">
      <c r="A4250" s="227" t="s">
        <v>126</v>
      </c>
      <c r="B4250" s="227" t="s">
        <v>109</v>
      </c>
      <c r="C4250" s="227" t="s">
        <v>67</v>
      </c>
      <c r="D4250" s="230">
        <v>178</v>
      </c>
      <c r="E4250" s="231">
        <v>7.4092928399999997E-3</v>
      </c>
      <c r="F4250" s="231">
        <v>6.3475320999999997E-4</v>
      </c>
      <c r="G4250" s="231">
        <v>1.5207550700000001E-3</v>
      </c>
      <c r="H4250" s="231">
        <v>5.2537840799999997E-3</v>
      </c>
    </row>
    <row r="4251" spans="1:8">
      <c r="A4251" s="227" t="s">
        <v>126</v>
      </c>
      <c r="B4251" s="227" t="s">
        <v>110</v>
      </c>
      <c r="C4251" s="227" t="s">
        <v>67</v>
      </c>
      <c r="D4251" s="230">
        <v>25</v>
      </c>
      <c r="E4251" s="231">
        <v>6.2634256800000003E-3</v>
      </c>
      <c r="F4251" s="231">
        <v>6.9861090999999995E-4</v>
      </c>
      <c r="G4251" s="231">
        <v>1.50648124E-3</v>
      </c>
      <c r="H4251" s="231">
        <v>4.0583331300000003E-3</v>
      </c>
    </row>
    <row r="4252" spans="1:8">
      <c r="A4252" s="227" t="s">
        <v>126</v>
      </c>
      <c r="B4252" s="227" t="s">
        <v>108</v>
      </c>
      <c r="C4252" s="227" t="s">
        <v>68</v>
      </c>
      <c r="D4252" s="230">
        <v>77</v>
      </c>
      <c r="E4252" s="231">
        <v>5.7873374000000002E-3</v>
      </c>
      <c r="F4252" s="231">
        <v>1.0406142100000001E-3</v>
      </c>
      <c r="G4252" s="231">
        <v>1.31177828E-3</v>
      </c>
      <c r="H4252" s="231">
        <v>3.43494445E-3</v>
      </c>
    </row>
    <row r="4253" spans="1:8">
      <c r="A4253" s="227" t="s">
        <v>126</v>
      </c>
      <c r="B4253" s="227" t="s">
        <v>109</v>
      </c>
      <c r="C4253" s="227" t="s">
        <v>68</v>
      </c>
      <c r="D4253" s="230">
        <v>298</v>
      </c>
      <c r="E4253" s="231">
        <v>5.9476756099999997E-3</v>
      </c>
      <c r="F4253" s="231">
        <v>9.3831537000000004E-4</v>
      </c>
      <c r="G4253" s="231">
        <v>1.1652138299999999E-3</v>
      </c>
      <c r="H4253" s="231">
        <v>3.84414592E-3</v>
      </c>
    </row>
    <row r="4254" spans="1:8">
      <c r="A4254" s="227" t="s">
        <v>126</v>
      </c>
      <c r="B4254" s="227" t="s">
        <v>110</v>
      </c>
      <c r="C4254" s="227" t="s">
        <v>68</v>
      </c>
      <c r="D4254" s="230">
        <v>25</v>
      </c>
      <c r="E4254" s="231">
        <v>5.9611107999999998E-3</v>
      </c>
      <c r="F4254" s="231">
        <v>9.2777751999999995E-4</v>
      </c>
      <c r="G4254" s="231">
        <v>1.2893516300000001E-3</v>
      </c>
      <c r="H4254" s="231">
        <v>3.7439812700000002E-3</v>
      </c>
    </row>
    <row r="4255" spans="1:8">
      <c r="A4255" s="227" t="s">
        <v>126</v>
      </c>
      <c r="B4255" s="227" t="s">
        <v>108</v>
      </c>
      <c r="C4255" s="227" t="s">
        <v>69</v>
      </c>
      <c r="D4255" s="230">
        <v>32</v>
      </c>
      <c r="E4255" s="231">
        <v>3.9771410299999999E-3</v>
      </c>
      <c r="F4255" s="231">
        <v>7.7618610000000003E-4</v>
      </c>
      <c r="G4255" s="231">
        <v>4.3547436000000001E-4</v>
      </c>
      <c r="H4255" s="231">
        <v>2.7654801600000001E-3</v>
      </c>
    </row>
    <row r="4256" spans="1:8">
      <c r="A4256" s="227" t="s">
        <v>126</v>
      </c>
      <c r="B4256" s="227" t="s">
        <v>109</v>
      </c>
      <c r="C4256" s="227" t="s">
        <v>69</v>
      </c>
      <c r="D4256" s="230">
        <v>144</v>
      </c>
      <c r="E4256" s="231">
        <v>4.1422322499999999E-3</v>
      </c>
      <c r="F4256" s="231">
        <v>8.5431110999999995E-4</v>
      </c>
      <c r="G4256" s="231">
        <v>4.3965382E-4</v>
      </c>
      <c r="H4256" s="231">
        <v>2.8482668599999999E-3</v>
      </c>
    </row>
    <row r="4257" spans="1:8">
      <c r="A4257" s="227" t="s">
        <v>126</v>
      </c>
      <c r="B4257" s="227" t="s">
        <v>110</v>
      </c>
      <c r="C4257" s="227" t="s">
        <v>69</v>
      </c>
      <c r="D4257" s="230">
        <v>3</v>
      </c>
      <c r="E4257" s="231">
        <v>4.1280861E-3</v>
      </c>
      <c r="F4257" s="231">
        <v>7.8317869999999996E-4</v>
      </c>
      <c r="G4257" s="231">
        <v>9.2592349999999994E-5</v>
      </c>
      <c r="H4257" s="231">
        <v>3.2523145799999999E-3</v>
      </c>
    </row>
    <row r="4258" spans="1:8">
      <c r="A4258" s="227" t="s">
        <v>126</v>
      </c>
      <c r="B4258" s="227" t="s">
        <v>108</v>
      </c>
      <c r="C4258" s="227" t="s">
        <v>70</v>
      </c>
      <c r="D4258" s="230">
        <v>67</v>
      </c>
      <c r="E4258" s="231">
        <v>6.1254489100000002E-3</v>
      </c>
      <c r="F4258" s="231">
        <v>1.21596853E-3</v>
      </c>
      <c r="G4258" s="231">
        <v>1.6310804599999999E-3</v>
      </c>
      <c r="H4258" s="231">
        <v>3.27839942E-3</v>
      </c>
    </row>
    <row r="4259" spans="1:8">
      <c r="A4259" s="227" t="s">
        <v>126</v>
      </c>
      <c r="B4259" s="227" t="s">
        <v>109</v>
      </c>
      <c r="C4259" s="227" t="s">
        <v>70</v>
      </c>
      <c r="D4259" s="230">
        <v>183</v>
      </c>
      <c r="E4259" s="231">
        <v>7.2111538799999996E-3</v>
      </c>
      <c r="F4259" s="231">
        <v>1.0490662299999999E-3</v>
      </c>
      <c r="G4259" s="231">
        <v>1.5160769699999999E-3</v>
      </c>
      <c r="H4259" s="231">
        <v>4.64601018E-3</v>
      </c>
    </row>
    <row r="4260" spans="1:8">
      <c r="A4260" s="227" t="s">
        <v>126</v>
      </c>
      <c r="B4260" s="227" t="s">
        <v>110</v>
      </c>
      <c r="C4260" s="227" t="s">
        <v>70</v>
      </c>
      <c r="D4260" s="230">
        <v>24</v>
      </c>
      <c r="E4260" s="231">
        <v>6.7679394900000004E-3</v>
      </c>
      <c r="F4260" s="231">
        <v>9.8379606000000008E-4</v>
      </c>
      <c r="G4260" s="231">
        <v>1.66618422E-3</v>
      </c>
      <c r="H4260" s="231">
        <v>4.1179588399999998E-3</v>
      </c>
    </row>
    <row r="4261" spans="1:8">
      <c r="A4261" s="227" t="s">
        <v>126</v>
      </c>
      <c r="B4261" s="227" t="s">
        <v>108</v>
      </c>
      <c r="C4261" s="227" t="s">
        <v>71</v>
      </c>
      <c r="D4261" s="230">
        <v>28</v>
      </c>
      <c r="E4261" s="231">
        <v>4.7288357300000004E-3</v>
      </c>
      <c r="F4261" s="231">
        <v>3.6044951999999997E-4</v>
      </c>
      <c r="G4261" s="231">
        <v>1.3764878399999999E-3</v>
      </c>
      <c r="H4261" s="231">
        <v>2.9918979100000001E-3</v>
      </c>
    </row>
    <row r="4262" spans="1:8">
      <c r="A4262" s="227" t="s">
        <v>126</v>
      </c>
      <c r="B4262" s="227" t="s">
        <v>109</v>
      </c>
      <c r="C4262" s="227" t="s">
        <v>71</v>
      </c>
      <c r="D4262" s="230">
        <v>223</v>
      </c>
      <c r="E4262" s="231">
        <v>7.1184705399999996E-3</v>
      </c>
      <c r="F4262" s="231">
        <v>4.8528043000000001E-4</v>
      </c>
      <c r="G4262" s="231">
        <v>1.34274804E-3</v>
      </c>
      <c r="H4262" s="231">
        <v>5.2904415500000003E-3</v>
      </c>
    </row>
    <row r="4263" spans="1:8">
      <c r="A4263" s="227" t="s">
        <v>126</v>
      </c>
      <c r="B4263" s="227" t="s">
        <v>110</v>
      </c>
      <c r="C4263" s="227" t="s">
        <v>71</v>
      </c>
      <c r="D4263" s="230">
        <v>19</v>
      </c>
      <c r="E4263" s="231">
        <v>5.7212473599999999E-3</v>
      </c>
      <c r="F4263" s="231">
        <v>4.7027262E-4</v>
      </c>
      <c r="G4263" s="231">
        <v>1.1342590899999999E-3</v>
      </c>
      <c r="H4263" s="231">
        <v>4.1167151200000003E-3</v>
      </c>
    </row>
    <row r="4264" spans="1:8">
      <c r="A4264" s="227" t="s">
        <v>126</v>
      </c>
      <c r="B4264" s="227" t="s">
        <v>108</v>
      </c>
      <c r="C4264" s="227" t="s">
        <v>72</v>
      </c>
      <c r="D4264" s="230">
        <v>100</v>
      </c>
      <c r="E4264" s="231">
        <v>6.0296293900000001E-3</v>
      </c>
      <c r="F4264" s="231">
        <v>1.22280066E-3</v>
      </c>
      <c r="G4264" s="231">
        <v>1.4729164299999999E-3</v>
      </c>
      <c r="H4264" s="231">
        <v>3.3339118E-3</v>
      </c>
    </row>
    <row r="4265" spans="1:8">
      <c r="A4265" s="227" t="s">
        <v>126</v>
      </c>
      <c r="B4265" s="227" t="s">
        <v>109</v>
      </c>
      <c r="C4265" s="227" t="s">
        <v>72</v>
      </c>
      <c r="D4265" s="230">
        <v>338</v>
      </c>
      <c r="E4265" s="231">
        <v>6.5580482100000004E-3</v>
      </c>
      <c r="F4265" s="231">
        <v>1.0561169E-3</v>
      </c>
      <c r="G4265" s="231">
        <v>1.68036356E-3</v>
      </c>
      <c r="H4265" s="231">
        <v>3.8215672799999999E-3</v>
      </c>
    </row>
    <row r="4266" spans="1:8">
      <c r="A4266" s="227" t="s">
        <v>126</v>
      </c>
      <c r="B4266" s="227" t="s">
        <v>110</v>
      </c>
      <c r="C4266" s="227" t="s">
        <v>72</v>
      </c>
      <c r="D4266" s="230">
        <v>45</v>
      </c>
      <c r="E4266" s="231">
        <v>7.3487651800000003E-3</v>
      </c>
      <c r="F4266" s="231">
        <v>1.3665121499999999E-3</v>
      </c>
      <c r="G4266" s="231">
        <v>2.32021578E-3</v>
      </c>
      <c r="H4266" s="231">
        <v>3.6620367799999999E-3</v>
      </c>
    </row>
    <row r="4267" spans="1:8">
      <c r="A4267" s="227" t="s">
        <v>126</v>
      </c>
      <c r="B4267" s="227" t="s">
        <v>108</v>
      </c>
      <c r="C4267" s="227" t="s">
        <v>73</v>
      </c>
      <c r="D4267" s="230">
        <v>266</v>
      </c>
      <c r="E4267" s="231">
        <v>5.0623953300000003E-3</v>
      </c>
      <c r="F4267" s="231">
        <v>1.0110343E-3</v>
      </c>
      <c r="G4267" s="231">
        <v>1.27871736E-3</v>
      </c>
      <c r="H4267" s="231">
        <v>2.7726431700000002E-3</v>
      </c>
    </row>
    <row r="4268" spans="1:8">
      <c r="A4268" s="227" t="s">
        <v>126</v>
      </c>
      <c r="B4268" s="227" t="s">
        <v>109</v>
      </c>
      <c r="C4268" s="227" t="s">
        <v>73</v>
      </c>
      <c r="D4268" s="230">
        <v>555</v>
      </c>
      <c r="E4268" s="231">
        <v>6.8185474800000001E-3</v>
      </c>
      <c r="F4268" s="231">
        <v>1.0087376699999999E-3</v>
      </c>
      <c r="G4268" s="231">
        <v>1.60527169E-3</v>
      </c>
      <c r="H4268" s="231">
        <v>4.2045376299999996E-3</v>
      </c>
    </row>
    <row r="4269" spans="1:8">
      <c r="A4269" s="227" t="s">
        <v>126</v>
      </c>
      <c r="B4269" s="227" t="s">
        <v>110</v>
      </c>
      <c r="C4269" s="227" t="s">
        <v>73</v>
      </c>
      <c r="D4269" s="230">
        <v>117</v>
      </c>
      <c r="E4269" s="231">
        <v>6.0180236599999999E-3</v>
      </c>
      <c r="F4269" s="231">
        <v>1.06600165E-3</v>
      </c>
      <c r="G4269" s="231">
        <v>1.75075156E-3</v>
      </c>
      <c r="H4269" s="231">
        <v>3.2012699399999998E-3</v>
      </c>
    </row>
    <row r="4270" spans="1:8">
      <c r="A4270" s="227" t="s">
        <v>126</v>
      </c>
      <c r="B4270" s="227" t="s">
        <v>108</v>
      </c>
      <c r="C4270" s="227" t="s">
        <v>74</v>
      </c>
      <c r="D4270" s="230">
        <v>198</v>
      </c>
      <c r="E4270" s="231">
        <v>5.23913885E-3</v>
      </c>
      <c r="F4270" s="231">
        <v>8.7758349000000002E-4</v>
      </c>
      <c r="G4270" s="231">
        <v>1.2522795199999999E-3</v>
      </c>
      <c r="H4270" s="231">
        <v>3.1092753800000001E-3</v>
      </c>
    </row>
    <row r="4271" spans="1:8">
      <c r="A4271" s="227" t="s">
        <v>126</v>
      </c>
      <c r="B4271" s="227" t="s">
        <v>109</v>
      </c>
      <c r="C4271" s="227" t="s">
        <v>74</v>
      </c>
      <c r="D4271" s="230">
        <v>461</v>
      </c>
      <c r="E4271" s="231">
        <v>7.18717338E-3</v>
      </c>
      <c r="F4271" s="231">
        <v>9.1397501999999995E-4</v>
      </c>
      <c r="G4271" s="231">
        <v>1.6639800199999999E-3</v>
      </c>
      <c r="H4271" s="231">
        <v>4.6092178399999998E-3</v>
      </c>
    </row>
    <row r="4272" spans="1:8">
      <c r="A4272" s="227" t="s">
        <v>126</v>
      </c>
      <c r="B4272" s="227" t="s">
        <v>110</v>
      </c>
      <c r="C4272" s="227" t="s">
        <v>74</v>
      </c>
      <c r="D4272" s="230">
        <v>109</v>
      </c>
      <c r="E4272" s="231">
        <v>5.7810904799999998E-3</v>
      </c>
      <c r="F4272" s="231">
        <v>9.8719395999999999E-4</v>
      </c>
      <c r="G4272" s="231">
        <v>1.5136550400000001E-3</v>
      </c>
      <c r="H4272" s="231">
        <v>3.2802410100000001E-3</v>
      </c>
    </row>
    <row r="4273" spans="1:8">
      <c r="A4273" s="227" t="s">
        <v>126</v>
      </c>
      <c r="B4273" s="227" t="s">
        <v>108</v>
      </c>
      <c r="C4273" s="227" t="s">
        <v>75</v>
      </c>
      <c r="D4273" s="230">
        <v>25</v>
      </c>
      <c r="E4273" s="231">
        <v>4.8861108000000002E-3</v>
      </c>
      <c r="F4273" s="231">
        <v>1.1208331599999999E-3</v>
      </c>
      <c r="G4273" s="231">
        <v>9.0416643999999995E-4</v>
      </c>
      <c r="H4273" s="231">
        <v>2.8611109099999999E-3</v>
      </c>
    </row>
    <row r="4274" spans="1:8">
      <c r="A4274" s="227" t="s">
        <v>126</v>
      </c>
      <c r="B4274" s="227" t="s">
        <v>109</v>
      </c>
      <c r="C4274" s="227" t="s">
        <v>75</v>
      </c>
      <c r="D4274" s="230">
        <v>234</v>
      </c>
      <c r="E4274" s="231">
        <v>5.6245546099999997E-3</v>
      </c>
      <c r="F4274" s="231">
        <v>6.0674834E-4</v>
      </c>
      <c r="G4274" s="231">
        <v>1.1147710600000001E-3</v>
      </c>
      <c r="H4274" s="231">
        <v>3.9030347299999998E-3</v>
      </c>
    </row>
    <row r="4275" spans="1:8">
      <c r="A4275" s="227" t="s">
        <v>126</v>
      </c>
      <c r="B4275" s="227" t="s">
        <v>110</v>
      </c>
      <c r="C4275" s="227" t="s">
        <v>75</v>
      </c>
      <c r="D4275" s="230">
        <v>22</v>
      </c>
      <c r="E4275" s="231">
        <v>5.5576596500000004E-3</v>
      </c>
      <c r="F4275" s="231">
        <v>7.5494503000000002E-4</v>
      </c>
      <c r="G4275" s="231">
        <v>1.1426765099999999E-3</v>
      </c>
      <c r="H4275" s="231">
        <v>3.6600376500000001E-3</v>
      </c>
    </row>
    <row r="4276" spans="1:8">
      <c r="A4276" s="227" t="s">
        <v>126</v>
      </c>
      <c r="B4276" s="227" t="s">
        <v>108</v>
      </c>
      <c r="C4276" s="227" t="s">
        <v>76</v>
      </c>
      <c r="D4276" s="230">
        <v>275</v>
      </c>
      <c r="E4276" s="231">
        <v>4.3957909999999996E-3</v>
      </c>
      <c r="F4276" s="231">
        <v>4.3560581E-4</v>
      </c>
      <c r="G4276" s="231">
        <v>1.0206226499999999E-3</v>
      </c>
      <c r="H4276" s="231">
        <v>2.93956205E-3</v>
      </c>
    </row>
    <row r="4277" spans="1:8">
      <c r="A4277" s="227" t="s">
        <v>126</v>
      </c>
      <c r="B4277" s="227" t="s">
        <v>109</v>
      </c>
      <c r="C4277" s="227" t="s">
        <v>76</v>
      </c>
      <c r="D4277" s="230">
        <v>250</v>
      </c>
      <c r="E4277" s="231">
        <v>6.0420830999999998E-3</v>
      </c>
      <c r="F4277" s="231">
        <v>4.3671272000000001E-4</v>
      </c>
      <c r="G4277" s="231">
        <v>1.4958330900000001E-3</v>
      </c>
      <c r="H4277" s="231">
        <v>4.1095367999999998E-3</v>
      </c>
    </row>
    <row r="4278" spans="1:8">
      <c r="A4278" s="227" t="s">
        <v>126</v>
      </c>
      <c r="B4278" s="227" t="s">
        <v>110</v>
      </c>
      <c r="C4278" s="227" t="s">
        <v>76</v>
      </c>
      <c r="D4278" s="230">
        <v>64</v>
      </c>
      <c r="E4278" s="231">
        <v>5.1878976199999996E-3</v>
      </c>
      <c r="F4278" s="231">
        <v>4.0256047999999997E-4</v>
      </c>
      <c r="G4278" s="231">
        <v>1.3885269299999999E-3</v>
      </c>
      <c r="H4278" s="231">
        <v>3.3968096199999999E-3</v>
      </c>
    </row>
    <row r="4279" spans="1:8">
      <c r="A4279" s="227" t="s">
        <v>126</v>
      </c>
      <c r="B4279" s="227" t="s">
        <v>108</v>
      </c>
      <c r="C4279" s="227" t="s">
        <v>77</v>
      </c>
      <c r="D4279" s="230">
        <v>223</v>
      </c>
      <c r="E4279" s="231">
        <v>5.1744931999999997E-3</v>
      </c>
      <c r="F4279" s="231">
        <v>6.8188402000000003E-4</v>
      </c>
      <c r="G4279" s="231">
        <v>1.4646132000000001E-3</v>
      </c>
      <c r="H4279" s="231">
        <v>3.02799552E-3</v>
      </c>
    </row>
    <row r="4280" spans="1:8">
      <c r="A4280" s="227" t="s">
        <v>126</v>
      </c>
      <c r="B4280" s="227" t="s">
        <v>109</v>
      </c>
      <c r="C4280" s="227" t="s">
        <v>77</v>
      </c>
      <c r="D4280" s="230">
        <v>558</v>
      </c>
      <c r="E4280" s="231">
        <v>6.1612444599999996E-3</v>
      </c>
      <c r="F4280" s="231">
        <v>7.2201039999999995E-4</v>
      </c>
      <c r="G4280" s="231">
        <v>1.76861371E-3</v>
      </c>
      <c r="H4280" s="231">
        <v>3.67061987E-3</v>
      </c>
    </row>
    <row r="4281" spans="1:8">
      <c r="A4281" s="227" t="s">
        <v>126</v>
      </c>
      <c r="B4281" s="227" t="s">
        <v>110</v>
      </c>
      <c r="C4281" s="227" t="s">
        <v>77</v>
      </c>
      <c r="D4281" s="230">
        <v>114</v>
      </c>
      <c r="E4281" s="231">
        <v>5.2485377499999998E-3</v>
      </c>
      <c r="F4281" s="231">
        <v>6.6977314000000001E-4</v>
      </c>
      <c r="G4281" s="231">
        <v>1.6949924700000001E-3</v>
      </c>
      <c r="H4281" s="231">
        <v>2.8837716800000001E-3</v>
      </c>
    </row>
    <row r="4282" spans="1:8">
      <c r="A4282" s="227" t="s">
        <v>126</v>
      </c>
      <c r="B4282" s="227" t="s">
        <v>108</v>
      </c>
      <c r="C4282" s="227" t="s">
        <v>78</v>
      </c>
      <c r="D4282" s="230">
        <v>61</v>
      </c>
      <c r="E4282" s="231">
        <v>5.6329687999999998E-3</v>
      </c>
      <c r="F4282" s="231">
        <v>1.0909985399999999E-3</v>
      </c>
      <c r="G4282" s="231">
        <v>1.3987550900000001E-3</v>
      </c>
      <c r="H4282" s="231">
        <v>3.1432146999999999E-3</v>
      </c>
    </row>
    <row r="4283" spans="1:8">
      <c r="A4283" s="227" t="s">
        <v>126</v>
      </c>
      <c r="B4283" s="227" t="s">
        <v>109</v>
      </c>
      <c r="C4283" s="227" t="s">
        <v>78</v>
      </c>
      <c r="D4283" s="230">
        <v>196</v>
      </c>
      <c r="E4283" s="231">
        <v>7.0736486500000001E-3</v>
      </c>
      <c r="F4283" s="231">
        <v>1.0155656800000001E-3</v>
      </c>
      <c r="G4283" s="231">
        <v>1.8313607699999999E-3</v>
      </c>
      <c r="H4283" s="231">
        <v>4.2267217199999998E-3</v>
      </c>
    </row>
    <row r="4284" spans="1:8">
      <c r="A4284" s="227" t="s">
        <v>126</v>
      </c>
      <c r="B4284" s="227" t="s">
        <v>110</v>
      </c>
      <c r="C4284" s="227" t="s">
        <v>78</v>
      </c>
      <c r="D4284" s="230">
        <v>74</v>
      </c>
      <c r="E4284" s="231">
        <v>6.9705640999999999E-3</v>
      </c>
      <c r="F4284" s="231">
        <v>1.4020268000000001E-3</v>
      </c>
      <c r="G4284" s="231">
        <v>1.5132317100000001E-3</v>
      </c>
      <c r="H4284" s="231">
        <v>4.0553050400000002E-3</v>
      </c>
    </row>
    <row r="4285" spans="1:8">
      <c r="A4285" s="227" t="s">
        <v>126</v>
      </c>
      <c r="B4285" s="227" t="s">
        <v>108</v>
      </c>
      <c r="C4285" s="227" t="s">
        <v>79</v>
      </c>
      <c r="D4285" s="230">
        <v>3269</v>
      </c>
      <c r="E4285" s="231">
        <v>4.5602628399999999E-3</v>
      </c>
      <c r="F4285" s="231">
        <v>9.7469682999999998E-4</v>
      </c>
      <c r="G4285" s="231">
        <v>7.1909355000000005E-4</v>
      </c>
      <c r="H4285" s="231">
        <v>2.8664719800000002E-3</v>
      </c>
    </row>
    <row r="4286" spans="1:8">
      <c r="A4286" s="227" t="s">
        <v>126</v>
      </c>
      <c r="B4286" s="227" t="s">
        <v>109</v>
      </c>
      <c r="C4286" s="227" t="s">
        <v>79</v>
      </c>
      <c r="D4286" s="230">
        <v>1921</v>
      </c>
      <c r="E4286" s="231">
        <v>4.6300330700000001E-3</v>
      </c>
      <c r="F4286" s="231">
        <v>7.7639660000000004E-4</v>
      </c>
      <c r="G4286" s="231">
        <v>7.2512363000000002E-4</v>
      </c>
      <c r="H4286" s="231">
        <v>3.1285123499999999E-3</v>
      </c>
    </row>
    <row r="4287" spans="1:8">
      <c r="A4287" s="227" t="s">
        <v>126</v>
      </c>
      <c r="B4287" s="227" t="s">
        <v>110</v>
      </c>
      <c r="C4287" s="227" t="s">
        <v>79</v>
      </c>
      <c r="D4287" s="230">
        <v>434</v>
      </c>
      <c r="E4287" s="231">
        <v>4.3376373700000003E-3</v>
      </c>
      <c r="F4287" s="231">
        <v>9.0939128999999999E-4</v>
      </c>
      <c r="G4287" s="231">
        <v>6.9919117000000002E-4</v>
      </c>
      <c r="H4287" s="231">
        <v>2.7290544199999999E-3</v>
      </c>
    </row>
    <row r="4288" spans="1:8">
      <c r="A4288" s="227" t="s">
        <v>126</v>
      </c>
      <c r="B4288" s="227" t="s">
        <v>108</v>
      </c>
      <c r="C4288" s="227" t="s">
        <v>80</v>
      </c>
      <c r="D4288" s="230">
        <v>684</v>
      </c>
      <c r="E4288" s="231">
        <v>4.6306108199999996E-3</v>
      </c>
      <c r="F4288" s="231">
        <v>1.18292426E-3</v>
      </c>
      <c r="G4288" s="231">
        <v>6.6226016000000003E-4</v>
      </c>
      <c r="H4288" s="231">
        <v>2.7854259000000001E-3</v>
      </c>
    </row>
    <row r="4289" spans="1:8">
      <c r="A4289" s="227" t="s">
        <v>126</v>
      </c>
      <c r="B4289" s="227" t="s">
        <v>109</v>
      </c>
      <c r="C4289" s="227" t="s">
        <v>80</v>
      </c>
      <c r="D4289" s="230">
        <v>1420</v>
      </c>
      <c r="E4289" s="231">
        <v>4.8350936600000003E-3</v>
      </c>
      <c r="F4289" s="231">
        <v>9.1630780000000005E-4</v>
      </c>
      <c r="G4289" s="231">
        <v>6.2007670000000003E-4</v>
      </c>
      <c r="H4289" s="231">
        <v>3.2987086799999999E-3</v>
      </c>
    </row>
    <row r="4290" spans="1:8">
      <c r="A4290" s="227" t="s">
        <v>126</v>
      </c>
      <c r="B4290" s="227" t="s">
        <v>110</v>
      </c>
      <c r="C4290" s="227" t="s">
        <v>80</v>
      </c>
      <c r="D4290" s="230">
        <v>227</v>
      </c>
      <c r="E4290" s="231">
        <v>5.0551678300000003E-3</v>
      </c>
      <c r="F4290" s="231">
        <v>1.2717202600000001E-3</v>
      </c>
      <c r="G4290" s="231">
        <v>6.6961346999999997E-4</v>
      </c>
      <c r="H4290" s="231">
        <v>3.1138335700000002E-3</v>
      </c>
    </row>
    <row r="4291" spans="1:8">
      <c r="A4291" s="227" t="s">
        <v>126</v>
      </c>
      <c r="B4291" s="227" t="s">
        <v>108</v>
      </c>
      <c r="C4291" s="227" t="s">
        <v>119</v>
      </c>
      <c r="D4291" s="230">
        <v>304</v>
      </c>
      <c r="E4291" s="231">
        <v>5.0796476499999996E-3</v>
      </c>
      <c r="F4291" s="231">
        <v>1.18329657E-3</v>
      </c>
      <c r="G4291" s="231">
        <v>8.3546515999999998E-4</v>
      </c>
      <c r="H4291" s="231">
        <v>3.06088548E-3</v>
      </c>
    </row>
    <row r="4292" spans="1:8">
      <c r="A4292" s="227" t="s">
        <v>126</v>
      </c>
      <c r="B4292" s="227" t="s">
        <v>109</v>
      </c>
      <c r="C4292" s="227" t="s">
        <v>119</v>
      </c>
      <c r="D4292" s="230">
        <v>481</v>
      </c>
      <c r="E4292" s="231">
        <v>5.9759035599999998E-3</v>
      </c>
      <c r="F4292" s="231">
        <v>1.01791671E-3</v>
      </c>
      <c r="G4292" s="231">
        <v>1.30404419E-3</v>
      </c>
      <c r="H4292" s="231">
        <v>3.6539421700000001E-3</v>
      </c>
    </row>
    <row r="4293" spans="1:8">
      <c r="A4293" s="227" t="s">
        <v>126</v>
      </c>
      <c r="B4293" s="227" t="s">
        <v>110</v>
      </c>
      <c r="C4293" s="227" t="s">
        <v>119</v>
      </c>
      <c r="D4293" s="230">
        <v>120</v>
      </c>
      <c r="E4293" s="231">
        <v>5.2460452900000001E-3</v>
      </c>
      <c r="F4293" s="231">
        <v>1.1630013E-3</v>
      </c>
      <c r="G4293" s="231">
        <v>1.1580823299999999E-3</v>
      </c>
      <c r="H4293" s="231">
        <v>2.92496117E-3</v>
      </c>
    </row>
    <row r="4294" spans="1:8">
      <c r="A4294" s="227" t="s">
        <v>126</v>
      </c>
      <c r="B4294" s="227" t="s">
        <v>108</v>
      </c>
      <c r="C4294" s="227" t="s">
        <v>82</v>
      </c>
      <c r="D4294" s="230">
        <v>85</v>
      </c>
      <c r="E4294" s="231">
        <v>5.7320259199999998E-3</v>
      </c>
      <c r="F4294" s="231">
        <v>1.2056098100000001E-3</v>
      </c>
      <c r="G4294" s="231">
        <v>1.36383421E-3</v>
      </c>
      <c r="H4294" s="231">
        <v>3.16258149E-3</v>
      </c>
    </row>
    <row r="4295" spans="1:8">
      <c r="A4295" s="227" t="s">
        <v>126</v>
      </c>
      <c r="B4295" s="227" t="s">
        <v>109</v>
      </c>
      <c r="C4295" s="227" t="s">
        <v>82</v>
      </c>
      <c r="D4295" s="230">
        <v>244</v>
      </c>
      <c r="E4295" s="231">
        <v>6.5266865499999998E-3</v>
      </c>
      <c r="F4295" s="231">
        <v>1.03227436E-3</v>
      </c>
      <c r="G4295" s="231">
        <v>1.39230394E-3</v>
      </c>
      <c r="H4295" s="231">
        <v>4.1021077500000003E-3</v>
      </c>
    </row>
    <row r="4296" spans="1:8">
      <c r="A4296" s="227" t="s">
        <v>126</v>
      </c>
      <c r="B4296" s="227" t="s">
        <v>110</v>
      </c>
      <c r="C4296" s="227" t="s">
        <v>82</v>
      </c>
      <c r="D4296" s="230">
        <v>46</v>
      </c>
      <c r="E4296" s="231">
        <v>6.3058572399999997E-3</v>
      </c>
      <c r="F4296" s="231">
        <v>1.09198852E-3</v>
      </c>
      <c r="G4296" s="231">
        <v>1.9054446299999999E-3</v>
      </c>
      <c r="H4296" s="231">
        <v>3.3084236799999999E-3</v>
      </c>
    </row>
    <row r="4297" spans="1:8">
      <c r="A4297" s="227" t="s">
        <v>126</v>
      </c>
      <c r="B4297" s="227" t="s">
        <v>108</v>
      </c>
      <c r="C4297" s="227" t="s">
        <v>83</v>
      </c>
      <c r="D4297" s="230">
        <v>145</v>
      </c>
      <c r="E4297" s="231">
        <v>5.0634576099999997E-3</v>
      </c>
      <c r="F4297" s="231">
        <v>7.8192824999999996E-4</v>
      </c>
      <c r="G4297" s="231">
        <v>9.4947295000000003E-4</v>
      </c>
      <c r="H4297" s="231">
        <v>3.3320559400000001E-3</v>
      </c>
    </row>
    <row r="4298" spans="1:8">
      <c r="A4298" s="227" t="s">
        <v>126</v>
      </c>
      <c r="B4298" s="227" t="s">
        <v>109</v>
      </c>
      <c r="C4298" s="227" t="s">
        <v>83</v>
      </c>
      <c r="D4298" s="230">
        <v>277</v>
      </c>
      <c r="E4298" s="231">
        <v>5.4164993099999996E-3</v>
      </c>
      <c r="F4298" s="231">
        <v>7.4496065999999999E-4</v>
      </c>
      <c r="G4298" s="231">
        <v>9.802026499999999E-4</v>
      </c>
      <c r="H4298" s="231">
        <v>3.6913355000000002E-3</v>
      </c>
    </row>
    <row r="4299" spans="1:8">
      <c r="A4299" s="227" t="s">
        <v>126</v>
      </c>
      <c r="B4299" s="227" t="s">
        <v>110</v>
      </c>
      <c r="C4299" s="227" t="s">
        <v>83</v>
      </c>
      <c r="D4299" s="230">
        <v>64</v>
      </c>
      <c r="E4299" s="231">
        <v>5.1124853099999996E-3</v>
      </c>
      <c r="F4299" s="231">
        <v>7.0873093000000005E-4</v>
      </c>
      <c r="G4299" s="231">
        <v>1.12865281E-3</v>
      </c>
      <c r="H4299" s="231">
        <v>3.2751010199999998E-3</v>
      </c>
    </row>
    <row r="4300" spans="1:8">
      <c r="A4300" s="227" t="s">
        <v>126</v>
      </c>
      <c r="B4300" s="227" t="s">
        <v>108</v>
      </c>
      <c r="C4300" s="227" t="s">
        <v>84</v>
      </c>
      <c r="D4300" s="230">
        <v>124</v>
      </c>
      <c r="E4300" s="231">
        <v>4.5503843199999998E-3</v>
      </c>
      <c r="F4300" s="231">
        <v>7.8470329999999998E-4</v>
      </c>
      <c r="G4300" s="231">
        <v>7.6771554999999995E-4</v>
      </c>
      <c r="H4300" s="231">
        <v>2.9979649399999998E-3</v>
      </c>
    </row>
    <row r="4301" spans="1:8">
      <c r="A4301" s="227" t="s">
        <v>126</v>
      </c>
      <c r="B4301" s="227" t="s">
        <v>109</v>
      </c>
      <c r="C4301" s="227" t="s">
        <v>84</v>
      </c>
      <c r="D4301" s="230">
        <v>331</v>
      </c>
      <c r="E4301" s="231">
        <v>5.4163167399999997E-3</v>
      </c>
      <c r="F4301" s="231">
        <v>6.9538832000000004E-4</v>
      </c>
      <c r="G4301" s="231">
        <v>1.0393586099999999E-3</v>
      </c>
      <c r="H4301" s="231">
        <v>3.6815693699999998E-3</v>
      </c>
    </row>
    <row r="4302" spans="1:8">
      <c r="A4302" s="227" t="s">
        <v>126</v>
      </c>
      <c r="B4302" s="227" t="s">
        <v>110</v>
      </c>
      <c r="C4302" s="227" t="s">
        <v>84</v>
      </c>
      <c r="D4302" s="230">
        <v>26</v>
      </c>
      <c r="E4302" s="231">
        <v>4.1190346299999998E-3</v>
      </c>
      <c r="F4302" s="231">
        <v>5.7736796999999999E-4</v>
      </c>
      <c r="G4302" s="231">
        <v>9.8646698000000007E-4</v>
      </c>
      <c r="H4302" s="231">
        <v>2.5551991899999999E-3</v>
      </c>
    </row>
    <row r="4303" spans="1:8">
      <c r="A4303" s="227" t="s">
        <v>126</v>
      </c>
      <c r="B4303" s="227" t="s">
        <v>108</v>
      </c>
      <c r="C4303" s="227" t="s">
        <v>86</v>
      </c>
      <c r="D4303" s="230">
        <v>1</v>
      </c>
      <c r="E4303" s="231">
        <v>5.8101847200000001E-3</v>
      </c>
      <c r="F4303" s="231">
        <v>1.4467590200000001E-3</v>
      </c>
      <c r="G4303" s="231">
        <v>3.32175902E-3</v>
      </c>
      <c r="H4303" s="231">
        <v>1.0416666600000001E-3</v>
      </c>
    </row>
    <row r="4304" spans="1:8">
      <c r="A4304" s="227" t="s">
        <v>126</v>
      </c>
      <c r="B4304" s="227" t="s">
        <v>108</v>
      </c>
      <c r="C4304" s="227" t="s">
        <v>87</v>
      </c>
      <c r="D4304" s="230">
        <v>180</v>
      </c>
      <c r="E4304" s="231">
        <v>4.7564298199999997E-3</v>
      </c>
      <c r="F4304" s="231">
        <v>8.1687218999999995E-4</v>
      </c>
      <c r="G4304" s="231">
        <v>9.1300129000000002E-4</v>
      </c>
      <c r="H4304" s="231">
        <v>3.02655581E-3</v>
      </c>
    </row>
    <row r="4305" spans="1:8">
      <c r="A4305" s="227" t="s">
        <v>126</v>
      </c>
      <c r="B4305" s="227" t="s">
        <v>109</v>
      </c>
      <c r="C4305" s="227" t="s">
        <v>87</v>
      </c>
      <c r="D4305" s="230">
        <v>382</v>
      </c>
      <c r="E4305" s="231">
        <v>5.8234254300000001E-3</v>
      </c>
      <c r="F4305" s="231">
        <v>6.5063239000000001E-4</v>
      </c>
      <c r="G4305" s="231">
        <v>1.0008542000000001E-3</v>
      </c>
      <c r="H4305" s="231">
        <v>4.1719383800000003E-3</v>
      </c>
    </row>
    <row r="4306" spans="1:8">
      <c r="A4306" s="227" t="s">
        <v>126</v>
      </c>
      <c r="B4306" s="227" t="s">
        <v>110</v>
      </c>
      <c r="C4306" s="227" t="s">
        <v>87</v>
      </c>
      <c r="D4306" s="230">
        <v>55</v>
      </c>
      <c r="E4306" s="231">
        <v>5.6056394999999997E-3</v>
      </c>
      <c r="F4306" s="231">
        <v>6.6393074000000005E-4</v>
      </c>
      <c r="G4306" s="231">
        <v>7.6157378000000001E-4</v>
      </c>
      <c r="H4306" s="231">
        <v>4.1801344600000002E-3</v>
      </c>
    </row>
    <row r="4307" spans="1:8">
      <c r="A4307" s="227" t="s">
        <v>126</v>
      </c>
      <c r="B4307" s="227" t="s">
        <v>108</v>
      </c>
      <c r="C4307" s="227" t="s">
        <v>88</v>
      </c>
      <c r="D4307" s="230">
        <v>203</v>
      </c>
      <c r="E4307" s="231">
        <v>4.7727943999999996E-3</v>
      </c>
      <c r="F4307" s="231">
        <v>1.1072908300000001E-3</v>
      </c>
      <c r="G4307" s="231">
        <v>7.7261192999999995E-4</v>
      </c>
      <c r="H4307" s="231">
        <v>2.8928911199999998E-3</v>
      </c>
    </row>
    <row r="4308" spans="1:8">
      <c r="A4308" s="227" t="s">
        <v>126</v>
      </c>
      <c r="B4308" s="227" t="s">
        <v>109</v>
      </c>
      <c r="C4308" s="227" t="s">
        <v>88</v>
      </c>
      <c r="D4308" s="230">
        <v>695</v>
      </c>
      <c r="E4308" s="231">
        <v>5.1668995800000003E-3</v>
      </c>
      <c r="F4308" s="231">
        <v>9.4332841999999995E-4</v>
      </c>
      <c r="G4308" s="231">
        <v>8.6355891999999996E-4</v>
      </c>
      <c r="H4308" s="231">
        <v>3.3600117400000001E-3</v>
      </c>
    </row>
    <row r="4309" spans="1:8">
      <c r="A4309" s="227" t="s">
        <v>126</v>
      </c>
      <c r="B4309" s="227" t="s">
        <v>110</v>
      </c>
      <c r="C4309" s="227" t="s">
        <v>88</v>
      </c>
      <c r="D4309" s="230">
        <v>109</v>
      </c>
      <c r="E4309" s="231">
        <v>4.9941596E-3</v>
      </c>
      <c r="F4309" s="231">
        <v>1.12385298E-3</v>
      </c>
      <c r="G4309" s="231">
        <v>8.3258981000000002E-4</v>
      </c>
      <c r="H4309" s="231">
        <v>3.03771637E-3</v>
      </c>
    </row>
    <row r="4310" spans="1:8">
      <c r="A4310" s="227" t="s">
        <v>126</v>
      </c>
      <c r="B4310" s="227" t="s">
        <v>108</v>
      </c>
      <c r="C4310" s="227" t="s">
        <v>89</v>
      </c>
      <c r="D4310" s="230">
        <v>124</v>
      </c>
      <c r="E4310" s="231">
        <v>5.3448885300000004E-3</v>
      </c>
      <c r="F4310" s="231">
        <v>1.08488252E-3</v>
      </c>
      <c r="G4310" s="231">
        <v>1.42183743E-3</v>
      </c>
      <c r="H4310" s="231">
        <v>2.83816808E-3</v>
      </c>
    </row>
    <row r="4311" spans="1:8">
      <c r="A4311" s="227" t="s">
        <v>126</v>
      </c>
      <c r="B4311" s="227" t="s">
        <v>109</v>
      </c>
      <c r="C4311" s="227" t="s">
        <v>89</v>
      </c>
      <c r="D4311" s="230">
        <v>275</v>
      </c>
      <c r="E4311" s="231">
        <v>6.2569442100000004E-3</v>
      </c>
      <c r="F4311" s="231">
        <v>9.6607720000000004E-4</v>
      </c>
      <c r="G4311" s="231">
        <v>1.4919189700000001E-3</v>
      </c>
      <c r="H4311" s="231">
        <v>3.79894755E-3</v>
      </c>
    </row>
    <row r="4312" spans="1:8">
      <c r="A4312" s="227" t="s">
        <v>126</v>
      </c>
      <c r="B4312" s="227" t="s">
        <v>110</v>
      </c>
      <c r="C4312" s="227" t="s">
        <v>89</v>
      </c>
      <c r="D4312" s="230">
        <v>27</v>
      </c>
      <c r="E4312" s="231">
        <v>5.9550752199999998E-3</v>
      </c>
      <c r="F4312" s="231">
        <v>1.30444083E-3</v>
      </c>
      <c r="G4312" s="231">
        <v>1.37602862E-3</v>
      </c>
      <c r="H4312" s="231">
        <v>3.2746053399999998E-3</v>
      </c>
    </row>
    <row r="4313" spans="1:8">
      <c r="A4313" s="227" t="s">
        <v>126</v>
      </c>
      <c r="B4313" s="227" t="s">
        <v>108</v>
      </c>
      <c r="C4313" s="227" t="s">
        <v>90</v>
      </c>
      <c r="D4313" s="230">
        <v>57</v>
      </c>
      <c r="E4313" s="231">
        <v>5.07431745E-3</v>
      </c>
      <c r="F4313" s="231">
        <v>7.4114662000000005E-4</v>
      </c>
      <c r="G4313" s="231">
        <v>1.1811644899999999E-3</v>
      </c>
      <c r="H4313" s="231">
        <v>3.1520059000000001E-3</v>
      </c>
    </row>
    <row r="4314" spans="1:8">
      <c r="A4314" s="227" t="s">
        <v>126</v>
      </c>
      <c r="B4314" s="227" t="s">
        <v>109</v>
      </c>
      <c r="C4314" s="227" t="s">
        <v>90</v>
      </c>
      <c r="D4314" s="230">
        <v>279</v>
      </c>
      <c r="E4314" s="231">
        <v>6.2052383800000003E-3</v>
      </c>
      <c r="F4314" s="231">
        <v>6.4926800000000005E-4</v>
      </c>
      <c r="G4314" s="231">
        <v>1.4695752800000001E-3</v>
      </c>
      <c r="H4314" s="231">
        <v>4.0863946300000002E-3</v>
      </c>
    </row>
    <row r="4315" spans="1:8">
      <c r="A4315" s="227" t="s">
        <v>126</v>
      </c>
      <c r="B4315" s="227" t="s">
        <v>110</v>
      </c>
      <c r="C4315" s="227" t="s">
        <v>90</v>
      </c>
      <c r="D4315" s="230">
        <v>35</v>
      </c>
      <c r="E4315" s="231">
        <v>5.5701055899999999E-3</v>
      </c>
      <c r="F4315" s="231">
        <v>6.5773781000000005E-4</v>
      </c>
      <c r="G4315" s="231">
        <v>1.47023789E-3</v>
      </c>
      <c r="H4315" s="231">
        <v>3.4421294399999999E-3</v>
      </c>
    </row>
    <row r="4316" spans="1:8">
      <c r="A4316" s="227" t="s">
        <v>126</v>
      </c>
      <c r="B4316" s="227" t="s">
        <v>108</v>
      </c>
      <c r="C4316" s="227" t="s">
        <v>91</v>
      </c>
      <c r="D4316" s="230">
        <v>323</v>
      </c>
      <c r="E4316" s="231">
        <v>4.6092403899999999E-3</v>
      </c>
      <c r="F4316" s="231">
        <v>1.0517713399999999E-3</v>
      </c>
      <c r="G4316" s="231">
        <v>4.9209499000000005E-4</v>
      </c>
      <c r="H4316" s="231">
        <v>3.06537357E-3</v>
      </c>
    </row>
    <row r="4317" spans="1:8">
      <c r="A4317" s="227" t="s">
        <v>126</v>
      </c>
      <c r="B4317" s="227" t="s">
        <v>109</v>
      </c>
      <c r="C4317" s="227" t="s">
        <v>91</v>
      </c>
      <c r="D4317" s="230">
        <v>756</v>
      </c>
      <c r="E4317" s="231">
        <v>4.7199561500000002E-3</v>
      </c>
      <c r="F4317" s="231">
        <v>8.3861490999999995E-4</v>
      </c>
      <c r="G4317" s="231">
        <v>4.7413874E-4</v>
      </c>
      <c r="H4317" s="231">
        <v>3.4072020200000002E-3</v>
      </c>
    </row>
    <row r="4318" spans="1:8">
      <c r="A4318" s="227" t="s">
        <v>126</v>
      </c>
      <c r="B4318" s="227" t="s">
        <v>110</v>
      </c>
      <c r="C4318" s="227" t="s">
        <v>91</v>
      </c>
      <c r="D4318" s="230">
        <v>130</v>
      </c>
      <c r="E4318" s="231">
        <v>4.6542910700000002E-3</v>
      </c>
      <c r="F4318" s="231">
        <v>9.1782381000000003E-4</v>
      </c>
      <c r="G4318" s="231">
        <v>4.9946555000000001E-4</v>
      </c>
      <c r="H4318" s="231">
        <v>3.2370011799999999E-3</v>
      </c>
    </row>
    <row r="4319" spans="1:8">
      <c r="A4319" s="227" t="s">
        <v>126</v>
      </c>
      <c r="B4319" s="227" t="s">
        <v>108</v>
      </c>
      <c r="C4319" s="227" t="s">
        <v>92</v>
      </c>
      <c r="D4319" s="230">
        <v>88</v>
      </c>
      <c r="E4319" s="231">
        <v>4.7706226500000004E-3</v>
      </c>
      <c r="F4319" s="231">
        <v>6.6064263999999996E-4</v>
      </c>
      <c r="G4319" s="231">
        <v>8.9699048E-4</v>
      </c>
      <c r="H4319" s="231">
        <v>3.2129890099999998E-3</v>
      </c>
    </row>
    <row r="4320" spans="1:8">
      <c r="A4320" s="227" t="s">
        <v>126</v>
      </c>
      <c r="B4320" s="227" t="s">
        <v>109</v>
      </c>
      <c r="C4320" s="227" t="s">
        <v>92</v>
      </c>
      <c r="D4320" s="230">
        <v>314</v>
      </c>
      <c r="E4320" s="231">
        <v>6.8879007800000001E-3</v>
      </c>
      <c r="F4320" s="231">
        <v>6.7914725000000004E-4</v>
      </c>
      <c r="G4320" s="231">
        <v>1.39272208E-3</v>
      </c>
      <c r="H4320" s="231">
        <v>4.8160309600000003E-3</v>
      </c>
    </row>
    <row r="4321" spans="1:8">
      <c r="A4321" s="227" t="s">
        <v>126</v>
      </c>
      <c r="B4321" s="227" t="s">
        <v>110</v>
      </c>
      <c r="C4321" s="227" t="s">
        <v>92</v>
      </c>
      <c r="D4321" s="230">
        <v>66</v>
      </c>
      <c r="E4321" s="231">
        <v>5.4669961300000004E-3</v>
      </c>
      <c r="F4321" s="231">
        <v>6.5516250999999995E-4</v>
      </c>
      <c r="G4321" s="231">
        <v>1.37345658E-3</v>
      </c>
      <c r="H4321" s="231">
        <v>3.4383765800000002E-3</v>
      </c>
    </row>
    <row r="4322" spans="1:8">
      <c r="A4322" s="227" t="s">
        <v>126</v>
      </c>
      <c r="B4322" s="227" t="s">
        <v>108</v>
      </c>
      <c r="C4322" s="227" t="s">
        <v>93</v>
      </c>
      <c r="D4322" s="230">
        <v>88</v>
      </c>
      <c r="E4322" s="231">
        <v>4.8469063300000002E-3</v>
      </c>
      <c r="F4322" s="231">
        <v>1.1122946E-3</v>
      </c>
      <c r="G4322" s="231">
        <v>1.2573650600000001E-3</v>
      </c>
      <c r="H4322" s="231">
        <v>2.4772462200000002E-3</v>
      </c>
    </row>
    <row r="4323" spans="1:8">
      <c r="A4323" s="227" t="s">
        <v>126</v>
      </c>
      <c r="B4323" s="227" t="s">
        <v>109</v>
      </c>
      <c r="C4323" s="227" t="s">
        <v>93</v>
      </c>
      <c r="D4323" s="230">
        <v>242</v>
      </c>
      <c r="E4323" s="231">
        <v>7.0662111299999997E-3</v>
      </c>
      <c r="F4323" s="231">
        <v>1.0705059600000001E-3</v>
      </c>
      <c r="G4323" s="231">
        <v>1.6359138200000001E-3</v>
      </c>
      <c r="H4323" s="231">
        <v>4.3597908599999997E-3</v>
      </c>
    </row>
    <row r="4324" spans="1:8">
      <c r="A4324" s="227" t="s">
        <v>126</v>
      </c>
      <c r="B4324" s="227" t="s">
        <v>110</v>
      </c>
      <c r="C4324" s="227" t="s">
        <v>93</v>
      </c>
      <c r="D4324" s="230">
        <v>38</v>
      </c>
      <c r="E4324" s="231">
        <v>6.5877800300000004E-3</v>
      </c>
      <c r="F4324" s="231">
        <v>1.5399607599999999E-3</v>
      </c>
      <c r="G4324" s="231">
        <v>1.50462936E-3</v>
      </c>
      <c r="H4324" s="231">
        <v>3.5431893599999998E-3</v>
      </c>
    </row>
    <row r="4325" spans="1:8">
      <c r="A4325" s="227" t="s">
        <v>126</v>
      </c>
      <c r="B4325" s="227" t="s">
        <v>108</v>
      </c>
      <c r="C4325" s="227" t="s">
        <v>94</v>
      </c>
      <c r="D4325" s="230">
        <v>73</v>
      </c>
      <c r="E4325" s="231">
        <v>5.1135208200000001E-3</v>
      </c>
      <c r="F4325" s="231">
        <v>1.0013950099999999E-3</v>
      </c>
      <c r="G4325" s="231">
        <v>1.21274075E-3</v>
      </c>
      <c r="H4325" s="231">
        <v>2.89938455E-3</v>
      </c>
    </row>
    <row r="4326" spans="1:8">
      <c r="A4326" s="227" t="s">
        <v>126</v>
      </c>
      <c r="B4326" s="227" t="s">
        <v>109</v>
      </c>
      <c r="C4326" s="227" t="s">
        <v>94</v>
      </c>
      <c r="D4326" s="230">
        <v>237</v>
      </c>
      <c r="E4326" s="231">
        <v>6.5915570400000003E-3</v>
      </c>
      <c r="F4326" s="231">
        <v>9.3906250000000001E-4</v>
      </c>
      <c r="G4326" s="231">
        <v>1.3060632099999999E-3</v>
      </c>
      <c r="H4326" s="231">
        <v>4.3464308300000002E-3</v>
      </c>
    </row>
    <row r="4327" spans="1:8">
      <c r="A4327" s="227" t="s">
        <v>126</v>
      </c>
      <c r="B4327" s="227" t="s">
        <v>110</v>
      </c>
      <c r="C4327" s="227" t="s">
        <v>94</v>
      </c>
      <c r="D4327" s="230">
        <v>52</v>
      </c>
      <c r="E4327" s="231">
        <v>5.5753648300000003E-3</v>
      </c>
      <c r="F4327" s="231">
        <v>9.3059983999999995E-4</v>
      </c>
      <c r="G4327" s="231">
        <v>1.46078148E-3</v>
      </c>
      <c r="H4327" s="231">
        <v>3.1839830299999999E-3</v>
      </c>
    </row>
    <row r="4328" spans="1:8">
      <c r="A4328" s="227" t="s">
        <v>126</v>
      </c>
      <c r="B4328" s="227" t="s">
        <v>108</v>
      </c>
      <c r="C4328" s="227" t="s">
        <v>95</v>
      </c>
      <c r="D4328" s="230">
        <v>28</v>
      </c>
      <c r="E4328" s="231">
        <v>6.5782074799999998E-3</v>
      </c>
      <c r="F4328" s="231">
        <v>7.5231460000000001E-4</v>
      </c>
      <c r="G4328" s="231">
        <v>1.28017499E-3</v>
      </c>
      <c r="H4328" s="231">
        <v>4.5457173799999997E-3</v>
      </c>
    </row>
    <row r="4329" spans="1:8">
      <c r="A4329" s="227" t="s">
        <v>126</v>
      </c>
      <c r="B4329" s="227" t="s">
        <v>109</v>
      </c>
      <c r="C4329" s="227" t="s">
        <v>95</v>
      </c>
      <c r="D4329" s="230">
        <v>119</v>
      </c>
      <c r="E4329" s="231">
        <v>7.3488559700000001E-3</v>
      </c>
      <c r="F4329" s="231">
        <v>6.2461071000000003E-4</v>
      </c>
      <c r="G4329" s="231">
        <v>1.1913512899999999E-3</v>
      </c>
      <c r="H4329" s="231">
        <v>5.5328934700000004E-3</v>
      </c>
    </row>
    <row r="4330" spans="1:8">
      <c r="A4330" s="227" t="s">
        <v>126</v>
      </c>
      <c r="B4330" s="227" t="s">
        <v>110</v>
      </c>
      <c r="C4330" s="227" t="s">
        <v>95</v>
      </c>
      <c r="D4330" s="230">
        <v>14</v>
      </c>
      <c r="E4330" s="231">
        <v>5.8564812400000001E-3</v>
      </c>
      <c r="F4330" s="231">
        <v>6.2830659000000005E-4</v>
      </c>
      <c r="G4330" s="231">
        <v>1.3888886799999999E-3</v>
      </c>
      <c r="H4330" s="231">
        <v>3.8392853599999999E-3</v>
      </c>
    </row>
    <row r="4331" spans="1:8">
      <c r="A4331" s="227" t="s">
        <v>126</v>
      </c>
      <c r="B4331" s="227" t="s">
        <v>108</v>
      </c>
      <c r="C4331" s="227" t="s">
        <v>96</v>
      </c>
      <c r="D4331" s="230">
        <v>133</v>
      </c>
      <c r="E4331" s="231">
        <v>5.2825638099999999E-3</v>
      </c>
      <c r="F4331" s="231">
        <v>1.13356284E-3</v>
      </c>
      <c r="G4331" s="231">
        <v>1.15862548E-3</v>
      </c>
      <c r="H4331" s="231">
        <v>2.99037499E-3</v>
      </c>
    </row>
    <row r="4332" spans="1:8">
      <c r="A4332" s="227" t="s">
        <v>126</v>
      </c>
      <c r="B4332" s="227" t="s">
        <v>109</v>
      </c>
      <c r="C4332" s="227" t="s">
        <v>96</v>
      </c>
      <c r="D4332" s="230">
        <v>378</v>
      </c>
      <c r="E4332" s="231">
        <v>6.0380839800000001E-3</v>
      </c>
      <c r="F4332" s="231">
        <v>9.4469529999999995E-4</v>
      </c>
      <c r="G4332" s="231">
        <v>1.2664116799999999E-3</v>
      </c>
      <c r="H4332" s="231">
        <v>3.8269765400000002E-3</v>
      </c>
    </row>
    <row r="4333" spans="1:8">
      <c r="A4333" s="227" t="s">
        <v>126</v>
      </c>
      <c r="B4333" s="227" t="s">
        <v>110</v>
      </c>
      <c r="C4333" s="227" t="s">
        <v>96</v>
      </c>
      <c r="D4333" s="230">
        <v>47</v>
      </c>
      <c r="E4333" s="231">
        <v>5.7574859700000001E-3</v>
      </c>
      <c r="F4333" s="231">
        <v>1.3521963399999999E-3</v>
      </c>
      <c r="G4333" s="231">
        <v>1.25320105E-3</v>
      </c>
      <c r="H4333" s="231">
        <v>3.1520881099999999E-3</v>
      </c>
    </row>
    <row r="4334" spans="1:8">
      <c r="A4334" s="227" t="s">
        <v>126</v>
      </c>
      <c r="B4334" s="227" t="s">
        <v>108</v>
      </c>
      <c r="C4334" s="227" t="s">
        <v>97</v>
      </c>
      <c r="D4334" s="230">
        <v>72</v>
      </c>
      <c r="E4334" s="231">
        <v>6.3710452800000003E-3</v>
      </c>
      <c r="F4334" s="231">
        <v>1.10741361E-3</v>
      </c>
      <c r="G4334" s="231">
        <v>1.5380655999999999E-3</v>
      </c>
      <c r="H4334" s="231">
        <v>3.7255656300000002E-3</v>
      </c>
    </row>
    <row r="4335" spans="1:8">
      <c r="A4335" s="227" t="s">
        <v>126</v>
      </c>
      <c r="B4335" s="227" t="s">
        <v>109</v>
      </c>
      <c r="C4335" s="227" t="s">
        <v>97</v>
      </c>
      <c r="D4335" s="230">
        <v>223</v>
      </c>
      <c r="E4335" s="231">
        <v>7.7287304600000004E-3</v>
      </c>
      <c r="F4335" s="231">
        <v>9.4377985999999998E-4</v>
      </c>
      <c r="G4335" s="231">
        <v>1.66874249E-3</v>
      </c>
      <c r="H4335" s="231">
        <v>5.1162076100000004E-3</v>
      </c>
    </row>
    <row r="4336" spans="1:8">
      <c r="A4336" s="227" t="s">
        <v>126</v>
      </c>
      <c r="B4336" s="227" t="s">
        <v>110</v>
      </c>
      <c r="C4336" s="227" t="s">
        <v>97</v>
      </c>
      <c r="D4336" s="230">
        <v>49</v>
      </c>
      <c r="E4336" s="231">
        <v>5.9998580400000001E-3</v>
      </c>
      <c r="F4336" s="231">
        <v>1.0100148999999999E-3</v>
      </c>
      <c r="G4336" s="231">
        <v>1.5015586799999999E-3</v>
      </c>
      <c r="H4336" s="231">
        <v>3.4882839199999998E-3</v>
      </c>
    </row>
    <row r="4337" spans="1:8">
      <c r="A4337" s="227" t="s">
        <v>126</v>
      </c>
      <c r="B4337" s="227" t="s">
        <v>108</v>
      </c>
      <c r="C4337" s="227" t="s">
        <v>98</v>
      </c>
      <c r="D4337" s="230">
        <v>42</v>
      </c>
      <c r="E4337" s="231">
        <v>5.0203922400000002E-3</v>
      </c>
      <c r="F4337" s="231">
        <v>1.0940237000000001E-4</v>
      </c>
      <c r="G4337" s="231">
        <v>1.0791443899999999E-3</v>
      </c>
      <c r="H4337" s="231">
        <v>3.82082205E-3</v>
      </c>
    </row>
    <row r="4338" spans="1:8">
      <c r="A4338" s="227" t="s">
        <v>126</v>
      </c>
      <c r="B4338" s="227" t="s">
        <v>109</v>
      </c>
      <c r="C4338" s="227" t="s">
        <v>98</v>
      </c>
      <c r="D4338" s="230">
        <v>175</v>
      </c>
      <c r="E4338" s="231">
        <v>6.05992041E-3</v>
      </c>
      <c r="F4338" s="231">
        <v>2.3478813000000001E-4</v>
      </c>
      <c r="G4338" s="231">
        <v>1.1687166800000001E-3</v>
      </c>
      <c r="H4338" s="231">
        <v>4.6450394400000001E-3</v>
      </c>
    </row>
    <row r="4339" spans="1:8">
      <c r="A4339" s="227" t="s">
        <v>126</v>
      </c>
      <c r="B4339" s="227" t="s">
        <v>110</v>
      </c>
      <c r="C4339" s="227" t="s">
        <v>98</v>
      </c>
      <c r="D4339" s="230">
        <v>43</v>
      </c>
      <c r="E4339" s="231">
        <v>5.0715975400000002E-3</v>
      </c>
      <c r="F4339" s="231">
        <v>1.1385643000000001E-4</v>
      </c>
      <c r="G4339" s="231">
        <v>1.5374674699999999E-3</v>
      </c>
      <c r="H4339" s="231">
        <v>3.4060075000000001E-3</v>
      </c>
    </row>
    <row r="4340" spans="1:8">
      <c r="A4340" s="227" t="s">
        <v>126</v>
      </c>
      <c r="B4340" s="227" t="s">
        <v>108</v>
      </c>
      <c r="C4340" s="227" t="s">
        <v>99</v>
      </c>
      <c r="D4340" s="230">
        <v>185</v>
      </c>
      <c r="E4340" s="231">
        <v>5.3385883500000004E-3</v>
      </c>
      <c r="F4340" s="231">
        <v>1.1766764100000001E-3</v>
      </c>
      <c r="G4340" s="231">
        <v>7.7083310999999995E-4</v>
      </c>
      <c r="H4340" s="231">
        <v>3.3910783200000001E-3</v>
      </c>
    </row>
    <row r="4341" spans="1:8">
      <c r="A4341" s="227" t="s">
        <v>126</v>
      </c>
      <c r="B4341" s="227" t="s">
        <v>109</v>
      </c>
      <c r="C4341" s="227" t="s">
        <v>99</v>
      </c>
      <c r="D4341" s="230">
        <v>466</v>
      </c>
      <c r="E4341" s="231">
        <v>5.5502650100000004E-3</v>
      </c>
      <c r="F4341" s="231">
        <v>9.3104212000000004E-4</v>
      </c>
      <c r="G4341" s="231">
        <v>8.0588814000000003E-4</v>
      </c>
      <c r="H4341" s="231">
        <v>3.81333428E-3</v>
      </c>
    </row>
    <row r="4342" spans="1:8">
      <c r="A4342" s="227" t="s">
        <v>126</v>
      </c>
      <c r="B4342" s="227" t="s">
        <v>110</v>
      </c>
      <c r="C4342" s="227" t="s">
        <v>99</v>
      </c>
      <c r="D4342" s="230">
        <v>42</v>
      </c>
      <c r="E4342" s="231">
        <v>5.8115628000000004E-3</v>
      </c>
      <c r="F4342" s="231">
        <v>1.07831768E-3</v>
      </c>
      <c r="G4342" s="231">
        <v>7.6306191000000004E-4</v>
      </c>
      <c r="H4342" s="231">
        <v>3.9701827499999997E-3</v>
      </c>
    </row>
    <row r="4343" spans="1:8">
      <c r="A4343" s="227" t="s">
        <v>126</v>
      </c>
      <c r="B4343" s="227" t="s">
        <v>108</v>
      </c>
      <c r="C4343" s="227" t="s">
        <v>100</v>
      </c>
      <c r="D4343" s="230">
        <v>107</v>
      </c>
      <c r="E4343" s="231">
        <v>6.6109594299999996E-3</v>
      </c>
      <c r="F4343" s="231">
        <v>1.1740651900000001E-3</v>
      </c>
      <c r="G4343" s="231">
        <v>9.3187496999999999E-4</v>
      </c>
      <c r="H4343" s="231">
        <v>4.5050187699999999E-3</v>
      </c>
    </row>
    <row r="4344" spans="1:8">
      <c r="A4344" s="227" t="s">
        <v>126</v>
      </c>
      <c r="B4344" s="227" t="s">
        <v>109</v>
      </c>
      <c r="C4344" s="227" t="s">
        <v>100</v>
      </c>
      <c r="D4344" s="230">
        <v>460</v>
      </c>
      <c r="E4344" s="231">
        <v>6.7388534300000004E-3</v>
      </c>
      <c r="F4344" s="231">
        <v>9.1279163000000001E-4</v>
      </c>
      <c r="G4344" s="231">
        <v>1.06546875E-3</v>
      </c>
      <c r="H4344" s="231">
        <v>4.7605925599999996E-3</v>
      </c>
    </row>
    <row r="4345" spans="1:8">
      <c r="A4345" s="227" t="s">
        <v>126</v>
      </c>
      <c r="B4345" s="227" t="s">
        <v>110</v>
      </c>
      <c r="C4345" s="227" t="s">
        <v>100</v>
      </c>
      <c r="D4345" s="230">
        <v>58</v>
      </c>
      <c r="E4345" s="231">
        <v>5.80579476E-3</v>
      </c>
      <c r="F4345" s="231">
        <v>1.2585805699999999E-3</v>
      </c>
      <c r="G4345" s="231">
        <v>1.0676083099999999E-3</v>
      </c>
      <c r="H4345" s="231">
        <v>3.4796054300000002E-3</v>
      </c>
    </row>
    <row r="4346" spans="1:8">
      <c r="A4346" s="227" t="s">
        <v>126</v>
      </c>
      <c r="B4346" s="227" t="s">
        <v>108</v>
      </c>
      <c r="C4346" s="227" t="s">
        <v>101</v>
      </c>
      <c r="D4346" s="230">
        <v>58</v>
      </c>
      <c r="E4346" s="231">
        <v>5.56633119E-3</v>
      </c>
      <c r="F4346" s="231">
        <v>7.1040841000000003E-4</v>
      </c>
      <c r="G4346" s="231">
        <v>1.8077504E-3</v>
      </c>
      <c r="H4346" s="231">
        <v>3.0481718299999998E-3</v>
      </c>
    </row>
    <row r="4347" spans="1:8">
      <c r="A4347" s="227" t="s">
        <v>126</v>
      </c>
      <c r="B4347" s="227" t="s">
        <v>109</v>
      </c>
      <c r="C4347" s="227" t="s">
        <v>101</v>
      </c>
      <c r="D4347" s="230">
        <v>209</v>
      </c>
      <c r="E4347" s="231">
        <v>6.5991048599999998E-3</v>
      </c>
      <c r="F4347" s="231">
        <v>6.6465065999999999E-4</v>
      </c>
      <c r="G4347" s="231">
        <v>1.9911835300000002E-3</v>
      </c>
      <c r="H4347" s="231">
        <v>3.9432701899999997E-3</v>
      </c>
    </row>
    <row r="4348" spans="1:8">
      <c r="A4348" s="227" t="s">
        <v>126</v>
      </c>
      <c r="B4348" s="227" t="s">
        <v>110</v>
      </c>
      <c r="C4348" s="227" t="s">
        <v>101</v>
      </c>
      <c r="D4348" s="230">
        <v>43</v>
      </c>
      <c r="E4348" s="231">
        <v>5.59269999E-3</v>
      </c>
      <c r="F4348" s="231">
        <v>6.4007297000000002E-4</v>
      </c>
      <c r="G4348" s="231">
        <v>1.3961561E-3</v>
      </c>
      <c r="H4348" s="231">
        <v>3.5564704800000002E-3</v>
      </c>
    </row>
    <row r="4349" spans="1:8">
      <c r="A4349" s="227" t="s">
        <v>126</v>
      </c>
      <c r="B4349" s="227" t="s">
        <v>108</v>
      </c>
      <c r="C4349" s="227" t="s">
        <v>102</v>
      </c>
      <c r="D4349" s="230">
        <v>143</v>
      </c>
      <c r="E4349" s="231">
        <v>5.4983324499999998E-3</v>
      </c>
      <c r="F4349" s="231">
        <v>1.0115576200000001E-3</v>
      </c>
      <c r="G4349" s="231">
        <v>8.3786560999999998E-4</v>
      </c>
      <c r="H4349" s="231">
        <v>3.64890871E-3</v>
      </c>
    </row>
    <row r="4350" spans="1:8">
      <c r="A4350" s="227" t="s">
        <v>126</v>
      </c>
      <c r="B4350" s="227" t="s">
        <v>109</v>
      </c>
      <c r="C4350" s="227" t="s">
        <v>102</v>
      </c>
      <c r="D4350" s="230">
        <v>365</v>
      </c>
      <c r="E4350" s="231">
        <v>5.8802001699999997E-3</v>
      </c>
      <c r="F4350" s="231">
        <v>7.8202665000000002E-4</v>
      </c>
      <c r="G4350" s="231">
        <v>8.5990589999999998E-4</v>
      </c>
      <c r="H4350" s="231">
        <v>4.2382671399999999E-3</v>
      </c>
    </row>
    <row r="4351" spans="1:8">
      <c r="A4351" s="227" t="s">
        <v>126</v>
      </c>
      <c r="B4351" s="227" t="s">
        <v>110</v>
      </c>
      <c r="C4351" s="227" t="s">
        <v>102</v>
      </c>
      <c r="D4351" s="230">
        <v>51</v>
      </c>
      <c r="E4351" s="231">
        <v>5.3976032899999997E-3</v>
      </c>
      <c r="F4351" s="231">
        <v>7.8068240000000002E-4</v>
      </c>
      <c r="G4351" s="231">
        <v>9.6791004000000005E-4</v>
      </c>
      <c r="H4351" s="231">
        <v>3.6490102199999998E-3</v>
      </c>
    </row>
    <row r="4352" spans="1:8">
      <c r="A4352" s="227" t="s">
        <v>126</v>
      </c>
      <c r="B4352" s="227" t="s">
        <v>108</v>
      </c>
      <c r="C4352" s="227" t="s">
        <v>103</v>
      </c>
      <c r="D4352" s="230">
        <v>230</v>
      </c>
      <c r="E4352" s="231">
        <v>4.0102654599999997E-3</v>
      </c>
      <c r="F4352" s="231">
        <v>8.4234073000000003E-4</v>
      </c>
      <c r="G4352" s="231">
        <v>5.4050902000000003E-4</v>
      </c>
      <c r="H4352" s="231">
        <v>2.6274152100000002E-3</v>
      </c>
    </row>
    <row r="4353" spans="1:8">
      <c r="A4353" s="227" t="s">
        <v>126</v>
      </c>
      <c r="B4353" s="227" t="s">
        <v>109</v>
      </c>
      <c r="C4353" s="227" t="s">
        <v>103</v>
      </c>
      <c r="D4353" s="230">
        <v>378</v>
      </c>
      <c r="E4353" s="231">
        <v>4.3333881799999998E-3</v>
      </c>
      <c r="F4353" s="231">
        <v>7.6153098000000005E-4</v>
      </c>
      <c r="G4353" s="231">
        <v>4.9349012000000003E-4</v>
      </c>
      <c r="H4353" s="231">
        <v>3.0783666499999999E-3</v>
      </c>
    </row>
    <row r="4354" spans="1:8">
      <c r="A4354" s="227" t="s">
        <v>126</v>
      </c>
      <c r="B4354" s="227" t="s">
        <v>110</v>
      </c>
      <c r="C4354" s="227" t="s">
        <v>103</v>
      </c>
      <c r="D4354" s="230">
        <v>46</v>
      </c>
      <c r="E4354" s="231">
        <v>4.5918878700000002E-3</v>
      </c>
      <c r="F4354" s="231">
        <v>8.5144903999999995E-4</v>
      </c>
      <c r="G4354" s="231">
        <v>5.0774933999999999E-4</v>
      </c>
      <c r="H4354" s="231">
        <v>3.2326889299999998E-3</v>
      </c>
    </row>
    <row r="4355" spans="1:8">
      <c r="A4355" s="227" t="s">
        <v>126</v>
      </c>
      <c r="B4355" s="227" t="s">
        <v>108</v>
      </c>
      <c r="C4355" s="227" t="s">
        <v>104</v>
      </c>
      <c r="D4355" s="230">
        <v>23</v>
      </c>
      <c r="E4355" s="231">
        <v>6.2263484500000004E-3</v>
      </c>
      <c r="F4355" s="231">
        <v>1.9056962199999999E-3</v>
      </c>
      <c r="G4355" s="231">
        <v>1.2464771900000001E-3</v>
      </c>
      <c r="H4355" s="231">
        <v>3.07417451E-3</v>
      </c>
    </row>
    <row r="4356" spans="1:8">
      <c r="A4356" s="227" t="s">
        <v>126</v>
      </c>
      <c r="B4356" s="227" t="s">
        <v>109</v>
      </c>
      <c r="C4356" s="227" t="s">
        <v>104</v>
      </c>
      <c r="D4356" s="230">
        <v>123</v>
      </c>
      <c r="E4356" s="231">
        <v>6.2170654000000001E-3</v>
      </c>
      <c r="F4356" s="231">
        <v>6.0787388000000005E-4</v>
      </c>
      <c r="G4356" s="231">
        <v>1.1822490799999999E-3</v>
      </c>
      <c r="H4356" s="231">
        <v>4.42694193E-3</v>
      </c>
    </row>
    <row r="4357" spans="1:8">
      <c r="A4357" s="227" t="s">
        <v>126</v>
      </c>
      <c r="B4357" s="227" t="s">
        <v>110</v>
      </c>
      <c r="C4357" s="227" t="s">
        <v>104</v>
      </c>
      <c r="D4357" s="230">
        <v>12</v>
      </c>
      <c r="E4357" s="231">
        <v>5.5989580300000001E-3</v>
      </c>
      <c r="F4357" s="231">
        <v>9.7897342999999997E-4</v>
      </c>
      <c r="G4357" s="231">
        <v>1.2268516700000001E-3</v>
      </c>
      <c r="H4357" s="231">
        <v>3.3931323999999998E-3</v>
      </c>
    </row>
    <row r="4358" spans="1:8">
      <c r="A4358" s="227" t="s">
        <v>126</v>
      </c>
      <c r="B4358" s="227" t="s">
        <v>108</v>
      </c>
      <c r="C4358" s="227" t="s">
        <v>105</v>
      </c>
      <c r="D4358" s="230">
        <v>611</v>
      </c>
      <c r="E4358" s="231">
        <v>4.5501831399999996E-3</v>
      </c>
      <c r="F4358" s="231">
        <v>1.0797794299999999E-3</v>
      </c>
      <c r="G4358" s="231">
        <v>7.1609587000000003E-4</v>
      </c>
      <c r="H4358" s="231">
        <v>2.75430736E-3</v>
      </c>
    </row>
    <row r="4359" spans="1:8">
      <c r="A4359" s="227" t="s">
        <v>126</v>
      </c>
      <c r="B4359" s="227" t="s">
        <v>109</v>
      </c>
      <c r="C4359" s="227" t="s">
        <v>105</v>
      </c>
      <c r="D4359" s="230">
        <v>1084</v>
      </c>
      <c r="E4359" s="231">
        <v>4.4583032000000003E-3</v>
      </c>
      <c r="F4359" s="231">
        <v>8.2094755000000001E-4</v>
      </c>
      <c r="G4359" s="231">
        <v>7.0902924000000003E-4</v>
      </c>
      <c r="H4359" s="231">
        <v>2.9283259100000001E-3</v>
      </c>
    </row>
    <row r="4360" spans="1:8">
      <c r="A4360" s="227" t="s">
        <v>126</v>
      </c>
      <c r="B4360" s="227" t="s">
        <v>110</v>
      </c>
      <c r="C4360" s="227" t="s">
        <v>105</v>
      </c>
      <c r="D4360" s="230">
        <v>169</v>
      </c>
      <c r="E4360" s="231">
        <v>4.3163075599999996E-3</v>
      </c>
      <c r="F4360" s="231">
        <v>9.6057941000000002E-4</v>
      </c>
      <c r="G4360" s="231">
        <v>7.7005236999999995E-4</v>
      </c>
      <c r="H4360" s="231">
        <v>2.58567532E-3</v>
      </c>
    </row>
    <row r="4361" spans="1:8">
      <c r="A4361" s="227" t="s">
        <v>126</v>
      </c>
      <c r="B4361" s="227" t="s">
        <v>108</v>
      </c>
      <c r="C4361" s="227" t="s">
        <v>106</v>
      </c>
      <c r="D4361" s="230">
        <v>136</v>
      </c>
      <c r="E4361" s="231">
        <v>5.66099853E-3</v>
      </c>
      <c r="F4361" s="231">
        <v>9.0430941000000005E-4</v>
      </c>
      <c r="G4361" s="231">
        <v>1.58275438E-3</v>
      </c>
      <c r="H4361" s="231">
        <v>3.17393427E-3</v>
      </c>
    </row>
    <row r="4362" spans="1:8">
      <c r="A4362" s="227" t="s">
        <v>126</v>
      </c>
      <c r="B4362" s="227" t="s">
        <v>109</v>
      </c>
      <c r="C4362" s="227" t="s">
        <v>106</v>
      </c>
      <c r="D4362" s="230">
        <v>273</v>
      </c>
      <c r="E4362" s="231">
        <v>6.2400791100000004E-3</v>
      </c>
      <c r="F4362" s="231">
        <v>6.8859357000000004E-4</v>
      </c>
      <c r="G4362" s="231">
        <v>1.52845586E-3</v>
      </c>
      <c r="H4362" s="231">
        <v>4.0230291900000001E-3</v>
      </c>
    </row>
    <row r="4363" spans="1:8">
      <c r="A4363" s="227" t="s">
        <v>126</v>
      </c>
      <c r="B4363" s="227" t="s">
        <v>110</v>
      </c>
      <c r="C4363" s="227" t="s">
        <v>106</v>
      </c>
      <c r="D4363" s="230">
        <v>55</v>
      </c>
      <c r="E4363" s="231">
        <v>5.7117000499999999E-3</v>
      </c>
      <c r="F4363" s="231">
        <v>7.6515128999999997E-4</v>
      </c>
      <c r="G4363" s="231">
        <v>1.45180952E-3</v>
      </c>
      <c r="H4363" s="231">
        <v>3.4947387900000002E-3</v>
      </c>
    </row>
    <row r="4364" spans="1:8">
      <c r="A4364" s="227" t="s">
        <v>126</v>
      </c>
      <c r="B4364" s="227" t="s">
        <v>108</v>
      </c>
      <c r="C4364" s="227" t="s">
        <v>107</v>
      </c>
      <c r="D4364" s="230">
        <v>305</v>
      </c>
      <c r="E4364" s="231">
        <v>5.49438349E-3</v>
      </c>
      <c r="F4364" s="231">
        <v>1.1356631100000001E-3</v>
      </c>
      <c r="G4364" s="231">
        <v>1.0351014799999999E-3</v>
      </c>
      <c r="H4364" s="231">
        <v>3.3236184699999998E-3</v>
      </c>
    </row>
    <row r="4365" spans="1:8">
      <c r="A4365" s="227" t="s">
        <v>126</v>
      </c>
      <c r="B4365" s="227" t="s">
        <v>109</v>
      </c>
      <c r="C4365" s="227" t="s">
        <v>107</v>
      </c>
      <c r="D4365" s="230">
        <v>752</v>
      </c>
      <c r="E4365" s="231">
        <v>5.6598451099999997E-3</v>
      </c>
      <c r="F4365" s="231">
        <v>9.2227800000000001E-4</v>
      </c>
      <c r="G4365" s="231">
        <v>1.0741723399999999E-3</v>
      </c>
      <c r="H4365" s="231">
        <v>3.6633942800000001E-3</v>
      </c>
    </row>
    <row r="4366" spans="1:8">
      <c r="A4366" s="227" t="s">
        <v>126</v>
      </c>
      <c r="B4366" s="227" t="s">
        <v>110</v>
      </c>
      <c r="C4366" s="227" t="s">
        <v>107</v>
      </c>
      <c r="D4366" s="230">
        <v>85</v>
      </c>
      <c r="E4366" s="231">
        <v>5.4588777399999996E-3</v>
      </c>
      <c r="F4366" s="231">
        <v>1.0441174100000001E-3</v>
      </c>
      <c r="G4366" s="231">
        <v>1.1413396499999999E-3</v>
      </c>
      <c r="H4366" s="231">
        <v>3.27342021E-3</v>
      </c>
    </row>
    <row r="4367" spans="1:8">
      <c r="A4367" s="227" t="s">
        <v>127</v>
      </c>
      <c r="B4367" s="227" t="s">
        <v>108</v>
      </c>
      <c r="C4367" s="227" t="s">
        <v>58</v>
      </c>
      <c r="D4367" s="230">
        <v>9293</v>
      </c>
      <c r="E4367" s="231">
        <v>4.87427042E-3</v>
      </c>
      <c r="F4367" s="231">
        <v>9.7635940000000002E-4</v>
      </c>
      <c r="G4367" s="231">
        <v>8.8426251000000005E-4</v>
      </c>
      <c r="H4367" s="231">
        <v>3.0136144000000001E-3</v>
      </c>
    </row>
    <row r="4368" spans="1:8">
      <c r="A4368" s="227" t="s">
        <v>127</v>
      </c>
      <c r="B4368" s="227" t="s">
        <v>109</v>
      </c>
      <c r="C4368" s="227" t="s">
        <v>58</v>
      </c>
      <c r="D4368" s="230">
        <v>17225</v>
      </c>
      <c r="E4368" s="231">
        <v>5.6887616499999996E-3</v>
      </c>
      <c r="F4368" s="231">
        <v>8.3082274000000002E-4</v>
      </c>
      <c r="G4368" s="231">
        <v>1.0680902499999999E-3</v>
      </c>
      <c r="H4368" s="231">
        <v>3.7897399899999998E-3</v>
      </c>
    </row>
    <row r="4369" spans="1:8">
      <c r="A4369" s="227" t="s">
        <v>127</v>
      </c>
      <c r="B4369" s="227" t="s">
        <v>110</v>
      </c>
      <c r="C4369" s="227" t="s">
        <v>58</v>
      </c>
      <c r="D4369" s="230">
        <v>2843</v>
      </c>
      <c r="E4369" s="231">
        <v>5.3477552899999998E-3</v>
      </c>
      <c r="F4369" s="231">
        <v>9.4737618999999999E-4</v>
      </c>
      <c r="G4369" s="231">
        <v>1.0733842E-3</v>
      </c>
      <c r="H4369" s="231">
        <v>3.32679087E-3</v>
      </c>
    </row>
    <row r="4370" spans="1:8">
      <c r="A4370" s="227" t="s">
        <v>127</v>
      </c>
      <c r="B4370" s="227" t="s">
        <v>108</v>
      </c>
      <c r="C4370" s="227" t="s">
        <v>63</v>
      </c>
      <c r="D4370" s="230">
        <v>170</v>
      </c>
      <c r="E4370" s="231">
        <v>5.5495640299999998E-3</v>
      </c>
      <c r="F4370" s="231">
        <v>1.1902911400000001E-3</v>
      </c>
      <c r="G4370" s="231">
        <v>9.4042734000000002E-4</v>
      </c>
      <c r="H4370" s="231">
        <v>3.4188450799999999E-3</v>
      </c>
    </row>
    <row r="4371" spans="1:8">
      <c r="A4371" s="227" t="s">
        <v>127</v>
      </c>
      <c r="B4371" s="227" t="s">
        <v>109</v>
      </c>
      <c r="C4371" s="227" t="s">
        <v>63</v>
      </c>
      <c r="D4371" s="230">
        <v>274</v>
      </c>
      <c r="E4371" s="231">
        <v>6.1152082700000002E-3</v>
      </c>
      <c r="F4371" s="231">
        <v>9.2119467E-4</v>
      </c>
      <c r="G4371" s="231">
        <v>1.1262754399999999E-3</v>
      </c>
      <c r="H4371" s="231">
        <v>4.0677376600000001E-3</v>
      </c>
    </row>
    <row r="4372" spans="1:8">
      <c r="A4372" s="227" t="s">
        <v>127</v>
      </c>
      <c r="B4372" s="227" t="s">
        <v>110</v>
      </c>
      <c r="C4372" s="227" t="s">
        <v>63</v>
      </c>
      <c r="D4372" s="230">
        <v>59</v>
      </c>
      <c r="E4372" s="231">
        <v>5.9934084500000004E-3</v>
      </c>
      <c r="F4372" s="231">
        <v>1.14818716E-3</v>
      </c>
      <c r="G4372" s="231">
        <v>8.6609359999999995E-4</v>
      </c>
      <c r="H4372" s="231">
        <v>3.9791271999999999E-3</v>
      </c>
    </row>
    <row r="4373" spans="1:8">
      <c r="A4373" s="227" t="s">
        <v>127</v>
      </c>
      <c r="B4373" s="227" t="s">
        <v>108</v>
      </c>
      <c r="C4373" s="227" t="s">
        <v>64</v>
      </c>
      <c r="D4373" s="230">
        <v>140</v>
      </c>
      <c r="E4373" s="231">
        <v>5.5305883699999997E-3</v>
      </c>
      <c r="F4373" s="231">
        <v>9.4808176000000003E-4</v>
      </c>
      <c r="G4373" s="231">
        <v>1.65542302E-3</v>
      </c>
      <c r="H4373" s="231">
        <v>2.9270830900000001E-3</v>
      </c>
    </row>
    <row r="4374" spans="1:8">
      <c r="A4374" s="227" t="s">
        <v>127</v>
      </c>
      <c r="B4374" s="227" t="s">
        <v>109</v>
      </c>
      <c r="C4374" s="227" t="s">
        <v>64</v>
      </c>
      <c r="D4374" s="230">
        <v>205</v>
      </c>
      <c r="E4374" s="231">
        <v>6.1566167699999997E-3</v>
      </c>
      <c r="F4374" s="231">
        <v>7.0234845000000004E-4</v>
      </c>
      <c r="G4374" s="231">
        <v>1.76027527E-3</v>
      </c>
      <c r="H4374" s="231">
        <v>3.6939925500000001E-3</v>
      </c>
    </row>
    <row r="4375" spans="1:8">
      <c r="A4375" s="227" t="s">
        <v>127</v>
      </c>
      <c r="B4375" s="227" t="s">
        <v>110</v>
      </c>
      <c r="C4375" s="227" t="s">
        <v>64</v>
      </c>
      <c r="D4375" s="230">
        <v>33</v>
      </c>
      <c r="E4375" s="231">
        <v>5.4983864200000001E-3</v>
      </c>
      <c r="F4375" s="231">
        <v>8.4490711999999995E-4</v>
      </c>
      <c r="G4375" s="231">
        <v>1.9016552300000001E-3</v>
      </c>
      <c r="H4375" s="231">
        <v>2.7518235200000001E-3</v>
      </c>
    </row>
    <row r="4376" spans="1:8">
      <c r="A4376" s="227" t="s">
        <v>127</v>
      </c>
      <c r="B4376" s="227" t="s">
        <v>108</v>
      </c>
      <c r="C4376" s="227" t="s">
        <v>65</v>
      </c>
      <c r="D4376" s="230">
        <v>107</v>
      </c>
      <c r="E4376" s="231">
        <v>5.09270051E-3</v>
      </c>
      <c r="F4376" s="231">
        <v>8.3181873999999998E-4</v>
      </c>
      <c r="G4376" s="231">
        <v>8.4339281000000001E-4</v>
      </c>
      <c r="H4376" s="231">
        <v>3.41748849E-3</v>
      </c>
    </row>
    <row r="4377" spans="1:8">
      <c r="A4377" s="227" t="s">
        <v>127</v>
      </c>
      <c r="B4377" s="227" t="s">
        <v>109</v>
      </c>
      <c r="C4377" s="227" t="s">
        <v>65</v>
      </c>
      <c r="D4377" s="230">
        <v>248</v>
      </c>
      <c r="E4377" s="231">
        <v>5.8612415500000001E-3</v>
      </c>
      <c r="F4377" s="231">
        <v>6.6858922000000002E-4</v>
      </c>
      <c r="G4377" s="231">
        <v>8.7253560000000001E-4</v>
      </c>
      <c r="H4377" s="231">
        <v>4.3201162399999996E-3</v>
      </c>
    </row>
    <row r="4378" spans="1:8">
      <c r="A4378" s="227" t="s">
        <v>127</v>
      </c>
      <c r="B4378" s="227" t="s">
        <v>110</v>
      </c>
      <c r="C4378" s="227" t="s">
        <v>65</v>
      </c>
      <c r="D4378" s="230">
        <v>27</v>
      </c>
      <c r="E4378" s="231">
        <v>6.7798351200000001E-3</v>
      </c>
      <c r="F4378" s="231">
        <v>7.6817533000000005E-4</v>
      </c>
      <c r="G4378" s="231">
        <v>1.15955061E-3</v>
      </c>
      <c r="H4378" s="231">
        <v>4.85210886E-3</v>
      </c>
    </row>
    <row r="4379" spans="1:8">
      <c r="A4379" s="227" t="s">
        <v>127</v>
      </c>
      <c r="B4379" s="227" t="s">
        <v>108</v>
      </c>
      <c r="C4379" s="227" t="s">
        <v>66</v>
      </c>
      <c r="D4379" s="230">
        <v>63</v>
      </c>
      <c r="E4379" s="231">
        <v>5.6538431199999999E-3</v>
      </c>
      <c r="F4379" s="231">
        <v>7.2475724000000004E-4</v>
      </c>
      <c r="G4379" s="231">
        <v>7.9071111000000003E-4</v>
      </c>
      <c r="H4379" s="231">
        <v>4.1383742000000003E-3</v>
      </c>
    </row>
    <row r="4380" spans="1:8">
      <c r="A4380" s="227" t="s">
        <v>127</v>
      </c>
      <c r="B4380" s="227" t="s">
        <v>109</v>
      </c>
      <c r="C4380" s="227" t="s">
        <v>66</v>
      </c>
      <c r="D4380" s="230">
        <v>249</v>
      </c>
      <c r="E4380" s="231">
        <v>6.6856776600000001E-3</v>
      </c>
      <c r="F4380" s="231">
        <v>6.9811631999999995E-4</v>
      </c>
      <c r="G4380" s="231">
        <v>7.8564232000000005E-4</v>
      </c>
      <c r="H4380" s="231">
        <v>5.2019185400000003E-3</v>
      </c>
    </row>
    <row r="4381" spans="1:8">
      <c r="A4381" s="227" t="s">
        <v>127</v>
      </c>
      <c r="B4381" s="227" t="s">
        <v>110</v>
      </c>
      <c r="C4381" s="227" t="s">
        <v>66</v>
      </c>
      <c r="D4381" s="230">
        <v>37</v>
      </c>
      <c r="E4381" s="231">
        <v>6.0232104400000002E-3</v>
      </c>
      <c r="F4381" s="231">
        <v>7.3041768999999998E-4</v>
      </c>
      <c r="G4381" s="231">
        <v>9.3155630000000004E-4</v>
      </c>
      <c r="H4381" s="231">
        <v>4.36123603E-3</v>
      </c>
    </row>
    <row r="4382" spans="1:8">
      <c r="A4382" s="227" t="s">
        <v>127</v>
      </c>
      <c r="B4382" s="227" t="s">
        <v>108</v>
      </c>
      <c r="C4382" s="227" t="s">
        <v>67</v>
      </c>
      <c r="D4382" s="230">
        <v>58</v>
      </c>
      <c r="E4382" s="231">
        <v>5.8409161200000002E-3</v>
      </c>
      <c r="F4382" s="231">
        <v>7.0222674999999995E-4</v>
      </c>
      <c r="G4382" s="231">
        <v>1.40066226E-3</v>
      </c>
      <c r="H4382" s="231">
        <v>3.7380266099999999E-3</v>
      </c>
    </row>
    <row r="4383" spans="1:8">
      <c r="A4383" s="227" t="s">
        <v>127</v>
      </c>
      <c r="B4383" s="227" t="s">
        <v>109</v>
      </c>
      <c r="C4383" s="227" t="s">
        <v>67</v>
      </c>
      <c r="D4383" s="230">
        <v>190</v>
      </c>
      <c r="E4383" s="231">
        <v>6.5299096199999997E-3</v>
      </c>
      <c r="F4383" s="231">
        <v>6.0105968999999999E-4</v>
      </c>
      <c r="G4383" s="231">
        <v>1.3967468300000001E-3</v>
      </c>
      <c r="H4383" s="231">
        <v>4.5321025999999999E-3</v>
      </c>
    </row>
    <row r="4384" spans="1:8">
      <c r="A4384" s="227" t="s">
        <v>127</v>
      </c>
      <c r="B4384" s="227" t="s">
        <v>110</v>
      </c>
      <c r="C4384" s="227" t="s">
        <v>67</v>
      </c>
      <c r="D4384" s="230">
        <v>33</v>
      </c>
      <c r="E4384" s="231">
        <v>6.1367141699999999E-3</v>
      </c>
      <c r="F4384" s="231">
        <v>6.5060303999999998E-4</v>
      </c>
      <c r="G4384" s="231">
        <v>1.1111108500000001E-3</v>
      </c>
      <c r="H4384" s="231">
        <v>4.3749997599999996E-3</v>
      </c>
    </row>
    <row r="4385" spans="1:8">
      <c r="A4385" s="227" t="s">
        <v>127</v>
      </c>
      <c r="B4385" s="227" t="s">
        <v>108</v>
      </c>
      <c r="C4385" s="227" t="s">
        <v>68</v>
      </c>
      <c r="D4385" s="230">
        <v>88</v>
      </c>
      <c r="E4385" s="231">
        <v>5.7512624000000002E-3</v>
      </c>
      <c r="F4385" s="231">
        <v>1.2144883400000001E-3</v>
      </c>
      <c r="G4385" s="231">
        <v>1.1574071600000001E-3</v>
      </c>
      <c r="H4385" s="231">
        <v>3.3793663299999999E-3</v>
      </c>
    </row>
    <row r="4386" spans="1:8">
      <c r="A4386" s="227" t="s">
        <v>127</v>
      </c>
      <c r="B4386" s="227" t="s">
        <v>109</v>
      </c>
      <c r="C4386" s="227" t="s">
        <v>68</v>
      </c>
      <c r="D4386" s="230">
        <v>316</v>
      </c>
      <c r="E4386" s="231">
        <v>6.1475179099999997E-3</v>
      </c>
      <c r="F4386" s="231">
        <v>9.6127056E-4</v>
      </c>
      <c r="G4386" s="231">
        <v>1.21450837E-3</v>
      </c>
      <c r="H4386" s="231">
        <v>3.9717385100000004E-3</v>
      </c>
    </row>
    <row r="4387" spans="1:8">
      <c r="A4387" s="227" t="s">
        <v>127</v>
      </c>
      <c r="B4387" s="227" t="s">
        <v>110</v>
      </c>
      <c r="C4387" s="227" t="s">
        <v>68</v>
      </c>
      <c r="D4387" s="230">
        <v>25</v>
      </c>
      <c r="E4387" s="231">
        <v>6.3874997999999999E-3</v>
      </c>
      <c r="F4387" s="231">
        <v>1.48287013E-3</v>
      </c>
      <c r="G4387" s="231">
        <v>1.6064813E-3</v>
      </c>
      <c r="H4387" s="231">
        <v>3.2981478799999999E-3</v>
      </c>
    </row>
    <row r="4388" spans="1:8">
      <c r="A4388" s="227" t="s">
        <v>127</v>
      </c>
      <c r="B4388" s="227" t="s">
        <v>108</v>
      </c>
      <c r="C4388" s="227" t="s">
        <v>69</v>
      </c>
      <c r="D4388" s="230">
        <v>30</v>
      </c>
      <c r="E4388" s="231">
        <v>3.9880398299999998E-3</v>
      </c>
      <c r="F4388" s="231">
        <v>9.3634231000000001E-4</v>
      </c>
      <c r="G4388" s="231">
        <v>5.4938253999999996E-4</v>
      </c>
      <c r="H4388" s="231">
        <v>2.5023145700000002E-3</v>
      </c>
    </row>
    <row r="4389" spans="1:8">
      <c r="A4389" s="227" t="s">
        <v>127</v>
      </c>
      <c r="B4389" s="227" t="s">
        <v>109</v>
      </c>
      <c r="C4389" s="227" t="s">
        <v>69</v>
      </c>
      <c r="D4389" s="230">
        <v>156</v>
      </c>
      <c r="E4389" s="231">
        <v>3.9000175699999999E-3</v>
      </c>
      <c r="F4389" s="231">
        <v>6.7990241000000001E-4</v>
      </c>
      <c r="G4389" s="231">
        <v>5.6163910999999995E-4</v>
      </c>
      <c r="H4389" s="231">
        <v>2.65847553E-3</v>
      </c>
    </row>
    <row r="4390" spans="1:8">
      <c r="A4390" s="227" t="s">
        <v>127</v>
      </c>
      <c r="B4390" s="227" t="s">
        <v>110</v>
      </c>
      <c r="C4390" s="227" t="s">
        <v>69</v>
      </c>
      <c r="D4390" s="230">
        <v>8</v>
      </c>
      <c r="E4390" s="231">
        <v>4.60503445E-3</v>
      </c>
      <c r="F4390" s="231">
        <v>9.0422438000000002E-4</v>
      </c>
      <c r="G4390" s="231">
        <v>4.1956006000000001E-4</v>
      </c>
      <c r="H4390" s="231">
        <v>3.2812497300000001E-3</v>
      </c>
    </row>
    <row r="4391" spans="1:8">
      <c r="A4391" s="227" t="s">
        <v>127</v>
      </c>
      <c r="B4391" s="227" t="s">
        <v>108</v>
      </c>
      <c r="C4391" s="227" t="s">
        <v>70</v>
      </c>
      <c r="D4391" s="230">
        <v>62</v>
      </c>
      <c r="E4391" s="231">
        <v>6.9373503800000003E-3</v>
      </c>
      <c r="F4391" s="231">
        <v>1.3254179299999999E-3</v>
      </c>
      <c r="G4391" s="231">
        <v>2.1193620800000002E-3</v>
      </c>
      <c r="H4391" s="231">
        <v>3.4925699700000001E-3</v>
      </c>
    </row>
    <row r="4392" spans="1:8">
      <c r="A4392" s="227" t="s">
        <v>127</v>
      </c>
      <c r="B4392" s="227" t="s">
        <v>109</v>
      </c>
      <c r="C4392" s="227" t="s">
        <v>70</v>
      </c>
      <c r="D4392" s="230">
        <v>170</v>
      </c>
      <c r="E4392" s="231">
        <v>7.8684638300000002E-3</v>
      </c>
      <c r="F4392" s="231">
        <v>1.2546294000000001E-3</v>
      </c>
      <c r="G4392" s="231">
        <v>2.0908221800000001E-3</v>
      </c>
      <c r="H4392" s="231">
        <v>4.52301174E-3</v>
      </c>
    </row>
    <row r="4393" spans="1:8">
      <c r="A4393" s="227" t="s">
        <v>127</v>
      </c>
      <c r="B4393" s="227" t="s">
        <v>110</v>
      </c>
      <c r="C4393" s="227" t="s">
        <v>70</v>
      </c>
      <c r="D4393" s="230">
        <v>31</v>
      </c>
      <c r="E4393" s="231">
        <v>7.0967739199999996E-3</v>
      </c>
      <c r="F4393" s="231">
        <v>1.4826013099999999E-3</v>
      </c>
      <c r="G4393" s="231">
        <v>2.0362900399999999E-3</v>
      </c>
      <c r="H4393" s="231">
        <v>3.5778820900000002E-3</v>
      </c>
    </row>
    <row r="4394" spans="1:8">
      <c r="A4394" s="227" t="s">
        <v>127</v>
      </c>
      <c r="B4394" s="227" t="s">
        <v>108</v>
      </c>
      <c r="C4394" s="227" t="s">
        <v>71</v>
      </c>
      <c r="D4394" s="230">
        <v>44</v>
      </c>
      <c r="E4394" s="231">
        <v>5.5250418099999999E-3</v>
      </c>
      <c r="F4394" s="231">
        <v>1.1400460299999999E-3</v>
      </c>
      <c r="G4394" s="231">
        <v>1.2026513E-3</v>
      </c>
      <c r="H4394" s="231">
        <v>3.18234404E-3</v>
      </c>
    </row>
    <row r="4395" spans="1:8">
      <c r="A4395" s="227" t="s">
        <v>127</v>
      </c>
      <c r="B4395" s="227" t="s">
        <v>109</v>
      </c>
      <c r="C4395" s="227" t="s">
        <v>71</v>
      </c>
      <c r="D4395" s="230">
        <v>204</v>
      </c>
      <c r="E4395" s="231">
        <v>6.7528478700000002E-3</v>
      </c>
      <c r="F4395" s="231">
        <v>9.7023623000000003E-4</v>
      </c>
      <c r="G4395" s="231">
        <v>1.32789781E-3</v>
      </c>
      <c r="H4395" s="231">
        <v>4.4547133400000003E-3</v>
      </c>
    </row>
    <row r="4396" spans="1:8">
      <c r="A4396" s="227" t="s">
        <v>127</v>
      </c>
      <c r="B4396" s="227" t="s">
        <v>110</v>
      </c>
      <c r="C4396" s="227" t="s">
        <v>71</v>
      </c>
      <c r="D4396" s="230">
        <v>20</v>
      </c>
      <c r="E4396" s="231">
        <v>6.2083330499999997E-3</v>
      </c>
      <c r="F4396" s="231">
        <v>1.08217568E-3</v>
      </c>
      <c r="G4396" s="231">
        <v>1.9265044400000001E-3</v>
      </c>
      <c r="H4396" s="231">
        <v>3.1996526000000001E-3</v>
      </c>
    </row>
    <row r="4397" spans="1:8">
      <c r="A4397" s="227" t="s">
        <v>127</v>
      </c>
      <c r="B4397" s="227" t="s">
        <v>108</v>
      </c>
      <c r="C4397" s="227" t="s">
        <v>72</v>
      </c>
      <c r="D4397" s="230">
        <v>76</v>
      </c>
      <c r="E4397" s="231">
        <v>6.7038252899999998E-3</v>
      </c>
      <c r="F4397" s="231">
        <v>1.2940116899999999E-3</v>
      </c>
      <c r="G4397" s="231">
        <v>1.4612266200000001E-3</v>
      </c>
      <c r="H4397" s="231">
        <v>3.94858654E-3</v>
      </c>
    </row>
    <row r="4398" spans="1:8">
      <c r="A4398" s="227" t="s">
        <v>127</v>
      </c>
      <c r="B4398" s="227" t="s">
        <v>109</v>
      </c>
      <c r="C4398" s="227" t="s">
        <v>72</v>
      </c>
      <c r="D4398" s="230">
        <v>338</v>
      </c>
      <c r="E4398" s="231">
        <v>6.6221164999999997E-3</v>
      </c>
      <c r="F4398" s="231">
        <v>1.2183251599999999E-3</v>
      </c>
      <c r="G4398" s="231">
        <v>1.46158615E-3</v>
      </c>
      <c r="H4398" s="231">
        <v>3.94220474E-3</v>
      </c>
    </row>
    <row r="4399" spans="1:8">
      <c r="A4399" s="227" t="s">
        <v>127</v>
      </c>
      <c r="B4399" s="227" t="s">
        <v>110</v>
      </c>
      <c r="C4399" s="227" t="s">
        <v>72</v>
      </c>
      <c r="D4399" s="230">
        <v>29</v>
      </c>
      <c r="E4399" s="231">
        <v>7.1424007599999997E-3</v>
      </c>
      <c r="F4399" s="231">
        <v>1.51301058E-3</v>
      </c>
      <c r="G4399" s="231">
        <v>1.7971740999999999E-3</v>
      </c>
      <c r="H4399" s="231">
        <v>3.8322155800000002E-3</v>
      </c>
    </row>
    <row r="4400" spans="1:8">
      <c r="A4400" s="227" t="s">
        <v>127</v>
      </c>
      <c r="B4400" s="227" t="s">
        <v>108</v>
      </c>
      <c r="C4400" s="227" t="s">
        <v>73</v>
      </c>
      <c r="D4400" s="230">
        <v>273</v>
      </c>
      <c r="E4400" s="231">
        <v>5.2292766499999997E-3</v>
      </c>
      <c r="F4400" s="231">
        <v>8.1641712000000001E-4</v>
      </c>
      <c r="G4400" s="231">
        <v>1.5010257299999999E-3</v>
      </c>
      <c r="H4400" s="231">
        <v>2.9118332900000001E-3</v>
      </c>
    </row>
    <row r="4401" spans="1:8">
      <c r="A4401" s="227" t="s">
        <v>127</v>
      </c>
      <c r="B4401" s="227" t="s">
        <v>109</v>
      </c>
      <c r="C4401" s="227" t="s">
        <v>73</v>
      </c>
      <c r="D4401" s="230">
        <v>589</v>
      </c>
      <c r="E4401" s="231">
        <v>6.8794014400000002E-3</v>
      </c>
      <c r="F4401" s="231">
        <v>7.0126287999999998E-4</v>
      </c>
      <c r="G4401" s="231">
        <v>1.94159489E-3</v>
      </c>
      <c r="H4401" s="231">
        <v>4.2365431799999999E-3</v>
      </c>
    </row>
    <row r="4402" spans="1:8">
      <c r="A4402" s="227" t="s">
        <v>127</v>
      </c>
      <c r="B4402" s="227" t="s">
        <v>110</v>
      </c>
      <c r="C4402" s="227" t="s">
        <v>73</v>
      </c>
      <c r="D4402" s="230">
        <v>120</v>
      </c>
      <c r="E4402" s="231">
        <v>6.30922042E-3</v>
      </c>
      <c r="F4402" s="231">
        <v>8.8483770999999995E-4</v>
      </c>
      <c r="G4402" s="231">
        <v>1.8890815500000001E-3</v>
      </c>
      <c r="H4402" s="231">
        <v>3.5353007000000001E-3</v>
      </c>
    </row>
    <row r="4403" spans="1:8">
      <c r="A4403" s="227" t="s">
        <v>127</v>
      </c>
      <c r="B4403" s="227" t="s">
        <v>108</v>
      </c>
      <c r="C4403" s="227" t="s">
        <v>74</v>
      </c>
      <c r="D4403" s="230">
        <v>219</v>
      </c>
      <c r="E4403" s="231">
        <v>5.17197252E-3</v>
      </c>
      <c r="F4403" s="231">
        <v>7.9565128000000005E-4</v>
      </c>
      <c r="G4403" s="231">
        <v>1.3376244899999999E-3</v>
      </c>
      <c r="H4403" s="231">
        <v>3.0386962699999998E-3</v>
      </c>
    </row>
    <row r="4404" spans="1:8">
      <c r="A4404" s="227" t="s">
        <v>127</v>
      </c>
      <c r="B4404" s="227" t="s">
        <v>109</v>
      </c>
      <c r="C4404" s="227" t="s">
        <v>74</v>
      </c>
      <c r="D4404" s="230">
        <v>468</v>
      </c>
      <c r="E4404" s="231">
        <v>6.76536755E-3</v>
      </c>
      <c r="F4404" s="231">
        <v>7.6116826000000005E-4</v>
      </c>
      <c r="G4404" s="231">
        <v>1.5605954799999999E-3</v>
      </c>
      <c r="H4404" s="231">
        <v>4.4436033500000003E-3</v>
      </c>
    </row>
    <row r="4405" spans="1:8">
      <c r="A4405" s="227" t="s">
        <v>127</v>
      </c>
      <c r="B4405" s="227" t="s">
        <v>110</v>
      </c>
      <c r="C4405" s="227" t="s">
        <v>74</v>
      </c>
      <c r="D4405" s="230">
        <v>110</v>
      </c>
      <c r="E4405" s="231">
        <v>5.3232320800000003E-3</v>
      </c>
      <c r="F4405" s="231">
        <v>8.3838358000000001E-4</v>
      </c>
      <c r="G4405" s="231">
        <v>1.15067318E-3</v>
      </c>
      <c r="H4405" s="231">
        <v>3.3341748299999998E-3</v>
      </c>
    </row>
    <row r="4406" spans="1:8">
      <c r="A4406" s="227" t="s">
        <v>127</v>
      </c>
      <c r="B4406" s="227" t="s">
        <v>108</v>
      </c>
      <c r="C4406" s="227" t="s">
        <v>75</v>
      </c>
      <c r="D4406" s="230">
        <v>34</v>
      </c>
      <c r="E4406" s="231">
        <v>4.7024780100000003E-3</v>
      </c>
      <c r="F4406" s="231">
        <v>6.0831947999999999E-4</v>
      </c>
      <c r="G4406" s="231">
        <v>9.0856455000000002E-4</v>
      </c>
      <c r="H4406" s="231">
        <v>3.1855934599999999E-3</v>
      </c>
    </row>
    <row r="4407" spans="1:8">
      <c r="A4407" s="227" t="s">
        <v>127</v>
      </c>
      <c r="B4407" s="227" t="s">
        <v>109</v>
      </c>
      <c r="C4407" s="227" t="s">
        <v>75</v>
      </c>
      <c r="D4407" s="230">
        <v>209</v>
      </c>
      <c r="E4407" s="231">
        <v>5.4403683700000004E-3</v>
      </c>
      <c r="F4407" s="231">
        <v>5.2681395E-4</v>
      </c>
      <c r="G4407" s="231">
        <v>1.00179402E-3</v>
      </c>
      <c r="H4407" s="231">
        <v>3.9117598999999998E-3</v>
      </c>
    </row>
    <row r="4408" spans="1:8">
      <c r="A4408" s="227" t="s">
        <v>127</v>
      </c>
      <c r="B4408" s="227" t="s">
        <v>110</v>
      </c>
      <c r="C4408" s="227" t="s">
        <v>75</v>
      </c>
      <c r="D4408" s="230">
        <v>14</v>
      </c>
      <c r="E4408" s="231">
        <v>5.6762563900000004E-3</v>
      </c>
      <c r="F4408" s="231">
        <v>6.2913336999999997E-4</v>
      </c>
      <c r="G4408" s="231">
        <v>8.3994682000000003E-4</v>
      </c>
      <c r="H4408" s="231">
        <v>4.2071756299999997E-3</v>
      </c>
    </row>
    <row r="4409" spans="1:8">
      <c r="A4409" s="227" t="s">
        <v>127</v>
      </c>
      <c r="B4409" s="227" t="s">
        <v>108</v>
      </c>
      <c r="C4409" s="227" t="s">
        <v>76</v>
      </c>
      <c r="D4409" s="230">
        <v>224</v>
      </c>
      <c r="E4409" s="231">
        <v>4.4796831400000002E-3</v>
      </c>
      <c r="F4409" s="231">
        <v>4.4761672999999997E-4</v>
      </c>
      <c r="G4409" s="231">
        <v>1.1022753000000001E-3</v>
      </c>
      <c r="H4409" s="231">
        <v>2.9297905900000001E-3</v>
      </c>
    </row>
    <row r="4410" spans="1:8">
      <c r="A4410" s="227" t="s">
        <v>127</v>
      </c>
      <c r="B4410" s="227" t="s">
        <v>109</v>
      </c>
      <c r="C4410" s="227" t="s">
        <v>76</v>
      </c>
      <c r="D4410" s="230">
        <v>288</v>
      </c>
      <c r="E4410" s="231">
        <v>5.8967091900000001E-3</v>
      </c>
      <c r="F4410" s="231">
        <v>3.6478404E-4</v>
      </c>
      <c r="G4410" s="231">
        <v>1.4918496800000001E-3</v>
      </c>
      <c r="H4410" s="231">
        <v>4.0400749799999998E-3</v>
      </c>
    </row>
    <row r="4411" spans="1:8">
      <c r="A4411" s="227" t="s">
        <v>127</v>
      </c>
      <c r="B4411" s="227" t="s">
        <v>110</v>
      </c>
      <c r="C4411" s="227" t="s">
        <v>76</v>
      </c>
      <c r="D4411" s="230">
        <v>61</v>
      </c>
      <c r="E4411" s="231">
        <v>5.2062459399999997E-3</v>
      </c>
      <c r="F4411" s="231">
        <v>5.0394635999999999E-4</v>
      </c>
      <c r="G4411" s="231">
        <v>1.16177118E-3</v>
      </c>
      <c r="H4411" s="231">
        <v>3.5405279699999999E-3</v>
      </c>
    </row>
    <row r="4412" spans="1:8">
      <c r="A4412" s="227" t="s">
        <v>127</v>
      </c>
      <c r="B4412" s="227" t="s">
        <v>108</v>
      </c>
      <c r="C4412" s="227" t="s">
        <v>77</v>
      </c>
      <c r="D4412" s="230">
        <v>220</v>
      </c>
      <c r="E4412" s="231">
        <v>5.52730405E-3</v>
      </c>
      <c r="F4412" s="231">
        <v>8.0929057000000005E-4</v>
      </c>
      <c r="G4412" s="231">
        <v>1.4904774700000001E-3</v>
      </c>
      <c r="H4412" s="231">
        <v>3.2275355300000002E-3</v>
      </c>
    </row>
    <row r="4413" spans="1:8">
      <c r="A4413" s="227" t="s">
        <v>127</v>
      </c>
      <c r="B4413" s="227" t="s">
        <v>109</v>
      </c>
      <c r="C4413" s="227" t="s">
        <v>77</v>
      </c>
      <c r="D4413" s="230">
        <v>558</v>
      </c>
      <c r="E4413" s="231">
        <v>6.2781052799999997E-3</v>
      </c>
      <c r="F4413" s="231">
        <v>6.5503426000000002E-4</v>
      </c>
      <c r="G4413" s="231">
        <v>1.7459426100000001E-3</v>
      </c>
      <c r="H4413" s="231">
        <v>3.8771279000000001E-3</v>
      </c>
    </row>
    <row r="4414" spans="1:8">
      <c r="A4414" s="227" t="s">
        <v>127</v>
      </c>
      <c r="B4414" s="227" t="s">
        <v>110</v>
      </c>
      <c r="C4414" s="227" t="s">
        <v>77</v>
      </c>
      <c r="D4414" s="230">
        <v>137</v>
      </c>
      <c r="E4414" s="231">
        <v>5.6834615099999996E-3</v>
      </c>
      <c r="F4414" s="231">
        <v>7.540887E-4</v>
      </c>
      <c r="G4414" s="231">
        <v>1.6981783200000001E-3</v>
      </c>
      <c r="H4414" s="231">
        <v>3.2311940000000002E-3</v>
      </c>
    </row>
    <row r="4415" spans="1:8">
      <c r="A4415" s="227" t="s">
        <v>127</v>
      </c>
      <c r="B4415" s="227" t="s">
        <v>108</v>
      </c>
      <c r="C4415" s="227" t="s">
        <v>78</v>
      </c>
      <c r="D4415" s="230">
        <v>60</v>
      </c>
      <c r="E4415" s="231">
        <v>5.9548608600000002E-3</v>
      </c>
      <c r="F4415" s="231">
        <v>1.12847198E-3</v>
      </c>
      <c r="G4415" s="231">
        <v>1.2235723200000001E-3</v>
      </c>
      <c r="H4415" s="231">
        <v>3.6028161E-3</v>
      </c>
    </row>
    <row r="4416" spans="1:8">
      <c r="A4416" s="227" t="s">
        <v>127</v>
      </c>
      <c r="B4416" s="227" t="s">
        <v>109</v>
      </c>
      <c r="C4416" s="227" t="s">
        <v>78</v>
      </c>
      <c r="D4416" s="230">
        <v>200</v>
      </c>
      <c r="E4416" s="231">
        <v>7.03310164E-3</v>
      </c>
      <c r="F4416" s="231">
        <v>1.00335625E-3</v>
      </c>
      <c r="G4416" s="231">
        <v>1.6083331E-3</v>
      </c>
      <c r="H4416" s="231">
        <v>4.4214118000000004E-3</v>
      </c>
    </row>
    <row r="4417" spans="1:8">
      <c r="A4417" s="227" t="s">
        <v>127</v>
      </c>
      <c r="B4417" s="227" t="s">
        <v>110</v>
      </c>
      <c r="C4417" s="227" t="s">
        <v>78</v>
      </c>
      <c r="D4417" s="230">
        <v>42</v>
      </c>
      <c r="E4417" s="231">
        <v>6.5578150199999997E-3</v>
      </c>
      <c r="F4417" s="231">
        <v>1.22409591E-3</v>
      </c>
      <c r="G4417" s="231">
        <v>1.5649798500000001E-3</v>
      </c>
      <c r="H4417" s="231">
        <v>3.7687387299999999E-3</v>
      </c>
    </row>
    <row r="4418" spans="1:8">
      <c r="A4418" s="227" t="s">
        <v>127</v>
      </c>
      <c r="B4418" s="227" t="s">
        <v>108</v>
      </c>
      <c r="C4418" s="227" t="s">
        <v>79</v>
      </c>
      <c r="D4418" s="230">
        <v>3222</v>
      </c>
      <c r="E4418" s="231">
        <v>4.4323528499999997E-3</v>
      </c>
      <c r="F4418" s="231">
        <v>9.3812121000000001E-4</v>
      </c>
      <c r="G4418" s="231">
        <v>6.9207693999999995E-4</v>
      </c>
      <c r="H4418" s="231">
        <v>2.8021542199999998E-3</v>
      </c>
    </row>
    <row r="4419" spans="1:8">
      <c r="A4419" s="227" t="s">
        <v>127</v>
      </c>
      <c r="B4419" s="227" t="s">
        <v>109</v>
      </c>
      <c r="C4419" s="227" t="s">
        <v>79</v>
      </c>
      <c r="D4419" s="230">
        <v>1842</v>
      </c>
      <c r="E4419" s="231">
        <v>4.5215544299999997E-3</v>
      </c>
      <c r="F4419" s="231">
        <v>7.7537475000000005E-4</v>
      </c>
      <c r="G4419" s="231">
        <v>7.0011186000000004E-4</v>
      </c>
      <c r="H4419" s="231">
        <v>3.0460673399999999E-3</v>
      </c>
    </row>
    <row r="4420" spans="1:8">
      <c r="A4420" s="227" t="s">
        <v>127</v>
      </c>
      <c r="B4420" s="227" t="s">
        <v>110</v>
      </c>
      <c r="C4420" s="227" t="s">
        <v>79</v>
      </c>
      <c r="D4420" s="230">
        <v>364</v>
      </c>
      <c r="E4420" s="231">
        <v>4.2625023000000001E-3</v>
      </c>
      <c r="F4420" s="231">
        <v>8.8776939000000002E-4</v>
      </c>
      <c r="G4420" s="231">
        <v>6.8770325999999995E-4</v>
      </c>
      <c r="H4420" s="231">
        <v>2.6870291599999999E-3</v>
      </c>
    </row>
    <row r="4421" spans="1:8">
      <c r="A4421" s="227" t="s">
        <v>127</v>
      </c>
      <c r="B4421" s="227" t="s">
        <v>108</v>
      </c>
      <c r="C4421" s="227" t="s">
        <v>80</v>
      </c>
      <c r="D4421" s="230">
        <v>595</v>
      </c>
      <c r="E4421" s="231">
        <v>4.6159933899999998E-3</v>
      </c>
      <c r="F4421" s="231">
        <v>1.24221887E-3</v>
      </c>
      <c r="G4421" s="231">
        <v>4.9550630000000004E-4</v>
      </c>
      <c r="H4421" s="231">
        <v>2.8782677200000001E-3</v>
      </c>
    </row>
    <row r="4422" spans="1:8">
      <c r="A4422" s="227" t="s">
        <v>127</v>
      </c>
      <c r="B4422" s="227" t="s">
        <v>109</v>
      </c>
      <c r="C4422" s="227" t="s">
        <v>80</v>
      </c>
      <c r="D4422" s="230">
        <v>1384</v>
      </c>
      <c r="E4422" s="231">
        <v>4.7320398800000003E-3</v>
      </c>
      <c r="F4422" s="231">
        <v>9.7687169000000009E-4</v>
      </c>
      <c r="G4422" s="231">
        <v>4.7770628000000002E-4</v>
      </c>
      <c r="H4422" s="231">
        <v>3.2774614300000002E-3</v>
      </c>
    </row>
    <row r="4423" spans="1:8">
      <c r="A4423" s="227" t="s">
        <v>127</v>
      </c>
      <c r="B4423" s="227" t="s">
        <v>110</v>
      </c>
      <c r="C4423" s="227" t="s">
        <v>80</v>
      </c>
      <c r="D4423" s="230">
        <v>211</v>
      </c>
      <c r="E4423" s="231">
        <v>4.6031352100000004E-3</v>
      </c>
      <c r="F4423" s="231">
        <v>1.2598185300000001E-3</v>
      </c>
      <c r="G4423" s="231">
        <v>4.6811895000000001E-4</v>
      </c>
      <c r="H4423" s="231">
        <v>2.8751972500000002E-3</v>
      </c>
    </row>
    <row r="4424" spans="1:8">
      <c r="A4424" s="227" t="s">
        <v>127</v>
      </c>
      <c r="B4424" s="227" t="s">
        <v>108</v>
      </c>
      <c r="C4424" s="227" t="s">
        <v>119</v>
      </c>
      <c r="D4424" s="230">
        <v>282</v>
      </c>
      <c r="E4424" s="231">
        <v>5.0338190699999999E-3</v>
      </c>
      <c r="F4424" s="231">
        <v>1.0190107999999999E-3</v>
      </c>
      <c r="G4424" s="231">
        <v>9.8034845999999992E-4</v>
      </c>
      <c r="H4424" s="231">
        <v>3.0344593300000002E-3</v>
      </c>
    </row>
    <row r="4425" spans="1:8">
      <c r="A4425" s="227" t="s">
        <v>127</v>
      </c>
      <c r="B4425" s="227" t="s">
        <v>109</v>
      </c>
      <c r="C4425" s="227" t="s">
        <v>119</v>
      </c>
      <c r="D4425" s="230">
        <v>491</v>
      </c>
      <c r="E4425" s="231">
        <v>6.0994425099999998E-3</v>
      </c>
      <c r="F4425" s="231">
        <v>9.9687877000000005E-4</v>
      </c>
      <c r="G4425" s="231">
        <v>1.18989002E-3</v>
      </c>
      <c r="H4425" s="231">
        <v>3.91267326E-3</v>
      </c>
    </row>
    <row r="4426" spans="1:8">
      <c r="A4426" s="227" t="s">
        <v>127</v>
      </c>
      <c r="B4426" s="227" t="s">
        <v>110</v>
      </c>
      <c r="C4426" s="227" t="s">
        <v>119</v>
      </c>
      <c r="D4426" s="230">
        <v>103</v>
      </c>
      <c r="E4426" s="231">
        <v>5.3292428299999998E-3</v>
      </c>
      <c r="F4426" s="231">
        <v>9.5795102999999995E-4</v>
      </c>
      <c r="G4426" s="231">
        <v>1.0349243000000001E-3</v>
      </c>
      <c r="H4426" s="231">
        <v>3.3363670400000001E-3</v>
      </c>
    </row>
    <row r="4427" spans="1:8">
      <c r="A4427" s="227" t="s">
        <v>127</v>
      </c>
      <c r="B4427" s="227" t="s">
        <v>108</v>
      </c>
      <c r="C4427" s="227" t="s">
        <v>82</v>
      </c>
      <c r="D4427" s="230">
        <v>88</v>
      </c>
      <c r="E4427" s="231">
        <v>5.9623576799999996E-3</v>
      </c>
      <c r="F4427" s="231">
        <v>1.2403984999999999E-3</v>
      </c>
      <c r="G4427" s="231">
        <v>1.5163349700000001E-3</v>
      </c>
      <c r="H4427" s="231">
        <v>3.2056237000000001E-3</v>
      </c>
    </row>
    <row r="4428" spans="1:8">
      <c r="A4428" s="227" t="s">
        <v>127</v>
      </c>
      <c r="B4428" s="227" t="s">
        <v>109</v>
      </c>
      <c r="C4428" s="227" t="s">
        <v>82</v>
      </c>
      <c r="D4428" s="230">
        <v>237</v>
      </c>
      <c r="E4428" s="231">
        <v>6.4426079799999999E-3</v>
      </c>
      <c r="F4428" s="231">
        <v>1.0064558499999999E-3</v>
      </c>
      <c r="G4428" s="231">
        <v>1.3984116300000001E-3</v>
      </c>
      <c r="H4428" s="231">
        <v>4.0377400299999996E-3</v>
      </c>
    </row>
    <row r="4429" spans="1:8">
      <c r="A4429" s="227" t="s">
        <v>127</v>
      </c>
      <c r="B4429" s="227" t="s">
        <v>110</v>
      </c>
      <c r="C4429" s="227" t="s">
        <v>82</v>
      </c>
      <c r="D4429" s="230">
        <v>40</v>
      </c>
      <c r="E4429" s="231">
        <v>6.9592011200000003E-3</v>
      </c>
      <c r="F4429" s="231">
        <v>1.59809004E-3</v>
      </c>
      <c r="G4429" s="231">
        <v>1.5610530300000001E-3</v>
      </c>
      <c r="H4429" s="231">
        <v>3.80005763E-3</v>
      </c>
    </row>
    <row r="4430" spans="1:8">
      <c r="A4430" s="227" t="s">
        <v>127</v>
      </c>
      <c r="B4430" s="227" t="s">
        <v>108</v>
      </c>
      <c r="C4430" s="227" t="s">
        <v>83</v>
      </c>
      <c r="D4430" s="230">
        <v>163</v>
      </c>
      <c r="E4430" s="231">
        <v>5.17389488E-3</v>
      </c>
      <c r="F4430" s="231">
        <v>7.7830296999999995E-4</v>
      </c>
      <c r="G4430" s="231">
        <v>8.9809112000000001E-4</v>
      </c>
      <c r="H4430" s="231">
        <v>3.4975003400000001E-3</v>
      </c>
    </row>
    <row r="4431" spans="1:8">
      <c r="A4431" s="227" t="s">
        <v>127</v>
      </c>
      <c r="B4431" s="227" t="s">
        <v>109</v>
      </c>
      <c r="C4431" s="227" t="s">
        <v>83</v>
      </c>
      <c r="D4431" s="230">
        <v>322</v>
      </c>
      <c r="E4431" s="231">
        <v>5.7533210099999996E-3</v>
      </c>
      <c r="F4431" s="231">
        <v>7.3621152000000005E-4</v>
      </c>
      <c r="G4431" s="231">
        <v>9.8943931000000001E-4</v>
      </c>
      <c r="H4431" s="231">
        <v>4.0276697E-3</v>
      </c>
    </row>
    <row r="4432" spans="1:8">
      <c r="A4432" s="227" t="s">
        <v>127</v>
      </c>
      <c r="B4432" s="227" t="s">
        <v>110</v>
      </c>
      <c r="C4432" s="227" t="s">
        <v>83</v>
      </c>
      <c r="D4432" s="230">
        <v>88</v>
      </c>
      <c r="E4432" s="231">
        <v>5.1344168400000003E-3</v>
      </c>
      <c r="F4432" s="231">
        <v>6.5919586000000004E-4</v>
      </c>
      <c r="G4432" s="231">
        <v>9.3565844E-4</v>
      </c>
      <c r="H4432" s="231">
        <v>3.5395620299999999E-3</v>
      </c>
    </row>
    <row r="4433" spans="1:8">
      <c r="A4433" s="227" t="s">
        <v>127</v>
      </c>
      <c r="B4433" s="227" t="s">
        <v>108</v>
      </c>
      <c r="C4433" s="227" t="s">
        <v>84</v>
      </c>
      <c r="D4433" s="230">
        <v>113</v>
      </c>
      <c r="E4433" s="231">
        <v>4.2845580699999997E-3</v>
      </c>
      <c r="F4433" s="231">
        <v>7.8929015000000005E-4</v>
      </c>
      <c r="G4433" s="231">
        <v>7.0642796999999995E-4</v>
      </c>
      <c r="H4433" s="231">
        <v>2.7888394799999998E-3</v>
      </c>
    </row>
    <row r="4434" spans="1:8">
      <c r="A4434" s="227" t="s">
        <v>127</v>
      </c>
      <c r="B4434" s="227" t="s">
        <v>109</v>
      </c>
      <c r="C4434" s="227" t="s">
        <v>84</v>
      </c>
      <c r="D4434" s="230">
        <v>328</v>
      </c>
      <c r="E4434" s="231">
        <v>5.1107650500000004E-3</v>
      </c>
      <c r="F4434" s="231">
        <v>6.1571931999999995E-4</v>
      </c>
      <c r="G4434" s="231">
        <v>9.1798615000000003E-4</v>
      </c>
      <c r="H4434" s="231">
        <v>3.5770590800000002E-3</v>
      </c>
    </row>
    <row r="4435" spans="1:8">
      <c r="A4435" s="227" t="s">
        <v>127</v>
      </c>
      <c r="B4435" s="227" t="s">
        <v>110</v>
      </c>
      <c r="C4435" s="227" t="s">
        <v>84</v>
      </c>
      <c r="D4435" s="230">
        <v>36</v>
      </c>
      <c r="E4435" s="231">
        <v>4.3843232699999997E-3</v>
      </c>
      <c r="F4435" s="231">
        <v>6.0828157000000001E-4</v>
      </c>
      <c r="G4435" s="231">
        <v>5.8802699999999997E-4</v>
      </c>
      <c r="H4435" s="231">
        <v>3.18801419E-3</v>
      </c>
    </row>
    <row r="4436" spans="1:8">
      <c r="A4436" s="227" t="s">
        <v>127</v>
      </c>
      <c r="B4436" s="227" t="s">
        <v>108</v>
      </c>
      <c r="C4436" s="227" t="s">
        <v>87</v>
      </c>
      <c r="D4436" s="230">
        <v>162</v>
      </c>
      <c r="E4436" s="231">
        <v>5.4501026200000002E-3</v>
      </c>
      <c r="F4436" s="231">
        <v>1.0090161099999999E-3</v>
      </c>
      <c r="G4436" s="231">
        <v>8.5891036000000003E-4</v>
      </c>
      <c r="H4436" s="231">
        <v>3.5821757100000001E-3</v>
      </c>
    </row>
    <row r="4437" spans="1:8">
      <c r="A4437" s="227" t="s">
        <v>127</v>
      </c>
      <c r="B4437" s="227" t="s">
        <v>109</v>
      </c>
      <c r="C4437" s="227" t="s">
        <v>87</v>
      </c>
      <c r="D4437" s="230">
        <v>399</v>
      </c>
      <c r="E4437" s="231">
        <v>6.2314058399999999E-3</v>
      </c>
      <c r="F4437" s="231">
        <v>7.5066113000000004E-4</v>
      </c>
      <c r="G4437" s="231">
        <v>1.10658566E-3</v>
      </c>
      <c r="H4437" s="231">
        <v>4.37415854E-3</v>
      </c>
    </row>
    <row r="4438" spans="1:8">
      <c r="A4438" s="227" t="s">
        <v>127</v>
      </c>
      <c r="B4438" s="227" t="s">
        <v>110</v>
      </c>
      <c r="C4438" s="227" t="s">
        <v>87</v>
      </c>
      <c r="D4438" s="230">
        <v>44</v>
      </c>
      <c r="E4438" s="231">
        <v>6.3149724200000003E-3</v>
      </c>
      <c r="F4438" s="231">
        <v>7.9466515999999997E-4</v>
      </c>
      <c r="G4438" s="231">
        <v>1.1279458899999999E-3</v>
      </c>
      <c r="H4438" s="231">
        <v>4.3923609000000004E-3</v>
      </c>
    </row>
    <row r="4439" spans="1:8">
      <c r="A4439" s="227" t="s">
        <v>127</v>
      </c>
      <c r="B4439" s="227" t="s">
        <v>108</v>
      </c>
      <c r="C4439" s="227" t="s">
        <v>88</v>
      </c>
      <c r="D4439" s="230">
        <v>196</v>
      </c>
      <c r="E4439" s="231">
        <v>4.7515114799999997E-3</v>
      </c>
      <c r="F4439" s="231">
        <v>1.11613024E-3</v>
      </c>
      <c r="G4439" s="231">
        <v>7.3448108000000005E-4</v>
      </c>
      <c r="H4439" s="231">
        <v>2.90089969E-3</v>
      </c>
    </row>
    <row r="4440" spans="1:8">
      <c r="A4440" s="227" t="s">
        <v>127</v>
      </c>
      <c r="B4440" s="227" t="s">
        <v>109</v>
      </c>
      <c r="C4440" s="227" t="s">
        <v>88</v>
      </c>
      <c r="D4440" s="230">
        <v>638</v>
      </c>
      <c r="E4440" s="231">
        <v>5.1261717000000004E-3</v>
      </c>
      <c r="F4440" s="231">
        <v>9.2665133E-4</v>
      </c>
      <c r="G4440" s="231">
        <v>8.0497841999999998E-4</v>
      </c>
      <c r="H4440" s="231">
        <v>3.39454144E-3</v>
      </c>
    </row>
    <row r="4441" spans="1:8">
      <c r="A4441" s="227" t="s">
        <v>127</v>
      </c>
      <c r="B4441" s="227" t="s">
        <v>110</v>
      </c>
      <c r="C4441" s="227" t="s">
        <v>88</v>
      </c>
      <c r="D4441" s="230">
        <v>105</v>
      </c>
      <c r="E4441" s="231">
        <v>4.8160270700000002E-3</v>
      </c>
      <c r="F4441" s="231">
        <v>1.0804671100000001E-3</v>
      </c>
      <c r="G4441" s="231">
        <v>8.2396360000000003E-4</v>
      </c>
      <c r="H4441" s="231">
        <v>2.9115958799999998E-3</v>
      </c>
    </row>
    <row r="4442" spans="1:8">
      <c r="A4442" s="227" t="s">
        <v>127</v>
      </c>
      <c r="B4442" s="227" t="s">
        <v>108</v>
      </c>
      <c r="C4442" s="227" t="s">
        <v>89</v>
      </c>
      <c r="D4442" s="230">
        <v>97</v>
      </c>
      <c r="E4442" s="231">
        <v>5.5155830000000001E-3</v>
      </c>
      <c r="F4442" s="231">
        <v>1.3579846799999999E-3</v>
      </c>
      <c r="G4442" s="231">
        <v>1.2420052999999999E-3</v>
      </c>
      <c r="H4442" s="231">
        <v>2.9155925700000002E-3</v>
      </c>
    </row>
    <row r="4443" spans="1:8">
      <c r="A4443" s="227" t="s">
        <v>127</v>
      </c>
      <c r="B4443" s="227" t="s">
        <v>109</v>
      </c>
      <c r="C4443" s="227" t="s">
        <v>89</v>
      </c>
      <c r="D4443" s="230">
        <v>298</v>
      </c>
      <c r="E4443" s="231">
        <v>6.4405059299999998E-3</v>
      </c>
      <c r="F4443" s="231">
        <v>1.1056345400000001E-3</v>
      </c>
      <c r="G4443" s="231">
        <v>1.3716829E-3</v>
      </c>
      <c r="H4443" s="231">
        <v>3.9631880100000003E-3</v>
      </c>
    </row>
    <row r="4444" spans="1:8">
      <c r="A4444" s="227" t="s">
        <v>127</v>
      </c>
      <c r="B4444" s="227" t="s">
        <v>110</v>
      </c>
      <c r="C4444" s="227" t="s">
        <v>89</v>
      </c>
      <c r="D4444" s="230">
        <v>43</v>
      </c>
      <c r="E4444" s="231">
        <v>6.5199717000000001E-3</v>
      </c>
      <c r="F4444" s="231">
        <v>1.4769054500000001E-3</v>
      </c>
      <c r="G4444" s="231">
        <v>1.56384558E-3</v>
      </c>
      <c r="H4444" s="231">
        <v>3.4792202700000001E-3</v>
      </c>
    </row>
    <row r="4445" spans="1:8">
      <c r="A4445" s="227" t="s">
        <v>127</v>
      </c>
      <c r="B4445" s="227" t="s">
        <v>108</v>
      </c>
      <c r="C4445" s="227" t="s">
        <v>90</v>
      </c>
      <c r="D4445" s="230">
        <v>47</v>
      </c>
      <c r="E4445" s="231">
        <v>4.9276002299999998E-3</v>
      </c>
      <c r="F4445" s="231">
        <v>7.1143593000000003E-4</v>
      </c>
      <c r="G4445" s="231">
        <v>1.0453603000000001E-3</v>
      </c>
      <c r="H4445" s="231">
        <v>3.1708035199999999E-3</v>
      </c>
    </row>
    <row r="4446" spans="1:8">
      <c r="A4446" s="227" t="s">
        <v>127</v>
      </c>
      <c r="B4446" s="227" t="s">
        <v>109</v>
      </c>
      <c r="C4446" s="227" t="s">
        <v>90</v>
      </c>
      <c r="D4446" s="230">
        <v>268</v>
      </c>
      <c r="E4446" s="231">
        <v>6.3359847599999998E-3</v>
      </c>
      <c r="F4446" s="231">
        <v>6.5117097999999995E-4</v>
      </c>
      <c r="G4446" s="231">
        <v>1.37221852E-3</v>
      </c>
      <c r="H4446" s="231">
        <v>4.3125947599999999E-3</v>
      </c>
    </row>
    <row r="4447" spans="1:8">
      <c r="A4447" s="227" t="s">
        <v>127</v>
      </c>
      <c r="B4447" s="227" t="s">
        <v>110</v>
      </c>
      <c r="C4447" s="227" t="s">
        <v>90</v>
      </c>
      <c r="D4447" s="230">
        <v>37</v>
      </c>
      <c r="E4447" s="231">
        <v>6.6328826699999996E-3</v>
      </c>
      <c r="F4447" s="231">
        <v>9.5970946999999996E-4</v>
      </c>
      <c r="G4447" s="231">
        <v>1.6913785899999999E-3</v>
      </c>
      <c r="H4447" s="231">
        <v>3.9817940000000003E-3</v>
      </c>
    </row>
    <row r="4448" spans="1:8">
      <c r="A4448" s="227" t="s">
        <v>127</v>
      </c>
      <c r="B4448" s="227" t="s">
        <v>108</v>
      </c>
      <c r="C4448" s="227" t="s">
        <v>91</v>
      </c>
      <c r="D4448" s="230">
        <v>270</v>
      </c>
      <c r="E4448" s="231">
        <v>4.7410405799999996E-3</v>
      </c>
      <c r="F4448" s="231">
        <v>9.9699905999999991E-4</v>
      </c>
      <c r="G4448" s="231">
        <v>4.9395551000000005E-4</v>
      </c>
      <c r="H4448" s="231">
        <v>3.25008549E-3</v>
      </c>
    </row>
    <row r="4449" spans="1:8">
      <c r="A4449" s="227" t="s">
        <v>127</v>
      </c>
      <c r="B4449" s="227" t="s">
        <v>109</v>
      </c>
      <c r="C4449" s="227" t="s">
        <v>91</v>
      </c>
      <c r="D4449" s="230">
        <v>704</v>
      </c>
      <c r="E4449" s="231">
        <v>4.7393529300000002E-3</v>
      </c>
      <c r="F4449" s="231">
        <v>7.8577089E-4</v>
      </c>
      <c r="G4449" s="231">
        <v>4.7284341999999997E-4</v>
      </c>
      <c r="H4449" s="231">
        <v>3.48073814E-3</v>
      </c>
    </row>
    <row r="4450" spans="1:8">
      <c r="A4450" s="227" t="s">
        <v>127</v>
      </c>
      <c r="B4450" s="227" t="s">
        <v>110</v>
      </c>
      <c r="C4450" s="227" t="s">
        <v>91</v>
      </c>
      <c r="D4450" s="230">
        <v>138</v>
      </c>
      <c r="E4450" s="231">
        <v>4.4741342400000002E-3</v>
      </c>
      <c r="F4450" s="231">
        <v>8.3769433999999999E-4</v>
      </c>
      <c r="G4450" s="231">
        <v>4.8468505999999998E-4</v>
      </c>
      <c r="H4450" s="231">
        <v>3.1517542899999998E-3</v>
      </c>
    </row>
    <row r="4451" spans="1:8">
      <c r="A4451" s="227" t="s">
        <v>127</v>
      </c>
      <c r="B4451" s="227" t="s">
        <v>108</v>
      </c>
      <c r="C4451" s="227" t="s">
        <v>92</v>
      </c>
      <c r="D4451" s="230">
        <v>69</v>
      </c>
      <c r="E4451" s="231">
        <v>4.44125713E-3</v>
      </c>
      <c r="F4451" s="231">
        <v>6.7968301999999997E-4</v>
      </c>
      <c r="G4451" s="231">
        <v>8.8097131999999995E-4</v>
      </c>
      <c r="H4451" s="231">
        <v>2.88060229E-3</v>
      </c>
    </row>
    <row r="4452" spans="1:8">
      <c r="A4452" s="227" t="s">
        <v>127</v>
      </c>
      <c r="B4452" s="227" t="s">
        <v>109</v>
      </c>
      <c r="C4452" s="227" t="s">
        <v>92</v>
      </c>
      <c r="D4452" s="230">
        <v>285</v>
      </c>
      <c r="E4452" s="231">
        <v>6.8589178899999999E-3</v>
      </c>
      <c r="F4452" s="231">
        <v>7.2335908999999999E-4</v>
      </c>
      <c r="G4452" s="231">
        <v>1.26466024E-3</v>
      </c>
      <c r="H4452" s="231">
        <v>4.87089806E-3</v>
      </c>
    </row>
    <row r="4453" spans="1:8">
      <c r="A4453" s="227" t="s">
        <v>127</v>
      </c>
      <c r="B4453" s="227" t="s">
        <v>110</v>
      </c>
      <c r="C4453" s="227" t="s">
        <v>92</v>
      </c>
      <c r="D4453" s="230">
        <v>60</v>
      </c>
      <c r="E4453" s="231">
        <v>5.9243825000000003E-3</v>
      </c>
      <c r="F4453" s="231">
        <v>6.4737633000000005E-4</v>
      </c>
      <c r="G4453" s="231">
        <v>1.1035877000000001E-3</v>
      </c>
      <c r="H4453" s="231">
        <v>4.17341798E-3</v>
      </c>
    </row>
    <row r="4454" spans="1:8">
      <c r="A4454" s="227" t="s">
        <v>127</v>
      </c>
      <c r="B4454" s="227" t="s">
        <v>108</v>
      </c>
      <c r="C4454" s="227" t="s">
        <v>93</v>
      </c>
      <c r="D4454" s="230">
        <v>70</v>
      </c>
      <c r="E4454" s="231">
        <v>5.2463621700000003E-3</v>
      </c>
      <c r="F4454" s="231">
        <v>1.0600196100000001E-3</v>
      </c>
      <c r="G4454" s="231">
        <v>1.54133571E-3</v>
      </c>
      <c r="H4454" s="231">
        <v>2.6450063699999999E-3</v>
      </c>
    </row>
    <row r="4455" spans="1:8">
      <c r="A4455" s="227" t="s">
        <v>127</v>
      </c>
      <c r="B4455" s="227" t="s">
        <v>109</v>
      </c>
      <c r="C4455" s="227" t="s">
        <v>93</v>
      </c>
      <c r="D4455" s="230">
        <v>216</v>
      </c>
      <c r="E4455" s="231">
        <v>6.8812154500000004E-3</v>
      </c>
      <c r="F4455" s="231">
        <v>9.8170629000000008E-4</v>
      </c>
      <c r="G4455" s="231">
        <v>1.8299358899999999E-3</v>
      </c>
      <c r="H4455" s="231">
        <v>4.0695727999999999E-3</v>
      </c>
    </row>
    <row r="4456" spans="1:8">
      <c r="A4456" s="227" t="s">
        <v>127</v>
      </c>
      <c r="B4456" s="227" t="s">
        <v>110</v>
      </c>
      <c r="C4456" s="227" t="s">
        <v>93</v>
      </c>
      <c r="D4456" s="230">
        <v>30</v>
      </c>
      <c r="E4456" s="231">
        <v>6.8310183E-3</v>
      </c>
      <c r="F4456" s="231">
        <v>1.01928988E-3</v>
      </c>
      <c r="G4456" s="231">
        <v>1.6979163800000001E-3</v>
      </c>
      <c r="H4456" s="231">
        <v>4.1138114700000001E-3</v>
      </c>
    </row>
    <row r="4457" spans="1:8">
      <c r="A4457" s="227" t="s">
        <v>127</v>
      </c>
      <c r="B4457" s="227" t="s">
        <v>108</v>
      </c>
      <c r="C4457" s="227" t="s">
        <v>94</v>
      </c>
      <c r="D4457" s="230">
        <v>74</v>
      </c>
      <c r="E4457" s="231">
        <v>5.1695442899999996E-3</v>
      </c>
      <c r="F4457" s="231">
        <v>9.4266116000000003E-4</v>
      </c>
      <c r="G4457" s="231">
        <v>1.1793040599999999E-3</v>
      </c>
      <c r="H4457" s="231">
        <v>3.0475785899999998E-3</v>
      </c>
    </row>
    <row r="4458" spans="1:8">
      <c r="A4458" s="227" t="s">
        <v>127</v>
      </c>
      <c r="B4458" s="227" t="s">
        <v>109</v>
      </c>
      <c r="C4458" s="227" t="s">
        <v>94</v>
      </c>
      <c r="D4458" s="230">
        <v>236</v>
      </c>
      <c r="E4458" s="231">
        <v>6.2262140699999996E-3</v>
      </c>
      <c r="F4458" s="231">
        <v>8.6888899999999997E-4</v>
      </c>
      <c r="G4458" s="231">
        <v>1.35043919E-3</v>
      </c>
      <c r="H4458" s="231">
        <v>4.0068853400000003E-3</v>
      </c>
    </row>
    <row r="4459" spans="1:8">
      <c r="A4459" s="227" t="s">
        <v>127</v>
      </c>
      <c r="B4459" s="227" t="s">
        <v>110</v>
      </c>
      <c r="C4459" s="227" t="s">
        <v>94</v>
      </c>
      <c r="D4459" s="230">
        <v>57</v>
      </c>
      <c r="E4459" s="231">
        <v>5.4911872199999998E-3</v>
      </c>
      <c r="F4459" s="231">
        <v>9.4318525000000001E-4</v>
      </c>
      <c r="G4459" s="231">
        <v>1.16918431E-3</v>
      </c>
      <c r="H4459" s="231">
        <v>3.3788171699999999E-3</v>
      </c>
    </row>
    <row r="4460" spans="1:8">
      <c r="A4460" s="227" t="s">
        <v>127</v>
      </c>
      <c r="B4460" s="227" t="s">
        <v>108</v>
      </c>
      <c r="C4460" s="227" t="s">
        <v>95</v>
      </c>
      <c r="D4460" s="230">
        <v>19</v>
      </c>
      <c r="E4460" s="231">
        <v>6.9036303300000004E-3</v>
      </c>
      <c r="F4460" s="231">
        <v>6.0977074999999997E-4</v>
      </c>
      <c r="G4460" s="231">
        <v>7.6998021999999996E-4</v>
      </c>
      <c r="H4460" s="231">
        <v>5.5238789000000002E-3</v>
      </c>
    </row>
    <row r="4461" spans="1:8">
      <c r="A4461" s="227" t="s">
        <v>127</v>
      </c>
      <c r="B4461" s="227" t="s">
        <v>109</v>
      </c>
      <c r="C4461" s="227" t="s">
        <v>95</v>
      </c>
      <c r="D4461" s="230">
        <v>135</v>
      </c>
      <c r="E4461" s="231">
        <v>6.7068756300000002E-3</v>
      </c>
      <c r="F4461" s="231">
        <v>6.3400182000000001E-4</v>
      </c>
      <c r="G4461" s="231">
        <v>1.1576643800000001E-3</v>
      </c>
      <c r="H4461" s="231">
        <v>4.9152089399999996E-3</v>
      </c>
    </row>
    <row r="4462" spans="1:8">
      <c r="A4462" s="227" t="s">
        <v>127</v>
      </c>
      <c r="B4462" s="227" t="s">
        <v>110</v>
      </c>
      <c r="C4462" s="227" t="s">
        <v>95</v>
      </c>
      <c r="D4462" s="230">
        <v>19</v>
      </c>
      <c r="E4462" s="231">
        <v>6.3827970299999998E-3</v>
      </c>
      <c r="F4462" s="231">
        <v>7.3343061999999999E-4</v>
      </c>
      <c r="G4462" s="231">
        <v>1.5143759800000001E-3</v>
      </c>
      <c r="H4462" s="231">
        <v>4.1349899799999999E-3</v>
      </c>
    </row>
    <row r="4463" spans="1:8">
      <c r="A4463" s="227" t="s">
        <v>127</v>
      </c>
      <c r="B4463" s="227" t="s">
        <v>108</v>
      </c>
      <c r="C4463" s="227" t="s">
        <v>96</v>
      </c>
      <c r="D4463" s="230">
        <v>136</v>
      </c>
      <c r="E4463" s="231">
        <v>5.6409991999999999E-3</v>
      </c>
      <c r="F4463" s="231">
        <v>1.3137422800000001E-3</v>
      </c>
      <c r="G4463" s="231">
        <v>1.19587393E-3</v>
      </c>
      <c r="H4463" s="231">
        <v>3.13138251E-3</v>
      </c>
    </row>
    <row r="4464" spans="1:8">
      <c r="A4464" s="227" t="s">
        <v>127</v>
      </c>
      <c r="B4464" s="227" t="s">
        <v>109</v>
      </c>
      <c r="C4464" s="227" t="s">
        <v>96</v>
      </c>
      <c r="D4464" s="230">
        <v>393</v>
      </c>
      <c r="E4464" s="231">
        <v>6.3779330299999996E-3</v>
      </c>
      <c r="F4464" s="231">
        <v>1.1976660900000001E-3</v>
      </c>
      <c r="G4464" s="231">
        <v>1.41627767E-3</v>
      </c>
      <c r="H4464" s="231">
        <v>3.7639887800000001E-3</v>
      </c>
    </row>
    <row r="4465" spans="1:8">
      <c r="A4465" s="227" t="s">
        <v>127</v>
      </c>
      <c r="B4465" s="227" t="s">
        <v>110</v>
      </c>
      <c r="C4465" s="227" t="s">
        <v>96</v>
      </c>
      <c r="D4465" s="230">
        <v>63</v>
      </c>
      <c r="E4465" s="231">
        <v>6.1326056000000004E-3</v>
      </c>
      <c r="F4465" s="231">
        <v>1.2777408200000001E-3</v>
      </c>
      <c r="G4465" s="231">
        <v>1.41332283E-3</v>
      </c>
      <c r="H4465" s="231">
        <v>3.4415415500000002E-3</v>
      </c>
    </row>
    <row r="4466" spans="1:8">
      <c r="A4466" s="227" t="s">
        <v>127</v>
      </c>
      <c r="B4466" s="227" t="s">
        <v>108</v>
      </c>
      <c r="C4466" s="227" t="s">
        <v>97</v>
      </c>
      <c r="D4466" s="230">
        <v>47</v>
      </c>
      <c r="E4466" s="231">
        <v>6.3061462800000001E-3</v>
      </c>
      <c r="F4466" s="231">
        <v>7.3606162E-4</v>
      </c>
      <c r="G4466" s="231">
        <v>1.3376671999999999E-3</v>
      </c>
      <c r="H4466" s="231">
        <v>4.2324169999999996E-3</v>
      </c>
    </row>
    <row r="4467" spans="1:8">
      <c r="A4467" s="227" t="s">
        <v>127</v>
      </c>
      <c r="B4467" s="227" t="s">
        <v>109</v>
      </c>
      <c r="C4467" s="227" t="s">
        <v>97</v>
      </c>
      <c r="D4467" s="230">
        <v>177</v>
      </c>
      <c r="E4467" s="231">
        <v>6.8723187500000001E-3</v>
      </c>
      <c r="F4467" s="231">
        <v>6.5004422999999996E-4</v>
      </c>
      <c r="G4467" s="231">
        <v>1.4325693200000001E-3</v>
      </c>
      <c r="H4467" s="231">
        <v>4.7897047000000003E-3</v>
      </c>
    </row>
    <row r="4468" spans="1:8">
      <c r="A4468" s="227" t="s">
        <v>127</v>
      </c>
      <c r="B4468" s="227" t="s">
        <v>110</v>
      </c>
      <c r="C4468" s="227" t="s">
        <v>97</v>
      </c>
      <c r="D4468" s="230">
        <v>41</v>
      </c>
      <c r="E4468" s="231">
        <v>5.7489270599999998E-3</v>
      </c>
      <c r="F4468" s="231">
        <v>7.2210902E-4</v>
      </c>
      <c r="G4468" s="231">
        <v>1.3005304800000001E-3</v>
      </c>
      <c r="H4468" s="231">
        <v>3.7262870499999998E-3</v>
      </c>
    </row>
    <row r="4469" spans="1:8">
      <c r="A4469" s="227" t="s">
        <v>127</v>
      </c>
      <c r="B4469" s="227" t="s">
        <v>108</v>
      </c>
      <c r="C4469" s="227" t="s">
        <v>98</v>
      </c>
      <c r="D4469" s="230">
        <v>24</v>
      </c>
      <c r="E4469" s="231">
        <v>5.35252681E-3</v>
      </c>
      <c r="F4469" s="231">
        <v>2.8211779000000001E-4</v>
      </c>
      <c r="G4469" s="231">
        <v>1.0638500500000001E-3</v>
      </c>
      <c r="H4469" s="231">
        <v>3.9935375800000004E-3</v>
      </c>
    </row>
    <row r="4470" spans="1:8">
      <c r="A4470" s="227" t="s">
        <v>127</v>
      </c>
      <c r="B4470" s="227" t="s">
        <v>109</v>
      </c>
      <c r="C4470" s="227" t="s">
        <v>98</v>
      </c>
      <c r="D4470" s="230">
        <v>176</v>
      </c>
      <c r="E4470" s="231">
        <v>6.01371765E-3</v>
      </c>
      <c r="F4470" s="231">
        <v>2.2464202E-4</v>
      </c>
      <c r="G4470" s="231">
        <v>1.4503101500000001E-3</v>
      </c>
      <c r="H4470" s="231">
        <v>4.3281773700000001E-3</v>
      </c>
    </row>
    <row r="4471" spans="1:8">
      <c r="A4471" s="227" t="s">
        <v>127</v>
      </c>
      <c r="B4471" s="227" t="s">
        <v>110</v>
      </c>
      <c r="C4471" s="227" t="s">
        <v>98</v>
      </c>
      <c r="D4471" s="230">
        <v>43</v>
      </c>
      <c r="E4471" s="231">
        <v>4.8818365100000002E-3</v>
      </c>
      <c r="F4471" s="231">
        <v>3.5825773999999998E-4</v>
      </c>
      <c r="G4471" s="231">
        <v>1.2909128E-3</v>
      </c>
      <c r="H4471" s="231">
        <v>3.21920731E-3</v>
      </c>
    </row>
    <row r="4472" spans="1:8">
      <c r="A4472" s="227" t="s">
        <v>127</v>
      </c>
      <c r="B4472" s="227" t="s">
        <v>108</v>
      </c>
      <c r="C4472" s="227" t="s">
        <v>99</v>
      </c>
      <c r="D4472" s="230">
        <v>186</v>
      </c>
      <c r="E4472" s="231">
        <v>5.2708082000000002E-3</v>
      </c>
      <c r="F4472" s="231">
        <v>1.23749231E-3</v>
      </c>
      <c r="G4472" s="231">
        <v>7.2991315000000005E-4</v>
      </c>
      <c r="H4472" s="231">
        <v>3.3034022800000002E-3</v>
      </c>
    </row>
    <row r="4473" spans="1:8">
      <c r="A4473" s="227" t="s">
        <v>127</v>
      </c>
      <c r="B4473" s="227" t="s">
        <v>109</v>
      </c>
      <c r="C4473" s="227" t="s">
        <v>99</v>
      </c>
      <c r="D4473" s="230">
        <v>452</v>
      </c>
      <c r="E4473" s="231">
        <v>5.5264664899999996E-3</v>
      </c>
      <c r="F4473" s="231">
        <v>1.0382607899999999E-3</v>
      </c>
      <c r="G4473" s="231">
        <v>7.9220929000000002E-4</v>
      </c>
      <c r="H4473" s="231">
        <v>3.6959959500000002E-3</v>
      </c>
    </row>
    <row r="4474" spans="1:8">
      <c r="A4474" s="227" t="s">
        <v>127</v>
      </c>
      <c r="B4474" s="227" t="s">
        <v>110</v>
      </c>
      <c r="C4474" s="227" t="s">
        <v>99</v>
      </c>
      <c r="D4474" s="230">
        <v>37</v>
      </c>
      <c r="E4474" s="231">
        <v>5.5374121700000004E-3</v>
      </c>
      <c r="F4474" s="231">
        <v>1.1977599599999999E-3</v>
      </c>
      <c r="G4474" s="231">
        <v>8.1894371999999998E-4</v>
      </c>
      <c r="H4474" s="231">
        <v>3.52070799E-3</v>
      </c>
    </row>
    <row r="4475" spans="1:8">
      <c r="A4475" s="227" t="s">
        <v>127</v>
      </c>
      <c r="B4475" s="227" t="s">
        <v>108</v>
      </c>
      <c r="C4475" s="227" t="s">
        <v>100</v>
      </c>
      <c r="D4475" s="230">
        <v>109</v>
      </c>
      <c r="E4475" s="231">
        <v>6.3742352199999998E-3</v>
      </c>
      <c r="F4475" s="231">
        <v>1.1837408299999999E-3</v>
      </c>
      <c r="G4475" s="231">
        <v>1.0212790800000001E-3</v>
      </c>
      <c r="H4475" s="231">
        <v>4.1692148500000002E-3</v>
      </c>
    </row>
    <row r="4476" spans="1:8">
      <c r="A4476" s="227" t="s">
        <v>127</v>
      </c>
      <c r="B4476" s="227" t="s">
        <v>109</v>
      </c>
      <c r="C4476" s="227" t="s">
        <v>100</v>
      </c>
      <c r="D4476" s="230">
        <v>433</v>
      </c>
      <c r="E4476" s="231">
        <v>6.3627200099999996E-3</v>
      </c>
      <c r="F4476" s="231">
        <v>9.2012527000000005E-4</v>
      </c>
      <c r="G4476" s="231">
        <v>9.5217451999999995E-4</v>
      </c>
      <c r="H4476" s="231">
        <v>4.4904197500000003E-3</v>
      </c>
    </row>
    <row r="4477" spans="1:8">
      <c r="A4477" s="227" t="s">
        <v>127</v>
      </c>
      <c r="B4477" s="227" t="s">
        <v>110</v>
      </c>
      <c r="C4477" s="227" t="s">
        <v>100</v>
      </c>
      <c r="D4477" s="230">
        <v>69</v>
      </c>
      <c r="E4477" s="231">
        <v>6.6992080399999997E-3</v>
      </c>
      <c r="F4477" s="231">
        <v>1.16445229E-3</v>
      </c>
      <c r="G4477" s="231">
        <v>1.3051862999999999E-3</v>
      </c>
      <c r="H4477" s="231">
        <v>4.2295690099999998E-3</v>
      </c>
    </row>
    <row r="4478" spans="1:8">
      <c r="A4478" s="227" t="s">
        <v>127</v>
      </c>
      <c r="B4478" s="227" t="s">
        <v>108</v>
      </c>
      <c r="C4478" s="227" t="s">
        <v>101</v>
      </c>
      <c r="D4478" s="230">
        <v>65</v>
      </c>
      <c r="E4478" s="231">
        <v>5.8691236800000003E-3</v>
      </c>
      <c r="F4478" s="231">
        <v>7.4394559999999997E-4</v>
      </c>
      <c r="G4478" s="231">
        <v>1.89618921E-3</v>
      </c>
      <c r="H4478" s="231">
        <v>3.2289883600000002E-3</v>
      </c>
    </row>
    <row r="4479" spans="1:8">
      <c r="A4479" s="227" t="s">
        <v>127</v>
      </c>
      <c r="B4479" s="227" t="s">
        <v>109</v>
      </c>
      <c r="C4479" s="227" t="s">
        <v>101</v>
      </c>
      <c r="D4479" s="230">
        <v>191</v>
      </c>
      <c r="E4479" s="231">
        <v>7.2751839699999998E-3</v>
      </c>
      <c r="F4479" s="231">
        <v>6.8680895999999997E-4</v>
      </c>
      <c r="G4479" s="231">
        <v>1.8929971299999999E-3</v>
      </c>
      <c r="H4479" s="231">
        <v>4.6953774099999998E-3</v>
      </c>
    </row>
    <row r="4480" spans="1:8">
      <c r="A4480" s="227" t="s">
        <v>127</v>
      </c>
      <c r="B4480" s="227" t="s">
        <v>110</v>
      </c>
      <c r="C4480" s="227" t="s">
        <v>101</v>
      </c>
      <c r="D4480" s="230">
        <v>35</v>
      </c>
      <c r="E4480" s="231">
        <v>6.2420632199999999E-3</v>
      </c>
      <c r="F4480" s="231">
        <v>1.0512563600000001E-3</v>
      </c>
      <c r="G4480" s="231">
        <v>1.6888225099999999E-3</v>
      </c>
      <c r="H4480" s="231">
        <v>3.5019838600000002E-3</v>
      </c>
    </row>
    <row r="4481" spans="1:8">
      <c r="A4481" s="227" t="s">
        <v>127</v>
      </c>
      <c r="B4481" s="227" t="s">
        <v>108</v>
      </c>
      <c r="C4481" s="227" t="s">
        <v>102</v>
      </c>
      <c r="D4481" s="230">
        <v>156</v>
      </c>
      <c r="E4481" s="231">
        <v>5.32459317E-3</v>
      </c>
      <c r="F4481" s="231">
        <v>9.5693826E-4</v>
      </c>
      <c r="G4481" s="231">
        <v>7.8399492E-4</v>
      </c>
      <c r="H4481" s="231">
        <v>3.5836595299999999E-3</v>
      </c>
    </row>
    <row r="4482" spans="1:8">
      <c r="A4482" s="227" t="s">
        <v>127</v>
      </c>
      <c r="B4482" s="227" t="s">
        <v>109</v>
      </c>
      <c r="C4482" s="227" t="s">
        <v>102</v>
      </c>
      <c r="D4482" s="230">
        <v>354</v>
      </c>
      <c r="E4482" s="231">
        <v>5.9382844500000002E-3</v>
      </c>
      <c r="F4482" s="231">
        <v>8.1656049999999998E-4</v>
      </c>
      <c r="G4482" s="231">
        <v>8.9957340999999996E-4</v>
      </c>
      <c r="H4482" s="231">
        <v>4.2221500499999998E-3</v>
      </c>
    </row>
    <row r="4483" spans="1:8">
      <c r="A4483" s="227" t="s">
        <v>127</v>
      </c>
      <c r="B4483" s="227" t="s">
        <v>110</v>
      </c>
      <c r="C4483" s="227" t="s">
        <v>102</v>
      </c>
      <c r="D4483" s="230">
        <v>46</v>
      </c>
      <c r="E4483" s="231">
        <v>5.8861712599999998E-3</v>
      </c>
      <c r="F4483" s="231">
        <v>9.9310566999999991E-4</v>
      </c>
      <c r="G4483" s="231">
        <v>8.3006216999999998E-4</v>
      </c>
      <c r="H4483" s="231">
        <v>4.0630029600000001E-3</v>
      </c>
    </row>
    <row r="4484" spans="1:8">
      <c r="A4484" s="227" t="s">
        <v>127</v>
      </c>
      <c r="B4484" s="227" t="s">
        <v>108</v>
      </c>
      <c r="C4484" s="227" t="s">
        <v>103</v>
      </c>
      <c r="D4484" s="230">
        <v>218</v>
      </c>
      <c r="E4484" s="231">
        <v>3.8909592199999998E-3</v>
      </c>
      <c r="F4484" s="231">
        <v>7.6558759999999996E-4</v>
      </c>
      <c r="G4484" s="231">
        <v>4.8329699999999999E-4</v>
      </c>
      <c r="H4484" s="231">
        <v>2.64207419E-3</v>
      </c>
    </row>
    <row r="4485" spans="1:8">
      <c r="A4485" s="227" t="s">
        <v>127</v>
      </c>
      <c r="B4485" s="227" t="s">
        <v>109</v>
      </c>
      <c r="C4485" s="227" t="s">
        <v>103</v>
      </c>
      <c r="D4485" s="230">
        <v>369</v>
      </c>
      <c r="E4485" s="231">
        <v>4.4601585899999999E-3</v>
      </c>
      <c r="F4485" s="231">
        <v>7.0275621000000005E-4</v>
      </c>
      <c r="G4485" s="231">
        <v>5.0994908999999996E-4</v>
      </c>
      <c r="H4485" s="231">
        <v>3.2474528500000001E-3</v>
      </c>
    </row>
    <row r="4486" spans="1:8">
      <c r="A4486" s="227" t="s">
        <v>127</v>
      </c>
      <c r="B4486" s="227" t="s">
        <v>110</v>
      </c>
      <c r="C4486" s="227" t="s">
        <v>103</v>
      </c>
      <c r="D4486" s="230">
        <v>48</v>
      </c>
      <c r="E4486" s="231">
        <v>3.8681517299999999E-3</v>
      </c>
      <c r="F4486" s="231">
        <v>7.8896578999999997E-4</v>
      </c>
      <c r="G4486" s="231">
        <v>4.5717570000000001E-4</v>
      </c>
      <c r="H4486" s="231">
        <v>2.6220097800000002E-3</v>
      </c>
    </row>
    <row r="4487" spans="1:8">
      <c r="A4487" s="227" t="s">
        <v>127</v>
      </c>
      <c r="B4487" s="227" t="s">
        <v>108</v>
      </c>
      <c r="C4487" s="227" t="s">
        <v>104</v>
      </c>
      <c r="D4487" s="230">
        <v>27</v>
      </c>
      <c r="E4487" s="231">
        <v>4.7097905799999996E-3</v>
      </c>
      <c r="F4487" s="231">
        <v>7.5488659E-4</v>
      </c>
      <c r="G4487" s="231">
        <v>1.22770889E-3</v>
      </c>
      <c r="H4487" s="231">
        <v>2.7271945899999999E-3</v>
      </c>
    </row>
    <row r="4488" spans="1:8">
      <c r="A4488" s="227" t="s">
        <v>127</v>
      </c>
      <c r="B4488" s="227" t="s">
        <v>109</v>
      </c>
      <c r="C4488" s="227" t="s">
        <v>104</v>
      </c>
      <c r="D4488" s="230">
        <v>118</v>
      </c>
      <c r="E4488" s="231">
        <v>6.84165074E-3</v>
      </c>
      <c r="F4488" s="231">
        <v>6.4971726999999996E-4</v>
      </c>
      <c r="G4488" s="231">
        <v>1.3498506399999999E-3</v>
      </c>
      <c r="H4488" s="231">
        <v>4.8420822999999998E-3</v>
      </c>
    </row>
    <row r="4489" spans="1:8">
      <c r="A4489" s="227" t="s">
        <v>127</v>
      </c>
      <c r="B4489" s="227" t="s">
        <v>110</v>
      </c>
      <c r="C4489" s="227" t="s">
        <v>104</v>
      </c>
      <c r="D4489" s="230">
        <v>13</v>
      </c>
      <c r="E4489" s="231">
        <v>6.6034542599999997E-3</v>
      </c>
      <c r="F4489" s="231">
        <v>8.1285581000000004E-4</v>
      </c>
      <c r="G4489" s="231">
        <v>1.2802703999999999E-3</v>
      </c>
      <c r="H4489" s="231">
        <v>4.5103273400000001E-3</v>
      </c>
    </row>
    <row r="4490" spans="1:8">
      <c r="A4490" s="227" t="s">
        <v>127</v>
      </c>
      <c r="B4490" s="227" t="s">
        <v>108</v>
      </c>
      <c r="C4490" s="227" t="s">
        <v>105</v>
      </c>
      <c r="D4490" s="230">
        <v>551</v>
      </c>
      <c r="E4490" s="231">
        <v>4.5720320899999998E-3</v>
      </c>
      <c r="F4490" s="231">
        <v>1.13320874E-3</v>
      </c>
      <c r="G4490" s="231">
        <v>7.0309850000000004E-4</v>
      </c>
      <c r="H4490" s="231">
        <v>2.73572437E-3</v>
      </c>
    </row>
    <row r="4491" spans="1:8">
      <c r="A4491" s="227" t="s">
        <v>127</v>
      </c>
      <c r="B4491" s="227" t="s">
        <v>109</v>
      </c>
      <c r="C4491" s="227" t="s">
        <v>105</v>
      </c>
      <c r="D4491" s="230">
        <v>1039</v>
      </c>
      <c r="E4491" s="231">
        <v>4.40495422E-3</v>
      </c>
      <c r="F4491" s="231">
        <v>8.1070850999999996E-4</v>
      </c>
      <c r="G4491" s="231">
        <v>7.0016998000000004E-4</v>
      </c>
      <c r="H4491" s="231">
        <v>2.8940752500000002E-3</v>
      </c>
    </row>
    <row r="4492" spans="1:8">
      <c r="A4492" s="227" t="s">
        <v>127</v>
      </c>
      <c r="B4492" s="227" t="s">
        <v>110</v>
      </c>
      <c r="C4492" s="227" t="s">
        <v>105</v>
      </c>
      <c r="D4492" s="230">
        <v>160</v>
      </c>
      <c r="E4492" s="231">
        <v>4.2050778999999996E-3</v>
      </c>
      <c r="F4492" s="231">
        <v>9.6339672999999995E-4</v>
      </c>
      <c r="G4492" s="231">
        <v>7.2337938999999997E-4</v>
      </c>
      <c r="H4492" s="231">
        <v>2.51830126E-3</v>
      </c>
    </row>
    <row r="4493" spans="1:8">
      <c r="A4493" s="227" t="s">
        <v>127</v>
      </c>
      <c r="B4493" s="227" t="s">
        <v>108</v>
      </c>
      <c r="C4493" s="227" t="s">
        <v>106</v>
      </c>
      <c r="D4493" s="230">
        <v>134</v>
      </c>
      <c r="E4493" s="231">
        <v>5.3950730000000002E-3</v>
      </c>
      <c r="F4493" s="231">
        <v>8.5527200000000002E-4</v>
      </c>
      <c r="G4493" s="231">
        <v>1.56560921E-3</v>
      </c>
      <c r="H4493" s="231">
        <v>2.9741912799999999E-3</v>
      </c>
    </row>
    <row r="4494" spans="1:8">
      <c r="A4494" s="227" t="s">
        <v>127</v>
      </c>
      <c r="B4494" s="227" t="s">
        <v>109</v>
      </c>
      <c r="C4494" s="227" t="s">
        <v>106</v>
      </c>
      <c r="D4494" s="230">
        <v>275</v>
      </c>
      <c r="E4494" s="231">
        <v>6.4373314000000003E-3</v>
      </c>
      <c r="F4494" s="231">
        <v>7.7129605E-4</v>
      </c>
      <c r="G4494" s="231">
        <v>1.6379206099999999E-3</v>
      </c>
      <c r="H4494" s="231">
        <v>4.0281142400000001E-3</v>
      </c>
    </row>
    <row r="4495" spans="1:8">
      <c r="A4495" s="227" t="s">
        <v>127</v>
      </c>
      <c r="B4495" s="227" t="s">
        <v>110</v>
      </c>
      <c r="C4495" s="227" t="s">
        <v>106</v>
      </c>
      <c r="D4495" s="230">
        <v>74</v>
      </c>
      <c r="E4495" s="231">
        <v>5.7912597700000004E-3</v>
      </c>
      <c r="F4495" s="231">
        <v>7.6826797000000002E-4</v>
      </c>
      <c r="G4495" s="231">
        <v>1.4109419500000001E-3</v>
      </c>
      <c r="H4495" s="231">
        <v>3.6120493100000001E-3</v>
      </c>
    </row>
    <row r="4496" spans="1:8">
      <c r="A4496" s="227" t="s">
        <v>127</v>
      </c>
      <c r="B4496" s="227" t="s">
        <v>108</v>
      </c>
      <c r="C4496" s="227" t="s">
        <v>107</v>
      </c>
      <c r="D4496" s="230">
        <v>305</v>
      </c>
      <c r="E4496" s="231">
        <v>5.21057202E-3</v>
      </c>
      <c r="F4496" s="231">
        <v>1.1044700099999999E-3</v>
      </c>
      <c r="G4496" s="231">
        <v>1.02337559E-3</v>
      </c>
      <c r="H4496" s="231">
        <v>3.0827259199999999E-3</v>
      </c>
    </row>
    <row r="4497" spans="1:8">
      <c r="A4497" s="227" t="s">
        <v>127</v>
      </c>
      <c r="B4497" s="227" t="s">
        <v>109</v>
      </c>
      <c r="C4497" s="227" t="s">
        <v>107</v>
      </c>
      <c r="D4497" s="230">
        <v>803</v>
      </c>
      <c r="E4497" s="231">
        <v>5.5332575700000001E-3</v>
      </c>
      <c r="F4497" s="231">
        <v>9.5841380000000003E-4</v>
      </c>
      <c r="G4497" s="231">
        <v>1.0310292400000001E-3</v>
      </c>
      <c r="H4497" s="231">
        <v>3.54381405E-3</v>
      </c>
    </row>
    <row r="4498" spans="1:8">
      <c r="A4498" s="227" t="s">
        <v>127</v>
      </c>
      <c r="B4498" s="227" t="s">
        <v>110</v>
      </c>
      <c r="C4498" s="227" t="s">
        <v>107</v>
      </c>
      <c r="D4498" s="230">
        <v>53</v>
      </c>
      <c r="E4498" s="231">
        <v>5.2111719500000002E-3</v>
      </c>
      <c r="F4498" s="231">
        <v>1.06350428E-3</v>
      </c>
      <c r="G4498" s="231">
        <v>1.17815315E-3</v>
      </c>
      <c r="H4498" s="231">
        <v>2.9695141199999999E-3</v>
      </c>
    </row>
    <row r="4499" spans="1:8">
      <c r="A4499" s="227" t="s">
        <v>128</v>
      </c>
      <c r="B4499" s="227" t="s">
        <v>108</v>
      </c>
      <c r="C4499" s="227" t="s">
        <v>58</v>
      </c>
      <c r="D4499" s="230">
        <v>9679</v>
      </c>
      <c r="E4499" s="231">
        <v>4.8657397800000004E-3</v>
      </c>
      <c r="F4499" s="231">
        <v>9.6460836999999998E-4</v>
      </c>
      <c r="G4499" s="231">
        <v>8.7113567000000002E-4</v>
      </c>
      <c r="H4499" s="231">
        <v>3.0299498099999999E-3</v>
      </c>
    </row>
    <row r="4500" spans="1:8">
      <c r="A4500" s="227" t="s">
        <v>128</v>
      </c>
      <c r="B4500" s="227" t="s">
        <v>109</v>
      </c>
      <c r="C4500" s="227" t="s">
        <v>58</v>
      </c>
      <c r="D4500" s="230">
        <v>17215</v>
      </c>
      <c r="E4500" s="231">
        <v>5.7248353099999998E-3</v>
      </c>
      <c r="F4500" s="231">
        <v>8.0505778999999996E-4</v>
      </c>
      <c r="G4500" s="231">
        <v>1.06236664E-3</v>
      </c>
      <c r="H4500" s="231">
        <v>3.8572907199999999E-3</v>
      </c>
    </row>
    <row r="4501" spans="1:8">
      <c r="A4501" s="227" t="s">
        <v>128</v>
      </c>
      <c r="B4501" s="227" t="s">
        <v>110</v>
      </c>
      <c r="C4501" s="227" t="s">
        <v>58</v>
      </c>
      <c r="D4501" s="230">
        <v>2873</v>
      </c>
      <c r="E4501" s="231">
        <v>5.4301017100000003E-3</v>
      </c>
      <c r="F4501" s="231">
        <v>9.0995644000000004E-4</v>
      </c>
      <c r="G4501" s="231">
        <v>1.1033035100000001E-3</v>
      </c>
      <c r="H4501" s="231">
        <v>3.4166962399999998E-3</v>
      </c>
    </row>
    <row r="4502" spans="1:8">
      <c r="A4502" s="227" t="s">
        <v>128</v>
      </c>
      <c r="B4502" s="227" t="s">
        <v>108</v>
      </c>
      <c r="C4502" s="227" t="s">
        <v>63</v>
      </c>
      <c r="D4502" s="230">
        <v>195</v>
      </c>
      <c r="E4502" s="231">
        <v>5.5119893099999998E-3</v>
      </c>
      <c r="F4502" s="231">
        <v>1.22797935E-3</v>
      </c>
      <c r="G4502" s="231">
        <v>1.01507572E-3</v>
      </c>
      <c r="H4502" s="231">
        <v>3.2689337499999999E-3</v>
      </c>
    </row>
    <row r="4503" spans="1:8">
      <c r="A4503" s="227" t="s">
        <v>128</v>
      </c>
      <c r="B4503" s="227" t="s">
        <v>109</v>
      </c>
      <c r="C4503" s="227" t="s">
        <v>63</v>
      </c>
      <c r="D4503" s="230">
        <v>317</v>
      </c>
      <c r="E4503" s="231">
        <v>6.1345876199999996E-3</v>
      </c>
      <c r="F4503" s="231">
        <v>9.997149700000001E-4</v>
      </c>
      <c r="G4503" s="231">
        <v>1.1906689500000001E-3</v>
      </c>
      <c r="H4503" s="231">
        <v>3.9442032200000003E-3</v>
      </c>
    </row>
    <row r="4504" spans="1:8">
      <c r="A4504" s="227" t="s">
        <v>128</v>
      </c>
      <c r="B4504" s="227" t="s">
        <v>110</v>
      </c>
      <c r="C4504" s="227" t="s">
        <v>63</v>
      </c>
      <c r="D4504" s="230">
        <v>59</v>
      </c>
      <c r="E4504" s="231">
        <v>6.0706996599999997E-3</v>
      </c>
      <c r="F4504" s="231">
        <v>1.34985068E-3</v>
      </c>
      <c r="G4504" s="231">
        <v>1.03793919E-3</v>
      </c>
      <c r="H4504" s="231">
        <v>3.6829093400000002E-3</v>
      </c>
    </row>
    <row r="4505" spans="1:8">
      <c r="A4505" s="227" t="s">
        <v>128</v>
      </c>
      <c r="B4505" s="227" t="s">
        <v>108</v>
      </c>
      <c r="C4505" s="227" t="s">
        <v>64</v>
      </c>
      <c r="D4505" s="230">
        <v>141</v>
      </c>
      <c r="E4505" s="231">
        <v>6.1835103999999998E-3</v>
      </c>
      <c r="F4505" s="231">
        <v>1.1344231600000001E-3</v>
      </c>
      <c r="G4505" s="231">
        <v>1.67889719E-3</v>
      </c>
      <c r="H4505" s="231">
        <v>3.37018954E-3</v>
      </c>
    </row>
    <row r="4506" spans="1:8">
      <c r="A4506" s="227" t="s">
        <v>128</v>
      </c>
      <c r="B4506" s="227" t="s">
        <v>109</v>
      </c>
      <c r="C4506" s="227" t="s">
        <v>64</v>
      </c>
      <c r="D4506" s="230">
        <v>224</v>
      </c>
      <c r="E4506" s="231">
        <v>6.26209056E-3</v>
      </c>
      <c r="F4506" s="231">
        <v>8.3705331999999995E-4</v>
      </c>
      <c r="G4506" s="231">
        <v>1.6778271500000001E-3</v>
      </c>
      <c r="H4506" s="231">
        <v>3.7472096100000002E-3</v>
      </c>
    </row>
    <row r="4507" spans="1:8">
      <c r="A4507" s="227" t="s">
        <v>128</v>
      </c>
      <c r="B4507" s="227" t="s">
        <v>110</v>
      </c>
      <c r="C4507" s="227" t="s">
        <v>64</v>
      </c>
      <c r="D4507" s="230">
        <v>49</v>
      </c>
      <c r="E4507" s="231">
        <v>6.6784767199999998E-3</v>
      </c>
      <c r="F4507" s="231">
        <v>9.2592566000000004E-4</v>
      </c>
      <c r="G4507" s="231">
        <v>1.63525113E-3</v>
      </c>
      <c r="H4507" s="231">
        <v>4.1172994800000003E-3</v>
      </c>
    </row>
    <row r="4508" spans="1:8">
      <c r="A4508" s="227" t="s">
        <v>128</v>
      </c>
      <c r="B4508" s="227" t="s">
        <v>108</v>
      </c>
      <c r="C4508" s="227" t="s">
        <v>65</v>
      </c>
      <c r="D4508" s="230">
        <v>129</v>
      </c>
      <c r="E4508" s="231">
        <v>4.86757085E-3</v>
      </c>
      <c r="F4508" s="231">
        <v>7.2988418999999998E-4</v>
      </c>
      <c r="G4508" s="231">
        <v>7.9565004999999998E-4</v>
      </c>
      <c r="H4508" s="231">
        <v>3.3420360900000001E-3</v>
      </c>
    </row>
    <row r="4509" spans="1:8">
      <c r="A4509" s="227" t="s">
        <v>128</v>
      </c>
      <c r="B4509" s="227" t="s">
        <v>109</v>
      </c>
      <c r="C4509" s="227" t="s">
        <v>65</v>
      </c>
      <c r="D4509" s="230">
        <v>231</v>
      </c>
      <c r="E4509" s="231">
        <v>5.7463521599999999E-3</v>
      </c>
      <c r="F4509" s="231">
        <v>7.7270699000000001E-4</v>
      </c>
      <c r="G4509" s="231">
        <v>7.0070723999999997E-4</v>
      </c>
      <c r="H4509" s="231">
        <v>4.2729374799999999E-3</v>
      </c>
    </row>
    <row r="4510" spans="1:8">
      <c r="A4510" s="227" t="s">
        <v>128</v>
      </c>
      <c r="B4510" s="227" t="s">
        <v>110</v>
      </c>
      <c r="C4510" s="227" t="s">
        <v>65</v>
      </c>
      <c r="D4510" s="230">
        <v>31</v>
      </c>
      <c r="E4510" s="231">
        <v>6.0222518700000002E-3</v>
      </c>
      <c r="F4510" s="231">
        <v>8.5946807E-4</v>
      </c>
      <c r="G4510" s="231">
        <v>8.3295975999999998E-4</v>
      </c>
      <c r="H4510" s="231">
        <v>4.3298235099999997E-3</v>
      </c>
    </row>
    <row r="4511" spans="1:8">
      <c r="A4511" s="227" t="s">
        <v>128</v>
      </c>
      <c r="B4511" s="227" t="s">
        <v>108</v>
      </c>
      <c r="C4511" s="227" t="s">
        <v>66</v>
      </c>
      <c r="D4511" s="230">
        <v>91</v>
      </c>
      <c r="E4511" s="231">
        <v>5.4516430199999999E-3</v>
      </c>
      <c r="F4511" s="231">
        <v>7.5702048999999995E-4</v>
      </c>
      <c r="G4511" s="231">
        <v>6.7116883999999999E-4</v>
      </c>
      <c r="H4511" s="231">
        <v>4.0234531699999999E-3</v>
      </c>
    </row>
    <row r="4512" spans="1:8">
      <c r="A4512" s="227" t="s">
        <v>128</v>
      </c>
      <c r="B4512" s="227" t="s">
        <v>109</v>
      </c>
      <c r="C4512" s="227" t="s">
        <v>66</v>
      </c>
      <c r="D4512" s="230">
        <v>249</v>
      </c>
      <c r="E4512" s="231">
        <v>6.39386226E-3</v>
      </c>
      <c r="F4512" s="231">
        <v>6.6962266E-4</v>
      </c>
      <c r="G4512" s="231">
        <v>7.7643885999999999E-4</v>
      </c>
      <c r="H4512" s="231">
        <v>4.9478001899999997E-3</v>
      </c>
    </row>
    <row r="4513" spans="1:8">
      <c r="A4513" s="227" t="s">
        <v>128</v>
      </c>
      <c r="B4513" s="227" t="s">
        <v>110</v>
      </c>
      <c r="C4513" s="227" t="s">
        <v>66</v>
      </c>
      <c r="D4513" s="230">
        <v>35</v>
      </c>
      <c r="E4513" s="231">
        <v>6.6954362399999998E-3</v>
      </c>
      <c r="F4513" s="231">
        <v>7.5760556999999995E-4</v>
      </c>
      <c r="G4513" s="231">
        <v>9.8412679999999994E-4</v>
      </c>
      <c r="H4513" s="231">
        <v>4.9537034800000001E-3</v>
      </c>
    </row>
    <row r="4514" spans="1:8">
      <c r="A4514" s="227" t="s">
        <v>128</v>
      </c>
      <c r="B4514" s="227" t="s">
        <v>108</v>
      </c>
      <c r="C4514" s="227" t="s">
        <v>67</v>
      </c>
      <c r="D4514" s="230">
        <v>51</v>
      </c>
      <c r="E4514" s="231">
        <v>5.8167662799999999E-3</v>
      </c>
      <c r="F4514" s="231">
        <v>6.8377787999999995E-4</v>
      </c>
      <c r="G4514" s="231">
        <v>1.4249725E-3</v>
      </c>
      <c r="H4514" s="231">
        <v>3.7080153800000001E-3</v>
      </c>
    </row>
    <row r="4515" spans="1:8">
      <c r="A4515" s="227" t="s">
        <v>128</v>
      </c>
      <c r="B4515" s="227" t="s">
        <v>109</v>
      </c>
      <c r="C4515" s="227" t="s">
        <v>67</v>
      </c>
      <c r="D4515" s="230">
        <v>188</v>
      </c>
      <c r="E4515" s="231">
        <v>6.7541491800000002E-3</v>
      </c>
      <c r="F4515" s="231">
        <v>6.4266868999999995E-4</v>
      </c>
      <c r="G4515" s="231">
        <v>1.25800309E-3</v>
      </c>
      <c r="H4515" s="231">
        <v>4.8534769199999996E-3</v>
      </c>
    </row>
    <row r="4516" spans="1:8">
      <c r="A4516" s="227" t="s">
        <v>128</v>
      </c>
      <c r="B4516" s="227" t="s">
        <v>110</v>
      </c>
      <c r="C4516" s="227" t="s">
        <v>67</v>
      </c>
      <c r="D4516" s="230">
        <v>32</v>
      </c>
      <c r="E4516" s="231">
        <v>6.2449361199999999E-3</v>
      </c>
      <c r="F4516" s="231">
        <v>8.1054664999999999E-4</v>
      </c>
      <c r="G4516" s="231">
        <v>1.56069135E-3</v>
      </c>
      <c r="H4516" s="231">
        <v>3.8736977099999999E-3</v>
      </c>
    </row>
    <row r="4517" spans="1:8">
      <c r="A4517" s="227" t="s">
        <v>128</v>
      </c>
      <c r="B4517" s="227" t="s">
        <v>108</v>
      </c>
      <c r="C4517" s="227" t="s">
        <v>68</v>
      </c>
      <c r="D4517" s="230">
        <v>82</v>
      </c>
      <c r="E4517" s="231">
        <v>6.0381377600000003E-3</v>
      </c>
      <c r="F4517" s="231">
        <v>1.0742714299999999E-3</v>
      </c>
      <c r="G4517" s="231">
        <v>1.05197015E-3</v>
      </c>
      <c r="H4517" s="231">
        <v>3.9118956200000004E-3</v>
      </c>
    </row>
    <row r="4518" spans="1:8">
      <c r="A4518" s="227" t="s">
        <v>128</v>
      </c>
      <c r="B4518" s="227" t="s">
        <v>109</v>
      </c>
      <c r="C4518" s="227" t="s">
        <v>68</v>
      </c>
      <c r="D4518" s="230">
        <v>308</v>
      </c>
      <c r="E4518" s="231">
        <v>6.1235116599999998E-3</v>
      </c>
      <c r="F4518" s="231">
        <v>8.9871910000000001E-4</v>
      </c>
      <c r="G4518" s="231">
        <v>1.1259918399999999E-3</v>
      </c>
      <c r="H4518" s="231">
        <v>4.0988002700000003E-3</v>
      </c>
    </row>
    <row r="4519" spans="1:8">
      <c r="A4519" s="227" t="s">
        <v>128</v>
      </c>
      <c r="B4519" s="227" t="s">
        <v>110</v>
      </c>
      <c r="C4519" s="227" t="s">
        <v>68</v>
      </c>
      <c r="D4519" s="230">
        <v>32</v>
      </c>
      <c r="E4519" s="231">
        <v>5.8170570400000003E-3</v>
      </c>
      <c r="F4519" s="231">
        <v>1.3541663500000001E-3</v>
      </c>
      <c r="G4519" s="231">
        <v>1.12015307E-3</v>
      </c>
      <c r="H4519" s="231">
        <v>3.3427370799999998E-3</v>
      </c>
    </row>
    <row r="4520" spans="1:8">
      <c r="A4520" s="227" t="s">
        <v>128</v>
      </c>
      <c r="B4520" s="227" t="s">
        <v>108</v>
      </c>
      <c r="C4520" s="227" t="s">
        <v>69</v>
      </c>
      <c r="D4520" s="230">
        <v>34</v>
      </c>
      <c r="E4520" s="231">
        <v>4.1098173300000004E-3</v>
      </c>
      <c r="F4520" s="231">
        <v>7.6865441999999996E-4</v>
      </c>
      <c r="G4520" s="231">
        <v>6.9614628999999995E-4</v>
      </c>
      <c r="H4520" s="231">
        <v>2.6450160399999999E-3</v>
      </c>
    </row>
    <row r="4521" spans="1:8">
      <c r="A4521" s="227" t="s">
        <v>128</v>
      </c>
      <c r="B4521" s="227" t="s">
        <v>109</v>
      </c>
      <c r="C4521" s="227" t="s">
        <v>69</v>
      </c>
      <c r="D4521" s="230">
        <v>179</v>
      </c>
      <c r="E4521" s="231">
        <v>4.1845124700000003E-3</v>
      </c>
      <c r="F4521" s="231">
        <v>6.2260733000000005E-4</v>
      </c>
      <c r="G4521" s="231">
        <v>5.6182729999999998E-4</v>
      </c>
      <c r="H4521" s="231">
        <v>3.0000773299999998E-3</v>
      </c>
    </row>
    <row r="4522" spans="1:8">
      <c r="A4522" s="227" t="s">
        <v>128</v>
      </c>
      <c r="B4522" s="227" t="s">
        <v>110</v>
      </c>
      <c r="C4522" s="227" t="s">
        <v>69</v>
      </c>
      <c r="D4522" s="230">
        <v>5</v>
      </c>
      <c r="E4522" s="231">
        <v>3.49074055E-3</v>
      </c>
      <c r="F4522" s="231">
        <v>7.5231471E-4</v>
      </c>
      <c r="G4522" s="231">
        <v>4.5601832000000001E-4</v>
      </c>
      <c r="H4522" s="231">
        <v>2.28240694E-3</v>
      </c>
    </row>
    <row r="4523" spans="1:8">
      <c r="A4523" s="227" t="s">
        <v>128</v>
      </c>
      <c r="B4523" s="227" t="s">
        <v>108</v>
      </c>
      <c r="C4523" s="227" t="s">
        <v>70</v>
      </c>
      <c r="D4523" s="230">
        <v>72</v>
      </c>
      <c r="E4523" s="231">
        <v>6.6981736300000001E-3</v>
      </c>
      <c r="F4523" s="231">
        <v>1.1566034100000001E-3</v>
      </c>
      <c r="G4523" s="231">
        <v>2.23170632E-3</v>
      </c>
      <c r="H4523" s="231">
        <v>3.3098634400000001E-3</v>
      </c>
    </row>
    <row r="4524" spans="1:8">
      <c r="A4524" s="227" t="s">
        <v>128</v>
      </c>
      <c r="B4524" s="227" t="s">
        <v>109</v>
      </c>
      <c r="C4524" s="227" t="s">
        <v>70</v>
      </c>
      <c r="D4524" s="230">
        <v>228</v>
      </c>
      <c r="E4524" s="231">
        <v>8.5011064100000006E-3</v>
      </c>
      <c r="F4524" s="231">
        <v>1.1686258799999999E-3</v>
      </c>
      <c r="G4524" s="231">
        <v>2.0630784499999998E-3</v>
      </c>
      <c r="H4524" s="231">
        <v>5.2694015400000004E-3</v>
      </c>
    </row>
    <row r="4525" spans="1:8">
      <c r="A4525" s="227" t="s">
        <v>128</v>
      </c>
      <c r="B4525" s="227" t="s">
        <v>110</v>
      </c>
      <c r="C4525" s="227" t="s">
        <v>70</v>
      </c>
      <c r="D4525" s="230">
        <v>32</v>
      </c>
      <c r="E4525" s="231">
        <v>7.0833331100000002E-3</v>
      </c>
      <c r="F4525" s="231">
        <v>1.4822046099999999E-3</v>
      </c>
      <c r="G4525" s="231">
        <v>1.7068139899999999E-3</v>
      </c>
      <c r="H4525" s="231">
        <v>3.8943139899999999E-3</v>
      </c>
    </row>
    <row r="4526" spans="1:8">
      <c r="A4526" s="227" t="s">
        <v>128</v>
      </c>
      <c r="B4526" s="227" t="s">
        <v>108</v>
      </c>
      <c r="C4526" s="227" t="s">
        <v>71</v>
      </c>
      <c r="D4526" s="230">
        <v>44</v>
      </c>
      <c r="E4526" s="231">
        <v>5.7181184700000002E-3</v>
      </c>
      <c r="F4526" s="231">
        <v>1.1468852700000001E-3</v>
      </c>
      <c r="G4526" s="231">
        <v>1.55355616E-3</v>
      </c>
      <c r="H4526" s="231">
        <v>3.0176765100000001E-3</v>
      </c>
    </row>
    <row r="4527" spans="1:8">
      <c r="A4527" s="227" t="s">
        <v>128</v>
      </c>
      <c r="B4527" s="227" t="s">
        <v>109</v>
      </c>
      <c r="C4527" s="227" t="s">
        <v>71</v>
      </c>
      <c r="D4527" s="230">
        <v>179</v>
      </c>
      <c r="E4527" s="231">
        <v>6.5626937400000002E-3</v>
      </c>
      <c r="F4527" s="231">
        <v>8.7251680999999995E-4</v>
      </c>
      <c r="G4527" s="231">
        <v>1.40039805E-3</v>
      </c>
      <c r="H4527" s="231">
        <v>4.2897783700000004E-3</v>
      </c>
    </row>
    <row r="4528" spans="1:8">
      <c r="A4528" s="227" t="s">
        <v>128</v>
      </c>
      <c r="B4528" s="227" t="s">
        <v>110</v>
      </c>
      <c r="C4528" s="227" t="s">
        <v>71</v>
      </c>
      <c r="D4528" s="230">
        <v>9</v>
      </c>
      <c r="E4528" s="231">
        <v>7.2710902699999998E-3</v>
      </c>
      <c r="F4528" s="231">
        <v>1.08539073E-3</v>
      </c>
      <c r="G4528" s="231">
        <v>1.3361623400000001E-3</v>
      </c>
      <c r="H4528" s="231">
        <v>4.8495367200000004E-3</v>
      </c>
    </row>
    <row r="4529" spans="1:8">
      <c r="A4529" s="227" t="s">
        <v>128</v>
      </c>
      <c r="B4529" s="227" t="s">
        <v>108</v>
      </c>
      <c r="C4529" s="227" t="s">
        <v>72</v>
      </c>
      <c r="D4529" s="230">
        <v>78</v>
      </c>
      <c r="E4529" s="231">
        <v>6.4417139099999998E-3</v>
      </c>
      <c r="F4529" s="231">
        <v>1.24539984E-3</v>
      </c>
      <c r="G4529" s="231">
        <v>1.26335447E-3</v>
      </c>
      <c r="H4529" s="231">
        <v>3.93295916E-3</v>
      </c>
    </row>
    <row r="4530" spans="1:8">
      <c r="A4530" s="227" t="s">
        <v>128</v>
      </c>
      <c r="B4530" s="227" t="s">
        <v>109</v>
      </c>
      <c r="C4530" s="227" t="s">
        <v>72</v>
      </c>
      <c r="D4530" s="230">
        <v>334</v>
      </c>
      <c r="E4530" s="231">
        <v>6.7071063900000002E-3</v>
      </c>
      <c r="F4530" s="231">
        <v>1.06069087E-3</v>
      </c>
      <c r="G4530" s="231">
        <v>1.5409110000000001E-3</v>
      </c>
      <c r="H4530" s="231">
        <v>4.1055040400000001E-3</v>
      </c>
    </row>
    <row r="4531" spans="1:8">
      <c r="A4531" s="227" t="s">
        <v>128</v>
      </c>
      <c r="B4531" s="227" t="s">
        <v>110</v>
      </c>
      <c r="C4531" s="227" t="s">
        <v>72</v>
      </c>
      <c r="D4531" s="230">
        <v>38</v>
      </c>
      <c r="E4531" s="231">
        <v>6.5646317899999999E-3</v>
      </c>
      <c r="F4531" s="231">
        <v>1.1601484000000001E-3</v>
      </c>
      <c r="G4531" s="231">
        <v>1.6575289900000001E-3</v>
      </c>
      <c r="H4531" s="231">
        <v>3.7469539200000001E-3</v>
      </c>
    </row>
    <row r="4532" spans="1:8">
      <c r="A4532" s="227" t="s">
        <v>128</v>
      </c>
      <c r="B4532" s="227" t="s">
        <v>108</v>
      </c>
      <c r="C4532" s="227" t="s">
        <v>73</v>
      </c>
      <c r="D4532" s="230">
        <v>286</v>
      </c>
      <c r="E4532" s="231">
        <v>5.2473854800000001E-3</v>
      </c>
      <c r="F4532" s="231">
        <v>7.4717505E-4</v>
      </c>
      <c r="G4532" s="231">
        <v>1.65472813E-3</v>
      </c>
      <c r="H4532" s="231">
        <v>2.8454818400000001E-3</v>
      </c>
    </row>
    <row r="4533" spans="1:8">
      <c r="A4533" s="227" t="s">
        <v>128</v>
      </c>
      <c r="B4533" s="227" t="s">
        <v>109</v>
      </c>
      <c r="C4533" s="227" t="s">
        <v>73</v>
      </c>
      <c r="D4533" s="230">
        <v>632</v>
      </c>
      <c r="E4533" s="231">
        <v>6.8017094900000002E-3</v>
      </c>
      <c r="F4533" s="231">
        <v>6.2675784000000003E-4</v>
      </c>
      <c r="G4533" s="231">
        <v>1.79718609E-3</v>
      </c>
      <c r="H4533" s="231">
        <v>4.3777650700000002E-3</v>
      </c>
    </row>
    <row r="4534" spans="1:8">
      <c r="A4534" s="227" t="s">
        <v>128</v>
      </c>
      <c r="B4534" s="227" t="s">
        <v>110</v>
      </c>
      <c r="C4534" s="227" t="s">
        <v>73</v>
      </c>
      <c r="D4534" s="230">
        <v>121</v>
      </c>
      <c r="E4534" s="231">
        <v>6.23182562E-3</v>
      </c>
      <c r="F4534" s="231">
        <v>7.3347085000000003E-4</v>
      </c>
      <c r="G4534" s="231">
        <v>1.74538927E-3</v>
      </c>
      <c r="H4534" s="231">
        <v>3.7529650299999999E-3</v>
      </c>
    </row>
    <row r="4535" spans="1:8">
      <c r="A4535" s="227" t="s">
        <v>128</v>
      </c>
      <c r="B4535" s="227" t="s">
        <v>108</v>
      </c>
      <c r="C4535" s="227" t="s">
        <v>74</v>
      </c>
      <c r="D4535" s="230">
        <v>243</v>
      </c>
      <c r="E4535" s="231">
        <v>5.22333652E-3</v>
      </c>
      <c r="F4535" s="231">
        <v>7.2611808999999995E-4</v>
      </c>
      <c r="G4535" s="231">
        <v>1.17679255E-3</v>
      </c>
      <c r="H4535" s="231">
        <v>3.3204253799999999E-3</v>
      </c>
    </row>
    <row r="4536" spans="1:8">
      <c r="A4536" s="227" t="s">
        <v>128</v>
      </c>
      <c r="B4536" s="227" t="s">
        <v>109</v>
      </c>
      <c r="C4536" s="227" t="s">
        <v>74</v>
      </c>
      <c r="D4536" s="230">
        <v>460</v>
      </c>
      <c r="E4536" s="231">
        <v>6.6774101800000001E-3</v>
      </c>
      <c r="F4536" s="231">
        <v>6.7610181000000004E-4</v>
      </c>
      <c r="G4536" s="231">
        <v>1.5978258400000001E-3</v>
      </c>
      <c r="H4536" s="231">
        <v>4.4034820400000001E-3</v>
      </c>
    </row>
    <row r="4537" spans="1:8">
      <c r="A4537" s="227" t="s">
        <v>128</v>
      </c>
      <c r="B4537" s="227" t="s">
        <v>110</v>
      </c>
      <c r="C4537" s="227" t="s">
        <v>74</v>
      </c>
      <c r="D4537" s="230">
        <v>124</v>
      </c>
      <c r="E4537" s="231">
        <v>5.5263401499999996E-3</v>
      </c>
      <c r="F4537" s="231">
        <v>6.8333683000000004E-4</v>
      </c>
      <c r="G4537" s="231">
        <v>1.2319852599999999E-3</v>
      </c>
      <c r="H4537" s="231">
        <v>3.6110175299999998E-3</v>
      </c>
    </row>
    <row r="4538" spans="1:8">
      <c r="A4538" s="227" t="s">
        <v>128</v>
      </c>
      <c r="B4538" s="227" t="s">
        <v>108</v>
      </c>
      <c r="C4538" s="227" t="s">
        <v>75</v>
      </c>
      <c r="D4538" s="230">
        <v>34</v>
      </c>
      <c r="E4538" s="231">
        <v>4.7749861399999996E-3</v>
      </c>
      <c r="F4538" s="231">
        <v>5.6474650000000004E-4</v>
      </c>
      <c r="G4538" s="231">
        <v>1.0859202299999999E-3</v>
      </c>
      <c r="H4538" s="231">
        <v>3.1243189199999999E-3</v>
      </c>
    </row>
    <row r="4539" spans="1:8">
      <c r="A4539" s="227" t="s">
        <v>128</v>
      </c>
      <c r="B4539" s="227" t="s">
        <v>109</v>
      </c>
      <c r="C4539" s="227" t="s">
        <v>75</v>
      </c>
      <c r="D4539" s="230">
        <v>251</v>
      </c>
      <c r="E4539" s="231">
        <v>5.4533714500000002E-3</v>
      </c>
      <c r="F4539" s="231">
        <v>4.7988578999999998E-4</v>
      </c>
      <c r="G4539" s="231">
        <v>9.8494887000000002E-4</v>
      </c>
      <c r="H4539" s="231">
        <v>3.9885363600000003E-3</v>
      </c>
    </row>
    <row r="4540" spans="1:8">
      <c r="A4540" s="227" t="s">
        <v>128</v>
      </c>
      <c r="B4540" s="227" t="s">
        <v>110</v>
      </c>
      <c r="C4540" s="227" t="s">
        <v>75</v>
      </c>
      <c r="D4540" s="230">
        <v>18</v>
      </c>
      <c r="E4540" s="231">
        <v>5.0012858700000003E-3</v>
      </c>
      <c r="F4540" s="231">
        <v>5.2469118999999998E-4</v>
      </c>
      <c r="G4540" s="231">
        <v>8.1404288999999998E-4</v>
      </c>
      <c r="H4540" s="231">
        <v>3.6625512599999998E-3</v>
      </c>
    </row>
    <row r="4541" spans="1:8">
      <c r="A4541" s="227" t="s">
        <v>128</v>
      </c>
      <c r="B4541" s="227" t="s">
        <v>108</v>
      </c>
      <c r="C4541" s="227" t="s">
        <v>76</v>
      </c>
      <c r="D4541" s="230">
        <v>222</v>
      </c>
      <c r="E4541" s="231">
        <v>4.6755085900000003E-3</v>
      </c>
      <c r="F4541" s="231">
        <v>4.7677861000000002E-4</v>
      </c>
      <c r="G4541" s="231">
        <v>1.26381563E-3</v>
      </c>
      <c r="H4541" s="231">
        <v>2.93491386E-3</v>
      </c>
    </row>
    <row r="4542" spans="1:8">
      <c r="A4542" s="227" t="s">
        <v>128</v>
      </c>
      <c r="B4542" s="227" t="s">
        <v>109</v>
      </c>
      <c r="C4542" s="227" t="s">
        <v>76</v>
      </c>
      <c r="D4542" s="230">
        <v>250</v>
      </c>
      <c r="E4542" s="231">
        <v>6.1506016300000004E-3</v>
      </c>
      <c r="F4542" s="231">
        <v>3.9226828E-4</v>
      </c>
      <c r="G4542" s="231">
        <v>1.6554626999999999E-3</v>
      </c>
      <c r="H4542" s="231">
        <v>4.1028701200000002E-3</v>
      </c>
    </row>
    <row r="4543" spans="1:8">
      <c r="A4543" s="227" t="s">
        <v>128</v>
      </c>
      <c r="B4543" s="227" t="s">
        <v>110</v>
      </c>
      <c r="C4543" s="227" t="s">
        <v>76</v>
      </c>
      <c r="D4543" s="230">
        <v>66</v>
      </c>
      <c r="E4543" s="231">
        <v>5.02420008E-3</v>
      </c>
      <c r="F4543" s="231">
        <v>3.7492960000000002E-4</v>
      </c>
      <c r="G4543" s="231">
        <v>1.6740317600000001E-3</v>
      </c>
      <c r="H4543" s="231">
        <v>2.9752382500000001E-3</v>
      </c>
    </row>
    <row r="4544" spans="1:8">
      <c r="A4544" s="227" t="s">
        <v>128</v>
      </c>
      <c r="B4544" s="227" t="s">
        <v>108</v>
      </c>
      <c r="C4544" s="227" t="s">
        <v>77</v>
      </c>
      <c r="D4544" s="230">
        <v>238</v>
      </c>
      <c r="E4544" s="231">
        <v>5.62626416E-3</v>
      </c>
      <c r="F4544" s="231">
        <v>8.8672945999999995E-4</v>
      </c>
      <c r="G4544" s="231">
        <v>1.3707008200000001E-3</v>
      </c>
      <c r="H4544" s="231">
        <v>3.3688333900000001E-3</v>
      </c>
    </row>
    <row r="4545" spans="1:8">
      <c r="A4545" s="227" t="s">
        <v>128</v>
      </c>
      <c r="B4545" s="227" t="s">
        <v>109</v>
      </c>
      <c r="C4545" s="227" t="s">
        <v>77</v>
      </c>
      <c r="D4545" s="230">
        <v>514</v>
      </c>
      <c r="E4545" s="231">
        <v>6.52617878E-3</v>
      </c>
      <c r="F4545" s="231">
        <v>7.1892088999999998E-4</v>
      </c>
      <c r="G4545" s="231">
        <v>1.4802202400000001E-3</v>
      </c>
      <c r="H4545" s="231">
        <v>4.32703716E-3</v>
      </c>
    </row>
    <row r="4546" spans="1:8">
      <c r="A4546" s="227" t="s">
        <v>128</v>
      </c>
      <c r="B4546" s="227" t="s">
        <v>110</v>
      </c>
      <c r="C4546" s="227" t="s">
        <v>77</v>
      </c>
      <c r="D4546" s="230">
        <v>121</v>
      </c>
      <c r="E4546" s="231">
        <v>5.6576176400000002E-3</v>
      </c>
      <c r="F4546" s="231">
        <v>7.2754031E-4</v>
      </c>
      <c r="G4546" s="231">
        <v>1.67642311E-3</v>
      </c>
      <c r="H4546" s="231">
        <v>3.2536537300000001E-3</v>
      </c>
    </row>
    <row r="4547" spans="1:8">
      <c r="A4547" s="227" t="s">
        <v>128</v>
      </c>
      <c r="B4547" s="227" t="s">
        <v>108</v>
      </c>
      <c r="C4547" s="227" t="s">
        <v>78</v>
      </c>
      <c r="D4547" s="230">
        <v>58</v>
      </c>
      <c r="E4547" s="231">
        <v>5.6655090299999999E-3</v>
      </c>
      <c r="F4547" s="231">
        <v>1.2342351E-3</v>
      </c>
      <c r="G4547" s="231">
        <v>9.0577083999999997E-4</v>
      </c>
      <c r="H4547" s="231">
        <v>3.5255026E-3</v>
      </c>
    </row>
    <row r="4548" spans="1:8">
      <c r="A4548" s="227" t="s">
        <v>128</v>
      </c>
      <c r="B4548" s="227" t="s">
        <v>109</v>
      </c>
      <c r="C4548" s="227" t="s">
        <v>78</v>
      </c>
      <c r="D4548" s="230">
        <v>180</v>
      </c>
      <c r="E4548" s="231">
        <v>7.3935825800000004E-3</v>
      </c>
      <c r="F4548" s="231">
        <v>9.7980940000000002E-4</v>
      </c>
      <c r="G4548" s="231">
        <v>1.85532384E-3</v>
      </c>
      <c r="H4548" s="231">
        <v>4.5584488499999997E-3</v>
      </c>
    </row>
    <row r="4549" spans="1:8">
      <c r="A4549" s="227" t="s">
        <v>128</v>
      </c>
      <c r="B4549" s="227" t="s">
        <v>110</v>
      </c>
      <c r="C4549" s="227" t="s">
        <v>78</v>
      </c>
      <c r="D4549" s="230">
        <v>53</v>
      </c>
      <c r="E4549" s="231">
        <v>6.4061405599999998E-3</v>
      </c>
      <c r="F4549" s="231">
        <v>1.2113467399999999E-3</v>
      </c>
      <c r="G4549" s="231">
        <v>1.6426447900000001E-3</v>
      </c>
      <c r="H4549" s="231">
        <v>3.5521486299999998E-3</v>
      </c>
    </row>
    <row r="4550" spans="1:8">
      <c r="A4550" s="227" t="s">
        <v>128</v>
      </c>
      <c r="B4550" s="227" t="s">
        <v>108</v>
      </c>
      <c r="C4550" s="227" t="s">
        <v>79</v>
      </c>
      <c r="D4550" s="230">
        <v>3341</v>
      </c>
      <c r="E4550" s="231">
        <v>4.3480028300000003E-3</v>
      </c>
      <c r="F4550" s="231">
        <v>9.2935876000000003E-4</v>
      </c>
      <c r="G4550" s="231">
        <v>6.7557440999999995E-4</v>
      </c>
      <c r="H4550" s="231">
        <v>2.7430691700000001E-3</v>
      </c>
    </row>
    <row r="4551" spans="1:8">
      <c r="A4551" s="227" t="s">
        <v>128</v>
      </c>
      <c r="B4551" s="227" t="s">
        <v>109</v>
      </c>
      <c r="C4551" s="227" t="s">
        <v>79</v>
      </c>
      <c r="D4551" s="230">
        <v>1842</v>
      </c>
      <c r="E4551" s="231">
        <v>4.5115700600000001E-3</v>
      </c>
      <c r="F4551" s="231">
        <v>7.8624507999999998E-4</v>
      </c>
      <c r="G4551" s="231">
        <v>6.9127106999999997E-4</v>
      </c>
      <c r="H4551" s="231">
        <v>3.0340534200000002E-3</v>
      </c>
    </row>
    <row r="4552" spans="1:8">
      <c r="A4552" s="227" t="s">
        <v>128</v>
      </c>
      <c r="B4552" s="227" t="s">
        <v>110</v>
      </c>
      <c r="C4552" s="227" t="s">
        <v>79</v>
      </c>
      <c r="D4552" s="230">
        <v>389</v>
      </c>
      <c r="E4552" s="231">
        <v>4.1630960299999997E-3</v>
      </c>
      <c r="F4552" s="231">
        <v>8.2396078000000002E-4</v>
      </c>
      <c r="G4552" s="231">
        <v>7.0970769999999998E-4</v>
      </c>
      <c r="H4552" s="231">
        <v>2.6294270599999999E-3</v>
      </c>
    </row>
    <row r="4553" spans="1:8">
      <c r="A4553" s="227" t="s">
        <v>128</v>
      </c>
      <c r="B4553" s="227" t="s">
        <v>108</v>
      </c>
      <c r="C4553" s="227" t="s">
        <v>80</v>
      </c>
      <c r="D4553" s="230">
        <v>630</v>
      </c>
      <c r="E4553" s="231">
        <v>4.6094206700000003E-3</v>
      </c>
      <c r="F4553" s="231">
        <v>1.17408854E-3</v>
      </c>
      <c r="G4553" s="231">
        <v>4.9017098000000005E-4</v>
      </c>
      <c r="H4553" s="231">
        <v>2.9451606999999999E-3</v>
      </c>
    </row>
    <row r="4554" spans="1:8">
      <c r="A4554" s="227" t="s">
        <v>128</v>
      </c>
      <c r="B4554" s="227" t="s">
        <v>109</v>
      </c>
      <c r="C4554" s="227" t="s">
        <v>80</v>
      </c>
      <c r="D4554" s="230">
        <v>1377</v>
      </c>
      <c r="E4554" s="231">
        <v>4.6957369400000004E-3</v>
      </c>
      <c r="F4554" s="231">
        <v>9.2100858999999999E-4</v>
      </c>
      <c r="G4554" s="231">
        <v>4.8418606999999999E-4</v>
      </c>
      <c r="H4554" s="231">
        <v>3.2905418E-3</v>
      </c>
    </row>
    <row r="4555" spans="1:8">
      <c r="A4555" s="227" t="s">
        <v>128</v>
      </c>
      <c r="B4555" s="227" t="s">
        <v>110</v>
      </c>
      <c r="C4555" s="227" t="s">
        <v>80</v>
      </c>
      <c r="D4555" s="230">
        <v>238</v>
      </c>
      <c r="E4555" s="231">
        <v>4.5543979099999998E-3</v>
      </c>
      <c r="F4555" s="231">
        <v>1.0972511500000001E-3</v>
      </c>
      <c r="G4555" s="231">
        <v>4.7424502000000001E-4</v>
      </c>
      <c r="H4555" s="231">
        <v>2.9829012599999999E-3</v>
      </c>
    </row>
    <row r="4556" spans="1:8">
      <c r="A4556" s="227" t="s">
        <v>128</v>
      </c>
      <c r="B4556" s="227" t="s">
        <v>108</v>
      </c>
      <c r="C4556" s="227" t="s">
        <v>119</v>
      </c>
      <c r="D4556" s="230">
        <v>332</v>
      </c>
      <c r="E4556" s="231">
        <v>4.9288122300000002E-3</v>
      </c>
      <c r="F4556" s="231">
        <v>1.0173329900000001E-3</v>
      </c>
      <c r="G4556" s="231">
        <v>8.7792116000000005E-4</v>
      </c>
      <c r="H4556" s="231">
        <v>3.0335575899999999E-3</v>
      </c>
    </row>
    <row r="4557" spans="1:8">
      <c r="A4557" s="227" t="s">
        <v>128</v>
      </c>
      <c r="B4557" s="227" t="s">
        <v>109</v>
      </c>
      <c r="C4557" s="227" t="s">
        <v>119</v>
      </c>
      <c r="D4557" s="230">
        <v>478</v>
      </c>
      <c r="E4557" s="231">
        <v>5.8854164200000001E-3</v>
      </c>
      <c r="F4557" s="231">
        <v>9.2372224999999995E-4</v>
      </c>
      <c r="G4557" s="231">
        <v>9.9776728000000006E-4</v>
      </c>
      <c r="H4557" s="231">
        <v>3.9639264299999996E-3</v>
      </c>
    </row>
    <row r="4558" spans="1:8">
      <c r="A4558" s="227" t="s">
        <v>128</v>
      </c>
      <c r="B4558" s="227" t="s">
        <v>110</v>
      </c>
      <c r="C4558" s="227" t="s">
        <v>119</v>
      </c>
      <c r="D4558" s="230">
        <v>102</v>
      </c>
      <c r="E4558" s="231">
        <v>5.6145604200000003E-3</v>
      </c>
      <c r="F4558" s="231">
        <v>9.1991171000000002E-4</v>
      </c>
      <c r="G4558" s="231">
        <v>1.21652575E-3</v>
      </c>
      <c r="H4558" s="231">
        <v>3.47812247E-3</v>
      </c>
    </row>
    <row r="4559" spans="1:8">
      <c r="A4559" s="227" t="s">
        <v>128</v>
      </c>
      <c r="B4559" s="227" t="s">
        <v>108</v>
      </c>
      <c r="C4559" s="227" t="s">
        <v>82</v>
      </c>
      <c r="D4559" s="230">
        <v>81</v>
      </c>
      <c r="E4559" s="231">
        <v>5.4912549099999999E-3</v>
      </c>
      <c r="F4559" s="231">
        <v>1.10553818E-3</v>
      </c>
      <c r="G4559" s="231">
        <v>1.2697185499999999E-3</v>
      </c>
      <c r="H4559" s="231">
        <v>3.1159977199999998E-3</v>
      </c>
    </row>
    <row r="4560" spans="1:8">
      <c r="A4560" s="227" t="s">
        <v>128</v>
      </c>
      <c r="B4560" s="227" t="s">
        <v>109</v>
      </c>
      <c r="C4560" s="227" t="s">
        <v>82</v>
      </c>
      <c r="D4560" s="230">
        <v>233</v>
      </c>
      <c r="E4560" s="231">
        <v>6.9743480399999998E-3</v>
      </c>
      <c r="F4560" s="231">
        <v>1.0407226199999999E-3</v>
      </c>
      <c r="G4560" s="231">
        <v>1.5824191000000001E-3</v>
      </c>
      <c r="H4560" s="231">
        <v>4.3512058399999996E-3</v>
      </c>
    </row>
    <row r="4561" spans="1:8">
      <c r="A4561" s="227" t="s">
        <v>128</v>
      </c>
      <c r="B4561" s="227" t="s">
        <v>110</v>
      </c>
      <c r="C4561" s="227" t="s">
        <v>82</v>
      </c>
      <c r="D4561" s="230">
        <v>47</v>
      </c>
      <c r="E4561" s="231">
        <v>6.7649229400000002E-3</v>
      </c>
      <c r="F4561" s="231">
        <v>1.72995442E-3</v>
      </c>
      <c r="G4561" s="231">
        <v>1.6523835500000001E-3</v>
      </c>
      <c r="H4561" s="231">
        <v>3.3825845099999998E-3</v>
      </c>
    </row>
    <row r="4562" spans="1:8">
      <c r="A4562" s="227" t="s">
        <v>128</v>
      </c>
      <c r="B4562" s="227" t="s">
        <v>108</v>
      </c>
      <c r="C4562" s="227" t="s">
        <v>83</v>
      </c>
      <c r="D4562" s="230">
        <v>117</v>
      </c>
      <c r="E4562" s="231">
        <v>5.33653823E-3</v>
      </c>
      <c r="F4562" s="231">
        <v>9.2661816000000005E-4</v>
      </c>
      <c r="G4562" s="231">
        <v>8.9347872000000001E-4</v>
      </c>
      <c r="H4562" s="231">
        <v>3.5164408899999999E-3</v>
      </c>
    </row>
    <row r="4563" spans="1:8">
      <c r="A4563" s="227" t="s">
        <v>128</v>
      </c>
      <c r="B4563" s="227" t="s">
        <v>109</v>
      </c>
      <c r="C4563" s="227" t="s">
        <v>83</v>
      </c>
      <c r="D4563" s="230">
        <v>264</v>
      </c>
      <c r="E4563" s="231">
        <v>5.6444652600000002E-3</v>
      </c>
      <c r="F4563" s="231">
        <v>6.9917907000000001E-4</v>
      </c>
      <c r="G4563" s="231">
        <v>9.2548727999999998E-4</v>
      </c>
      <c r="H4563" s="231">
        <v>4.0197984599999997E-3</v>
      </c>
    </row>
    <row r="4564" spans="1:8">
      <c r="A4564" s="227" t="s">
        <v>128</v>
      </c>
      <c r="B4564" s="227" t="s">
        <v>110</v>
      </c>
      <c r="C4564" s="227" t="s">
        <v>83</v>
      </c>
      <c r="D4564" s="230">
        <v>61</v>
      </c>
      <c r="E4564" s="231">
        <v>5.0516087600000004E-3</v>
      </c>
      <c r="F4564" s="231">
        <v>7.7280638000000001E-4</v>
      </c>
      <c r="G4564" s="231">
        <v>9.7677575000000008E-4</v>
      </c>
      <c r="H4564" s="231">
        <v>3.3020261499999998E-3</v>
      </c>
    </row>
    <row r="4565" spans="1:8">
      <c r="A4565" s="227" t="s">
        <v>128</v>
      </c>
      <c r="B4565" s="227" t="s">
        <v>108</v>
      </c>
      <c r="C4565" s="227" t="s">
        <v>84</v>
      </c>
      <c r="D4565" s="230">
        <v>117</v>
      </c>
      <c r="E4565" s="231">
        <v>4.1941672100000004E-3</v>
      </c>
      <c r="F4565" s="231">
        <v>7.1541602999999996E-4</v>
      </c>
      <c r="G4565" s="231">
        <v>6.4280600999999996E-4</v>
      </c>
      <c r="H4565" s="231">
        <v>2.8359447100000002E-3</v>
      </c>
    </row>
    <row r="4566" spans="1:8">
      <c r="A4566" s="227" t="s">
        <v>128</v>
      </c>
      <c r="B4566" s="227" t="s">
        <v>109</v>
      </c>
      <c r="C4566" s="227" t="s">
        <v>84</v>
      </c>
      <c r="D4566" s="230">
        <v>333</v>
      </c>
      <c r="E4566" s="231">
        <v>5.2683236300000002E-3</v>
      </c>
      <c r="F4566" s="231">
        <v>6.1147928999999998E-4</v>
      </c>
      <c r="G4566" s="231">
        <v>1.00756982E-3</v>
      </c>
      <c r="H4566" s="231">
        <v>3.6492740399999999E-3</v>
      </c>
    </row>
    <row r="4567" spans="1:8">
      <c r="A4567" s="227" t="s">
        <v>128</v>
      </c>
      <c r="B4567" s="227" t="s">
        <v>110</v>
      </c>
      <c r="C4567" s="227" t="s">
        <v>84</v>
      </c>
      <c r="D4567" s="230">
        <v>30</v>
      </c>
      <c r="E4567" s="231">
        <v>4.8545522099999999E-3</v>
      </c>
      <c r="F4567" s="231">
        <v>5.7716026999999996E-4</v>
      </c>
      <c r="G4567" s="231">
        <v>6.5200589000000001E-4</v>
      </c>
      <c r="H4567" s="231">
        <v>3.62538557E-3</v>
      </c>
    </row>
    <row r="4568" spans="1:8">
      <c r="A4568" s="227" t="s">
        <v>128</v>
      </c>
      <c r="B4568" s="227" t="s">
        <v>109</v>
      </c>
      <c r="C4568" s="227" t="s">
        <v>86</v>
      </c>
      <c r="D4568" s="230">
        <v>1</v>
      </c>
      <c r="E4568" s="231">
        <v>5.9606479100000002E-3</v>
      </c>
      <c r="F4568" s="231">
        <v>1.60879583E-3</v>
      </c>
      <c r="G4568" s="231">
        <v>3.31018472E-3</v>
      </c>
      <c r="H4568" s="231">
        <v>1.0416666600000001E-3</v>
      </c>
    </row>
    <row r="4569" spans="1:8">
      <c r="A4569" s="227" t="s">
        <v>128</v>
      </c>
      <c r="B4569" s="227" t="s">
        <v>108</v>
      </c>
      <c r="C4569" s="227" t="s">
        <v>87</v>
      </c>
      <c r="D4569" s="230">
        <v>170</v>
      </c>
      <c r="E4569" s="231">
        <v>5.3969904799999998E-3</v>
      </c>
      <c r="F4569" s="231">
        <v>9.3021491E-4</v>
      </c>
      <c r="G4569" s="231">
        <v>8.4524760999999998E-4</v>
      </c>
      <c r="H4569" s="231">
        <v>3.6215275600000002E-3</v>
      </c>
    </row>
    <row r="4570" spans="1:8">
      <c r="A4570" s="227" t="s">
        <v>128</v>
      </c>
      <c r="B4570" s="227" t="s">
        <v>109</v>
      </c>
      <c r="C4570" s="227" t="s">
        <v>87</v>
      </c>
      <c r="D4570" s="230">
        <v>379</v>
      </c>
      <c r="E4570" s="231">
        <v>5.9744207699999998E-3</v>
      </c>
      <c r="F4570" s="231">
        <v>7.1014098000000004E-4</v>
      </c>
      <c r="G4570" s="231">
        <v>1.10967556E-3</v>
      </c>
      <c r="H4570" s="231">
        <v>4.1546037600000002E-3</v>
      </c>
    </row>
    <row r="4571" spans="1:8">
      <c r="A4571" s="227" t="s">
        <v>128</v>
      </c>
      <c r="B4571" s="227" t="s">
        <v>110</v>
      </c>
      <c r="C4571" s="227" t="s">
        <v>87</v>
      </c>
      <c r="D4571" s="230">
        <v>42</v>
      </c>
      <c r="E4571" s="231">
        <v>5.69389306E-3</v>
      </c>
      <c r="F4571" s="231">
        <v>8.3691552999999998E-4</v>
      </c>
      <c r="G4571" s="231">
        <v>1.09099397E-3</v>
      </c>
      <c r="H4571" s="231">
        <v>3.7659829399999999E-3</v>
      </c>
    </row>
    <row r="4572" spans="1:8">
      <c r="A4572" s="227" t="s">
        <v>128</v>
      </c>
      <c r="B4572" s="227" t="s">
        <v>108</v>
      </c>
      <c r="C4572" s="227" t="s">
        <v>88</v>
      </c>
      <c r="D4572" s="230">
        <v>205</v>
      </c>
      <c r="E4572" s="231">
        <v>4.7115512500000003E-3</v>
      </c>
      <c r="F4572" s="231">
        <v>1.06306434E-3</v>
      </c>
      <c r="G4572" s="231">
        <v>8.0019171999999995E-4</v>
      </c>
      <c r="H4572" s="231">
        <v>2.8482947100000001E-3</v>
      </c>
    </row>
    <row r="4573" spans="1:8">
      <c r="A4573" s="227" t="s">
        <v>128</v>
      </c>
      <c r="B4573" s="227" t="s">
        <v>109</v>
      </c>
      <c r="C4573" s="227" t="s">
        <v>88</v>
      </c>
      <c r="D4573" s="230">
        <v>677</v>
      </c>
      <c r="E4573" s="231">
        <v>4.98642545E-3</v>
      </c>
      <c r="F4573" s="231">
        <v>8.6914945999999995E-4</v>
      </c>
      <c r="G4573" s="231">
        <v>8.341879E-4</v>
      </c>
      <c r="H4573" s="231">
        <v>3.2830875999999998E-3</v>
      </c>
    </row>
    <row r="4574" spans="1:8">
      <c r="A4574" s="227" t="s">
        <v>128</v>
      </c>
      <c r="B4574" s="227" t="s">
        <v>110</v>
      </c>
      <c r="C4574" s="227" t="s">
        <v>88</v>
      </c>
      <c r="D4574" s="230">
        <v>132</v>
      </c>
      <c r="E4574" s="231">
        <v>5.0284088599999999E-3</v>
      </c>
      <c r="F4574" s="231">
        <v>1.11181233E-3</v>
      </c>
      <c r="G4574" s="231">
        <v>8.3473601000000005E-4</v>
      </c>
      <c r="H4574" s="231">
        <v>3.0818600499999999E-3</v>
      </c>
    </row>
    <row r="4575" spans="1:8">
      <c r="A4575" s="227" t="s">
        <v>128</v>
      </c>
      <c r="B4575" s="227" t="s">
        <v>108</v>
      </c>
      <c r="C4575" s="227" t="s">
        <v>89</v>
      </c>
      <c r="D4575" s="230">
        <v>126</v>
      </c>
      <c r="E4575" s="231">
        <v>5.6003818999999996E-3</v>
      </c>
      <c r="F4575" s="231">
        <v>1.3874188999999999E-3</v>
      </c>
      <c r="G4575" s="231">
        <v>1.2334653399999999E-3</v>
      </c>
      <c r="H4575" s="231">
        <v>2.9794971100000002E-3</v>
      </c>
    </row>
    <row r="4576" spans="1:8">
      <c r="A4576" s="227" t="s">
        <v>128</v>
      </c>
      <c r="B4576" s="227" t="s">
        <v>109</v>
      </c>
      <c r="C4576" s="227" t="s">
        <v>89</v>
      </c>
      <c r="D4576" s="230">
        <v>264</v>
      </c>
      <c r="E4576" s="231">
        <v>6.6301905699999997E-3</v>
      </c>
      <c r="F4576" s="231">
        <v>1.0989230200000001E-3</v>
      </c>
      <c r="G4576" s="231">
        <v>1.4661806600000001E-3</v>
      </c>
      <c r="H4576" s="231">
        <v>4.0650863800000001E-3</v>
      </c>
    </row>
    <row r="4577" spans="1:8">
      <c r="A4577" s="227" t="s">
        <v>128</v>
      </c>
      <c r="B4577" s="227" t="s">
        <v>110</v>
      </c>
      <c r="C4577" s="227" t="s">
        <v>89</v>
      </c>
      <c r="D4577" s="230">
        <v>28</v>
      </c>
      <c r="E4577" s="231">
        <v>7.0312497900000001E-3</v>
      </c>
      <c r="F4577" s="231">
        <v>1.4641200800000001E-3</v>
      </c>
      <c r="G4577" s="231">
        <v>1.09705669E-3</v>
      </c>
      <c r="H4577" s="231">
        <v>4.4700724600000002E-3</v>
      </c>
    </row>
    <row r="4578" spans="1:8">
      <c r="A4578" s="227" t="s">
        <v>128</v>
      </c>
      <c r="B4578" s="227" t="s">
        <v>108</v>
      </c>
      <c r="C4578" s="227" t="s">
        <v>90</v>
      </c>
      <c r="D4578" s="230">
        <v>77</v>
      </c>
      <c r="E4578" s="231">
        <v>5.1173939700000001E-3</v>
      </c>
      <c r="F4578" s="231">
        <v>6.4950070999999999E-4</v>
      </c>
      <c r="G4578" s="231">
        <v>1.22083912E-3</v>
      </c>
      <c r="H4578" s="231">
        <v>3.2470536600000001E-3</v>
      </c>
    </row>
    <row r="4579" spans="1:8">
      <c r="A4579" s="227" t="s">
        <v>128</v>
      </c>
      <c r="B4579" s="227" t="s">
        <v>109</v>
      </c>
      <c r="C4579" s="227" t="s">
        <v>90</v>
      </c>
      <c r="D4579" s="230">
        <v>273</v>
      </c>
      <c r="E4579" s="231">
        <v>6.3607802E-3</v>
      </c>
      <c r="F4579" s="231">
        <v>6.6650533000000005E-4</v>
      </c>
      <c r="G4579" s="231">
        <v>1.4043207700000001E-3</v>
      </c>
      <c r="H4579" s="231">
        <v>4.2899536300000001E-3</v>
      </c>
    </row>
    <row r="4580" spans="1:8">
      <c r="A4580" s="227" t="s">
        <v>128</v>
      </c>
      <c r="B4580" s="227" t="s">
        <v>110</v>
      </c>
      <c r="C4580" s="227" t="s">
        <v>90</v>
      </c>
      <c r="D4580" s="230">
        <v>34</v>
      </c>
      <c r="E4580" s="231">
        <v>6.5614785199999996E-3</v>
      </c>
      <c r="F4580" s="231">
        <v>7.2406013999999999E-4</v>
      </c>
      <c r="G4580" s="231">
        <v>1.4419932300000001E-3</v>
      </c>
      <c r="H4580" s="231">
        <v>4.3954246400000003E-3</v>
      </c>
    </row>
    <row r="4581" spans="1:8">
      <c r="A4581" s="227" t="s">
        <v>128</v>
      </c>
      <c r="B4581" s="227" t="s">
        <v>108</v>
      </c>
      <c r="C4581" s="227" t="s">
        <v>91</v>
      </c>
      <c r="D4581" s="230">
        <v>241</v>
      </c>
      <c r="E4581" s="231">
        <v>4.9767555799999997E-3</v>
      </c>
      <c r="F4581" s="231">
        <v>1.09708751E-3</v>
      </c>
      <c r="G4581" s="231">
        <v>5.3322356000000003E-4</v>
      </c>
      <c r="H4581" s="231">
        <v>3.3464439900000001E-3</v>
      </c>
    </row>
    <row r="4582" spans="1:8">
      <c r="A4582" s="227" t="s">
        <v>128</v>
      </c>
      <c r="B4582" s="227" t="s">
        <v>109</v>
      </c>
      <c r="C4582" s="227" t="s">
        <v>91</v>
      </c>
      <c r="D4582" s="230">
        <v>670</v>
      </c>
      <c r="E4582" s="231">
        <v>4.8277360699999997E-3</v>
      </c>
      <c r="F4582" s="231">
        <v>8.3863641999999997E-4</v>
      </c>
      <c r="G4582" s="231">
        <v>5.2040123000000004E-4</v>
      </c>
      <c r="H4582" s="231">
        <v>3.4686979299999999E-3</v>
      </c>
    </row>
    <row r="4583" spans="1:8">
      <c r="A4583" s="227" t="s">
        <v>128</v>
      </c>
      <c r="B4583" s="227" t="s">
        <v>110</v>
      </c>
      <c r="C4583" s="227" t="s">
        <v>91</v>
      </c>
      <c r="D4583" s="230">
        <v>114</v>
      </c>
      <c r="E4583" s="231">
        <v>4.5962270200000004E-3</v>
      </c>
      <c r="F4583" s="231">
        <v>9.2105237000000004E-4</v>
      </c>
      <c r="G4583" s="231">
        <v>5.3890489000000001E-4</v>
      </c>
      <c r="H4583" s="231">
        <v>3.13626926E-3</v>
      </c>
    </row>
    <row r="4584" spans="1:8">
      <c r="A4584" s="227" t="s">
        <v>128</v>
      </c>
      <c r="B4584" s="227" t="s">
        <v>108</v>
      </c>
      <c r="C4584" s="227" t="s">
        <v>92</v>
      </c>
      <c r="D4584" s="230">
        <v>101</v>
      </c>
      <c r="E4584" s="231">
        <v>4.8444946299999996E-3</v>
      </c>
      <c r="F4584" s="231">
        <v>7.7569190999999995E-4</v>
      </c>
      <c r="G4584" s="231">
        <v>8.4983472999999995E-4</v>
      </c>
      <c r="H4584" s="231">
        <v>3.21896745E-3</v>
      </c>
    </row>
    <row r="4585" spans="1:8">
      <c r="A4585" s="227" t="s">
        <v>128</v>
      </c>
      <c r="B4585" s="227" t="s">
        <v>109</v>
      </c>
      <c r="C4585" s="227" t="s">
        <v>92</v>
      </c>
      <c r="D4585" s="230">
        <v>281</v>
      </c>
      <c r="E4585" s="231">
        <v>6.9217903300000001E-3</v>
      </c>
      <c r="F4585" s="231">
        <v>6.4818909000000004E-4</v>
      </c>
      <c r="G4585" s="231">
        <v>1.32372788E-3</v>
      </c>
      <c r="H4585" s="231">
        <v>4.9498729E-3</v>
      </c>
    </row>
    <row r="4586" spans="1:8">
      <c r="A4586" s="227" t="s">
        <v>128</v>
      </c>
      <c r="B4586" s="227" t="s">
        <v>110</v>
      </c>
      <c r="C4586" s="227" t="s">
        <v>92</v>
      </c>
      <c r="D4586" s="230">
        <v>63</v>
      </c>
      <c r="E4586" s="231">
        <v>5.9472366999999996E-3</v>
      </c>
      <c r="F4586" s="231">
        <v>7.1942950000000001E-4</v>
      </c>
      <c r="G4586" s="231">
        <v>1.21858443E-3</v>
      </c>
      <c r="H4586" s="231">
        <v>4.0092222900000004E-3</v>
      </c>
    </row>
    <row r="4587" spans="1:8">
      <c r="A4587" s="227" t="s">
        <v>128</v>
      </c>
      <c r="B4587" s="227" t="s">
        <v>108</v>
      </c>
      <c r="C4587" s="227" t="s">
        <v>93</v>
      </c>
      <c r="D4587" s="230">
        <v>78</v>
      </c>
      <c r="E4587" s="231">
        <v>5.0753796099999998E-3</v>
      </c>
      <c r="F4587" s="231">
        <v>1.06748554E-3</v>
      </c>
      <c r="G4587" s="231">
        <v>1.4745071200000001E-3</v>
      </c>
      <c r="H4587" s="231">
        <v>2.5333865499999999E-3</v>
      </c>
    </row>
    <row r="4588" spans="1:8">
      <c r="A4588" s="227" t="s">
        <v>128</v>
      </c>
      <c r="B4588" s="227" t="s">
        <v>109</v>
      </c>
      <c r="C4588" s="227" t="s">
        <v>93</v>
      </c>
      <c r="D4588" s="230">
        <v>239</v>
      </c>
      <c r="E4588" s="231">
        <v>7.1522932800000003E-3</v>
      </c>
      <c r="F4588" s="231">
        <v>9.0243854999999995E-4</v>
      </c>
      <c r="G4588" s="231">
        <v>1.69703021E-3</v>
      </c>
      <c r="H4588" s="231">
        <v>4.5528240500000003E-3</v>
      </c>
    </row>
    <row r="4589" spans="1:8">
      <c r="A4589" s="227" t="s">
        <v>128</v>
      </c>
      <c r="B4589" s="227" t="s">
        <v>110</v>
      </c>
      <c r="C4589" s="227" t="s">
        <v>93</v>
      </c>
      <c r="D4589" s="230">
        <v>52</v>
      </c>
      <c r="E4589" s="231">
        <v>7.73214896E-3</v>
      </c>
      <c r="F4589" s="231">
        <v>8.6694240999999998E-4</v>
      </c>
      <c r="G4589" s="231">
        <v>2.1683580299999999E-3</v>
      </c>
      <c r="H4589" s="231">
        <v>4.6968480399999998E-3</v>
      </c>
    </row>
    <row r="4590" spans="1:8">
      <c r="A4590" s="227" t="s">
        <v>128</v>
      </c>
      <c r="B4590" s="227" t="s">
        <v>108</v>
      </c>
      <c r="C4590" s="227" t="s">
        <v>94</v>
      </c>
      <c r="D4590" s="230">
        <v>74</v>
      </c>
      <c r="E4590" s="231">
        <v>5.3478476200000003E-3</v>
      </c>
      <c r="F4590" s="231">
        <v>1.11283136E-3</v>
      </c>
      <c r="G4590" s="231">
        <v>1.0837397299999999E-3</v>
      </c>
      <c r="H4590" s="231">
        <v>3.1512760100000001E-3</v>
      </c>
    </row>
    <row r="4591" spans="1:8">
      <c r="A4591" s="227" t="s">
        <v>128</v>
      </c>
      <c r="B4591" s="227" t="s">
        <v>109</v>
      </c>
      <c r="C4591" s="227" t="s">
        <v>94</v>
      </c>
      <c r="D4591" s="230">
        <v>255</v>
      </c>
      <c r="E4591" s="231">
        <v>6.8053737800000003E-3</v>
      </c>
      <c r="F4591" s="231">
        <v>8.0242349000000002E-4</v>
      </c>
      <c r="G4591" s="231">
        <v>1.32997434E-3</v>
      </c>
      <c r="H4591" s="231">
        <v>4.6729754400000002E-3</v>
      </c>
    </row>
    <row r="4592" spans="1:8">
      <c r="A4592" s="227" t="s">
        <v>128</v>
      </c>
      <c r="B4592" s="227" t="s">
        <v>110</v>
      </c>
      <c r="C4592" s="227" t="s">
        <v>94</v>
      </c>
      <c r="D4592" s="230">
        <v>39</v>
      </c>
      <c r="E4592" s="231">
        <v>5.2961773400000004E-3</v>
      </c>
      <c r="F4592" s="231">
        <v>9.2444184999999999E-4</v>
      </c>
      <c r="G4592" s="231">
        <v>1.33517307E-3</v>
      </c>
      <c r="H4592" s="231">
        <v>3.0365619199999999E-3</v>
      </c>
    </row>
    <row r="4593" spans="1:8">
      <c r="A4593" s="227" t="s">
        <v>128</v>
      </c>
      <c r="B4593" s="227" t="s">
        <v>108</v>
      </c>
      <c r="C4593" s="227" t="s">
        <v>95</v>
      </c>
      <c r="D4593" s="230">
        <v>25</v>
      </c>
      <c r="E4593" s="231">
        <v>6.5254626899999999E-3</v>
      </c>
      <c r="F4593" s="231">
        <v>8.5185163000000002E-4</v>
      </c>
      <c r="G4593" s="231">
        <v>1.0467590200000001E-3</v>
      </c>
      <c r="H4593" s="231">
        <v>4.6268516900000002E-3</v>
      </c>
    </row>
    <row r="4594" spans="1:8">
      <c r="A4594" s="227" t="s">
        <v>128</v>
      </c>
      <c r="B4594" s="227" t="s">
        <v>109</v>
      </c>
      <c r="C4594" s="227" t="s">
        <v>95</v>
      </c>
      <c r="D4594" s="230">
        <v>120</v>
      </c>
      <c r="E4594" s="231">
        <v>7.1887536100000001E-3</v>
      </c>
      <c r="F4594" s="231">
        <v>6.4766566000000003E-4</v>
      </c>
      <c r="G4594" s="231">
        <v>1.2173995E-3</v>
      </c>
      <c r="H4594" s="231">
        <v>5.3236880499999998E-3</v>
      </c>
    </row>
    <row r="4595" spans="1:8">
      <c r="A4595" s="227" t="s">
        <v>128</v>
      </c>
      <c r="B4595" s="227" t="s">
        <v>110</v>
      </c>
      <c r="C4595" s="227" t="s">
        <v>95</v>
      </c>
      <c r="D4595" s="230">
        <v>13</v>
      </c>
      <c r="E4595" s="231">
        <v>6.04344711E-3</v>
      </c>
      <c r="F4595" s="231">
        <v>7.1314079999999997E-4</v>
      </c>
      <c r="G4595" s="231">
        <v>1.30787013E-3</v>
      </c>
      <c r="H4595" s="231">
        <v>4.0224356199999997E-3</v>
      </c>
    </row>
    <row r="4596" spans="1:8">
      <c r="A4596" s="227" t="s">
        <v>128</v>
      </c>
      <c r="B4596" s="227" t="s">
        <v>108</v>
      </c>
      <c r="C4596" s="227" t="s">
        <v>96</v>
      </c>
      <c r="D4596" s="230">
        <v>138</v>
      </c>
      <c r="E4596" s="231">
        <v>5.8064946900000004E-3</v>
      </c>
      <c r="F4596" s="231">
        <v>1.3981143600000001E-3</v>
      </c>
      <c r="G4596" s="231">
        <v>1.14960721E-3</v>
      </c>
      <c r="H4596" s="231">
        <v>3.2587725699999999E-3</v>
      </c>
    </row>
    <row r="4597" spans="1:8">
      <c r="A4597" s="227" t="s">
        <v>128</v>
      </c>
      <c r="B4597" s="227" t="s">
        <v>109</v>
      </c>
      <c r="C4597" s="227" t="s">
        <v>96</v>
      </c>
      <c r="D4597" s="230">
        <v>396</v>
      </c>
      <c r="E4597" s="231">
        <v>6.1738037799999998E-3</v>
      </c>
      <c r="F4597" s="231">
        <v>1.0513991699999999E-3</v>
      </c>
      <c r="G4597" s="231">
        <v>1.42112653E-3</v>
      </c>
      <c r="H4597" s="231">
        <v>3.70127759E-3</v>
      </c>
    </row>
    <row r="4598" spans="1:8">
      <c r="A4598" s="227" t="s">
        <v>128</v>
      </c>
      <c r="B4598" s="227" t="s">
        <v>110</v>
      </c>
      <c r="C4598" s="227" t="s">
        <v>96</v>
      </c>
      <c r="D4598" s="230">
        <v>60</v>
      </c>
      <c r="E4598" s="231">
        <v>5.6687883099999998E-3</v>
      </c>
      <c r="F4598" s="231">
        <v>1.2409333800000001E-3</v>
      </c>
      <c r="G4598" s="231">
        <v>1.3734565299999999E-3</v>
      </c>
      <c r="H4598" s="231">
        <v>3.0543978999999998E-3</v>
      </c>
    </row>
    <row r="4599" spans="1:8">
      <c r="A4599" s="227" t="s">
        <v>128</v>
      </c>
      <c r="B4599" s="227" t="s">
        <v>108</v>
      </c>
      <c r="C4599" s="227" t="s">
        <v>97</v>
      </c>
      <c r="D4599" s="230">
        <v>57</v>
      </c>
      <c r="E4599" s="231">
        <v>5.4256007800000004E-3</v>
      </c>
      <c r="F4599" s="231">
        <v>6.9911449000000002E-4</v>
      </c>
      <c r="G4599" s="231">
        <v>1.1913171700000001E-3</v>
      </c>
      <c r="H4599" s="231">
        <v>3.53516866E-3</v>
      </c>
    </row>
    <row r="4600" spans="1:8">
      <c r="A4600" s="227" t="s">
        <v>128</v>
      </c>
      <c r="B4600" s="227" t="s">
        <v>109</v>
      </c>
      <c r="C4600" s="227" t="s">
        <v>97</v>
      </c>
      <c r="D4600" s="230">
        <v>207</v>
      </c>
      <c r="E4600" s="231">
        <v>6.9282852200000002E-3</v>
      </c>
      <c r="F4600" s="231">
        <v>6.4278022000000001E-4</v>
      </c>
      <c r="G4600" s="231">
        <v>1.4765049499999999E-3</v>
      </c>
      <c r="H4600" s="231">
        <v>4.8089995999999998E-3</v>
      </c>
    </row>
    <row r="4601" spans="1:8">
      <c r="A4601" s="227" t="s">
        <v>128</v>
      </c>
      <c r="B4601" s="227" t="s">
        <v>110</v>
      </c>
      <c r="C4601" s="227" t="s">
        <v>97</v>
      </c>
      <c r="D4601" s="230">
        <v>33</v>
      </c>
      <c r="E4601" s="231">
        <v>5.3763325199999998E-3</v>
      </c>
      <c r="F4601" s="231">
        <v>5.3240719000000004E-4</v>
      </c>
      <c r="G4601" s="231">
        <v>1.2257994199999999E-3</v>
      </c>
      <c r="H4601" s="231">
        <v>3.6181254299999998E-3</v>
      </c>
    </row>
    <row r="4602" spans="1:8">
      <c r="A4602" s="227" t="s">
        <v>128</v>
      </c>
      <c r="B4602" s="227" t="s">
        <v>108</v>
      </c>
      <c r="C4602" s="227" t="s">
        <v>98</v>
      </c>
      <c r="D4602" s="230">
        <v>38</v>
      </c>
      <c r="E4602" s="231">
        <v>5.4888521100000002E-3</v>
      </c>
      <c r="F4602" s="231">
        <v>6.2408597000000005E-4</v>
      </c>
      <c r="G4602" s="231">
        <v>1.0179091500000001E-3</v>
      </c>
      <c r="H4602" s="231">
        <v>3.8352823899999999E-3</v>
      </c>
    </row>
    <row r="4603" spans="1:8">
      <c r="A4603" s="227" t="s">
        <v>128</v>
      </c>
      <c r="B4603" s="227" t="s">
        <v>109</v>
      </c>
      <c r="C4603" s="227" t="s">
        <v>98</v>
      </c>
      <c r="D4603" s="230">
        <v>168</v>
      </c>
      <c r="E4603" s="231">
        <v>7.2636268299999997E-3</v>
      </c>
      <c r="F4603" s="231">
        <v>3.4839316999999998E-4</v>
      </c>
      <c r="G4603" s="231">
        <v>1.68829892E-3</v>
      </c>
      <c r="H4603" s="231">
        <v>5.2146712600000004E-3</v>
      </c>
    </row>
    <row r="4604" spans="1:8">
      <c r="A4604" s="227" t="s">
        <v>128</v>
      </c>
      <c r="B4604" s="227" t="s">
        <v>110</v>
      </c>
      <c r="C4604" s="227" t="s">
        <v>98</v>
      </c>
      <c r="D4604" s="230">
        <v>36</v>
      </c>
      <c r="E4604" s="231">
        <v>5.4202028999999997E-3</v>
      </c>
      <c r="F4604" s="231">
        <v>1.2667158000000001E-4</v>
      </c>
      <c r="G4604" s="231">
        <v>1.5949715000000001E-3</v>
      </c>
      <c r="H4604" s="231">
        <v>3.68698539E-3</v>
      </c>
    </row>
    <row r="4605" spans="1:8">
      <c r="A4605" s="227" t="s">
        <v>128</v>
      </c>
      <c r="B4605" s="227" t="s">
        <v>108</v>
      </c>
      <c r="C4605" s="227" t="s">
        <v>99</v>
      </c>
      <c r="D4605" s="230">
        <v>180</v>
      </c>
      <c r="E4605" s="231">
        <v>5.3481221699999996E-3</v>
      </c>
      <c r="F4605" s="231">
        <v>1.2401618000000001E-3</v>
      </c>
      <c r="G4605" s="231">
        <v>7.2382949000000005E-4</v>
      </c>
      <c r="H4605" s="231">
        <v>3.3841304000000001E-3</v>
      </c>
    </row>
    <row r="4606" spans="1:8">
      <c r="A4606" s="227" t="s">
        <v>128</v>
      </c>
      <c r="B4606" s="227" t="s">
        <v>109</v>
      </c>
      <c r="C4606" s="227" t="s">
        <v>99</v>
      </c>
      <c r="D4606" s="230">
        <v>494</v>
      </c>
      <c r="E4606" s="231">
        <v>5.4876103499999999E-3</v>
      </c>
      <c r="F4606" s="231">
        <v>9.9258203999999994E-4</v>
      </c>
      <c r="G4606" s="231">
        <v>7.6466182000000001E-4</v>
      </c>
      <c r="H4606" s="231">
        <v>3.7303660100000001E-3</v>
      </c>
    </row>
    <row r="4607" spans="1:8">
      <c r="A4607" s="227" t="s">
        <v>128</v>
      </c>
      <c r="B4607" s="227" t="s">
        <v>110</v>
      </c>
      <c r="C4607" s="227" t="s">
        <v>99</v>
      </c>
      <c r="D4607" s="230">
        <v>40</v>
      </c>
      <c r="E4607" s="231">
        <v>5.48929369E-3</v>
      </c>
      <c r="F4607" s="231">
        <v>1.2022566399999999E-3</v>
      </c>
      <c r="G4607" s="231">
        <v>6.7939794000000003E-4</v>
      </c>
      <c r="H4607" s="231">
        <v>3.6076386900000001E-3</v>
      </c>
    </row>
    <row r="4608" spans="1:8">
      <c r="A4608" s="227" t="s">
        <v>128</v>
      </c>
      <c r="B4608" s="227" t="s">
        <v>108</v>
      </c>
      <c r="C4608" s="227" t="s">
        <v>100</v>
      </c>
      <c r="D4608" s="230">
        <v>105</v>
      </c>
      <c r="E4608" s="231">
        <v>6.2320324000000003E-3</v>
      </c>
      <c r="F4608" s="231">
        <v>1.08807298E-3</v>
      </c>
      <c r="G4608" s="231">
        <v>1.06889306E-3</v>
      </c>
      <c r="H4608" s="231">
        <v>4.0750658800000001E-3</v>
      </c>
    </row>
    <row r="4609" spans="1:8">
      <c r="A4609" s="227" t="s">
        <v>128</v>
      </c>
      <c r="B4609" s="227" t="s">
        <v>109</v>
      </c>
      <c r="C4609" s="227" t="s">
        <v>100</v>
      </c>
      <c r="D4609" s="230">
        <v>425</v>
      </c>
      <c r="E4609" s="231">
        <v>6.7372274200000002E-3</v>
      </c>
      <c r="F4609" s="231">
        <v>8.6195512999999999E-4</v>
      </c>
      <c r="G4609" s="231">
        <v>1.05114356E-3</v>
      </c>
      <c r="H4609" s="231">
        <v>4.8241282900000002E-3</v>
      </c>
    </row>
    <row r="4610" spans="1:8">
      <c r="A4610" s="227" t="s">
        <v>128</v>
      </c>
      <c r="B4610" s="227" t="s">
        <v>110</v>
      </c>
      <c r="C4610" s="227" t="s">
        <v>100</v>
      </c>
      <c r="D4610" s="230">
        <v>68</v>
      </c>
      <c r="E4610" s="231">
        <v>7.0395899200000004E-3</v>
      </c>
      <c r="F4610" s="231">
        <v>9.1026669999999998E-4</v>
      </c>
      <c r="G4610" s="231">
        <v>1.46360951E-3</v>
      </c>
      <c r="H4610" s="231">
        <v>4.6657133099999998E-3</v>
      </c>
    </row>
    <row r="4611" spans="1:8">
      <c r="A4611" s="227" t="s">
        <v>128</v>
      </c>
      <c r="B4611" s="227" t="s">
        <v>108</v>
      </c>
      <c r="C4611" s="227" t="s">
        <v>101</v>
      </c>
      <c r="D4611" s="230">
        <v>54</v>
      </c>
      <c r="E4611" s="231">
        <v>5.86076793E-3</v>
      </c>
      <c r="F4611" s="231">
        <v>6.9251518000000003E-4</v>
      </c>
      <c r="G4611" s="231">
        <v>1.70331765E-3</v>
      </c>
      <c r="H4611" s="231">
        <v>3.4649345800000001E-3</v>
      </c>
    </row>
    <row r="4612" spans="1:8">
      <c r="A4612" s="227" t="s">
        <v>128</v>
      </c>
      <c r="B4612" s="227" t="s">
        <v>109</v>
      </c>
      <c r="C4612" s="227" t="s">
        <v>101</v>
      </c>
      <c r="D4612" s="230">
        <v>183</v>
      </c>
      <c r="E4612" s="231">
        <v>7.4813421099999998E-3</v>
      </c>
      <c r="F4612" s="231">
        <v>7.3555430000000002E-4</v>
      </c>
      <c r="G4612" s="231">
        <v>2.0139519100000002E-3</v>
      </c>
      <c r="H4612" s="231">
        <v>4.7318354300000002E-3</v>
      </c>
    </row>
    <row r="4613" spans="1:8">
      <c r="A4613" s="227" t="s">
        <v>128</v>
      </c>
      <c r="B4613" s="227" t="s">
        <v>110</v>
      </c>
      <c r="C4613" s="227" t="s">
        <v>101</v>
      </c>
      <c r="D4613" s="230">
        <v>39</v>
      </c>
      <c r="E4613" s="231">
        <v>6.6657760899999996E-3</v>
      </c>
      <c r="F4613" s="231">
        <v>7.0572147000000005E-4</v>
      </c>
      <c r="G4613" s="231">
        <v>1.89874139E-3</v>
      </c>
      <c r="H4613" s="231">
        <v>4.06131267E-3</v>
      </c>
    </row>
    <row r="4614" spans="1:8">
      <c r="A4614" s="227" t="s">
        <v>128</v>
      </c>
      <c r="B4614" s="227" t="s">
        <v>108</v>
      </c>
      <c r="C4614" s="227" t="s">
        <v>102</v>
      </c>
      <c r="D4614" s="230">
        <v>141</v>
      </c>
      <c r="E4614" s="231">
        <v>5.33277492E-3</v>
      </c>
      <c r="F4614" s="231">
        <v>7.9959590000000004E-4</v>
      </c>
      <c r="G4614" s="231">
        <v>8.2857210999999996E-4</v>
      </c>
      <c r="H4614" s="231">
        <v>3.7046064300000001E-3</v>
      </c>
    </row>
    <row r="4615" spans="1:8">
      <c r="A4615" s="227" t="s">
        <v>128</v>
      </c>
      <c r="B4615" s="227" t="s">
        <v>109</v>
      </c>
      <c r="C4615" s="227" t="s">
        <v>102</v>
      </c>
      <c r="D4615" s="230">
        <v>330</v>
      </c>
      <c r="E4615" s="231">
        <v>5.9699071800000001E-3</v>
      </c>
      <c r="F4615" s="231">
        <v>7.3898685999999999E-4</v>
      </c>
      <c r="G4615" s="231">
        <v>8.9278174999999997E-4</v>
      </c>
      <c r="H4615" s="231">
        <v>4.3381380899999997E-3</v>
      </c>
    </row>
    <row r="4616" spans="1:8">
      <c r="A4616" s="227" t="s">
        <v>128</v>
      </c>
      <c r="B4616" s="227" t="s">
        <v>110</v>
      </c>
      <c r="C4616" s="227" t="s">
        <v>102</v>
      </c>
      <c r="D4616" s="230">
        <v>71</v>
      </c>
      <c r="E4616" s="231">
        <v>6.4583330699999998E-3</v>
      </c>
      <c r="F4616" s="231">
        <v>9.2413249999999999E-4</v>
      </c>
      <c r="G4616" s="231">
        <v>9.6081094999999998E-4</v>
      </c>
      <c r="H4616" s="231">
        <v>4.57338916E-3</v>
      </c>
    </row>
    <row r="4617" spans="1:8">
      <c r="A4617" s="227" t="s">
        <v>128</v>
      </c>
      <c r="B4617" s="227" t="s">
        <v>108</v>
      </c>
      <c r="C4617" s="227" t="s">
        <v>103</v>
      </c>
      <c r="D4617" s="230">
        <v>198</v>
      </c>
      <c r="E4617" s="231">
        <v>4.0935977700000004E-3</v>
      </c>
      <c r="F4617" s="231">
        <v>7.1133769999999995E-4</v>
      </c>
      <c r="G4617" s="231">
        <v>5.0990202000000004E-4</v>
      </c>
      <c r="H4617" s="231">
        <v>2.8723575700000002E-3</v>
      </c>
    </row>
    <row r="4618" spans="1:8">
      <c r="A4618" s="227" t="s">
        <v>128</v>
      </c>
      <c r="B4618" s="227" t="s">
        <v>109</v>
      </c>
      <c r="C4618" s="227" t="s">
        <v>103</v>
      </c>
      <c r="D4618" s="230">
        <v>389</v>
      </c>
      <c r="E4618" s="231">
        <v>4.5357276499999998E-3</v>
      </c>
      <c r="F4618" s="231">
        <v>6.9450369999999998E-4</v>
      </c>
      <c r="G4618" s="231">
        <v>5.0598614000000003E-4</v>
      </c>
      <c r="H4618" s="231">
        <v>3.3352373000000001E-3</v>
      </c>
    </row>
    <row r="4619" spans="1:8">
      <c r="A4619" s="227" t="s">
        <v>128</v>
      </c>
      <c r="B4619" s="227" t="s">
        <v>110</v>
      </c>
      <c r="C4619" s="227" t="s">
        <v>103</v>
      </c>
      <c r="D4619" s="230">
        <v>42</v>
      </c>
      <c r="E4619" s="231">
        <v>4.2636682299999999E-3</v>
      </c>
      <c r="F4619" s="231">
        <v>9.2675237000000002E-4</v>
      </c>
      <c r="G4619" s="231">
        <v>5.2717132000000002E-4</v>
      </c>
      <c r="H4619" s="231">
        <v>2.8097440099999998E-3</v>
      </c>
    </row>
    <row r="4620" spans="1:8">
      <c r="A4620" s="227" t="s">
        <v>128</v>
      </c>
      <c r="B4620" s="227" t="s">
        <v>108</v>
      </c>
      <c r="C4620" s="227" t="s">
        <v>104</v>
      </c>
      <c r="D4620" s="230">
        <v>22</v>
      </c>
      <c r="E4620" s="231">
        <v>4.7332699699999996E-3</v>
      </c>
      <c r="F4620" s="231">
        <v>7.6651911999999997E-4</v>
      </c>
      <c r="G4620" s="231">
        <v>1.27262177E-3</v>
      </c>
      <c r="H4620" s="231">
        <v>2.6941285300000001E-3</v>
      </c>
    </row>
    <row r="4621" spans="1:8">
      <c r="A4621" s="227" t="s">
        <v>128</v>
      </c>
      <c r="B4621" s="227" t="s">
        <v>109</v>
      </c>
      <c r="C4621" s="227" t="s">
        <v>104</v>
      </c>
      <c r="D4621" s="230">
        <v>129</v>
      </c>
      <c r="E4621" s="231">
        <v>6.0701081399999997E-3</v>
      </c>
      <c r="F4621" s="231">
        <v>7.0359576E-4</v>
      </c>
      <c r="G4621" s="231">
        <v>1.1884508E-3</v>
      </c>
      <c r="H4621" s="231">
        <v>4.17806106E-3</v>
      </c>
    </row>
    <row r="4622" spans="1:8">
      <c r="A4622" s="227" t="s">
        <v>128</v>
      </c>
      <c r="B4622" s="227" t="s">
        <v>110</v>
      </c>
      <c r="C4622" s="227" t="s">
        <v>104</v>
      </c>
      <c r="D4622" s="230">
        <v>12</v>
      </c>
      <c r="E4622" s="231">
        <v>5.8670907899999996E-3</v>
      </c>
      <c r="F4622" s="231">
        <v>8.6805526E-4</v>
      </c>
      <c r="G4622" s="231">
        <v>1.23167418E-3</v>
      </c>
      <c r="H4622" s="231">
        <v>3.7673608100000002E-3</v>
      </c>
    </row>
    <row r="4623" spans="1:8">
      <c r="A4623" s="227" t="s">
        <v>128</v>
      </c>
      <c r="B4623" s="227" t="s">
        <v>108</v>
      </c>
      <c r="C4623" s="227" t="s">
        <v>105</v>
      </c>
      <c r="D4623" s="230">
        <v>591</v>
      </c>
      <c r="E4623" s="231">
        <v>4.5880528099999998E-3</v>
      </c>
      <c r="F4623" s="231">
        <v>1.01091973E-3</v>
      </c>
      <c r="G4623" s="231">
        <v>7.1112967000000005E-4</v>
      </c>
      <c r="H4623" s="231">
        <v>2.8660029200000001E-3</v>
      </c>
    </row>
    <row r="4624" spans="1:8">
      <c r="A4624" s="227" t="s">
        <v>128</v>
      </c>
      <c r="B4624" s="227" t="s">
        <v>109</v>
      </c>
      <c r="C4624" s="227" t="s">
        <v>105</v>
      </c>
      <c r="D4624" s="230">
        <v>1072</v>
      </c>
      <c r="E4624" s="231">
        <v>4.3186733199999999E-3</v>
      </c>
      <c r="F4624" s="231">
        <v>7.2283955000000005E-4</v>
      </c>
      <c r="G4624" s="231">
        <v>7.0543525999999996E-4</v>
      </c>
      <c r="H4624" s="231">
        <v>2.8903980300000001E-3</v>
      </c>
    </row>
    <row r="4625" spans="1:8">
      <c r="A4625" s="227" t="s">
        <v>128</v>
      </c>
      <c r="B4625" s="227" t="s">
        <v>110</v>
      </c>
      <c r="C4625" s="227" t="s">
        <v>105</v>
      </c>
      <c r="D4625" s="230">
        <v>146</v>
      </c>
      <c r="E4625" s="231">
        <v>4.34122885E-3</v>
      </c>
      <c r="F4625" s="231">
        <v>9.0182623000000005E-4</v>
      </c>
      <c r="G4625" s="231">
        <v>7.5255239000000004E-4</v>
      </c>
      <c r="H4625" s="231">
        <v>2.6868497000000001E-3</v>
      </c>
    </row>
    <row r="4626" spans="1:8">
      <c r="A4626" s="227" t="s">
        <v>128</v>
      </c>
      <c r="B4626" s="227" t="s">
        <v>108</v>
      </c>
      <c r="C4626" s="227" t="s">
        <v>106</v>
      </c>
      <c r="D4626" s="230">
        <v>162</v>
      </c>
      <c r="E4626" s="231">
        <v>5.3509371199999996E-3</v>
      </c>
      <c r="F4626" s="231">
        <v>1.02930648E-3</v>
      </c>
      <c r="G4626" s="231">
        <v>1.43082682E-3</v>
      </c>
      <c r="H4626" s="231">
        <v>2.8908033599999998E-3</v>
      </c>
    </row>
    <row r="4627" spans="1:8">
      <c r="A4627" s="227" t="s">
        <v>128</v>
      </c>
      <c r="B4627" s="227" t="s">
        <v>109</v>
      </c>
      <c r="C4627" s="227" t="s">
        <v>106</v>
      </c>
      <c r="D4627" s="230">
        <v>290</v>
      </c>
      <c r="E4627" s="231">
        <v>6.2968149100000002E-3</v>
      </c>
      <c r="F4627" s="231">
        <v>7.9749336E-4</v>
      </c>
      <c r="G4627" s="231">
        <v>1.57722675E-3</v>
      </c>
      <c r="H4627" s="231">
        <v>3.9220942699999999E-3</v>
      </c>
    </row>
    <row r="4628" spans="1:8">
      <c r="A4628" s="227" t="s">
        <v>128</v>
      </c>
      <c r="B4628" s="227" t="s">
        <v>110</v>
      </c>
      <c r="C4628" s="227" t="s">
        <v>106</v>
      </c>
      <c r="D4628" s="230">
        <v>44</v>
      </c>
      <c r="E4628" s="231">
        <v>6.3123419599999996E-3</v>
      </c>
      <c r="F4628" s="231">
        <v>7.5678637E-4</v>
      </c>
      <c r="G4628" s="231">
        <v>1.55066265E-3</v>
      </c>
      <c r="H4628" s="231">
        <v>4.0048924500000003E-3</v>
      </c>
    </row>
    <row r="4629" spans="1:8">
      <c r="A4629" s="227" t="s">
        <v>128</v>
      </c>
      <c r="B4629" s="227" t="s">
        <v>108</v>
      </c>
      <c r="C4629" s="227" t="s">
        <v>107</v>
      </c>
      <c r="D4629" s="230">
        <v>280</v>
      </c>
      <c r="E4629" s="231">
        <v>5.2427659600000004E-3</v>
      </c>
      <c r="F4629" s="231">
        <v>1.1983711199999999E-3</v>
      </c>
      <c r="G4629" s="231">
        <v>8.4738732999999999E-4</v>
      </c>
      <c r="H4629" s="231">
        <v>3.1970070399999998E-3</v>
      </c>
    </row>
    <row r="4630" spans="1:8">
      <c r="A4630" s="227" t="s">
        <v>128</v>
      </c>
      <c r="B4630" s="227" t="s">
        <v>109</v>
      </c>
      <c r="C4630" s="227" t="s">
        <v>107</v>
      </c>
      <c r="D4630" s="230">
        <v>722</v>
      </c>
      <c r="E4630" s="231">
        <v>5.5004742599999998E-3</v>
      </c>
      <c r="F4630" s="231">
        <v>9.4149136999999996E-4</v>
      </c>
      <c r="G4630" s="231">
        <v>9.6172195999999998E-4</v>
      </c>
      <c r="H4630" s="231">
        <v>3.5972604400000001E-3</v>
      </c>
    </row>
    <row r="4631" spans="1:8">
      <c r="A4631" s="227" t="s">
        <v>128</v>
      </c>
      <c r="B4631" s="227" t="s">
        <v>110</v>
      </c>
      <c r="C4631" s="227" t="s">
        <v>107</v>
      </c>
      <c r="D4631" s="230">
        <v>73</v>
      </c>
      <c r="E4631" s="231">
        <v>5.71521414E-3</v>
      </c>
      <c r="F4631" s="231">
        <v>1.0736933400000001E-3</v>
      </c>
      <c r="G4631" s="231">
        <v>1.11729427E-3</v>
      </c>
      <c r="H4631" s="231">
        <v>3.5242260399999999E-3</v>
      </c>
    </row>
    <row r="4632" spans="1:8">
      <c r="A4632" s="227" t="s">
        <v>129</v>
      </c>
      <c r="B4632" s="227" t="s">
        <v>108</v>
      </c>
      <c r="C4632" s="227" t="s">
        <v>58</v>
      </c>
      <c r="D4632" s="230">
        <v>9589</v>
      </c>
      <c r="E4632" s="231">
        <v>4.8708261400000003E-3</v>
      </c>
      <c r="F4632" s="231">
        <v>9.5284574999999995E-4</v>
      </c>
      <c r="G4632" s="231">
        <v>8.5252826000000001E-4</v>
      </c>
      <c r="H4632" s="231">
        <v>3.06541905E-3</v>
      </c>
    </row>
    <row r="4633" spans="1:8">
      <c r="A4633" s="227" t="s">
        <v>129</v>
      </c>
      <c r="B4633" s="227" t="s">
        <v>109</v>
      </c>
      <c r="C4633" s="227" t="s">
        <v>58</v>
      </c>
      <c r="D4633" s="230">
        <v>16424</v>
      </c>
      <c r="E4633" s="231">
        <v>5.7120273000000003E-3</v>
      </c>
      <c r="F4633" s="231">
        <v>7.8462176999999995E-4</v>
      </c>
      <c r="G4633" s="231">
        <v>1.0425043199999999E-3</v>
      </c>
      <c r="H4633" s="231">
        <v>3.8847950199999998E-3</v>
      </c>
    </row>
    <row r="4634" spans="1:8">
      <c r="A4634" s="227" t="s">
        <v>129</v>
      </c>
      <c r="B4634" s="227" t="s">
        <v>110</v>
      </c>
      <c r="C4634" s="227" t="s">
        <v>58</v>
      </c>
      <c r="D4634" s="230">
        <v>2711</v>
      </c>
      <c r="E4634" s="231">
        <v>5.3897271399999998E-3</v>
      </c>
      <c r="F4634" s="231">
        <v>9.1357459999999999E-4</v>
      </c>
      <c r="G4634" s="231">
        <v>1.0979272700000001E-3</v>
      </c>
      <c r="H4634" s="231">
        <v>3.3780710999999999E-3</v>
      </c>
    </row>
    <row r="4635" spans="1:8">
      <c r="A4635" s="227" t="s">
        <v>129</v>
      </c>
      <c r="B4635" s="227" t="s">
        <v>108</v>
      </c>
      <c r="C4635" s="227" t="s">
        <v>63</v>
      </c>
      <c r="D4635" s="230">
        <v>212</v>
      </c>
      <c r="E4635" s="231">
        <v>5.27461106E-3</v>
      </c>
      <c r="F4635" s="231">
        <v>1.14239361E-3</v>
      </c>
      <c r="G4635" s="231">
        <v>8.7968398999999997E-4</v>
      </c>
      <c r="H4635" s="231">
        <v>3.2525329499999999E-3</v>
      </c>
    </row>
    <row r="4636" spans="1:8">
      <c r="A4636" s="227" t="s">
        <v>129</v>
      </c>
      <c r="B4636" s="227" t="s">
        <v>109</v>
      </c>
      <c r="C4636" s="227" t="s">
        <v>63</v>
      </c>
      <c r="D4636" s="230">
        <v>290</v>
      </c>
      <c r="E4636" s="231">
        <v>6.3935182899999997E-3</v>
      </c>
      <c r="F4636" s="231">
        <v>1.04402116E-3</v>
      </c>
      <c r="G4636" s="231">
        <v>1.0589477E-3</v>
      </c>
      <c r="H4636" s="231">
        <v>4.2905489399999996E-3</v>
      </c>
    </row>
    <row r="4637" spans="1:8">
      <c r="A4637" s="227" t="s">
        <v>129</v>
      </c>
      <c r="B4637" s="227" t="s">
        <v>110</v>
      </c>
      <c r="C4637" s="227" t="s">
        <v>63</v>
      </c>
      <c r="D4637" s="230">
        <v>71</v>
      </c>
      <c r="E4637" s="231">
        <v>6.0465568899999997E-3</v>
      </c>
      <c r="F4637" s="231">
        <v>1.2071267699999999E-3</v>
      </c>
      <c r="G4637" s="231">
        <v>9.9879343000000001E-4</v>
      </c>
      <c r="H4637" s="231">
        <v>3.8406361599999999E-3</v>
      </c>
    </row>
    <row r="4638" spans="1:8">
      <c r="A4638" s="227" t="s">
        <v>129</v>
      </c>
      <c r="B4638" s="227" t="s">
        <v>108</v>
      </c>
      <c r="C4638" s="227" t="s">
        <v>64</v>
      </c>
      <c r="D4638" s="230">
        <v>135</v>
      </c>
      <c r="E4638" s="231">
        <v>5.9341561399999998E-3</v>
      </c>
      <c r="F4638" s="231">
        <v>1.1588646399999999E-3</v>
      </c>
      <c r="G4638" s="231">
        <v>1.4748797499999999E-3</v>
      </c>
      <c r="H4638" s="231">
        <v>3.3004112900000002E-3</v>
      </c>
    </row>
    <row r="4639" spans="1:8">
      <c r="A4639" s="227" t="s">
        <v>129</v>
      </c>
      <c r="B4639" s="227" t="s">
        <v>109</v>
      </c>
      <c r="C4639" s="227" t="s">
        <v>64</v>
      </c>
      <c r="D4639" s="230">
        <v>207</v>
      </c>
      <c r="E4639" s="231">
        <v>6.3415299899999998E-3</v>
      </c>
      <c r="F4639" s="231">
        <v>8.2690308000000004E-4</v>
      </c>
      <c r="G4639" s="231">
        <v>1.5769813200000001E-3</v>
      </c>
      <c r="H4639" s="231">
        <v>3.9376451400000003E-3</v>
      </c>
    </row>
    <row r="4640" spans="1:8">
      <c r="A4640" s="227" t="s">
        <v>129</v>
      </c>
      <c r="B4640" s="227" t="s">
        <v>110</v>
      </c>
      <c r="C4640" s="227" t="s">
        <v>64</v>
      </c>
      <c r="D4640" s="230">
        <v>62</v>
      </c>
      <c r="E4640" s="231">
        <v>6.4187572099999998E-3</v>
      </c>
      <c r="F4640" s="231">
        <v>1.0035840000000001E-3</v>
      </c>
      <c r="G4640" s="231">
        <v>1.5455120200000001E-3</v>
      </c>
      <c r="H4640" s="231">
        <v>3.8696607500000001E-3</v>
      </c>
    </row>
    <row r="4641" spans="1:8">
      <c r="A4641" s="227" t="s">
        <v>129</v>
      </c>
      <c r="B4641" s="227" t="s">
        <v>108</v>
      </c>
      <c r="C4641" s="227" t="s">
        <v>65</v>
      </c>
      <c r="D4641" s="230">
        <v>133</v>
      </c>
      <c r="E4641" s="231">
        <v>4.8169031300000003E-3</v>
      </c>
      <c r="F4641" s="231">
        <v>7.6171305999999999E-4</v>
      </c>
      <c r="G4641" s="231">
        <v>5.7852941000000003E-4</v>
      </c>
      <c r="H4641" s="231">
        <v>3.4766601600000001E-3</v>
      </c>
    </row>
    <row r="4642" spans="1:8">
      <c r="A4642" s="227" t="s">
        <v>129</v>
      </c>
      <c r="B4642" s="227" t="s">
        <v>109</v>
      </c>
      <c r="C4642" s="227" t="s">
        <v>65</v>
      </c>
      <c r="D4642" s="230">
        <v>217</v>
      </c>
      <c r="E4642" s="231">
        <v>5.3259406099999997E-3</v>
      </c>
      <c r="F4642" s="231">
        <v>5.9662460999999997E-4</v>
      </c>
      <c r="G4642" s="231">
        <v>5.9379772999999998E-4</v>
      </c>
      <c r="H4642" s="231">
        <v>4.1355177499999996E-3</v>
      </c>
    </row>
    <row r="4643" spans="1:8">
      <c r="A4643" s="227" t="s">
        <v>129</v>
      </c>
      <c r="B4643" s="227" t="s">
        <v>110</v>
      </c>
      <c r="C4643" s="227" t="s">
        <v>65</v>
      </c>
      <c r="D4643" s="230">
        <v>23</v>
      </c>
      <c r="E4643" s="231">
        <v>5.4201889699999999E-3</v>
      </c>
      <c r="F4643" s="231">
        <v>6.8890878000000004E-4</v>
      </c>
      <c r="G4643" s="231">
        <v>6.4814785000000003E-4</v>
      </c>
      <c r="H4643" s="231">
        <v>4.0831318099999996E-3</v>
      </c>
    </row>
    <row r="4644" spans="1:8">
      <c r="A4644" s="227" t="s">
        <v>129</v>
      </c>
      <c r="B4644" s="227" t="s">
        <v>108</v>
      </c>
      <c r="C4644" s="227" t="s">
        <v>66</v>
      </c>
      <c r="D4644" s="230">
        <v>93</v>
      </c>
      <c r="E4644" s="231">
        <v>5.7014135400000002E-3</v>
      </c>
      <c r="F4644" s="231">
        <v>7.7708061000000004E-4</v>
      </c>
      <c r="G4644" s="231">
        <v>7.4285617000000004E-4</v>
      </c>
      <c r="H4644" s="231">
        <v>4.1814762699999997E-3</v>
      </c>
    </row>
    <row r="4645" spans="1:8">
      <c r="A4645" s="227" t="s">
        <v>129</v>
      </c>
      <c r="B4645" s="227" t="s">
        <v>109</v>
      </c>
      <c r="C4645" s="227" t="s">
        <v>66</v>
      </c>
      <c r="D4645" s="230">
        <v>244</v>
      </c>
      <c r="E4645" s="231">
        <v>6.2970075899999997E-3</v>
      </c>
      <c r="F4645" s="231">
        <v>6.5801433000000004E-4</v>
      </c>
      <c r="G4645" s="231">
        <v>7.8945600000000001E-4</v>
      </c>
      <c r="H4645" s="231">
        <v>4.84953681E-3</v>
      </c>
    </row>
    <row r="4646" spans="1:8">
      <c r="A4646" s="227" t="s">
        <v>129</v>
      </c>
      <c r="B4646" s="227" t="s">
        <v>110</v>
      </c>
      <c r="C4646" s="227" t="s">
        <v>66</v>
      </c>
      <c r="D4646" s="230">
        <v>23</v>
      </c>
      <c r="E4646" s="231">
        <v>7.0616946200000004E-3</v>
      </c>
      <c r="F4646" s="231">
        <v>1.2499997200000001E-3</v>
      </c>
      <c r="G4646" s="231">
        <v>8.8365514999999995E-4</v>
      </c>
      <c r="H4646" s="231">
        <v>4.9280392400000003E-3</v>
      </c>
    </row>
    <row r="4647" spans="1:8">
      <c r="A4647" s="227" t="s">
        <v>129</v>
      </c>
      <c r="B4647" s="227" t="s">
        <v>108</v>
      </c>
      <c r="C4647" s="227" t="s">
        <v>67</v>
      </c>
      <c r="D4647" s="230">
        <v>64</v>
      </c>
      <c r="E4647" s="231">
        <v>5.4224534799999996E-3</v>
      </c>
      <c r="F4647" s="231">
        <v>6.9571010000000003E-4</v>
      </c>
      <c r="G4647" s="231">
        <v>1.0311773900000001E-3</v>
      </c>
      <c r="H4647" s="231">
        <v>3.69556544E-3</v>
      </c>
    </row>
    <row r="4648" spans="1:8">
      <c r="A4648" s="227" t="s">
        <v>129</v>
      </c>
      <c r="B4648" s="227" t="s">
        <v>109</v>
      </c>
      <c r="C4648" s="227" t="s">
        <v>67</v>
      </c>
      <c r="D4648" s="230">
        <v>170</v>
      </c>
      <c r="E4648" s="231">
        <v>6.8398009699999996E-3</v>
      </c>
      <c r="F4648" s="231">
        <v>6.8886139999999995E-4</v>
      </c>
      <c r="G4648" s="231">
        <v>1.38167189E-3</v>
      </c>
      <c r="H4648" s="231">
        <v>4.7692671899999999E-3</v>
      </c>
    </row>
    <row r="4649" spans="1:8">
      <c r="A4649" s="227" t="s">
        <v>129</v>
      </c>
      <c r="B4649" s="227" t="s">
        <v>110</v>
      </c>
      <c r="C4649" s="227" t="s">
        <v>67</v>
      </c>
      <c r="D4649" s="230">
        <v>24</v>
      </c>
      <c r="E4649" s="231">
        <v>6.8306325100000002E-3</v>
      </c>
      <c r="F4649" s="231">
        <v>6.5297048000000004E-4</v>
      </c>
      <c r="G4649" s="231">
        <v>1.0098377199999999E-3</v>
      </c>
      <c r="H4649" s="231">
        <v>5.1678238300000004E-3</v>
      </c>
    </row>
    <row r="4650" spans="1:8">
      <c r="A4650" s="227" t="s">
        <v>129</v>
      </c>
      <c r="B4650" s="227" t="s">
        <v>108</v>
      </c>
      <c r="C4650" s="227" t="s">
        <v>68</v>
      </c>
      <c r="D4650" s="230">
        <v>62</v>
      </c>
      <c r="E4650" s="231">
        <v>5.6511347200000001E-3</v>
      </c>
      <c r="F4650" s="231">
        <v>1.03961295E-3</v>
      </c>
      <c r="G4650" s="231">
        <v>1.0588408800000001E-3</v>
      </c>
      <c r="H4650" s="231">
        <v>3.5526804299999999E-3</v>
      </c>
    </row>
    <row r="4651" spans="1:8">
      <c r="A4651" s="227" t="s">
        <v>129</v>
      </c>
      <c r="B4651" s="227" t="s">
        <v>109</v>
      </c>
      <c r="C4651" s="227" t="s">
        <v>68</v>
      </c>
      <c r="D4651" s="230">
        <v>306</v>
      </c>
      <c r="E4651" s="231">
        <v>6.0749513399999998E-3</v>
      </c>
      <c r="F4651" s="231">
        <v>7.3847108999999995E-4</v>
      </c>
      <c r="G4651" s="231">
        <v>1.14723255E-3</v>
      </c>
      <c r="H4651" s="231">
        <v>4.1892472200000001E-3</v>
      </c>
    </row>
    <row r="4652" spans="1:8">
      <c r="A4652" s="227" t="s">
        <v>129</v>
      </c>
      <c r="B4652" s="227" t="s">
        <v>110</v>
      </c>
      <c r="C4652" s="227" t="s">
        <v>68</v>
      </c>
      <c r="D4652" s="230">
        <v>23</v>
      </c>
      <c r="E4652" s="231">
        <v>6.0245569000000002E-3</v>
      </c>
      <c r="F4652" s="231">
        <v>9.8329280000000003E-4</v>
      </c>
      <c r="G4652" s="231">
        <v>1.32699259E-3</v>
      </c>
      <c r="H4652" s="231">
        <v>3.7142711600000001E-3</v>
      </c>
    </row>
    <row r="4653" spans="1:8">
      <c r="A4653" s="227" t="s">
        <v>129</v>
      </c>
      <c r="B4653" s="227" t="s">
        <v>108</v>
      </c>
      <c r="C4653" s="227" t="s">
        <v>69</v>
      </c>
      <c r="D4653" s="230">
        <v>32</v>
      </c>
      <c r="E4653" s="231">
        <v>4.3681276600000003E-3</v>
      </c>
      <c r="F4653" s="231">
        <v>8.1705700000000005E-4</v>
      </c>
      <c r="G4653" s="231">
        <v>5.2553508000000005E-4</v>
      </c>
      <c r="H4653" s="231">
        <v>3.0255350000000002E-3</v>
      </c>
    </row>
    <row r="4654" spans="1:8">
      <c r="A4654" s="227" t="s">
        <v>129</v>
      </c>
      <c r="B4654" s="227" t="s">
        <v>109</v>
      </c>
      <c r="C4654" s="227" t="s">
        <v>69</v>
      </c>
      <c r="D4654" s="230">
        <v>152</v>
      </c>
      <c r="E4654" s="231">
        <v>4.2977123799999998E-3</v>
      </c>
      <c r="F4654" s="231">
        <v>7.6259418000000005E-4</v>
      </c>
      <c r="G4654" s="231">
        <v>4.9981701000000002E-4</v>
      </c>
      <c r="H4654" s="231">
        <v>3.0353006800000002E-3</v>
      </c>
    </row>
    <row r="4655" spans="1:8">
      <c r="A4655" s="227" t="s">
        <v>129</v>
      </c>
      <c r="B4655" s="227" t="s">
        <v>110</v>
      </c>
      <c r="C4655" s="227" t="s">
        <v>69</v>
      </c>
      <c r="D4655" s="230">
        <v>9</v>
      </c>
      <c r="E4655" s="231">
        <v>4.7505141900000001E-3</v>
      </c>
      <c r="F4655" s="231">
        <v>7.6260260999999998E-4</v>
      </c>
      <c r="G4655" s="231">
        <v>6.1728379000000003E-4</v>
      </c>
      <c r="H4655" s="231">
        <v>3.3706273099999998E-3</v>
      </c>
    </row>
    <row r="4656" spans="1:8">
      <c r="A4656" s="227" t="s">
        <v>129</v>
      </c>
      <c r="B4656" s="227" t="s">
        <v>108</v>
      </c>
      <c r="C4656" s="227" t="s">
        <v>70</v>
      </c>
      <c r="D4656" s="230">
        <v>50</v>
      </c>
      <c r="E4656" s="231">
        <v>7.1048608800000001E-3</v>
      </c>
      <c r="F4656" s="231">
        <v>1.11574049E-3</v>
      </c>
      <c r="G4656" s="231">
        <v>2.0796293399999999E-3</v>
      </c>
      <c r="H4656" s="231">
        <v>3.9094904899999996E-3</v>
      </c>
    </row>
    <row r="4657" spans="1:8">
      <c r="A4657" s="227" t="s">
        <v>129</v>
      </c>
      <c r="B4657" s="227" t="s">
        <v>109</v>
      </c>
      <c r="C4657" s="227" t="s">
        <v>70</v>
      </c>
      <c r="D4657" s="230">
        <v>172</v>
      </c>
      <c r="E4657" s="231">
        <v>7.9797181999999994E-3</v>
      </c>
      <c r="F4657" s="231">
        <v>1.1070734E-3</v>
      </c>
      <c r="G4657" s="231">
        <v>1.8837476000000001E-3</v>
      </c>
      <c r="H4657" s="231">
        <v>4.9888966900000003E-3</v>
      </c>
    </row>
    <row r="4658" spans="1:8">
      <c r="A4658" s="227" t="s">
        <v>129</v>
      </c>
      <c r="B4658" s="227" t="s">
        <v>110</v>
      </c>
      <c r="C4658" s="227" t="s">
        <v>70</v>
      </c>
      <c r="D4658" s="230">
        <v>23</v>
      </c>
      <c r="E4658" s="231">
        <v>7.9136471200000006E-3</v>
      </c>
      <c r="F4658" s="231">
        <v>1.10205295E-3</v>
      </c>
      <c r="G4658" s="231">
        <v>1.9675923199999998E-3</v>
      </c>
      <c r="H4658" s="231">
        <v>4.84400135E-3</v>
      </c>
    </row>
    <row r="4659" spans="1:8">
      <c r="A4659" s="227" t="s">
        <v>129</v>
      </c>
      <c r="B4659" s="227" t="s">
        <v>108</v>
      </c>
      <c r="C4659" s="227" t="s">
        <v>71</v>
      </c>
      <c r="D4659" s="230">
        <v>72</v>
      </c>
      <c r="E4659" s="231">
        <v>6.0697978600000001E-3</v>
      </c>
      <c r="F4659" s="231">
        <v>1.0315391E-3</v>
      </c>
      <c r="G4659" s="231">
        <v>1.29211655E-3</v>
      </c>
      <c r="H4659" s="231">
        <v>3.7461417299999998E-3</v>
      </c>
    </row>
    <row r="4660" spans="1:8">
      <c r="A4660" s="227" t="s">
        <v>129</v>
      </c>
      <c r="B4660" s="227" t="s">
        <v>109</v>
      </c>
      <c r="C4660" s="227" t="s">
        <v>71</v>
      </c>
      <c r="D4660" s="230">
        <v>181</v>
      </c>
      <c r="E4660" s="231">
        <v>6.9370905199999996E-3</v>
      </c>
      <c r="F4660" s="231">
        <v>8.6293971000000005E-4</v>
      </c>
      <c r="G4660" s="231">
        <v>1.41382724E-3</v>
      </c>
      <c r="H4660" s="231">
        <v>4.6603230499999999E-3</v>
      </c>
    </row>
    <row r="4661" spans="1:8">
      <c r="A4661" s="227" t="s">
        <v>129</v>
      </c>
      <c r="B4661" s="227" t="s">
        <v>110</v>
      </c>
      <c r="C4661" s="227" t="s">
        <v>71</v>
      </c>
      <c r="D4661" s="230">
        <v>15</v>
      </c>
      <c r="E4661" s="231">
        <v>7.3564813300000002E-3</v>
      </c>
      <c r="F4661" s="231">
        <v>9.8842572999999993E-4</v>
      </c>
      <c r="G4661" s="231">
        <v>2.35416643E-3</v>
      </c>
      <c r="H4661" s="231">
        <v>4.01388869E-3</v>
      </c>
    </row>
    <row r="4662" spans="1:8">
      <c r="A4662" s="227" t="s">
        <v>129</v>
      </c>
      <c r="B4662" s="227" t="s">
        <v>108</v>
      </c>
      <c r="C4662" s="227" t="s">
        <v>72</v>
      </c>
      <c r="D4662" s="230">
        <v>88</v>
      </c>
      <c r="E4662" s="231">
        <v>5.7648093199999997E-3</v>
      </c>
      <c r="F4662" s="231">
        <v>1.02377922E-3</v>
      </c>
      <c r="G4662" s="231">
        <v>1.3546925E-3</v>
      </c>
      <c r="H4662" s="231">
        <v>3.3863370900000002E-3</v>
      </c>
    </row>
    <row r="4663" spans="1:8">
      <c r="A4663" s="227" t="s">
        <v>129</v>
      </c>
      <c r="B4663" s="227" t="s">
        <v>109</v>
      </c>
      <c r="C4663" s="227" t="s">
        <v>72</v>
      </c>
      <c r="D4663" s="230">
        <v>309</v>
      </c>
      <c r="E4663" s="231">
        <v>6.4306901600000004E-3</v>
      </c>
      <c r="F4663" s="231">
        <v>9.6394408E-4</v>
      </c>
      <c r="G4663" s="231">
        <v>1.3970916400000001E-3</v>
      </c>
      <c r="H4663" s="231">
        <v>4.06965396E-3</v>
      </c>
    </row>
    <row r="4664" spans="1:8">
      <c r="A4664" s="227" t="s">
        <v>129</v>
      </c>
      <c r="B4664" s="227" t="s">
        <v>110</v>
      </c>
      <c r="C4664" s="227" t="s">
        <v>72</v>
      </c>
      <c r="D4664" s="230">
        <v>37</v>
      </c>
      <c r="E4664" s="231">
        <v>5.9509507399999996E-3</v>
      </c>
      <c r="F4664" s="231">
        <v>9.6971950999999999E-4</v>
      </c>
      <c r="G4664" s="231">
        <v>1.24874851E-3</v>
      </c>
      <c r="H4664" s="231">
        <v>3.7324822200000001E-3</v>
      </c>
    </row>
    <row r="4665" spans="1:8">
      <c r="A4665" s="227" t="s">
        <v>129</v>
      </c>
      <c r="B4665" s="227" t="s">
        <v>108</v>
      </c>
      <c r="C4665" s="227" t="s">
        <v>73</v>
      </c>
      <c r="D4665" s="230">
        <v>272</v>
      </c>
      <c r="E4665" s="231">
        <v>5.2933089199999998E-3</v>
      </c>
      <c r="F4665" s="231">
        <v>6.0466000999999999E-4</v>
      </c>
      <c r="G4665" s="231">
        <v>1.5031400799999999E-3</v>
      </c>
      <c r="H4665" s="231">
        <v>3.18550835E-3</v>
      </c>
    </row>
    <row r="4666" spans="1:8">
      <c r="A4666" s="227" t="s">
        <v>129</v>
      </c>
      <c r="B4666" s="227" t="s">
        <v>109</v>
      </c>
      <c r="C4666" s="227" t="s">
        <v>73</v>
      </c>
      <c r="D4666" s="230">
        <v>542</v>
      </c>
      <c r="E4666" s="231">
        <v>6.6486646800000002E-3</v>
      </c>
      <c r="F4666" s="231">
        <v>5.6727887000000005E-4</v>
      </c>
      <c r="G4666" s="231">
        <v>1.7896890100000001E-3</v>
      </c>
      <c r="H4666" s="231">
        <v>4.2916963299999998E-3</v>
      </c>
    </row>
    <row r="4667" spans="1:8">
      <c r="A4667" s="227" t="s">
        <v>129</v>
      </c>
      <c r="B4667" s="227" t="s">
        <v>110</v>
      </c>
      <c r="C4667" s="227" t="s">
        <v>73</v>
      </c>
      <c r="D4667" s="230">
        <v>97</v>
      </c>
      <c r="E4667" s="231">
        <v>5.6068630599999999E-3</v>
      </c>
      <c r="F4667" s="231">
        <v>6.9897837999999995E-4</v>
      </c>
      <c r="G4667" s="231">
        <v>1.7991120299999999E-3</v>
      </c>
      <c r="H4667" s="231">
        <v>3.1087722000000002E-3</v>
      </c>
    </row>
    <row r="4668" spans="1:8">
      <c r="A4668" s="227" t="s">
        <v>129</v>
      </c>
      <c r="B4668" s="227" t="s">
        <v>108</v>
      </c>
      <c r="C4668" s="227" t="s">
        <v>74</v>
      </c>
      <c r="D4668" s="230">
        <v>220</v>
      </c>
      <c r="E4668" s="231">
        <v>5.3226533800000003E-3</v>
      </c>
      <c r="F4668" s="231">
        <v>6.9807425999999996E-4</v>
      </c>
      <c r="G4668" s="231">
        <v>1.3342274400000001E-3</v>
      </c>
      <c r="H4668" s="231">
        <v>3.2903512E-3</v>
      </c>
    </row>
    <row r="4669" spans="1:8">
      <c r="A4669" s="227" t="s">
        <v>129</v>
      </c>
      <c r="B4669" s="227" t="s">
        <v>109</v>
      </c>
      <c r="C4669" s="227" t="s">
        <v>74</v>
      </c>
      <c r="D4669" s="230">
        <v>430</v>
      </c>
      <c r="E4669" s="231">
        <v>6.6153905899999999E-3</v>
      </c>
      <c r="F4669" s="231">
        <v>6.0683115999999996E-4</v>
      </c>
      <c r="G4669" s="231">
        <v>1.5598350399999999E-3</v>
      </c>
      <c r="H4669" s="231">
        <v>4.4487239099999997E-3</v>
      </c>
    </row>
    <row r="4670" spans="1:8">
      <c r="A4670" s="227" t="s">
        <v>129</v>
      </c>
      <c r="B4670" s="227" t="s">
        <v>110</v>
      </c>
      <c r="C4670" s="227" t="s">
        <v>74</v>
      </c>
      <c r="D4670" s="230">
        <v>84</v>
      </c>
      <c r="E4670" s="231">
        <v>5.16823721E-3</v>
      </c>
      <c r="F4670" s="231">
        <v>7.6623100999999999E-4</v>
      </c>
      <c r="G4670" s="231">
        <v>1.08451805E-3</v>
      </c>
      <c r="H4670" s="231">
        <v>3.3174876200000002E-3</v>
      </c>
    </row>
    <row r="4671" spans="1:8">
      <c r="A4671" s="227" t="s">
        <v>129</v>
      </c>
      <c r="B4671" s="227" t="s">
        <v>108</v>
      </c>
      <c r="C4671" s="227" t="s">
        <v>75</v>
      </c>
      <c r="D4671" s="230">
        <v>29</v>
      </c>
      <c r="E4671" s="231">
        <v>4.8411555700000001E-3</v>
      </c>
      <c r="F4671" s="231">
        <v>5.2961339999999999E-4</v>
      </c>
      <c r="G4671" s="231">
        <v>1.1103126799999999E-3</v>
      </c>
      <c r="H4671" s="231">
        <v>3.2012290600000001E-3</v>
      </c>
    </row>
    <row r="4672" spans="1:8">
      <c r="A4672" s="227" t="s">
        <v>129</v>
      </c>
      <c r="B4672" s="227" t="s">
        <v>109</v>
      </c>
      <c r="C4672" s="227" t="s">
        <v>75</v>
      </c>
      <c r="D4672" s="230">
        <v>250</v>
      </c>
      <c r="E4672" s="231">
        <v>5.3089812399999999E-3</v>
      </c>
      <c r="F4672" s="231">
        <v>4.3458309000000002E-4</v>
      </c>
      <c r="G4672" s="231">
        <v>1.0351386499999999E-3</v>
      </c>
      <c r="H4672" s="231">
        <v>3.8392590200000002E-3</v>
      </c>
    </row>
    <row r="4673" spans="1:8">
      <c r="A4673" s="227" t="s">
        <v>129</v>
      </c>
      <c r="B4673" s="227" t="s">
        <v>110</v>
      </c>
      <c r="C4673" s="227" t="s">
        <v>75</v>
      </c>
      <c r="D4673" s="230">
        <v>13</v>
      </c>
      <c r="E4673" s="231">
        <v>5.9508545299999998E-3</v>
      </c>
      <c r="F4673" s="231">
        <v>4.9679476000000005E-4</v>
      </c>
      <c r="G4673" s="231">
        <v>1.55804823E-3</v>
      </c>
      <c r="H4673" s="231">
        <v>3.8960111499999998E-3</v>
      </c>
    </row>
    <row r="4674" spans="1:8">
      <c r="A4674" s="227" t="s">
        <v>129</v>
      </c>
      <c r="B4674" s="227" t="s">
        <v>108</v>
      </c>
      <c r="C4674" s="227" t="s">
        <v>76</v>
      </c>
      <c r="D4674" s="230">
        <v>239</v>
      </c>
      <c r="E4674" s="231">
        <v>5.5042225799999999E-3</v>
      </c>
      <c r="F4674" s="231">
        <v>1.1463173399999999E-3</v>
      </c>
      <c r="G4674" s="231">
        <v>1.3266598299999999E-3</v>
      </c>
      <c r="H4674" s="231">
        <v>3.03124491E-3</v>
      </c>
    </row>
    <row r="4675" spans="1:8">
      <c r="A4675" s="227" t="s">
        <v>129</v>
      </c>
      <c r="B4675" s="227" t="s">
        <v>109</v>
      </c>
      <c r="C4675" s="227" t="s">
        <v>76</v>
      </c>
      <c r="D4675" s="230">
        <v>258</v>
      </c>
      <c r="E4675" s="231">
        <v>6.4868645299999998E-3</v>
      </c>
      <c r="F4675" s="231">
        <v>9.6787049999999997E-4</v>
      </c>
      <c r="G4675" s="231">
        <v>1.65500261E-3</v>
      </c>
      <c r="H4675" s="231">
        <v>3.8639909599999999E-3</v>
      </c>
    </row>
    <row r="4676" spans="1:8">
      <c r="A4676" s="227" t="s">
        <v>129</v>
      </c>
      <c r="B4676" s="227" t="s">
        <v>110</v>
      </c>
      <c r="C4676" s="227" t="s">
        <v>76</v>
      </c>
      <c r="D4676" s="230">
        <v>51</v>
      </c>
      <c r="E4676" s="231">
        <v>5.4981388299999998E-3</v>
      </c>
      <c r="F4676" s="231">
        <v>1.1816900400000001E-3</v>
      </c>
      <c r="G4676" s="231">
        <v>1.48465845E-3</v>
      </c>
      <c r="H4676" s="231">
        <v>2.83178986E-3</v>
      </c>
    </row>
    <row r="4677" spans="1:8">
      <c r="A4677" s="227" t="s">
        <v>129</v>
      </c>
      <c r="B4677" s="227" t="s">
        <v>108</v>
      </c>
      <c r="C4677" s="227" t="s">
        <v>77</v>
      </c>
      <c r="D4677" s="230">
        <v>239</v>
      </c>
      <c r="E4677" s="231">
        <v>5.4605898100000003E-3</v>
      </c>
      <c r="F4677" s="231">
        <v>9.5507879999999999E-4</v>
      </c>
      <c r="G4677" s="231">
        <v>1.2040908800000001E-3</v>
      </c>
      <c r="H4677" s="231">
        <v>3.3014196499999999E-3</v>
      </c>
    </row>
    <row r="4678" spans="1:8">
      <c r="A4678" s="227" t="s">
        <v>129</v>
      </c>
      <c r="B4678" s="227" t="s">
        <v>109</v>
      </c>
      <c r="C4678" s="227" t="s">
        <v>77</v>
      </c>
      <c r="D4678" s="230">
        <v>511</v>
      </c>
      <c r="E4678" s="231">
        <v>6.2654922699999999E-3</v>
      </c>
      <c r="F4678" s="231">
        <v>7.6966435999999995E-4</v>
      </c>
      <c r="G4678" s="231">
        <v>1.53165066E-3</v>
      </c>
      <c r="H4678" s="231">
        <v>3.9641767500000003E-3</v>
      </c>
    </row>
    <row r="4679" spans="1:8">
      <c r="A4679" s="227" t="s">
        <v>129</v>
      </c>
      <c r="B4679" s="227" t="s">
        <v>110</v>
      </c>
      <c r="C4679" s="227" t="s">
        <v>77</v>
      </c>
      <c r="D4679" s="230">
        <v>131</v>
      </c>
      <c r="E4679" s="231">
        <v>6.0380439900000003E-3</v>
      </c>
      <c r="F4679" s="231">
        <v>7.0301428999999999E-4</v>
      </c>
      <c r="G4679" s="231">
        <v>1.5725718399999999E-3</v>
      </c>
      <c r="H4679" s="231">
        <v>3.7624573700000001E-3</v>
      </c>
    </row>
    <row r="4680" spans="1:8">
      <c r="A4680" s="227" t="s">
        <v>129</v>
      </c>
      <c r="B4680" s="227" t="s">
        <v>108</v>
      </c>
      <c r="C4680" s="227" t="s">
        <v>78</v>
      </c>
      <c r="D4680" s="230">
        <v>62</v>
      </c>
      <c r="E4680" s="231">
        <v>5.7739693199999999E-3</v>
      </c>
      <c r="F4680" s="231">
        <v>1.0498802500000001E-3</v>
      </c>
      <c r="G4680" s="231">
        <v>1.1984764499999999E-3</v>
      </c>
      <c r="H4680" s="231">
        <v>3.5256120499999998E-3</v>
      </c>
    </row>
    <row r="4681" spans="1:8">
      <c r="A4681" s="227" t="s">
        <v>129</v>
      </c>
      <c r="B4681" s="227" t="s">
        <v>109</v>
      </c>
      <c r="C4681" s="227" t="s">
        <v>78</v>
      </c>
      <c r="D4681" s="230">
        <v>201</v>
      </c>
      <c r="E4681" s="231">
        <v>6.8828309999999998E-3</v>
      </c>
      <c r="F4681" s="231">
        <v>8.5089572999999996E-4</v>
      </c>
      <c r="G4681" s="231">
        <v>1.6759947700000001E-3</v>
      </c>
      <c r="H4681" s="231">
        <v>4.3559399500000002E-3</v>
      </c>
    </row>
    <row r="4682" spans="1:8">
      <c r="A4682" s="227" t="s">
        <v>129</v>
      </c>
      <c r="B4682" s="227" t="s">
        <v>110</v>
      </c>
      <c r="C4682" s="227" t="s">
        <v>78</v>
      </c>
      <c r="D4682" s="230">
        <v>42</v>
      </c>
      <c r="E4682" s="231">
        <v>6.14914E-3</v>
      </c>
      <c r="F4682" s="231">
        <v>9.6863948999999997E-4</v>
      </c>
      <c r="G4682" s="231">
        <v>1.3646381500000001E-3</v>
      </c>
      <c r="H4682" s="231">
        <v>3.8158618100000001E-3</v>
      </c>
    </row>
    <row r="4683" spans="1:8">
      <c r="A4683" s="227" t="s">
        <v>129</v>
      </c>
      <c r="B4683" s="227" t="s">
        <v>108</v>
      </c>
      <c r="C4683" s="227" t="s">
        <v>79</v>
      </c>
      <c r="D4683" s="230">
        <v>3202</v>
      </c>
      <c r="E4683" s="231">
        <v>4.3366954299999998E-3</v>
      </c>
      <c r="F4683" s="231">
        <v>9.1671196000000003E-4</v>
      </c>
      <c r="G4683" s="231">
        <v>6.7845665000000003E-4</v>
      </c>
      <c r="H4683" s="231">
        <v>2.7415263300000002E-3</v>
      </c>
    </row>
    <row r="4684" spans="1:8">
      <c r="A4684" s="227" t="s">
        <v>129</v>
      </c>
      <c r="B4684" s="227" t="s">
        <v>109</v>
      </c>
      <c r="C4684" s="227" t="s">
        <v>79</v>
      </c>
      <c r="D4684" s="230">
        <v>1763</v>
      </c>
      <c r="E4684" s="231">
        <v>4.4937669600000002E-3</v>
      </c>
      <c r="F4684" s="231">
        <v>7.4307762999999995E-4</v>
      </c>
      <c r="G4684" s="231">
        <v>7.3573142000000005E-4</v>
      </c>
      <c r="H4684" s="231">
        <v>3.01495743E-3</v>
      </c>
    </row>
    <row r="4685" spans="1:8">
      <c r="A4685" s="227" t="s">
        <v>129</v>
      </c>
      <c r="B4685" s="227" t="s">
        <v>110</v>
      </c>
      <c r="C4685" s="227" t="s">
        <v>79</v>
      </c>
      <c r="D4685" s="230">
        <v>369</v>
      </c>
      <c r="E4685" s="231">
        <v>4.2334447499999999E-3</v>
      </c>
      <c r="F4685" s="231">
        <v>8.2194720999999998E-4</v>
      </c>
      <c r="G4685" s="231">
        <v>7.1649455E-4</v>
      </c>
      <c r="H4685" s="231">
        <v>2.6950025400000002E-3</v>
      </c>
    </row>
    <row r="4686" spans="1:8">
      <c r="A4686" s="227" t="s">
        <v>129</v>
      </c>
      <c r="B4686" s="227" t="s">
        <v>108</v>
      </c>
      <c r="C4686" s="227" t="s">
        <v>80</v>
      </c>
      <c r="D4686" s="230">
        <v>667</v>
      </c>
      <c r="E4686" s="231">
        <v>4.5177929500000002E-3</v>
      </c>
      <c r="F4686" s="231">
        <v>1.0828090499999999E-3</v>
      </c>
      <c r="G4686" s="231">
        <v>4.9332947999999996E-4</v>
      </c>
      <c r="H4686" s="231">
        <v>2.9416539499999999E-3</v>
      </c>
    </row>
    <row r="4687" spans="1:8">
      <c r="A4687" s="227" t="s">
        <v>129</v>
      </c>
      <c r="B4687" s="227" t="s">
        <v>109</v>
      </c>
      <c r="C4687" s="227" t="s">
        <v>80</v>
      </c>
      <c r="D4687" s="230">
        <v>1232</v>
      </c>
      <c r="E4687" s="231">
        <v>4.6758599299999998E-3</v>
      </c>
      <c r="F4687" s="231">
        <v>8.4101783000000005E-4</v>
      </c>
      <c r="G4687" s="231">
        <v>4.8870377000000001E-4</v>
      </c>
      <c r="H4687" s="231">
        <v>3.34613785E-3</v>
      </c>
    </row>
    <row r="4688" spans="1:8">
      <c r="A4688" s="227" t="s">
        <v>129</v>
      </c>
      <c r="B4688" s="227" t="s">
        <v>110</v>
      </c>
      <c r="C4688" s="227" t="s">
        <v>80</v>
      </c>
      <c r="D4688" s="230">
        <v>230</v>
      </c>
      <c r="E4688" s="231">
        <v>4.5126305900000004E-3</v>
      </c>
      <c r="F4688" s="231">
        <v>1.04040838E-3</v>
      </c>
      <c r="G4688" s="231">
        <v>5.5137860000000003E-4</v>
      </c>
      <c r="H4688" s="231">
        <v>2.9208431300000001E-3</v>
      </c>
    </row>
    <row r="4689" spans="1:8">
      <c r="A4689" s="227" t="s">
        <v>129</v>
      </c>
      <c r="B4689" s="227" t="s">
        <v>108</v>
      </c>
      <c r="C4689" s="227" t="s">
        <v>119</v>
      </c>
      <c r="D4689" s="230">
        <v>323</v>
      </c>
      <c r="E4689" s="231">
        <v>4.9285844900000004E-3</v>
      </c>
      <c r="F4689" s="231">
        <v>9.9540597999999997E-4</v>
      </c>
      <c r="G4689" s="231">
        <v>8.4107302000000004E-4</v>
      </c>
      <c r="H4689" s="231">
        <v>3.0921050199999999E-3</v>
      </c>
    </row>
    <row r="4690" spans="1:8">
      <c r="A4690" s="227" t="s">
        <v>129</v>
      </c>
      <c r="B4690" s="227" t="s">
        <v>109</v>
      </c>
      <c r="C4690" s="227" t="s">
        <v>119</v>
      </c>
      <c r="D4690" s="230">
        <v>469</v>
      </c>
      <c r="E4690" s="231">
        <v>6.0581514500000003E-3</v>
      </c>
      <c r="F4690" s="231">
        <v>8.7168301000000001E-4</v>
      </c>
      <c r="G4690" s="231">
        <v>1.0513156100000001E-3</v>
      </c>
      <c r="H4690" s="231">
        <v>4.1351523799999998E-3</v>
      </c>
    </row>
    <row r="4691" spans="1:8">
      <c r="A4691" s="227" t="s">
        <v>129</v>
      </c>
      <c r="B4691" s="227" t="s">
        <v>110</v>
      </c>
      <c r="C4691" s="227" t="s">
        <v>119</v>
      </c>
      <c r="D4691" s="230">
        <v>94</v>
      </c>
      <c r="E4691" s="231">
        <v>5.4076780599999997E-3</v>
      </c>
      <c r="F4691" s="231">
        <v>9.1706041000000002E-4</v>
      </c>
      <c r="G4691" s="231">
        <v>1.08537699E-3</v>
      </c>
      <c r="H4691" s="231">
        <v>3.4052401099999999E-3</v>
      </c>
    </row>
    <row r="4692" spans="1:8">
      <c r="A4692" s="227" t="s">
        <v>129</v>
      </c>
      <c r="B4692" s="227" t="s">
        <v>108</v>
      </c>
      <c r="C4692" s="227" t="s">
        <v>82</v>
      </c>
      <c r="D4692" s="230">
        <v>76</v>
      </c>
      <c r="E4692" s="231">
        <v>6.4790445800000001E-3</v>
      </c>
      <c r="F4692" s="231">
        <v>1.1695903800000001E-3</v>
      </c>
      <c r="G4692" s="231">
        <v>1.4839179000000001E-3</v>
      </c>
      <c r="H4692" s="231">
        <v>3.8255358299999999E-3</v>
      </c>
    </row>
    <row r="4693" spans="1:8">
      <c r="A4693" s="227" t="s">
        <v>129</v>
      </c>
      <c r="B4693" s="227" t="s">
        <v>109</v>
      </c>
      <c r="C4693" s="227" t="s">
        <v>82</v>
      </c>
      <c r="D4693" s="230">
        <v>270</v>
      </c>
      <c r="E4693" s="231">
        <v>7.3210302899999998E-3</v>
      </c>
      <c r="F4693" s="231">
        <v>1.0015858300000001E-3</v>
      </c>
      <c r="G4693" s="231">
        <v>1.4859822499999999E-3</v>
      </c>
      <c r="H4693" s="231">
        <v>4.8334616899999997E-3</v>
      </c>
    </row>
    <row r="4694" spans="1:8">
      <c r="A4694" s="227" t="s">
        <v>129</v>
      </c>
      <c r="B4694" s="227" t="s">
        <v>110</v>
      </c>
      <c r="C4694" s="227" t="s">
        <v>82</v>
      </c>
      <c r="D4694" s="230">
        <v>50</v>
      </c>
      <c r="E4694" s="231">
        <v>7.04768494E-3</v>
      </c>
      <c r="F4694" s="231">
        <v>1.0541664200000001E-3</v>
      </c>
      <c r="G4694" s="231">
        <v>1.5263886400000001E-3</v>
      </c>
      <c r="H4694" s="231">
        <v>4.4671294100000003E-3</v>
      </c>
    </row>
    <row r="4695" spans="1:8">
      <c r="A4695" s="227" t="s">
        <v>129</v>
      </c>
      <c r="B4695" s="227" t="s">
        <v>108</v>
      </c>
      <c r="C4695" s="227" t="s">
        <v>83</v>
      </c>
      <c r="D4695" s="230">
        <v>154</v>
      </c>
      <c r="E4695" s="231">
        <v>5.0239746099999998E-3</v>
      </c>
      <c r="F4695" s="231">
        <v>8.8496546000000004E-4</v>
      </c>
      <c r="G4695" s="231">
        <v>8.3874437000000003E-4</v>
      </c>
      <c r="H4695" s="231">
        <v>3.3002643199999998E-3</v>
      </c>
    </row>
    <row r="4696" spans="1:8">
      <c r="A4696" s="227" t="s">
        <v>129</v>
      </c>
      <c r="B4696" s="227" t="s">
        <v>109</v>
      </c>
      <c r="C4696" s="227" t="s">
        <v>83</v>
      </c>
      <c r="D4696" s="230">
        <v>253</v>
      </c>
      <c r="E4696" s="231">
        <v>5.6283850800000002E-3</v>
      </c>
      <c r="F4696" s="231">
        <v>8.0547297000000003E-4</v>
      </c>
      <c r="G4696" s="231">
        <v>9.3896367000000005E-4</v>
      </c>
      <c r="H4696" s="231">
        <v>3.8839479400000002E-3</v>
      </c>
    </row>
    <row r="4697" spans="1:8">
      <c r="A4697" s="227" t="s">
        <v>129</v>
      </c>
      <c r="B4697" s="227" t="s">
        <v>110</v>
      </c>
      <c r="C4697" s="227" t="s">
        <v>83</v>
      </c>
      <c r="D4697" s="230">
        <v>56</v>
      </c>
      <c r="E4697" s="231">
        <v>5.4664762800000002E-3</v>
      </c>
      <c r="F4697" s="231">
        <v>8.4800737000000005E-4</v>
      </c>
      <c r="G4697" s="231">
        <v>1.15637376E-3</v>
      </c>
      <c r="H4697" s="231">
        <v>3.4620947E-3</v>
      </c>
    </row>
    <row r="4698" spans="1:8">
      <c r="A4698" s="227" t="s">
        <v>129</v>
      </c>
      <c r="B4698" s="227" t="s">
        <v>108</v>
      </c>
      <c r="C4698" s="227" t="s">
        <v>84</v>
      </c>
      <c r="D4698" s="230">
        <v>117</v>
      </c>
      <c r="E4698" s="231">
        <v>4.2640073699999996E-3</v>
      </c>
      <c r="F4698" s="231">
        <v>9.2661816000000005E-4</v>
      </c>
      <c r="G4698" s="231">
        <v>6.0224734000000003E-4</v>
      </c>
      <c r="H4698" s="231">
        <v>2.73514143E-3</v>
      </c>
    </row>
    <row r="4699" spans="1:8">
      <c r="A4699" s="227" t="s">
        <v>129</v>
      </c>
      <c r="B4699" s="227" t="s">
        <v>109</v>
      </c>
      <c r="C4699" s="227" t="s">
        <v>84</v>
      </c>
      <c r="D4699" s="230">
        <v>327</v>
      </c>
      <c r="E4699" s="231">
        <v>5.1844770599999996E-3</v>
      </c>
      <c r="F4699" s="231">
        <v>6.256015E-4</v>
      </c>
      <c r="G4699" s="231">
        <v>1.04421484E-3</v>
      </c>
      <c r="H4699" s="231">
        <v>3.51466025E-3</v>
      </c>
    </row>
    <row r="4700" spans="1:8">
      <c r="A4700" s="227" t="s">
        <v>129</v>
      </c>
      <c r="B4700" s="227" t="s">
        <v>110</v>
      </c>
      <c r="C4700" s="227" t="s">
        <v>84</v>
      </c>
      <c r="D4700" s="230">
        <v>32</v>
      </c>
      <c r="E4700" s="231">
        <v>4.9830004199999996E-3</v>
      </c>
      <c r="F4700" s="231">
        <v>7.4471911000000002E-4</v>
      </c>
      <c r="G4700" s="231">
        <v>8.7022545000000001E-4</v>
      </c>
      <c r="H4700" s="231">
        <v>3.3680553100000001E-3</v>
      </c>
    </row>
    <row r="4701" spans="1:8">
      <c r="A4701" s="227" t="s">
        <v>129</v>
      </c>
      <c r="B4701" s="227" t="s">
        <v>108</v>
      </c>
      <c r="C4701" s="227" t="s">
        <v>87</v>
      </c>
      <c r="D4701" s="230">
        <v>138</v>
      </c>
      <c r="E4701" s="231">
        <v>5.7462759300000001E-3</v>
      </c>
      <c r="F4701" s="231">
        <v>9.2055801999999995E-4</v>
      </c>
      <c r="G4701" s="231">
        <v>9.3968036E-4</v>
      </c>
      <c r="H4701" s="231">
        <v>3.88603705E-3</v>
      </c>
    </row>
    <row r="4702" spans="1:8">
      <c r="A4702" s="227" t="s">
        <v>129</v>
      </c>
      <c r="B4702" s="227" t="s">
        <v>109</v>
      </c>
      <c r="C4702" s="227" t="s">
        <v>87</v>
      </c>
      <c r="D4702" s="230">
        <v>393</v>
      </c>
      <c r="E4702" s="231">
        <v>6.34371147E-3</v>
      </c>
      <c r="F4702" s="231">
        <v>7.6388867000000004E-4</v>
      </c>
      <c r="G4702" s="231">
        <v>1.1608234300000001E-3</v>
      </c>
      <c r="H4702" s="231">
        <v>4.4189989200000002E-3</v>
      </c>
    </row>
    <row r="4703" spans="1:8">
      <c r="A4703" s="227" t="s">
        <v>129</v>
      </c>
      <c r="B4703" s="227" t="s">
        <v>110</v>
      </c>
      <c r="C4703" s="227" t="s">
        <v>87</v>
      </c>
      <c r="D4703" s="230">
        <v>41</v>
      </c>
      <c r="E4703" s="231">
        <v>6.4761176100000001E-3</v>
      </c>
      <c r="F4703" s="231">
        <v>1.1709573200000001E-3</v>
      </c>
      <c r="G4703" s="231">
        <v>1.4504288699999999E-3</v>
      </c>
      <c r="H4703" s="231">
        <v>3.8547310000000001E-3</v>
      </c>
    </row>
    <row r="4704" spans="1:8">
      <c r="A4704" s="227" t="s">
        <v>129</v>
      </c>
      <c r="B4704" s="227" t="s">
        <v>108</v>
      </c>
      <c r="C4704" s="227" t="s">
        <v>88</v>
      </c>
      <c r="D4704" s="230">
        <v>170</v>
      </c>
      <c r="E4704" s="231">
        <v>4.7802285099999998E-3</v>
      </c>
      <c r="F4704" s="231">
        <v>1.0630444100000001E-3</v>
      </c>
      <c r="G4704" s="231">
        <v>8.1903572000000002E-4</v>
      </c>
      <c r="H4704" s="231">
        <v>2.89814792E-3</v>
      </c>
    </row>
    <row r="4705" spans="1:8">
      <c r="A4705" s="227" t="s">
        <v>129</v>
      </c>
      <c r="B4705" s="227" t="s">
        <v>109</v>
      </c>
      <c r="C4705" s="227" t="s">
        <v>88</v>
      </c>
      <c r="D4705" s="230">
        <v>618</v>
      </c>
      <c r="E4705" s="231">
        <v>5.2119101900000003E-3</v>
      </c>
      <c r="F4705" s="231">
        <v>7.8488305000000002E-4</v>
      </c>
      <c r="G4705" s="231">
        <v>8.6865463000000004E-4</v>
      </c>
      <c r="H4705" s="231">
        <v>3.5583720300000001E-3</v>
      </c>
    </row>
    <row r="4706" spans="1:8">
      <c r="A4706" s="227" t="s">
        <v>129</v>
      </c>
      <c r="B4706" s="227" t="s">
        <v>110</v>
      </c>
      <c r="C4706" s="227" t="s">
        <v>88</v>
      </c>
      <c r="D4706" s="230">
        <v>112</v>
      </c>
      <c r="E4706" s="231">
        <v>4.9313820199999997E-3</v>
      </c>
      <c r="F4706" s="231">
        <v>1.02730219E-3</v>
      </c>
      <c r="G4706" s="231">
        <v>9.5992454000000003E-4</v>
      </c>
      <c r="H4706" s="231">
        <v>2.9441548600000001E-3</v>
      </c>
    </row>
    <row r="4707" spans="1:8">
      <c r="A4707" s="227" t="s">
        <v>129</v>
      </c>
      <c r="B4707" s="227" t="s">
        <v>108</v>
      </c>
      <c r="C4707" s="227" t="s">
        <v>89</v>
      </c>
      <c r="D4707" s="230">
        <v>108</v>
      </c>
      <c r="E4707" s="231">
        <v>5.5616638399999998E-3</v>
      </c>
      <c r="F4707" s="231">
        <v>1.2688612000000001E-3</v>
      </c>
      <c r="G4707" s="231">
        <v>1.0833545600000001E-3</v>
      </c>
      <c r="H4707" s="231">
        <v>3.2094476599999998E-3</v>
      </c>
    </row>
    <row r="4708" spans="1:8">
      <c r="A4708" s="227" t="s">
        <v>129</v>
      </c>
      <c r="B4708" s="227" t="s">
        <v>109</v>
      </c>
      <c r="C4708" s="227" t="s">
        <v>89</v>
      </c>
      <c r="D4708" s="230">
        <v>268</v>
      </c>
      <c r="E4708" s="231">
        <v>6.37761686E-3</v>
      </c>
      <c r="F4708" s="231">
        <v>1.0048280499999999E-3</v>
      </c>
      <c r="G4708" s="231">
        <v>1.3363734400000001E-3</v>
      </c>
      <c r="H4708" s="231">
        <v>4.0364149200000001E-3</v>
      </c>
    </row>
    <row r="4709" spans="1:8">
      <c r="A4709" s="227" t="s">
        <v>129</v>
      </c>
      <c r="B4709" s="227" t="s">
        <v>110</v>
      </c>
      <c r="C4709" s="227" t="s">
        <v>89</v>
      </c>
      <c r="D4709" s="230">
        <v>31</v>
      </c>
      <c r="E4709" s="231">
        <v>5.4200266699999996E-3</v>
      </c>
      <c r="F4709" s="231">
        <v>1.1323922599999999E-3</v>
      </c>
      <c r="G4709" s="231">
        <v>1.2966694400000001E-3</v>
      </c>
      <c r="H4709" s="231">
        <v>2.9909645300000001E-3</v>
      </c>
    </row>
    <row r="4710" spans="1:8">
      <c r="A4710" s="227" t="s">
        <v>129</v>
      </c>
      <c r="B4710" s="227" t="s">
        <v>108</v>
      </c>
      <c r="C4710" s="227" t="s">
        <v>90</v>
      </c>
      <c r="D4710" s="230">
        <v>58</v>
      </c>
      <c r="E4710" s="231">
        <v>5.1975572200000002E-3</v>
      </c>
      <c r="F4710" s="231">
        <v>7.5889983999999995E-4</v>
      </c>
      <c r="G4710" s="231">
        <v>1.0602248600000001E-3</v>
      </c>
      <c r="H4710" s="231">
        <v>3.3784320899999999E-3</v>
      </c>
    </row>
    <row r="4711" spans="1:8">
      <c r="A4711" s="227" t="s">
        <v>129</v>
      </c>
      <c r="B4711" s="227" t="s">
        <v>109</v>
      </c>
      <c r="C4711" s="227" t="s">
        <v>90</v>
      </c>
      <c r="D4711" s="230">
        <v>234</v>
      </c>
      <c r="E4711" s="231">
        <v>6.4388451199999999E-3</v>
      </c>
      <c r="F4711" s="231">
        <v>6.2999539999999998E-4</v>
      </c>
      <c r="G4711" s="231">
        <v>1.38191453E-3</v>
      </c>
      <c r="H4711" s="231">
        <v>4.4269346900000003E-3</v>
      </c>
    </row>
    <row r="4712" spans="1:8">
      <c r="A4712" s="227" t="s">
        <v>129</v>
      </c>
      <c r="B4712" s="227" t="s">
        <v>110</v>
      </c>
      <c r="C4712" s="227" t="s">
        <v>90</v>
      </c>
      <c r="D4712" s="230">
        <v>32</v>
      </c>
      <c r="E4712" s="231">
        <v>5.7132521199999998E-3</v>
      </c>
      <c r="F4712" s="231">
        <v>6.6442395000000003E-4</v>
      </c>
      <c r="G4712" s="231">
        <v>1.37152755E-3</v>
      </c>
      <c r="H4712" s="231">
        <v>3.6773001000000001E-3</v>
      </c>
    </row>
    <row r="4713" spans="1:8">
      <c r="A4713" s="227" t="s">
        <v>129</v>
      </c>
      <c r="B4713" s="227" t="s">
        <v>108</v>
      </c>
      <c r="C4713" s="227" t="s">
        <v>91</v>
      </c>
      <c r="D4713" s="230">
        <v>278</v>
      </c>
      <c r="E4713" s="231">
        <v>5.0435066199999998E-3</v>
      </c>
      <c r="F4713" s="231">
        <v>1.0567793300000001E-3</v>
      </c>
      <c r="G4713" s="231">
        <v>5.2137430999999997E-4</v>
      </c>
      <c r="H4713" s="231">
        <v>3.4653524799999999E-3</v>
      </c>
    </row>
    <row r="4714" spans="1:8">
      <c r="A4714" s="227" t="s">
        <v>129</v>
      </c>
      <c r="B4714" s="227" t="s">
        <v>109</v>
      </c>
      <c r="C4714" s="227" t="s">
        <v>91</v>
      </c>
      <c r="D4714" s="230">
        <v>605</v>
      </c>
      <c r="E4714" s="231">
        <v>5.1175770299999998E-3</v>
      </c>
      <c r="F4714" s="231">
        <v>8.7063796000000002E-4</v>
      </c>
      <c r="G4714" s="231">
        <v>5.0434242999999998E-4</v>
      </c>
      <c r="H4714" s="231">
        <v>3.7425961800000001E-3</v>
      </c>
    </row>
    <row r="4715" spans="1:8">
      <c r="A4715" s="227" t="s">
        <v>129</v>
      </c>
      <c r="B4715" s="227" t="s">
        <v>110</v>
      </c>
      <c r="C4715" s="227" t="s">
        <v>91</v>
      </c>
      <c r="D4715" s="230">
        <v>103</v>
      </c>
      <c r="E4715" s="231">
        <v>5.1954105499999997E-3</v>
      </c>
      <c r="F4715" s="231">
        <v>9.5997369999999995E-4</v>
      </c>
      <c r="G4715" s="231">
        <v>5.0049423000000004E-4</v>
      </c>
      <c r="H4715" s="231">
        <v>3.7349421999999998E-3</v>
      </c>
    </row>
    <row r="4716" spans="1:8">
      <c r="A4716" s="227" t="s">
        <v>129</v>
      </c>
      <c r="B4716" s="227" t="s">
        <v>108</v>
      </c>
      <c r="C4716" s="227" t="s">
        <v>92</v>
      </c>
      <c r="D4716" s="230">
        <v>97</v>
      </c>
      <c r="E4716" s="231">
        <v>4.7149434400000001E-3</v>
      </c>
      <c r="F4716" s="231">
        <v>7.5470094999999997E-4</v>
      </c>
      <c r="G4716" s="231">
        <v>9.9274508000000007E-4</v>
      </c>
      <c r="H4716" s="231">
        <v>2.9674969300000002E-3</v>
      </c>
    </row>
    <row r="4717" spans="1:8">
      <c r="A4717" s="227" t="s">
        <v>129</v>
      </c>
      <c r="B4717" s="227" t="s">
        <v>109</v>
      </c>
      <c r="C4717" s="227" t="s">
        <v>92</v>
      </c>
      <c r="D4717" s="230">
        <v>292</v>
      </c>
      <c r="E4717" s="231">
        <v>6.5952797400000004E-3</v>
      </c>
      <c r="F4717" s="231">
        <v>6.8168101000000002E-4</v>
      </c>
      <c r="G4717" s="231">
        <v>1.28959738E-3</v>
      </c>
      <c r="H4717" s="231">
        <v>4.6240009100000003E-3</v>
      </c>
    </row>
    <row r="4718" spans="1:8">
      <c r="A4718" s="227" t="s">
        <v>129</v>
      </c>
      <c r="B4718" s="227" t="s">
        <v>110</v>
      </c>
      <c r="C4718" s="227" t="s">
        <v>92</v>
      </c>
      <c r="D4718" s="230">
        <v>68</v>
      </c>
      <c r="E4718" s="231">
        <v>5.7759733599999996E-3</v>
      </c>
      <c r="F4718" s="231">
        <v>7.9078134E-4</v>
      </c>
      <c r="G4718" s="231">
        <v>1.59637097E-3</v>
      </c>
      <c r="H4718" s="231">
        <v>3.3888205599999998E-3</v>
      </c>
    </row>
    <row r="4719" spans="1:8">
      <c r="A4719" s="227" t="s">
        <v>129</v>
      </c>
      <c r="B4719" s="227" t="s">
        <v>108</v>
      </c>
      <c r="C4719" s="227" t="s">
        <v>93</v>
      </c>
      <c r="D4719" s="230">
        <v>72</v>
      </c>
      <c r="E4719" s="231">
        <v>5.6854421200000001E-3</v>
      </c>
      <c r="F4719" s="231">
        <v>1.3641329900000001E-3</v>
      </c>
      <c r="G4719" s="231">
        <v>1.45704709E-3</v>
      </c>
      <c r="H4719" s="231">
        <v>2.8642615900000001E-3</v>
      </c>
    </row>
    <row r="4720" spans="1:8">
      <c r="A4720" s="227" t="s">
        <v>129</v>
      </c>
      <c r="B4720" s="227" t="s">
        <v>109</v>
      </c>
      <c r="C4720" s="227" t="s">
        <v>93</v>
      </c>
      <c r="D4720" s="230">
        <v>203</v>
      </c>
      <c r="E4720" s="231">
        <v>7.0268881199999998E-3</v>
      </c>
      <c r="F4720" s="231">
        <v>9.3601738000000003E-4</v>
      </c>
      <c r="G4720" s="231">
        <v>1.60645845E-3</v>
      </c>
      <c r="H4720" s="231">
        <v>4.48441182E-3</v>
      </c>
    </row>
    <row r="4721" spans="1:8">
      <c r="A4721" s="227" t="s">
        <v>129</v>
      </c>
      <c r="B4721" s="227" t="s">
        <v>110</v>
      </c>
      <c r="C4721" s="227" t="s">
        <v>93</v>
      </c>
      <c r="D4721" s="230">
        <v>22</v>
      </c>
      <c r="E4721" s="231">
        <v>6.5188339199999997E-3</v>
      </c>
      <c r="F4721" s="231">
        <v>8.6752919000000002E-4</v>
      </c>
      <c r="G4721" s="231">
        <v>2.1806604999999998E-3</v>
      </c>
      <c r="H4721" s="231">
        <v>3.4706436800000001E-3</v>
      </c>
    </row>
    <row r="4722" spans="1:8">
      <c r="A4722" s="227" t="s">
        <v>129</v>
      </c>
      <c r="B4722" s="227" t="s">
        <v>108</v>
      </c>
      <c r="C4722" s="227" t="s">
        <v>94</v>
      </c>
      <c r="D4722" s="230">
        <v>74</v>
      </c>
      <c r="E4722" s="231">
        <v>5.54538889E-3</v>
      </c>
      <c r="F4722" s="231">
        <v>9.5705053999999999E-4</v>
      </c>
      <c r="G4722" s="231">
        <v>1.1486483899999999E-3</v>
      </c>
      <c r="H4722" s="231">
        <v>3.4396894400000001E-3</v>
      </c>
    </row>
    <row r="4723" spans="1:8">
      <c r="A4723" s="227" t="s">
        <v>129</v>
      </c>
      <c r="B4723" s="227" t="s">
        <v>109</v>
      </c>
      <c r="C4723" s="227" t="s">
        <v>94</v>
      </c>
      <c r="D4723" s="230">
        <v>200</v>
      </c>
      <c r="E4723" s="231">
        <v>7.1817127300000004E-3</v>
      </c>
      <c r="F4723" s="231">
        <v>8.1892336999999998E-4</v>
      </c>
      <c r="G4723" s="231">
        <v>1.2634256899999999E-3</v>
      </c>
      <c r="H4723" s="231">
        <v>5.0993631700000002E-3</v>
      </c>
    </row>
    <row r="4724" spans="1:8">
      <c r="A4724" s="227" t="s">
        <v>129</v>
      </c>
      <c r="B4724" s="227" t="s">
        <v>110</v>
      </c>
      <c r="C4724" s="227" t="s">
        <v>94</v>
      </c>
      <c r="D4724" s="230">
        <v>43</v>
      </c>
      <c r="E4724" s="231">
        <v>6.1221466300000003E-3</v>
      </c>
      <c r="F4724" s="231">
        <v>1.04947223E-3</v>
      </c>
      <c r="G4724" s="231">
        <v>1.3011410299999999E-3</v>
      </c>
      <c r="H4724" s="231">
        <v>3.77153292E-3</v>
      </c>
    </row>
    <row r="4725" spans="1:8">
      <c r="A4725" s="227" t="s">
        <v>129</v>
      </c>
      <c r="B4725" s="227" t="s">
        <v>108</v>
      </c>
      <c r="C4725" s="227" t="s">
        <v>95</v>
      </c>
      <c r="D4725" s="230">
        <v>31</v>
      </c>
      <c r="E4725" s="231">
        <v>6.9802865100000002E-3</v>
      </c>
      <c r="F4725" s="231">
        <v>6.6532232000000001E-4</v>
      </c>
      <c r="G4725" s="231">
        <v>1.2582136300000001E-3</v>
      </c>
      <c r="H4725" s="231">
        <v>5.0567500400000003E-3</v>
      </c>
    </row>
    <row r="4726" spans="1:8">
      <c r="A4726" s="227" t="s">
        <v>129</v>
      </c>
      <c r="B4726" s="227" t="s">
        <v>109</v>
      </c>
      <c r="C4726" s="227" t="s">
        <v>95</v>
      </c>
      <c r="D4726" s="230">
        <v>109</v>
      </c>
      <c r="E4726" s="231">
        <v>7.2877376299999999E-3</v>
      </c>
      <c r="F4726" s="231">
        <v>7.8523168000000005E-4</v>
      </c>
      <c r="G4726" s="231">
        <v>1.17906873E-3</v>
      </c>
      <c r="H4726" s="231">
        <v>5.3234367299999997E-3</v>
      </c>
    </row>
    <row r="4727" spans="1:8">
      <c r="A4727" s="227" t="s">
        <v>129</v>
      </c>
      <c r="B4727" s="227" t="s">
        <v>110</v>
      </c>
      <c r="C4727" s="227" t="s">
        <v>95</v>
      </c>
      <c r="D4727" s="230">
        <v>10</v>
      </c>
      <c r="E4727" s="231">
        <v>6.8692127000000002E-3</v>
      </c>
      <c r="F4727" s="231">
        <v>8.0439791000000004E-4</v>
      </c>
      <c r="G4727" s="231">
        <v>1.7407405499999999E-3</v>
      </c>
      <c r="H4727" s="231">
        <v>4.3240738099999997E-3</v>
      </c>
    </row>
    <row r="4728" spans="1:8">
      <c r="A4728" s="227" t="s">
        <v>129</v>
      </c>
      <c r="B4728" s="227" t="s">
        <v>108</v>
      </c>
      <c r="C4728" s="227" t="s">
        <v>96</v>
      </c>
      <c r="D4728" s="230">
        <v>151</v>
      </c>
      <c r="E4728" s="231">
        <v>5.7564536699999998E-3</v>
      </c>
      <c r="F4728" s="231">
        <v>1.3109361199999999E-3</v>
      </c>
      <c r="G4728" s="231">
        <v>1.1677548500000001E-3</v>
      </c>
      <c r="H4728" s="231">
        <v>3.2777621900000001E-3</v>
      </c>
    </row>
    <row r="4729" spans="1:8">
      <c r="A4729" s="227" t="s">
        <v>129</v>
      </c>
      <c r="B4729" s="227" t="s">
        <v>109</v>
      </c>
      <c r="C4729" s="227" t="s">
        <v>96</v>
      </c>
      <c r="D4729" s="230">
        <v>433</v>
      </c>
      <c r="E4729" s="231">
        <v>6.1652924999999999E-3</v>
      </c>
      <c r="F4729" s="231">
        <v>9.9242981999999994E-4</v>
      </c>
      <c r="G4729" s="231">
        <v>1.3250842399999999E-3</v>
      </c>
      <c r="H4729" s="231">
        <v>3.8477779700000002E-3</v>
      </c>
    </row>
    <row r="4730" spans="1:8">
      <c r="A4730" s="227" t="s">
        <v>129</v>
      </c>
      <c r="B4730" s="227" t="s">
        <v>110</v>
      </c>
      <c r="C4730" s="227" t="s">
        <v>96</v>
      </c>
      <c r="D4730" s="230">
        <v>64</v>
      </c>
      <c r="E4730" s="231">
        <v>6.4849173200000002E-3</v>
      </c>
      <c r="F4730" s="231">
        <v>1.15596041E-3</v>
      </c>
      <c r="G4730" s="231">
        <v>1.4932361799999999E-3</v>
      </c>
      <c r="H4730" s="231">
        <v>3.8357202399999998E-3</v>
      </c>
    </row>
    <row r="4731" spans="1:8">
      <c r="A4731" s="227" t="s">
        <v>129</v>
      </c>
      <c r="B4731" s="227" t="s">
        <v>108</v>
      </c>
      <c r="C4731" s="227" t="s">
        <v>97</v>
      </c>
      <c r="D4731" s="230">
        <v>58</v>
      </c>
      <c r="E4731" s="231">
        <v>5.2480441399999998E-3</v>
      </c>
      <c r="F4731" s="231">
        <v>7.2517535999999997E-4</v>
      </c>
      <c r="G4731" s="231">
        <v>1.1376513899999999E-3</v>
      </c>
      <c r="H4731" s="231">
        <v>3.3852168699999999E-3</v>
      </c>
    </row>
    <row r="4732" spans="1:8">
      <c r="A4732" s="227" t="s">
        <v>129</v>
      </c>
      <c r="B4732" s="227" t="s">
        <v>109</v>
      </c>
      <c r="C4732" s="227" t="s">
        <v>97</v>
      </c>
      <c r="D4732" s="230">
        <v>201</v>
      </c>
      <c r="E4732" s="231">
        <v>6.5831718699999996E-3</v>
      </c>
      <c r="F4732" s="231">
        <v>6.6144944999999998E-4</v>
      </c>
      <c r="G4732" s="231">
        <v>1.36821654E-3</v>
      </c>
      <c r="H4732" s="231">
        <v>4.5535053799999996E-3</v>
      </c>
    </row>
    <row r="4733" spans="1:8">
      <c r="A4733" s="227" t="s">
        <v>129</v>
      </c>
      <c r="B4733" s="227" t="s">
        <v>110</v>
      </c>
      <c r="C4733" s="227" t="s">
        <v>97</v>
      </c>
      <c r="D4733" s="230">
        <v>43</v>
      </c>
      <c r="E4733" s="231">
        <v>5.9837960500000002E-3</v>
      </c>
      <c r="F4733" s="231">
        <v>7.1678487000000003E-4</v>
      </c>
      <c r="G4733" s="231">
        <v>1.5557706599999999E-3</v>
      </c>
      <c r="H4733" s="231">
        <v>3.7112400699999999E-3</v>
      </c>
    </row>
    <row r="4734" spans="1:8">
      <c r="A4734" s="227" t="s">
        <v>129</v>
      </c>
      <c r="B4734" s="227" t="s">
        <v>108</v>
      </c>
      <c r="C4734" s="227" t="s">
        <v>98</v>
      </c>
      <c r="D4734" s="230">
        <v>29</v>
      </c>
      <c r="E4734" s="231">
        <v>5.2027456599999999E-3</v>
      </c>
      <c r="F4734" s="231">
        <v>7.6628149999999996E-5</v>
      </c>
      <c r="G4734" s="231">
        <v>1.2551881400000001E-3</v>
      </c>
      <c r="H4734" s="231">
        <v>3.8601530099999998E-3</v>
      </c>
    </row>
    <row r="4735" spans="1:8">
      <c r="A4735" s="227" t="s">
        <v>129</v>
      </c>
      <c r="B4735" s="227" t="s">
        <v>109</v>
      </c>
      <c r="C4735" s="227" t="s">
        <v>98</v>
      </c>
      <c r="D4735" s="230">
        <v>148</v>
      </c>
      <c r="E4735" s="231">
        <v>6.5604664699999999E-3</v>
      </c>
      <c r="F4735" s="231">
        <v>1.2004170000000001E-4</v>
      </c>
      <c r="G4735" s="231">
        <v>1.67996099E-3</v>
      </c>
      <c r="H4735" s="231">
        <v>4.7487328600000003E-3</v>
      </c>
    </row>
    <row r="4736" spans="1:8">
      <c r="A4736" s="227" t="s">
        <v>129</v>
      </c>
      <c r="B4736" s="227" t="s">
        <v>110</v>
      </c>
      <c r="C4736" s="227" t="s">
        <v>98</v>
      </c>
      <c r="D4736" s="230">
        <v>41</v>
      </c>
      <c r="E4736" s="231">
        <v>6.2483059499999997E-3</v>
      </c>
      <c r="F4736" s="231">
        <v>4.1130281999999998E-4</v>
      </c>
      <c r="G4736" s="231">
        <v>1.8267274100000001E-3</v>
      </c>
      <c r="H4736" s="231">
        <v>4.0001126100000003E-3</v>
      </c>
    </row>
    <row r="4737" spans="1:8">
      <c r="A4737" s="227" t="s">
        <v>129</v>
      </c>
      <c r="B4737" s="227" t="s">
        <v>108</v>
      </c>
      <c r="C4737" s="227" t="s">
        <v>99</v>
      </c>
      <c r="D4737" s="230">
        <v>191</v>
      </c>
      <c r="E4737" s="231">
        <v>5.3186806600000001E-3</v>
      </c>
      <c r="F4737" s="231">
        <v>1.1588009000000001E-3</v>
      </c>
      <c r="G4737" s="231">
        <v>8.0151954000000001E-4</v>
      </c>
      <c r="H4737" s="231">
        <v>3.3583597400000001E-3</v>
      </c>
    </row>
    <row r="4738" spans="1:8">
      <c r="A4738" s="227" t="s">
        <v>129</v>
      </c>
      <c r="B4738" s="227" t="s">
        <v>109</v>
      </c>
      <c r="C4738" s="227" t="s">
        <v>99</v>
      </c>
      <c r="D4738" s="230">
        <v>408</v>
      </c>
      <c r="E4738" s="231">
        <v>5.6733385500000004E-3</v>
      </c>
      <c r="F4738" s="231">
        <v>9.5301695999999996E-4</v>
      </c>
      <c r="G4738" s="231">
        <v>7.4278299000000005E-4</v>
      </c>
      <c r="H4738" s="231">
        <v>3.9775381199999996E-3</v>
      </c>
    </row>
    <row r="4739" spans="1:8">
      <c r="A4739" s="227" t="s">
        <v>129</v>
      </c>
      <c r="B4739" s="227" t="s">
        <v>110</v>
      </c>
      <c r="C4739" s="227" t="s">
        <v>99</v>
      </c>
      <c r="D4739" s="230">
        <v>37</v>
      </c>
      <c r="E4739" s="231">
        <v>5.0178300799999997E-3</v>
      </c>
      <c r="F4739" s="231">
        <v>1.0838961400000001E-3</v>
      </c>
      <c r="G4739" s="231">
        <v>9.9568289000000003E-4</v>
      </c>
      <c r="H4739" s="231">
        <v>2.9382505499999999E-3</v>
      </c>
    </row>
    <row r="4740" spans="1:8">
      <c r="A4740" s="227" t="s">
        <v>129</v>
      </c>
      <c r="B4740" s="227" t="s">
        <v>108</v>
      </c>
      <c r="C4740" s="227" t="s">
        <v>100</v>
      </c>
      <c r="D4740" s="230">
        <v>117</v>
      </c>
      <c r="E4740" s="231">
        <v>6.5608180600000001E-3</v>
      </c>
      <c r="F4740" s="231">
        <v>1.0558125499999999E-3</v>
      </c>
      <c r="G4740" s="231">
        <v>9.3146539999999995E-4</v>
      </c>
      <c r="H4740" s="231">
        <v>4.5735396299999998E-3</v>
      </c>
    </row>
    <row r="4741" spans="1:8">
      <c r="A4741" s="227" t="s">
        <v>129</v>
      </c>
      <c r="B4741" s="227" t="s">
        <v>109</v>
      </c>
      <c r="C4741" s="227" t="s">
        <v>100</v>
      </c>
      <c r="D4741" s="230">
        <v>425</v>
      </c>
      <c r="E4741" s="231">
        <v>6.6107840700000003E-3</v>
      </c>
      <c r="F4741" s="231">
        <v>9.7932983000000007E-4</v>
      </c>
      <c r="G4741" s="231">
        <v>1.00699867E-3</v>
      </c>
      <c r="H4741" s="231">
        <v>4.62445509E-3</v>
      </c>
    </row>
    <row r="4742" spans="1:8">
      <c r="A4742" s="227" t="s">
        <v>129</v>
      </c>
      <c r="B4742" s="227" t="s">
        <v>110</v>
      </c>
      <c r="C4742" s="227" t="s">
        <v>100</v>
      </c>
      <c r="D4742" s="230">
        <v>74</v>
      </c>
      <c r="E4742" s="231">
        <v>6.8796919599999999E-3</v>
      </c>
      <c r="F4742" s="231">
        <v>1.14207934E-3</v>
      </c>
      <c r="G4742" s="231">
        <v>9.9552648000000008E-4</v>
      </c>
      <c r="H4742" s="231">
        <v>4.7420856000000003E-3</v>
      </c>
    </row>
    <row r="4743" spans="1:8">
      <c r="A4743" s="227" t="s">
        <v>129</v>
      </c>
      <c r="B4743" s="227" t="s">
        <v>108</v>
      </c>
      <c r="C4743" s="227" t="s">
        <v>101</v>
      </c>
      <c r="D4743" s="230">
        <v>55</v>
      </c>
      <c r="E4743" s="231">
        <v>5.52398964E-3</v>
      </c>
      <c r="F4743" s="231">
        <v>7.7104354000000002E-4</v>
      </c>
      <c r="G4743" s="231">
        <v>1.5079964000000001E-3</v>
      </c>
      <c r="H4743" s="231">
        <v>3.2449492499999999E-3</v>
      </c>
    </row>
    <row r="4744" spans="1:8">
      <c r="A4744" s="227" t="s">
        <v>129</v>
      </c>
      <c r="B4744" s="227" t="s">
        <v>109</v>
      </c>
      <c r="C4744" s="227" t="s">
        <v>101</v>
      </c>
      <c r="D4744" s="230">
        <v>179</v>
      </c>
      <c r="E4744" s="231">
        <v>7.1558811599999996E-3</v>
      </c>
      <c r="F4744" s="231">
        <v>7.0989787000000002E-4</v>
      </c>
      <c r="G4744" s="231">
        <v>2.0449252399999999E-3</v>
      </c>
      <c r="H4744" s="231">
        <v>4.4010575800000002E-3</v>
      </c>
    </row>
    <row r="4745" spans="1:8">
      <c r="A4745" s="227" t="s">
        <v>129</v>
      </c>
      <c r="B4745" s="227" t="s">
        <v>110</v>
      </c>
      <c r="C4745" s="227" t="s">
        <v>101</v>
      </c>
      <c r="D4745" s="230">
        <v>28</v>
      </c>
      <c r="E4745" s="231">
        <v>5.8101849100000002E-3</v>
      </c>
      <c r="F4745" s="231">
        <v>8.4284037000000001E-4</v>
      </c>
      <c r="G4745" s="231">
        <v>1.66129275E-3</v>
      </c>
      <c r="H4745" s="231">
        <v>3.3060513499999999E-3</v>
      </c>
    </row>
    <row r="4746" spans="1:8">
      <c r="A4746" s="227" t="s">
        <v>129</v>
      </c>
      <c r="B4746" s="227" t="s">
        <v>108</v>
      </c>
      <c r="C4746" s="227" t="s">
        <v>102</v>
      </c>
      <c r="D4746" s="230">
        <v>151</v>
      </c>
      <c r="E4746" s="231">
        <v>5.8057392599999997E-3</v>
      </c>
      <c r="F4746" s="231">
        <v>9.7199204999999999E-4</v>
      </c>
      <c r="G4746" s="231">
        <v>1.03361823E-3</v>
      </c>
      <c r="H4746" s="231">
        <v>3.8001285199999999E-3</v>
      </c>
    </row>
    <row r="4747" spans="1:8">
      <c r="A4747" s="227" t="s">
        <v>129</v>
      </c>
      <c r="B4747" s="227" t="s">
        <v>109</v>
      </c>
      <c r="C4747" s="227" t="s">
        <v>102</v>
      </c>
      <c r="D4747" s="230">
        <v>323</v>
      </c>
      <c r="E4747" s="231">
        <v>6.0577912899999996E-3</v>
      </c>
      <c r="F4747" s="231">
        <v>7.4557796000000005E-4</v>
      </c>
      <c r="G4747" s="231">
        <v>8.1194074999999997E-4</v>
      </c>
      <c r="H4747" s="231">
        <v>4.5002720800000002E-3</v>
      </c>
    </row>
    <row r="4748" spans="1:8">
      <c r="A4748" s="227" t="s">
        <v>129</v>
      </c>
      <c r="B4748" s="227" t="s">
        <v>110</v>
      </c>
      <c r="C4748" s="227" t="s">
        <v>102</v>
      </c>
      <c r="D4748" s="230">
        <v>56</v>
      </c>
      <c r="E4748" s="231">
        <v>6.3049766400000004E-3</v>
      </c>
      <c r="F4748" s="231">
        <v>9.3315947999999995E-4</v>
      </c>
      <c r="G4748" s="231">
        <v>8.9657715999999998E-4</v>
      </c>
      <c r="H4748" s="231">
        <v>4.4752394599999997E-3</v>
      </c>
    </row>
    <row r="4749" spans="1:8">
      <c r="A4749" s="227" t="s">
        <v>129</v>
      </c>
      <c r="B4749" s="227" t="s">
        <v>108</v>
      </c>
      <c r="C4749" s="227" t="s">
        <v>103</v>
      </c>
      <c r="D4749" s="230">
        <v>229</v>
      </c>
      <c r="E4749" s="231">
        <v>4.0526441099999998E-3</v>
      </c>
      <c r="F4749" s="231">
        <v>7.4331812000000004E-4</v>
      </c>
      <c r="G4749" s="231">
        <v>4.9404592000000004E-4</v>
      </c>
      <c r="H4749" s="231">
        <v>2.8152795499999999E-3</v>
      </c>
    </row>
    <row r="4750" spans="1:8">
      <c r="A4750" s="227" t="s">
        <v>129</v>
      </c>
      <c r="B4750" s="227" t="s">
        <v>109</v>
      </c>
      <c r="C4750" s="227" t="s">
        <v>103</v>
      </c>
      <c r="D4750" s="230">
        <v>374</v>
      </c>
      <c r="E4750" s="231">
        <v>4.51005125E-3</v>
      </c>
      <c r="F4750" s="231">
        <v>6.6396170000000004E-4</v>
      </c>
      <c r="G4750" s="231">
        <v>5.2572268000000005E-4</v>
      </c>
      <c r="H4750" s="231">
        <v>3.32036641E-3</v>
      </c>
    </row>
    <row r="4751" spans="1:8">
      <c r="A4751" s="227" t="s">
        <v>129</v>
      </c>
      <c r="B4751" s="227" t="s">
        <v>110</v>
      </c>
      <c r="C4751" s="227" t="s">
        <v>103</v>
      </c>
      <c r="D4751" s="230">
        <v>55</v>
      </c>
      <c r="E4751" s="231">
        <v>4.0603953699999999E-3</v>
      </c>
      <c r="F4751" s="231">
        <v>7.6893918999999995E-4</v>
      </c>
      <c r="G4751" s="231">
        <v>5.6207890000000002E-4</v>
      </c>
      <c r="H4751" s="231">
        <v>2.7293768899999999E-3</v>
      </c>
    </row>
    <row r="4752" spans="1:8">
      <c r="A4752" s="227" t="s">
        <v>129</v>
      </c>
      <c r="B4752" s="227" t="s">
        <v>108</v>
      </c>
      <c r="C4752" s="227" t="s">
        <v>104</v>
      </c>
      <c r="D4752" s="230">
        <v>29</v>
      </c>
      <c r="E4752" s="231">
        <v>5.2626114600000003E-3</v>
      </c>
      <c r="F4752" s="231">
        <v>6.3258279999999997E-4</v>
      </c>
      <c r="G4752" s="231">
        <v>1.37013064E-3</v>
      </c>
      <c r="H4752" s="231">
        <v>3.2598975499999999E-3</v>
      </c>
    </row>
    <row r="4753" spans="1:8">
      <c r="A4753" s="227" t="s">
        <v>129</v>
      </c>
      <c r="B4753" s="227" t="s">
        <v>109</v>
      </c>
      <c r="C4753" s="227" t="s">
        <v>104</v>
      </c>
      <c r="D4753" s="230">
        <v>127</v>
      </c>
      <c r="E4753" s="231">
        <v>5.7691744300000002E-3</v>
      </c>
      <c r="F4753" s="231">
        <v>5.9756828999999996E-4</v>
      </c>
      <c r="G4753" s="231">
        <v>1.11949524E-3</v>
      </c>
      <c r="H4753" s="231">
        <v>4.0521104400000002E-3</v>
      </c>
    </row>
    <row r="4754" spans="1:8">
      <c r="A4754" s="227" t="s">
        <v>129</v>
      </c>
      <c r="B4754" s="227" t="s">
        <v>110</v>
      </c>
      <c r="C4754" s="227" t="s">
        <v>104</v>
      </c>
      <c r="D4754" s="230">
        <v>18</v>
      </c>
      <c r="E4754" s="231">
        <v>5.4706787300000002E-3</v>
      </c>
      <c r="F4754" s="231">
        <v>5.8256148999999999E-4</v>
      </c>
      <c r="G4754" s="231">
        <v>1.46797811E-3</v>
      </c>
      <c r="H4754" s="231">
        <v>3.4201386899999999E-3</v>
      </c>
    </row>
    <row r="4755" spans="1:8">
      <c r="A4755" s="227" t="s">
        <v>129</v>
      </c>
      <c r="B4755" s="227" t="s">
        <v>108</v>
      </c>
      <c r="C4755" s="227" t="s">
        <v>105</v>
      </c>
      <c r="D4755" s="230">
        <v>568</v>
      </c>
      <c r="E4755" s="231">
        <v>4.4094978400000002E-3</v>
      </c>
      <c r="F4755" s="231">
        <v>9.992621100000001E-4</v>
      </c>
      <c r="G4755" s="231">
        <v>6.3973225000000004E-4</v>
      </c>
      <c r="H4755" s="231">
        <v>2.7705029900000002E-3</v>
      </c>
    </row>
    <row r="4756" spans="1:8">
      <c r="A4756" s="227" t="s">
        <v>129</v>
      </c>
      <c r="B4756" s="227" t="s">
        <v>109</v>
      </c>
      <c r="C4756" s="227" t="s">
        <v>105</v>
      </c>
      <c r="D4756" s="230">
        <v>1097</v>
      </c>
      <c r="E4756" s="231">
        <v>4.4248199699999996E-3</v>
      </c>
      <c r="F4756" s="231">
        <v>7.5818073000000002E-4</v>
      </c>
      <c r="G4756" s="231">
        <v>6.4878094999999995E-4</v>
      </c>
      <c r="H4756" s="231">
        <v>3.0178578099999999E-3</v>
      </c>
    </row>
    <row r="4757" spans="1:8">
      <c r="A4757" s="227" t="s">
        <v>129</v>
      </c>
      <c r="B4757" s="227" t="s">
        <v>110</v>
      </c>
      <c r="C4757" s="227" t="s">
        <v>105</v>
      </c>
      <c r="D4757" s="230">
        <v>173</v>
      </c>
      <c r="E4757" s="231">
        <v>4.09661989E-3</v>
      </c>
      <c r="F4757" s="231">
        <v>8.9106966000000005E-4</v>
      </c>
      <c r="G4757" s="231">
        <v>7.3712780000000002E-4</v>
      </c>
      <c r="H4757" s="231">
        <v>2.4684219399999999E-3</v>
      </c>
    </row>
    <row r="4758" spans="1:8">
      <c r="A4758" s="227" t="s">
        <v>129</v>
      </c>
      <c r="B4758" s="227" t="s">
        <v>108</v>
      </c>
      <c r="C4758" s="227" t="s">
        <v>106</v>
      </c>
      <c r="D4758" s="230">
        <v>118</v>
      </c>
      <c r="E4758" s="231">
        <v>5.1573286899999999E-3</v>
      </c>
      <c r="F4758" s="231">
        <v>8.6933042000000003E-4</v>
      </c>
      <c r="G4758" s="231">
        <v>1.4756941999999999E-3</v>
      </c>
      <c r="H4758" s="231">
        <v>2.8123035900000002E-3</v>
      </c>
    </row>
    <row r="4759" spans="1:8">
      <c r="A4759" s="227" t="s">
        <v>129</v>
      </c>
      <c r="B4759" s="227" t="s">
        <v>109</v>
      </c>
      <c r="C4759" s="227" t="s">
        <v>106</v>
      </c>
      <c r="D4759" s="230">
        <v>256</v>
      </c>
      <c r="E4759" s="231">
        <v>6.4179142600000001E-3</v>
      </c>
      <c r="F4759" s="231">
        <v>7.6217061E-4</v>
      </c>
      <c r="G4759" s="231">
        <v>1.61110182E-3</v>
      </c>
      <c r="H4759" s="231">
        <v>4.0446413300000003E-3</v>
      </c>
    </row>
    <row r="4760" spans="1:8">
      <c r="A4760" s="227" t="s">
        <v>129</v>
      </c>
      <c r="B4760" s="227" t="s">
        <v>110</v>
      </c>
      <c r="C4760" s="227" t="s">
        <v>106</v>
      </c>
      <c r="D4760" s="230">
        <v>40</v>
      </c>
      <c r="E4760" s="231">
        <v>7.0584488300000003E-3</v>
      </c>
      <c r="F4760" s="231">
        <v>1.0228585499999999E-3</v>
      </c>
      <c r="G4760" s="231">
        <v>2.0387729100000002E-3</v>
      </c>
      <c r="H4760" s="231">
        <v>3.9968168800000002E-3</v>
      </c>
    </row>
    <row r="4761" spans="1:8">
      <c r="A4761" s="227" t="s">
        <v>129</v>
      </c>
      <c r="B4761" s="227" t="s">
        <v>108</v>
      </c>
      <c r="C4761" s="227" t="s">
        <v>107</v>
      </c>
      <c r="D4761" s="230">
        <v>326</v>
      </c>
      <c r="E4761" s="231">
        <v>4.9315494099999996E-3</v>
      </c>
      <c r="F4761" s="231">
        <v>9.6781955000000005E-4</v>
      </c>
      <c r="G4761" s="231">
        <v>8.9436325999999995E-4</v>
      </c>
      <c r="H4761" s="231">
        <v>3.0693660900000001E-3</v>
      </c>
    </row>
    <row r="4762" spans="1:8">
      <c r="A4762" s="227" t="s">
        <v>129</v>
      </c>
      <c r="B4762" s="227" t="s">
        <v>109</v>
      </c>
      <c r="C4762" s="227" t="s">
        <v>107</v>
      </c>
      <c r="D4762" s="230">
        <v>777</v>
      </c>
      <c r="E4762" s="231">
        <v>5.3532101200000001E-3</v>
      </c>
      <c r="F4762" s="231">
        <v>8.0148576E-4</v>
      </c>
      <c r="G4762" s="231">
        <v>8.9032460000000005E-4</v>
      </c>
      <c r="H4762" s="231">
        <v>3.6613992499999999E-3</v>
      </c>
    </row>
    <row r="4763" spans="1:8">
      <c r="A4763" s="227" t="s">
        <v>129</v>
      </c>
      <c r="B4763" s="227" t="s">
        <v>110</v>
      </c>
      <c r="C4763" s="227" t="s">
        <v>107</v>
      </c>
      <c r="D4763" s="230">
        <v>61</v>
      </c>
      <c r="E4763" s="231">
        <v>4.9874769799999998E-3</v>
      </c>
      <c r="F4763" s="231">
        <v>1.0517226100000001E-3</v>
      </c>
      <c r="G4763" s="231">
        <v>9.3218710000000005E-4</v>
      </c>
      <c r="H4763" s="231">
        <v>3.0035668600000001E-3</v>
      </c>
    </row>
    <row r="4764" spans="1:8">
      <c r="A4764" s="227" t="s">
        <v>130</v>
      </c>
      <c r="B4764" s="227" t="s">
        <v>108</v>
      </c>
      <c r="C4764" s="227" t="s">
        <v>58</v>
      </c>
      <c r="D4764" s="230">
        <v>9273</v>
      </c>
      <c r="E4764" s="231">
        <v>4.8737708299999996E-3</v>
      </c>
      <c r="F4764" s="231">
        <v>9.6020481999999996E-4</v>
      </c>
      <c r="G4764" s="231">
        <v>8.3540876000000005E-4</v>
      </c>
      <c r="H4764" s="231">
        <v>3.0781193299999998E-3</v>
      </c>
    </row>
    <row r="4765" spans="1:8">
      <c r="A4765" s="227" t="s">
        <v>130</v>
      </c>
      <c r="B4765" s="227" t="s">
        <v>109</v>
      </c>
      <c r="C4765" s="227" t="s">
        <v>58</v>
      </c>
      <c r="D4765" s="230">
        <v>15396</v>
      </c>
      <c r="E4765" s="231">
        <v>5.7077150000000004E-3</v>
      </c>
      <c r="F4765" s="231">
        <v>7.7708050000000004E-4</v>
      </c>
      <c r="G4765" s="231">
        <v>1.00906266E-3</v>
      </c>
      <c r="H4765" s="231">
        <v>3.9214540800000001E-3</v>
      </c>
    </row>
    <row r="4766" spans="1:8">
      <c r="A4766" s="227" t="s">
        <v>130</v>
      </c>
      <c r="B4766" s="227" t="s">
        <v>110</v>
      </c>
      <c r="C4766" s="227" t="s">
        <v>58</v>
      </c>
      <c r="D4766" s="230">
        <v>2678</v>
      </c>
      <c r="E4766" s="231">
        <v>5.3683388300000004E-3</v>
      </c>
      <c r="F4766" s="231">
        <v>8.7749867999999999E-4</v>
      </c>
      <c r="G4766" s="231">
        <v>1.05825823E-3</v>
      </c>
      <c r="H4766" s="231">
        <v>3.4324733799999999E-3</v>
      </c>
    </row>
    <row r="4767" spans="1:8">
      <c r="A4767" s="227" t="s">
        <v>130</v>
      </c>
      <c r="B4767" s="227" t="s">
        <v>108</v>
      </c>
      <c r="C4767" s="227" t="s">
        <v>63</v>
      </c>
      <c r="D4767" s="230">
        <v>213</v>
      </c>
      <c r="E4767" s="231">
        <v>5.66336263E-3</v>
      </c>
      <c r="F4767" s="231">
        <v>1.3666099000000001E-3</v>
      </c>
      <c r="G4767" s="231">
        <v>8.9125781000000002E-4</v>
      </c>
      <c r="H4767" s="231">
        <v>3.4054944400000002E-3</v>
      </c>
    </row>
    <row r="4768" spans="1:8">
      <c r="A4768" s="227" t="s">
        <v>130</v>
      </c>
      <c r="B4768" s="227" t="s">
        <v>109</v>
      </c>
      <c r="C4768" s="227" t="s">
        <v>63</v>
      </c>
      <c r="D4768" s="230">
        <v>252</v>
      </c>
      <c r="E4768" s="231">
        <v>6.0989856400000004E-3</v>
      </c>
      <c r="F4768" s="231">
        <v>9.5568758000000005E-4</v>
      </c>
      <c r="G4768" s="231">
        <v>1.2003506300000001E-3</v>
      </c>
      <c r="H4768" s="231">
        <v>3.9429469399999998E-3</v>
      </c>
    </row>
    <row r="4769" spans="1:8">
      <c r="A4769" s="227" t="s">
        <v>130</v>
      </c>
      <c r="B4769" s="227" t="s">
        <v>110</v>
      </c>
      <c r="C4769" s="227" t="s">
        <v>63</v>
      </c>
      <c r="D4769" s="230">
        <v>55</v>
      </c>
      <c r="E4769" s="231">
        <v>6.0338801800000003E-3</v>
      </c>
      <c r="F4769" s="231">
        <v>1.21317318E-3</v>
      </c>
      <c r="G4769" s="231">
        <v>1.0837539600000001E-3</v>
      </c>
      <c r="H4769" s="231">
        <v>3.7369526000000002E-3</v>
      </c>
    </row>
    <row r="4770" spans="1:8">
      <c r="A4770" s="227" t="s">
        <v>130</v>
      </c>
      <c r="B4770" s="227" t="s">
        <v>108</v>
      </c>
      <c r="C4770" s="227" t="s">
        <v>64</v>
      </c>
      <c r="D4770" s="230">
        <v>98</v>
      </c>
      <c r="E4770" s="231">
        <v>5.6665719100000003E-3</v>
      </c>
      <c r="F4770" s="231">
        <v>1.2005147E-3</v>
      </c>
      <c r="G4770" s="231">
        <v>1.5594291199999999E-3</v>
      </c>
      <c r="H4770" s="231">
        <v>2.90662769E-3</v>
      </c>
    </row>
    <row r="4771" spans="1:8">
      <c r="A4771" s="227" t="s">
        <v>130</v>
      </c>
      <c r="B4771" s="227" t="s">
        <v>109</v>
      </c>
      <c r="C4771" s="227" t="s">
        <v>64</v>
      </c>
      <c r="D4771" s="230">
        <v>175</v>
      </c>
      <c r="E4771" s="231">
        <v>6.8374336500000004E-3</v>
      </c>
      <c r="F4771" s="231">
        <v>9.6269813999999999E-4</v>
      </c>
      <c r="G4771" s="231">
        <v>1.53392832E-3</v>
      </c>
      <c r="H4771" s="231">
        <v>4.3408066100000002E-3</v>
      </c>
    </row>
    <row r="4772" spans="1:8">
      <c r="A4772" s="227" t="s">
        <v>130</v>
      </c>
      <c r="B4772" s="227" t="s">
        <v>110</v>
      </c>
      <c r="C4772" s="227" t="s">
        <v>64</v>
      </c>
      <c r="D4772" s="230">
        <v>34</v>
      </c>
      <c r="E4772" s="231">
        <v>5.9449888200000002E-3</v>
      </c>
      <c r="F4772" s="231">
        <v>1.08864354E-3</v>
      </c>
      <c r="G4772" s="231">
        <v>1.5121185200000001E-3</v>
      </c>
      <c r="H4772" s="231">
        <v>3.3442264200000001E-3</v>
      </c>
    </row>
    <row r="4773" spans="1:8">
      <c r="A4773" s="227" t="s">
        <v>130</v>
      </c>
      <c r="B4773" s="227" t="s">
        <v>108</v>
      </c>
      <c r="C4773" s="227" t="s">
        <v>65</v>
      </c>
      <c r="D4773" s="230">
        <v>93</v>
      </c>
      <c r="E4773" s="231">
        <v>4.5966495200000001E-3</v>
      </c>
      <c r="F4773" s="231">
        <v>7.9338387000000004E-4</v>
      </c>
      <c r="G4773" s="231">
        <v>4.4479264E-4</v>
      </c>
      <c r="H4773" s="231">
        <v>3.3584725000000001E-3</v>
      </c>
    </row>
    <row r="4774" spans="1:8">
      <c r="A4774" s="227" t="s">
        <v>130</v>
      </c>
      <c r="B4774" s="227" t="s">
        <v>109</v>
      </c>
      <c r="C4774" s="227" t="s">
        <v>65</v>
      </c>
      <c r="D4774" s="230">
        <v>257</v>
      </c>
      <c r="E4774" s="231">
        <v>5.2686804199999996E-3</v>
      </c>
      <c r="F4774" s="231">
        <v>7.5699825000000002E-4</v>
      </c>
      <c r="G4774" s="231">
        <v>4.7886016000000002E-4</v>
      </c>
      <c r="H4774" s="231">
        <v>4.0328214899999996E-3</v>
      </c>
    </row>
    <row r="4775" spans="1:8">
      <c r="A4775" s="227" t="s">
        <v>130</v>
      </c>
      <c r="B4775" s="227" t="s">
        <v>110</v>
      </c>
      <c r="C4775" s="227" t="s">
        <v>65</v>
      </c>
      <c r="D4775" s="230">
        <v>32</v>
      </c>
      <c r="E4775" s="231">
        <v>5.03942395E-3</v>
      </c>
      <c r="F4775" s="231">
        <v>6.6442396999999995E-4</v>
      </c>
      <c r="G4775" s="231">
        <v>4.2317678999999998E-4</v>
      </c>
      <c r="H4775" s="231">
        <v>3.9518226499999998E-3</v>
      </c>
    </row>
    <row r="4776" spans="1:8">
      <c r="A4776" s="227" t="s">
        <v>130</v>
      </c>
      <c r="B4776" s="227" t="s">
        <v>108</v>
      </c>
      <c r="C4776" s="227" t="s">
        <v>66</v>
      </c>
      <c r="D4776" s="230">
        <v>84</v>
      </c>
      <c r="E4776" s="231">
        <v>5.3485998699999999E-3</v>
      </c>
      <c r="F4776" s="231">
        <v>7.4239393000000002E-4</v>
      </c>
      <c r="G4776" s="231">
        <v>8.6736637999999995E-4</v>
      </c>
      <c r="H4776" s="231">
        <v>3.7388390400000002E-3</v>
      </c>
    </row>
    <row r="4777" spans="1:8">
      <c r="A4777" s="227" t="s">
        <v>130</v>
      </c>
      <c r="B4777" s="227" t="s">
        <v>109</v>
      </c>
      <c r="C4777" s="227" t="s">
        <v>66</v>
      </c>
      <c r="D4777" s="230">
        <v>206</v>
      </c>
      <c r="E4777" s="231">
        <v>6.5436216800000002E-3</v>
      </c>
      <c r="F4777" s="231">
        <v>6.4988964E-4</v>
      </c>
      <c r="G4777" s="231">
        <v>1.0020561100000001E-3</v>
      </c>
      <c r="H4777" s="231">
        <v>4.8916754099999999E-3</v>
      </c>
    </row>
    <row r="4778" spans="1:8">
      <c r="A4778" s="227" t="s">
        <v>130</v>
      </c>
      <c r="B4778" s="227" t="s">
        <v>110</v>
      </c>
      <c r="C4778" s="227" t="s">
        <v>66</v>
      </c>
      <c r="D4778" s="230">
        <v>31</v>
      </c>
      <c r="E4778" s="231">
        <v>6.3717142199999997E-3</v>
      </c>
      <c r="F4778" s="231">
        <v>6.7129604999999995E-4</v>
      </c>
      <c r="G4778" s="231">
        <v>1.19735635E-3</v>
      </c>
      <c r="H4778" s="231">
        <v>4.5030611900000002E-3</v>
      </c>
    </row>
    <row r="4779" spans="1:8">
      <c r="A4779" s="227" t="s">
        <v>130</v>
      </c>
      <c r="B4779" s="227" t="s">
        <v>108</v>
      </c>
      <c r="C4779" s="227" t="s">
        <v>67</v>
      </c>
      <c r="D4779" s="230">
        <v>42</v>
      </c>
      <c r="E4779" s="231">
        <v>5.8399468700000004E-3</v>
      </c>
      <c r="F4779" s="231">
        <v>6.5007693000000005E-4</v>
      </c>
      <c r="G4779" s="231">
        <v>1.45888425E-3</v>
      </c>
      <c r="H4779" s="231">
        <v>3.7309851900000001E-3</v>
      </c>
    </row>
    <row r="4780" spans="1:8">
      <c r="A4780" s="227" t="s">
        <v>130</v>
      </c>
      <c r="B4780" s="227" t="s">
        <v>109</v>
      </c>
      <c r="C4780" s="227" t="s">
        <v>67</v>
      </c>
      <c r="D4780" s="230">
        <v>196</v>
      </c>
      <c r="E4780" s="231">
        <v>7.3180033700000003E-3</v>
      </c>
      <c r="F4780" s="231">
        <v>6.3828633000000004E-4</v>
      </c>
      <c r="G4780" s="231">
        <v>1.5013225199999999E-3</v>
      </c>
      <c r="H4780" s="231">
        <v>5.1783940200000001E-3</v>
      </c>
    </row>
    <row r="4781" spans="1:8">
      <c r="A4781" s="227" t="s">
        <v>130</v>
      </c>
      <c r="B4781" s="227" t="s">
        <v>110</v>
      </c>
      <c r="C4781" s="227" t="s">
        <v>67</v>
      </c>
      <c r="D4781" s="230">
        <v>28</v>
      </c>
      <c r="E4781" s="231">
        <v>5.8680553000000002E-3</v>
      </c>
      <c r="F4781" s="231">
        <v>6.2623979999999995E-4</v>
      </c>
      <c r="G4781" s="231">
        <v>1.2570268499999999E-3</v>
      </c>
      <c r="H4781" s="231">
        <v>3.98478811E-3</v>
      </c>
    </row>
    <row r="4782" spans="1:8">
      <c r="A4782" s="227" t="s">
        <v>130</v>
      </c>
      <c r="B4782" s="227" t="s">
        <v>108</v>
      </c>
      <c r="C4782" s="227" t="s">
        <v>68</v>
      </c>
      <c r="D4782" s="230">
        <v>73</v>
      </c>
      <c r="E4782" s="231">
        <v>6.0126519700000004E-3</v>
      </c>
      <c r="F4782" s="231">
        <v>9.1530292000000001E-4</v>
      </c>
      <c r="G4782" s="231">
        <v>1.2095697900000001E-3</v>
      </c>
      <c r="H4782" s="231">
        <v>3.8877788199999999E-3</v>
      </c>
    </row>
    <row r="4783" spans="1:8">
      <c r="A4783" s="227" t="s">
        <v>130</v>
      </c>
      <c r="B4783" s="227" t="s">
        <v>109</v>
      </c>
      <c r="C4783" s="227" t="s">
        <v>68</v>
      </c>
      <c r="D4783" s="230">
        <v>249</v>
      </c>
      <c r="E4783" s="231">
        <v>6.2142084299999997E-3</v>
      </c>
      <c r="F4783" s="231">
        <v>8.1213718000000003E-4</v>
      </c>
      <c r="G4783" s="231">
        <v>1.1437878700000001E-3</v>
      </c>
      <c r="H4783" s="231">
        <v>4.2582828900000003E-3</v>
      </c>
    </row>
    <row r="4784" spans="1:8">
      <c r="A4784" s="227" t="s">
        <v>130</v>
      </c>
      <c r="B4784" s="227" t="s">
        <v>110</v>
      </c>
      <c r="C4784" s="227" t="s">
        <v>68</v>
      </c>
      <c r="D4784" s="230">
        <v>25</v>
      </c>
      <c r="E4784" s="231">
        <v>5.7555553000000004E-3</v>
      </c>
      <c r="F4784" s="231">
        <v>1.06342571E-3</v>
      </c>
      <c r="G4784" s="231">
        <v>1.3245368499999999E-3</v>
      </c>
      <c r="H4784" s="231">
        <v>3.3675923000000001E-3</v>
      </c>
    </row>
    <row r="4785" spans="1:8">
      <c r="A4785" s="227" t="s">
        <v>130</v>
      </c>
      <c r="B4785" s="227" t="s">
        <v>108</v>
      </c>
      <c r="C4785" s="227" t="s">
        <v>69</v>
      </c>
      <c r="D4785" s="230">
        <v>46</v>
      </c>
      <c r="E4785" s="231">
        <v>4.3053036699999998E-3</v>
      </c>
      <c r="F4785" s="231">
        <v>8.8491318999999998E-4</v>
      </c>
      <c r="G4785" s="231">
        <v>4.9340759999999995E-4</v>
      </c>
      <c r="H4785" s="231">
        <v>2.9269824499999998E-3</v>
      </c>
    </row>
    <row r="4786" spans="1:8">
      <c r="A4786" s="227" t="s">
        <v>130</v>
      </c>
      <c r="B4786" s="227" t="s">
        <v>109</v>
      </c>
      <c r="C4786" s="227" t="s">
        <v>69</v>
      </c>
      <c r="D4786" s="230">
        <v>185</v>
      </c>
      <c r="E4786" s="231">
        <v>4.27327304E-3</v>
      </c>
      <c r="F4786" s="231">
        <v>7.5256483999999995E-4</v>
      </c>
      <c r="G4786" s="231">
        <v>5.3822549000000003E-4</v>
      </c>
      <c r="H4786" s="231">
        <v>2.9824822500000001E-3</v>
      </c>
    </row>
    <row r="4787" spans="1:8">
      <c r="A4787" s="227" t="s">
        <v>130</v>
      </c>
      <c r="B4787" s="227" t="s">
        <v>110</v>
      </c>
      <c r="C4787" s="227" t="s">
        <v>69</v>
      </c>
      <c r="D4787" s="230">
        <v>8</v>
      </c>
      <c r="E4787" s="231">
        <v>4.2838538999999997E-3</v>
      </c>
      <c r="F4787" s="231">
        <v>8.8975649999999996E-4</v>
      </c>
      <c r="G4787" s="231">
        <v>1.09374982E-3</v>
      </c>
      <c r="H4787" s="231">
        <v>2.30034687E-3</v>
      </c>
    </row>
    <row r="4788" spans="1:8">
      <c r="A4788" s="227" t="s">
        <v>130</v>
      </c>
      <c r="B4788" s="227" t="s">
        <v>108</v>
      </c>
      <c r="C4788" s="227" t="s">
        <v>70</v>
      </c>
      <c r="D4788" s="230">
        <v>57</v>
      </c>
      <c r="E4788" s="231">
        <v>6.8215965700000004E-3</v>
      </c>
      <c r="F4788" s="231">
        <v>1.3746748799999999E-3</v>
      </c>
      <c r="G4788" s="231">
        <v>1.9363220399999999E-3</v>
      </c>
      <c r="H4788" s="231">
        <v>3.5105992000000002E-3</v>
      </c>
    </row>
    <row r="4789" spans="1:8">
      <c r="A4789" s="227" t="s">
        <v>130</v>
      </c>
      <c r="B4789" s="227" t="s">
        <v>109</v>
      </c>
      <c r="C4789" s="227" t="s">
        <v>70</v>
      </c>
      <c r="D4789" s="230">
        <v>174</v>
      </c>
      <c r="E4789" s="231">
        <v>7.9718095999999992E-3</v>
      </c>
      <c r="F4789" s="231">
        <v>1.01898391E-3</v>
      </c>
      <c r="G4789" s="231">
        <v>1.6426535599999999E-3</v>
      </c>
      <c r="H4789" s="231">
        <v>5.3101716299999999E-3</v>
      </c>
    </row>
    <row r="4790" spans="1:8">
      <c r="A4790" s="227" t="s">
        <v>130</v>
      </c>
      <c r="B4790" s="227" t="s">
        <v>110</v>
      </c>
      <c r="C4790" s="227" t="s">
        <v>70</v>
      </c>
      <c r="D4790" s="230">
        <v>22</v>
      </c>
      <c r="E4790" s="231">
        <v>7.7940864500000004E-3</v>
      </c>
      <c r="F4790" s="231">
        <v>1.1053238499999999E-3</v>
      </c>
      <c r="G4790" s="231">
        <v>1.8992000900000001E-3</v>
      </c>
      <c r="H4790" s="231">
        <v>4.7895620800000004E-3</v>
      </c>
    </row>
    <row r="4791" spans="1:8">
      <c r="A4791" s="227" t="s">
        <v>130</v>
      </c>
      <c r="B4791" s="227" t="s">
        <v>108</v>
      </c>
      <c r="C4791" s="227" t="s">
        <v>71</v>
      </c>
      <c r="D4791" s="230">
        <v>62</v>
      </c>
      <c r="E4791" s="231">
        <v>5.5872907199999997E-3</v>
      </c>
      <c r="F4791" s="231">
        <v>1.09113626E-3</v>
      </c>
      <c r="G4791" s="231">
        <v>1.1452730500000001E-3</v>
      </c>
      <c r="H4791" s="231">
        <v>3.3508809199999999E-3</v>
      </c>
    </row>
    <row r="4792" spans="1:8">
      <c r="A4792" s="227" t="s">
        <v>130</v>
      </c>
      <c r="B4792" s="227" t="s">
        <v>109</v>
      </c>
      <c r="C4792" s="227" t="s">
        <v>71</v>
      </c>
      <c r="D4792" s="230">
        <v>168</v>
      </c>
      <c r="E4792" s="231">
        <v>6.8067953900000002E-3</v>
      </c>
      <c r="F4792" s="231">
        <v>9.2661459E-4</v>
      </c>
      <c r="G4792" s="231">
        <v>1.30945466E-3</v>
      </c>
      <c r="H4792" s="231">
        <v>4.5707256200000004E-3</v>
      </c>
    </row>
    <row r="4793" spans="1:8">
      <c r="A4793" s="227" t="s">
        <v>130</v>
      </c>
      <c r="B4793" s="227" t="s">
        <v>110</v>
      </c>
      <c r="C4793" s="227" t="s">
        <v>71</v>
      </c>
      <c r="D4793" s="230">
        <v>10</v>
      </c>
      <c r="E4793" s="231">
        <v>7.1979163799999997E-3</v>
      </c>
      <c r="F4793" s="231">
        <v>9.0393498999999996E-4</v>
      </c>
      <c r="G4793" s="231">
        <v>1.8020830499999999E-3</v>
      </c>
      <c r="H4793" s="231">
        <v>4.4918979099999997E-3</v>
      </c>
    </row>
    <row r="4794" spans="1:8">
      <c r="A4794" s="227" t="s">
        <v>130</v>
      </c>
      <c r="B4794" s="227" t="s">
        <v>108</v>
      </c>
      <c r="C4794" s="227" t="s">
        <v>72</v>
      </c>
      <c r="D4794" s="230">
        <v>83</v>
      </c>
      <c r="E4794" s="231">
        <v>5.9586956799999998E-3</v>
      </c>
      <c r="F4794" s="231">
        <v>8.8339448000000005E-4</v>
      </c>
      <c r="G4794" s="231">
        <v>1.24358521E-3</v>
      </c>
      <c r="H4794" s="231">
        <v>3.83171551E-3</v>
      </c>
    </row>
    <row r="4795" spans="1:8">
      <c r="A4795" s="227" t="s">
        <v>130</v>
      </c>
      <c r="B4795" s="227" t="s">
        <v>109</v>
      </c>
      <c r="C4795" s="227" t="s">
        <v>72</v>
      </c>
      <c r="D4795" s="230">
        <v>282</v>
      </c>
      <c r="E4795" s="231">
        <v>6.5005251300000004E-3</v>
      </c>
      <c r="F4795" s="231">
        <v>8.4909353000000003E-4</v>
      </c>
      <c r="G4795" s="231">
        <v>1.31730997E-3</v>
      </c>
      <c r="H4795" s="231">
        <v>4.3341211100000002E-3</v>
      </c>
    </row>
    <row r="4796" spans="1:8">
      <c r="A4796" s="227" t="s">
        <v>130</v>
      </c>
      <c r="B4796" s="227" t="s">
        <v>110</v>
      </c>
      <c r="C4796" s="227" t="s">
        <v>72</v>
      </c>
      <c r="D4796" s="230">
        <v>35</v>
      </c>
      <c r="E4796" s="231">
        <v>6.4239415800000001E-3</v>
      </c>
      <c r="F4796" s="231">
        <v>9.0443089999999999E-4</v>
      </c>
      <c r="G4796" s="231">
        <v>1.8971558E-3</v>
      </c>
      <c r="H4796" s="231">
        <v>3.6223542600000002E-3</v>
      </c>
    </row>
    <row r="4797" spans="1:8">
      <c r="A4797" s="227" t="s">
        <v>130</v>
      </c>
      <c r="B4797" s="227" t="s">
        <v>108</v>
      </c>
      <c r="C4797" s="227" t="s">
        <v>73</v>
      </c>
      <c r="D4797" s="230">
        <v>277</v>
      </c>
      <c r="E4797" s="231">
        <v>5.4858183700000002E-3</v>
      </c>
      <c r="F4797" s="231">
        <v>6.4325921999999996E-4</v>
      </c>
      <c r="G4797" s="231">
        <v>1.43255258E-3</v>
      </c>
      <c r="H4797" s="231">
        <v>3.4100061000000002E-3</v>
      </c>
    </row>
    <row r="4798" spans="1:8">
      <c r="A4798" s="227" t="s">
        <v>130</v>
      </c>
      <c r="B4798" s="227" t="s">
        <v>109</v>
      </c>
      <c r="C4798" s="227" t="s">
        <v>73</v>
      </c>
      <c r="D4798" s="230">
        <v>542</v>
      </c>
      <c r="E4798" s="231">
        <v>6.8103600600000003E-3</v>
      </c>
      <c r="F4798" s="231">
        <v>5.8607071000000004E-4</v>
      </c>
      <c r="G4798" s="231">
        <v>1.6783259200000001E-3</v>
      </c>
      <c r="H4798" s="231">
        <v>4.5459629200000004E-3</v>
      </c>
    </row>
    <row r="4799" spans="1:8">
      <c r="A4799" s="227" t="s">
        <v>130</v>
      </c>
      <c r="B4799" s="227" t="s">
        <v>110</v>
      </c>
      <c r="C4799" s="227" t="s">
        <v>73</v>
      </c>
      <c r="D4799" s="230">
        <v>106</v>
      </c>
      <c r="E4799" s="231">
        <v>6.3392074600000002E-3</v>
      </c>
      <c r="F4799" s="231">
        <v>5.6265261999999998E-4</v>
      </c>
      <c r="G4799" s="231">
        <v>2.13148561E-3</v>
      </c>
      <c r="H4799" s="231">
        <v>3.64506877E-3</v>
      </c>
    </row>
    <row r="4800" spans="1:8">
      <c r="A4800" s="227" t="s">
        <v>130</v>
      </c>
      <c r="B4800" s="227" t="s">
        <v>108</v>
      </c>
      <c r="C4800" s="227" t="s">
        <v>74</v>
      </c>
      <c r="D4800" s="230">
        <v>246</v>
      </c>
      <c r="E4800" s="231">
        <v>5.2236710999999996E-3</v>
      </c>
      <c r="F4800" s="231">
        <v>7.7866207999999996E-4</v>
      </c>
      <c r="G4800" s="231">
        <v>1.1824843199999999E-3</v>
      </c>
      <c r="H4800" s="231">
        <v>3.2625242200000001E-3</v>
      </c>
    </row>
    <row r="4801" spans="1:8">
      <c r="A4801" s="227" t="s">
        <v>130</v>
      </c>
      <c r="B4801" s="227" t="s">
        <v>109</v>
      </c>
      <c r="C4801" s="227" t="s">
        <v>74</v>
      </c>
      <c r="D4801" s="230">
        <v>390</v>
      </c>
      <c r="E4801" s="231">
        <v>6.9504686600000004E-3</v>
      </c>
      <c r="F4801" s="231">
        <v>6.3672220999999997E-4</v>
      </c>
      <c r="G4801" s="231">
        <v>1.6961654899999999E-3</v>
      </c>
      <c r="H4801" s="231">
        <v>4.6175804700000003E-3</v>
      </c>
    </row>
    <row r="4802" spans="1:8">
      <c r="A4802" s="227" t="s">
        <v>130</v>
      </c>
      <c r="B4802" s="227" t="s">
        <v>110</v>
      </c>
      <c r="C4802" s="227" t="s">
        <v>74</v>
      </c>
      <c r="D4802" s="230">
        <v>104</v>
      </c>
      <c r="E4802" s="231">
        <v>5.4080971699999999E-3</v>
      </c>
      <c r="F4802" s="231">
        <v>7.3395188E-4</v>
      </c>
      <c r="G4802" s="231">
        <v>1.2258499899999999E-3</v>
      </c>
      <c r="H4802" s="231">
        <v>3.4482947800000001E-3</v>
      </c>
    </row>
    <row r="4803" spans="1:8">
      <c r="A4803" s="227" t="s">
        <v>130</v>
      </c>
      <c r="B4803" s="227" t="s">
        <v>108</v>
      </c>
      <c r="C4803" s="227" t="s">
        <v>75</v>
      </c>
      <c r="D4803" s="230">
        <v>32</v>
      </c>
      <c r="E4803" s="231">
        <v>4.4824216099999996E-3</v>
      </c>
      <c r="F4803" s="231">
        <v>5.1540775999999995E-4</v>
      </c>
      <c r="G4803" s="231">
        <v>7.9680248999999999E-4</v>
      </c>
      <c r="H4803" s="231">
        <v>3.1702109900000001E-3</v>
      </c>
    </row>
    <row r="4804" spans="1:8">
      <c r="A4804" s="227" t="s">
        <v>130</v>
      </c>
      <c r="B4804" s="227" t="s">
        <v>109</v>
      </c>
      <c r="C4804" s="227" t="s">
        <v>75</v>
      </c>
      <c r="D4804" s="230">
        <v>235</v>
      </c>
      <c r="E4804" s="231">
        <v>5.38677084E-3</v>
      </c>
      <c r="F4804" s="231">
        <v>4.9571490000000005E-4</v>
      </c>
      <c r="G4804" s="231">
        <v>9.4656201000000004E-4</v>
      </c>
      <c r="H4804" s="231">
        <v>3.9444934500000002E-3</v>
      </c>
    </row>
    <row r="4805" spans="1:8">
      <c r="A4805" s="227" t="s">
        <v>130</v>
      </c>
      <c r="B4805" s="227" t="s">
        <v>110</v>
      </c>
      <c r="C4805" s="227" t="s">
        <v>75</v>
      </c>
      <c r="D4805" s="230">
        <v>15</v>
      </c>
      <c r="E4805" s="231">
        <v>4.6952158200000002E-3</v>
      </c>
      <c r="F4805" s="231">
        <v>6.4351828000000001E-4</v>
      </c>
      <c r="G4805" s="231">
        <v>9.9537008000000009E-4</v>
      </c>
      <c r="H4805" s="231">
        <v>3.0563268900000002E-3</v>
      </c>
    </row>
    <row r="4806" spans="1:8">
      <c r="A4806" s="227" t="s">
        <v>130</v>
      </c>
      <c r="B4806" s="227" t="s">
        <v>108</v>
      </c>
      <c r="C4806" s="227" t="s">
        <v>76</v>
      </c>
      <c r="D4806" s="230">
        <v>227</v>
      </c>
      <c r="E4806" s="231">
        <v>5.0707698700000001E-3</v>
      </c>
      <c r="F4806" s="231">
        <v>9.3209512999999999E-4</v>
      </c>
      <c r="G4806" s="231">
        <v>1.2816117799999999E-3</v>
      </c>
      <c r="H4806" s="231">
        <v>2.8570624999999998E-3</v>
      </c>
    </row>
    <row r="4807" spans="1:8">
      <c r="A4807" s="227" t="s">
        <v>130</v>
      </c>
      <c r="B4807" s="227" t="s">
        <v>109</v>
      </c>
      <c r="C4807" s="227" t="s">
        <v>76</v>
      </c>
      <c r="D4807" s="230">
        <v>210</v>
      </c>
      <c r="E4807" s="231">
        <v>6.15310823E-3</v>
      </c>
      <c r="F4807" s="231">
        <v>7.9502841999999998E-4</v>
      </c>
      <c r="G4807" s="231">
        <v>1.5562718300000001E-3</v>
      </c>
      <c r="H4807" s="231">
        <v>3.8018075100000001E-3</v>
      </c>
    </row>
    <row r="4808" spans="1:8">
      <c r="A4808" s="227" t="s">
        <v>130</v>
      </c>
      <c r="B4808" s="227" t="s">
        <v>110</v>
      </c>
      <c r="C4808" s="227" t="s">
        <v>76</v>
      </c>
      <c r="D4808" s="230">
        <v>60</v>
      </c>
      <c r="E4808" s="231">
        <v>5.7031247200000001E-3</v>
      </c>
      <c r="F4808" s="231">
        <v>8.7075594999999997E-4</v>
      </c>
      <c r="G4808" s="231">
        <v>1.64544726E-3</v>
      </c>
      <c r="H4808" s="231">
        <v>3.18692103E-3</v>
      </c>
    </row>
    <row r="4809" spans="1:8">
      <c r="A4809" s="227" t="s">
        <v>130</v>
      </c>
      <c r="B4809" s="227" t="s">
        <v>108</v>
      </c>
      <c r="C4809" s="227" t="s">
        <v>77</v>
      </c>
      <c r="D4809" s="230">
        <v>260</v>
      </c>
      <c r="E4809" s="231">
        <v>5.6632832499999997E-3</v>
      </c>
      <c r="F4809" s="231">
        <v>8.5496770000000001E-4</v>
      </c>
      <c r="G4809" s="231">
        <v>1.1677348199999999E-3</v>
      </c>
      <c r="H4809" s="231">
        <v>3.64058022E-3</v>
      </c>
    </row>
    <row r="4810" spans="1:8">
      <c r="A4810" s="227" t="s">
        <v>130</v>
      </c>
      <c r="B4810" s="227" t="s">
        <v>109</v>
      </c>
      <c r="C4810" s="227" t="s">
        <v>77</v>
      </c>
      <c r="D4810" s="230">
        <v>455</v>
      </c>
      <c r="E4810" s="231">
        <v>6.2042630800000003E-3</v>
      </c>
      <c r="F4810" s="231">
        <v>8.0179055999999996E-4</v>
      </c>
      <c r="G4810" s="231">
        <v>1.3554128700000001E-3</v>
      </c>
      <c r="H4810" s="231">
        <v>4.0470591899999997E-3</v>
      </c>
    </row>
    <row r="4811" spans="1:8">
      <c r="A4811" s="227" t="s">
        <v>130</v>
      </c>
      <c r="B4811" s="227" t="s">
        <v>110</v>
      </c>
      <c r="C4811" s="227" t="s">
        <v>77</v>
      </c>
      <c r="D4811" s="230">
        <v>123</v>
      </c>
      <c r="E4811" s="231">
        <v>5.7265316599999999E-3</v>
      </c>
      <c r="F4811" s="231">
        <v>7.6106567000000004E-4</v>
      </c>
      <c r="G4811" s="231">
        <v>1.29761344E-3</v>
      </c>
      <c r="H4811" s="231">
        <v>3.6678520499999999E-3</v>
      </c>
    </row>
    <row r="4812" spans="1:8">
      <c r="A4812" s="227" t="s">
        <v>130</v>
      </c>
      <c r="B4812" s="227" t="s">
        <v>108</v>
      </c>
      <c r="C4812" s="227" t="s">
        <v>78</v>
      </c>
      <c r="D4812" s="230">
        <v>64</v>
      </c>
      <c r="E4812" s="231">
        <v>5.5819586799999996E-3</v>
      </c>
      <c r="F4812" s="231">
        <v>1.0271988399999999E-3</v>
      </c>
      <c r="G4812" s="231">
        <v>1.20207584E-3</v>
      </c>
      <c r="H4812" s="231">
        <v>3.35268353E-3</v>
      </c>
    </row>
    <row r="4813" spans="1:8">
      <c r="A4813" s="227" t="s">
        <v>130</v>
      </c>
      <c r="B4813" s="227" t="s">
        <v>109</v>
      </c>
      <c r="C4813" s="227" t="s">
        <v>78</v>
      </c>
      <c r="D4813" s="230">
        <v>188</v>
      </c>
      <c r="E4813" s="231">
        <v>7.0742831400000001E-3</v>
      </c>
      <c r="F4813" s="231">
        <v>8.6356111999999995E-4</v>
      </c>
      <c r="G4813" s="231">
        <v>1.8581311600000001E-3</v>
      </c>
      <c r="H4813" s="231">
        <v>4.3525903900000001E-3</v>
      </c>
    </row>
    <row r="4814" spans="1:8">
      <c r="A4814" s="227" t="s">
        <v>130</v>
      </c>
      <c r="B4814" s="227" t="s">
        <v>110</v>
      </c>
      <c r="C4814" s="227" t="s">
        <v>78</v>
      </c>
      <c r="D4814" s="230">
        <v>41</v>
      </c>
      <c r="E4814" s="231">
        <v>5.7590896800000001E-3</v>
      </c>
      <c r="F4814" s="231">
        <v>9.9424100000000009E-4</v>
      </c>
      <c r="G4814" s="231">
        <v>1.23560268E-3</v>
      </c>
      <c r="H4814" s="231">
        <v>3.5292454700000002E-3</v>
      </c>
    </row>
    <row r="4815" spans="1:8">
      <c r="A4815" s="227" t="s">
        <v>130</v>
      </c>
      <c r="B4815" s="227" t="s">
        <v>108</v>
      </c>
      <c r="C4815" s="227" t="s">
        <v>79</v>
      </c>
      <c r="D4815" s="230">
        <v>3137</v>
      </c>
      <c r="E4815" s="231">
        <v>4.3705575500000001E-3</v>
      </c>
      <c r="F4815" s="231">
        <v>9.4520350999999995E-4</v>
      </c>
      <c r="G4815" s="231">
        <v>6.8927515999999995E-4</v>
      </c>
      <c r="H4815" s="231">
        <v>2.7360784E-3</v>
      </c>
    </row>
    <row r="4816" spans="1:8">
      <c r="A4816" s="227" t="s">
        <v>130</v>
      </c>
      <c r="B4816" s="227" t="s">
        <v>109</v>
      </c>
      <c r="C4816" s="227" t="s">
        <v>79</v>
      </c>
      <c r="D4816" s="230">
        <v>1678</v>
      </c>
      <c r="E4816" s="231">
        <v>4.4907542900000002E-3</v>
      </c>
      <c r="F4816" s="231">
        <v>7.7620075000000004E-4</v>
      </c>
      <c r="G4816" s="231">
        <v>7.3020794999999997E-4</v>
      </c>
      <c r="H4816" s="231">
        <v>2.9843450999999998E-3</v>
      </c>
    </row>
    <row r="4817" spans="1:8">
      <c r="A4817" s="227" t="s">
        <v>130</v>
      </c>
      <c r="B4817" s="227" t="s">
        <v>110</v>
      </c>
      <c r="C4817" s="227" t="s">
        <v>79</v>
      </c>
      <c r="D4817" s="230">
        <v>309</v>
      </c>
      <c r="E4817" s="231">
        <v>4.23667273E-3</v>
      </c>
      <c r="F4817" s="231">
        <v>8.5202390000000002E-4</v>
      </c>
      <c r="G4817" s="231">
        <v>6.9642941999999998E-4</v>
      </c>
      <c r="H4817" s="231">
        <v>2.6882189199999998E-3</v>
      </c>
    </row>
    <row r="4818" spans="1:8">
      <c r="A4818" s="227" t="s">
        <v>130</v>
      </c>
      <c r="B4818" s="227" t="s">
        <v>108</v>
      </c>
      <c r="C4818" s="227" t="s">
        <v>80</v>
      </c>
      <c r="D4818" s="230">
        <v>625</v>
      </c>
      <c r="E4818" s="231">
        <v>4.4689812300000003E-3</v>
      </c>
      <c r="F4818" s="231">
        <v>1.0713145799999999E-3</v>
      </c>
      <c r="G4818" s="231">
        <v>4.8979603000000001E-4</v>
      </c>
      <c r="H4818" s="231">
        <v>2.9078701299999998E-3</v>
      </c>
    </row>
    <row r="4819" spans="1:8">
      <c r="A4819" s="227" t="s">
        <v>130</v>
      </c>
      <c r="B4819" s="227" t="s">
        <v>109</v>
      </c>
      <c r="C4819" s="227" t="s">
        <v>80</v>
      </c>
      <c r="D4819" s="230">
        <v>1255</v>
      </c>
      <c r="E4819" s="231">
        <v>4.6375606199999999E-3</v>
      </c>
      <c r="F4819" s="231">
        <v>8.0836812999999998E-4</v>
      </c>
      <c r="G4819" s="231">
        <v>4.5697739999999999E-4</v>
      </c>
      <c r="H4819" s="231">
        <v>3.3722145999999999E-3</v>
      </c>
    </row>
    <row r="4820" spans="1:8">
      <c r="A4820" s="227" t="s">
        <v>130</v>
      </c>
      <c r="B4820" s="227" t="s">
        <v>110</v>
      </c>
      <c r="C4820" s="227" t="s">
        <v>80</v>
      </c>
      <c r="D4820" s="230">
        <v>218</v>
      </c>
      <c r="E4820" s="231">
        <v>4.4583543399999998E-3</v>
      </c>
      <c r="F4820" s="231">
        <v>9.6239994E-4</v>
      </c>
      <c r="G4820" s="231">
        <v>5.0591418999999999E-4</v>
      </c>
      <c r="H4820" s="231">
        <v>2.9900396900000002E-3</v>
      </c>
    </row>
    <row r="4821" spans="1:8">
      <c r="A4821" s="227" t="s">
        <v>130</v>
      </c>
      <c r="B4821" s="227" t="s">
        <v>108</v>
      </c>
      <c r="C4821" s="227" t="s">
        <v>119</v>
      </c>
      <c r="D4821" s="230">
        <v>290</v>
      </c>
      <c r="E4821" s="231">
        <v>5.0785837399999999E-3</v>
      </c>
      <c r="F4821" s="231">
        <v>1.0376354699999999E-3</v>
      </c>
      <c r="G4821" s="231">
        <v>8.4897803999999996E-4</v>
      </c>
      <c r="H4821" s="231">
        <v>3.1919697499999998E-3</v>
      </c>
    </row>
    <row r="4822" spans="1:8">
      <c r="A4822" s="227" t="s">
        <v>130</v>
      </c>
      <c r="B4822" s="227" t="s">
        <v>109</v>
      </c>
      <c r="C4822" s="227" t="s">
        <v>119</v>
      </c>
      <c r="D4822" s="230">
        <v>431</v>
      </c>
      <c r="E4822" s="231">
        <v>6.1803673500000003E-3</v>
      </c>
      <c r="F4822" s="231">
        <v>8.7017677000000002E-4</v>
      </c>
      <c r="G4822" s="231">
        <v>1.0855190000000001E-3</v>
      </c>
      <c r="H4822" s="231">
        <v>4.2246710599999999E-3</v>
      </c>
    </row>
    <row r="4823" spans="1:8">
      <c r="A4823" s="227" t="s">
        <v>130</v>
      </c>
      <c r="B4823" s="227" t="s">
        <v>110</v>
      </c>
      <c r="C4823" s="227" t="s">
        <v>119</v>
      </c>
      <c r="D4823" s="230">
        <v>93</v>
      </c>
      <c r="E4823" s="231">
        <v>5.4881020799999996E-3</v>
      </c>
      <c r="F4823" s="231">
        <v>9.8665849000000006E-4</v>
      </c>
      <c r="G4823" s="231">
        <v>1.04876019E-3</v>
      </c>
      <c r="H4823" s="231">
        <v>3.45268294E-3</v>
      </c>
    </row>
    <row r="4824" spans="1:8">
      <c r="A4824" s="227" t="s">
        <v>130</v>
      </c>
      <c r="B4824" s="227" t="s">
        <v>108</v>
      </c>
      <c r="C4824" s="227" t="s">
        <v>82</v>
      </c>
      <c r="D4824" s="230">
        <v>74</v>
      </c>
      <c r="E4824" s="231">
        <v>6.2712710499999999E-3</v>
      </c>
      <c r="F4824" s="231">
        <v>1.03666141E-3</v>
      </c>
      <c r="G4824" s="231">
        <v>1.2299797699999999E-3</v>
      </c>
      <c r="H4824" s="231">
        <v>4.0046293600000003E-3</v>
      </c>
    </row>
    <row r="4825" spans="1:8">
      <c r="A4825" s="227" t="s">
        <v>130</v>
      </c>
      <c r="B4825" s="227" t="s">
        <v>109</v>
      </c>
      <c r="C4825" s="227" t="s">
        <v>82</v>
      </c>
      <c r="D4825" s="230">
        <v>248</v>
      </c>
      <c r="E4825" s="231">
        <v>7.5334619199999998E-3</v>
      </c>
      <c r="F4825" s="231">
        <v>9.3908654000000001E-4</v>
      </c>
      <c r="G4825" s="231">
        <v>1.6611127300000001E-3</v>
      </c>
      <c r="H4825" s="231">
        <v>4.9332621500000002E-3</v>
      </c>
    </row>
    <row r="4826" spans="1:8">
      <c r="A4826" s="227" t="s">
        <v>130</v>
      </c>
      <c r="B4826" s="227" t="s">
        <v>110</v>
      </c>
      <c r="C4826" s="227" t="s">
        <v>82</v>
      </c>
      <c r="D4826" s="230">
        <v>45</v>
      </c>
      <c r="E4826" s="231">
        <v>6.9850820999999997E-3</v>
      </c>
      <c r="F4826" s="231">
        <v>1.0396088600000001E-3</v>
      </c>
      <c r="G4826" s="231">
        <v>1.4807096699999999E-3</v>
      </c>
      <c r="H4826" s="231">
        <v>4.4647631400000004E-3</v>
      </c>
    </row>
    <row r="4827" spans="1:8">
      <c r="A4827" s="227" t="s">
        <v>130</v>
      </c>
      <c r="B4827" s="227" t="s">
        <v>108</v>
      </c>
      <c r="C4827" s="227" t="s">
        <v>83</v>
      </c>
      <c r="D4827" s="230">
        <v>126</v>
      </c>
      <c r="E4827" s="231">
        <v>5.1323667299999999E-3</v>
      </c>
      <c r="F4827" s="231">
        <v>9.5633062000000004E-4</v>
      </c>
      <c r="G4827" s="231">
        <v>8.9451034E-4</v>
      </c>
      <c r="H4827" s="231">
        <v>3.28152532E-3</v>
      </c>
    </row>
    <row r="4828" spans="1:8">
      <c r="A4828" s="227" t="s">
        <v>130</v>
      </c>
      <c r="B4828" s="227" t="s">
        <v>109</v>
      </c>
      <c r="C4828" s="227" t="s">
        <v>83</v>
      </c>
      <c r="D4828" s="230">
        <v>250</v>
      </c>
      <c r="E4828" s="231">
        <v>5.7403238199999996E-3</v>
      </c>
      <c r="F4828" s="231">
        <v>9.4245346E-4</v>
      </c>
      <c r="G4828" s="231">
        <v>8.3189791E-4</v>
      </c>
      <c r="H4828" s="231">
        <v>3.9659719999999999E-3</v>
      </c>
    </row>
    <row r="4829" spans="1:8">
      <c r="A4829" s="227" t="s">
        <v>130</v>
      </c>
      <c r="B4829" s="227" t="s">
        <v>110</v>
      </c>
      <c r="C4829" s="227" t="s">
        <v>83</v>
      </c>
      <c r="D4829" s="230">
        <v>68</v>
      </c>
      <c r="E4829" s="231">
        <v>5.4352190399999997E-3</v>
      </c>
      <c r="F4829" s="231">
        <v>8.5716206000000005E-4</v>
      </c>
      <c r="G4829" s="231">
        <v>1.0360496299999999E-3</v>
      </c>
      <c r="H4829" s="231">
        <v>3.5420068200000001E-3</v>
      </c>
    </row>
    <row r="4830" spans="1:8">
      <c r="A4830" s="227" t="s">
        <v>130</v>
      </c>
      <c r="B4830" s="227" t="s">
        <v>108</v>
      </c>
      <c r="C4830" s="227" t="s">
        <v>84</v>
      </c>
      <c r="D4830" s="230">
        <v>122</v>
      </c>
      <c r="E4830" s="231">
        <v>4.5677745099999998E-3</v>
      </c>
      <c r="F4830" s="231">
        <v>9.1027222000000004E-4</v>
      </c>
      <c r="G4830" s="231">
        <v>7.8409582000000004E-4</v>
      </c>
      <c r="H4830" s="231">
        <v>2.8734059599999999E-3</v>
      </c>
    </row>
    <row r="4831" spans="1:8">
      <c r="A4831" s="227" t="s">
        <v>130</v>
      </c>
      <c r="B4831" s="227" t="s">
        <v>109</v>
      </c>
      <c r="C4831" s="227" t="s">
        <v>84</v>
      </c>
      <c r="D4831" s="230">
        <v>303</v>
      </c>
      <c r="E4831" s="231">
        <v>5.3283902299999996E-3</v>
      </c>
      <c r="F4831" s="231">
        <v>7.3753185E-4</v>
      </c>
      <c r="G4831" s="231">
        <v>9.7424649E-4</v>
      </c>
      <c r="H4831" s="231">
        <v>3.6166114300000001E-3</v>
      </c>
    </row>
    <row r="4832" spans="1:8">
      <c r="A4832" s="227" t="s">
        <v>130</v>
      </c>
      <c r="B4832" s="227" t="s">
        <v>110</v>
      </c>
      <c r="C4832" s="227" t="s">
        <v>84</v>
      </c>
      <c r="D4832" s="230">
        <v>37</v>
      </c>
      <c r="E4832" s="231">
        <v>5.1604727399999998E-3</v>
      </c>
      <c r="F4832" s="231">
        <v>7.0758232999999999E-4</v>
      </c>
      <c r="G4832" s="231">
        <v>1.18993967E-3</v>
      </c>
      <c r="H4832" s="231">
        <v>3.2629501599999999E-3</v>
      </c>
    </row>
    <row r="4833" spans="1:8">
      <c r="A4833" s="227" t="s">
        <v>130</v>
      </c>
      <c r="B4833" s="227" t="s">
        <v>109</v>
      </c>
      <c r="C4833" s="227" t="s">
        <v>86</v>
      </c>
      <c r="D4833" s="230">
        <v>2</v>
      </c>
      <c r="E4833" s="231">
        <v>8.7442128399999996E-3</v>
      </c>
      <c r="F4833" s="231">
        <v>1.85185173E-3</v>
      </c>
      <c r="G4833" s="231">
        <v>2.9976850600000001E-3</v>
      </c>
      <c r="H4833" s="231">
        <v>3.8946756900000001E-3</v>
      </c>
    </row>
    <row r="4834" spans="1:8">
      <c r="A4834" s="227" t="s">
        <v>130</v>
      </c>
      <c r="B4834" s="227" t="s">
        <v>108</v>
      </c>
      <c r="C4834" s="227" t="s">
        <v>87</v>
      </c>
      <c r="D4834" s="230">
        <v>185</v>
      </c>
      <c r="E4834" s="231">
        <v>5.3563560800000002E-3</v>
      </c>
      <c r="F4834" s="231">
        <v>8.6899375999999998E-4</v>
      </c>
      <c r="G4834" s="231">
        <v>1.0185182699999999E-3</v>
      </c>
      <c r="H4834" s="231">
        <v>3.4688436199999998E-3</v>
      </c>
    </row>
    <row r="4835" spans="1:8">
      <c r="A4835" s="227" t="s">
        <v>130</v>
      </c>
      <c r="B4835" s="227" t="s">
        <v>109</v>
      </c>
      <c r="C4835" s="227" t="s">
        <v>87</v>
      </c>
      <c r="D4835" s="230">
        <v>355</v>
      </c>
      <c r="E4835" s="231">
        <v>6.3679575100000002E-3</v>
      </c>
      <c r="F4835" s="231">
        <v>6.7670817000000001E-4</v>
      </c>
      <c r="G4835" s="231">
        <v>1.16415598E-3</v>
      </c>
      <c r="H4835" s="231">
        <v>4.5270928699999999E-3</v>
      </c>
    </row>
    <row r="4836" spans="1:8">
      <c r="A4836" s="227" t="s">
        <v>130</v>
      </c>
      <c r="B4836" s="227" t="s">
        <v>110</v>
      </c>
      <c r="C4836" s="227" t="s">
        <v>87</v>
      </c>
      <c r="D4836" s="230">
        <v>49</v>
      </c>
      <c r="E4836" s="231">
        <v>6.7519366400000001E-3</v>
      </c>
      <c r="F4836" s="231">
        <v>8.5175715000000002E-4</v>
      </c>
      <c r="G4836" s="231">
        <v>1.1337866100000001E-3</v>
      </c>
      <c r="H4836" s="231">
        <v>4.7663924200000004E-3</v>
      </c>
    </row>
    <row r="4837" spans="1:8">
      <c r="A4837" s="227" t="s">
        <v>130</v>
      </c>
      <c r="B4837" s="227" t="s">
        <v>108</v>
      </c>
      <c r="C4837" s="227" t="s">
        <v>88</v>
      </c>
      <c r="D4837" s="230">
        <v>188</v>
      </c>
      <c r="E4837" s="231">
        <v>4.6299987500000002E-3</v>
      </c>
      <c r="F4837" s="231">
        <v>9.5172110000000002E-4</v>
      </c>
      <c r="G4837" s="231">
        <v>8.2397532000000003E-4</v>
      </c>
      <c r="H4837" s="231">
        <v>2.8543018600000001E-3</v>
      </c>
    </row>
    <row r="4838" spans="1:8">
      <c r="A4838" s="227" t="s">
        <v>130</v>
      </c>
      <c r="B4838" s="227" t="s">
        <v>109</v>
      </c>
      <c r="C4838" s="227" t="s">
        <v>88</v>
      </c>
      <c r="D4838" s="230">
        <v>585</v>
      </c>
      <c r="E4838" s="231">
        <v>4.9360158900000001E-3</v>
      </c>
      <c r="F4838" s="231">
        <v>7.6818193999999998E-4</v>
      </c>
      <c r="G4838" s="231">
        <v>8.9787091999999995E-4</v>
      </c>
      <c r="H4838" s="231">
        <v>3.2699625699999998E-3</v>
      </c>
    </row>
    <row r="4839" spans="1:8">
      <c r="A4839" s="227" t="s">
        <v>130</v>
      </c>
      <c r="B4839" s="227" t="s">
        <v>110</v>
      </c>
      <c r="C4839" s="227" t="s">
        <v>88</v>
      </c>
      <c r="D4839" s="230">
        <v>129</v>
      </c>
      <c r="E4839" s="231">
        <v>5.0724050100000003E-3</v>
      </c>
      <c r="F4839" s="231">
        <v>1.0347579E-3</v>
      </c>
      <c r="G4839" s="231">
        <v>8.7388722000000005E-4</v>
      </c>
      <c r="H4839" s="231">
        <v>3.1637594800000002E-3</v>
      </c>
    </row>
    <row r="4840" spans="1:8">
      <c r="A4840" s="227" t="s">
        <v>130</v>
      </c>
      <c r="B4840" s="227" t="s">
        <v>108</v>
      </c>
      <c r="C4840" s="227" t="s">
        <v>89</v>
      </c>
      <c r="D4840" s="230">
        <v>99</v>
      </c>
      <c r="E4840" s="231">
        <v>5.2670218500000003E-3</v>
      </c>
      <c r="F4840" s="231">
        <v>1.16009611E-3</v>
      </c>
      <c r="G4840" s="231">
        <v>9.3621375999999997E-4</v>
      </c>
      <c r="H4840" s="231">
        <v>3.17071145E-3</v>
      </c>
    </row>
    <row r="4841" spans="1:8">
      <c r="A4841" s="227" t="s">
        <v>130</v>
      </c>
      <c r="B4841" s="227" t="s">
        <v>109</v>
      </c>
      <c r="C4841" s="227" t="s">
        <v>89</v>
      </c>
      <c r="D4841" s="230">
        <v>256</v>
      </c>
      <c r="E4841" s="231">
        <v>6.14027212E-3</v>
      </c>
      <c r="F4841" s="231">
        <v>9.6313455000000001E-4</v>
      </c>
      <c r="G4841" s="231">
        <v>9.1769721000000001E-4</v>
      </c>
      <c r="H4841" s="231">
        <v>4.2594398700000003E-3</v>
      </c>
    </row>
    <row r="4842" spans="1:8">
      <c r="A4842" s="227" t="s">
        <v>130</v>
      </c>
      <c r="B4842" s="227" t="s">
        <v>110</v>
      </c>
      <c r="C4842" s="227" t="s">
        <v>89</v>
      </c>
      <c r="D4842" s="230">
        <v>23</v>
      </c>
      <c r="E4842" s="231">
        <v>5.9853057900000001E-3</v>
      </c>
      <c r="F4842" s="231">
        <v>1.1080915400000001E-3</v>
      </c>
      <c r="G4842" s="231">
        <v>1.0426728800000001E-3</v>
      </c>
      <c r="H4842" s="231">
        <v>3.8345408400000001E-3</v>
      </c>
    </row>
    <row r="4843" spans="1:8">
      <c r="A4843" s="227" t="s">
        <v>130</v>
      </c>
      <c r="B4843" s="227" t="s">
        <v>108</v>
      </c>
      <c r="C4843" s="227" t="s">
        <v>90</v>
      </c>
      <c r="D4843" s="230">
        <v>63</v>
      </c>
      <c r="E4843" s="231">
        <v>5.1058198600000002E-3</v>
      </c>
      <c r="F4843" s="231">
        <v>6.4980134000000003E-4</v>
      </c>
      <c r="G4843" s="231">
        <v>1.1860667699999999E-3</v>
      </c>
      <c r="H4843" s="231">
        <v>3.2699512699999999E-3</v>
      </c>
    </row>
    <row r="4844" spans="1:8">
      <c r="A4844" s="227" t="s">
        <v>130</v>
      </c>
      <c r="B4844" s="227" t="s">
        <v>109</v>
      </c>
      <c r="C4844" s="227" t="s">
        <v>90</v>
      </c>
      <c r="D4844" s="230">
        <v>243</v>
      </c>
      <c r="E4844" s="231">
        <v>6.7988395099999998E-3</v>
      </c>
      <c r="F4844" s="231">
        <v>6.7567799999999998E-4</v>
      </c>
      <c r="G4844" s="231">
        <v>1.42384901E-3</v>
      </c>
      <c r="H4844" s="231">
        <v>4.6993119799999998E-3</v>
      </c>
    </row>
    <row r="4845" spans="1:8">
      <c r="A4845" s="227" t="s">
        <v>130</v>
      </c>
      <c r="B4845" s="227" t="s">
        <v>110</v>
      </c>
      <c r="C4845" s="227" t="s">
        <v>90</v>
      </c>
      <c r="D4845" s="230">
        <v>27</v>
      </c>
      <c r="E4845" s="231">
        <v>6.1818412700000002E-3</v>
      </c>
      <c r="F4845" s="231">
        <v>6.8930008999999997E-4</v>
      </c>
      <c r="G4845" s="231">
        <v>1.58564796E-3</v>
      </c>
      <c r="H4845" s="231">
        <v>3.9068927100000001E-3</v>
      </c>
    </row>
    <row r="4846" spans="1:8">
      <c r="A4846" s="227" t="s">
        <v>130</v>
      </c>
      <c r="B4846" s="227" t="s">
        <v>108</v>
      </c>
      <c r="C4846" s="227" t="s">
        <v>91</v>
      </c>
      <c r="D4846" s="230">
        <v>243</v>
      </c>
      <c r="E4846" s="231">
        <v>4.9062164299999997E-3</v>
      </c>
      <c r="F4846" s="231">
        <v>9.6888788000000004E-4</v>
      </c>
      <c r="G4846" s="231">
        <v>5.0306714000000004E-4</v>
      </c>
      <c r="H4846" s="231">
        <v>3.4342609299999999E-3</v>
      </c>
    </row>
    <row r="4847" spans="1:8">
      <c r="A4847" s="227" t="s">
        <v>130</v>
      </c>
      <c r="B4847" s="227" t="s">
        <v>109</v>
      </c>
      <c r="C4847" s="227" t="s">
        <v>91</v>
      </c>
      <c r="D4847" s="230">
        <v>554</v>
      </c>
      <c r="E4847" s="231">
        <v>4.8740220200000003E-3</v>
      </c>
      <c r="F4847" s="231">
        <v>8.3354201000000001E-4</v>
      </c>
      <c r="G4847" s="231">
        <v>4.9296340000000004E-4</v>
      </c>
      <c r="H4847" s="231">
        <v>3.54751614E-3</v>
      </c>
    </row>
    <row r="4848" spans="1:8">
      <c r="A4848" s="227" t="s">
        <v>130</v>
      </c>
      <c r="B4848" s="227" t="s">
        <v>110</v>
      </c>
      <c r="C4848" s="227" t="s">
        <v>91</v>
      </c>
      <c r="D4848" s="230">
        <v>139</v>
      </c>
      <c r="E4848" s="231">
        <v>4.8109010100000002E-3</v>
      </c>
      <c r="F4848" s="231">
        <v>9.1718265000000001E-4</v>
      </c>
      <c r="G4848" s="231">
        <v>4.6612686000000001E-4</v>
      </c>
      <c r="H4848" s="231">
        <v>3.4275909899999998E-3</v>
      </c>
    </row>
    <row r="4849" spans="1:8">
      <c r="A4849" s="227" t="s">
        <v>130</v>
      </c>
      <c r="B4849" s="227" t="s">
        <v>108</v>
      </c>
      <c r="C4849" s="227" t="s">
        <v>92</v>
      </c>
      <c r="D4849" s="230">
        <v>90</v>
      </c>
      <c r="E4849" s="231">
        <v>4.9481736200000003E-3</v>
      </c>
      <c r="F4849" s="231">
        <v>8.7757175999999995E-4</v>
      </c>
      <c r="G4849" s="231">
        <v>9.2849768000000002E-4</v>
      </c>
      <c r="H4849" s="231">
        <v>3.1421036399999999E-3</v>
      </c>
    </row>
    <row r="4850" spans="1:8">
      <c r="A4850" s="227" t="s">
        <v>130</v>
      </c>
      <c r="B4850" s="227" t="s">
        <v>109</v>
      </c>
      <c r="C4850" s="227" t="s">
        <v>92</v>
      </c>
      <c r="D4850" s="230">
        <v>295</v>
      </c>
      <c r="E4850" s="231">
        <v>6.8669959800000003E-3</v>
      </c>
      <c r="F4850" s="231">
        <v>6.9248251000000004E-4</v>
      </c>
      <c r="G4850" s="231">
        <v>1.4374997500000001E-3</v>
      </c>
      <c r="H4850" s="231">
        <v>4.7370132299999999E-3</v>
      </c>
    </row>
    <row r="4851" spans="1:8">
      <c r="A4851" s="227" t="s">
        <v>130</v>
      </c>
      <c r="B4851" s="227" t="s">
        <v>110</v>
      </c>
      <c r="C4851" s="227" t="s">
        <v>92</v>
      </c>
      <c r="D4851" s="230">
        <v>57</v>
      </c>
      <c r="E4851" s="231">
        <v>6.5539714800000003E-3</v>
      </c>
      <c r="F4851" s="231">
        <v>9.3749977000000002E-4</v>
      </c>
      <c r="G4851" s="231">
        <v>1.66077787E-3</v>
      </c>
      <c r="H4851" s="231">
        <v>3.95569337E-3</v>
      </c>
    </row>
    <row r="4852" spans="1:8">
      <c r="A4852" s="227" t="s">
        <v>130</v>
      </c>
      <c r="B4852" s="227" t="s">
        <v>108</v>
      </c>
      <c r="C4852" s="227" t="s">
        <v>93</v>
      </c>
      <c r="D4852" s="230">
        <v>87</v>
      </c>
      <c r="E4852" s="231">
        <v>5.8906713099999997E-3</v>
      </c>
      <c r="F4852" s="231">
        <v>1.2194016099999999E-3</v>
      </c>
      <c r="G4852" s="231">
        <v>1.47363218E-3</v>
      </c>
      <c r="H4852" s="231">
        <v>3.1976370200000001E-3</v>
      </c>
    </row>
    <row r="4853" spans="1:8">
      <c r="A4853" s="227" t="s">
        <v>130</v>
      </c>
      <c r="B4853" s="227" t="s">
        <v>109</v>
      </c>
      <c r="C4853" s="227" t="s">
        <v>93</v>
      </c>
      <c r="D4853" s="230">
        <v>208</v>
      </c>
      <c r="E4853" s="231">
        <v>7.0725380299999996E-3</v>
      </c>
      <c r="F4853" s="231">
        <v>9.3666506999999998E-4</v>
      </c>
      <c r="G4853" s="231">
        <v>1.55904978E-3</v>
      </c>
      <c r="H4853" s="231">
        <v>4.5768226600000003E-3</v>
      </c>
    </row>
    <row r="4854" spans="1:8">
      <c r="A4854" s="227" t="s">
        <v>130</v>
      </c>
      <c r="B4854" s="227" t="s">
        <v>110</v>
      </c>
      <c r="C4854" s="227" t="s">
        <v>93</v>
      </c>
      <c r="D4854" s="230">
        <v>40</v>
      </c>
      <c r="E4854" s="231">
        <v>6.0986687400000003E-3</v>
      </c>
      <c r="F4854" s="231">
        <v>1.1614580300000001E-3</v>
      </c>
      <c r="G4854" s="231">
        <v>1.46440945E-3</v>
      </c>
      <c r="H4854" s="231">
        <v>3.4728006900000001E-3</v>
      </c>
    </row>
    <row r="4855" spans="1:8">
      <c r="A4855" s="227" t="s">
        <v>130</v>
      </c>
      <c r="B4855" s="227" t="s">
        <v>108</v>
      </c>
      <c r="C4855" s="227" t="s">
        <v>94</v>
      </c>
      <c r="D4855" s="230">
        <v>74</v>
      </c>
      <c r="E4855" s="231">
        <v>5.3287660000000004E-3</v>
      </c>
      <c r="F4855" s="231">
        <v>1.0616864E-3</v>
      </c>
      <c r="G4855" s="231">
        <v>1.14770998E-3</v>
      </c>
      <c r="H4855" s="231">
        <v>3.1193690899999999E-3</v>
      </c>
    </row>
    <row r="4856" spans="1:8">
      <c r="A4856" s="227" t="s">
        <v>130</v>
      </c>
      <c r="B4856" s="227" t="s">
        <v>109</v>
      </c>
      <c r="C4856" s="227" t="s">
        <v>94</v>
      </c>
      <c r="D4856" s="230">
        <v>227</v>
      </c>
      <c r="E4856" s="231">
        <v>6.4805124799999997E-3</v>
      </c>
      <c r="F4856" s="231">
        <v>8.3817687000000004E-4</v>
      </c>
      <c r="G4856" s="231">
        <v>1.2106377100000001E-3</v>
      </c>
      <c r="H4856" s="231">
        <v>4.4316974300000001E-3</v>
      </c>
    </row>
    <row r="4857" spans="1:8">
      <c r="A4857" s="227" t="s">
        <v>130</v>
      </c>
      <c r="B4857" s="227" t="s">
        <v>110</v>
      </c>
      <c r="C4857" s="227" t="s">
        <v>94</v>
      </c>
      <c r="D4857" s="230">
        <v>39</v>
      </c>
      <c r="E4857" s="231">
        <v>5.1273145600000004E-3</v>
      </c>
      <c r="F4857" s="231">
        <v>7.2857293E-4</v>
      </c>
      <c r="G4857" s="231">
        <v>1.36128892E-3</v>
      </c>
      <c r="H4857" s="231">
        <v>3.0374522900000001E-3</v>
      </c>
    </row>
    <row r="4858" spans="1:8">
      <c r="A4858" s="227" t="s">
        <v>130</v>
      </c>
      <c r="B4858" s="227" t="s">
        <v>108</v>
      </c>
      <c r="C4858" s="227" t="s">
        <v>95</v>
      </c>
      <c r="D4858" s="230">
        <v>13</v>
      </c>
      <c r="E4858" s="231">
        <v>5.9268160199999996E-3</v>
      </c>
      <c r="F4858" s="231">
        <v>7.1759234999999998E-4</v>
      </c>
      <c r="G4858" s="231">
        <v>6.0541287000000004E-4</v>
      </c>
      <c r="H4858" s="231">
        <v>4.60381019E-3</v>
      </c>
    </row>
    <row r="4859" spans="1:8">
      <c r="A4859" s="227" t="s">
        <v>130</v>
      </c>
      <c r="B4859" s="227" t="s">
        <v>109</v>
      </c>
      <c r="C4859" s="227" t="s">
        <v>95</v>
      </c>
      <c r="D4859" s="230">
        <v>109</v>
      </c>
      <c r="E4859" s="231">
        <v>7.5840976099999999E-3</v>
      </c>
      <c r="F4859" s="231">
        <v>7.4318270999999998E-4</v>
      </c>
      <c r="G4859" s="231">
        <v>1.1601679799999999E-3</v>
      </c>
      <c r="H4859" s="231">
        <v>5.6807464700000003E-3</v>
      </c>
    </row>
    <row r="4860" spans="1:8">
      <c r="A4860" s="227" t="s">
        <v>130</v>
      </c>
      <c r="B4860" s="227" t="s">
        <v>110</v>
      </c>
      <c r="C4860" s="227" t="s">
        <v>95</v>
      </c>
      <c r="D4860" s="230">
        <v>15</v>
      </c>
      <c r="E4860" s="231">
        <v>6.8580243900000001E-3</v>
      </c>
      <c r="F4860" s="231">
        <v>8.1172809000000002E-4</v>
      </c>
      <c r="G4860" s="231">
        <v>1.0833330499999999E-3</v>
      </c>
      <c r="H4860" s="231">
        <v>4.9629626800000003E-3</v>
      </c>
    </row>
    <row r="4861" spans="1:8">
      <c r="A4861" s="227" t="s">
        <v>130</v>
      </c>
      <c r="B4861" s="227" t="s">
        <v>108</v>
      </c>
      <c r="C4861" s="227" t="s">
        <v>96</v>
      </c>
      <c r="D4861" s="230">
        <v>146</v>
      </c>
      <c r="E4861" s="231">
        <v>5.7296420599999998E-3</v>
      </c>
      <c r="F4861" s="231">
        <v>1.1456745100000001E-3</v>
      </c>
      <c r="G4861" s="231">
        <v>1.129344E-3</v>
      </c>
      <c r="H4861" s="231">
        <v>3.4546230500000002E-3</v>
      </c>
    </row>
    <row r="4862" spans="1:8">
      <c r="A4862" s="227" t="s">
        <v>130</v>
      </c>
      <c r="B4862" s="227" t="s">
        <v>109</v>
      </c>
      <c r="C4862" s="227" t="s">
        <v>96</v>
      </c>
      <c r="D4862" s="230">
        <v>375</v>
      </c>
      <c r="E4862" s="231">
        <v>6.0508948200000004E-3</v>
      </c>
      <c r="F4862" s="231">
        <v>9.9129606999999995E-4</v>
      </c>
      <c r="G4862" s="231">
        <v>1.2399997700000001E-3</v>
      </c>
      <c r="H4862" s="231">
        <v>3.8195985300000001E-3</v>
      </c>
    </row>
    <row r="4863" spans="1:8">
      <c r="A4863" s="227" t="s">
        <v>130</v>
      </c>
      <c r="B4863" s="227" t="s">
        <v>110</v>
      </c>
      <c r="C4863" s="227" t="s">
        <v>96</v>
      </c>
      <c r="D4863" s="230">
        <v>71</v>
      </c>
      <c r="E4863" s="231">
        <v>5.9963482500000002E-3</v>
      </c>
      <c r="F4863" s="231">
        <v>1.23043793E-3</v>
      </c>
      <c r="G4863" s="231">
        <v>1.4121998100000001E-3</v>
      </c>
      <c r="H4863" s="231">
        <v>3.3537100100000002E-3</v>
      </c>
    </row>
    <row r="4864" spans="1:8">
      <c r="A4864" s="227" t="s">
        <v>130</v>
      </c>
      <c r="B4864" s="227" t="s">
        <v>108</v>
      </c>
      <c r="C4864" s="227" t="s">
        <v>97</v>
      </c>
      <c r="D4864" s="230">
        <v>72</v>
      </c>
      <c r="E4864" s="231">
        <v>5.2912806199999999E-3</v>
      </c>
      <c r="F4864" s="231">
        <v>6.3946732000000003E-4</v>
      </c>
      <c r="G4864" s="231">
        <v>1.0869981999999999E-3</v>
      </c>
      <c r="H4864" s="231">
        <v>3.56481453E-3</v>
      </c>
    </row>
    <row r="4865" spans="1:8">
      <c r="A4865" s="227" t="s">
        <v>130</v>
      </c>
      <c r="B4865" s="227" t="s">
        <v>109</v>
      </c>
      <c r="C4865" s="227" t="s">
        <v>97</v>
      </c>
      <c r="D4865" s="230">
        <v>160</v>
      </c>
      <c r="E4865" s="231">
        <v>7.0382665799999999E-3</v>
      </c>
      <c r="F4865" s="231">
        <v>5.6734639E-4</v>
      </c>
      <c r="G4865" s="231">
        <v>1.29846618E-3</v>
      </c>
      <c r="H4865" s="231">
        <v>5.1724534700000003E-3</v>
      </c>
    </row>
    <row r="4866" spans="1:8">
      <c r="A4866" s="227" t="s">
        <v>130</v>
      </c>
      <c r="B4866" s="227" t="s">
        <v>110</v>
      </c>
      <c r="C4866" s="227" t="s">
        <v>97</v>
      </c>
      <c r="D4866" s="230">
        <v>25</v>
      </c>
      <c r="E4866" s="231">
        <v>5.46574049E-3</v>
      </c>
      <c r="F4866" s="231">
        <v>6.2638863000000005E-4</v>
      </c>
      <c r="G4866" s="231">
        <v>1.2263886600000001E-3</v>
      </c>
      <c r="H4866" s="231">
        <v>3.6129626799999998E-3</v>
      </c>
    </row>
    <row r="4867" spans="1:8">
      <c r="A4867" s="227" t="s">
        <v>130</v>
      </c>
      <c r="B4867" s="227" t="s">
        <v>108</v>
      </c>
      <c r="C4867" s="227" t="s">
        <v>98</v>
      </c>
      <c r="D4867" s="230">
        <v>35</v>
      </c>
      <c r="E4867" s="231">
        <v>5.8429230499999997E-3</v>
      </c>
      <c r="F4867" s="231">
        <v>6.1441776999999998E-4</v>
      </c>
      <c r="G4867" s="231">
        <v>1.3495368E-3</v>
      </c>
      <c r="H4867" s="231">
        <v>3.8690474100000001E-3</v>
      </c>
    </row>
    <row r="4868" spans="1:8">
      <c r="A4868" s="227" t="s">
        <v>130</v>
      </c>
      <c r="B4868" s="227" t="s">
        <v>109</v>
      </c>
      <c r="C4868" s="227" t="s">
        <v>98</v>
      </c>
      <c r="D4868" s="230">
        <v>155</v>
      </c>
      <c r="E4868" s="231">
        <v>6.8324370300000001E-3</v>
      </c>
      <c r="F4868" s="231">
        <v>2.7090779000000001E-4</v>
      </c>
      <c r="G4868" s="231">
        <v>1.61066285E-3</v>
      </c>
      <c r="H4868" s="231">
        <v>4.9392172000000002E-3</v>
      </c>
    </row>
    <row r="4869" spans="1:8">
      <c r="A4869" s="227" t="s">
        <v>130</v>
      </c>
      <c r="B4869" s="227" t="s">
        <v>110</v>
      </c>
      <c r="C4869" s="227" t="s">
        <v>98</v>
      </c>
      <c r="D4869" s="230">
        <v>25</v>
      </c>
      <c r="E4869" s="231">
        <v>6.0300923800000001E-3</v>
      </c>
      <c r="F4869" s="231">
        <v>1.4490719E-4</v>
      </c>
      <c r="G4869" s="231">
        <v>1.99398124E-3</v>
      </c>
      <c r="H4869" s="231">
        <v>3.87962941E-3</v>
      </c>
    </row>
    <row r="4870" spans="1:8">
      <c r="A4870" s="227" t="s">
        <v>130</v>
      </c>
      <c r="B4870" s="227" t="s">
        <v>108</v>
      </c>
      <c r="C4870" s="227" t="s">
        <v>99</v>
      </c>
      <c r="D4870" s="230">
        <v>164</v>
      </c>
      <c r="E4870" s="231">
        <v>5.3966235200000002E-3</v>
      </c>
      <c r="F4870" s="231">
        <v>1.11428669E-3</v>
      </c>
      <c r="G4870" s="231">
        <v>7.4229307999999999E-4</v>
      </c>
      <c r="H4870" s="231">
        <v>3.54004323E-3</v>
      </c>
    </row>
    <row r="4871" spans="1:8">
      <c r="A4871" s="227" t="s">
        <v>130</v>
      </c>
      <c r="B4871" s="227" t="s">
        <v>109</v>
      </c>
      <c r="C4871" s="227" t="s">
        <v>99</v>
      </c>
      <c r="D4871" s="230">
        <v>393</v>
      </c>
      <c r="E4871" s="231">
        <v>5.3279318700000002E-3</v>
      </c>
      <c r="F4871" s="231">
        <v>8.3221396000000001E-4</v>
      </c>
      <c r="G4871" s="231">
        <v>7.1187894999999999E-4</v>
      </c>
      <c r="H4871" s="231">
        <v>3.7838384800000001E-3</v>
      </c>
    </row>
    <row r="4872" spans="1:8">
      <c r="A4872" s="227" t="s">
        <v>130</v>
      </c>
      <c r="B4872" s="227" t="s">
        <v>110</v>
      </c>
      <c r="C4872" s="227" t="s">
        <v>99</v>
      </c>
      <c r="D4872" s="230">
        <v>43</v>
      </c>
      <c r="E4872" s="231">
        <v>5.0721358600000002E-3</v>
      </c>
      <c r="F4872" s="231">
        <v>1.0796186299999999E-3</v>
      </c>
      <c r="G4872" s="231">
        <v>7.6684946999999997E-4</v>
      </c>
      <c r="H4872" s="231">
        <v>3.2256672899999999E-3</v>
      </c>
    </row>
    <row r="4873" spans="1:8">
      <c r="A4873" s="227" t="s">
        <v>130</v>
      </c>
      <c r="B4873" s="227" t="s">
        <v>108</v>
      </c>
      <c r="C4873" s="227" t="s">
        <v>100</v>
      </c>
      <c r="D4873" s="230">
        <v>117</v>
      </c>
      <c r="E4873" s="231">
        <v>6.17719193E-3</v>
      </c>
      <c r="F4873" s="231">
        <v>9.9329271999999994E-4</v>
      </c>
      <c r="G4873" s="231">
        <v>1.03009234E-3</v>
      </c>
      <c r="H4873" s="231">
        <v>4.1538063499999998E-3</v>
      </c>
    </row>
    <row r="4874" spans="1:8">
      <c r="A4874" s="227" t="s">
        <v>130</v>
      </c>
      <c r="B4874" s="227" t="s">
        <v>109</v>
      </c>
      <c r="C4874" s="227" t="s">
        <v>100</v>
      </c>
      <c r="D4874" s="230">
        <v>387</v>
      </c>
      <c r="E4874" s="231">
        <v>6.9902021500000003E-3</v>
      </c>
      <c r="F4874" s="231">
        <v>8.1479063999999996E-4</v>
      </c>
      <c r="G4874" s="231">
        <v>1.09537971E-3</v>
      </c>
      <c r="H4874" s="231">
        <v>5.08003134E-3</v>
      </c>
    </row>
    <row r="4875" spans="1:8">
      <c r="A4875" s="227" t="s">
        <v>130</v>
      </c>
      <c r="B4875" s="227" t="s">
        <v>110</v>
      </c>
      <c r="C4875" s="227" t="s">
        <v>100</v>
      </c>
      <c r="D4875" s="230">
        <v>81</v>
      </c>
      <c r="E4875" s="231">
        <v>7.0820470699999999E-3</v>
      </c>
      <c r="F4875" s="231">
        <v>1.0993939E-3</v>
      </c>
      <c r="G4875" s="231">
        <v>1.21970712E-3</v>
      </c>
      <c r="H4875" s="231">
        <v>4.7629455699999997E-3</v>
      </c>
    </row>
    <row r="4876" spans="1:8">
      <c r="A4876" s="227" t="s">
        <v>130</v>
      </c>
      <c r="B4876" s="227" t="s">
        <v>108</v>
      </c>
      <c r="C4876" s="227" t="s">
        <v>101</v>
      </c>
      <c r="D4876" s="230">
        <v>69</v>
      </c>
      <c r="E4876" s="231">
        <v>6.0156666900000001E-3</v>
      </c>
      <c r="F4876" s="231">
        <v>9.9469921999999992E-4</v>
      </c>
      <c r="G4876" s="231">
        <v>1.64200858E-3</v>
      </c>
      <c r="H4876" s="231">
        <v>3.37895844E-3</v>
      </c>
    </row>
    <row r="4877" spans="1:8">
      <c r="A4877" s="227" t="s">
        <v>130</v>
      </c>
      <c r="B4877" s="227" t="s">
        <v>109</v>
      </c>
      <c r="C4877" s="227" t="s">
        <v>101</v>
      </c>
      <c r="D4877" s="230">
        <v>169</v>
      </c>
      <c r="E4877" s="231">
        <v>7.1589412600000001E-3</v>
      </c>
      <c r="F4877" s="231">
        <v>6.3102651000000005E-4</v>
      </c>
      <c r="G4877" s="231">
        <v>2.1116176500000001E-3</v>
      </c>
      <c r="H4877" s="231">
        <v>4.4162965800000004E-3</v>
      </c>
    </row>
    <row r="4878" spans="1:8">
      <c r="A4878" s="227" t="s">
        <v>130</v>
      </c>
      <c r="B4878" s="227" t="s">
        <v>110</v>
      </c>
      <c r="C4878" s="227" t="s">
        <v>101</v>
      </c>
      <c r="D4878" s="230">
        <v>45</v>
      </c>
      <c r="E4878" s="231">
        <v>6.2183639399999999E-3</v>
      </c>
      <c r="F4878" s="231">
        <v>5.9439275000000005E-4</v>
      </c>
      <c r="G4878" s="231">
        <v>1.8490223699999999E-3</v>
      </c>
      <c r="H4878" s="231">
        <v>3.7749482899999999E-3</v>
      </c>
    </row>
    <row r="4879" spans="1:8">
      <c r="A4879" s="227" t="s">
        <v>130</v>
      </c>
      <c r="B4879" s="227" t="s">
        <v>108</v>
      </c>
      <c r="C4879" s="227" t="s">
        <v>102</v>
      </c>
      <c r="D4879" s="230">
        <v>118</v>
      </c>
      <c r="E4879" s="231">
        <v>5.5791938799999996E-3</v>
      </c>
      <c r="F4879" s="231">
        <v>8.8796665999999998E-4</v>
      </c>
      <c r="G4879" s="231">
        <v>7.1170722999999996E-4</v>
      </c>
      <c r="H4879" s="231">
        <v>3.9795195199999996E-3</v>
      </c>
    </row>
    <row r="4880" spans="1:8">
      <c r="A4880" s="227" t="s">
        <v>130</v>
      </c>
      <c r="B4880" s="227" t="s">
        <v>109</v>
      </c>
      <c r="C4880" s="227" t="s">
        <v>102</v>
      </c>
      <c r="D4880" s="230">
        <v>275</v>
      </c>
      <c r="E4880" s="231">
        <v>6.4604374700000002E-3</v>
      </c>
      <c r="F4880" s="231">
        <v>7.4242399999999999E-4</v>
      </c>
      <c r="G4880" s="231">
        <v>8.0601827000000004E-4</v>
      </c>
      <c r="H4880" s="231">
        <v>4.9119947299999999E-3</v>
      </c>
    </row>
    <row r="4881" spans="1:8">
      <c r="A4881" s="227" t="s">
        <v>130</v>
      </c>
      <c r="B4881" s="227" t="s">
        <v>110</v>
      </c>
      <c r="C4881" s="227" t="s">
        <v>102</v>
      </c>
      <c r="D4881" s="230">
        <v>50</v>
      </c>
      <c r="E4881" s="231">
        <v>5.96435157E-3</v>
      </c>
      <c r="F4881" s="231">
        <v>9.5023118999999995E-4</v>
      </c>
      <c r="G4881" s="231">
        <v>9.9166638999999995E-4</v>
      </c>
      <c r="H4881" s="231">
        <v>4.0224535200000001E-3</v>
      </c>
    </row>
    <row r="4882" spans="1:8">
      <c r="A4882" s="227" t="s">
        <v>130</v>
      </c>
      <c r="B4882" s="227" t="s">
        <v>108</v>
      </c>
      <c r="C4882" s="227" t="s">
        <v>103</v>
      </c>
      <c r="D4882" s="230">
        <v>231</v>
      </c>
      <c r="E4882" s="231">
        <v>3.7932898199999998E-3</v>
      </c>
      <c r="F4882" s="231">
        <v>7.2585955E-4</v>
      </c>
      <c r="G4882" s="231">
        <v>3.8710494000000002E-4</v>
      </c>
      <c r="H4882" s="231">
        <v>2.6803248099999998E-3</v>
      </c>
    </row>
    <row r="4883" spans="1:8">
      <c r="A4883" s="227" t="s">
        <v>130</v>
      </c>
      <c r="B4883" s="227" t="s">
        <v>109</v>
      </c>
      <c r="C4883" s="227" t="s">
        <v>103</v>
      </c>
      <c r="D4883" s="230">
        <v>356</v>
      </c>
      <c r="E4883" s="231">
        <v>4.3583864299999997E-3</v>
      </c>
      <c r="F4883" s="231">
        <v>6.2932378999999998E-4</v>
      </c>
      <c r="G4883" s="231">
        <v>4.120498E-4</v>
      </c>
      <c r="H4883" s="231">
        <v>3.3170123600000001E-3</v>
      </c>
    </row>
    <row r="4884" spans="1:8">
      <c r="A4884" s="227" t="s">
        <v>130</v>
      </c>
      <c r="B4884" s="227" t="s">
        <v>110</v>
      </c>
      <c r="C4884" s="227" t="s">
        <v>103</v>
      </c>
      <c r="D4884" s="230">
        <v>48</v>
      </c>
      <c r="E4884" s="231">
        <v>3.9286745399999996E-3</v>
      </c>
      <c r="F4884" s="231">
        <v>6.6816138000000001E-4</v>
      </c>
      <c r="G4884" s="231">
        <v>3.8966024999999998E-4</v>
      </c>
      <c r="H4884" s="231">
        <v>2.8708523899999999E-3</v>
      </c>
    </row>
    <row r="4885" spans="1:8">
      <c r="A4885" s="227" t="s">
        <v>130</v>
      </c>
      <c r="B4885" s="227" t="s">
        <v>108</v>
      </c>
      <c r="C4885" s="227" t="s">
        <v>104</v>
      </c>
      <c r="D4885" s="230">
        <v>27</v>
      </c>
      <c r="E4885" s="231">
        <v>5.2589161200000002E-3</v>
      </c>
      <c r="F4885" s="231">
        <v>6.5157728000000005E-4</v>
      </c>
      <c r="G4885" s="231">
        <v>1.0009428099999999E-3</v>
      </c>
      <c r="H4885" s="231">
        <v>3.6063955899999999E-3</v>
      </c>
    </row>
    <row r="4886" spans="1:8">
      <c r="A4886" s="227" t="s">
        <v>130</v>
      </c>
      <c r="B4886" s="227" t="s">
        <v>109</v>
      </c>
      <c r="C4886" s="227" t="s">
        <v>104</v>
      </c>
      <c r="D4886" s="230">
        <v>119</v>
      </c>
      <c r="E4886" s="231">
        <v>6.2111925800000002E-3</v>
      </c>
      <c r="F4886" s="231">
        <v>5.4174425000000001E-4</v>
      </c>
      <c r="G4886" s="231">
        <v>1.1746223500000001E-3</v>
      </c>
      <c r="H4886" s="231">
        <v>4.4948254899999998E-3</v>
      </c>
    </row>
    <row r="4887" spans="1:8">
      <c r="A4887" s="227" t="s">
        <v>130</v>
      </c>
      <c r="B4887" s="227" t="s">
        <v>110</v>
      </c>
      <c r="C4887" s="227" t="s">
        <v>104</v>
      </c>
      <c r="D4887" s="230">
        <v>19</v>
      </c>
      <c r="E4887" s="231">
        <v>6.4400582100000003E-3</v>
      </c>
      <c r="F4887" s="231">
        <v>4.8550163999999999E-4</v>
      </c>
      <c r="G4887" s="231">
        <v>1.1287765999999999E-3</v>
      </c>
      <c r="H4887" s="231">
        <v>4.8257794900000003E-3</v>
      </c>
    </row>
    <row r="4888" spans="1:8">
      <c r="A4888" s="227" t="s">
        <v>130</v>
      </c>
      <c r="B4888" s="227" t="s">
        <v>108</v>
      </c>
      <c r="C4888" s="227" t="s">
        <v>105</v>
      </c>
      <c r="D4888" s="230">
        <v>579</v>
      </c>
      <c r="E4888" s="231">
        <v>4.4926994999999999E-3</v>
      </c>
      <c r="F4888" s="231">
        <v>1.0124414100000001E-3</v>
      </c>
      <c r="G4888" s="231">
        <v>5.7530519999999998E-4</v>
      </c>
      <c r="H4888" s="231">
        <v>2.9049524300000002E-3</v>
      </c>
    </row>
    <row r="4889" spans="1:8">
      <c r="A4889" s="227" t="s">
        <v>130</v>
      </c>
      <c r="B4889" s="227" t="s">
        <v>109</v>
      </c>
      <c r="C4889" s="227" t="s">
        <v>105</v>
      </c>
      <c r="D4889" s="230">
        <v>1005</v>
      </c>
      <c r="E4889" s="231">
        <v>4.2812670399999999E-3</v>
      </c>
      <c r="F4889" s="231">
        <v>7.1027937999999997E-4</v>
      </c>
      <c r="G4889" s="231">
        <v>6.0072298999999999E-4</v>
      </c>
      <c r="H4889" s="231">
        <v>2.97026418E-3</v>
      </c>
    </row>
    <row r="4890" spans="1:8">
      <c r="A4890" s="227" t="s">
        <v>130</v>
      </c>
      <c r="B4890" s="227" t="s">
        <v>110</v>
      </c>
      <c r="C4890" s="227" t="s">
        <v>105</v>
      </c>
      <c r="D4890" s="230">
        <v>174</v>
      </c>
      <c r="E4890" s="231">
        <v>4.0413471400000001E-3</v>
      </c>
      <c r="F4890" s="231">
        <v>8.0014077999999999E-4</v>
      </c>
      <c r="G4890" s="231">
        <v>6.1375826999999995E-4</v>
      </c>
      <c r="H4890" s="231">
        <v>2.6274476199999999E-3</v>
      </c>
    </row>
    <row r="4891" spans="1:8">
      <c r="A4891" s="227" t="s">
        <v>130</v>
      </c>
      <c r="B4891" s="227" t="s">
        <v>108</v>
      </c>
      <c r="C4891" s="227" t="s">
        <v>106</v>
      </c>
      <c r="D4891" s="230">
        <v>50</v>
      </c>
      <c r="E4891" s="231">
        <v>5.7462960500000004E-3</v>
      </c>
      <c r="F4891" s="231">
        <v>1.42013862E-3</v>
      </c>
      <c r="G4891" s="231">
        <v>1.17499975E-3</v>
      </c>
      <c r="H4891" s="231">
        <v>3.1511572E-3</v>
      </c>
    </row>
    <row r="4892" spans="1:8">
      <c r="A4892" s="227" t="s">
        <v>130</v>
      </c>
      <c r="B4892" s="227" t="s">
        <v>109</v>
      </c>
      <c r="C4892" s="227" t="s">
        <v>106</v>
      </c>
      <c r="D4892" s="230">
        <v>70</v>
      </c>
      <c r="E4892" s="231">
        <v>6.6246690700000003E-3</v>
      </c>
      <c r="F4892" s="231">
        <v>8.1646799999999999E-4</v>
      </c>
      <c r="G4892" s="231">
        <v>1.3356479300000001E-3</v>
      </c>
      <c r="H4892" s="231">
        <v>4.4725526900000001E-3</v>
      </c>
    </row>
    <row r="4893" spans="1:8">
      <c r="A4893" s="227" t="s">
        <v>130</v>
      </c>
      <c r="B4893" s="227" t="s">
        <v>110</v>
      </c>
      <c r="C4893" s="227" t="s">
        <v>106</v>
      </c>
      <c r="D4893" s="230">
        <v>17</v>
      </c>
      <c r="E4893" s="231">
        <v>6.9185727799999999E-3</v>
      </c>
      <c r="F4893" s="231">
        <v>7.1486903000000002E-4</v>
      </c>
      <c r="G4893" s="231">
        <v>1.35212393E-3</v>
      </c>
      <c r="H4893" s="231">
        <v>4.8515793200000004E-3</v>
      </c>
    </row>
    <row r="4894" spans="1:8">
      <c r="A4894" s="227" t="s">
        <v>130</v>
      </c>
      <c r="B4894" s="227" t="s">
        <v>108</v>
      </c>
      <c r="C4894" s="227" t="s">
        <v>107</v>
      </c>
      <c r="D4894" s="230">
        <v>292</v>
      </c>
      <c r="E4894" s="231">
        <v>5.2566905400000001E-3</v>
      </c>
      <c r="F4894" s="231">
        <v>1.1017168400000001E-3</v>
      </c>
      <c r="G4894" s="231">
        <v>8.8553532999999999E-4</v>
      </c>
      <c r="H4894" s="231">
        <v>3.2694378600000001E-3</v>
      </c>
    </row>
    <row r="4895" spans="1:8">
      <c r="A4895" s="227" t="s">
        <v>130</v>
      </c>
      <c r="B4895" s="227" t="s">
        <v>109</v>
      </c>
      <c r="C4895" s="227" t="s">
        <v>107</v>
      </c>
      <c r="D4895" s="230">
        <v>769</v>
      </c>
      <c r="E4895" s="231">
        <v>5.2963803400000002E-3</v>
      </c>
      <c r="F4895" s="231">
        <v>8.7546030999999995E-4</v>
      </c>
      <c r="G4895" s="231">
        <v>8.7708580000000005E-4</v>
      </c>
      <c r="H4895" s="231">
        <v>3.5438337600000001E-3</v>
      </c>
    </row>
    <row r="4896" spans="1:8">
      <c r="A4896" s="227" t="s">
        <v>130</v>
      </c>
      <c r="B4896" s="227" t="s">
        <v>110</v>
      </c>
      <c r="C4896" s="227" t="s">
        <v>107</v>
      </c>
      <c r="D4896" s="230">
        <v>63</v>
      </c>
      <c r="E4896" s="231">
        <v>5.1677319899999996E-3</v>
      </c>
      <c r="F4896" s="231">
        <v>1.00326992E-3</v>
      </c>
      <c r="G4896" s="231">
        <v>7.9162969999999999E-4</v>
      </c>
      <c r="H4896" s="231">
        <v>3.3728319399999999E-3</v>
      </c>
    </row>
    <row r="4897" spans="1:8">
      <c r="A4897" s="227" t="s">
        <v>131</v>
      </c>
      <c r="B4897" s="227" t="s">
        <v>108</v>
      </c>
      <c r="C4897" s="227" t="s">
        <v>58</v>
      </c>
      <c r="D4897" s="230">
        <v>8788</v>
      </c>
      <c r="E4897" s="231">
        <v>4.7690635300000001E-3</v>
      </c>
      <c r="F4897" s="231">
        <v>9.3989544000000003E-4</v>
      </c>
      <c r="G4897" s="231">
        <v>8.4560519000000003E-4</v>
      </c>
      <c r="H4897" s="231">
        <v>2.9835268499999999E-3</v>
      </c>
    </row>
    <row r="4898" spans="1:8">
      <c r="A4898" s="227" t="s">
        <v>131</v>
      </c>
      <c r="B4898" s="227" t="s">
        <v>109</v>
      </c>
      <c r="C4898" s="227" t="s">
        <v>58</v>
      </c>
      <c r="D4898" s="230">
        <v>14919</v>
      </c>
      <c r="E4898" s="231">
        <v>5.58738072E-3</v>
      </c>
      <c r="F4898" s="231">
        <v>7.6416017000000003E-4</v>
      </c>
      <c r="G4898" s="231">
        <v>1.02902409E-3</v>
      </c>
      <c r="H4898" s="231">
        <v>3.7940811600000002E-3</v>
      </c>
    </row>
    <row r="4899" spans="1:8">
      <c r="A4899" s="227" t="s">
        <v>131</v>
      </c>
      <c r="B4899" s="227" t="s">
        <v>110</v>
      </c>
      <c r="C4899" s="227" t="s">
        <v>58</v>
      </c>
      <c r="D4899" s="230">
        <v>2513</v>
      </c>
      <c r="E4899" s="231">
        <v>5.2554491999999998E-3</v>
      </c>
      <c r="F4899" s="231">
        <v>8.8454824999999995E-4</v>
      </c>
      <c r="G4899" s="231">
        <v>1.0661962699999999E-3</v>
      </c>
      <c r="H4899" s="231">
        <v>3.3045475899999999E-3</v>
      </c>
    </row>
    <row r="4900" spans="1:8">
      <c r="A4900" s="227" t="s">
        <v>131</v>
      </c>
      <c r="B4900" s="227" t="s">
        <v>108</v>
      </c>
      <c r="C4900" s="227" t="s">
        <v>63</v>
      </c>
      <c r="D4900" s="230">
        <v>197</v>
      </c>
      <c r="E4900" s="231">
        <v>5.1968765200000001E-3</v>
      </c>
      <c r="F4900" s="231">
        <v>1.1497107E-3</v>
      </c>
      <c r="G4900" s="231">
        <v>7.9320572E-4</v>
      </c>
      <c r="H4900" s="231">
        <v>3.2539596399999999E-3</v>
      </c>
    </row>
    <row r="4901" spans="1:8">
      <c r="A4901" s="227" t="s">
        <v>131</v>
      </c>
      <c r="B4901" s="227" t="s">
        <v>109</v>
      </c>
      <c r="C4901" s="227" t="s">
        <v>63</v>
      </c>
      <c r="D4901" s="230">
        <v>228</v>
      </c>
      <c r="E4901" s="231">
        <v>6.0680126600000002E-3</v>
      </c>
      <c r="F4901" s="231">
        <v>1.03329046E-3</v>
      </c>
      <c r="G4901" s="231">
        <v>1.12979186E-3</v>
      </c>
      <c r="H4901" s="231">
        <v>3.90492991E-3</v>
      </c>
    </row>
    <row r="4902" spans="1:8">
      <c r="A4902" s="227" t="s">
        <v>131</v>
      </c>
      <c r="B4902" s="227" t="s">
        <v>110</v>
      </c>
      <c r="C4902" s="227" t="s">
        <v>63</v>
      </c>
      <c r="D4902" s="230">
        <v>56</v>
      </c>
      <c r="E4902" s="231">
        <v>5.7386737300000002E-3</v>
      </c>
      <c r="F4902" s="231">
        <v>1.3432124299999999E-3</v>
      </c>
      <c r="G4902" s="231">
        <v>1.00508408E-3</v>
      </c>
      <c r="H4902" s="231">
        <v>3.3903767400000001E-3</v>
      </c>
    </row>
    <row r="4903" spans="1:8">
      <c r="A4903" s="227" t="s">
        <v>131</v>
      </c>
      <c r="B4903" s="227" t="s">
        <v>108</v>
      </c>
      <c r="C4903" s="227" t="s">
        <v>64</v>
      </c>
      <c r="D4903" s="230">
        <v>95</v>
      </c>
      <c r="E4903" s="231">
        <v>5.56286526E-3</v>
      </c>
      <c r="F4903" s="231">
        <v>1.12012646E-3</v>
      </c>
      <c r="G4903" s="231">
        <v>1.4963448099999999E-3</v>
      </c>
      <c r="H4903" s="231">
        <v>2.9463935600000002E-3</v>
      </c>
    </row>
    <row r="4904" spans="1:8">
      <c r="A4904" s="227" t="s">
        <v>131</v>
      </c>
      <c r="B4904" s="227" t="s">
        <v>109</v>
      </c>
      <c r="C4904" s="227" t="s">
        <v>64</v>
      </c>
      <c r="D4904" s="230">
        <v>170</v>
      </c>
      <c r="E4904" s="231">
        <v>6.1242508600000004E-3</v>
      </c>
      <c r="F4904" s="231">
        <v>7.8438156000000005E-4</v>
      </c>
      <c r="G4904" s="231">
        <v>1.49795729E-3</v>
      </c>
      <c r="H4904" s="231">
        <v>3.8419115100000001E-3</v>
      </c>
    </row>
    <row r="4905" spans="1:8">
      <c r="A4905" s="227" t="s">
        <v>131</v>
      </c>
      <c r="B4905" s="227" t="s">
        <v>110</v>
      </c>
      <c r="C4905" s="227" t="s">
        <v>64</v>
      </c>
      <c r="D4905" s="230">
        <v>36</v>
      </c>
      <c r="E4905" s="231">
        <v>5.3591175800000003E-3</v>
      </c>
      <c r="F4905" s="231">
        <v>8.8573793000000002E-4</v>
      </c>
      <c r="G4905" s="231">
        <v>1.3782790400000001E-3</v>
      </c>
      <c r="H4905" s="231">
        <v>3.0951000500000002E-3</v>
      </c>
    </row>
    <row r="4906" spans="1:8">
      <c r="A4906" s="227" t="s">
        <v>131</v>
      </c>
      <c r="B4906" s="227" t="s">
        <v>108</v>
      </c>
      <c r="C4906" s="227" t="s">
        <v>65</v>
      </c>
      <c r="D4906" s="230">
        <v>94</v>
      </c>
      <c r="E4906" s="231">
        <v>4.5928139899999998E-3</v>
      </c>
      <c r="F4906" s="231">
        <v>7.6364236999999996E-4</v>
      </c>
      <c r="G4906" s="231">
        <v>4.4904921E-4</v>
      </c>
      <c r="H4906" s="231">
        <v>3.3801218699999998E-3</v>
      </c>
    </row>
    <row r="4907" spans="1:8">
      <c r="A4907" s="227" t="s">
        <v>131</v>
      </c>
      <c r="B4907" s="227" t="s">
        <v>109</v>
      </c>
      <c r="C4907" s="227" t="s">
        <v>65</v>
      </c>
      <c r="D4907" s="230">
        <v>217</v>
      </c>
      <c r="E4907" s="231">
        <v>5.0976060000000002E-3</v>
      </c>
      <c r="F4907" s="231">
        <v>6.2563978999999998E-4</v>
      </c>
      <c r="G4907" s="231">
        <v>4.7026986000000003E-4</v>
      </c>
      <c r="H4907" s="231">
        <v>4.0016958499999996E-3</v>
      </c>
    </row>
    <row r="4908" spans="1:8">
      <c r="A4908" s="227" t="s">
        <v>131</v>
      </c>
      <c r="B4908" s="227" t="s">
        <v>110</v>
      </c>
      <c r="C4908" s="227" t="s">
        <v>65</v>
      </c>
      <c r="D4908" s="230">
        <v>16</v>
      </c>
      <c r="E4908" s="231">
        <v>3.9474823699999998E-3</v>
      </c>
      <c r="F4908" s="231">
        <v>5.2517339000000005E-4</v>
      </c>
      <c r="G4908" s="231">
        <v>4.8972768000000002E-4</v>
      </c>
      <c r="H4908" s="231">
        <v>2.9325808499999998E-3</v>
      </c>
    </row>
    <row r="4909" spans="1:8">
      <c r="A4909" s="227" t="s">
        <v>131</v>
      </c>
      <c r="B4909" s="227" t="s">
        <v>108</v>
      </c>
      <c r="C4909" s="227" t="s">
        <v>66</v>
      </c>
      <c r="D4909" s="230">
        <v>73</v>
      </c>
      <c r="E4909" s="231">
        <v>5.6858825200000003E-3</v>
      </c>
      <c r="F4909" s="231">
        <v>7.6373005999999998E-4</v>
      </c>
      <c r="G4909" s="231">
        <v>8.4934652000000005E-4</v>
      </c>
      <c r="H4909" s="231">
        <v>4.0728054099999998E-3</v>
      </c>
    </row>
    <row r="4910" spans="1:8">
      <c r="A4910" s="227" t="s">
        <v>131</v>
      </c>
      <c r="B4910" s="227" t="s">
        <v>109</v>
      </c>
      <c r="C4910" s="227" t="s">
        <v>66</v>
      </c>
      <c r="D4910" s="230">
        <v>203</v>
      </c>
      <c r="E4910" s="231">
        <v>6.00774242E-3</v>
      </c>
      <c r="F4910" s="231">
        <v>6.2363141000000002E-4</v>
      </c>
      <c r="G4910" s="231">
        <v>9.5072726E-4</v>
      </c>
      <c r="H4910" s="231">
        <v>4.4333832499999998E-3</v>
      </c>
    </row>
    <row r="4911" spans="1:8">
      <c r="A4911" s="227" t="s">
        <v>131</v>
      </c>
      <c r="B4911" s="227" t="s">
        <v>110</v>
      </c>
      <c r="C4911" s="227" t="s">
        <v>66</v>
      </c>
      <c r="D4911" s="230">
        <v>14</v>
      </c>
      <c r="E4911" s="231">
        <v>7.1172285600000001E-3</v>
      </c>
      <c r="F4911" s="231">
        <v>6.9692435000000004E-4</v>
      </c>
      <c r="G4911" s="231">
        <v>1.46742697E-3</v>
      </c>
      <c r="H4911" s="231">
        <v>4.9528767699999997E-3</v>
      </c>
    </row>
    <row r="4912" spans="1:8">
      <c r="A4912" s="227" t="s">
        <v>131</v>
      </c>
      <c r="B4912" s="227" t="s">
        <v>108</v>
      </c>
      <c r="C4912" s="227" t="s">
        <v>67</v>
      </c>
      <c r="D4912" s="230">
        <v>47</v>
      </c>
      <c r="E4912" s="231">
        <v>5.3454981999999998E-3</v>
      </c>
      <c r="F4912" s="231">
        <v>7.2202498000000003E-4</v>
      </c>
      <c r="G4912" s="231">
        <v>1.3640167799999999E-3</v>
      </c>
      <c r="H4912" s="231">
        <v>3.2594560299999999E-3</v>
      </c>
    </row>
    <row r="4913" spans="1:8">
      <c r="A4913" s="227" t="s">
        <v>131</v>
      </c>
      <c r="B4913" s="227" t="s">
        <v>109</v>
      </c>
      <c r="C4913" s="227" t="s">
        <v>67</v>
      </c>
      <c r="D4913" s="230">
        <v>170</v>
      </c>
      <c r="E4913" s="231">
        <v>6.6783085800000003E-3</v>
      </c>
      <c r="F4913" s="231">
        <v>5.8122253E-4</v>
      </c>
      <c r="G4913" s="231">
        <v>1.4557459499999999E-3</v>
      </c>
      <c r="H4913" s="231">
        <v>4.6413396299999996E-3</v>
      </c>
    </row>
    <row r="4914" spans="1:8">
      <c r="A4914" s="227" t="s">
        <v>131</v>
      </c>
      <c r="B4914" s="227" t="s">
        <v>110</v>
      </c>
      <c r="C4914" s="227" t="s">
        <v>67</v>
      </c>
      <c r="D4914" s="230">
        <v>28</v>
      </c>
      <c r="E4914" s="231">
        <v>5.9102180000000001E-3</v>
      </c>
      <c r="F4914" s="231">
        <v>6.0929208E-4</v>
      </c>
      <c r="G4914" s="231">
        <v>1.45750642E-3</v>
      </c>
      <c r="H4914" s="231">
        <v>3.8434190899999999E-3</v>
      </c>
    </row>
    <row r="4915" spans="1:8">
      <c r="A4915" s="227" t="s">
        <v>131</v>
      </c>
      <c r="B4915" s="227" t="s">
        <v>108</v>
      </c>
      <c r="C4915" s="227" t="s">
        <v>68</v>
      </c>
      <c r="D4915" s="230">
        <v>76</v>
      </c>
      <c r="E4915" s="231">
        <v>5.3406735000000004E-3</v>
      </c>
      <c r="F4915" s="231">
        <v>9.3521534999999999E-4</v>
      </c>
      <c r="G4915" s="231">
        <v>1.09740474E-3</v>
      </c>
      <c r="H4915" s="231">
        <v>3.3080529E-3</v>
      </c>
    </row>
    <row r="4916" spans="1:8">
      <c r="A4916" s="227" t="s">
        <v>131</v>
      </c>
      <c r="B4916" s="227" t="s">
        <v>109</v>
      </c>
      <c r="C4916" s="227" t="s">
        <v>68</v>
      </c>
      <c r="D4916" s="230">
        <v>258</v>
      </c>
      <c r="E4916" s="231">
        <v>6.0997162299999998E-3</v>
      </c>
      <c r="F4916" s="231">
        <v>7.2952532999999995E-4</v>
      </c>
      <c r="G4916" s="231">
        <v>1.1654372200000001E-3</v>
      </c>
      <c r="H4916" s="231">
        <v>4.2047531799999996E-3</v>
      </c>
    </row>
    <row r="4917" spans="1:8">
      <c r="A4917" s="227" t="s">
        <v>131</v>
      </c>
      <c r="B4917" s="227" t="s">
        <v>110</v>
      </c>
      <c r="C4917" s="227" t="s">
        <v>68</v>
      </c>
      <c r="D4917" s="230">
        <v>24</v>
      </c>
      <c r="E4917" s="231">
        <v>5.3968940300000001E-3</v>
      </c>
      <c r="F4917" s="231">
        <v>9.9344117000000004E-4</v>
      </c>
      <c r="G4917" s="231">
        <v>1.3151039500000001E-3</v>
      </c>
      <c r="H4917" s="231">
        <v>3.0883484600000002E-3</v>
      </c>
    </row>
    <row r="4918" spans="1:8">
      <c r="A4918" s="227" t="s">
        <v>131</v>
      </c>
      <c r="B4918" s="227" t="s">
        <v>108</v>
      </c>
      <c r="C4918" s="227" t="s">
        <v>69</v>
      </c>
      <c r="D4918" s="230">
        <v>37</v>
      </c>
      <c r="E4918" s="231">
        <v>4.45507983E-3</v>
      </c>
      <c r="F4918" s="231">
        <v>8.5898376999999997E-4</v>
      </c>
      <c r="G4918" s="231">
        <v>5.6368849999999997E-4</v>
      </c>
      <c r="H4918" s="231">
        <v>3.0324071600000002E-3</v>
      </c>
    </row>
    <row r="4919" spans="1:8">
      <c r="A4919" s="227" t="s">
        <v>131</v>
      </c>
      <c r="B4919" s="227" t="s">
        <v>109</v>
      </c>
      <c r="C4919" s="227" t="s">
        <v>69</v>
      </c>
      <c r="D4919" s="230">
        <v>184</v>
      </c>
      <c r="E4919" s="231">
        <v>4.1579229600000002E-3</v>
      </c>
      <c r="F4919" s="231">
        <v>7.9515122000000001E-4</v>
      </c>
      <c r="G4919" s="231">
        <v>5.0636550999999996E-4</v>
      </c>
      <c r="H4919" s="231">
        <v>2.8564057599999998E-3</v>
      </c>
    </row>
    <row r="4920" spans="1:8">
      <c r="A4920" s="227" t="s">
        <v>131</v>
      </c>
      <c r="B4920" s="227" t="s">
        <v>110</v>
      </c>
      <c r="C4920" s="227" t="s">
        <v>69</v>
      </c>
      <c r="D4920" s="230">
        <v>10</v>
      </c>
      <c r="E4920" s="231">
        <v>4.3645831800000002E-3</v>
      </c>
      <c r="F4920" s="231">
        <v>7.1296263000000001E-4</v>
      </c>
      <c r="G4920" s="231">
        <v>4.1782388000000001E-4</v>
      </c>
      <c r="H4920" s="231">
        <v>3.2337959599999999E-3</v>
      </c>
    </row>
    <row r="4921" spans="1:8">
      <c r="A4921" s="227" t="s">
        <v>131</v>
      </c>
      <c r="B4921" s="227" t="s">
        <v>108</v>
      </c>
      <c r="C4921" s="227" t="s">
        <v>70</v>
      </c>
      <c r="D4921" s="230">
        <v>53</v>
      </c>
      <c r="E4921" s="231">
        <v>6.3198809099999998E-3</v>
      </c>
      <c r="F4921" s="231">
        <v>1.2753317299999999E-3</v>
      </c>
      <c r="G4921" s="231">
        <v>1.63434639E-3</v>
      </c>
      <c r="H4921" s="231">
        <v>3.4102023899999999E-3</v>
      </c>
    </row>
    <row r="4922" spans="1:8">
      <c r="A4922" s="227" t="s">
        <v>131</v>
      </c>
      <c r="B4922" s="227" t="s">
        <v>109</v>
      </c>
      <c r="C4922" s="227" t="s">
        <v>70</v>
      </c>
      <c r="D4922" s="230">
        <v>135</v>
      </c>
      <c r="E4922" s="231">
        <v>7.5657576500000002E-3</v>
      </c>
      <c r="F4922" s="231">
        <v>9.4495859E-4</v>
      </c>
      <c r="G4922" s="231">
        <v>1.8488509500000001E-3</v>
      </c>
      <c r="H4922" s="231">
        <v>4.7719476099999996E-3</v>
      </c>
    </row>
    <row r="4923" spans="1:8">
      <c r="A4923" s="227" t="s">
        <v>131</v>
      </c>
      <c r="B4923" s="227" t="s">
        <v>110</v>
      </c>
      <c r="C4923" s="227" t="s">
        <v>70</v>
      </c>
      <c r="D4923" s="230">
        <v>26</v>
      </c>
      <c r="E4923" s="231">
        <v>9.1920403200000007E-3</v>
      </c>
      <c r="F4923" s="231">
        <v>1.3350247199999999E-3</v>
      </c>
      <c r="G4923" s="231">
        <v>1.8669869799999999E-3</v>
      </c>
      <c r="H4923" s="231">
        <v>5.9900281899999998E-3</v>
      </c>
    </row>
    <row r="4924" spans="1:8">
      <c r="A4924" s="227" t="s">
        <v>131</v>
      </c>
      <c r="B4924" s="227" t="s">
        <v>108</v>
      </c>
      <c r="C4924" s="227" t="s">
        <v>71</v>
      </c>
      <c r="D4924" s="230">
        <v>50</v>
      </c>
      <c r="E4924" s="231">
        <v>5.76851827E-3</v>
      </c>
      <c r="F4924" s="231">
        <v>1.10347203E-3</v>
      </c>
      <c r="G4924" s="231">
        <v>1.48101827E-3</v>
      </c>
      <c r="H4924" s="231">
        <v>3.1840275E-3</v>
      </c>
    </row>
    <row r="4925" spans="1:8">
      <c r="A4925" s="227" t="s">
        <v>131</v>
      </c>
      <c r="B4925" s="227" t="s">
        <v>109</v>
      </c>
      <c r="C4925" s="227" t="s">
        <v>71</v>
      </c>
      <c r="D4925" s="230">
        <v>185</v>
      </c>
      <c r="E4925" s="231">
        <v>6.5520518299999999E-3</v>
      </c>
      <c r="F4925" s="231">
        <v>8.4690915999999998E-4</v>
      </c>
      <c r="G4925" s="231">
        <v>1.3936433899999999E-3</v>
      </c>
      <c r="H4925" s="231">
        <v>4.31149876E-3</v>
      </c>
    </row>
    <row r="4926" spans="1:8">
      <c r="A4926" s="227" t="s">
        <v>131</v>
      </c>
      <c r="B4926" s="227" t="s">
        <v>110</v>
      </c>
      <c r="C4926" s="227" t="s">
        <v>71</v>
      </c>
      <c r="D4926" s="230">
        <v>13</v>
      </c>
      <c r="E4926" s="231">
        <v>6.2161679399999996E-3</v>
      </c>
      <c r="F4926" s="231">
        <v>1.00338295E-3</v>
      </c>
      <c r="G4926" s="231">
        <v>1.77706527E-3</v>
      </c>
      <c r="H4926" s="231">
        <v>3.4357191099999998E-3</v>
      </c>
    </row>
    <row r="4927" spans="1:8">
      <c r="A4927" s="227" t="s">
        <v>131</v>
      </c>
      <c r="B4927" s="227" t="s">
        <v>108</v>
      </c>
      <c r="C4927" s="227" t="s">
        <v>72</v>
      </c>
      <c r="D4927" s="230">
        <v>100</v>
      </c>
      <c r="E4927" s="231">
        <v>5.4651617899999999E-3</v>
      </c>
      <c r="F4927" s="231">
        <v>1.01874977E-3</v>
      </c>
      <c r="G4927" s="231">
        <v>1.1694441800000001E-3</v>
      </c>
      <c r="H4927" s="231">
        <v>3.2769673699999998E-3</v>
      </c>
    </row>
    <row r="4928" spans="1:8">
      <c r="A4928" s="227" t="s">
        <v>131</v>
      </c>
      <c r="B4928" s="227" t="s">
        <v>109</v>
      </c>
      <c r="C4928" s="227" t="s">
        <v>72</v>
      </c>
      <c r="D4928" s="230">
        <v>311</v>
      </c>
      <c r="E4928" s="231">
        <v>6.32465441E-3</v>
      </c>
      <c r="F4928" s="231">
        <v>8.798899E-4</v>
      </c>
      <c r="G4928" s="231">
        <v>1.3677501500000001E-3</v>
      </c>
      <c r="H4928" s="231">
        <v>4.07701387E-3</v>
      </c>
    </row>
    <row r="4929" spans="1:8">
      <c r="A4929" s="227" t="s">
        <v>131</v>
      </c>
      <c r="B4929" s="227" t="s">
        <v>110</v>
      </c>
      <c r="C4929" s="227" t="s">
        <v>72</v>
      </c>
      <c r="D4929" s="230">
        <v>40</v>
      </c>
      <c r="E4929" s="231">
        <v>5.76851829E-3</v>
      </c>
      <c r="F4929" s="231">
        <v>8.7413168999999995E-4</v>
      </c>
      <c r="G4929" s="231">
        <v>1.5564233799999999E-3</v>
      </c>
      <c r="H4929" s="231">
        <v>3.3379626800000002E-3</v>
      </c>
    </row>
    <row r="4930" spans="1:8">
      <c r="A4930" s="227" t="s">
        <v>131</v>
      </c>
      <c r="B4930" s="227" t="s">
        <v>108</v>
      </c>
      <c r="C4930" s="227" t="s">
        <v>73</v>
      </c>
      <c r="D4930" s="230">
        <v>264</v>
      </c>
      <c r="E4930" s="231">
        <v>5.1814584499999998E-3</v>
      </c>
      <c r="F4930" s="231">
        <v>5.7212728000000004E-4</v>
      </c>
      <c r="G4930" s="231">
        <v>1.5144059799999999E-3</v>
      </c>
      <c r="H4930" s="231">
        <v>3.09492471E-3</v>
      </c>
    </row>
    <row r="4931" spans="1:8">
      <c r="A4931" s="227" t="s">
        <v>131</v>
      </c>
      <c r="B4931" s="227" t="s">
        <v>109</v>
      </c>
      <c r="C4931" s="227" t="s">
        <v>73</v>
      </c>
      <c r="D4931" s="230">
        <v>531</v>
      </c>
      <c r="E4931" s="231">
        <v>6.6718104500000002E-3</v>
      </c>
      <c r="F4931" s="231">
        <v>5.2142161000000005E-4</v>
      </c>
      <c r="G4931" s="231">
        <v>1.7305090999999999E-3</v>
      </c>
      <c r="H4931" s="231">
        <v>4.4198792699999996E-3</v>
      </c>
    </row>
    <row r="4932" spans="1:8">
      <c r="A4932" s="227" t="s">
        <v>131</v>
      </c>
      <c r="B4932" s="227" t="s">
        <v>110</v>
      </c>
      <c r="C4932" s="227" t="s">
        <v>73</v>
      </c>
      <c r="D4932" s="230">
        <v>64</v>
      </c>
      <c r="E4932" s="231">
        <v>6.1031536899999999E-3</v>
      </c>
      <c r="F4932" s="231">
        <v>5.3638578000000004E-4</v>
      </c>
      <c r="G4932" s="231">
        <v>2.09237533E-3</v>
      </c>
      <c r="H4932" s="231">
        <v>3.4743920699999999E-3</v>
      </c>
    </row>
    <row r="4933" spans="1:8">
      <c r="A4933" s="227" t="s">
        <v>131</v>
      </c>
      <c r="B4933" s="227" t="s">
        <v>108</v>
      </c>
      <c r="C4933" s="227" t="s">
        <v>74</v>
      </c>
      <c r="D4933" s="230">
        <v>241</v>
      </c>
      <c r="E4933" s="231">
        <v>5.1555053799999997E-3</v>
      </c>
      <c r="F4933" s="231">
        <v>7.9347216000000005E-4</v>
      </c>
      <c r="G4933" s="231">
        <v>1.1803152E-3</v>
      </c>
      <c r="H4933" s="231">
        <v>3.1817175099999998E-3</v>
      </c>
    </row>
    <row r="4934" spans="1:8">
      <c r="A4934" s="227" t="s">
        <v>131</v>
      </c>
      <c r="B4934" s="227" t="s">
        <v>109</v>
      </c>
      <c r="C4934" s="227" t="s">
        <v>74</v>
      </c>
      <c r="D4934" s="230">
        <v>353</v>
      </c>
      <c r="E4934" s="231">
        <v>6.4975144200000003E-3</v>
      </c>
      <c r="F4934" s="231">
        <v>7.0434611E-4</v>
      </c>
      <c r="G4934" s="231">
        <v>1.59177921E-3</v>
      </c>
      <c r="H4934" s="231">
        <v>4.2013886600000003E-3</v>
      </c>
    </row>
    <row r="4935" spans="1:8">
      <c r="A4935" s="227" t="s">
        <v>131</v>
      </c>
      <c r="B4935" s="227" t="s">
        <v>110</v>
      </c>
      <c r="C4935" s="227" t="s">
        <v>74</v>
      </c>
      <c r="D4935" s="230">
        <v>93</v>
      </c>
      <c r="E4935" s="231">
        <v>5.7896502900000001E-3</v>
      </c>
      <c r="F4935" s="231">
        <v>7.3252668000000005E-4</v>
      </c>
      <c r="G4935" s="231">
        <v>1.5465698500000001E-3</v>
      </c>
      <c r="H4935" s="231">
        <v>3.5105533100000001E-3</v>
      </c>
    </row>
    <row r="4936" spans="1:8">
      <c r="A4936" s="227" t="s">
        <v>131</v>
      </c>
      <c r="B4936" s="227" t="s">
        <v>108</v>
      </c>
      <c r="C4936" s="227" t="s">
        <v>75</v>
      </c>
      <c r="D4936" s="230">
        <v>24</v>
      </c>
      <c r="E4936" s="231">
        <v>4.6807482000000003E-3</v>
      </c>
      <c r="F4936" s="231">
        <v>5.9365326000000002E-4</v>
      </c>
      <c r="G4936" s="231">
        <v>9.3364174E-4</v>
      </c>
      <c r="H4936" s="231">
        <v>3.1534527099999999E-3</v>
      </c>
    </row>
    <row r="4937" spans="1:8">
      <c r="A4937" s="227" t="s">
        <v>131</v>
      </c>
      <c r="B4937" s="227" t="s">
        <v>109</v>
      </c>
      <c r="C4937" s="227" t="s">
        <v>75</v>
      </c>
      <c r="D4937" s="230">
        <v>231</v>
      </c>
      <c r="E4937" s="231">
        <v>5.57479534E-3</v>
      </c>
      <c r="F4937" s="231">
        <v>5.6251980999999995E-4</v>
      </c>
      <c r="G4937" s="231">
        <v>1.0134577699999999E-3</v>
      </c>
      <c r="H4937" s="231">
        <v>3.9988173199999996E-3</v>
      </c>
    </row>
    <row r="4938" spans="1:8">
      <c r="A4938" s="227" t="s">
        <v>131</v>
      </c>
      <c r="B4938" s="227" t="s">
        <v>110</v>
      </c>
      <c r="C4938" s="227" t="s">
        <v>75</v>
      </c>
      <c r="D4938" s="230">
        <v>13</v>
      </c>
      <c r="E4938" s="231">
        <v>5.0730054400000002E-3</v>
      </c>
      <c r="F4938" s="231">
        <v>6.1965784000000002E-4</v>
      </c>
      <c r="G4938" s="231">
        <v>1.20281308E-3</v>
      </c>
      <c r="H4938" s="231">
        <v>3.2505339699999999E-3</v>
      </c>
    </row>
    <row r="4939" spans="1:8">
      <c r="A4939" s="227" t="s">
        <v>131</v>
      </c>
      <c r="B4939" s="227" t="s">
        <v>108</v>
      </c>
      <c r="C4939" s="227" t="s">
        <v>76</v>
      </c>
      <c r="D4939" s="230">
        <v>233</v>
      </c>
      <c r="E4939" s="231">
        <v>5.0103816500000004E-3</v>
      </c>
      <c r="F4939" s="231">
        <v>9.4182141000000001E-4</v>
      </c>
      <c r="G4939" s="231">
        <v>1.2052930399999999E-3</v>
      </c>
      <c r="H4939" s="231">
        <v>2.8632667199999999E-3</v>
      </c>
    </row>
    <row r="4940" spans="1:8">
      <c r="A4940" s="227" t="s">
        <v>131</v>
      </c>
      <c r="B4940" s="227" t="s">
        <v>109</v>
      </c>
      <c r="C4940" s="227" t="s">
        <v>76</v>
      </c>
      <c r="D4940" s="230">
        <v>208</v>
      </c>
      <c r="E4940" s="231">
        <v>6.3186095099999999E-3</v>
      </c>
      <c r="F4940" s="231">
        <v>8.2493073999999995E-4</v>
      </c>
      <c r="G4940" s="231">
        <v>1.60267516E-3</v>
      </c>
      <c r="H4940" s="231">
        <v>3.89100314E-3</v>
      </c>
    </row>
    <row r="4941" spans="1:8">
      <c r="A4941" s="227" t="s">
        <v>131</v>
      </c>
      <c r="B4941" s="227" t="s">
        <v>110</v>
      </c>
      <c r="C4941" s="227" t="s">
        <v>76</v>
      </c>
      <c r="D4941" s="230">
        <v>33</v>
      </c>
      <c r="E4941" s="231">
        <v>5.5513465599999999E-3</v>
      </c>
      <c r="F4941" s="231">
        <v>1.02377924E-3</v>
      </c>
      <c r="G4941" s="231">
        <v>1.41238749E-3</v>
      </c>
      <c r="H4941" s="231">
        <v>3.1151793100000001E-3</v>
      </c>
    </row>
    <row r="4942" spans="1:8">
      <c r="A4942" s="227" t="s">
        <v>131</v>
      </c>
      <c r="B4942" s="227" t="s">
        <v>108</v>
      </c>
      <c r="C4942" s="227" t="s">
        <v>77</v>
      </c>
      <c r="D4942" s="230">
        <v>221</v>
      </c>
      <c r="E4942" s="231">
        <v>5.5473329999999998E-3</v>
      </c>
      <c r="F4942" s="231">
        <v>8.3904157E-4</v>
      </c>
      <c r="G4942" s="231">
        <v>1.3113790100000001E-3</v>
      </c>
      <c r="H4942" s="231">
        <v>3.39691195E-3</v>
      </c>
    </row>
    <row r="4943" spans="1:8">
      <c r="A4943" s="227" t="s">
        <v>131</v>
      </c>
      <c r="B4943" s="227" t="s">
        <v>109</v>
      </c>
      <c r="C4943" s="227" t="s">
        <v>77</v>
      </c>
      <c r="D4943" s="230">
        <v>457</v>
      </c>
      <c r="E4943" s="231">
        <v>6.1034116900000003E-3</v>
      </c>
      <c r="F4943" s="231">
        <v>7.4942738999999995E-4</v>
      </c>
      <c r="G4943" s="231">
        <v>1.47727708E-3</v>
      </c>
      <c r="H4943" s="231">
        <v>3.8767067399999998E-3</v>
      </c>
    </row>
    <row r="4944" spans="1:8">
      <c r="A4944" s="227" t="s">
        <v>131</v>
      </c>
      <c r="B4944" s="227" t="s">
        <v>110</v>
      </c>
      <c r="C4944" s="227" t="s">
        <v>77</v>
      </c>
      <c r="D4944" s="230">
        <v>108</v>
      </c>
      <c r="E4944" s="231">
        <v>6.0292350099999999E-3</v>
      </c>
      <c r="F4944" s="231">
        <v>7.9185930999999996E-4</v>
      </c>
      <c r="G4944" s="231">
        <v>1.3904961799999999E-3</v>
      </c>
      <c r="H4944" s="231">
        <v>3.8468790499999999E-3</v>
      </c>
    </row>
    <row r="4945" spans="1:8">
      <c r="A4945" s="227" t="s">
        <v>131</v>
      </c>
      <c r="B4945" s="227" t="s">
        <v>108</v>
      </c>
      <c r="C4945" s="227" t="s">
        <v>78</v>
      </c>
      <c r="D4945" s="230">
        <v>50</v>
      </c>
      <c r="E4945" s="231">
        <v>5.6442126899999999E-3</v>
      </c>
      <c r="F4945" s="231">
        <v>8.5555527000000004E-4</v>
      </c>
      <c r="G4945" s="231">
        <v>1.50972196E-3</v>
      </c>
      <c r="H4945" s="231">
        <v>3.2789348499999999E-3</v>
      </c>
    </row>
    <row r="4946" spans="1:8">
      <c r="A4946" s="227" t="s">
        <v>131</v>
      </c>
      <c r="B4946" s="227" t="s">
        <v>109</v>
      </c>
      <c r="C4946" s="227" t="s">
        <v>78</v>
      </c>
      <c r="D4946" s="230">
        <v>159</v>
      </c>
      <c r="E4946" s="231">
        <v>7.0681193599999997E-3</v>
      </c>
      <c r="F4946" s="231">
        <v>7.3564498999999998E-4</v>
      </c>
      <c r="G4946" s="231">
        <v>2.01024899E-3</v>
      </c>
      <c r="H4946" s="231">
        <v>4.3222249000000003E-3</v>
      </c>
    </row>
    <row r="4947" spans="1:8">
      <c r="A4947" s="227" t="s">
        <v>131</v>
      </c>
      <c r="B4947" s="227" t="s">
        <v>110</v>
      </c>
      <c r="C4947" s="227" t="s">
        <v>78</v>
      </c>
      <c r="D4947" s="230">
        <v>47</v>
      </c>
      <c r="E4947" s="231">
        <v>5.3679075700000002E-3</v>
      </c>
      <c r="F4947" s="231">
        <v>9.0868774000000001E-4</v>
      </c>
      <c r="G4947" s="231">
        <v>1.36549423E-3</v>
      </c>
      <c r="H4947" s="231">
        <v>3.0937251500000001E-3</v>
      </c>
    </row>
    <row r="4948" spans="1:8">
      <c r="A4948" s="227" t="s">
        <v>131</v>
      </c>
      <c r="B4948" s="227" t="s">
        <v>108</v>
      </c>
      <c r="C4948" s="227" t="s">
        <v>79</v>
      </c>
      <c r="D4948" s="230">
        <v>2894</v>
      </c>
      <c r="E4948" s="231">
        <v>4.2036722700000001E-3</v>
      </c>
      <c r="F4948" s="231">
        <v>9.4581837E-4</v>
      </c>
      <c r="G4948" s="231">
        <v>6.6781664000000005E-4</v>
      </c>
      <c r="H4948" s="231">
        <v>2.5900367799999999E-3</v>
      </c>
    </row>
    <row r="4949" spans="1:8">
      <c r="A4949" s="227" t="s">
        <v>131</v>
      </c>
      <c r="B4949" s="227" t="s">
        <v>109</v>
      </c>
      <c r="C4949" s="227" t="s">
        <v>79</v>
      </c>
      <c r="D4949" s="230">
        <v>1653</v>
      </c>
      <c r="E4949" s="231">
        <v>4.3434073699999999E-3</v>
      </c>
      <c r="F4949" s="231">
        <v>7.6651433999999998E-4</v>
      </c>
      <c r="G4949" s="231">
        <v>7.3196717000000001E-4</v>
      </c>
      <c r="H4949" s="231">
        <v>2.8449253700000001E-3</v>
      </c>
    </row>
    <row r="4950" spans="1:8">
      <c r="A4950" s="227" t="s">
        <v>131</v>
      </c>
      <c r="B4950" s="227" t="s">
        <v>110</v>
      </c>
      <c r="C4950" s="227" t="s">
        <v>79</v>
      </c>
      <c r="D4950" s="230">
        <v>361</v>
      </c>
      <c r="E4950" s="231">
        <v>4.20969247E-3</v>
      </c>
      <c r="F4950" s="231">
        <v>9.4692571999999999E-4</v>
      </c>
      <c r="G4950" s="231">
        <v>7.1393737000000003E-4</v>
      </c>
      <c r="H4950" s="231">
        <v>2.5488288899999999E-3</v>
      </c>
    </row>
    <row r="4951" spans="1:8">
      <c r="A4951" s="227" t="s">
        <v>131</v>
      </c>
      <c r="B4951" s="227" t="s">
        <v>108</v>
      </c>
      <c r="C4951" s="227" t="s">
        <v>80</v>
      </c>
      <c r="D4951" s="230">
        <v>527</v>
      </c>
      <c r="E4951" s="231">
        <v>4.4534706600000001E-3</v>
      </c>
      <c r="F4951" s="231">
        <v>9.9130712000000004E-4</v>
      </c>
      <c r="G4951" s="231">
        <v>4.8879025999999995E-4</v>
      </c>
      <c r="H4951" s="231">
        <v>2.9733728E-3</v>
      </c>
    </row>
    <row r="4952" spans="1:8">
      <c r="A4952" s="227" t="s">
        <v>131</v>
      </c>
      <c r="B4952" s="227" t="s">
        <v>109</v>
      </c>
      <c r="C4952" s="227" t="s">
        <v>80</v>
      </c>
      <c r="D4952" s="230">
        <v>1093</v>
      </c>
      <c r="E4952" s="231">
        <v>4.5661996599999999E-3</v>
      </c>
      <c r="F4952" s="231">
        <v>7.8418827999999997E-4</v>
      </c>
      <c r="G4952" s="231">
        <v>4.8443778000000002E-4</v>
      </c>
      <c r="H4952" s="231">
        <v>3.2975731200000002E-3</v>
      </c>
    </row>
    <row r="4953" spans="1:8">
      <c r="A4953" s="227" t="s">
        <v>131</v>
      </c>
      <c r="B4953" s="227" t="s">
        <v>110</v>
      </c>
      <c r="C4953" s="227" t="s">
        <v>80</v>
      </c>
      <c r="D4953" s="230">
        <v>185</v>
      </c>
      <c r="E4953" s="231">
        <v>4.3231353899999998E-3</v>
      </c>
      <c r="F4953" s="231">
        <v>9.3287012999999995E-4</v>
      </c>
      <c r="G4953" s="231">
        <v>5.1958183999999998E-4</v>
      </c>
      <c r="H4953" s="231">
        <v>2.87068293E-3</v>
      </c>
    </row>
    <row r="4954" spans="1:8">
      <c r="A4954" s="227" t="s">
        <v>131</v>
      </c>
      <c r="B4954" s="227" t="s">
        <v>108</v>
      </c>
      <c r="C4954" s="227" t="s">
        <v>119</v>
      </c>
      <c r="D4954" s="230">
        <v>276</v>
      </c>
      <c r="E4954" s="231">
        <v>5.0383703199999999E-3</v>
      </c>
      <c r="F4954" s="231">
        <v>1.06313716E-3</v>
      </c>
      <c r="G4954" s="231">
        <v>8.1655905999999999E-4</v>
      </c>
      <c r="H4954" s="231">
        <v>3.1586735900000001E-3</v>
      </c>
    </row>
    <row r="4955" spans="1:8">
      <c r="A4955" s="227" t="s">
        <v>131</v>
      </c>
      <c r="B4955" s="227" t="s">
        <v>109</v>
      </c>
      <c r="C4955" s="227" t="s">
        <v>119</v>
      </c>
      <c r="D4955" s="230">
        <v>371</v>
      </c>
      <c r="E4955" s="231">
        <v>5.9567170799999999E-3</v>
      </c>
      <c r="F4955" s="231">
        <v>8.6306378999999995E-4</v>
      </c>
      <c r="G4955" s="231">
        <v>1.14963911E-3</v>
      </c>
      <c r="H4955" s="231">
        <v>3.9440136900000004E-3</v>
      </c>
    </row>
    <row r="4956" spans="1:8">
      <c r="A4956" s="227" t="s">
        <v>131</v>
      </c>
      <c r="B4956" s="227" t="s">
        <v>110</v>
      </c>
      <c r="C4956" s="227" t="s">
        <v>119</v>
      </c>
      <c r="D4956" s="230">
        <v>87</v>
      </c>
      <c r="E4956" s="231">
        <v>5.0888673599999998E-3</v>
      </c>
      <c r="F4956" s="231">
        <v>9.9430586000000005E-4</v>
      </c>
      <c r="G4956" s="231">
        <v>9.7368534999999997E-4</v>
      </c>
      <c r="H4956" s="231">
        <v>3.1208756200000001E-3</v>
      </c>
    </row>
    <row r="4957" spans="1:8">
      <c r="A4957" s="227" t="s">
        <v>131</v>
      </c>
      <c r="B4957" s="227" t="s">
        <v>108</v>
      </c>
      <c r="C4957" s="227" t="s">
        <v>82</v>
      </c>
      <c r="D4957" s="230">
        <v>69</v>
      </c>
      <c r="E4957" s="231">
        <v>6.4781264199999999E-3</v>
      </c>
      <c r="F4957" s="231">
        <v>1.0830982500000001E-3</v>
      </c>
      <c r="G4957" s="231">
        <v>1.66700191E-3</v>
      </c>
      <c r="H4957" s="231">
        <v>3.7280257699999998E-3</v>
      </c>
    </row>
    <row r="4958" spans="1:8">
      <c r="A4958" s="227" t="s">
        <v>131</v>
      </c>
      <c r="B4958" s="227" t="s">
        <v>109</v>
      </c>
      <c r="C4958" s="227" t="s">
        <v>82</v>
      </c>
      <c r="D4958" s="230">
        <v>220</v>
      </c>
      <c r="E4958" s="231">
        <v>7.5197808800000002E-3</v>
      </c>
      <c r="F4958" s="231">
        <v>1.11789751E-3</v>
      </c>
      <c r="G4958" s="231">
        <v>1.7365317700000001E-3</v>
      </c>
      <c r="H4958" s="231">
        <v>4.6653511999999999E-3</v>
      </c>
    </row>
    <row r="4959" spans="1:8">
      <c r="A4959" s="227" t="s">
        <v>131</v>
      </c>
      <c r="B4959" s="227" t="s">
        <v>110</v>
      </c>
      <c r="C4959" s="227" t="s">
        <v>82</v>
      </c>
      <c r="D4959" s="230">
        <v>40</v>
      </c>
      <c r="E4959" s="231">
        <v>8.4461803399999997E-3</v>
      </c>
      <c r="F4959" s="231">
        <v>1.28067105E-3</v>
      </c>
      <c r="G4959" s="231">
        <v>2.6059025099999999E-3</v>
      </c>
      <c r="H4959" s="231">
        <v>4.5596062199999999E-3</v>
      </c>
    </row>
    <row r="4960" spans="1:8">
      <c r="A4960" s="227" t="s">
        <v>131</v>
      </c>
      <c r="B4960" s="227" t="s">
        <v>108</v>
      </c>
      <c r="C4960" s="227" t="s">
        <v>83</v>
      </c>
      <c r="D4960" s="230">
        <v>129</v>
      </c>
      <c r="E4960" s="231">
        <v>5.1335053300000004E-3</v>
      </c>
      <c r="F4960" s="231">
        <v>9.9886929000000003E-4</v>
      </c>
      <c r="G4960" s="231">
        <v>8.9685589000000003E-4</v>
      </c>
      <c r="H4960" s="231">
        <v>3.2377797099999999E-3</v>
      </c>
    </row>
    <row r="4961" spans="1:8">
      <c r="A4961" s="227" t="s">
        <v>131</v>
      </c>
      <c r="B4961" s="227" t="s">
        <v>109</v>
      </c>
      <c r="C4961" s="227" t="s">
        <v>83</v>
      </c>
      <c r="D4961" s="230">
        <v>245</v>
      </c>
      <c r="E4961" s="231">
        <v>5.1857518299999999E-3</v>
      </c>
      <c r="F4961" s="231">
        <v>8.0064226E-4</v>
      </c>
      <c r="G4961" s="231">
        <v>7.9700465999999999E-4</v>
      </c>
      <c r="H4961" s="231">
        <v>3.5881044499999999E-3</v>
      </c>
    </row>
    <row r="4962" spans="1:8">
      <c r="A4962" s="227" t="s">
        <v>131</v>
      </c>
      <c r="B4962" s="227" t="s">
        <v>110</v>
      </c>
      <c r="C4962" s="227" t="s">
        <v>83</v>
      </c>
      <c r="D4962" s="230">
        <v>52</v>
      </c>
      <c r="E4962" s="231">
        <v>5.5729164199999999E-3</v>
      </c>
      <c r="F4962" s="231">
        <v>8.6538437000000001E-4</v>
      </c>
      <c r="G4962" s="231">
        <v>7.8770451999999995E-4</v>
      </c>
      <c r="H4962" s="231">
        <v>3.9198270499999997E-3</v>
      </c>
    </row>
    <row r="4963" spans="1:8">
      <c r="A4963" s="227" t="s">
        <v>131</v>
      </c>
      <c r="B4963" s="227" t="s">
        <v>108</v>
      </c>
      <c r="C4963" s="227" t="s">
        <v>84</v>
      </c>
      <c r="D4963" s="230">
        <v>107</v>
      </c>
      <c r="E4963" s="231">
        <v>4.8337441300000004E-3</v>
      </c>
      <c r="F4963" s="231">
        <v>9.4939834E-4</v>
      </c>
      <c r="G4963" s="231">
        <v>9.3122595000000004E-4</v>
      </c>
      <c r="H4963" s="231">
        <v>2.9531193400000001E-3</v>
      </c>
    </row>
    <row r="4964" spans="1:8">
      <c r="A4964" s="227" t="s">
        <v>131</v>
      </c>
      <c r="B4964" s="227" t="s">
        <v>109</v>
      </c>
      <c r="C4964" s="227" t="s">
        <v>84</v>
      </c>
      <c r="D4964" s="230">
        <v>290</v>
      </c>
      <c r="E4964" s="231">
        <v>5.4080457399999999E-3</v>
      </c>
      <c r="F4964" s="231">
        <v>8.0020730000000004E-4</v>
      </c>
      <c r="G4964" s="231">
        <v>9.8511308999999999E-4</v>
      </c>
      <c r="H4964" s="231">
        <v>3.62272485E-3</v>
      </c>
    </row>
    <row r="4965" spans="1:8">
      <c r="A4965" s="227" t="s">
        <v>131</v>
      </c>
      <c r="B4965" s="227" t="s">
        <v>110</v>
      </c>
      <c r="C4965" s="227" t="s">
        <v>84</v>
      </c>
      <c r="D4965" s="230">
        <v>30</v>
      </c>
      <c r="E4965" s="231">
        <v>4.7731479499999998E-3</v>
      </c>
      <c r="F4965" s="231">
        <v>8.1597200999999995E-4</v>
      </c>
      <c r="G4965" s="231">
        <v>1.1300151500000001E-3</v>
      </c>
      <c r="H4965" s="231">
        <v>2.8271603100000001E-3</v>
      </c>
    </row>
    <row r="4966" spans="1:8">
      <c r="A4966" s="227" t="s">
        <v>131</v>
      </c>
      <c r="B4966" s="227" t="s">
        <v>108</v>
      </c>
      <c r="C4966" s="227" t="s">
        <v>87</v>
      </c>
      <c r="D4966" s="230">
        <v>163</v>
      </c>
      <c r="E4966" s="231">
        <v>5.6952252799999997E-3</v>
      </c>
      <c r="F4966" s="231">
        <v>8.7174764999999998E-4</v>
      </c>
      <c r="G4966" s="231">
        <v>1.15030649E-3</v>
      </c>
      <c r="H4966" s="231">
        <v>3.67317063E-3</v>
      </c>
    </row>
    <row r="4967" spans="1:8">
      <c r="A4967" s="227" t="s">
        <v>131</v>
      </c>
      <c r="B4967" s="227" t="s">
        <v>109</v>
      </c>
      <c r="C4967" s="227" t="s">
        <v>87</v>
      </c>
      <c r="D4967" s="230">
        <v>379</v>
      </c>
      <c r="E4967" s="231">
        <v>6.2400442300000001E-3</v>
      </c>
      <c r="F4967" s="231">
        <v>6.7954142999999999E-4</v>
      </c>
      <c r="G4967" s="231">
        <v>1.22071337E-3</v>
      </c>
      <c r="H4967" s="231">
        <v>4.3397889300000004E-3</v>
      </c>
    </row>
    <row r="4968" spans="1:8">
      <c r="A4968" s="227" t="s">
        <v>131</v>
      </c>
      <c r="B4968" s="227" t="s">
        <v>110</v>
      </c>
      <c r="C4968" s="227" t="s">
        <v>87</v>
      </c>
      <c r="D4968" s="230">
        <v>50</v>
      </c>
      <c r="E4968" s="231">
        <v>6.4120367799999998E-3</v>
      </c>
      <c r="F4968" s="231">
        <v>7.5555529999999998E-4</v>
      </c>
      <c r="G4968" s="231">
        <v>1.50694419E-3</v>
      </c>
      <c r="H4968" s="231">
        <v>4.1495367600000001E-3</v>
      </c>
    </row>
    <row r="4969" spans="1:8">
      <c r="A4969" s="227" t="s">
        <v>131</v>
      </c>
      <c r="B4969" s="227" t="s">
        <v>108</v>
      </c>
      <c r="C4969" s="227" t="s">
        <v>88</v>
      </c>
      <c r="D4969" s="230">
        <v>185</v>
      </c>
      <c r="E4969" s="231">
        <v>4.2139011600000002E-3</v>
      </c>
      <c r="F4969" s="231">
        <v>8.5203931999999999E-4</v>
      </c>
      <c r="G4969" s="231">
        <v>6.7811539000000004E-4</v>
      </c>
      <c r="H4969" s="231">
        <v>2.6837460300000002E-3</v>
      </c>
    </row>
    <row r="4970" spans="1:8">
      <c r="A4970" s="227" t="s">
        <v>131</v>
      </c>
      <c r="B4970" s="227" t="s">
        <v>109</v>
      </c>
      <c r="C4970" s="227" t="s">
        <v>88</v>
      </c>
      <c r="D4970" s="230">
        <v>637</v>
      </c>
      <c r="E4970" s="231">
        <v>4.8667434499999997E-3</v>
      </c>
      <c r="F4970" s="231">
        <v>7.1250483999999998E-4</v>
      </c>
      <c r="G4970" s="231">
        <v>8.2194072E-4</v>
      </c>
      <c r="H4970" s="231">
        <v>3.3322974300000001E-3</v>
      </c>
    </row>
    <row r="4971" spans="1:8">
      <c r="A4971" s="227" t="s">
        <v>131</v>
      </c>
      <c r="B4971" s="227" t="s">
        <v>110</v>
      </c>
      <c r="C4971" s="227" t="s">
        <v>88</v>
      </c>
      <c r="D4971" s="230">
        <v>100</v>
      </c>
      <c r="E4971" s="231">
        <v>4.6693284600000003E-3</v>
      </c>
      <c r="F4971" s="231">
        <v>8.6134237000000001E-4</v>
      </c>
      <c r="G4971" s="231">
        <v>8.2905068999999997E-4</v>
      </c>
      <c r="H4971" s="231">
        <v>2.9789349400000001E-3</v>
      </c>
    </row>
    <row r="4972" spans="1:8">
      <c r="A4972" s="227" t="s">
        <v>131</v>
      </c>
      <c r="B4972" s="227" t="s">
        <v>108</v>
      </c>
      <c r="C4972" s="227" t="s">
        <v>89</v>
      </c>
      <c r="D4972" s="230">
        <v>98</v>
      </c>
      <c r="E4972" s="231">
        <v>5.2091598399999998E-3</v>
      </c>
      <c r="F4972" s="231">
        <v>1.15575372E-3</v>
      </c>
      <c r="G4972" s="231">
        <v>8.6734671000000005E-4</v>
      </c>
      <c r="H4972" s="231">
        <v>3.18605894E-3</v>
      </c>
    </row>
    <row r="4973" spans="1:8">
      <c r="A4973" s="227" t="s">
        <v>131</v>
      </c>
      <c r="B4973" s="227" t="s">
        <v>109</v>
      </c>
      <c r="C4973" s="227" t="s">
        <v>89</v>
      </c>
      <c r="D4973" s="230">
        <v>250</v>
      </c>
      <c r="E4973" s="231">
        <v>6.1902775399999997E-3</v>
      </c>
      <c r="F4973" s="231">
        <v>9.6240716999999995E-4</v>
      </c>
      <c r="G4973" s="231">
        <v>1.0297683E-3</v>
      </c>
      <c r="H4973" s="231">
        <v>4.1981016000000003E-3</v>
      </c>
    </row>
    <row r="4974" spans="1:8">
      <c r="A4974" s="227" t="s">
        <v>131</v>
      </c>
      <c r="B4974" s="227" t="s">
        <v>110</v>
      </c>
      <c r="C4974" s="227" t="s">
        <v>89</v>
      </c>
      <c r="D4974" s="230">
        <v>36</v>
      </c>
      <c r="E4974" s="231">
        <v>6.6775975000000001E-3</v>
      </c>
      <c r="F4974" s="231">
        <v>9.6289843000000003E-4</v>
      </c>
      <c r="G4974" s="231">
        <v>8.5905327000000004E-4</v>
      </c>
      <c r="H4974" s="231">
        <v>4.85564534E-3</v>
      </c>
    </row>
    <row r="4975" spans="1:8">
      <c r="A4975" s="227" t="s">
        <v>131</v>
      </c>
      <c r="B4975" s="227" t="s">
        <v>108</v>
      </c>
      <c r="C4975" s="227" t="s">
        <v>90</v>
      </c>
      <c r="D4975" s="230">
        <v>73</v>
      </c>
      <c r="E4975" s="231">
        <v>5.3927255599999996E-3</v>
      </c>
      <c r="F4975" s="231">
        <v>8.0431866000000001E-4</v>
      </c>
      <c r="G4975" s="231">
        <v>1.17611595E-3</v>
      </c>
      <c r="H4975" s="231">
        <v>3.4122904500000001E-3</v>
      </c>
    </row>
    <row r="4976" spans="1:8">
      <c r="A4976" s="227" t="s">
        <v>131</v>
      </c>
      <c r="B4976" s="227" t="s">
        <v>109</v>
      </c>
      <c r="C4976" s="227" t="s">
        <v>90</v>
      </c>
      <c r="D4976" s="230">
        <v>233</v>
      </c>
      <c r="E4976" s="231">
        <v>6.6709880699999998E-3</v>
      </c>
      <c r="F4976" s="231">
        <v>7.1033993000000001E-4</v>
      </c>
      <c r="G4976" s="231">
        <v>1.3418969299999999E-3</v>
      </c>
      <c r="H4976" s="231">
        <v>4.61875076E-3</v>
      </c>
    </row>
    <row r="4977" spans="1:8">
      <c r="A4977" s="227" t="s">
        <v>131</v>
      </c>
      <c r="B4977" s="227" t="s">
        <v>110</v>
      </c>
      <c r="C4977" s="227" t="s">
        <v>90</v>
      </c>
      <c r="D4977" s="230">
        <v>28</v>
      </c>
      <c r="E4977" s="231">
        <v>5.3364745900000001E-3</v>
      </c>
      <c r="F4977" s="231">
        <v>8.0439788000000005E-4</v>
      </c>
      <c r="G4977" s="231">
        <v>1.37814129E-3</v>
      </c>
      <c r="H4977" s="231">
        <v>3.1539349599999998E-3</v>
      </c>
    </row>
    <row r="4978" spans="1:8">
      <c r="A4978" s="227" t="s">
        <v>131</v>
      </c>
      <c r="B4978" s="227" t="s">
        <v>108</v>
      </c>
      <c r="C4978" s="227" t="s">
        <v>91</v>
      </c>
      <c r="D4978" s="230">
        <v>220</v>
      </c>
      <c r="E4978" s="231">
        <v>4.72858772E-3</v>
      </c>
      <c r="F4978" s="231">
        <v>9.9195051000000004E-4</v>
      </c>
      <c r="G4978" s="231">
        <v>5.4708521000000003E-4</v>
      </c>
      <c r="H4978" s="231">
        <v>3.1895515200000002E-3</v>
      </c>
    </row>
    <row r="4979" spans="1:8">
      <c r="A4979" s="227" t="s">
        <v>131</v>
      </c>
      <c r="B4979" s="227" t="s">
        <v>109</v>
      </c>
      <c r="C4979" s="227" t="s">
        <v>91</v>
      </c>
      <c r="D4979" s="230">
        <v>572</v>
      </c>
      <c r="E4979" s="231">
        <v>4.8622844599999996E-3</v>
      </c>
      <c r="F4979" s="231">
        <v>8.0743305999999996E-4</v>
      </c>
      <c r="G4979" s="231">
        <v>5.1423668000000005E-4</v>
      </c>
      <c r="H4979" s="231">
        <v>3.54061424E-3</v>
      </c>
    </row>
    <row r="4980" spans="1:8">
      <c r="A4980" s="227" t="s">
        <v>131</v>
      </c>
      <c r="B4980" s="227" t="s">
        <v>110</v>
      </c>
      <c r="C4980" s="227" t="s">
        <v>91</v>
      </c>
      <c r="D4980" s="230">
        <v>87</v>
      </c>
      <c r="E4980" s="231">
        <v>4.7560129899999999E-3</v>
      </c>
      <c r="F4980" s="231">
        <v>8.9692397999999998E-4</v>
      </c>
      <c r="G4980" s="231">
        <v>5.5489014000000003E-4</v>
      </c>
      <c r="H4980" s="231">
        <v>3.3041983499999998E-3</v>
      </c>
    </row>
    <row r="4981" spans="1:8">
      <c r="A4981" s="227" t="s">
        <v>131</v>
      </c>
      <c r="B4981" s="227" t="s">
        <v>108</v>
      </c>
      <c r="C4981" s="227" t="s">
        <v>92</v>
      </c>
      <c r="D4981" s="230">
        <v>98</v>
      </c>
      <c r="E4981" s="231">
        <v>4.9950394299999997E-3</v>
      </c>
      <c r="F4981" s="231">
        <v>7.9754790999999995E-4</v>
      </c>
      <c r="G4981" s="231">
        <v>1.08937995E-3</v>
      </c>
      <c r="H4981" s="231">
        <v>3.1081111100000002E-3</v>
      </c>
    </row>
    <row r="4982" spans="1:8">
      <c r="A4982" s="227" t="s">
        <v>131</v>
      </c>
      <c r="B4982" s="227" t="s">
        <v>109</v>
      </c>
      <c r="C4982" s="227" t="s">
        <v>92</v>
      </c>
      <c r="D4982" s="230">
        <v>260</v>
      </c>
      <c r="E4982" s="231">
        <v>6.6627490499999997E-3</v>
      </c>
      <c r="F4982" s="231">
        <v>7.9936763000000002E-4</v>
      </c>
      <c r="G4982" s="231">
        <v>1.4826831899999999E-3</v>
      </c>
      <c r="H4982" s="231">
        <v>4.3806977799999997E-3</v>
      </c>
    </row>
    <row r="4983" spans="1:8">
      <c r="A4983" s="227" t="s">
        <v>131</v>
      </c>
      <c r="B4983" s="227" t="s">
        <v>110</v>
      </c>
      <c r="C4983" s="227" t="s">
        <v>92</v>
      </c>
      <c r="D4983" s="230">
        <v>52</v>
      </c>
      <c r="E4983" s="231">
        <v>6.1456105399999997E-3</v>
      </c>
      <c r="F4983" s="231">
        <v>8.0417531999999999E-4</v>
      </c>
      <c r="G4983" s="231">
        <v>1.3517180299999999E-3</v>
      </c>
      <c r="H4983" s="231">
        <v>3.9897166000000001E-3</v>
      </c>
    </row>
    <row r="4984" spans="1:8">
      <c r="A4984" s="227" t="s">
        <v>131</v>
      </c>
      <c r="B4984" s="227" t="s">
        <v>108</v>
      </c>
      <c r="C4984" s="227" t="s">
        <v>93</v>
      </c>
      <c r="D4984" s="230">
        <v>68</v>
      </c>
      <c r="E4984" s="231">
        <v>5.3470517999999996E-3</v>
      </c>
      <c r="F4984" s="231">
        <v>1.1458331E-3</v>
      </c>
      <c r="G4984" s="231">
        <v>1.2605526000000001E-3</v>
      </c>
      <c r="H4984" s="231">
        <v>2.9406656499999999E-3</v>
      </c>
    </row>
    <row r="4985" spans="1:8">
      <c r="A4985" s="227" t="s">
        <v>131</v>
      </c>
      <c r="B4985" s="227" t="s">
        <v>109</v>
      </c>
      <c r="C4985" s="227" t="s">
        <v>93</v>
      </c>
      <c r="D4985" s="230">
        <v>196</v>
      </c>
      <c r="E4985" s="231">
        <v>6.9936340200000002E-3</v>
      </c>
      <c r="F4985" s="231">
        <v>9.8479991999999997E-4</v>
      </c>
      <c r="G4985" s="231">
        <v>1.6359597199999999E-3</v>
      </c>
      <c r="H4985" s="231">
        <v>4.3728738900000001E-3</v>
      </c>
    </row>
    <row r="4986" spans="1:8">
      <c r="A4986" s="227" t="s">
        <v>131</v>
      </c>
      <c r="B4986" s="227" t="s">
        <v>110</v>
      </c>
      <c r="C4986" s="227" t="s">
        <v>93</v>
      </c>
      <c r="D4986" s="230">
        <v>29</v>
      </c>
      <c r="E4986" s="231">
        <v>6.3302201299999996E-3</v>
      </c>
      <c r="F4986" s="231">
        <v>1.20290533E-3</v>
      </c>
      <c r="G4986" s="231">
        <v>1.3250317E-3</v>
      </c>
      <c r="H4986" s="231">
        <v>3.8022826999999999E-3</v>
      </c>
    </row>
    <row r="4987" spans="1:8">
      <c r="A4987" s="227" t="s">
        <v>131</v>
      </c>
      <c r="B4987" s="227" t="s">
        <v>108</v>
      </c>
      <c r="C4987" s="227" t="s">
        <v>94</v>
      </c>
      <c r="D4987" s="230">
        <v>76</v>
      </c>
      <c r="E4987" s="231">
        <v>5.3333635200000003E-3</v>
      </c>
      <c r="F4987" s="231">
        <v>1.0203457799999999E-3</v>
      </c>
      <c r="G4987" s="231">
        <v>1.22136914E-3</v>
      </c>
      <c r="H4987" s="231">
        <v>3.0916481400000001E-3</v>
      </c>
    </row>
    <row r="4988" spans="1:8">
      <c r="A4988" s="227" t="s">
        <v>131</v>
      </c>
      <c r="B4988" s="227" t="s">
        <v>109</v>
      </c>
      <c r="C4988" s="227" t="s">
        <v>94</v>
      </c>
      <c r="D4988" s="230">
        <v>209</v>
      </c>
      <c r="E4988" s="231">
        <v>6.43823077E-3</v>
      </c>
      <c r="F4988" s="231">
        <v>7.3858072999999998E-4</v>
      </c>
      <c r="G4988" s="231">
        <v>1.3471887500000001E-3</v>
      </c>
      <c r="H4988" s="231">
        <v>4.3524607800000002E-3</v>
      </c>
    </row>
    <row r="4989" spans="1:8">
      <c r="A4989" s="227" t="s">
        <v>131</v>
      </c>
      <c r="B4989" s="227" t="s">
        <v>110</v>
      </c>
      <c r="C4989" s="227" t="s">
        <v>94</v>
      </c>
      <c r="D4989" s="230">
        <v>54</v>
      </c>
      <c r="E4989" s="231">
        <v>5.20447503E-3</v>
      </c>
      <c r="F4989" s="231">
        <v>7.8210710999999998E-4</v>
      </c>
      <c r="G4989" s="231">
        <v>1.4671208099999999E-3</v>
      </c>
      <c r="H4989" s="231">
        <v>2.9552466599999999E-3</v>
      </c>
    </row>
    <row r="4990" spans="1:8">
      <c r="A4990" s="227" t="s">
        <v>131</v>
      </c>
      <c r="B4990" s="227" t="s">
        <v>108</v>
      </c>
      <c r="C4990" s="227" t="s">
        <v>95</v>
      </c>
      <c r="D4990" s="230">
        <v>18</v>
      </c>
      <c r="E4990" s="231">
        <v>6.5869339000000004E-3</v>
      </c>
      <c r="F4990" s="231">
        <v>7.0666125999999997E-4</v>
      </c>
      <c r="G4990" s="231">
        <v>9.1049358999999999E-4</v>
      </c>
      <c r="H4990" s="231">
        <v>4.9697785799999996E-3</v>
      </c>
    </row>
    <row r="4991" spans="1:8">
      <c r="A4991" s="227" t="s">
        <v>131</v>
      </c>
      <c r="B4991" s="227" t="s">
        <v>109</v>
      </c>
      <c r="C4991" s="227" t="s">
        <v>95</v>
      </c>
      <c r="D4991" s="230">
        <v>116</v>
      </c>
      <c r="E4991" s="231">
        <v>7.18909618E-3</v>
      </c>
      <c r="F4991" s="231">
        <v>6.4445620000000003E-4</v>
      </c>
      <c r="G4991" s="231">
        <v>1.0923528899999999E-3</v>
      </c>
      <c r="H4991" s="231">
        <v>5.4522866399999998E-3</v>
      </c>
    </row>
    <row r="4992" spans="1:8">
      <c r="A4992" s="227" t="s">
        <v>131</v>
      </c>
      <c r="B4992" s="227" t="s">
        <v>110</v>
      </c>
      <c r="C4992" s="227" t="s">
        <v>95</v>
      </c>
      <c r="D4992" s="230">
        <v>7</v>
      </c>
      <c r="E4992" s="231">
        <v>5.8796294599999998E-3</v>
      </c>
      <c r="F4992" s="231">
        <v>6.0681190000000005E-4</v>
      </c>
      <c r="G4992" s="231">
        <v>1.36408709E-3</v>
      </c>
      <c r="H4992" s="231">
        <v>3.9087299500000002E-3</v>
      </c>
    </row>
    <row r="4993" spans="1:8">
      <c r="A4993" s="227" t="s">
        <v>131</v>
      </c>
      <c r="B4993" s="227" t="s">
        <v>108</v>
      </c>
      <c r="C4993" s="227" t="s">
        <v>96</v>
      </c>
      <c r="D4993" s="230">
        <v>143</v>
      </c>
      <c r="E4993" s="231">
        <v>5.7783764699999999E-3</v>
      </c>
      <c r="F4993" s="231">
        <v>1.07428428E-3</v>
      </c>
      <c r="G4993" s="231">
        <v>1.05631613E-3</v>
      </c>
      <c r="H4993" s="231">
        <v>3.6477755800000001E-3</v>
      </c>
    </row>
    <row r="4994" spans="1:8">
      <c r="A4994" s="227" t="s">
        <v>131</v>
      </c>
      <c r="B4994" s="227" t="s">
        <v>109</v>
      </c>
      <c r="C4994" s="227" t="s">
        <v>96</v>
      </c>
      <c r="D4994" s="230">
        <v>366</v>
      </c>
      <c r="E4994" s="231">
        <v>6.0242104500000003E-3</v>
      </c>
      <c r="F4994" s="231">
        <v>8.5458386000000005E-4</v>
      </c>
      <c r="G4994" s="231">
        <v>1.2535099300000001E-3</v>
      </c>
      <c r="H4994" s="231">
        <v>3.91611618E-3</v>
      </c>
    </row>
    <row r="4995" spans="1:8">
      <c r="A4995" s="227" t="s">
        <v>131</v>
      </c>
      <c r="B4995" s="227" t="s">
        <v>110</v>
      </c>
      <c r="C4995" s="227" t="s">
        <v>96</v>
      </c>
      <c r="D4995" s="230">
        <v>61</v>
      </c>
      <c r="E4995" s="231">
        <v>5.4804186799999998E-3</v>
      </c>
      <c r="F4995" s="231">
        <v>9.3882795000000004E-4</v>
      </c>
      <c r="G4995" s="231">
        <v>1.1911806799999999E-3</v>
      </c>
      <c r="H4995" s="231">
        <v>3.3504096100000001E-3</v>
      </c>
    </row>
    <row r="4996" spans="1:8">
      <c r="A4996" s="227" t="s">
        <v>131</v>
      </c>
      <c r="B4996" s="227" t="s">
        <v>108</v>
      </c>
      <c r="C4996" s="227" t="s">
        <v>97</v>
      </c>
      <c r="D4996" s="230">
        <v>59</v>
      </c>
      <c r="E4996" s="231">
        <v>5.3617386399999996E-3</v>
      </c>
      <c r="F4996" s="231">
        <v>7.3897497000000002E-4</v>
      </c>
      <c r="G4996" s="231">
        <v>1.1538760999999999E-3</v>
      </c>
      <c r="H4996" s="231">
        <v>3.46888708E-3</v>
      </c>
    </row>
    <row r="4997" spans="1:8">
      <c r="A4997" s="227" t="s">
        <v>131</v>
      </c>
      <c r="B4997" s="227" t="s">
        <v>109</v>
      </c>
      <c r="C4997" s="227" t="s">
        <v>97</v>
      </c>
      <c r="D4997" s="230">
        <v>181</v>
      </c>
      <c r="E4997" s="231">
        <v>7.2620598299999997E-3</v>
      </c>
      <c r="F4997" s="231">
        <v>6.7468512999999998E-4</v>
      </c>
      <c r="G4997" s="231">
        <v>1.4240584999999999E-3</v>
      </c>
      <c r="H4997" s="231">
        <v>5.1633156999999997E-3</v>
      </c>
    </row>
    <row r="4998" spans="1:8">
      <c r="A4998" s="227" t="s">
        <v>131</v>
      </c>
      <c r="B4998" s="227" t="s">
        <v>110</v>
      </c>
      <c r="C4998" s="227" t="s">
        <v>97</v>
      </c>
      <c r="D4998" s="230">
        <v>37</v>
      </c>
      <c r="E4998" s="231">
        <v>6.62756484E-3</v>
      </c>
      <c r="F4998" s="231">
        <v>6.3938913999999996E-4</v>
      </c>
      <c r="G4998" s="231">
        <v>1.87249725E-3</v>
      </c>
      <c r="H4998" s="231">
        <v>4.1156779399999996E-3</v>
      </c>
    </row>
    <row r="4999" spans="1:8">
      <c r="A4999" s="227" t="s">
        <v>131</v>
      </c>
      <c r="B4999" s="227" t="s">
        <v>108</v>
      </c>
      <c r="C4999" s="227" t="s">
        <v>98</v>
      </c>
      <c r="D4999" s="230">
        <v>28</v>
      </c>
      <c r="E4999" s="231">
        <v>5.5423278399999998E-3</v>
      </c>
      <c r="F4999" s="231">
        <v>1.4715584E-4</v>
      </c>
      <c r="G4999" s="231">
        <v>1.45957318E-3</v>
      </c>
      <c r="H4999" s="231">
        <v>3.9244375899999996E-3</v>
      </c>
    </row>
    <row r="5000" spans="1:8">
      <c r="A5000" s="227" t="s">
        <v>131</v>
      </c>
      <c r="B5000" s="227" t="s">
        <v>109</v>
      </c>
      <c r="C5000" s="227" t="s">
        <v>98</v>
      </c>
      <c r="D5000" s="230">
        <v>146</v>
      </c>
      <c r="E5000" s="231">
        <v>6.6976627499999997E-3</v>
      </c>
      <c r="F5000" s="231">
        <v>1.5775597000000001E-4</v>
      </c>
      <c r="G5000" s="231">
        <v>1.6352737400000001E-3</v>
      </c>
      <c r="H5000" s="231">
        <v>4.8928999199999998E-3</v>
      </c>
    </row>
    <row r="5001" spans="1:8">
      <c r="A5001" s="227" t="s">
        <v>131</v>
      </c>
      <c r="B5001" s="227" t="s">
        <v>110</v>
      </c>
      <c r="C5001" s="227" t="s">
        <v>98</v>
      </c>
      <c r="D5001" s="230">
        <v>31</v>
      </c>
      <c r="E5001" s="231">
        <v>5.2266275900000004E-3</v>
      </c>
      <c r="F5001" s="231">
        <v>1.4747582E-4</v>
      </c>
      <c r="G5001" s="231">
        <v>1.49902896E-3</v>
      </c>
      <c r="H5001" s="231">
        <v>3.5674280800000002E-3</v>
      </c>
    </row>
    <row r="5002" spans="1:8">
      <c r="A5002" s="227" t="s">
        <v>131</v>
      </c>
      <c r="B5002" s="227" t="s">
        <v>108</v>
      </c>
      <c r="C5002" s="227" t="s">
        <v>99</v>
      </c>
      <c r="D5002" s="230">
        <v>168</v>
      </c>
      <c r="E5002" s="231">
        <v>5.0590413399999997E-3</v>
      </c>
      <c r="F5002" s="231">
        <v>9.7304868999999997E-4</v>
      </c>
      <c r="G5002" s="231">
        <v>7.0250471000000004E-4</v>
      </c>
      <c r="H5002" s="231">
        <v>3.3834874200000002E-3</v>
      </c>
    </row>
    <row r="5003" spans="1:8">
      <c r="A5003" s="227" t="s">
        <v>131</v>
      </c>
      <c r="B5003" s="227" t="s">
        <v>109</v>
      </c>
      <c r="C5003" s="227" t="s">
        <v>99</v>
      </c>
      <c r="D5003" s="230">
        <v>412</v>
      </c>
      <c r="E5003" s="231">
        <v>5.2011414400000002E-3</v>
      </c>
      <c r="F5003" s="231">
        <v>8.0588679999999996E-4</v>
      </c>
      <c r="G5003" s="231">
        <v>7.1534495000000003E-4</v>
      </c>
      <c r="H5003" s="231">
        <v>3.6799091700000001E-3</v>
      </c>
    </row>
    <row r="5004" spans="1:8">
      <c r="A5004" s="227" t="s">
        <v>131</v>
      </c>
      <c r="B5004" s="227" t="s">
        <v>110</v>
      </c>
      <c r="C5004" s="227" t="s">
        <v>99</v>
      </c>
      <c r="D5004" s="230">
        <v>31</v>
      </c>
      <c r="E5004" s="231">
        <v>4.8939663200000001E-3</v>
      </c>
      <c r="F5004" s="231">
        <v>9.3861976999999998E-4</v>
      </c>
      <c r="G5004" s="231">
        <v>7.1684562000000004E-4</v>
      </c>
      <c r="H5004" s="231">
        <v>3.2385003899999998E-3</v>
      </c>
    </row>
    <row r="5005" spans="1:8">
      <c r="A5005" s="227" t="s">
        <v>131</v>
      </c>
      <c r="B5005" s="227" t="s">
        <v>108</v>
      </c>
      <c r="C5005" s="227" t="s">
        <v>100</v>
      </c>
      <c r="D5005" s="230">
        <v>110</v>
      </c>
      <c r="E5005" s="231">
        <v>6.3767885100000001E-3</v>
      </c>
      <c r="F5005" s="231">
        <v>1.0777564700000001E-3</v>
      </c>
      <c r="G5005" s="231">
        <v>1.1783457099999999E-3</v>
      </c>
      <c r="H5005" s="231">
        <v>4.1206857800000002E-3</v>
      </c>
    </row>
    <row r="5006" spans="1:8">
      <c r="A5006" s="227" t="s">
        <v>131</v>
      </c>
      <c r="B5006" s="227" t="s">
        <v>109</v>
      </c>
      <c r="C5006" s="227" t="s">
        <v>100</v>
      </c>
      <c r="D5006" s="230">
        <v>365</v>
      </c>
      <c r="E5006" s="231">
        <v>6.7995938800000004E-3</v>
      </c>
      <c r="F5006" s="231">
        <v>8.2689600000000003E-4</v>
      </c>
      <c r="G5006" s="231">
        <v>1.1899731199999999E-3</v>
      </c>
      <c r="H5006" s="231">
        <v>4.7827242600000002E-3</v>
      </c>
    </row>
    <row r="5007" spans="1:8">
      <c r="A5007" s="227" t="s">
        <v>131</v>
      </c>
      <c r="B5007" s="227" t="s">
        <v>110</v>
      </c>
      <c r="C5007" s="227" t="s">
        <v>100</v>
      </c>
      <c r="D5007" s="230">
        <v>69</v>
      </c>
      <c r="E5007" s="231">
        <v>6.5358290899999996E-3</v>
      </c>
      <c r="F5007" s="231">
        <v>9.2475149999999998E-4</v>
      </c>
      <c r="G5007" s="231">
        <v>1.3665791699999999E-3</v>
      </c>
      <c r="H5007" s="231">
        <v>4.2444978799999998E-3</v>
      </c>
    </row>
    <row r="5008" spans="1:8">
      <c r="A5008" s="227" t="s">
        <v>131</v>
      </c>
      <c r="B5008" s="227" t="s">
        <v>108</v>
      </c>
      <c r="C5008" s="227" t="s">
        <v>101</v>
      </c>
      <c r="D5008" s="230">
        <v>69</v>
      </c>
      <c r="E5008" s="231">
        <v>6.0948400800000004E-3</v>
      </c>
      <c r="F5008" s="231">
        <v>6.5167046000000003E-4</v>
      </c>
      <c r="G5008" s="231">
        <v>1.90301237E-3</v>
      </c>
      <c r="H5008" s="231">
        <v>3.54015678E-3</v>
      </c>
    </row>
    <row r="5009" spans="1:8">
      <c r="A5009" s="227" t="s">
        <v>131</v>
      </c>
      <c r="B5009" s="227" t="s">
        <v>109</v>
      </c>
      <c r="C5009" s="227" t="s">
        <v>101</v>
      </c>
      <c r="D5009" s="230">
        <v>164</v>
      </c>
      <c r="E5009" s="231">
        <v>7.0176290699999998E-3</v>
      </c>
      <c r="F5009" s="231">
        <v>6.6840252E-4</v>
      </c>
      <c r="G5009" s="231">
        <v>2.0778989100000002E-3</v>
      </c>
      <c r="H5009" s="231">
        <v>4.2713271099999997E-3</v>
      </c>
    </row>
    <row r="5010" spans="1:8">
      <c r="A5010" s="227" t="s">
        <v>131</v>
      </c>
      <c r="B5010" s="227" t="s">
        <v>110</v>
      </c>
      <c r="C5010" s="227" t="s">
        <v>101</v>
      </c>
      <c r="D5010" s="230">
        <v>24</v>
      </c>
      <c r="E5010" s="231">
        <v>6.1709102599999998E-3</v>
      </c>
      <c r="F5010" s="231">
        <v>6.3319799E-4</v>
      </c>
      <c r="G5010" s="231">
        <v>1.8041085E-3</v>
      </c>
      <c r="H5010" s="231">
        <v>3.73360317E-3</v>
      </c>
    </row>
    <row r="5011" spans="1:8">
      <c r="A5011" s="227" t="s">
        <v>131</v>
      </c>
      <c r="B5011" s="227" t="s">
        <v>108</v>
      </c>
      <c r="C5011" s="227" t="s">
        <v>102</v>
      </c>
      <c r="D5011" s="230">
        <v>115</v>
      </c>
      <c r="E5011" s="231">
        <v>5.4464570599999998E-3</v>
      </c>
      <c r="F5011" s="231">
        <v>9.6084920000000002E-4</v>
      </c>
      <c r="G5011" s="231">
        <v>8.4802714999999995E-4</v>
      </c>
      <c r="H5011" s="231">
        <v>3.6375802799999998E-3</v>
      </c>
    </row>
    <row r="5012" spans="1:8">
      <c r="A5012" s="227" t="s">
        <v>131</v>
      </c>
      <c r="B5012" s="227" t="s">
        <v>109</v>
      </c>
      <c r="C5012" s="227" t="s">
        <v>102</v>
      </c>
      <c r="D5012" s="230">
        <v>279</v>
      </c>
      <c r="E5012" s="231">
        <v>6.5137559000000003E-3</v>
      </c>
      <c r="F5012" s="231">
        <v>8.7879972000000004E-4</v>
      </c>
      <c r="G5012" s="231">
        <v>8.1250805E-4</v>
      </c>
      <c r="H5012" s="231">
        <v>4.8224476499999997E-3</v>
      </c>
    </row>
    <row r="5013" spans="1:8">
      <c r="A5013" s="227" t="s">
        <v>131</v>
      </c>
      <c r="B5013" s="227" t="s">
        <v>110</v>
      </c>
      <c r="C5013" s="227" t="s">
        <v>102</v>
      </c>
      <c r="D5013" s="230">
        <v>59</v>
      </c>
      <c r="E5013" s="231">
        <v>6.0742307700000003E-3</v>
      </c>
      <c r="F5013" s="231">
        <v>9.5182019000000003E-4</v>
      </c>
      <c r="G5013" s="231">
        <v>7.4544854999999998E-4</v>
      </c>
      <c r="H5013" s="231">
        <v>4.3769614700000002E-3</v>
      </c>
    </row>
    <row r="5014" spans="1:8">
      <c r="A5014" s="227" t="s">
        <v>131</v>
      </c>
      <c r="B5014" s="227" t="s">
        <v>108</v>
      </c>
      <c r="C5014" s="227" t="s">
        <v>103</v>
      </c>
      <c r="D5014" s="230">
        <v>187</v>
      </c>
      <c r="E5014" s="231">
        <v>3.7981528699999999E-3</v>
      </c>
      <c r="F5014" s="231">
        <v>7.0886535000000005E-4</v>
      </c>
      <c r="G5014" s="231">
        <v>4.3368711999999999E-4</v>
      </c>
      <c r="H5014" s="231">
        <v>2.6555998800000002E-3</v>
      </c>
    </row>
    <row r="5015" spans="1:8">
      <c r="A5015" s="227" t="s">
        <v>131</v>
      </c>
      <c r="B5015" s="227" t="s">
        <v>109</v>
      </c>
      <c r="C5015" s="227" t="s">
        <v>103</v>
      </c>
      <c r="D5015" s="230">
        <v>360</v>
      </c>
      <c r="E5015" s="231">
        <v>4.2977428300000004E-3</v>
      </c>
      <c r="F5015" s="231">
        <v>5.8146838000000002E-4</v>
      </c>
      <c r="G5015" s="231">
        <v>4.5016693999999998E-4</v>
      </c>
      <c r="H5015" s="231">
        <v>3.2661070199999998E-3</v>
      </c>
    </row>
    <row r="5016" spans="1:8">
      <c r="A5016" s="227" t="s">
        <v>131</v>
      </c>
      <c r="B5016" s="227" t="s">
        <v>110</v>
      </c>
      <c r="C5016" s="227" t="s">
        <v>103</v>
      </c>
      <c r="D5016" s="230">
        <v>46</v>
      </c>
      <c r="E5016" s="231">
        <v>3.9925520900000004E-3</v>
      </c>
      <c r="F5016" s="231">
        <v>7.5608873000000004E-4</v>
      </c>
      <c r="G5016" s="231">
        <v>4.6547880999999998E-4</v>
      </c>
      <c r="H5016" s="231">
        <v>2.77098406E-3</v>
      </c>
    </row>
    <row r="5017" spans="1:8">
      <c r="A5017" s="227" t="s">
        <v>131</v>
      </c>
      <c r="B5017" s="227" t="s">
        <v>108</v>
      </c>
      <c r="C5017" s="227" t="s">
        <v>104</v>
      </c>
      <c r="D5017" s="230">
        <v>18</v>
      </c>
      <c r="E5017" s="231">
        <v>4.6630655800000004E-3</v>
      </c>
      <c r="F5017" s="231">
        <v>5.1118807000000003E-4</v>
      </c>
      <c r="G5017" s="231">
        <v>1.25642978E-3</v>
      </c>
      <c r="H5017" s="231">
        <v>2.8954472500000001E-3</v>
      </c>
    </row>
    <row r="5018" spans="1:8">
      <c r="A5018" s="227" t="s">
        <v>131</v>
      </c>
      <c r="B5018" s="227" t="s">
        <v>109</v>
      </c>
      <c r="C5018" s="227" t="s">
        <v>104</v>
      </c>
      <c r="D5018" s="230">
        <v>84</v>
      </c>
      <c r="E5018" s="231">
        <v>5.5952378500000004E-3</v>
      </c>
      <c r="F5018" s="231">
        <v>4.8280399999999998E-4</v>
      </c>
      <c r="G5018" s="231">
        <v>1.2643295699999999E-3</v>
      </c>
      <c r="H5018" s="231">
        <v>3.84810383E-3</v>
      </c>
    </row>
    <row r="5019" spans="1:8">
      <c r="A5019" s="227" t="s">
        <v>131</v>
      </c>
      <c r="B5019" s="227" t="s">
        <v>110</v>
      </c>
      <c r="C5019" s="227" t="s">
        <v>104</v>
      </c>
      <c r="D5019" s="230">
        <v>6</v>
      </c>
      <c r="E5019" s="231">
        <v>7.7932097100000004E-3</v>
      </c>
      <c r="F5019" s="231">
        <v>5.7677441000000005E-4</v>
      </c>
      <c r="G5019" s="231">
        <v>1.09182082E-3</v>
      </c>
      <c r="H5019" s="231">
        <v>6.1246139999999996E-3</v>
      </c>
    </row>
    <row r="5020" spans="1:8">
      <c r="A5020" s="227" t="s">
        <v>131</v>
      </c>
      <c r="B5020" s="227" t="s">
        <v>108</v>
      </c>
      <c r="C5020" s="227" t="s">
        <v>105</v>
      </c>
      <c r="D5020" s="230">
        <v>614</v>
      </c>
      <c r="E5020" s="231">
        <v>4.3980913500000001E-3</v>
      </c>
      <c r="F5020" s="231">
        <v>1.0336362099999999E-3</v>
      </c>
      <c r="G5020" s="231">
        <v>5.6667697000000003E-4</v>
      </c>
      <c r="H5020" s="231">
        <v>2.7977776799999999E-3</v>
      </c>
    </row>
    <row r="5021" spans="1:8">
      <c r="A5021" s="227" t="s">
        <v>131</v>
      </c>
      <c r="B5021" s="227" t="s">
        <v>109</v>
      </c>
      <c r="C5021" s="227" t="s">
        <v>105</v>
      </c>
      <c r="D5021" s="230">
        <v>939</v>
      </c>
      <c r="E5021" s="231">
        <v>4.2930321399999999E-3</v>
      </c>
      <c r="F5021" s="231">
        <v>7.7452593000000005E-4</v>
      </c>
      <c r="G5021" s="231">
        <v>5.8259847E-4</v>
      </c>
      <c r="H5021" s="231">
        <v>2.9359072500000001E-3</v>
      </c>
    </row>
    <row r="5022" spans="1:8">
      <c r="A5022" s="227" t="s">
        <v>131</v>
      </c>
      <c r="B5022" s="227" t="s">
        <v>110</v>
      </c>
      <c r="C5022" s="227" t="s">
        <v>105</v>
      </c>
      <c r="D5022" s="230">
        <v>194</v>
      </c>
      <c r="E5022" s="231">
        <v>3.9386452300000001E-3</v>
      </c>
      <c r="F5022" s="231">
        <v>8.4789016999999999E-4</v>
      </c>
      <c r="G5022" s="231">
        <v>5.9123211000000001E-4</v>
      </c>
      <c r="H5022" s="231">
        <v>2.4995224799999999E-3</v>
      </c>
    </row>
    <row r="5023" spans="1:8">
      <c r="A5023" s="227" t="s">
        <v>131</v>
      </c>
      <c r="B5023" s="227" t="s">
        <v>108</v>
      </c>
      <c r="C5023" s="227" t="s">
        <v>106</v>
      </c>
      <c r="D5023" s="230">
        <v>142</v>
      </c>
      <c r="E5023" s="231">
        <v>5.1797239500000003E-3</v>
      </c>
      <c r="F5023" s="231">
        <v>8.1849872000000002E-4</v>
      </c>
      <c r="G5023" s="231">
        <v>1.1120889399999999E-3</v>
      </c>
      <c r="H5023" s="231">
        <v>3.2491357700000002E-3</v>
      </c>
    </row>
    <row r="5024" spans="1:8">
      <c r="A5024" s="227" t="s">
        <v>131</v>
      </c>
      <c r="B5024" s="227" t="s">
        <v>109</v>
      </c>
      <c r="C5024" s="227" t="s">
        <v>106</v>
      </c>
      <c r="D5024" s="230">
        <v>212</v>
      </c>
      <c r="E5024" s="231">
        <v>6.2433938200000001E-3</v>
      </c>
      <c r="F5024" s="231">
        <v>6.9864799E-4</v>
      </c>
      <c r="G5024" s="231">
        <v>1.38304703E-3</v>
      </c>
      <c r="H5024" s="231">
        <v>4.1616982999999998E-3</v>
      </c>
    </row>
    <row r="5025" spans="1:8">
      <c r="A5025" s="227" t="s">
        <v>131</v>
      </c>
      <c r="B5025" s="227" t="s">
        <v>110</v>
      </c>
      <c r="C5025" s="227" t="s">
        <v>106</v>
      </c>
      <c r="D5025" s="230">
        <v>51</v>
      </c>
      <c r="E5025" s="231">
        <v>5.8226667900000001E-3</v>
      </c>
      <c r="F5025" s="231">
        <v>7.9724918999999998E-4</v>
      </c>
      <c r="G5025" s="231">
        <v>1.4036399400000001E-3</v>
      </c>
      <c r="H5025" s="231">
        <v>3.6217771699999998E-3</v>
      </c>
    </row>
    <row r="5026" spans="1:8">
      <c r="A5026" s="227" t="s">
        <v>131</v>
      </c>
      <c r="B5026" s="227" t="s">
        <v>108</v>
      </c>
      <c r="C5026" s="227" t="s">
        <v>107</v>
      </c>
      <c r="D5026" s="230">
        <v>279</v>
      </c>
      <c r="E5026" s="231">
        <v>5.14801514E-3</v>
      </c>
      <c r="F5026" s="231">
        <v>1.1032288800000001E-3</v>
      </c>
      <c r="G5026" s="231">
        <v>8.311344E-4</v>
      </c>
      <c r="H5026" s="231">
        <v>3.2136513699999999E-3</v>
      </c>
    </row>
    <row r="5027" spans="1:8">
      <c r="A5027" s="227" t="s">
        <v>131</v>
      </c>
      <c r="B5027" s="227" t="s">
        <v>109</v>
      </c>
      <c r="C5027" s="227" t="s">
        <v>107</v>
      </c>
      <c r="D5027" s="230">
        <v>687</v>
      </c>
      <c r="E5027" s="231">
        <v>5.2622612099999999E-3</v>
      </c>
      <c r="F5027" s="231">
        <v>8.6138378999999995E-4</v>
      </c>
      <c r="G5027" s="231">
        <v>8.3466403999999999E-4</v>
      </c>
      <c r="H5027" s="231">
        <v>3.5662128999999999E-3</v>
      </c>
    </row>
    <row r="5028" spans="1:8">
      <c r="A5028" s="227" t="s">
        <v>131</v>
      </c>
      <c r="B5028" s="227" t="s">
        <v>110</v>
      </c>
      <c r="C5028" s="227" t="s">
        <v>107</v>
      </c>
      <c r="D5028" s="230">
        <v>85</v>
      </c>
      <c r="E5028" s="231">
        <v>5.4978211200000003E-3</v>
      </c>
      <c r="F5028" s="231">
        <v>1.14392675E-3</v>
      </c>
      <c r="G5028" s="231">
        <v>9.7208582E-4</v>
      </c>
      <c r="H5028" s="231">
        <v>3.3818080499999998E-3</v>
      </c>
    </row>
    <row r="5029" spans="1:8">
      <c r="A5029" s="227" t="s">
        <v>132</v>
      </c>
      <c r="B5029" s="227" t="s">
        <v>108</v>
      </c>
      <c r="C5029" s="227" t="s">
        <v>58</v>
      </c>
      <c r="D5029" s="230">
        <v>9052</v>
      </c>
      <c r="E5029" s="231">
        <v>4.9381349799999998E-3</v>
      </c>
      <c r="F5029" s="231">
        <v>9.4381486999999995E-4</v>
      </c>
      <c r="G5029" s="231">
        <v>8.1798964000000002E-4</v>
      </c>
      <c r="H5029" s="231">
        <v>3.17628523E-3</v>
      </c>
    </row>
    <row r="5030" spans="1:8">
      <c r="A5030" s="227" t="s">
        <v>132</v>
      </c>
      <c r="B5030" s="227" t="s">
        <v>109</v>
      </c>
      <c r="C5030" s="227" t="s">
        <v>58</v>
      </c>
      <c r="D5030" s="230">
        <v>14918</v>
      </c>
      <c r="E5030" s="231">
        <v>5.78943649E-3</v>
      </c>
      <c r="F5030" s="231">
        <v>7.6343788000000001E-4</v>
      </c>
      <c r="G5030" s="231">
        <v>1.00510079E-3</v>
      </c>
      <c r="H5030" s="231">
        <v>4.0207871599999999E-3</v>
      </c>
    </row>
    <row r="5031" spans="1:8">
      <c r="A5031" s="227" t="s">
        <v>132</v>
      </c>
      <c r="B5031" s="227" t="s">
        <v>110</v>
      </c>
      <c r="C5031" s="227" t="s">
        <v>58</v>
      </c>
      <c r="D5031" s="230">
        <v>2436</v>
      </c>
      <c r="E5031" s="231">
        <v>5.3692535800000003E-3</v>
      </c>
      <c r="F5031" s="231">
        <v>8.7548153000000005E-4</v>
      </c>
      <c r="G5031" s="231">
        <v>1.02630085E-3</v>
      </c>
      <c r="H5031" s="231">
        <v>3.4673852E-3</v>
      </c>
    </row>
    <row r="5032" spans="1:8">
      <c r="A5032" s="227" t="s">
        <v>132</v>
      </c>
      <c r="B5032" s="227" t="s">
        <v>108</v>
      </c>
      <c r="C5032" s="227" t="s">
        <v>63</v>
      </c>
      <c r="D5032" s="230">
        <v>199</v>
      </c>
      <c r="E5032" s="231">
        <v>5.3072652500000001E-3</v>
      </c>
      <c r="F5032" s="231">
        <v>1.16037337E-3</v>
      </c>
      <c r="G5032" s="231">
        <v>7.6022450000000005E-4</v>
      </c>
      <c r="H5032" s="231">
        <v>3.38666687E-3</v>
      </c>
    </row>
    <row r="5033" spans="1:8">
      <c r="A5033" s="227" t="s">
        <v>132</v>
      </c>
      <c r="B5033" s="227" t="s">
        <v>109</v>
      </c>
      <c r="C5033" s="227" t="s">
        <v>63</v>
      </c>
      <c r="D5033" s="230">
        <v>254</v>
      </c>
      <c r="E5033" s="231">
        <v>6.1894409299999998E-3</v>
      </c>
      <c r="F5033" s="231">
        <v>1.02239151E-3</v>
      </c>
      <c r="G5033" s="231">
        <v>1.00981495E-3</v>
      </c>
      <c r="H5033" s="231">
        <v>4.1572340100000001E-3</v>
      </c>
    </row>
    <row r="5034" spans="1:8">
      <c r="A5034" s="227" t="s">
        <v>132</v>
      </c>
      <c r="B5034" s="227" t="s">
        <v>110</v>
      </c>
      <c r="C5034" s="227" t="s">
        <v>63</v>
      </c>
      <c r="D5034" s="230">
        <v>57</v>
      </c>
      <c r="E5034" s="231">
        <v>5.9811563799999998E-3</v>
      </c>
      <c r="F5034" s="231">
        <v>1.2871586299999999E-3</v>
      </c>
      <c r="G5034" s="231">
        <v>8.6825835000000002E-4</v>
      </c>
      <c r="H5034" s="231">
        <v>3.8257388400000001E-3</v>
      </c>
    </row>
    <row r="5035" spans="1:8">
      <c r="A5035" s="227" t="s">
        <v>132</v>
      </c>
      <c r="B5035" s="227" t="s">
        <v>108</v>
      </c>
      <c r="C5035" s="227" t="s">
        <v>64</v>
      </c>
      <c r="D5035" s="230">
        <v>77</v>
      </c>
      <c r="E5035" s="231">
        <v>7.0069742499999999E-3</v>
      </c>
      <c r="F5035" s="231">
        <v>1.0935243100000001E-3</v>
      </c>
      <c r="G5035" s="231">
        <v>1.4763706299999999E-3</v>
      </c>
      <c r="H5035" s="231">
        <v>4.4370788699999997E-3</v>
      </c>
    </row>
    <row r="5036" spans="1:8">
      <c r="A5036" s="227" t="s">
        <v>132</v>
      </c>
      <c r="B5036" s="227" t="s">
        <v>109</v>
      </c>
      <c r="C5036" s="227" t="s">
        <v>64</v>
      </c>
      <c r="D5036" s="230">
        <v>171</v>
      </c>
      <c r="E5036" s="231">
        <v>6.6278154199999996E-3</v>
      </c>
      <c r="F5036" s="231">
        <v>1.04295243E-3</v>
      </c>
      <c r="G5036" s="231">
        <v>1.4279426800000001E-3</v>
      </c>
      <c r="H5036" s="231">
        <v>4.1569198500000003E-3</v>
      </c>
    </row>
    <row r="5037" spans="1:8">
      <c r="A5037" s="227" t="s">
        <v>132</v>
      </c>
      <c r="B5037" s="227" t="s">
        <v>110</v>
      </c>
      <c r="C5037" s="227" t="s">
        <v>64</v>
      </c>
      <c r="D5037" s="230">
        <v>21</v>
      </c>
      <c r="E5037" s="231">
        <v>5.8553789600000001E-3</v>
      </c>
      <c r="F5037" s="231">
        <v>8.9506150000000001E-4</v>
      </c>
      <c r="G5037" s="231">
        <v>1.4175482399999999E-3</v>
      </c>
      <c r="H5037" s="231">
        <v>3.5427687100000002E-3</v>
      </c>
    </row>
    <row r="5038" spans="1:8">
      <c r="A5038" s="227" t="s">
        <v>132</v>
      </c>
      <c r="B5038" s="227" t="s">
        <v>108</v>
      </c>
      <c r="C5038" s="227" t="s">
        <v>65</v>
      </c>
      <c r="D5038" s="230">
        <v>135</v>
      </c>
      <c r="E5038" s="231">
        <v>4.6132541999999999E-3</v>
      </c>
      <c r="F5038" s="231">
        <v>6.8809990000000005E-4</v>
      </c>
      <c r="G5038" s="231">
        <v>4.6716367999999998E-4</v>
      </c>
      <c r="H5038" s="231">
        <v>3.4579901799999999E-3</v>
      </c>
    </row>
    <row r="5039" spans="1:8">
      <c r="A5039" s="227" t="s">
        <v>132</v>
      </c>
      <c r="B5039" s="227" t="s">
        <v>109</v>
      </c>
      <c r="C5039" s="227" t="s">
        <v>65</v>
      </c>
      <c r="D5039" s="230">
        <v>201</v>
      </c>
      <c r="E5039" s="231">
        <v>5.4062439900000002E-3</v>
      </c>
      <c r="F5039" s="231">
        <v>6.4428985999999996E-4</v>
      </c>
      <c r="G5039" s="231">
        <v>4.4833679000000001E-4</v>
      </c>
      <c r="H5039" s="231">
        <v>4.3136168800000001E-3</v>
      </c>
    </row>
    <row r="5040" spans="1:8">
      <c r="A5040" s="227" t="s">
        <v>132</v>
      </c>
      <c r="B5040" s="227" t="s">
        <v>110</v>
      </c>
      <c r="C5040" s="227" t="s">
        <v>65</v>
      </c>
      <c r="D5040" s="230">
        <v>26</v>
      </c>
      <c r="E5040" s="231">
        <v>5.3147254999999999E-3</v>
      </c>
      <c r="F5040" s="231">
        <v>5.9294847000000001E-4</v>
      </c>
      <c r="G5040" s="231">
        <v>4.1355033999999999E-4</v>
      </c>
      <c r="H5040" s="231">
        <v>4.3082262200000001E-3</v>
      </c>
    </row>
    <row r="5041" spans="1:8">
      <c r="A5041" s="227" t="s">
        <v>132</v>
      </c>
      <c r="B5041" s="227" t="s">
        <v>108</v>
      </c>
      <c r="C5041" s="227" t="s">
        <v>66</v>
      </c>
      <c r="D5041" s="230">
        <v>81</v>
      </c>
      <c r="E5041" s="231">
        <v>5.75817304E-3</v>
      </c>
      <c r="F5041" s="231">
        <v>7.3916870999999999E-4</v>
      </c>
      <c r="G5041" s="231">
        <v>9.5450365E-4</v>
      </c>
      <c r="H5041" s="231">
        <v>4.0645001699999997E-3</v>
      </c>
    </row>
    <row r="5042" spans="1:8">
      <c r="A5042" s="227" t="s">
        <v>132</v>
      </c>
      <c r="B5042" s="227" t="s">
        <v>109</v>
      </c>
      <c r="C5042" s="227" t="s">
        <v>66</v>
      </c>
      <c r="D5042" s="230">
        <v>225</v>
      </c>
      <c r="E5042" s="231">
        <v>6.4679524299999999E-3</v>
      </c>
      <c r="F5042" s="231">
        <v>6.5370344999999999E-4</v>
      </c>
      <c r="G5042" s="231">
        <v>9.3791128999999997E-4</v>
      </c>
      <c r="H5042" s="231">
        <v>4.8763371899999998E-3</v>
      </c>
    </row>
    <row r="5043" spans="1:8">
      <c r="A5043" s="227" t="s">
        <v>132</v>
      </c>
      <c r="B5043" s="227" t="s">
        <v>110</v>
      </c>
      <c r="C5043" s="227" t="s">
        <v>66</v>
      </c>
      <c r="D5043" s="230">
        <v>25</v>
      </c>
      <c r="E5043" s="231">
        <v>6.23009232E-3</v>
      </c>
      <c r="F5043" s="231">
        <v>7.8935159999999997E-4</v>
      </c>
      <c r="G5043" s="231">
        <v>1.15648121E-3</v>
      </c>
      <c r="H5043" s="231">
        <v>4.2842589399999997E-3</v>
      </c>
    </row>
    <row r="5044" spans="1:8">
      <c r="A5044" s="227" t="s">
        <v>132</v>
      </c>
      <c r="B5044" s="227" t="s">
        <v>108</v>
      </c>
      <c r="C5044" s="227" t="s">
        <v>67</v>
      </c>
      <c r="D5044" s="230">
        <v>63</v>
      </c>
      <c r="E5044" s="231">
        <v>5.2502202699999997E-3</v>
      </c>
      <c r="F5044" s="231">
        <v>8.0320374000000003E-4</v>
      </c>
      <c r="G5044" s="231">
        <v>1.1559374799999999E-3</v>
      </c>
      <c r="H5044" s="231">
        <v>3.2910785299999998E-3</v>
      </c>
    </row>
    <row r="5045" spans="1:8">
      <c r="A5045" s="227" t="s">
        <v>132</v>
      </c>
      <c r="B5045" s="227" t="s">
        <v>109</v>
      </c>
      <c r="C5045" s="227" t="s">
        <v>67</v>
      </c>
      <c r="D5045" s="230">
        <v>170</v>
      </c>
      <c r="E5045" s="231">
        <v>7.0385346499999999E-3</v>
      </c>
      <c r="F5045" s="231">
        <v>5.7366532999999999E-4</v>
      </c>
      <c r="G5045" s="231">
        <v>1.40325412E-3</v>
      </c>
      <c r="H5045" s="231">
        <v>5.0616147099999996E-3</v>
      </c>
    </row>
    <row r="5046" spans="1:8">
      <c r="A5046" s="227" t="s">
        <v>132</v>
      </c>
      <c r="B5046" s="227" t="s">
        <v>110</v>
      </c>
      <c r="C5046" s="227" t="s">
        <v>67</v>
      </c>
      <c r="D5046" s="230">
        <v>27</v>
      </c>
      <c r="E5046" s="231">
        <v>5.8753427400000001E-3</v>
      </c>
      <c r="F5046" s="231">
        <v>6.1599767999999996E-4</v>
      </c>
      <c r="G5046" s="231">
        <v>1.65080565E-3</v>
      </c>
      <c r="H5046" s="231">
        <v>3.6085387999999999E-3</v>
      </c>
    </row>
    <row r="5047" spans="1:8">
      <c r="A5047" s="227" t="s">
        <v>132</v>
      </c>
      <c r="B5047" s="227" t="s">
        <v>108</v>
      </c>
      <c r="C5047" s="227" t="s">
        <v>68</v>
      </c>
      <c r="D5047" s="230">
        <v>68</v>
      </c>
      <c r="E5047" s="231">
        <v>5.8815016799999998E-3</v>
      </c>
      <c r="F5047" s="231">
        <v>9.6796676999999997E-4</v>
      </c>
      <c r="G5047" s="231">
        <v>1.08779249E-3</v>
      </c>
      <c r="H5047" s="231">
        <v>3.8257418500000002E-3</v>
      </c>
    </row>
    <row r="5048" spans="1:8">
      <c r="A5048" s="227" t="s">
        <v>132</v>
      </c>
      <c r="B5048" s="227" t="s">
        <v>109</v>
      </c>
      <c r="C5048" s="227" t="s">
        <v>68</v>
      </c>
      <c r="D5048" s="230">
        <v>248</v>
      </c>
      <c r="E5048" s="231">
        <v>6.3633603399999997E-3</v>
      </c>
      <c r="F5048" s="231">
        <v>7.2263267999999996E-4</v>
      </c>
      <c r="G5048" s="231">
        <v>1.07858211E-3</v>
      </c>
      <c r="H5048" s="231">
        <v>4.5621450599999998E-3</v>
      </c>
    </row>
    <row r="5049" spans="1:8">
      <c r="A5049" s="227" t="s">
        <v>132</v>
      </c>
      <c r="B5049" s="227" t="s">
        <v>110</v>
      </c>
      <c r="C5049" s="227" t="s">
        <v>68</v>
      </c>
      <c r="D5049" s="230">
        <v>17</v>
      </c>
      <c r="E5049" s="231">
        <v>5.7237198900000003E-3</v>
      </c>
      <c r="F5049" s="231">
        <v>8.7350199E-4</v>
      </c>
      <c r="G5049" s="231">
        <v>1.3398690299999999E-3</v>
      </c>
      <c r="H5049" s="231">
        <v>3.5103484000000001E-3</v>
      </c>
    </row>
    <row r="5050" spans="1:8">
      <c r="A5050" s="227" t="s">
        <v>132</v>
      </c>
      <c r="B5050" s="227" t="s">
        <v>108</v>
      </c>
      <c r="C5050" s="227" t="s">
        <v>69</v>
      </c>
      <c r="D5050" s="230">
        <v>40</v>
      </c>
      <c r="E5050" s="231">
        <v>4.4991316699999999E-3</v>
      </c>
      <c r="F5050" s="231">
        <v>1.0153354599999999E-3</v>
      </c>
      <c r="G5050" s="231">
        <v>4.4039325E-4</v>
      </c>
      <c r="H5050" s="231">
        <v>3.04340247E-3</v>
      </c>
    </row>
    <row r="5051" spans="1:8">
      <c r="A5051" s="227" t="s">
        <v>132</v>
      </c>
      <c r="B5051" s="227" t="s">
        <v>109</v>
      </c>
      <c r="C5051" s="227" t="s">
        <v>69</v>
      </c>
      <c r="D5051" s="230">
        <v>216</v>
      </c>
      <c r="E5051" s="231">
        <v>4.1488766700000001E-3</v>
      </c>
      <c r="F5051" s="231">
        <v>7.7047943000000004E-4</v>
      </c>
      <c r="G5051" s="231">
        <v>4.3938593000000001E-4</v>
      </c>
      <c r="H5051" s="231">
        <v>2.9390108199999999E-3</v>
      </c>
    </row>
    <row r="5052" spans="1:8">
      <c r="A5052" s="227" t="s">
        <v>132</v>
      </c>
      <c r="B5052" s="227" t="s">
        <v>110</v>
      </c>
      <c r="C5052" s="227" t="s">
        <v>69</v>
      </c>
      <c r="D5052" s="230">
        <v>9</v>
      </c>
      <c r="E5052" s="231">
        <v>4.2001026899999997E-3</v>
      </c>
      <c r="F5052" s="231">
        <v>1.118827E-3</v>
      </c>
      <c r="G5052" s="231">
        <v>3.9866225999999998E-4</v>
      </c>
      <c r="H5052" s="231">
        <v>2.6826129500000001E-3</v>
      </c>
    </row>
    <row r="5053" spans="1:8">
      <c r="A5053" s="227" t="s">
        <v>132</v>
      </c>
      <c r="B5053" s="227" t="s">
        <v>108</v>
      </c>
      <c r="C5053" s="227" t="s">
        <v>70</v>
      </c>
      <c r="D5053" s="230">
        <v>62</v>
      </c>
      <c r="E5053" s="231">
        <v>6.61831665E-3</v>
      </c>
      <c r="F5053" s="231">
        <v>9.5448750000000002E-4</v>
      </c>
      <c r="G5053" s="231">
        <v>1.99260731E-3</v>
      </c>
      <c r="H5053" s="231">
        <v>3.67122136E-3</v>
      </c>
    </row>
    <row r="5054" spans="1:8">
      <c r="A5054" s="227" t="s">
        <v>132</v>
      </c>
      <c r="B5054" s="227" t="s">
        <v>109</v>
      </c>
      <c r="C5054" s="227" t="s">
        <v>70</v>
      </c>
      <c r="D5054" s="230">
        <v>158</v>
      </c>
      <c r="E5054" s="231">
        <v>8.5056988699999999E-3</v>
      </c>
      <c r="F5054" s="231">
        <v>1.00372105E-3</v>
      </c>
      <c r="G5054" s="231">
        <v>1.8568328700000001E-3</v>
      </c>
      <c r="H5054" s="231">
        <v>5.6451445100000001E-3</v>
      </c>
    </row>
    <row r="5055" spans="1:8">
      <c r="A5055" s="227" t="s">
        <v>132</v>
      </c>
      <c r="B5055" s="227" t="s">
        <v>110</v>
      </c>
      <c r="C5055" s="227" t="s">
        <v>70</v>
      </c>
      <c r="D5055" s="230">
        <v>21</v>
      </c>
      <c r="E5055" s="231">
        <v>7.1340385100000002E-3</v>
      </c>
      <c r="F5055" s="231">
        <v>1.0438709900000001E-3</v>
      </c>
      <c r="G5055" s="231">
        <v>9.0277754000000002E-4</v>
      </c>
      <c r="H5055" s="231">
        <v>5.1873895400000002E-3</v>
      </c>
    </row>
    <row r="5056" spans="1:8">
      <c r="A5056" s="227" t="s">
        <v>132</v>
      </c>
      <c r="B5056" s="227" t="s">
        <v>108</v>
      </c>
      <c r="C5056" s="227" t="s">
        <v>71</v>
      </c>
      <c r="D5056" s="230">
        <v>64</v>
      </c>
      <c r="E5056" s="231">
        <v>5.9029583600000001E-3</v>
      </c>
      <c r="F5056" s="231">
        <v>9.8433859999999995E-4</v>
      </c>
      <c r="G5056" s="231">
        <v>1.2653715600000001E-3</v>
      </c>
      <c r="H5056" s="231">
        <v>3.6532477199999998E-3</v>
      </c>
    </row>
    <row r="5057" spans="1:8">
      <c r="A5057" s="227" t="s">
        <v>132</v>
      </c>
      <c r="B5057" s="227" t="s">
        <v>109</v>
      </c>
      <c r="C5057" s="227" t="s">
        <v>71</v>
      </c>
      <c r="D5057" s="230">
        <v>165</v>
      </c>
      <c r="E5057" s="231">
        <v>6.4924240100000001E-3</v>
      </c>
      <c r="F5057" s="231">
        <v>7.8801882999999997E-4</v>
      </c>
      <c r="G5057" s="231">
        <v>1.48702276E-3</v>
      </c>
      <c r="H5057" s="231">
        <v>4.2173819299999998E-3</v>
      </c>
    </row>
    <row r="5058" spans="1:8">
      <c r="A5058" s="227" t="s">
        <v>132</v>
      </c>
      <c r="B5058" s="227" t="s">
        <v>110</v>
      </c>
      <c r="C5058" s="227" t="s">
        <v>71</v>
      </c>
      <c r="D5058" s="230">
        <v>11</v>
      </c>
      <c r="E5058" s="231">
        <v>6.2563129299999997E-3</v>
      </c>
      <c r="F5058" s="231">
        <v>8.8699475000000004E-4</v>
      </c>
      <c r="G5058" s="231">
        <v>2.0254626799999999E-3</v>
      </c>
      <c r="H5058" s="231">
        <v>3.3438549799999998E-3</v>
      </c>
    </row>
    <row r="5059" spans="1:8">
      <c r="A5059" s="227" t="s">
        <v>132</v>
      </c>
      <c r="B5059" s="227" t="s">
        <v>108</v>
      </c>
      <c r="C5059" s="227" t="s">
        <v>72</v>
      </c>
      <c r="D5059" s="230">
        <v>66</v>
      </c>
      <c r="E5059" s="231">
        <v>5.9690653900000001E-3</v>
      </c>
      <c r="F5059" s="231">
        <v>1.0518376100000001E-3</v>
      </c>
      <c r="G5059" s="231">
        <v>1.0239545500000001E-3</v>
      </c>
      <c r="H5059" s="231">
        <v>3.8932728E-3</v>
      </c>
    </row>
    <row r="5060" spans="1:8">
      <c r="A5060" s="227" t="s">
        <v>132</v>
      </c>
      <c r="B5060" s="227" t="s">
        <v>109</v>
      </c>
      <c r="C5060" s="227" t="s">
        <v>72</v>
      </c>
      <c r="D5060" s="230">
        <v>301</v>
      </c>
      <c r="E5060" s="231">
        <v>6.7258441800000001E-3</v>
      </c>
      <c r="F5060" s="231">
        <v>9.3092445999999997E-4</v>
      </c>
      <c r="G5060" s="231">
        <v>1.5655374699999999E-3</v>
      </c>
      <c r="H5060" s="231">
        <v>4.2293817600000004E-3</v>
      </c>
    </row>
    <row r="5061" spans="1:8">
      <c r="A5061" s="227" t="s">
        <v>132</v>
      </c>
      <c r="B5061" s="227" t="s">
        <v>110</v>
      </c>
      <c r="C5061" s="227" t="s">
        <v>72</v>
      </c>
      <c r="D5061" s="230">
        <v>33</v>
      </c>
      <c r="E5061" s="231">
        <v>7.1843431500000004E-3</v>
      </c>
      <c r="F5061" s="231">
        <v>9.6696102000000004E-4</v>
      </c>
      <c r="G5061" s="231">
        <v>1.34680115E-3</v>
      </c>
      <c r="H5061" s="231">
        <v>4.8705805899999996E-3</v>
      </c>
    </row>
    <row r="5062" spans="1:8">
      <c r="A5062" s="227" t="s">
        <v>132</v>
      </c>
      <c r="B5062" s="227" t="s">
        <v>108</v>
      </c>
      <c r="C5062" s="227" t="s">
        <v>73</v>
      </c>
      <c r="D5062" s="230">
        <v>289</v>
      </c>
      <c r="E5062" s="231">
        <v>5.0824199699999999E-3</v>
      </c>
      <c r="F5062" s="231">
        <v>5.7762215000000002E-4</v>
      </c>
      <c r="G5062" s="231">
        <v>1.42805629E-3</v>
      </c>
      <c r="H5062" s="231">
        <v>3.0767410800000001E-3</v>
      </c>
    </row>
    <row r="5063" spans="1:8">
      <c r="A5063" s="227" t="s">
        <v>132</v>
      </c>
      <c r="B5063" s="227" t="s">
        <v>109</v>
      </c>
      <c r="C5063" s="227" t="s">
        <v>73</v>
      </c>
      <c r="D5063" s="230">
        <v>503</v>
      </c>
      <c r="E5063" s="231">
        <v>6.8567527600000002E-3</v>
      </c>
      <c r="F5063" s="231">
        <v>5.4110498000000003E-4</v>
      </c>
      <c r="G5063" s="231">
        <v>1.6678399400000001E-3</v>
      </c>
      <c r="H5063" s="231">
        <v>4.6478073499999998E-3</v>
      </c>
    </row>
    <row r="5064" spans="1:8">
      <c r="A5064" s="227" t="s">
        <v>132</v>
      </c>
      <c r="B5064" s="227" t="s">
        <v>110</v>
      </c>
      <c r="C5064" s="227" t="s">
        <v>73</v>
      </c>
      <c r="D5064" s="230">
        <v>65</v>
      </c>
      <c r="E5064" s="231">
        <v>5.9257476400000004E-3</v>
      </c>
      <c r="F5064" s="231">
        <v>6.3586155999999997E-4</v>
      </c>
      <c r="G5064" s="231">
        <v>1.8235396499999999E-3</v>
      </c>
      <c r="H5064" s="231">
        <v>3.4663458999999999E-3</v>
      </c>
    </row>
    <row r="5065" spans="1:8">
      <c r="A5065" s="227" t="s">
        <v>132</v>
      </c>
      <c r="B5065" s="227" t="s">
        <v>108</v>
      </c>
      <c r="C5065" s="227" t="s">
        <v>74</v>
      </c>
      <c r="D5065" s="230">
        <v>250</v>
      </c>
      <c r="E5065" s="231">
        <v>5.36037014E-3</v>
      </c>
      <c r="F5065" s="231">
        <v>7.5939789999999996E-4</v>
      </c>
      <c r="G5065" s="231">
        <v>1.22268495E-3</v>
      </c>
      <c r="H5065" s="231">
        <v>3.3782868000000001E-3</v>
      </c>
    </row>
    <row r="5066" spans="1:8">
      <c r="A5066" s="227" t="s">
        <v>132</v>
      </c>
      <c r="B5066" s="227" t="s">
        <v>109</v>
      </c>
      <c r="C5066" s="227" t="s">
        <v>74</v>
      </c>
      <c r="D5066" s="230">
        <v>374</v>
      </c>
      <c r="E5066" s="231">
        <v>7.0399148499999996E-3</v>
      </c>
      <c r="F5066" s="231">
        <v>7.0694666000000004E-4</v>
      </c>
      <c r="G5066" s="231">
        <v>1.67068948E-3</v>
      </c>
      <c r="H5066" s="231">
        <v>4.6622781899999998E-3</v>
      </c>
    </row>
    <row r="5067" spans="1:8">
      <c r="A5067" s="227" t="s">
        <v>132</v>
      </c>
      <c r="B5067" s="227" t="s">
        <v>110</v>
      </c>
      <c r="C5067" s="227" t="s">
        <v>74</v>
      </c>
      <c r="D5067" s="230">
        <v>94</v>
      </c>
      <c r="E5067" s="231">
        <v>5.21325824E-3</v>
      </c>
      <c r="F5067" s="231">
        <v>7.3827791999999998E-4</v>
      </c>
      <c r="G5067" s="231">
        <v>1.20702794E-3</v>
      </c>
      <c r="H5067" s="231">
        <v>3.2679518900000002E-3</v>
      </c>
    </row>
    <row r="5068" spans="1:8">
      <c r="A5068" s="227" t="s">
        <v>132</v>
      </c>
      <c r="B5068" s="227" t="s">
        <v>108</v>
      </c>
      <c r="C5068" s="227" t="s">
        <v>75</v>
      </c>
      <c r="D5068" s="230">
        <v>26</v>
      </c>
      <c r="E5068" s="231">
        <v>5.3788281699999997E-3</v>
      </c>
      <c r="F5068" s="231">
        <v>5.6801970000000003E-4</v>
      </c>
      <c r="G5068" s="231">
        <v>1.04166642E-3</v>
      </c>
      <c r="H5068" s="231">
        <v>3.76914147E-3</v>
      </c>
    </row>
    <row r="5069" spans="1:8">
      <c r="A5069" s="227" t="s">
        <v>132</v>
      </c>
      <c r="B5069" s="227" t="s">
        <v>109</v>
      </c>
      <c r="C5069" s="227" t="s">
        <v>75</v>
      </c>
      <c r="D5069" s="230">
        <v>211</v>
      </c>
      <c r="E5069" s="231">
        <v>5.5898387300000003E-3</v>
      </c>
      <c r="F5069" s="231">
        <v>5.1337303000000001E-4</v>
      </c>
      <c r="G5069" s="231">
        <v>9.2603537999999997E-4</v>
      </c>
      <c r="H5069" s="231">
        <v>4.15042981E-3</v>
      </c>
    </row>
    <row r="5070" spans="1:8">
      <c r="A5070" s="227" t="s">
        <v>132</v>
      </c>
      <c r="B5070" s="227" t="s">
        <v>110</v>
      </c>
      <c r="C5070" s="227" t="s">
        <v>75</v>
      </c>
      <c r="D5070" s="230">
        <v>18</v>
      </c>
      <c r="E5070" s="231">
        <v>5.1710388400000003E-3</v>
      </c>
      <c r="F5070" s="231">
        <v>6.0699563000000002E-4</v>
      </c>
      <c r="G5070" s="231">
        <v>1.02880636E-3</v>
      </c>
      <c r="H5070" s="231">
        <v>3.5352362999999999E-3</v>
      </c>
    </row>
    <row r="5071" spans="1:8">
      <c r="A5071" s="227" t="s">
        <v>132</v>
      </c>
      <c r="B5071" s="227" t="s">
        <v>108</v>
      </c>
      <c r="C5071" s="227" t="s">
        <v>76</v>
      </c>
      <c r="D5071" s="230">
        <v>212</v>
      </c>
      <c r="E5071" s="231">
        <v>5.0957042500000002E-3</v>
      </c>
      <c r="F5071" s="231">
        <v>9.3804569000000004E-4</v>
      </c>
      <c r="G5071" s="231">
        <v>9.9007443000000009E-4</v>
      </c>
      <c r="H5071" s="231">
        <v>3.16758362E-3</v>
      </c>
    </row>
    <row r="5072" spans="1:8">
      <c r="A5072" s="227" t="s">
        <v>132</v>
      </c>
      <c r="B5072" s="227" t="s">
        <v>109</v>
      </c>
      <c r="C5072" s="227" t="s">
        <v>76</v>
      </c>
      <c r="D5072" s="230">
        <v>202</v>
      </c>
      <c r="E5072" s="231">
        <v>6.4276217100000003E-3</v>
      </c>
      <c r="F5072" s="231">
        <v>8.1471145000000002E-4</v>
      </c>
      <c r="G5072" s="231">
        <v>1.4842888100000001E-3</v>
      </c>
      <c r="H5072" s="231">
        <v>4.1286209500000001E-3</v>
      </c>
    </row>
    <row r="5073" spans="1:8">
      <c r="A5073" s="227" t="s">
        <v>132</v>
      </c>
      <c r="B5073" s="227" t="s">
        <v>110</v>
      </c>
      <c r="C5073" s="227" t="s">
        <v>76</v>
      </c>
      <c r="D5073" s="230">
        <v>50</v>
      </c>
      <c r="E5073" s="231">
        <v>5.4546293500000002E-3</v>
      </c>
      <c r="F5073" s="231">
        <v>8.2824049000000005E-4</v>
      </c>
      <c r="G5073" s="231">
        <v>1.26064791E-3</v>
      </c>
      <c r="H5073" s="231">
        <v>3.3657404600000002E-3</v>
      </c>
    </row>
    <row r="5074" spans="1:8">
      <c r="A5074" s="227" t="s">
        <v>132</v>
      </c>
      <c r="B5074" s="227" t="s">
        <v>108</v>
      </c>
      <c r="C5074" s="227" t="s">
        <v>77</v>
      </c>
      <c r="D5074" s="230">
        <v>215</v>
      </c>
      <c r="E5074" s="231">
        <v>5.5252473799999998E-3</v>
      </c>
      <c r="F5074" s="231">
        <v>9.0170086999999996E-4</v>
      </c>
      <c r="G5074" s="231">
        <v>1.19762032E-3</v>
      </c>
      <c r="H5074" s="231">
        <v>3.4259256499999998E-3</v>
      </c>
    </row>
    <row r="5075" spans="1:8">
      <c r="A5075" s="227" t="s">
        <v>132</v>
      </c>
      <c r="B5075" s="227" t="s">
        <v>109</v>
      </c>
      <c r="C5075" s="227" t="s">
        <v>77</v>
      </c>
      <c r="D5075" s="230">
        <v>464</v>
      </c>
      <c r="E5075" s="231">
        <v>6.2700797799999999E-3</v>
      </c>
      <c r="F5075" s="231">
        <v>6.8938056E-4</v>
      </c>
      <c r="G5075" s="231">
        <v>1.3573094E-3</v>
      </c>
      <c r="H5075" s="231">
        <v>4.2233893600000004E-3</v>
      </c>
    </row>
    <row r="5076" spans="1:8">
      <c r="A5076" s="227" t="s">
        <v>132</v>
      </c>
      <c r="B5076" s="227" t="s">
        <v>110</v>
      </c>
      <c r="C5076" s="227" t="s">
        <v>77</v>
      </c>
      <c r="D5076" s="230">
        <v>98</v>
      </c>
      <c r="E5076" s="231">
        <v>5.5809474000000003E-3</v>
      </c>
      <c r="F5076" s="231">
        <v>7.4794475999999995E-4</v>
      </c>
      <c r="G5076" s="231">
        <v>1.3019650199999999E-3</v>
      </c>
      <c r="H5076" s="231">
        <v>3.53103719E-3</v>
      </c>
    </row>
    <row r="5077" spans="1:8">
      <c r="A5077" s="227" t="s">
        <v>132</v>
      </c>
      <c r="B5077" s="227" t="s">
        <v>108</v>
      </c>
      <c r="C5077" s="227" t="s">
        <v>78</v>
      </c>
      <c r="D5077" s="230">
        <v>64</v>
      </c>
      <c r="E5077" s="231">
        <v>5.36820001E-3</v>
      </c>
      <c r="F5077" s="231">
        <v>9.0910711999999999E-4</v>
      </c>
      <c r="G5077" s="231">
        <v>8.3134379999999996E-4</v>
      </c>
      <c r="H5077" s="231">
        <v>3.6277486500000001E-3</v>
      </c>
    </row>
    <row r="5078" spans="1:8">
      <c r="A5078" s="227" t="s">
        <v>132</v>
      </c>
      <c r="B5078" s="227" t="s">
        <v>109</v>
      </c>
      <c r="C5078" s="227" t="s">
        <v>78</v>
      </c>
      <c r="D5078" s="230">
        <v>181</v>
      </c>
      <c r="E5078" s="231">
        <v>6.8001839000000003E-3</v>
      </c>
      <c r="F5078" s="231">
        <v>7.8128172000000004E-4</v>
      </c>
      <c r="G5078" s="231">
        <v>1.76520591E-3</v>
      </c>
      <c r="H5078" s="231">
        <v>4.2536957699999996E-3</v>
      </c>
    </row>
    <row r="5079" spans="1:8">
      <c r="A5079" s="227" t="s">
        <v>132</v>
      </c>
      <c r="B5079" s="227" t="s">
        <v>110</v>
      </c>
      <c r="C5079" s="227" t="s">
        <v>78</v>
      </c>
      <c r="D5079" s="230">
        <v>44</v>
      </c>
      <c r="E5079" s="231">
        <v>5.5381942299999997E-3</v>
      </c>
      <c r="F5079" s="231">
        <v>8.1939158E-4</v>
      </c>
      <c r="G5079" s="231">
        <v>1.3631100299999999E-3</v>
      </c>
      <c r="H5079" s="231">
        <v>3.35569211E-3</v>
      </c>
    </row>
    <row r="5080" spans="1:8">
      <c r="A5080" s="227" t="s">
        <v>132</v>
      </c>
      <c r="B5080" s="227" t="s">
        <v>108</v>
      </c>
      <c r="C5080" s="227" t="s">
        <v>79</v>
      </c>
      <c r="D5080" s="230">
        <v>2970</v>
      </c>
      <c r="E5080" s="231">
        <v>4.3731136199999998E-3</v>
      </c>
      <c r="F5080" s="231">
        <v>9.3014612999999999E-4</v>
      </c>
      <c r="G5080" s="231">
        <v>6.7335756000000001E-4</v>
      </c>
      <c r="H5080" s="231">
        <v>2.7696094300000001E-3</v>
      </c>
    </row>
    <row r="5081" spans="1:8">
      <c r="A5081" s="227" t="s">
        <v>132</v>
      </c>
      <c r="B5081" s="227" t="s">
        <v>109</v>
      </c>
      <c r="C5081" s="227" t="s">
        <v>79</v>
      </c>
      <c r="D5081" s="230">
        <v>1543</v>
      </c>
      <c r="E5081" s="231">
        <v>4.5927693700000003E-3</v>
      </c>
      <c r="F5081" s="231">
        <v>7.4837654000000004E-4</v>
      </c>
      <c r="G5081" s="231">
        <v>7.2032271999999996E-4</v>
      </c>
      <c r="H5081" s="231">
        <v>3.1240696299999998E-3</v>
      </c>
    </row>
    <row r="5082" spans="1:8">
      <c r="A5082" s="227" t="s">
        <v>132</v>
      </c>
      <c r="B5082" s="227" t="s">
        <v>110</v>
      </c>
      <c r="C5082" s="227" t="s">
        <v>79</v>
      </c>
      <c r="D5082" s="230">
        <v>336</v>
      </c>
      <c r="E5082" s="231">
        <v>4.3321137000000001E-3</v>
      </c>
      <c r="F5082" s="231">
        <v>8.6936426999999997E-4</v>
      </c>
      <c r="G5082" s="231">
        <v>6.8986280999999998E-4</v>
      </c>
      <c r="H5082" s="231">
        <v>2.77288612E-3</v>
      </c>
    </row>
    <row r="5083" spans="1:8">
      <c r="A5083" s="227" t="s">
        <v>132</v>
      </c>
      <c r="B5083" s="227" t="s">
        <v>108</v>
      </c>
      <c r="C5083" s="227" t="s">
        <v>80</v>
      </c>
      <c r="D5083" s="230">
        <v>499</v>
      </c>
      <c r="E5083" s="231">
        <v>4.4663166499999997E-3</v>
      </c>
      <c r="F5083" s="231">
        <v>9.6572750000000005E-4</v>
      </c>
      <c r="G5083" s="231">
        <v>4.7532541000000001E-4</v>
      </c>
      <c r="H5083" s="231">
        <v>3.0252632400000002E-3</v>
      </c>
    </row>
    <row r="5084" spans="1:8">
      <c r="A5084" s="227" t="s">
        <v>132</v>
      </c>
      <c r="B5084" s="227" t="s">
        <v>109</v>
      </c>
      <c r="C5084" s="227" t="s">
        <v>80</v>
      </c>
      <c r="D5084" s="230">
        <v>995</v>
      </c>
      <c r="E5084" s="231">
        <v>4.71110156E-3</v>
      </c>
      <c r="F5084" s="231">
        <v>7.6359785000000005E-4</v>
      </c>
      <c r="G5084" s="231">
        <v>4.9291573000000003E-4</v>
      </c>
      <c r="H5084" s="231">
        <v>3.45458751E-3</v>
      </c>
    </row>
    <row r="5085" spans="1:8">
      <c r="A5085" s="227" t="s">
        <v>132</v>
      </c>
      <c r="B5085" s="227" t="s">
        <v>110</v>
      </c>
      <c r="C5085" s="227" t="s">
        <v>80</v>
      </c>
      <c r="D5085" s="230">
        <v>183</v>
      </c>
      <c r="E5085" s="231">
        <v>4.3840439900000002E-3</v>
      </c>
      <c r="F5085" s="231">
        <v>9.0859619000000001E-4</v>
      </c>
      <c r="G5085" s="231">
        <v>5.8559732999999997E-4</v>
      </c>
      <c r="H5085" s="231">
        <v>2.8898500100000002E-3</v>
      </c>
    </row>
    <row r="5086" spans="1:8">
      <c r="A5086" s="227" t="s">
        <v>132</v>
      </c>
      <c r="B5086" s="227" t="s">
        <v>108</v>
      </c>
      <c r="C5086" s="227" t="s">
        <v>119</v>
      </c>
      <c r="D5086" s="230">
        <v>352</v>
      </c>
      <c r="E5086" s="231">
        <v>5.2285877200000004E-3</v>
      </c>
      <c r="F5086" s="231">
        <v>1.0628745899999999E-3</v>
      </c>
      <c r="G5086" s="231">
        <v>8.0939578999999996E-4</v>
      </c>
      <c r="H5086" s="231">
        <v>3.35631682E-3</v>
      </c>
    </row>
    <row r="5087" spans="1:8">
      <c r="A5087" s="227" t="s">
        <v>132</v>
      </c>
      <c r="B5087" s="227" t="s">
        <v>109</v>
      </c>
      <c r="C5087" s="227" t="s">
        <v>119</v>
      </c>
      <c r="D5087" s="230">
        <v>433</v>
      </c>
      <c r="E5087" s="231">
        <v>6.1744341499999997E-3</v>
      </c>
      <c r="F5087" s="231">
        <v>8.6294989999999999E-4</v>
      </c>
      <c r="G5087" s="231">
        <v>9.5209432000000003E-4</v>
      </c>
      <c r="H5087" s="231">
        <v>4.3593894699999998E-3</v>
      </c>
    </row>
    <row r="5088" spans="1:8">
      <c r="A5088" s="227" t="s">
        <v>132</v>
      </c>
      <c r="B5088" s="227" t="s">
        <v>110</v>
      </c>
      <c r="C5088" s="227" t="s">
        <v>119</v>
      </c>
      <c r="D5088" s="230">
        <v>91</v>
      </c>
      <c r="E5088" s="231">
        <v>6.0771517699999998E-3</v>
      </c>
      <c r="F5088" s="231">
        <v>1.0569289400000001E-3</v>
      </c>
      <c r="G5088" s="231">
        <v>1.01788235E-3</v>
      </c>
      <c r="H5088" s="231">
        <v>4.0023400000000001E-3</v>
      </c>
    </row>
    <row r="5089" spans="1:8">
      <c r="A5089" s="227" t="s">
        <v>132</v>
      </c>
      <c r="B5089" s="227" t="s">
        <v>108</v>
      </c>
      <c r="C5089" s="227" t="s">
        <v>82</v>
      </c>
      <c r="D5089" s="230">
        <v>74</v>
      </c>
      <c r="E5089" s="231">
        <v>6.6730790799999998E-3</v>
      </c>
      <c r="F5089" s="231">
        <v>1.33868224E-3</v>
      </c>
      <c r="G5089" s="231">
        <v>1.4788223599999999E-3</v>
      </c>
      <c r="H5089" s="231">
        <v>3.8555740900000001E-3</v>
      </c>
    </row>
    <row r="5090" spans="1:8">
      <c r="A5090" s="227" t="s">
        <v>132</v>
      </c>
      <c r="B5090" s="227" t="s">
        <v>109</v>
      </c>
      <c r="C5090" s="227" t="s">
        <v>82</v>
      </c>
      <c r="D5090" s="230">
        <v>234</v>
      </c>
      <c r="E5090" s="231">
        <v>7.7165437499999998E-3</v>
      </c>
      <c r="F5090" s="231">
        <v>1.08034558E-3</v>
      </c>
      <c r="G5090" s="231">
        <v>1.80728647E-3</v>
      </c>
      <c r="H5090" s="231">
        <v>4.8289112E-3</v>
      </c>
    </row>
    <row r="5091" spans="1:8">
      <c r="A5091" s="227" t="s">
        <v>132</v>
      </c>
      <c r="B5091" s="227" t="s">
        <v>110</v>
      </c>
      <c r="C5091" s="227" t="s">
        <v>82</v>
      </c>
      <c r="D5091" s="230">
        <v>43</v>
      </c>
      <c r="E5091" s="231">
        <v>6.9535958100000001E-3</v>
      </c>
      <c r="F5091" s="231">
        <v>1.3283266100000001E-3</v>
      </c>
      <c r="G5091" s="231">
        <v>2.2294894399999998E-3</v>
      </c>
      <c r="H5091" s="231">
        <v>3.39577929E-3</v>
      </c>
    </row>
    <row r="5092" spans="1:8">
      <c r="A5092" s="227" t="s">
        <v>132</v>
      </c>
      <c r="B5092" s="227" t="s">
        <v>108</v>
      </c>
      <c r="C5092" s="227" t="s">
        <v>83</v>
      </c>
      <c r="D5092" s="230">
        <v>131</v>
      </c>
      <c r="E5092" s="231">
        <v>4.9008691299999999E-3</v>
      </c>
      <c r="F5092" s="231">
        <v>8.6169399000000002E-4</v>
      </c>
      <c r="G5092" s="231">
        <v>6.7748066999999998E-4</v>
      </c>
      <c r="H5092" s="231">
        <v>3.3616939900000002E-3</v>
      </c>
    </row>
    <row r="5093" spans="1:8">
      <c r="A5093" s="227" t="s">
        <v>132</v>
      </c>
      <c r="B5093" s="227" t="s">
        <v>109</v>
      </c>
      <c r="C5093" s="227" t="s">
        <v>83</v>
      </c>
      <c r="D5093" s="230">
        <v>242</v>
      </c>
      <c r="E5093" s="231">
        <v>5.7452840399999996E-3</v>
      </c>
      <c r="F5093" s="231">
        <v>7.9172382000000001E-4</v>
      </c>
      <c r="G5093" s="231">
        <v>8.5997261000000003E-4</v>
      </c>
      <c r="H5093" s="231">
        <v>4.0935871600000003E-3</v>
      </c>
    </row>
    <row r="5094" spans="1:8">
      <c r="A5094" s="227" t="s">
        <v>132</v>
      </c>
      <c r="B5094" s="227" t="s">
        <v>110</v>
      </c>
      <c r="C5094" s="227" t="s">
        <v>83</v>
      </c>
      <c r="D5094" s="230">
        <v>59</v>
      </c>
      <c r="E5094" s="231">
        <v>5.3191695299999999E-3</v>
      </c>
      <c r="F5094" s="231">
        <v>8.0469218999999997E-4</v>
      </c>
      <c r="G5094" s="231">
        <v>7.8389805000000001E-4</v>
      </c>
      <c r="H5094" s="231">
        <v>3.7305788400000001E-3</v>
      </c>
    </row>
    <row r="5095" spans="1:8">
      <c r="A5095" s="227" t="s">
        <v>132</v>
      </c>
      <c r="B5095" s="227" t="s">
        <v>108</v>
      </c>
      <c r="C5095" s="227" t="s">
        <v>84</v>
      </c>
      <c r="D5095" s="230">
        <v>94</v>
      </c>
      <c r="E5095" s="231">
        <v>5.0197003499999997E-3</v>
      </c>
      <c r="F5095" s="231">
        <v>9.4537995999999995E-4</v>
      </c>
      <c r="G5095" s="231">
        <v>9.1065777999999997E-4</v>
      </c>
      <c r="H5095" s="231">
        <v>3.1636621099999998E-3</v>
      </c>
    </row>
    <row r="5096" spans="1:8">
      <c r="A5096" s="227" t="s">
        <v>132</v>
      </c>
      <c r="B5096" s="227" t="s">
        <v>109</v>
      </c>
      <c r="C5096" s="227" t="s">
        <v>84</v>
      </c>
      <c r="D5096" s="230">
        <v>314</v>
      </c>
      <c r="E5096" s="231">
        <v>5.7651419300000003E-3</v>
      </c>
      <c r="F5096" s="231">
        <v>8.3325939E-4</v>
      </c>
      <c r="G5096" s="231">
        <v>1.0673947800000001E-3</v>
      </c>
      <c r="H5096" s="231">
        <v>3.86448727E-3</v>
      </c>
    </row>
    <row r="5097" spans="1:8">
      <c r="A5097" s="227" t="s">
        <v>132</v>
      </c>
      <c r="B5097" s="227" t="s">
        <v>110</v>
      </c>
      <c r="C5097" s="227" t="s">
        <v>84</v>
      </c>
      <c r="D5097" s="230">
        <v>39</v>
      </c>
      <c r="E5097" s="231">
        <v>5.0608378500000004E-3</v>
      </c>
      <c r="F5097" s="231">
        <v>8.1255908999999999E-4</v>
      </c>
      <c r="G5097" s="231">
        <v>1.44468163E-3</v>
      </c>
      <c r="H5097" s="231">
        <v>2.8035966099999999E-3</v>
      </c>
    </row>
    <row r="5098" spans="1:8">
      <c r="A5098" s="227" t="s">
        <v>132</v>
      </c>
      <c r="B5098" s="227" t="s">
        <v>109</v>
      </c>
      <c r="C5098" s="227" t="s">
        <v>86</v>
      </c>
      <c r="D5098" s="230">
        <v>1</v>
      </c>
      <c r="E5098" s="231">
        <v>4.4675923599999997E-3</v>
      </c>
      <c r="F5098" s="231">
        <v>7.4074027000000005E-4</v>
      </c>
      <c r="G5098" s="231">
        <v>2.3148124999999999E-4</v>
      </c>
      <c r="H5098" s="231">
        <v>3.4953701300000002E-3</v>
      </c>
    </row>
    <row r="5099" spans="1:8">
      <c r="A5099" s="227" t="s">
        <v>132</v>
      </c>
      <c r="B5099" s="227" t="s">
        <v>108</v>
      </c>
      <c r="C5099" s="227" t="s">
        <v>87</v>
      </c>
      <c r="D5099" s="230">
        <v>165</v>
      </c>
      <c r="E5099" s="231">
        <v>5.6339082999999996E-3</v>
      </c>
      <c r="F5099" s="231">
        <v>8.6321523000000002E-4</v>
      </c>
      <c r="G5099" s="231">
        <v>1.24291502E-3</v>
      </c>
      <c r="H5099" s="231">
        <v>3.5277775299999998E-3</v>
      </c>
    </row>
    <row r="5100" spans="1:8">
      <c r="A5100" s="227" t="s">
        <v>132</v>
      </c>
      <c r="B5100" s="227" t="s">
        <v>109</v>
      </c>
      <c r="C5100" s="227" t="s">
        <v>87</v>
      </c>
      <c r="D5100" s="230">
        <v>369</v>
      </c>
      <c r="E5100" s="231">
        <v>6.3733624600000004E-3</v>
      </c>
      <c r="F5100" s="231">
        <v>6.8032949000000002E-4</v>
      </c>
      <c r="G5100" s="231">
        <v>1.2371710400000001E-3</v>
      </c>
      <c r="H5100" s="231">
        <v>4.4558614500000001E-3</v>
      </c>
    </row>
    <row r="5101" spans="1:8">
      <c r="A5101" s="227" t="s">
        <v>132</v>
      </c>
      <c r="B5101" s="227" t="s">
        <v>110</v>
      </c>
      <c r="C5101" s="227" t="s">
        <v>87</v>
      </c>
      <c r="D5101" s="230">
        <v>44</v>
      </c>
      <c r="E5101" s="231">
        <v>6.22290586E-3</v>
      </c>
      <c r="F5101" s="231">
        <v>7.7783018000000001E-4</v>
      </c>
      <c r="G5101" s="231">
        <v>1.65719672E-3</v>
      </c>
      <c r="H5101" s="231">
        <v>3.7878785300000002E-3</v>
      </c>
    </row>
    <row r="5102" spans="1:8">
      <c r="A5102" s="227" t="s">
        <v>132</v>
      </c>
      <c r="B5102" s="227" t="s">
        <v>108</v>
      </c>
      <c r="C5102" s="227" t="s">
        <v>88</v>
      </c>
      <c r="D5102" s="230">
        <v>174</v>
      </c>
      <c r="E5102" s="231">
        <v>4.4195000700000004E-3</v>
      </c>
      <c r="F5102" s="231">
        <v>9.8545898999999998E-4</v>
      </c>
      <c r="G5102" s="231">
        <v>6.2546536000000004E-4</v>
      </c>
      <c r="H5102" s="231">
        <v>2.8085752099999998E-3</v>
      </c>
    </row>
    <row r="5103" spans="1:8">
      <c r="A5103" s="227" t="s">
        <v>132</v>
      </c>
      <c r="B5103" s="227" t="s">
        <v>109</v>
      </c>
      <c r="C5103" s="227" t="s">
        <v>88</v>
      </c>
      <c r="D5103" s="230">
        <v>636</v>
      </c>
      <c r="E5103" s="231">
        <v>4.9357964000000002E-3</v>
      </c>
      <c r="F5103" s="231">
        <v>7.2758318999999996E-4</v>
      </c>
      <c r="G5103" s="231">
        <v>6.9204205000000004E-4</v>
      </c>
      <c r="H5103" s="231">
        <v>3.5161707000000001E-3</v>
      </c>
    </row>
    <row r="5104" spans="1:8">
      <c r="A5104" s="227" t="s">
        <v>132</v>
      </c>
      <c r="B5104" s="227" t="s">
        <v>110</v>
      </c>
      <c r="C5104" s="227" t="s">
        <v>88</v>
      </c>
      <c r="D5104" s="230">
        <v>98</v>
      </c>
      <c r="E5104" s="231">
        <v>5.1638082800000004E-3</v>
      </c>
      <c r="F5104" s="231">
        <v>9.4328681999999997E-4</v>
      </c>
      <c r="G5104" s="231">
        <v>6.9019252000000004E-4</v>
      </c>
      <c r="H5104" s="231">
        <v>3.53032856E-3</v>
      </c>
    </row>
    <row r="5105" spans="1:8">
      <c r="A5105" s="227" t="s">
        <v>132</v>
      </c>
      <c r="B5105" s="227" t="s">
        <v>108</v>
      </c>
      <c r="C5105" s="227" t="s">
        <v>89</v>
      </c>
      <c r="D5105" s="230">
        <v>97</v>
      </c>
      <c r="E5105" s="231">
        <v>5.7068535200000001E-3</v>
      </c>
      <c r="F5105" s="231">
        <v>1.2060898600000001E-3</v>
      </c>
      <c r="G5105" s="231">
        <v>7.5851925999999997E-4</v>
      </c>
      <c r="H5105" s="231">
        <v>3.7422439299999999E-3</v>
      </c>
    </row>
    <row r="5106" spans="1:8">
      <c r="A5106" s="227" t="s">
        <v>132</v>
      </c>
      <c r="B5106" s="227" t="s">
        <v>109</v>
      </c>
      <c r="C5106" s="227" t="s">
        <v>89</v>
      </c>
      <c r="D5106" s="230">
        <v>254</v>
      </c>
      <c r="E5106" s="231">
        <v>5.9110252000000004E-3</v>
      </c>
      <c r="F5106" s="231">
        <v>9.1230108000000002E-4</v>
      </c>
      <c r="G5106" s="231">
        <v>9.2701929999999995E-4</v>
      </c>
      <c r="H5106" s="231">
        <v>4.0717043300000002E-3</v>
      </c>
    </row>
    <row r="5107" spans="1:8">
      <c r="A5107" s="227" t="s">
        <v>132</v>
      </c>
      <c r="B5107" s="227" t="s">
        <v>110</v>
      </c>
      <c r="C5107" s="227" t="s">
        <v>89</v>
      </c>
      <c r="D5107" s="230">
        <v>23</v>
      </c>
      <c r="E5107" s="231">
        <v>6.0109699200000003E-3</v>
      </c>
      <c r="F5107" s="231">
        <v>1.06682738E-3</v>
      </c>
      <c r="G5107" s="231">
        <v>7.5734678999999998E-4</v>
      </c>
      <c r="H5107" s="231">
        <v>4.18679525E-3</v>
      </c>
    </row>
    <row r="5108" spans="1:8">
      <c r="A5108" s="227" t="s">
        <v>132</v>
      </c>
      <c r="B5108" s="227" t="s">
        <v>108</v>
      </c>
      <c r="C5108" s="227" t="s">
        <v>90</v>
      </c>
      <c r="D5108" s="230">
        <v>56</v>
      </c>
      <c r="E5108" s="231">
        <v>5.4565556300000002E-3</v>
      </c>
      <c r="F5108" s="231">
        <v>8.1638534000000003E-4</v>
      </c>
      <c r="G5108" s="231">
        <v>1.40500966E-3</v>
      </c>
      <c r="H5108" s="231">
        <v>3.2351601600000002E-3</v>
      </c>
    </row>
    <row r="5109" spans="1:8">
      <c r="A5109" s="227" t="s">
        <v>132</v>
      </c>
      <c r="B5109" s="227" t="s">
        <v>109</v>
      </c>
      <c r="C5109" s="227" t="s">
        <v>90</v>
      </c>
      <c r="D5109" s="230">
        <v>235</v>
      </c>
      <c r="E5109" s="231">
        <v>7.1054962200000002E-3</v>
      </c>
      <c r="F5109" s="231">
        <v>7.0365420999999998E-4</v>
      </c>
      <c r="G5109" s="231">
        <v>1.5299446000000001E-3</v>
      </c>
      <c r="H5109" s="231">
        <v>4.8718969200000004E-3</v>
      </c>
    </row>
    <row r="5110" spans="1:8">
      <c r="A5110" s="227" t="s">
        <v>132</v>
      </c>
      <c r="B5110" s="227" t="s">
        <v>110</v>
      </c>
      <c r="C5110" s="227" t="s">
        <v>90</v>
      </c>
      <c r="D5110" s="230">
        <v>31</v>
      </c>
      <c r="E5110" s="231">
        <v>6.2488796499999997E-3</v>
      </c>
      <c r="F5110" s="231">
        <v>7.2431275999999996E-4</v>
      </c>
      <c r="G5110" s="231">
        <v>1.8145158499999999E-3</v>
      </c>
      <c r="H5110" s="231">
        <v>3.7100506000000001E-3</v>
      </c>
    </row>
    <row r="5111" spans="1:8">
      <c r="A5111" s="227" t="s">
        <v>132</v>
      </c>
      <c r="B5111" s="227" t="s">
        <v>108</v>
      </c>
      <c r="C5111" s="227" t="s">
        <v>91</v>
      </c>
      <c r="D5111" s="230">
        <v>258</v>
      </c>
      <c r="E5111" s="231">
        <v>5.0189758500000002E-3</v>
      </c>
      <c r="F5111" s="231">
        <v>1.2312928099999999E-3</v>
      </c>
      <c r="G5111" s="231">
        <v>5.3572688999999995E-4</v>
      </c>
      <c r="H5111" s="231">
        <v>3.2519556899999998E-3</v>
      </c>
    </row>
    <row r="5112" spans="1:8">
      <c r="A5112" s="227" t="s">
        <v>132</v>
      </c>
      <c r="B5112" s="227" t="s">
        <v>109</v>
      </c>
      <c r="C5112" s="227" t="s">
        <v>91</v>
      </c>
      <c r="D5112" s="230">
        <v>570</v>
      </c>
      <c r="E5112" s="231">
        <v>4.97136916E-3</v>
      </c>
      <c r="F5112" s="231">
        <v>8.6161851E-4</v>
      </c>
      <c r="G5112" s="231">
        <v>5.3569662999999998E-4</v>
      </c>
      <c r="H5112" s="231">
        <v>3.5740535199999999E-3</v>
      </c>
    </row>
    <row r="5113" spans="1:8">
      <c r="A5113" s="227" t="s">
        <v>132</v>
      </c>
      <c r="B5113" s="227" t="s">
        <v>110</v>
      </c>
      <c r="C5113" s="227" t="s">
        <v>91</v>
      </c>
      <c r="D5113" s="230">
        <v>83</v>
      </c>
      <c r="E5113" s="231">
        <v>4.8229024500000004E-3</v>
      </c>
      <c r="F5113" s="231">
        <v>1.0091753899999999E-3</v>
      </c>
      <c r="G5113" s="231">
        <v>5.1316350000000003E-4</v>
      </c>
      <c r="H5113" s="231">
        <v>3.3005631400000002E-3</v>
      </c>
    </row>
    <row r="5114" spans="1:8">
      <c r="A5114" s="227" t="s">
        <v>132</v>
      </c>
      <c r="B5114" s="227" t="s">
        <v>108</v>
      </c>
      <c r="C5114" s="227" t="s">
        <v>92</v>
      </c>
      <c r="D5114" s="230">
        <v>89</v>
      </c>
      <c r="E5114" s="231">
        <v>5.0570898999999997E-3</v>
      </c>
      <c r="F5114" s="231">
        <v>7.6284834000000005E-4</v>
      </c>
      <c r="G5114" s="231">
        <v>9.1344128000000004E-4</v>
      </c>
      <c r="H5114" s="231">
        <v>3.3807998200000001E-3</v>
      </c>
    </row>
    <row r="5115" spans="1:8">
      <c r="A5115" s="227" t="s">
        <v>132</v>
      </c>
      <c r="B5115" s="227" t="s">
        <v>109</v>
      </c>
      <c r="C5115" s="227" t="s">
        <v>92</v>
      </c>
      <c r="D5115" s="230">
        <v>249</v>
      </c>
      <c r="E5115" s="231">
        <v>6.9498826000000003E-3</v>
      </c>
      <c r="F5115" s="231">
        <v>7.1233986999999998E-4</v>
      </c>
      <c r="G5115" s="231">
        <v>1.3773610600000001E-3</v>
      </c>
      <c r="H5115" s="231">
        <v>4.8601811999999999E-3</v>
      </c>
    </row>
    <row r="5116" spans="1:8">
      <c r="A5116" s="227" t="s">
        <v>132</v>
      </c>
      <c r="B5116" s="227" t="s">
        <v>110</v>
      </c>
      <c r="C5116" s="227" t="s">
        <v>92</v>
      </c>
      <c r="D5116" s="230">
        <v>44</v>
      </c>
      <c r="E5116" s="231">
        <v>6.8050292399999997E-3</v>
      </c>
      <c r="F5116" s="231">
        <v>9.2829310999999995E-4</v>
      </c>
      <c r="G5116" s="231">
        <v>1.23369085E-3</v>
      </c>
      <c r="H5116" s="231">
        <v>4.6430448499999999E-3</v>
      </c>
    </row>
    <row r="5117" spans="1:8">
      <c r="A5117" s="227" t="s">
        <v>132</v>
      </c>
      <c r="B5117" s="227" t="s">
        <v>108</v>
      </c>
      <c r="C5117" s="227" t="s">
        <v>93</v>
      </c>
      <c r="D5117" s="230">
        <v>77</v>
      </c>
      <c r="E5117" s="231">
        <v>5.72240235E-3</v>
      </c>
      <c r="F5117" s="231">
        <v>1.0580505199999999E-3</v>
      </c>
      <c r="G5117" s="231">
        <v>1.39520176E-3</v>
      </c>
      <c r="H5117" s="231">
        <v>3.26914961E-3</v>
      </c>
    </row>
    <row r="5118" spans="1:8">
      <c r="A5118" s="227" t="s">
        <v>132</v>
      </c>
      <c r="B5118" s="227" t="s">
        <v>109</v>
      </c>
      <c r="C5118" s="227" t="s">
        <v>93</v>
      </c>
      <c r="D5118" s="230">
        <v>198</v>
      </c>
      <c r="E5118" s="231">
        <v>6.8897304100000003E-3</v>
      </c>
      <c r="F5118" s="231">
        <v>9.7420942999999999E-4</v>
      </c>
      <c r="G5118" s="231">
        <v>1.59891718E-3</v>
      </c>
      <c r="H5118" s="231">
        <v>4.3166032900000002E-3</v>
      </c>
    </row>
    <row r="5119" spans="1:8">
      <c r="A5119" s="227" t="s">
        <v>132</v>
      </c>
      <c r="B5119" s="227" t="s">
        <v>110</v>
      </c>
      <c r="C5119" s="227" t="s">
        <v>93</v>
      </c>
      <c r="D5119" s="230">
        <v>30</v>
      </c>
      <c r="E5119" s="231">
        <v>7.2731479099999996E-3</v>
      </c>
      <c r="F5119" s="231">
        <v>1.18595647E-3</v>
      </c>
      <c r="G5119" s="231">
        <v>1.83294726E-3</v>
      </c>
      <c r="H5119" s="231">
        <v>4.2542435799999999E-3</v>
      </c>
    </row>
    <row r="5120" spans="1:8">
      <c r="A5120" s="227" t="s">
        <v>132</v>
      </c>
      <c r="B5120" s="227" t="s">
        <v>108</v>
      </c>
      <c r="C5120" s="227" t="s">
        <v>94</v>
      </c>
      <c r="D5120" s="230">
        <v>89</v>
      </c>
      <c r="E5120" s="231">
        <v>5.0729554099999997E-3</v>
      </c>
      <c r="F5120" s="231">
        <v>8.9068329E-4</v>
      </c>
      <c r="G5120" s="231">
        <v>1.02150935E-3</v>
      </c>
      <c r="H5120" s="231">
        <v>3.16076236E-3</v>
      </c>
    </row>
    <row r="5121" spans="1:8">
      <c r="A5121" s="227" t="s">
        <v>132</v>
      </c>
      <c r="B5121" s="227" t="s">
        <v>109</v>
      </c>
      <c r="C5121" s="227" t="s">
        <v>94</v>
      </c>
      <c r="D5121" s="230">
        <v>222</v>
      </c>
      <c r="E5121" s="231">
        <v>6.7347032099999999E-3</v>
      </c>
      <c r="F5121" s="231">
        <v>7.7478495000000004E-4</v>
      </c>
      <c r="G5121" s="231">
        <v>1.3672524200000001E-3</v>
      </c>
      <c r="H5121" s="231">
        <v>4.5926653499999996E-3</v>
      </c>
    </row>
    <row r="5122" spans="1:8">
      <c r="A5122" s="227" t="s">
        <v>132</v>
      </c>
      <c r="B5122" s="227" t="s">
        <v>110</v>
      </c>
      <c r="C5122" s="227" t="s">
        <v>94</v>
      </c>
      <c r="D5122" s="230">
        <v>33</v>
      </c>
      <c r="E5122" s="231">
        <v>6.0739335800000004E-3</v>
      </c>
      <c r="F5122" s="231">
        <v>7.4950877000000003E-4</v>
      </c>
      <c r="G5122" s="231">
        <v>1.44044589E-3</v>
      </c>
      <c r="H5122" s="231">
        <v>3.8839784400000001E-3</v>
      </c>
    </row>
    <row r="5123" spans="1:8">
      <c r="A5123" s="227" t="s">
        <v>132</v>
      </c>
      <c r="B5123" s="227" t="s">
        <v>108</v>
      </c>
      <c r="C5123" s="227" t="s">
        <v>95</v>
      </c>
      <c r="D5123" s="230">
        <v>23</v>
      </c>
      <c r="E5123" s="231">
        <v>7.5377413200000002E-3</v>
      </c>
      <c r="F5123" s="231">
        <v>8.1773323000000001E-4</v>
      </c>
      <c r="G5123" s="231">
        <v>1.70793052E-3</v>
      </c>
      <c r="H5123" s="231">
        <v>5.0120770699999999E-3</v>
      </c>
    </row>
    <row r="5124" spans="1:8">
      <c r="A5124" s="227" t="s">
        <v>132</v>
      </c>
      <c r="B5124" s="227" t="s">
        <v>109</v>
      </c>
      <c r="C5124" s="227" t="s">
        <v>95</v>
      </c>
      <c r="D5124" s="230">
        <v>107</v>
      </c>
      <c r="E5124" s="231">
        <v>7.7663115999999999E-3</v>
      </c>
      <c r="F5124" s="231">
        <v>7.9028184999999996E-4</v>
      </c>
      <c r="G5124" s="231">
        <v>1.4244762399999999E-3</v>
      </c>
      <c r="H5124" s="231">
        <v>5.5515530499999997E-3</v>
      </c>
    </row>
    <row r="5125" spans="1:8">
      <c r="A5125" s="227" t="s">
        <v>132</v>
      </c>
      <c r="B5125" s="227" t="s">
        <v>110</v>
      </c>
      <c r="C5125" s="227" t="s">
        <v>95</v>
      </c>
      <c r="D5125" s="230">
        <v>8</v>
      </c>
      <c r="E5125" s="231">
        <v>7.9065392300000006E-3</v>
      </c>
      <c r="F5125" s="231">
        <v>9.2013862000000005E-4</v>
      </c>
      <c r="G5125" s="231">
        <v>1.0416664E-3</v>
      </c>
      <c r="H5125" s="231">
        <v>5.9447335000000004E-3</v>
      </c>
    </row>
    <row r="5126" spans="1:8">
      <c r="A5126" s="227" t="s">
        <v>132</v>
      </c>
      <c r="B5126" s="227" t="s">
        <v>108</v>
      </c>
      <c r="C5126" s="227" t="s">
        <v>96</v>
      </c>
      <c r="D5126" s="230">
        <v>155</v>
      </c>
      <c r="E5126" s="231">
        <v>5.72311802E-3</v>
      </c>
      <c r="F5126" s="231">
        <v>9.8476681E-4</v>
      </c>
      <c r="G5126" s="231">
        <v>1.06877216E-3</v>
      </c>
      <c r="H5126" s="231">
        <v>3.6695785999999999E-3</v>
      </c>
    </row>
    <row r="5127" spans="1:8">
      <c r="A5127" s="227" t="s">
        <v>132</v>
      </c>
      <c r="B5127" s="227" t="s">
        <v>109</v>
      </c>
      <c r="C5127" s="227" t="s">
        <v>96</v>
      </c>
      <c r="D5127" s="230">
        <v>400</v>
      </c>
      <c r="E5127" s="231">
        <v>6.0465564799999996E-3</v>
      </c>
      <c r="F5127" s="231">
        <v>8.1374397000000005E-4</v>
      </c>
      <c r="G5127" s="231">
        <v>1.1161455900000001E-3</v>
      </c>
      <c r="H5127" s="231">
        <v>4.1166664299999997E-3</v>
      </c>
    </row>
    <row r="5128" spans="1:8">
      <c r="A5128" s="227" t="s">
        <v>132</v>
      </c>
      <c r="B5128" s="227" t="s">
        <v>110</v>
      </c>
      <c r="C5128" s="227" t="s">
        <v>96</v>
      </c>
      <c r="D5128" s="230">
        <v>74</v>
      </c>
      <c r="E5128" s="231">
        <v>5.8115925800000003E-3</v>
      </c>
      <c r="F5128" s="231">
        <v>9.6487087000000004E-4</v>
      </c>
      <c r="G5128" s="231">
        <v>1.14129734E-3</v>
      </c>
      <c r="H5128" s="231">
        <v>3.70542393E-3</v>
      </c>
    </row>
    <row r="5129" spans="1:8">
      <c r="A5129" s="227" t="s">
        <v>132</v>
      </c>
      <c r="B5129" s="227" t="s">
        <v>108</v>
      </c>
      <c r="C5129" s="227" t="s">
        <v>97</v>
      </c>
      <c r="D5129" s="230">
        <v>66</v>
      </c>
      <c r="E5129" s="231">
        <v>6.2868263799999999E-3</v>
      </c>
      <c r="F5129" s="231">
        <v>7.8791362999999998E-4</v>
      </c>
      <c r="G5129" s="231">
        <v>1.2110687899999999E-3</v>
      </c>
      <c r="H5129" s="231">
        <v>4.2878434400000004E-3</v>
      </c>
    </row>
    <row r="5130" spans="1:8">
      <c r="A5130" s="227" t="s">
        <v>132</v>
      </c>
      <c r="B5130" s="227" t="s">
        <v>109</v>
      </c>
      <c r="C5130" s="227" t="s">
        <v>97</v>
      </c>
      <c r="D5130" s="230">
        <v>188</v>
      </c>
      <c r="E5130" s="231">
        <v>6.83799965E-3</v>
      </c>
      <c r="F5130" s="231">
        <v>6.3817449000000003E-4</v>
      </c>
      <c r="G5130" s="231">
        <v>1.45420828E-3</v>
      </c>
      <c r="H5130" s="231">
        <v>4.7456163699999996E-3</v>
      </c>
    </row>
    <row r="5131" spans="1:8">
      <c r="A5131" s="227" t="s">
        <v>132</v>
      </c>
      <c r="B5131" s="227" t="s">
        <v>110</v>
      </c>
      <c r="C5131" s="227" t="s">
        <v>97</v>
      </c>
      <c r="D5131" s="230">
        <v>26</v>
      </c>
      <c r="E5131" s="231">
        <v>6.0024926499999999E-3</v>
      </c>
      <c r="F5131" s="231">
        <v>1.04834382E-3</v>
      </c>
      <c r="G5131" s="231">
        <v>1.1413815899999999E-3</v>
      </c>
      <c r="H5131" s="231">
        <v>3.8127668999999999E-3</v>
      </c>
    </row>
    <row r="5132" spans="1:8">
      <c r="A5132" s="227" t="s">
        <v>132</v>
      </c>
      <c r="B5132" s="227" t="s">
        <v>108</v>
      </c>
      <c r="C5132" s="227" t="s">
        <v>98</v>
      </c>
      <c r="D5132" s="230">
        <v>33</v>
      </c>
      <c r="E5132" s="231">
        <v>5.1750138000000003E-3</v>
      </c>
      <c r="F5132" s="231">
        <v>1.1644195E-4</v>
      </c>
      <c r="G5132" s="231">
        <v>1.20615858E-3</v>
      </c>
      <c r="H5132" s="231">
        <v>3.8401372599999998E-3</v>
      </c>
    </row>
    <row r="5133" spans="1:8">
      <c r="A5133" s="227" t="s">
        <v>132</v>
      </c>
      <c r="B5133" s="227" t="s">
        <v>109</v>
      </c>
      <c r="C5133" s="227" t="s">
        <v>98</v>
      </c>
      <c r="D5133" s="230">
        <v>134</v>
      </c>
      <c r="E5133" s="231">
        <v>7.1429309300000002E-3</v>
      </c>
      <c r="F5133" s="231">
        <v>5.4821353999999999E-4</v>
      </c>
      <c r="G5133" s="231">
        <v>1.48640453E-3</v>
      </c>
      <c r="H5133" s="231">
        <v>5.0960473099999999E-3</v>
      </c>
    </row>
    <row r="5134" spans="1:8">
      <c r="A5134" s="227" t="s">
        <v>132</v>
      </c>
      <c r="B5134" s="227" t="s">
        <v>110</v>
      </c>
      <c r="C5134" s="227" t="s">
        <v>98</v>
      </c>
      <c r="D5134" s="230">
        <v>17</v>
      </c>
      <c r="E5134" s="231">
        <v>5.4309638399999997E-3</v>
      </c>
      <c r="F5134" s="231">
        <v>2.308004E-4</v>
      </c>
      <c r="G5134" s="231">
        <v>2.7294386700000002E-3</v>
      </c>
      <c r="H5134" s="231">
        <v>2.4584692699999998E-3</v>
      </c>
    </row>
    <row r="5135" spans="1:8">
      <c r="A5135" s="227" t="s">
        <v>132</v>
      </c>
      <c r="B5135" s="227" t="s">
        <v>108</v>
      </c>
      <c r="C5135" s="227" t="s">
        <v>99</v>
      </c>
      <c r="D5135" s="230">
        <v>230</v>
      </c>
      <c r="E5135" s="231">
        <v>5.01328481E-3</v>
      </c>
      <c r="F5135" s="231">
        <v>9.7735484000000005E-4</v>
      </c>
      <c r="G5135" s="231">
        <v>7.1215755999999998E-4</v>
      </c>
      <c r="H5135" s="231">
        <v>3.32377189E-3</v>
      </c>
    </row>
    <row r="5136" spans="1:8">
      <c r="A5136" s="227" t="s">
        <v>132</v>
      </c>
      <c r="B5136" s="227" t="s">
        <v>109</v>
      </c>
      <c r="C5136" s="227" t="s">
        <v>99</v>
      </c>
      <c r="D5136" s="230">
        <v>481</v>
      </c>
      <c r="E5136" s="231">
        <v>5.2114131000000003E-3</v>
      </c>
      <c r="F5136" s="231">
        <v>7.7096304E-4</v>
      </c>
      <c r="G5136" s="231">
        <v>7.1456047999999997E-4</v>
      </c>
      <c r="H5136" s="231">
        <v>3.7258891000000001E-3</v>
      </c>
    </row>
    <row r="5137" spans="1:8">
      <c r="A5137" s="227" t="s">
        <v>132</v>
      </c>
      <c r="B5137" s="227" t="s">
        <v>110</v>
      </c>
      <c r="C5137" s="227" t="s">
        <v>99</v>
      </c>
      <c r="D5137" s="230">
        <v>31</v>
      </c>
      <c r="E5137" s="231">
        <v>5.1108868600000003E-3</v>
      </c>
      <c r="F5137" s="231">
        <v>8.2885280999999995E-4</v>
      </c>
      <c r="G5137" s="231">
        <v>6.7390957999999995E-4</v>
      </c>
      <c r="H5137" s="231">
        <v>3.6081240500000001E-3</v>
      </c>
    </row>
    <row r="5138" spans="1:8">
      <c r="A5138" s="227" t="s">
        <v>132</v>
      </c>
      <c r="B5138" s="227" t="s">
        <v>108</v>
      </c>
      <c r="C5138" s="227" t="s">
        <v>100</v>
      </c>
      <c r="D5138" s="230">
        <v>96</v>
      </c>
      <c r="E5138" s="231">
        <v>7.2427177399999997E-3</v>
      </c>
      <c r="F5138" s="231">
        <v>1.08699823E-3</v>
      </c>
      <c r="G5138" s="231">
        <v>1.1072528299999999E-3</v>
      </c>
      <c r="H5138" s="231">
        <v>5.0484661899999998E-3</v>
      </c>
    </row>
    <row r="5139" spans="1:8">
      <c r="A5139" s="227" t="s">
        <v>132</v>
      </c>
      <c r="B5139" s="227" t="s">
        <v>109</v>
      </c>
      <c r="C5139" s="227" t="s">
        <v>100</v>
      </c>
      <c r="D5139" s="230">
        <v>333</v>
      </c>
      <c r="E5139" s="231">
        <v>6.6632254899999998E-3</v>
      </c>
      <c r="F5139" s="231">
        <v>7.7907743E-4</v>
      </c>
      <c r="G5139" s="231">
        <v>1.0289453699999999E-3</v>
      </c>
      <c r="H5139" s="231">
        <v>4.8552021799999996E-3</v>
      </c>
    </row>
    <row r="5140" spans="1:8">
      <c r="A5140" s="227" t="s">
        <v>132</v>
      </c>
      <c r="B5140" s="227" t="s">
        <v>110</v>
      </c>
      <c r="C5140" s="227" t="s">
        <v>100</v>
      </c>
      <c r="D5140" s="230">
        <v>53</v>
      </c>
      <c r="E5140" s="231">
        <v>6.7998774400000002E-3</v>
      </c>
      <c r="F5140" s="231">
        <v>8.8159480999999999E-4</v>
      </c>
      <c r="G5140" s="231">
        <v>1.2222656499999999E-3</v>
      </c>
      <c r="H5140" s="231">
        <v>4.6960165300000004E-3</v>
      </c>
    </row>
    <row r="5141" spans="1:8">
      <c r="A5141" s="227" t="s">
        <v>132</v>
      </c>
      <c r="B5141" s="227" t="s">
        <v>108</v>
      </c>
      <c r="C5141" s="227" t="s">
        <v>101</v>
      </c>
      <c r="D5141" s="230">
        <v>86</v>
      </c>
      <c r="E5141" s="231">
        <v>6.4973619499999998E-3</v>
      </c>
      <c r="F5141" s="231">
        <v>7.6119698999999996E-4</v>
      </c>
      <c r="G5141" s="231">
        <v>1.76518067E-3</v>
      </c>
      <c r="H5141" s="231">
        <v>3.9709837800000003E-3</v>
      </c>
    </row>
    <row r="5142" spans="1:8">
      <c r="A5142" s="227" t="s">
        <v>132</v>
      </c>
      <c r="B5142" s="227" t="s">
        <v>109</v>
      </c>
      <c r="C5142" s="227" t="s">
        <v>101</v>
      </c>
      <c r="D5142" s="230">
        <v>182</v>
      </c>
      <c r="E5142" s="231">
        <v>7.5740229500000002E-3</v>
      </c>
      <c r="F5142" s="231">
        <v>6.0763867E-4</v>
      </c>
      <c r="G5142" s="231">
        <v>1.9392295099999999E-3</v>
      </c>
      <c r="H5142" s="231">
        <v>5.0271543100000003E-3</v>
      </c>
    </row>
    <row r="5143" spans="1:8">
      <c r="A5143" s="227" t="s">
        <v>132</v>
      </c>
      <c r="B5143" s="227" t="s">
        <v>110</v>
      </c>
      <c r="C5143" s="227" t="s">
        <v>101</v>
      </c>
      <c r="D5143" s="230">
        <v>49</v>
      </c>
      <c r="E5143" s="231">
        <v>7.2970991499999999E-3</v>
      </c>
      <c r="F5143" s="231">
        <v>7.7569892999999998E-4</v>
      </c>
      <c r="G5143" s="231">
        <v>1.56816866E-3</v>
      </c>
      <c r="H5143" s="231">
        <v>4.9532310399999996E-3</v>
      </c>
    </row>
    <row r="5144" spans="1:8">
      <c r="A5144" s="227" t="s">
        <v>132</v>
      </c>
      <c r="B5144" s="227" t="s">
        <v>108</v>
      </c>
      <c r="C5144" s="227" t="s">
        <v>102</v>
      </c>
      <c r="D5144" s="230">
        <v>140</v>
      </c>
      <c r="E5144" s="231">
        <v>5.8988919500000004E-3</v>
      </c>
      <c r="F5144" s="231">
        <v>9.305553E-4</v>
      </c>
      <c r="G5144" s="231">
        <v>7.2056853000000004E-4</v>
      </c>
      <c r="H5144" s="231">
        <v>4.2477676099999997E-3</v>
      </c>
    </row>
    <row r="5145" spans="1:8">
      <c r="A5145" s="227" t="s">
        <v>132</v>
      </c>
      <c r="B5145" s="227" t="s">
        <v>109</v>
      </c>
      <c r="C5145" s="227" t="s">
        <v>102</v>
      </c>
      <c r="D5145" s="230">
        <v>277</v>
      </c>
      <c r="E5145" s="231">
        <v>6.4513134300000002E-3</v>
      </c>
      <c r="F5145" s="231">
        <v>7.5482160000000002E-4</v>
      </c>
      <c r="G5145" s="231">
        <v>7.6184121E-4</v>
      </c>
      <c r="H5145" s="231">
        <v>4.9346501000000001E-3</v>
      </c>
    </row>
    <row r="5146" spans="1:8">
      <c r="A5146" s="227" t="s">
        <v>132</v>
      </c>
      <c r="B5146" s="227" t="s">
        <v>110</v>
      </c>
      <c r="C5146" s="227" t="s">
        <v>102</v>
      </c>
      <c r="D5146" s="230">
        <v>66</v>
      </c>
      <c r="E5146" s="231">
        <v>6.4649969500000003E-3</v>
      </c>
      <c r="F5146" s="231">
        <v>8.4367958999999998E-4</v>
      </c>
      <c r="G5146" s="231">
        <v>9.9045992999999993E-4</v>
      </c>
      <c r="H5146" s="231">
        <v>4.6308569299999998E-3</v>
      </c>
    </row>
    <row r="5147" spans="1:8">
      <c r="A5147" s="227" t="s">
        <v>132</v>
      </c>
      <c r="B5147" s="227" t="s">
        <v>108</v>
      </c>
      <c r="C5147" s="227" t="s">
        <v>103</v>
      </c>
      <c r="D5147" s="230">
        <v>205</v>
      </c>
      <c r="E5147" s="231">
        <v>3.9870142199999997E-3</v>
      </c>
      <c r="F5147" s="231">
        <v>7.1245458999999998E-4</v>
      </c>
      <c r="G5147" s="231">
        <v>4.1135929000000001E-4</v>
      </c>
      <c r="H5147" s="231">
        <v>2.86319984E-3</v>
      </c>
    </row>
    <row r="5148" spans="1:8">
      <c r="A5148" s="227" t="s">
        <v>132</v>
      </c>
      <c r="B5148" s="227" t="s">
        <v>109</v>
      </c>
      <c r="C5148" s="227" t="s">
        <v>103</v>
      </c>
      <c r="D5148" s="230">
        <v>310</v>
      </c>
      <c r="E5148" s="231">
        <v>4.4288005299999997E-3</v>
      </c>
      <c r="F5148" s="231">
        <v>6.2257293999999999E-4</v>
      </c>
      <c r="G5148" s="231">
        <v>4.3540897E-4</v>
      </c>
      <c r="H5148" s="231">
        <v>3.37081816E-3</v>
      </c>
    </row>
    <row r="5149" spans="1:8">
      <c r="A5149" s="227" t="s">
        <v>132</v>
      </c>
      <c r="B5149" s="227" t="s">
        <v>110</v>
      </c>
      <c r="C5149" s="227" t="s">
        <v>103</v>
      </c>
      <c r="D5149" s="230">
        <v>41</v>
      </c>
      <c r="E5149" s="231">
        <v>3.9699071400000003E-3</v>
      </c>
      <c r="F5149" s="231">
        <v>8.1498400000000004E-4</v>
      </c>
      <c r="G5149" s="231">
        <v>4.2569985E-4</v>
      </c>
      <c r="H5149" s="231">
        <v>2.7292228899999998E-3</v>
      </c>
    </row>
    <row r="5150" spans="1:8">
      <c r="A5150" s="227" t="s">
        <v>132</v>
      </c>
      <c r="B5150" s="227" t="s">
        <v>108</v>
      </c>
      <c r="C5150" s="227" t="s">
        <v>104</v>
      </c>
      <c r="D5150" s="230">
        <v>30</v>
      </c>
      <c r="E5150" s="231">
        <v>5.7148917500000002E-3</v>
      </c>
      <c r="F5150" s="231">
        <v>6.5354908999999998E-4</v>
      </c>
      <c r="G5150" s="231">
        <v>1.15702133E-3</v>
      </c>
      <c r="H5150" s="231">
        <v>3.90432069E-3</v>
      </c>
    </row>
    <row r="5151" spans="1:8">
      <c r="A5151" s="227" t="s">
        <v>132</v>
      </c>
      <c r="B5151" s="227" t="s">
        <v>109</v>
      </c>
      <c r="C5151" s="227" t="s">
        <v>104</v>
      </c>
      <c r="D5151" s="230">
        <v>120</v>
      </c>
      <c r="E5151" s="231">
        <v>6.4676888300000002E-3</v>
      </c>
      <c r="F5151" s="231">
        <v>5.5574821000000003E-4</v>
      </c>
      <c r="G5151" s="231">
        <v>1.1425537700000001E-3</v>
      </c>
      <c r="H5151" s="231">
        <v>4.76938632E-3</v>
      </c>
    </row>
    <row r="5152" spans="1:8">
      <c r="A5152" s="227" t="s">
        <v>132</v>
      </c>
      <c r="B5152" s="227" t="s">
        <v>110</v>
      </c>
      <c r="C5152" s="227" t="s">
        <v>104</v>
      </c>
      <c r="D5152" s="230">
        <v>33</v>
      </c>
      <c r="E5152" s="231">
        <v>5.5422275599999998E-3</v>
      </c>
      <c r="F5152" s="231">
        <v>5.1697509999999996E-4</v>
      </c>
      <c r="G5152" s="231">
        <v>1.2717450499999999E-3</v>
      </c>
      <c r="H5152" s="231">
        <v>3.7535071000000001E-3</v>
      </c>
    </row>
    <row r="5153" spans="1:8">
      <c r="A5153" s="227" t="s">
        <v>132</v>
      </c>
      <c r="B5153" s="227" t="s">
        <v>108</v>
      </c>
      <c r="C5153" s="227" t="s">
        <v>105</v>
      </c>
      <c r="D5153" s="230">
        <v>543</v>
      </c>
      <c r="E5153" s="231">
        <v>4.55240495E-3</v>
      </c>
      <c r="F5153" s="231">
        <v>1.09800212E-3</v>
      </c>
      <c r="G5153" s="231">
        <v>5.4756217E-4</v>
      </c>
      <c r="H5153" s="231">
        <v>2.9068402E-3</v>
      </c>
    </row>
    <row r="5154" spans="1:8">
      <c r="A5154" s="227" t="s">
        <v>132</v>
      </c>
      <c r="B5154" s="227" t="s">
        <v>109</v>
      </c>
      <c r="C5154" s="227" t="s">
        <v>105</v>
      </c>
      <c r="D5154" s="230">
        <v>961</v>
      </c>
      <c r="E5154" s="231">
        <v>4.3674001399999999E-3</v>
      </c>
      <c r="F5154" s="231">
        <v>7.4736457000000004E-4</v>
      </c>
      <c r="G5154" s="231">
        <v>5.8780854999999996E-4</v>
      </c>
      <c r="H5154" s="231">
        <v>3.03222651E-3</v>
      </c>
    </row>
    <row r="5155" spans="1:8">
      <c r="A5155" s="227" t="s">
        <v>132</v>
      </c>
      <c r="B5155" s="227" t="s">
        <v>110</v>
      </c>
      <c r="C5155" s="227" t="s">
        <v>105</v>
      </c>
      <c r="D5155" s="230">
        <v>166</v>
      </c>
      <c r="E5155" s="231">
        <v>4.1092841099999999E-3</v>
      </c>
      <c r="F5155" s="231">
        <v>8.9587491999999996E-4</v>
      </c>
      <c r="G5155" s="231">
        <v>5.9118392999999998E-4</v>
      </c>
      <c r="H5155" s="231">
        <v>2.6222247599999998E-3</v>
      </c>
    </row>
    <row r="5156" spans="1:8">
      <c r="A5156" s="227" t="s">
        <v>132</v>
      </c>
      <c r="B5156" s="227" t="s">
        <v>108</v>
      </c>
      <c r="C5156" s="227" t="s">
        <v>106</v>
      </c>
      <c r="D5156" s="230">
        <v>114</v>
      </c>
      <c r="E5156" s="231">
        <v>5.4519978000000004E-3</v>
      </c>
      <c r="F5156" s="231">
        <v>9.3384478E-4</v>
      </c>
      <c r="G5156" s="231">
        <v>1.16827056E-3</v>
      </c>
      <c r="H5156" s="231">
        <v>3.3498819799999999E-3</v>
      </c>
    </row>
    <row r="5157" spans="1:8">
      <c r="A5157" s="227" t="s">
        <v>132</v>
      </c>
      <c r="B5157" s="227" t="s">
        <v>109</v>
      </c>
      <c r="C5157" s="227" t="s">
        <v>106</v>
      </c>
      <c r="D5157" s="230">
        <v>221</v>
      </c>
      <c r="E5157" s="231">
        <v>6.51892676E-3</v>
      </c>
      <c r="F5157" s="231">
        <v>7.3309427E-4</v>
      </c>
      <c r="G5157" s="231">
        <v>1.2859788800000001E-3</v>
      </c>
      <c r="H5157" s="231">
        <v>4.4998531200000002E-3</v>
      </c>
    </row>
    <row r="5158" spans="1:8">
      <c r="A5158" s="227" t="s">
        <v>132</v>
      </c>
      <c r="B5158" s="227" t="s">
        <v>110</v>
      </c>
      <c r="C5158" s="227" t="s">
        <v>106</v>
      </c>
      <c r="D5158" s="230">
        <v>42</v>
      </c>
      <c r="E5158" s="231">
        <v>5.8245147899999997E-3</v>
      </c>
      <c r="F5158" s="231">
        <v>8.2038117999999995E-4</v>
      </c>
      <c r="G5158" s="231">
        <v>1.5812387299999999E-3</v>
      </c>
      <c r="H5158" s="231">
        <v>3.4228943999999998E-3</v>
      </c>
    </row>
    <row r="5159" spans="1:8">
      <c r="A5159" s="227" t="s">
        <v>132</v>
      </c>
      <c r="B5159" s="227" t="s">
        <v>108</v>
      </c>
      <c r="C5159" s="227" t="s">
        <v>107</v>
      </c>
      <c r="D5159" s="230">
        <v>295</v>
      </c>
      <c r="E5159" s="231">
        <v>5.2224574099999999E-3</v>
      </c>
      <c r="F5159" s="231">
        <v>1.1580741600000001E-3</v>
      </c>
      <c r="G5159" s="231">
        <v>7.1100103000000005E-4</v>
      </c>
      <c r="H5159" s="231">
        <v>3.3533817599999999E-3</v>
      </c>
    </row>
    <row r="5160" spans="1:8">
      <c r="A5160" s="227" t="s">
        <v>132</v>
      </c>
      <c r="B5160" s="227" t="s">
        <v>109</v>
      </c>
      <c r="C5160" s="227" t="s">
        <v>107</v>
      </c>
      <c r="D5160" s="230">
        <v>665</v>
      </c>
      <c r="E5160" s="231">
        <v>5.4058059500000002E-3</v>
      </c>
      <c r="F5160" s="231">
        <v>8.4066043000000003E-4</v>
      </c>
      <c r="G5160" s="231">
        <v>7.3609347000000002E-4</v>
      </c>
      <c r="H5160" s="231">
        <v>3.8290515599999999E-3</v>
      </c>
    </row>
    <row r="5161" spans="1:8">
      <c r="A5161" s="227" t="s">
        <v>132</v>
      </c>
      <c r="B5161" s="227" t="s">
        <v>110</v>
      </c>
      <c r="C5161" s="227" t="s">
        <v>107</v>
      </c>
      <c r="D5161" s="230">
        <v>77</v>
      </c>
      <c r="E5161" s="231">
        <v>4.8322508499999998E-3</v>
      </c>
      <c r="F5161" s="231">
        <v>8.9195501999999997E-4</v>
      </c>
      <c r="G5161" s="231">
        <v>7.6659427999999996E-4</v>
      </c>
      <c r="H5161" s="231">
        <v>3.1737011000000002E-3</v>
      </c>
    </row>
    <row r="5162" spans="1:8">
      <c r="A5162" s="227" t="s">
        <v>133</v>
      </c>
      <c r="B5162" s="227" t="s">
        <v>108</v>
      </c>
      <c r="C5162" s="227" t="s">
        <v>58</v>
      </c>
      <c r="D5162" s="230">
        <v>9032</v>
      </c>
      <c r="E5162" s="231">
        <v>5.0141828699999998E-3</v>
      </c>
      <c r="F5162" s="231">
        <v>1.00640856E-3</v>
      </c>
      <c r="G5162" s="231">
        <v>7.8165981999999995E-4</v>
      </c>
      <c r="H5162" s="231">
        <v>3.2254194600000001E-3</v>
      </c>
    </row>
    <row r="5163" spans="1:8">
      <c r="A5163" s="227" t="s">
        <v>133</v>
      </c>
      <c r="B5163" s="227" t="s">
        <v>109</v>
      </c>
      <c r="C5163" s="227" t="s">
        <v>58</v>
      </c>
      <c r="D5163" s="230">
        <v>14517</v>
      </c>
      <c r="E5163" s="231">
        <v>5.9165122400000004E-3</v>
      </c>
      <c r="F5163" s="231">
        <v>8.1417771E-4</v>
      </c>
      <c r="G5163" s="231">
        <v>9.9966745000000003E-4</v>
      </c>
      <c r="H5163" s="231">
        <v>4.10175769E-3</v>
      </c>
    </row>
    <row r="5164" spans="1:8">
      <c r="A5164" s="227" t="s">
        <v>133</v>
      </c>
      <c r="B5164" s="227" t="s">
        <v>110</v>
      </c>
      <c r="C5164" s="227" t="s">
        <v>58</v>
      </c>
      <c r="D5164" s="230">
        <v>2497</v>
      </c>
      <c r="E5164" s="231">
        <v>5.4995019400000001E-3</v>
      </c>
      <c r="F5164" s="231">
        <v>9.0414491999999996E-4</v>
      </c>
      <c r="G5164" s="231">
        <v>1.00620257E-3</v>
      </c>
      <c r="H5164" s="231">
        <v>3.5882501099999999E-3</v>
      </c>
    </row>
    <row r="5165" spans="1:8">
      <c r="A5165" s="227" t="s">
        <v>133</v>
      </c>
      <c r="B5165" s="227" t="s">
        <v>108</v>
      </c>
      <c r="C5165" s="227" t="s">
        <v>63</v>
      </c>
      <c r="D5165" s="230">
        <v>223</v>
      </c>
      <c r="E5165" s="231">
        <v>5.72766126E-3</v>
      </c>
      <c r="F5165" s="231">
        <v>1.33781739E-3</v>
      </c>
      <c r="G5165" s="231">
        <v>8.1729546000000001E-4</v>
      </c>
      <c r="H5165" s="231">
        <v>3.5725479399999998E-3</v>
      </c>
    </row>
    <row r="5166" spans="1:8">
      <c r="A5166" s="227" t="s">
        <v>133</v>
      </c>
      <c r="B5166" s="227" t="s">
        <v>109</v>
      </c>
      <c r="C5166" s="227" t="s">
        <v>63</v>
      </c>
      <c r="D5166" s="230">
        <v>232</v>
      </c>
      <c r="E5166" s="231">
        <v>6.72513546E-3</v>
      </c>
      <c r="F5166" s="231">
        <v>1.1472299499999999E-3</v>
      </c>
      <c r="G5166" s="231">
        <v>1.04790245E-3</v>
      </c>
      <c r="H5166" s="231">
        <v>4.5300025400000004E-3</v>
      </c>
    </row>
    <row r="5167" spans="1:8">
      <c r="A5167" s="227" t="s">
        <v>133</v>
      </c>
      <c r="B5167" s="227" t="s">
        <v>110</v>
      </c>
      <c r="C5167" s="227" t="s">
        <v>63</v>
      </c>
      <c r="D5167" s="230">
        <v>77</v>
      </c>
      <c r="E5167" s="231">
        <v>5.5496931399999999E-3</v>
      </c>
      <c r="F5167" s="231">
        <v>1.1686806500000001E-3</v>
      </c>
      <c r="G5167" s="231">
        <v>7.7395961000000001E-4</v>
      </c>
      <c r="H5167" s="231">
        <v>3.60705241E-3</v>
      </c>
    </row>
    <row r="5168" spans="1:8">
      <c r="A5168" s="227" t="s">
        <v>133</v>
      </c>
      <c r="B5168" s="227" t="s">
        <v>108</v>
      </c>
      <c r="C5168" s="227" t="s">
        <v>64</v>
      </c>
      <c r="D5168" s="230">
        <v>96</v>
      </c>
      <c r="E5168" s="231">
        <v>5.4418641599999996E-3</v>
      </c>
      <c r="F5168" s="231">
        <v>1.1272663499999999E-3</v>
      </c>
      <c r="G5168" s="231">
        <v>1.2287806500000001E-3</v>
      </c>
      <c r="H5168" s="231">
        <v>3.0858167000000001E-3</v>
      </c>
    </row>
    <row r="5169" spans="1:8">
      <c r="A5169" s="227" t="s">
        <v>133</v>
      </c>
      <c r="B5169" s="227" t="s">
        <v>109</v>
      </c>
      <c r="C5169" s="227" t="s">
        <v>64</v>
      </c>
      <c r="D5169" s="230">
        <v>186</v>
      </c>
      <c r="E5169" s="231">
        <v>6.7715175599999998E-3</v>
      </c>
      <c r="F5169" s="231">
        <v>9.4191782999999995E-4</v>
      </c>
      <c r="G5169" s="231">
        <v>1.4737029799999999E-3</v>
      </c>
      <c r="H5169" s="231">
        <v>4.3558963200000002E-3</v>
      </c>
    </row>
    <row r="5170" spans="1:8">
      <c r="A5170" s="227" t="s">
        <v>133</v>
      </c>
      <c r="B5170" s="227" t="s">
        <v>110</v>
      </c>
      <c r="C5170" s="227" t="s">
        <v>64</v>
      </c>
      <c r="D5170" s="230">
        <v>21</v>
      </c>
      <c r="E5170" s="231">
        <v>4.9432316700000001E-3</v>
      </c>
      <c r="F5170" s="231">
        <v>8.0687800000000002E-4</v>
      </c>
      <c r="G5170" s="231">
        <v>1.2488974400000001E-3</v>
      </c>
      <c r="H5170" s="231">
        <v>2.88745568E-3</v>
      </c>
    </row>
    <row r="5171" spans="1:8">
      <c r="A5171" s="227" t="s">
        <v>133</v>
      </c>
      <c r="B5171" s="227" t="s">
        <v>108</v>
      </c>
      <c r="C5171" s="227" t="s">
        <v>65</v>
      </c>
      <c r="D5171" s="230">
        <v>123</v>
      </c>
      <c r="E5171" s="231">
        <v>4.75826158E-3</v>
      </c>
      <c r="F5171" s="231">
        <v>7.7706238999999998E-4</v>
      </c>
      <c r="G5171" s="231">
        <v>4.5167093999999997E-4</v>
      </c>
      <c r="H5171" s="231">
        <v>3.5295277600000002E-3</v>
      </c>
    </row>
    <row r="5172" spans="1:8">
      <c r="A5172" s="227" t="s">
        <v>133</v>
      </c>
      <c r="B5172" s="227" t="s">
        <v>109</v>
      </c>
      <c r="C5172" s="227" t="s">
        <v>65</v>
      </c>
      <c r="D5172" s="230">
        <v>204</v>
      </c>
      <c r="E5172" s="231">
        <v>5.5404636499999998E-3</v>
      </c>
      <c r="F5172" s="231">
        <v>5.9492984999999997E-4</v>
      </c>
      <c r="G5172" s="231">
        <v>4.9325957000000001E-4</v>
      </c>
      <c r="H5172" s="231">
        <v>4.4522737200000002E-3</v>
      </c>
    </row>
    <row r="5173" spans="1:8">
      <c r="A5173" s="227" t="s">
        <v>133</v>
      </c>
      <c r="B5173" s="227" t="s">
        <v>110</v>
      </c>
      <c r="C5173" s="227" t="s">
        <v>65</v>
      </c>
      <c r="D5173" s="230">
        <v>24</v>
      </c>
      <c r="E5173" s="231">
        <v>4.2910877199999996E-3</v>
      </c>
      <c r="F5173" s="231">
        <v>5.8593719999999998E-4</v>
      </c>
      <c r="G5173" s="231">
        <v>5.2372664000000001E-4</v>
      </c>
      <c r="H5173" s="231">
        <v>3.1814234000000002E-3</v>
      </c>
    </row>
    <row r="5174" spans="1:8">
      <c r="A5174" s="227" t="s">
        <v>133</v>
      </c>
      <c r="B5174" s="227" t="s">
        <v>108</v>
      </c>
      <c r="C5174" s="227" t="s">
        <v>66</v>
      </c>
      <c r="D5174" s="230">
        <v>99</v>
      </c>
      <c r="E5174" s="231">
        <v>6.3317197200000001E-3</v>
      </c>
      <c r="F5174" s="231">
        <v>9.3130353000000002E-4</v>
      </c>
      <c r="G5174" s="231">
        <v>1.06352854E-3</v>
      </c>
      <c r="H5174" s="231">
        <v>4.3368871299999997E-3</v>
      </c>
    </row>
    <row r="5175" spans="1:8">
      <c r="A5175" s="227" t="s">
        <v>133</v>
      </c>
      <c r="B5175" s="227" t="s">
        <v>109</v>
      </c>
      <c r="C5175" s="227" t="s">
        <v>66</v>
      </c>
      <c r="D5175" s="230">
        <v>179</v>
      </c>
      <c r="E5175" s="231">
        <v>6.6382162199999997E-3</v>
      </c>
      <c r="F5175" s="231">
        <v>6.2894399000000003E-4</v>
      </c>
      <c r="G5175" s="231">
        <v>9.9582274999999998E-4</v>
      </c>
      <c r="H5175" s="231">
        <v>5.0134489699999998E-3</v>
      </c>
    </row>
    <row r="5176" spans="1:8">
      <c r="A5176" s="227" t="s">
        <v>133</v>
      </c>
      <c r="B5176" s="227" t="s">
        <v>110</v>
      </c>
      <c r="C5176" s="227" t="s">
        <v>66</v>
      </c>
      <c r="D5176" s="230">
        <v>24</v>
      </c>
      <c r="E5176" s="231">
        <v>5.1003084099999997E-3</v>
      </c>
      <c r="F5176" s="231">
        <v>6.8913942999999998E-4</v>
      </c>
      <c r="G5176" s="231">
        <v>1.1313654699999999E-3</v>
      </c>
      <c r="H5176" s="231">
        <v>3.2798029700000001E-3</v>
      </c>
    </row>
    <row r="5177" spans="1:8">
      <c r="A5177" s="227" t="s">
        <v>133</v>
      </c>
      <c r="B5177" s="227" t="s">
        <v>108</v>
      </c>
      <c r="C5177" s="227" t="s">
        <v>67</v>
      </c>
      <c r="D5177" s="230">
        <v>33</v>
      </c>
      <c r="E5177" s="231">
        <v>5.74494923E-3</v>
      </c>
      <c r="F5177" s="231">
        <v>6.8181793999999997E-4</v>
      </c>
      <c r="G5177" s="231">
        <v>1.1265429799999999E-3</v>
      </c>
      <c r="H5177" s="231">
        <v>3.9365879299999998E-3</v>
      </c>
    </row>
    <row r="5178" spans="1:8">
      <c r="A5178" s="227" t="s">
        <v>133</v>
      </c>
      <c r="B5178" s="227" t="s">
        <v>109</v>
      </c>
      <c r="C5178" s="227" t="s">
        <v>67</v>
      </c>
      <c r="D5178" s="230">
        <v>185</v>
      </c>
      <c r="E5178" s="231">
        <v>6.7423671300000003E-3</v>
      </c>
      <c r="F5178" s="231">
        <v>7.0101327000000001E-4</v>
      </c>
      <c r="G5178" s="231">
        <v>1.38926403E-3</v>
      </c>
      <c r="H5178" s="231">
        <v>4.6520893700000001E-3</v>
      </c>
    </row>
    <row r="5179" spans="1:8">
      <c r="A5179" s="227" t="s">
        <v>133</v>
      </c>
      <c r="B5179" s="227" t="s">
        <v>110</v>
      </c>
      <c r="C5179" s="227" t="s">
        <v>67</v>
      </c>
      <c r="D5179" s="230">
        <v>34</v>
      </c>
      <c r="E5179" s="231">
        <v>6.0988559499999999E-3</v>
      </c>
      <c r="F5179" s="231">
        <v>6.4099923999999997E-4</v>
      </c>
      <c r="G5179" s="231">
        <v>1.2482977E-3</v>
      </c>
      <c r="H5179" s="231">
        <v>4.2095586299999996E-3</v>
      </c>
    </row>
    <row r="5180" spans="1:8">
      <c r="A5180" s="227" t="s">
        <v>133</v>
      </c>
      <c r="B5180" s="227" t="s">
        <v>108</v>
      </c>
      <c r="C5180" s="227" t="s">
        <v>68</v>
      </c>
      <c r="D5180" s="230">
        <v>69</v>
      </c>
      <c r="E5180" s="231">
        <v>5.5397877499999996E-3</v>
      </c>
      <c r="F5180" s="231">
        <v>1.0178473300000001E-3</v>
      </c>
      <c r="G5180" s="231">
        <v>9.5360283000000005E-4</v>
      </c>
      <c r="H5180" s="231">
        <v>3.56833711E-3</v>
      </c>
    </row>
    <row r="5181" spans="1:8">
      <c r="A5181" s="227" t="s">
        <v>133</v>
      </c>
      <c r="B5181" s="227" t="s">
        <v>109</v>
      </c>
      <c r="C5181" s="227" t="s">
        <v>68</v>
      </c>
      <c r="D5181" s="230">
        <v>231</v>
      </c>
      <c r="E5181" s="231">
        <v>6.1928308599999999E-3</v>
      </c>
      <c r="F5181" s="231">
        <v>8.3428506000000002E-4</v>
      </c>
      <c r="G5181" s="231">
        <v>1.0315453499999999E-3</v>
      </c>
      <c r="H5181" s="231">
        <v>4.3269999300000004E-3</v>
      </c>
    </row>
    <row r="5182" spans="1:8">
      <c r="A5182" s="227" t="s">
        <v>133</v>
      </c>
      <c r="B5182" s="227" t="s">
        <v>110</v>
      </c>
      <c r="C5182" s="227" t="s">
        <v>68</v>
      </c>
      <c r="D5182" s="230">
        <v>21</v>
      </c>
      <c r="E5182" s="231">
        <v>5.9733243599999998E-3</v>
      </c>
      <c r="F5182" s="231">
        <v>1.1447308100000001E-3</v>
      </c>
      <c r="G5182" s="231">
        <v>8.5482772999999996E-4</v>
      </c>
      <c r="H5182" s="231">
        <v>3.9737652399999997E-3</v>
      </c>
    </row>
    <row r="5183" spans="1:8">
      <c r="A5183" s="227" t="s">
        <v>133</v>
      </c>
      <c r="B5183" s="227" t="s">
        <v>108</v>
      </c>
      <c r="C5183" s="227" t="s">
        <v>69</v>
      </c>
      <c r="D5183" s="230">
        <v>56</v>
      </c>
      <c r="E5183" s="231">
        <v>4.3710728600000002E-3</v>
      </c>
      <c r="F5183" s="231">
        <v>7.6843563000000001E-4</v>
      </c>
      <c r="G5183" s="231">
        <v>5.0243862000000003E-4</v>
      </c>
      <c r="H5183" s="231">
        <v>3.1001981400000001E-3</v>
      </c>
    </row>
    <row r="5184" spans="1:8">
      <c r="A5184" s="227" t="s">
        <v>133</v>
      </c>
      <c r="B5184" s="227" t="s">
        <v>109</v>
      </c>
      <c r="C5184" s="227" t="s">
        <v>69</v>
      </c>
      <c r="D5184" s="230">
        <v>216</v>
      </c>
      <c r="E5184" s="231">
        <v>4.4979207400000004E-3</v>
      </c>
      <c r="F5184" s="231">
        <v>7.6244189000000001E-4</v>
      </c>
      <c r="G5184" s="231">
        <v>5.1365288999999999E-4</v>
      </c>
      <c r="H5184" s="231">
        <v>3.22182548E-3</v>
      </c>
    </row>
    <row r="5185" spans="1:8">
      <c r="A5185" s="227" t="s">
        <v>133</v>
      </c>
      <c r="B5185" s="227" t="s">
        <v>110</v>
      </c>
      <c r="C5185" s="227" t="s">
        <v>69</v>
      </c>
      <c r="D5185" s="230">
        <v>18</v>
      </c>
      <c r="E5185" s="231">
        <v>4.0817898399999998E-3</v>
      </c>
      <c r="F5185" s="231">
        <v>9.1499458999999995E-4</v>
      </c>
      <c r="G5185" s="231">
        <v>4.2052445000000002E-4</v>
      </c>
      <c r="H5185" s="231">
        <v>2.7462704E-3</v>
      </c>
    </row>
    <row r="5186" spans="1:8">
      <c r="A5186" s="227" t="s">
        <v>133</v>
      </c>
      <c r="B5186" s="227" t="s">
        <v>108</v>
      </c>
      <c r="C5186" s="227" t="s">
        <v>70</v>
      </c>
      <c r="D5186" s="230">
        <v>44</v>
      </c>
      <c r="E5186" s="231">
        <v>5.6818179500000001E-3</v>
      </c>
      <c r="F5186" s="231">
        <v>1.01694005E-3</v>
      </c>
      <c r="G5186" s="231">
        <v>9.3618450999999997E-4</v>
      </c>
      <c r="H5186" s="231">
        <v>3.7286929500000001E-3</v>
      </c>
    </row>
    <row r="5187" spans="1:8">
      <c r="A5187" s="227" t="s">
        <v>133</v>
      </c>
      <c r="B5187" s="227" t="s">
        <v>109</v>
      </c>
      <c r="C5187" s="227" t="s">
        <v>70</v>
      </c>
      <c r="D5187" s="230">
        <v>144</v>
      </c>
      <c r="E5187" s="231">
        <v>7.5280507999999999E-3</v>
      </c>
      <c r="F5187" s="231">
        <v>8.2473289999999999E-4</v>
      </c>
      <c r="G5187" s="231">
        <v>1.5784141E-3</v>
      </c>
      <c r="H5187" s="231">
        <v>5.1249033199999997E-3</v>
      </c>
    </row>
    <row r="5188" spans="1:8">
      <c r="A5188" s="227" t="s">
        <v>133</v>
      </c>
      <c r="B5188" s="227" t="s">
        <v>110</v>
      </c>
      <c r="C5188" s="227" t="s">
        <v>70</v>
      </c>
      <c r="D5188" s="230">
        <v>36</v>
      </c>
      <c r="E5188" s="231">
        <v>7.94624463E-3</v>
      </c>
      <c r="F5188" s="231">
        <v>9.2367516000000001E-4</v>
      </c>
      <c r="G5188" s="231">
        <v>1.8058768200000001E-3</v>
      </c>
      <c r="H5188" s="231">
        <v>5.2166921399999996E-3</v>
      </c>
    </row>
    <row r="5189" spans="1:8">
      <c r="A5189" s="227" t="s">
        <v>133</v>
      </c>
      <c r="B5189" s="227" t="s">
        <v>108</v>
      </c>
      <c r="C5189" s="227" t="s">
        <v>71</v>
      </c>
      <c r="D5189" s="230">
        <v>44</v>
      </c>
      <c r="E5189" s="231">
        <v>5.3653722300000001E-3</v>
      </c>
      <c r="F5189" s="231">
        <v>9.5380867000000003E-4</v>
      </c>
      <c r="G5189" s="231">
        <v>1.16950731E-3</v>
      </c>
      <c r="H5189" s="231">
        <v>3.2420557700000002E-3</v>
      </c>
    </row>
    <row r="5190" spans="1:8">
      <c r="A5190" s="227" t="s">
        <v>133</v>
      </c>
      <c r="B5190" s="227" t="s">
        <v>109</v>
      </c>
      <c r="C5190" s="227" t="s">
        <v>71</v>
      </c>
      <c r="D5190" s="230">
        <v>157</v>
      </c>
      <c r="E5190" s="231">
        <v>6.3498906500000004E-3</v>
      </c>
      <c r="F5190" s="231">
        <v>8.2655083000000005E-4</v>
      </c>
      <c r="G5190" s="231">
        <v>1.4425569600000001E-3</v>
      </c>
      <c r="H5190" s="231">
        <v>4.0807823300000002E-3</v>
      </c>
    </row>
    <row r="5191" spans="1:8">
      <c r="A5191" s="227" t="s">
        <v>133</v>
      </c>
      <c r="B5191" s="227" t="s">
        <v>110</v>
      </c>
      <c r="C5191" s="227" t="s">
        <v>71</v>
      </c>
      <c r="D5191" s="230">
        <v>17</v>
      </c>
      <c r="E5191" s="231">
        <v>7.1963504799999996E-3</v>
      </c>
      <c r="F5191" s="231">
        <v>1.0600488499999999E-3</v>
      </c>
      <c r="G5191" s="231">
        <v>1.8961053E-3</v>
      </c>
      <c r="H5191" s="231">
        <v>4.2401958199999997E-3</v>
      </c>
    </row>
    <row r="5192" spans="1:8">
      <c r="A5192" s="227" t="s">
        <v>133</v>
      </c>
      <c r="B5192" s="227" t="s">
        <v>108</v>
      </c>
      <c r="C5192" s="227" t="s">
        <v>72</v>
      </c>
      <c r="D5192" s="230">
        <v>94</v>
      </c>
      <c r="E5192" s="231">
        <v>5.8220052799999996E-3</v>
      </c>
      <c r="F5192" s="231">
        <v>9.9069124000000005E-4</v>
      </c>
      <c r="G5192" s="231">
        <v>1.1789546299999999E-3</v>
      </c>
      <c r="H5192" s="231">
        <v>3.6523589099999999E-3</v>
      </c>
    </row>
    <row r="5193" spans="1:8">
      <c r="A5193" s="227" t="s">
        <v>133</v>
      </c>
      <c r="B5193" s="227" t="s">
        <v>109</v>
      </c>
      <c r="C5193" s="227" t="s">
        <v>72</v>
      </c>
      <c r="D5193" s="230">
        <v>297</v>
      </c>
      <c r="E5193" s="231">
        <v>6.78174468E-3</v>
      </c>
      <c r="F5193" s="231">
        <v>9.5542594000000002E-4</v>
      </c>
      <c r="G5193" s="231">
        <v>1.34726876E-3</v>
      </c>
      <c r="H5193" s="231">
        <v>4.4790495100000003E-3</v>
      </c>
    </row>
    <row r="5194" spans="1:8">
      <c r="A5194" s="227" t="s">
        <v>133</v>
      </c>
      <c r="B5194" s="227" t="s">
        <v>110</v>
      </c>
      <c r="C5194" s="227" t="s">
        <v>72</v>
      </c>
      <c r="D5194" s="230">
        <v>31</v>
      </c>
      <c r="E5194" s="231">
        <v>5.4289872199999997E-3</v>
      </c>
      <c r="F5194" s="231">
        <v>9.8939640999999991E-4</v>
      </c>
      <c r="G5194" s="231">
        <v>1.1338856500000001E-3</v>
      </c>
      <c r="H5194" s="231">
        <v>3.3057046699999999E-3</v>
      </c>
    </row>
    <row r="5195" spans="1:8">
      <c r="A5195" s="227" t="s">
        <v>133</v>
      </c>
      <c r="B5195" s="227" t="s">
        <v>108</v>
      </c>
      <c r="C5195" s="227" t="s">
        <v>73</v>
      </c>
      <c r="D5195" s="230">
        <v>282</v>
      </c>
      <c r="E5195" s="231">
        <v>5.3910967500000002E-3</v>
      </c>
      <c r="F5195" s="231">
        <v>5.9984052000000001E-4</v>
      </c>
      <c r="G5195" s="231">
        <v>1.3043404600000001E-3</v>
      </c>
      <c r="H5195" s="231">
        <v>3.4869152899999999E-3</v>
      </c>
    </row>
    <row r="5196" spans="1:8">
      <c r="A5196" s="227" t="s">
        <v>133</v>
      </c>
      <c r="B5196" s="227" t="s">
        <v>109</v>
      </c>
      <c r="C5196" s="227" t="s">
        <v>73</v>
      </c>
      <c r="D5196" s="230">
        <v>508</v>
      </c>
      <c r="E5196" s="231">
        <v>6.87206069E-3</v>
      </c>
      <c r="F5196" s="231">
        <v>5.7066085000000003E-4</v>
      </c>
      <c r="G5196" s="231">
        <v>1.6591478300000001E-3</v>
      </c>
      <c r="H5196" s="231">
        <v>4.6422515199999997E-3</v>
      </c>
    </row>
    <row r="5197" spans="1:8">
      <c r="A5197" s="227" t="s">
        <v>133</v>
      </c>
      <c r="B5197" s="227" t="s">
        <v>110</v>
      </c>
      <c r="C5197" s="227" t="s">
        <v>73</v>
      </c>
      <c r="D5197" s="230">
        <v>80</v>
      </c>
      <c r="E5197" s="231">
        <v>6.2526039199999996E-3</v>
      </c>
      <c r="F5197" s="231">
        <v>9.1073469999999998E-4</v>
      </c>
      <c r="G5197" s="231">
        <v>1.5956305300000001E-3</v>
      </c>
      <c r="H5197" s="231">
        <v>3.7462381899999999E-3</v>
      </c>
    </row>
    <row r="5198" spans="1:8">
      <c r="A5198" s="227" t="s">
        <v>133</v>
      </c>
      <c r="B5198" s="227" t="s">
        <v>108</v>
      </c>
      <c r="C5198" s="227" t="s">
        <v>74</v>
      </c>
      <c r="D5198" s="230">
        <v>211</v>
      </c>
      <c r="E5198" s="231">
        <v>5.55944992E-3</v>
      </c>
      <c r="F5198" s="231">
        <v>8.5286091000000004E-4</v>
      </c>
      <c r="G5198" s="231">
        <v>1.11056233E-3</v>
      </c>
      <c r="H5198" s="231">
        <v>3.5960261900000001E-3</v>
      </c>
    </row>
    <row r="5199" spans="1:8">
      <c r="A5199" s="227" t="s">
        <v>133</v>
      </c>
      <c r="B5199" s="227" t="s">
        <v>109</v>
      </c>
      <c r="C5199" s="227" t="s">
        <v>74</v>
      </c>
      <c r="D5199" s="230">
        <v>380</v>
      </c>
      <c r="E5199" s="231">
        <v>6.7207904399999999E-3</v>
      </c>
      <c r="F5199" s="231">
        <v>7.2331849000000002E-4</v>
      </c>
      <c r="G5199" s="231">
        <v>1.5985621400000001E-3</v>
      </c>
      <c r="H5199" s="231">
        <v>4.3989093499999998E-3</v>
      </c>
    </row>
    <row r="5200" spans="1:8">
      <c r="A5200" s="227" t="s">
        <v>133</v>
      </c>
      <c r="B5200" s="227" t="s">
        <v>110</v>
      </c>
      <c r="C5200" s="227" t="s">
        <v>74</v>
      </c>
      <c r="D5200" s="230">
        <v>81</v>
      </c>
      <c r="E5200" s="231">
        <v>6.45504663E-3</v>
      </c>
      <c r="F5200" s="231">
        <v>8.6491175000000004E-4</v>
      </c>
      <c r="G5200" s="231">
        <v>1.50148579E-3</v>
      </c>
      <c r="H5200" s="231">
        <v>4.0886485899999997E-3</v>
      </c>
    </row>
    <row r="5201" spans="1:8">
      <c r="A5201" s="227" t="s">
        <v>133</v>
      </c>
      <c r="B5201" s="227" t="s">
        <v>108</v>
      </c>
      <c r="C5201" s="227" t="s">
        <v>75</v>
      </c>
      <c r="D5201" s="230">
        <v>26</v>
      </c>
      <c r="E5201" s="231">
        <v>5.1522433900000001E-3</v>
      </c>
      <c r="F5201" s="231">
        <v>6.3523845000000004E-4</v>
      </c>
      <c r="G5201" s="231">
        <v>7.9638511000000003E-4</v>
      </c>
      <c r="H5201" s="231">
        <v>3.7206194100000002E-3</v>
      </c>
    </row>
    <row r="5202" spans="1:8">
      <c r="A5202" s="227" t="s">
        <v>133</v>
      </c>
      <c r="B5202" s="227" t="s">
        <v>109</v>
      </c>
      <c r="C5202" s="227" t="s">
        <v>75</v>
      </c>
      <c r="D5202" s="230">
        <v>203</v>
      </c>
      <c r="E5202" s="231">
        <v>6.0002734400000004E-3</v>
      </c>
      <c r="F5202" s="231">
        <v>8.3390324E-4</v>
      </c>
      <c r="G5202" s="231">
        <v>1.0424076099999999E-3</v>
      </c>
      <c r="H5202" s="231">
        <v>4.1239620899999998E-3</v>
      </c>
    </row>
    <row r="5203" spans="1:8">
      <c r="A5203" s="227" t="s">
        <v>133</v>
      </c>
      <c r="B5203" s="227" t="s">
        <v>110</v>
      </c>
      <c r="C5203" s="227" t="s">
        <v>75</v>
      </c>
      <c r="D5203" s="230">
        <v>21</v>
      </c>
      <c r="E5203" s="231">
        <v>5.7253084200000002E-3</v>
      </c>
      <c r="F5203" s="231">
        <v>6.0901656000000002E-4</v>
      </c>
      <c r="G5203" s="231">
        <v>1.1507933399999999E-3</v>
      </c>
      <c r="H5203" s="231">
        <v>3.96549791E-3</v>
      </c>
    </row>
    <row r="5204" spans="1:8">
      <c r="A5204" s="227" t="s">
        <v>133</v>
      </c>
      <c r="B5204" s="227" t="s">
        <v>108</v>
      </c>
      <c r="C5204" s="227" t="s">
        <v>76</v>
      </c>
      <c r="D5204" s="230">
        <v>190</v>
      </c>
      <c r="E5204" s="231">
        <v>4.7783257900000002E-3</v>
      </c>
      <c r="F5204" s="231">
        <v>8.7146664000000004E-4</v>
      </c>
      <c r="G5204" s="231">
        <v>9.5534820000000003E-4</v>
      </c>
      <c r="H5204" s="231">
        <v>2.9515104999999998E-3</v>
      </c>
    </row>
    <row r="5205" spans="1:8">
      <c r="A5205" s="227" t="s">
        <v>133</v>
      </c>
      <c r="B5205" s="227" t="s">
        <v>109</v>
      </c>
      <c r="C5205" s="227" t="s">
        <v>76</v>
      </c>
      <c r="D5205" s="230">
        <v>203</v>
      </c>
      <c r="E5205" s="231">
        <v>6.8751137699999999E-3</v>
      </c>
      <c r="F5205" s="231">
        <v>7.6736660999999996E-4</v>
      </c>
      <c r="G5205" s="231">
        <v>1.26311325E-3</v>
      </c>
      <c r="H5205" s="231">
        <v>4.8446334899999999E-3</v>
      </c>
    </row>
    <row r="5206" spans="1:8">
      <c r="A5206" s="227" t="s">
        <v>133</v>
      </c>
      <c r="B5206" s="227" t="s">
        <v>110</v>
      </c>
      <c r="C5206" s="227" t="s">
        <v>76</v>
      </c>
      <c r="D5206" s="230">
        <v>41</v>
      </c>
      <c r="E5206" s="231">
        <v>4.5175584900000003E-3</v>
      </c>
      <c r="F5206" s="231">
        <v>7.7913256000000002E-4</v>
      </c>
      <c r="G5206" s="231">
        <v>8.1131409999999997E-4</v>
      </c>
      <c r="H5206" s="231">
        <v>2.9271113599999999E-3</v>
      </c>
    </row>
    <row r="5207" spans="1:8">
      <c r="A5207" s="227" t="s">
        <v>133</v>
      </c>
      <c r="B5207" s="227" t="s">
        <v>108</v>
      </c>
      <c r="C5207" s="227" t="s">
        <v>77</v>
      </c>
      <c r="D5207" s="230">
        <v>237</v>
      </c>
      <c r="E5207" s="231">
        <v>5.8168266099999999E-3</v>
      </c>
      <c r="F5207" s="231">
        <v>9.0448676999999999E-4</v>
      </c>
      <c r="G5207" s="231">
        <v>1.16732084E-3</v>
      </c>
      <c r="H5207" s="231">
        <v>3.7450184899999999E-3</v>
      </c>
    </row>
    <row r="5208" spans="1:8">
      <c r="A5208" s="227" t="s">
        <v>133</v>
      </c>
      <c r="B5208" s="227" t="s">
        <v>109</v>
      </c>
      <c r="C5208" s="227" t="s">
        <v>77</v>
      </c>
      <c r="D5208" s="230">
        <v>495</v>
      </c>
      <c r="E5208" s="231">
        <v>6.77702931E-3</v>
      </c>
      <c r="F5208" s="231">
        <v>7.5858092999999999E-4</v>
      </c>
      <c r="G5208" s="231">
        <v>1.47568252E-3</v>
      </c>
      <c r="H5208" s="231">
        <v>4.54276539E-3</v>
      </c>
    </row>
    <row r="5209" spans="1:8">
      <c r="A5209" s="227" t="s">
        <v>133</v>
      </c>
      <c r="B5209" s="227" t="s">
        <v>110</v>
      </c>
      <c r="C5209" s="227" t="s">
        <v>77</v>
      </c>
      <c r="D5209" s="230">
        <v>100</v>
      </c>
      <c r="E5209" s="231">
        <v>6.1021988399999998E-3</v>
      </c>
      <c r="F5209" s="231">
        <v>7.8703680999999998E-4</v>
      </c>
      <c r="G5209" s="231">
        <v>1.31261549E-3</v>
      </c>
      <c r="H5209" s="231">
        <v>4.0025460499999999E-3</v>
      </c>
    </row>
    <row r="5210" spans="1:8">
      <c r="A5210" s="227" t="s">
        <v>133</v>
      </c>
      <c r="B5210" s="227" t="s">
        <v>108</v>
      </c>
      <c r="C5210" s="227" t="s">
        <v>78</v>
      </c>
      <c r="D5210" s="230">
        <v>52</v>
      </c>
      <c r="E5210" s="231">
        <v>5.5279556300000003E-3</v>
      </c>
      <c r="F5210" s="231">
        <v>8.8853250999999995E-4</v>
      </c>
      <c r="G5210" s="231">
        <v>1.3092055600000001E-3</v>
      </c>
      <c r="H5210" s="231">
        <v>3.3302169400000001E-3</v>
      </c>
    </row>
    <row r="5211" spans="1:8">
      <c r="A5211" s="227" t="s">
        <v>133</v>
      </c>
      <c r="B5211" s="227" t="s">
        <v>109</v>
      </c>
      <c r="C5211" s="227" t="s">
        <v>78</v>
      </c>
      <c r="D5211" s="230">
        <v>189</v>
      </c>
      <c r="E5211" s="231">
        <v>7.3013421200000001E-3</v>
      </c>
      <c r="F5211" s="231">
        <v>7.9089478999999998E-4</v>
      </c>
      <c r="G5211" s="231">
        <v>1.6918354E-3</v>
      </c>
      <c r="H5211" s="231">
        <v>4.8186113599999999E-3</v>
      </c>
    </row>
    <row r="5212" spans="1:8">
      <c r="A5212" s="227" t="s">
        <v>133</v>
      </c>
      <c r="B5212" s="227" t="s">
        <v>110</v>
      </c>
      <c r="C5212" s="227" t="s">
        <v>78</v>
      </c>
      <c r="D5212" s="230">
        <v>46</v>
      </c>
      <c r="E5212" s="231">
        <v>5.6748185900000001E-3</v>
      </c>
      <c r="F5212" s="231">
        <v>8.1320427999999995E-4</v>
      </c>
      <c r="G5212" s="231">
        <v>1.4608491800000001E-3</v>
      </c>
      <c r="H5212" s="231">
        <v>3.40076468E-3</v>
      </c>
    </row>
    <row r="5213" spans="1:8">
      <c r="A5213" s="227" t="s">
        <v>133</v>
      </c>
      <c r="B5213" s="227" t="s">
        <v>108</v>
      </c>
      <c r="C5213" s="227" t="s">
        <v>79</v>
      </c>
      <c r="D5213" s="230">
        <v>2980</v>
      </c>
      <c r="E5213" s="231">
        <v>4.4756709E-3</v>
      </c>
      <c r="F5213" s="231">
        <v>9.7417947999999996E-4</v>
      </c>
      <c r="G5213" s="231">
        <v>6.5236196000000002E-4</v>
      </c>
      <c r="H5213" s="231">
        <v>2.8491289799999998E-3</v>
      </c>
    </row>
    <row r="5214" spans="1:8">
      <c r="A5214" s="227" t="s">
        <v>133</v>
      </c>
      <c r="B5214" s="227" t="s">
        <v>109</v>
      </c>
      <c r="C5214" s="227" t="s">
        <v>79</v>
      </c>
      <c r="D5214" s="230">
        <v>1559</v>
      </c>
      <c r="E5214" s="231">
        <v>4.6715529199999996E-3</v>
      </c>
      <c r="F5214" s="231">
        <v>7.9743787000000001E-4</v>
      </c>
      <c r="G5214" s="231">
        <v>7.0738428999999995E-4</v>
      </c>
      <c r="H5214" s="231">
        <v>3.1667302800000002E-3</v>
      </c>
    </row>
    <row r="5215" spans="1:8">
      <c r="A5215" s="227" t="s">
        <v>133</v>
      </c>
      <c r="B5215" s="227" t="s">
        <v>110</v>
      </c>
      <c r="C5215" s="227" t="s">
        <v>79</v>
      </c>
      <c r="D5215" s="230">
        <v>385</v>
      </c>
      <c r="E5215" s="231">
        <v>4.4291123100000003E-3</v>
      </c>
      <c r="F5215" s="231">
        <v>8.8498050999999997E-4</v>
      </c>
      <c r="G5215" s="231">
        <v>7.1227127E-4</v>
      </c>
      <c r="H5215" s="231">
        <v>2.8318600300000002E-3</v>
      </c>
    </row>
    <row r="5216" spans="1:8">
      <c r="A5216" s="227" t="s">
        <v>133</v>
      </c>
      <c r="B5216" s="227" t="s">
        <v>108</v>
      </c>
      <c r="C5216" s="227" t="s">
        <v>80</v>
      </c>
      <c r="D5216" s="230">
        <v>509</v>
      </c>
      <c r="E5216" s="231">
        <v>4.5104096000000002E-3</v>
      </c>
      <c r="F5216" s="231">
        <v>1.0615401800000001E-3</v>
      </c>
      <c r="G5216" s="231">
        <v>4.9131808000000003E-4</v>
      </c>
      <c r="H5216" s="231">
        <v>2.9575508700000002E-3</v>
      </c>
    </row>
    <row r="5217" spans="1:8">
      <c r="A5217" s="227" t="s">
        <v>133</v>
      </c>
      <c r="B5217" s="227" t="s">
        <v>109</v>
      </c>
      <c r="C5217" s="227" t="s">
        <v>80</v>
      </c>
      <c r="D5217" s="230">
        <v>960</v>
      </c>
      <c r="E5217" s="231">
        <v>4.6594567499999998E-3</v>
      </c>
      <c r="F5217" s="231">
        <v>8.2313343999999996E-4</v>
      </c>
      <c r="G5217" s="231">
        <v>4.7547718000000001E-4</v>
      </c>
      <c r="H5217" s="231">
        <v>3.3608456399999999E-3</v>
      </c>
    </row>
    <row r="5218" spans="1:8">
      <c r="A5218" s="227" t="s">
        <v>133</v>
      </c>
      <c r="B5218" s="227" t="s">
        <v>110</v>
      </c>
      <c r="C5218" s="227" t="s">
        <v>80</v>
      </c>
      <c r="D5218" s="230">
        <v>144</v>
      </c>
      <c r="E5218" s="231">
        <v>4.7369306900000002E-3</v>
      </c>
      <c r="F5218" s="231">
        <v>9.3846425000000005E-4</v>
      </c>
      <c r="G5218" s="231">
        <v>5.5346555999999999E-4</v>
      </c>
      <c r="H5218" s="231">
        <v>3.2450004000000002E-3</v>
      </c>
    </row>
    <row r="5219" spans="1:8">
      <c r="A5219" s="227" t="s">
        <v>133</v>
      </c>
      <c r="B5219" s="227" t="s">
        <v>108</v>
      </c>
      <c r="C5219" s="227" t="s">
        <v>119</v>
      </c>
      <c r="D5219" s="230">
        <v>364</v>
      </c>
      <c r="E5219" s="231">
        <v>5.32470975E-3</v>
      </c>
      <c r="F5219" s="231">
        <v>1.1466598299999999E-3</v>
      </c>
      <c r="G5219" s="231">
        <v>7.2503282E-4</v>
      </c>
      <c r="H5219" s="231">
        <v>3.4530166400000002E-3</v>
      </c>
    </row>
    <row r="5220" spans="1:8">
      <c r="A5220" s="227" t="s">
        <v>133</v>
      </c>
      <c r="B5220" s="227" t="s">
        <v>109</v>
      </c>
      <c r="C5220" s="227" t="s">
        <v>119</v>
      </c>
      <c r="D5220" s="230">
        <v>448</v>
      </c>
      <c r="E5220" s="231">
        <v>6.55371585E-3</v>
      </c>
      <c r="F5220" s="231">
        <v>9.4801460000000005E-4</v>
      </c>
      <c r="G5220" s="231">
        <v>1.04946859E-3</v>
      </c>
      <c r="H5220" s="231">
        <v>4.5562321699999997E-3</v>
      </c>
    </row>
    <row r="5221" spans="1:8">
      <c r="A5221" s="227" t="s">
        <v>133</v>
      </c>
      <c r="B5221" s="227" t="s">
        <v>110</v>
      </c>
      <c r="C5221" s="227" t="s">
        <v>119</v>
      </c>
      <c r="D5221" s="230">
        <v>84</v>
      </c>
      <c r="E5221" s="231">
        <v>6.0316079600000001E-3</v>
      </c>
      <c r="F5221" s="231">
        <v>9.4259786999999998E-4</v>
      </c>
      <c r="G5221" s="231">
        <v>1.1681545099999999E-3</v>
      </c>
      <c r="H5221" s="231">
        <v>3.9208551200000004E-3</v>
      </c>
    </row>
    <row r="5222" spans="1:8">
      <c r="A5222" s="227" t="s">
        <v>133</v>
      </c>
      <c r="B5222" s="227" t="s">
        <v>108</v>
      </c>
      <c r="C5222" s="227" t="s">
        <v>82</v>
      </c>
      <c r="D5222" s="230">
        <v>58</v>
      </c>
      <c r="E5222" s="231">
        <v>7.1322235700000004E-3</v>
      </c>
      <c r="F5222" s="231">
        <v>1.1861427899999999E-3</v>
      </c>
      <c r="G5222" s="231">
        <v>1.21028874E-3</v>
      </c>
      <c r="H5222" s="231">
        <v>4.7357916099999998E-3</v>
      </c>
    </row>
    <row r="5223" spans="1:8">
      <c r="A5223" s="227" t="s">
        <v>133</v>
      </c>
      <c r="B5223" s="227" t="s">
        <v>109</v>
      </c>
      <c r="C5223" s="227" t="s">
        <v>82</v>
      </c>
      <c r="D5223" s="230">
        <v>223</v>
      </c>
      <c r="E5223" s="231">
        <v>7.9254378000000007E-3</v>
      </c>
      <c r="F5223" s="231">
        <v>1.1513865600000001E-3</v>
      </c>
      <c r="G5223" s="231">
        <v>1.5477077699999999E-3</v>
      </c>
      <c r="H5223" s="231">
        <v>5.2263429699999997E-3</v>
      </c>
    </row>
    <row r="5224" spans="1:8">
      <c r="A5224" s="227" t="s">
        <v>133</v>
      </c>
      <c r="B5224" s="227" t="s">
        <v>110</v>
      </c>
      <c r="C5224" s="227" t="s">
        <v>82</v>
      </c>
      <c r="D5224" s="230">
        <v>48</v>
      </c>
      <c r="E5224" s="231">
        <v>8.8498261300000002E-3</v>
      </c>
      <c r="F5224" s="231">
        <v>1.3230611E-3</v>
      </c>
      <c r="G5224" s="231">
        <v>2.4616606200000002E-3</v>
      </c>
      <c r="H5224" s="231">
        <v>5.0651039100000003E-3</v>
      </c>
    </row>
    <row r="5225" spans="1:8">
      <c r="A5225" s="227" t="s">
        <v>133</v>
      </c>
      <c r="B5225" s="227" t="s">
        <v>108</v>
      </c>
      <c r="C5225" s="227" t="s">
        <v>83</v>
      </c>
      <c r="D5225" s="230">
        <v>143</v>
      </c>
      <c r="E5225" s="231">
        <v>5.4784217800000002E-3</v>
      </c>
      <c r="F5225" s="231">
        <v>1.1043121100000001E-3</v>
      </c>
      <c r="G5225" s="231">
        <v>7.2115359999999997E-4</v>
      </c>
      <c r="H5225" s="231">
        <v>3.65295562E-3</v>
      </c>
    </row>
    <row r="5226" spans="1:8">
      <c r="A5226" s="227" t="s">
        <v>133</v>
      </c>
      <c r="B5226" s="227" t="s">
        <v>109</v>
      </c>
      <c r="C5226" s="227" t="s">
        <v>83</v>
      </c>
      <c r="D5226" s="230">
        <v>209</v>
      </c>
      <c r="E5226" s="231">
        <v>5.6639307399999998E-3</v>
      </c>
      <c r="F5226" s="231">
        <v>8.7414693999999995E-4</v>
      </c>
      <c r="G5226" s="231">
        <v>7.1067004999999996E-4</v>
      </c>
      <c r="H5226" s="231">
        <v>4.0791132600000004E-3</v>
      </c>
    </row>
    <row r="5227" spans="1:8">
      <c r="A5227" s="227" t="s">
        <v>133</v>
      </c>
      <c r="B5227" s="227" t="s">
        <v>110</v>
      </c>
      <c r="C5227" s="227" t="s">
        <v>83</v>
      </c>
      <c r="D5227" s="230">
        <v>50</v>
      </c>
      <c r="E5227" s="231">
        <v>5.52662009E-3</v>
      </c>
      <c r="F5227" s="231">
        <v>7.7777756000000004E-4</v>
      </c>
      <c r="G5227" s="231">
        <v>1.12662013E-3</v>
      </c>
      <c r="H5227" s="231">
        <v>3.6222220199999999E-3</v>
      </c>
    </row>
    <row r="5228" spans="1:8">
      <c r="A5228" s="227" t="s">
        <v>133</v>
      </c>
      <c r="B5228" s="227" t="s">
        <v>108</v>
      </c>
      <c r="C5228" s="227" t="s">
        <v>84</v>
      </c>
      <c r="D5228" s="230">
        <v>104</v>
      </c>
      <c r="E5228" s="231">
        <v>5.2451698400000002E-3</v>
      </c>
      <c r="F5228" s="231">
        <v>1.36529534E-3</v>
      </c>
      <c r="G5228" s="231">
        <v>8.5169583000000001E-4</v>
      </c>
      <c r="H5228" s="231">
        <v>3.02817819E-3</v>
      </c>
    </row>
    <row r="5229" spans="1:8">
      <c r="A5229" s="227" t="s">
        <v>133</v>
      </c>
      <c r="B5229" s="227" t="s">
        <v>109</v>
      </c>
      <c r="C5229" s="227" t="s">
        <v>84</v>
      </c>
      <c r="D5229" s="230">
        <v>282</v>
      </c>
      <c r="E5229" s="231">
        <v>5.83333311E-3</v>
      </c>
      <c r="F5229" s="231">
        <v>9.1176593000000001E-4</v>
      </c>
      <c r="G5229" s="231">
        <v>1.09202596E-3</v>
      </c>
      <c r="H5229" s="231">
        <v>3.8295407299999999E-3</v>
      </c>
    </row>
    <row r="5230" spans="1:8">
      <c r="A5230" s="227" t="s">
        <v>133</v>
      </c>
      <c r="B5230" s="227" t="s">
        <v>110</v>
      </c>
      <c r="C5230" s="227" t="s">
        <v>84</v>
      </c>
      <c r="D5230" s="230">
        <v>27</v>
      </c>
      <c r="E5230" s="231">
        <v>4.87268497E-3</v>
      </c>
      <c r="F5230" s="231">
        <v>8.3890585E-4</v>
      </c>
      <c r="G5230" s="231">
        <v>1.1063955199999999E-3</v>
      </c>
      <c r="H5230" s="231">
        <v>2.92738322E-3</v>
      </c>
    </row>
    <row r="5231" spans="1:8">
      <c r="A5231" s="227" t="s">
        <v>133</v>
      </c>
      <c r="B5231" s="227" t="s">
        <v>109</v>
      </c>
      <c r="C5231" s="227" t="s">
        <v>86</v>
      </c>
      <c r="D5231" s="230">
        <v>1</v>
      </c>
      <c r="E5231" s="231">
        <v>7.2222222200000004E-3</v>
      </c>
      <c r="F5231" s="231">
        <v>1.0300923599999999E-3</v>
      </c>
      <c r="G5231" s="231">
        <v>3.8657402700000001E-3</v>
      </c>
      <c r="H5231" s="231">
        <v>2.3263888799999999E-3</v>
      </c>
    </row>
    <row r="5232" spans="1:8">
      <c r="A5232" s="227" t="s">
        <v>133</v>
      </c>
      <c r="B5232" s="227" t="s">
        <v>108</v>
      </c>
      <c r="C5232" s="227" t="s">
        <v>87</v>
      </c>
      <c r="D5232" s="230">
        <v>178</v>
      </c>
      <c r="E5232" s="231">
        <v>5.5723312199999998E-3</v>
      </c>
      <c r="F5232" s="231">
        <v>8.2026349999999996E-4</v>
      </c>
      <c r="G5232" s="231">
        <v>1.19674602E-3</v>
      </c>
      <c r="H5232" s="231">
        <v>3.5553212300000001E-3</v>
      </c>
    </row>
    <row r="5233" spans="1:8">
      <c r="A5233" s="227" t="s">
        <v>133</v>
      </c>
      <c r="B5233" s="227" t="s">
        <v>109</v>
      </c>
      <c r="C5233" s="227" t="s">
        <v>87</v>
      </c>
      <c r="D5233" s="230">
        <v>385</v>
      </c>
      <c r="E5233" s="231">
        <v>6.8057657499999997E-3</v>
      </c>
      <c r="F5233" s="231">
        <v>6.7213780999999997E-4</v>
      </c>
      <c r="G5233" s="231">
        <v>1.31604713E-3</v>
      </c>
      <c r="H5233" s="231">
        <v>4.8175803199999997E-3</v>
      </c>
    </row>
    <row r="5234" spans="1:8">
      <c r="A5234" s="227" t="s">
        <v>133</v>
      </c>
      <c r="B5234" s="227" t="s">
        <v>110</v>
      </c>
      <c r="C5234" s="227" t="s">
        <v>87</v>
      </c>
      <c r="D5234" s="230">
        <v>63</v>
      </c>
      <c r="E5234" s="231">
        <v>6.7671587500000002E-3</v>
      </c>
      <c r="F5234" s="231">
        <v>7.4533336000000001E-4</v>
      </c>
      <c r="G5234" s="231">
        <v>1.37272175E-3</v>
      </c>
      <c r="H5234" s="231">
        <v>4.6491032599999997E-3</v>
      </c>
    </row>
    <row r="5235" spans="1:8">
      <c r="A5235" s="227" t="s">
        <v>133</v>
      </c>
      <c r="B5235" s="227" t="s">
        <v>108</v>
      </c>
      <c r="C5235" s="227" t="s">
        <v>88</v>
      </c>
      <c r="D5235" s="230">
        <v>175</v>
      </c>
      <c r="E5235" s="231">
        <v>4.7115076700000001E-3</v>
      </c>
      <c r="F5235" s="231">
        <v>9.9847858999999994E-4</v>
      </c>
      <c r="G5235" s="231">
        <v>6.3551562999999999E-4</v>
      </c>
      <c r="H5235" s="231">
        <v>3.0775129900000001E-3</v>
      </c>
    </row>
    <row r="5236" spans="1:8">
      <c r="A5236" s="227" t="s">
        <v>133</v>
      </c>
      <c r="B5236" s="227" t="s">
        <v>109</v>
      </c>
      <c r="C5236" s="227" t="s">
        <v>88</v>
      </c>
      <c r="D5236" s="230">
        <v>569</v>
      </c>
      <c r="E5236" s="231">
        <v>5.0362068799999996E-3</v>
      </c>
      <c r="F5236" s="231">
        <v>8.1459896E-4</v>
      </c>
      <c r="G5236" s="231">
        <v>6.8980644000000003E-4</v>
      </c>
      <c r="H5236" s="231">
        <v>3.5318010000000002E-3</v>
      </c>
    </row>
    <row r="5237" spans="1:8">
      <c r="A5237" s="227" t="s">
        <v>133</v>
      </c>
      <c r="B5237" s="227" t="s">
        <v>110</v>
      </c>
      <c r="C5237" s="227" t="s">
        <v>88</v>
      </c>
      <c r="D5237" s="230">
        <v>81</v>
      </c>
      <c r="E5237" s="231">
        <v>4.73693962E-3</v>
      </c>
      <c r="F5237" s="231">
        <v>8.8605946000000003E-4</v>
      </c>
      <c r="G5237" s="231">
        <v>7.0316050000000005E-4</v>
      </c>
      <c r="H5237" s="231">
        <v>3.1477192500000001E-3</v>
      </c>
    </row>
    <row r="5238" spans="1:8">
      <c r="A5238" s="227" t="s">
        <v>133</v>
      </c>
      <c r="B5238" s="227" t="s">
        <v>108</v>
      </c>
      <c r="C5238" s="227" t="s">
        <v>89</v>
      </c>
      <c r="D5238" s="230">
        <v>97</v>
      </c>
      <c r="E5238" s="231">
        <v>5.6269088799999999E-3</v>
      </c>
      <c r="F5238" s="231">
        <v>1.1405829999999999E-3</v>
      </c>
      <c r="G5238" s="231">
        <v>9.2401655999999998E-4</v>
      </c>
      <c r="H5238" s="231">
        <v>3.5623088500000002E-3</v>
      </c>
    </row>
    <row r="5239" spans="1:8">
      <c r="A5239" s="227" t="s">
        <v>133</v>
      </c>
      <c r="B5239" s="227" t="s">
        <v>109</v>
      </c>
      <c r="C5239" s="227" t="s">
        <v>89</v>
      </c>
      <c r="D5239" s="230">
        <v>259</v>
      </c>
      <c r="E5239" s="231">
        <v>6.3113110699999997E-3</v>
      </c>
      <c r="F5239" s="231">
        <v>8.6139687000000005E-4</v>
      </c>
      <c r="G5239" s="231">
        <v>8.2296558000000001E-4</v>
      </c>
      <c r="H5239" s="231">
        <v>4.62694812E-3</v>
      </c>
    </row>
    <row r="5240" spans="1:8">
      <c r="A5240" s="227" t="s">
        <v>133</v>
      </c>
      <c r="B5240" s="227" t="s">
        <v>110</v>
      </c>
      <c r="C5240" s="227" t="s">
        <v>89</v>
      </c>
      <c r="D5240" s="230">
        <v>44</v>
      </c>
      <c r="E5240" s="231">
        <v>6.3218116999999999E-3</v>
      </c>
      <c r="F5240" s="231">
        <v>1.0158877899999999E-3</v>
      </c>
      <c r="G5240" s="231">
        <v>7.5231459000000005E-4</v>
      </c>
      <c r="H5240" s="231">
        <v>4.5536087800000001E-3</v>
      </c>
    </row>
    <row r="5241" spans="1:8">
      <c r="A5241" s="227" t="s">
        <v>133</v>
      </c>
      <c r="B5241" s="227" t="s">
        <v>108</v>
      </c>
      <c r="C5241" s="227" t="s">
        <v>90</v>
      </c>
      <c r="D5241" s="230">
        <v>57</v>
      </c>
      <c r="E5241" s="231">
        <v>5.32244942E-3</v>
      </c>
      <c r="F5241" s="231">
        <v>7.7485354000000005E-4</v>
      </c>
      <c r="G5241" s="231">
        <v>1.3330488100000001E-3</v>
      </c>
      <c r="H5241" s="231">
        <v>3.2145465599999999E-3</v>
      </c>
    </row>
    <row r="5242" spans="1:8">
      <c r="A5242" s="227" t="s">
        <v>133</v>
      </c>
      <c r="B5242" s="227" t="s">
        <v>109</v>
      </c>
      <c r="C5242" s="227" t="s">
        <v>90</v>
      </c>
      <c r="D5242" s="230">
        <v>205</v>
      </c>
      <c r="E5242" s="231">
        <v>6.5146790900000003E-3</v>
      </c>
      <c r="F5242" s="231">
        <v>7.5237104E-4</v>
      </c>
      <c r="G5242" s="231">
        <v>1.50976716E-3</v>
      </c>
      <c r="H5242" s="231">
        <v>4.2525404100000001E-3</v>
      </c>
    </row>
    <row r="5243" spans="1:8">
      <c r="A5243" s="227" t="s">
        <v>133</v>
      </c>
      <c r="B5243" s="227" t="s">
        <v>110</v>
      </c>
      <c r="C5243" s="227" t="s">
        <v>90</v>
      </c>
      <c r="D5243" s="230">
        <v>25</v>
      </c>
      <c r="E5243" s="231">
        <v>6.7902775500000003E-3</v>
      </c>
      <c r="F5243" s="231">
        <v>6.9027756999999999E-4</v>
      </c>
      <c r="G5243" s="231">
        <v>1.56574052E-3</v>
      </c>
      <c r="H5243" s="231">
        <v>4.5342589899999997E-3</v>
      </c>
    </row>
    <row r="5244" spans="1:8">
      <c r="A5244" s="227" t="s">
        <v>133</v>
      </c>
      <c r="B5244" s="227" t="s">
        <v>108</v>
      </c>
      <c r="C5244" s="227" t="s">
        <v>91</v>
      </c>
      <c r="D5244" s="230">
        <v>253</v>
      </c>
      <c r="E5244" s="231">
        <v>4.9087795999999996E-3</v>
      </c>
      <c r="F5244" s="231">
        <v>1.0457836900000001E-3</v>
      </c>
      <c r="G5244" s="231">
        <v>4.8967916000000004E-4</v>
      </c>
      <c r="H5244" s="231">
        <v>3.3733162399999998E-3</v>
      </c>
    </row>
    <row r="5245" spans="1:8">
      <c r="A5245" s="227" t="s">
        <v>133</v>
      </c>
      <c r="B5245" s="227" t="s">
        <v>109</v>
      </c>
      <c r="C5245" s="227" t="s">
        <v>91</v>
      </c>
      <c r="D5245" s="230">
        <v>517</v>
      </c>
      <c r="E5245" s="231">
        <v>4.9609121000000001E-3</v>
      </c>
      <c r="F5245" s="231">
        <v>7.8696961000000005E-4</v>
      </c>
      <c r="G5245" s="231">
        <v>5.0308022000000003E-4</v>
      </c>
      <c r="H5245" s="231">
        <v>3.6708617600000001E-3</v>
      </c>
    </row>
    <row r="5246" spans="1:8">
      <c r="A5246" s="227" t="s">
        <v>133</v>
      </c>
      <c r="B5246" s="227" t="s">
        <v>110</v>
      </c>
      <c r="C5246" s="227" t="s">
        <v>91</v>
      </c>
      <c r="D5246" s="230">
        <v>80</v>
      </c>
      <c r="E5246" s="231">
        <v>4.7844326100000001E-3</v>
      </c>
      <c r="F5246" s="231">
        <v>9.9262126999999996E-4</v>
      </c>
      <c r="G5246" s="231">
        <v>5.1113980999999999E-4</v>
      </c>
      <c r="H5246" s="231">
        <v>3.2806710799999999E-3</v>
      </c>
    </row>
    <row r="5247" spans="1:8">
      <c r="A5247" s="227" t="s">
        <v>133</v>
      </c>
      <c r="B5247" s="227" t="s">
        <v>108</v>
      </c>
      <c r="C5247" s="227" t="s">
        <v>92</v>
      </c>
      <c r="D5247" s="230">
        <v>111</v>
      </c>
      <c r="E5247" s="231">
        <v>4.95985543E-3</v>
      </c>
      <c r="F5247" s="231">
        <v>8.3041349999999996E-4</v>
      </c>
      <c r="G5247" s="231">
        <v>8.6576138000000005E-4</v>
      </c>
      <c r="H5247" s="231">
        <v>3.2636801000000002E-3</v>
      </c>
    </row>
    <row r="5248" spans="1:8">
      <c r="A5248" s="227" t="s">
        <v>133</v>
      </c>
      <c r="B5248" s="227" t="s">
        <v>109</v>
      </c>
      <c r="C5248" s="227" t="s">
        <v>92</v>
      </c>
      <c r="D5248" s="230">
        <v>288</v>
      </c>
      <c r="E5248" s="231">
        <v>7.1827575999999999E-3</v>
      </c>
      <c r="F5248" s="231">
        <v>7.7260937999999995E-4</v>
      </c>
      <c r="G5248" s="231">
        <v>1.5993519400000001E-3</v>
      </c>
      <c r="H5248" s="231">
        <v>4.8107958299999998E-3</v>
      </c>
    </row>
    <row r="5249" spans="1:8">
      <c r="A5249" s="227" t="s">
        <v>133</v>
      </c>
      <c r="B5249" s="227" t="s">
        <v>110</v>
      </c>
      <c r="C5249" s="227" t="s">
        <v>92</v>
      </c>
      <c r="D5249" s="230">
        <v>47</v>
      </c>
      <c r="E5249" s="231">
        <v>5.8946511000000004E-3</v>
      </c>
      <c r="F5249" s="231">
        <v>8.3111681000000003E-4</v>
      </c>
      <c r="G5249" s="231">
        <v>1.5506794400000001E-3</v>
      </c>
      <c r="H5249" s="231">
        <v>3.5128543799999999E-3</v>
      </c>
    </row>
    <row r="5250" spans="1:8">
      <c r="A5250" s="227" t="s">
        <v>133</v>
      </c>
      <c r="B5250" s="227" t="s">
        <v>108</v>
      </c>
      <c r="C5250" s="227" t="s">
        <v>93</v>
      </c>
      <c r="D5250" s="230">
        <v>64</v>
      </c>
      <c r="E5250" s="231">
        <v>6.00603996E-3</v>
      </c>
      <c r="F5250" s="231">
        <v>1.5031826299999999E-3</v>
      </c>
      <c r="G5250" s="231">
        <v>1.2301068300000001E-3</v>
      </c>
      <c r="H5250" s="231">
        <v>3.2727500299999999E-3</v>
      </c>
    </row>
    <row r="5251" spans="1:8">
      <c r="A5251" s="227" t="s">
        <v>133</v>
      </c>
      <c r="B5251" s="227" t="s">
        <v>109</v>
      </c>
      <c r="C5251" s="227" t="s">
        <v>93</v>
      </c>
      <c r="D5251" s="230">
        <v>183</v>
      </c>
      <c r="E5251" s="231">
        <v>8.0604885499999997E-3</v>
      </c>
      <c r="F5251" s="231">
        <v>1.10554518E-3</v>
      </c>
      <c r="G5251" s="231">
        <v>1.6979100800000001E-3</v>
      </c>
      <c r="H5251" s="231">
        <v>5.2570327700000004E-3</v>
      </c>
    </row>
    <row r="5252" spans="1:8">
      <c r="A5252" s="227" t="s">
        <v>133</v>
      </c>
      <c r="B5252" s="227" t="s">
        <v>110</v>
      </c>
      <c r="C5252" s="227" t="s">
        <v>93</v>
      </c>
      <c r="D5252" s="230">
        <v>35</v>
      </c>
      <c r="E5252" s="231">
        <v>6.3826055699999999E-3</v>
      </c>
      <c r="F5252" s="231">
        <v>9.828040000000001E-4</v>
      </c>
      <c r="G5252" s="231">
        <v>1.21560822E-3</v>
      </c>
      <c r="H5252" s="231">
        <v>4.1841928499999998E-3</v>
      </c>
    </row>
    <row r="5253" spans="1:8">
      <c r="A5253" s="227" t="s">
        <v>133</v>
      </c>
      <c r="B5253" s="227" t="s">
        <v>108</v>
      </c>
      <c r="C5253" s="227" t="s">
        <v>94</v>
      </c>
      <c r="D5253" s="230">
        <v>83</v>
      </c>
      <c r="E5253" s="231">
        <v>5.6125890500000001E-3</v>
      </c>
      <c r="F5253" s="231">
        <v>1.09298281E-3</v>
      </c>
      <c r="G5253" s="231">
        <v>1.00819921E-3</v>
      </c>
      <c r="H5253" s="231">
        <v>3.5114064800000002E-3</v>
      </c>
    </row>
    <row r="5254" spans="1:8">
      <c r="A5254" s="227" t="s">
        <v>133</v>
      </c>
      <c r="B5254" s="227" t="s">
        <v>109</v>
      </c>
      <c r="C5254" s="227" t="s">
        <v>94</v>
      </c>
      <c r="D5254" s="230">
        <v>222</v>
      </c>
      <c r="E5254" s="231">
        <v>6.4698550399999999E-3</v>
      </c>
      <c r="F5254" s="231">
        <v>9.1070211999999995E-4</v>
      </c>
      <c r="G5254" s="231">
        <v>1.23555823E-3</v>
      </c>
      <c r="H5254" s="231">
        <v>4.3235942100000001E-3</v>
      </c>
    </row>
    <row r="5255" spans="1:8">
      <c r="A5255" s="227" t="s">
        <v>133</v>
      </c>
      <c r="B5255" s="227" t="s">
        <v>110</v>
      </c>
      <c r="C5255" s="227" t="s">
        <v>94</v>
      </c>
      <c r="D5255" s="230">
        <v>42</v>
      </c>
      <c r="E5255" s="231">
        <v>5.9366730399999998E-3</v>
      </c>
      <c r="F5255" s="231">
        <v>8.4325375999999997E-4</v>
      </c>
      <c r="G5255" s="231">
        <v>1.11221315E-3</v>
      </c>
      <c r="H5255" s="231">
        <v>3.9812056999999996E-3</v>
      </c>
    </row>
    <row r="5256" spans="1:8">
      <c r="A5256" s="227" t="s">
        <v>133</v>
      </c>
      <c r="B5256" s="227" t="s">
        <v>108</v>
      </c>
      <c r="C5256" s="227" t="s">
        <v>95</v>
      </c>
      <c r="D5256" s="230">
        <v>29</v>
      </c>
      <c r="E5256" s="231">
        <v>6.4806830799999998E-3</v>
      </c>
      <c r="F5256" s="231">
        <v>8.6885355999999998E-4</v>
      </c>
      <c r="G5256" s="231">
        <v>1.1629946999999999E-3</v>
      </c>
      <c r="H5256" s="231">
        <v>4.4488344199999997E-3</v>
      </c>
    </row>
    <row r="5257" spans="1:8">
      <c r="A5257" s="227" t="s">
        <v>133</v>
      </c>
      <c r="B5257" s="227" t="s">
        <v>109</v>
      </c>
      <c r="C5257" s="227" t="s">
        <v>95</v>
      </c>
      <c r="D5257" s="230">
        <v>85</v>
      </c>
      <c r="E5257" s="231">
        <v>7.4606479099999998E-3</v>
      </c>
      <c r="F5257" s="231">
        <v>6.4542460000000001E-4</v>
      </c>
      <c r="G5257" s="231">
        <v>1.1744278399999999E-3</v>
      </c>
      <c r="H5257" s="231">
        <v>5.6407949699999998E-3</v>
      </c>
    </row>
    <row r="5258" spans="1:8">
      <c r="A5258" s="227" t="s">
        <v>133</v>
      </c>
      <c r="B5258" s="227" t="s">
        <v>110</v>
      </c>
      <c r="C5258" s="227" t="s">
        <v>95</v>
      </c>
      <c r="D5258" s="230">
        <v>20</v>
      </c>
      <c r="E5258" s="231">
        <v>6.1909720000000003E-3</v>
      </c>
      <c r="F5258" s="231">
        <v>8.3912012999999997E-4</v>
      </c>
      <c r="G5258" s="231">
        <v>1.21122659E-3</v>
      </c>
      <c r="H5258" s="231">
        <v>4.1406247500000003E-3</v>
      </c>
    </row>
    <row r="5259" spans="1:8">
      <c r="A5259" s="227" t="s">
        <v>133</v>
      </c>
      <c r="B5259" s="227" t="s">
        <v>108</v>
      </c>
      <c r="C5259" s="227" t="s">
        <v>96</v>
      </c>
      <c r="D5259" s="230">
        <v>161</v>
      </c>
      <c r="E5259" s="231">
        <v>5.7714369400000002E-3</v>
      </c>
      <c r="F5259" s="231">
        <v>1.0487834100000001E-3</v>
      </c>
      <c r="G5259" s="231">
        <v>1.1373502100000001E-3</v>
      </c>
      <c r="H5259" s="231">
        <v>3.5853028499999999E-3</v>
      </c>
    </row>
    <row r="5260" spans="1:8">
      <c r="A5260" s="227" t="s">
        <v>133</v>
      </c>
      <c r="B5260" s="227" t="s">
        <v>109</v>
      </c>
      <c r="C5260" s="227" t="s">
        <v>96</v>
      </c>
      <c r="D5260" s="230">
        <v>365</v>
      </c>
      <c r="E5260" s="231">
        <v>6.2407405100000004E-3</v>
      </c>
      <c r="F5260" s="231">
        <v>8.6000102000000002E-4</v>
      </c>
      <c r="G5260" s="231">
        <v>1.18302867E-3</v>
      </c>
      <c r="H5260" s="231">
        <v>4.19771031E-3</v>
      </c>
    </row>
    <row r="5261" spans="1:8">
      <c r="A5261" s="227" t="s">
        <v>133</v>
      </c>
      <c r="B5261" s="227" t="s">
        <v>110</v>
      </c>
      <c r="C5261" s="227" t="s">
        <v>96</v>
      </c>
      <c r="D5261" s="230">
        <v>55</v>
      </c>
      <c r="E5261" s="231">
        <v>5.6266832700000002E-3</v>
      </c>
      <c r="F5261" s="231">
        <v>9.2361087000000005E-4</v>
      </c>
      <c r="G5261" s="231">
        <v>9.6696100999999997E-4</v>
      </c>
      <c r="H5261" s="231">
        <v>3.7361108899999999E-3</v>
      </c>
    </row>
    <row r="5262" spans="1:8">
      <c r="A5262" s="227" t="s">
        <v>133</v>
      </c>
      <c r="B5262" s="227" t="s">
        <v>108</v>
      </c>
      <c r="C5262" s="227" t="s">
        <v>97</v>
      </c>
      <c r="D5262" s="230">
        <v>63</v>
      </c>
      <c r="E5262" s="231">
        <v>5.9092075400000001E-3</v>
      </c>
      <c r="F5262" s="231">
        <v>1.2755362200000001E-3</v>
      </c>
      <c r="G5262" s="231">
        <v>1.06187509E-3</v>
      </c>
      <c r="H5262" s="231">
        <v>3.57179575E-3</v>
      </c>
    </row>
    <row r="5263" spans="1:8">
      <c r="A5263" s="227" t="s">
        <v>133</v>
      </c>
      <c r="B5263" s="227" t="s">
        <v>109</v>
      </c>
      <c r="C5263" s="227" t="s">
        <v>97</v>
      </c>
      <c r="D5263" s="230">
        <v>159</v>
      </c>
      <c r="E5263" s="231">
        <v>7.4028212100000004E-3</v>
      </c>
      <c r="F5263" s="231">
        <v>6.3293419000000004E-4</v>
      </c>
      <c r="G5263" s="231">
        <v>1.3267962700000001E-3</v>
      </c>
      <c r="H5263" s="231">
        <v>5.44309027E-3</v>
      </c>
    </row>
    <row r="5264" spans="1:8">
      <c r="A5264" s="227" t="s">
        <v>133</v>
      </c>
      <c r="B5264" s="227" t="s">
        <v>110</v>
      </c>
      <c r="C5264" s="227" t="s">
        <v>97</v>
      </c>
      <c r="D5264" s="230">
        <v>25</v>
      </c>
      <c r="E5264" s="231">
        <v>6.4462960499999996E-3</v>
      </c>
      <c r="F5264" s="231">
        <v>7.1620346000000001E-4</v>
      </c>
      <c r="G5264" s="231">
        <v>1.61851832E-3</v>
      </c>
      <c r="H5264" s="231">
        <v>4.1115738800000003E-3</v>
      </c>
    </row>
    <row r="5265" spans="1:8">
      <c r="A5265" s="227" t="s">
        <v>133</v>
      </c>
      <c r="B5265" s="227" t="s">
        <v>108</v>
      </c>
      <c r="C5265" s="227" t="s">
        <v>98</v>
      </c>
      <c r="D5265" s="230">
        <v>27</v>
      </c>
      <c r="E5265" s="231">
        <v>6.6563783900000003E-3</v>
      </c>
      <c r="F5265" s="231">
        <v>6.8329880999999995E-4</v>
      </c>
      <c r="G5265" s="231">
        <v>1.3074414500000001E-3</v>
      </c>
      <c r="H5265" s="231">
        <v>4.6540636000000002E-3</v>
      </c>
    </row>
    <row r="5266" spans="1:8">
      <c r="A5266" s="227" t="s">
        <v>133</v>
      </c>
      <c r="B5266" s="227" t="s">
        <v>109</v>
      </c>
      <c r="C5266" s="227" t="s">
        <v>98</v>
      </c>
      <c r="D5266" s="230">
        <v>130</v>
      </c>
      <c r="E5266" s="231">
        <v>6.9937675400000001E-3</v>
      </c>
      <c r="F5266" s="231">
        <v>2.4011728E-4</v>
      </c>
      <c r="G5266" s="231">
        <v>1.5348110399999999E-3</v>
      </c>
      <c r="H5266" s="231">
        <v>5.2068195500000001E-3</v>
      </c>
    </row>
    <row r="5267" spans="1:8">
      <c r="A5267" s="227" t="s">
        <v>133</v>
      </c>
      <c r="B5267" s="227" t="s">
        <v>110</v>
      </c>
      <c r="C5267" s="227" t="s">
        <v>98</v>
      </c>
      <c r="D5267" s="230">
        <v>27</v>
      </c>
      <c r="E5267" s="231">
        <v>5.9014914999999998E-3</v>
      </c>
      <c r="F5267" s="231">
        <v>1.2645722E-4</v>
      </c>
      <c r="G5267" s="231">
        <v>1.54063767E-3</v>
      </c>
      <c r="H5267" s="231">
        <v>4.2241080699999996E-3</v>
      </c>
    </row>
    <row r="5268" spans="1:8">
      <c r="A5268" s="227" t="s">
        <v>133</v>
      </c>
      <c r="B5268" s="227" t="s">
        <v>108</v>
      </c>
      <c r="C5268" s="227" t="s">
        <v>99</v>
      </c>
      <c r="D5268" s="230">
        <v>189</v>
      </c>
      <c r="E5268" s="231">
        <v>5.2835339299999997E-3</v>
      </c>
      <c r="F5268" s="231">
        <v>9.7797839999999993E-4</v>
      </c>
      <c r="G5268" s="231">
        <v>6.8470727999999997E-4</v>
      </c>
      <c r="H5268" s="231">
        <v>3.6208477699999999E-3</v>
      </c>
    </row>
    <row r="5269" spans="1:8">
      <c r="A5269" s="227" t="s">
        <v>133</v>
      </c>
      <c r="B5269" s="227" t="s">
        <v>109</v>
      </c>
      <c r="C5269" s="227" t="s">
        <v>99</v>
      </c>
      <c r="D5269" s="230">
        <v>437</v>
      </c>
      <c r="E5269" s="231">
        <v>5.6106712200000002E-3</v>
      </c>
      <c r="F5269" s="231">
        <v>8.0647699000000004E-4</v>
      </c>
      <c r="G5269" s="231">
        <v>7.6788791999999999E-4</v>
      </c>
      <c r="H5269" s="231">
        <v>4.0363058099999998E-3</v>
      </c>
    </row>
    <row r="5270" spans="1:8">
      <c r="A5270" s="227" t="s">
        <v>133</v>
      </c>
      <c r="B5270" s="227" t="s">
        <v>110</v>
      </c>
      <c r="C5270" s="227" t="s">
        <v>99</v>
      </c>
      <c r="D5270" s="230">
        <v>30</v>
      </c>
      <c r="E5270" s="231">
        <v>4.8495367300000003E-3</v>
      </c>
      <c r="F5270" s="231">
        <v>7.4189793000000001E-4</v>
      </c>
      <c r="G5270" s="231">
        <v>6.3580224E-4</v>
      </c>
      <c r="H5270" s="231">
        <v>3.4718361300000002E-3</v>
      </c>
    </row>
    <row r="5271" spans="1:8">
      <c r="A5271" s="227" t="s">
        <v>133</v>
      </c>
      <c r="B5271" s="227" t="s">
        <v>108</v>
      </c>
      <c r="C5271" s="227" t="s">
        <v>100</v>
      </c>
      <c r="D5271" s="230">
        <v>95</v>
      </c>
      <c r="E5271" s="231">
        <v>6.7316030399999999E-3</v>
      </c>
      <c r="F5271" s="231">
        <v>1.37768011E-3</v>
      </c>
      <c r="G5271" s="231">
        <v>1.12317226E-3</v>
      </c>
      <c r="H5271" s="231">
        <v>4.2217346399999996E-3</v>
      </c>
    </row>
    <row r="5272" spans="1:8">
      <c r="A5272" s="227" t="s">
        <v>133</v>
      </c>
      <c r="B5272" s="227" t="s">
        <v>109</v>
      </c>
      <c r="C5272" s="227" t="s">
        <v>100</v>
      </c>
      <c r="D5272" s="230">
        <v>334</v>
      </c>
      <c r="E5272" s="231">
        <v>7.5088016E-3</v>
      </c>
      <c r="F5272" s="231">
        <v>1.0939576699999999E-3</v>
      </c>
      <c r="G5272" s="231">
        <v>1.11343263E-3</v>
      </c>
      <c r="H5272" s="231">
        <v>5.2916387100000002E-3</v>
      </c>
    </row>
    <row r="5273" spans="1:8">
      <c r="A5273" s="227" t="s">
        <v>133</v>
      </c>
      <c r="B5273" s="227" t="s">
        <v>110</v>
      </c>
      <c r="C5273" s="227" t="s">
        <v>100</v>
      </c>
      <c r="D5273" s="230">
        <v>53</v>
      </c>
      <c r="E5273" s="231">
        <v>6.3150766000000004E-3</v>
      </c>
      <c r="F5273" s="231">
        <v>9.5606192999999999E-4</v>
      </c>
      <c r="G5273" s="231">
        <v>1.05564267E-3</v>
      </c>
      <c r="H5273" s="231">
        <v>4.2933260999999997E-3</v>
      </c>
    </row>
    <row r="5274" spans="1:8">
      <c r="A5274" s="227" t="s">
        <v>133</v>
      </c>
      <c r="B5274" s="227" t="s">
        <v>108</v>
      </c>
      <c r="C5274" s="227" t="s">
        <v>101</v>
      </c>
      <c r="D5274" s="230">
        <v>71</v>
      </c>
      <c r="E5274" s="231">
        <v>6.01607307E-3</v>
      </c>
      <c r="F5274" s="231">
        <v>8.0399035999999995E-4</v>
      </c>
      <c r="G5274" s="231">
        <v>1.4860456500000001E-3</v>
      </c>
      <c r="H5274" s="231">
        <v>3.7260365800000001E-3</v>
      </c>
    </row>
    <row r="5275" spans="1:8">
      <c r="A5275" s="227" t="s">
        <v>133</v>
      </c>
      <c r="B5275" s="227" t="s">
        <v>109</v>
      </c>
      <c r="C5275" s="227" t="s">
        <v>101</v>
      </c>
      <c r="D5275" s="230">
        <v>173</v>
      </c>
      <c r="E5275" s="231">
        <v>7.5204049500000002E-3</v>
      </c>
      <c r="F5275" s="231">
        <v>6.0847492000000003E-4</v>
      </c>
      <c r="G5275" s="231">
        <v>2.0811253000000002E-3</v>
      </c>
      <c r="H5275" s="231">
        <v>4.8308041800000003E-3</v>
      </c>
    </row>
    <row r="5276" spans="1:8">
      <c r="A5276" s="227" t="s">
        <v>133</v>
      </c>
      <c r="B5276" s="227" t="s">
        <v>110</v>
      </c>
      <c r="C5276" s="227" t="s">
        <v>101</v>
      </c>
      <c r="D5276" s="230">
        <v>42</v>
      </c>
      <c r="E5276" s="231">
        <v>6.1370147200000003E-3</v>
      </c>
      <c r="F5276" s="231">
        <v>5.7208968999999997E-4</v>
      </c>
      <c r="G5276" s="231">
        <v>1.84992259E-3</v>
      </c>
      <c r="H5276" s="231">
        <v>3.7150019300000001E-3</v>
      </c>
    </row>
    <row r="5277" spans="1:8">
      <c r="A5277" s="227" t="s">
        <v>133</v>
      </c>
      <c r="B5277" s="227" t="s">
        <v>108</v>
      </c>
      <c r="C5277" s="227" t="s">
        <v>102</v>
      </c>
      <c r="D5277" s="230">
        <v>133</v>
      </c>
      <c r="E5277" s="231">
        <v>6.36704586E-3</v>
      </c>
      <c r="F5277" s="231">
        <v>1.0496725499999999E-3</v>
      </c>
      <c r="G5277" s="231">
        <v>6.9566254000000001E-4</v>
      </c>
      <c r="H5277" s="231">
        <v>4.6217102999999999E-3</v>
      </c>
    </row>
    <row r="5278" spans="1:8">
      <c r="A5278" s="227" t="s">
        <v>133</v>
      </c>
      <c r="B5278" s="227" t="s">
        <v>109</v>
      </c>
      <c r="C5278" s="227" t="s">
        <v>102</v>
      </c>
      <c r="D5278" s="230">
        <v>239</v>
      </c>
      <c r="E5278" s="231">
        <v>6.3627864600000004E-3</v>
      </c>
      <c r="F5278" s="231">
        <v>7.6824708999999997E-4</v>
      </c>
      <c r="G5278" s="231">
        <v>7.5483278000000001E-4</v>
      </c>
      <c r="H5278" s="231">
        <v>4.8397061099999996E-3</v>
      </c>
    </row>
    <row r="5279" spans="1:8">
      <c r="A5279" s="227" t="s">
        <v>133</v>
      </c>
      <c r="B5279" s="227" t="s">
        <v>110</v>
      </c>
      <c r="C5279" s="227" t="s">
        <v>102</v>
      </c>
      <c r="D5279" s="230">
        <v>75</v>
      </c>
      <c r="E5279" s="231">
        <v>6.4858022399999996E-3</v>
      </c>
      <c r="F5279" s="231">
        <v>8.7345657999999995E-4</v>
      </c>
      <c r="G5279" s="231">
        <v>7.7422810999999995E-4</v>
      </c>
      <c r="H5279" s="231">
        <v>4.83811706E-3</v>
      </c>
    </row>
    <row r="5280" spans="1:8">
      <c r="A5280" s="227" t="s">
        <v>133</v>
      </c>
      <c r="B5280" s="227" t="s">
        <v>108</v>
      </c>
      <c r="C5280" s="227" t="s">
        <v>103</v>
      </c>
      <c r="D5280" s="230">
        <v>188</v>
      </c>
      <c r="E5280" s="231">
        <v>4.0524032300000004E-3</v>
      </c>
      <c r="F5280" s="231">
        <v>7.1629951000000002E-4</v>
      </c>
      <c r="G5280" s="231">
        <v>3.7584930999999999E-4</v>
      </c>
      <c r="H5280" s="231">
        <v>2.9602538799999999E-3</v>
      </c>
    </row>
    <row r="5281" spans="1:8">
      <c r="A5281" s="227" t="s">
        <v>133</v>
      </c>
      <c r="B5281" s="227" t="s">
        <v>109</v>
      </c>
      <c r="C5281" s="227" t="s">
        <v>103</v>
      </c>
      <c r="D5281" s="230">
        <v>340</v>
      </c>
      <c r="E5281" s="231">
        <v>4.4422655700000003E-3</v>
      </c>
      <c r="F5281" s="231">
        <v>6.6819826999999995E-4</v>
      </c>
      <c r="G5281" s="231">
        <v>4.1084535000000003E-4</v>
      </c>
      <c r="H5281" s="231">
        <v>3.36322143E-3</v>
      </c>
    </row>
    <row r="5282" spans="1:8">
      <c r="A5282" s="227" t="s">
        <v>133</v>
      </c>
      <c r="B5282" s="227" t="s">
        <v>110</v>
      </c>
      <c r="C5282" s="227" t="s">
        <v>103</v>
      </c>
      <c r="D5282" s="230">
        <v>42</v>
      </c>
      <c r="E5282" s="231">
        <v>4.0332889899999998E-3</v>
      </c>
      <c r="F5282" s="231">
        <v>7.0601823000000005E-4</v>
      </c>
      <c r="G5282" s="231">
        <v>3.2462491999999998E-4</v>
      </c>
      <c r="H5282" s="231">
        <v>3.0026452900000001E-3</v>
      </c>
    </row>
    <row r="5283" spans="1:8">
      <c r="A5283" s="227" t="s">
        <v>133</v>
      </c>
      <c r="B5283" s="227" t="s">
        <v>108</v>
      </c>
      <c r="C5283" s="227" t="s">
        <v>104</v>
      </c>
      <c r="D5283" s="230">
        <v>31</v>
      </c>
      <c r="E5283" s="231">
        <v>4.8282554100000001E-3</v>
      </c>
      <c r="F5283" s="231">
        <v>7.2431280000000002E-4</v>
      </c>
      <c r="G5283" s="231">
        <v>9.2405885999999999E-4</v>
      </c>
      <c r="H5283" s="231">
        <v>3.1798833200000001E-3</v>
      </c>
    </row>
    <row r="5284" spans="1:8">
      <c r="A5284" s="227" t="s">
        <v>133</v>
      </c>
      <c r="B5284" s="227" t="s">
        <v>109</v>
      </c>
      <c r="C5284" s="227" t="s">
        <v>104</v>
      </c>
      <c r="D5284" s="230">
        <v>150</v>
      </c>
      <c r="E5284" s="231">
        <v>6.7026232300000004E-3</v>
      </c>
      <c r="F5284" s="231">
        <v>6.5671271000000003E-4</v>
      </c>
      <c r="G5284" s="231">
        <v>1.21658926E-3</v>
      </c>
      <c r="H5284" s="231">
        <v>4.8293207300000003E-3</v>
      </c>
    </row>
    <row r="5285" spans="1:8">
      <c r="A5285" s="227" t="s">
        <v>133</v>
      </c>
      <c r="B5285" s="227" t="s">
        <v>110</v>
      </c>
      <c r="C5285" s="227" t="s">
        <v>104</v>
      </c>
      <c r="D5285" s="230">
        <v>21</v>
      </c>
      <c r="E5285" s="231">
        <v>5.1135358999999997E-3</v>
      </c>
      <c r="F5285" s="231">
        <v>5.3130487999999997E-4</v>
      </c>
      <c r="G5285" s="231">
        <v>1.07528637E-3</v>
      </c>
      <c r="H5285" s="231">
        <v>3.5069441699999999E-3</v>
      </c>
    </row>
    <row r="5286" spans="1:8">
      <c r="A5286" s="227" t="s">
        <v>133</v>
      </c>
      <c r="B5286" s="227" t="s">
        <v>108</v>
      </c>
      <c r="C5286" s="227" t="s">
        <v>105</v>
      </c>
      <c r="D5286" s="230">
        <v>580</v>
      </c>
      <c r="E5286" s="231">
        <v>4.6954020600000002E-3</v>
      </c>
      <c r="F5286" s="231">
        <v>1.2650460599999999E-3</v>
      </c>
      <c r="G5286" s="231">
        <v>5.8107814000000005E-4</v>
      </c>
      <c r="H5286" s="231">
        <v>2.8404770900000002E-3</v>
      </c>
    </row>
    <row r="5287" spans="1:8">
      <c r="A5287" s="227" t="s">
        <v>133</v>
      </c>
      <c r="B5287" s="227" t="s">
        <v>109</v>
      </c>
      <c r="C5287" s="227" t="s">
        <v>105</v>
      </c>
      <c r="D5287" s="230">
        <v>902</v>
      </c>
      <c r="E5287" s="231">
        <v>4.5119510899999998E-3</v>
      </c>
      <c r="F5287" s="231">
        <v>9.0865439000000002E-4</v>
      </c>
      <c r="G5287" s="231">
        <v>5.8328432999999998E-4</v>
      </c>
      <c r="H5287" s="231">
        <v>3.0107346400000002E-3</v>
      </c>
    </row>
    <row r="5288" spans="1:8">
      <c r="A5288" s="227" t="s">
        <v>133</v>
      </c>
      <c r="B5288" s="227" t="s">
        <v>110</v>
      </c>
      <c r="C5288" s="227" t="s">
        <v>105</v>
      </c>
      <c r="D5288" s="230">
        <v>153</v>
      </c>
      <c r="E5288" s="231">
        <v>4.4499664800000003E-3</v>
      </c>
      <c r="F5288" s="231">
        <v>1.1251056700000001E-3</v>
      </c>
      <c r="G5288" s="231">
        <v>5.8520915999999996E-4</v>
      </c>
      <c r="H5288" s="231">
        <v>2.7301952199999999E-3</v>
      </c>
    </row>
    <row r="5289" spans="1:8">
      <c r="A5289" s="227" t="s">
        <v>133</v>
      </c>
      <c r="B5289" s="227" t="s">
        <v>108</v>
      </c>
      <c r="C5289" s="227" t="s">
        <v>106</v>
      </c>
      <c r="D5289" s="230">
        <v>122</v>
      </c>
      <c r="E5289" s="231">
        <v>5.7570580399999996E-3</v>
      </c>
      <c r="F5289" s="231">
        <v>9.6966052999999995E-4</v>
      </c>
      <c r="G5289" s="231">
        <v>1.0039083500000001E-3</v>
      </c>
      <c r="H5289" s="231">
        <v>3.7834886900000001E-3</v>
      </c>
    </row>
    <row r="5290" spans="1:8">
      <c r="A5290" s="227" t="s">
        <v>133</v>
      </c>
      <c r="B5290" s="227" t="s">
        <v>109</v>
      </c>
      <c r="C5290" s="227" t="s">
        <v>106</v>
      </c>
      <c r="D5290" s="230">
        <v>192</v>
      </c>
      <c r="E5290" s="231">
        <v>6.3698999399999998E-3</v>
      </c>
      <c r="F5290" s="231">
        <v>7.7594497000000001E-4</v>
      </c>
      <c r="G5290" s="231">
        <v>9.6872565000000004E-4</v>
      </c>
      <c r="H5290" s="231">
        <v>4.6252288500000004E-3</v>
      </c>
    </row>
    <row r="5291" spans="1:8">
      <c r="A5291" s="227" t="s">
        <v>133</v>
      </c>
      <c r="B5291" s="227" t="s">
        <v>110</v>
      </c>
      <c r="C5291" s="227" t="s">
        <v>106</v>
      </c>
      <c r="D5291" s="230">
        <v>49</v>
      </c>
      <c r="E5291" s="231">
        <v>6.3154287000000003E-3</v>
      </c>
      <c r="F5291" s="231">
        <v>1.4970707999999999E-3</v>
      </c>
      <c r="G5291" s="231">
        <v>1.1078040199999999E-3</v>
      </c>
      <c r="H5291" s="231">
        <v>3.71055346E-3</v>
      </c>
    </row>
    <row r="5292" spans="1:8">
      <c r="A5292" s="227" t="s">
        <v>133</v>
      </c>
      <c r="B5292" s="227" t="s">
        <v>108</v>
      </c>
      <c r="C5292" s="227" t="s">
        <v>107</v>
      </c>
      <c r="D5292" s="230">
        <v>288</v>
      </c>
      <c r="E5292" s="231">
        <v>5.1540796299999999E-3</v>
      </c>
      <c r="F5292" s="231">
        <v>1.1287533E-3</v>
      </c>
      <c r="G5292" s="231">
        <v>7.3274313000000002E-4</v>
      </c>
      <c r="H5292" s="231">
        <v>3.2925827199999998E-3</v>
      </c>
    </row>
    <row r="5293" spans="1:8">
      <c r="A5293" s="227" t="s">
        <v>133</v>
      </c>
      <c r="B5293" s="227" t="s">
        <v>109</v>
      </c>
      <c r="C5293" s="227" t="s">
        <v>107</v>
      </c>
      <c r="D5293" s="230">
        <v>692</v>
      </c>
      <c r="E5293" s="231">
        <v>5.3893368899999997E-3</v>
      </c>
      <c r="F5293" s="231">
        <v>8.9471582E-4</v>
      </c>
      <c r="G5293" s="231">
        <v>7.2341284E-4</v>
      </c>
      <c r="H5293" s="231">
        <v>3.77120774E-3</v>
      </c>
    </row>
    <row r="5294" spans="1:8">
      <c r="A5294" s="227" t="s">
        <v>133</v>
      </c>
      <c r="B5294" s="227" t="s">
        <v>110</v>
      </c>
      <c r="C5294" s="227" t="s">
        <v>107</v>
      </c>
      <c r="D5294" s="230">
        <v>78</v>
      </c>
      <c r="E5294" s="231">
        <v>5.5203879099999997E-3</v>
      </c>
      <c r="F5294" s="231">
        <v>1.0946400900000001E-3</v>
      </c>
      <c r="G5294" s="231">
        <v>7.1803754000000005E-4</v>
      </c>
      <c r="H5294" s="231">
        <v>3.7077098899999999E-3</v>
      </c>
    </row>
    <row r="5295" spans="1:8">
      <c r="A5295" s="227" t="s">
        <v>134</v>
      </c>
      <c r="B5295" s="227" t="s">
        <v>108</v>
      </c>
      <c r="C5295" s="227" t="s">
        <v>58</v>
      </c>
      <c r="D5295" s="230">
        <v>8541</v>
      </c>
      <c r="E5295" s="231">
        <v>4.9932919200000002E-3</v>
      </c>
      <c r="F5295" s="231">
        <v>9.8579214999999993E-4</v>
      </c>
      <c r="G5295" s="231">
        <v>7.9765958E-4</v>
      </c>
      <c r="H5295" s="231">
        <v>3.2090307100000001E-3</v>
      </c>
    </row>
    <row r="5296" spans="1:8">
      <c r="A5296" s="227" t="s">
        <v>134</v>
      </c>
      <c r="B5296" s="227" t="s">
        <v>109</v>
      </c>
      <c r="C5296" s="227" t="s">
        <v>58</v>
      </c>
      <c r="D5296" s="230">
        <v>13712</v>
      </c>
      <c r="E5296" s="231">
        <v>5.9264591499999996E-3</v>
      </c>
      <c r="F5296" s="231">
        <v>8.2142391999999996E-4</v>
      </c>
      <c r="G5296" s="231">
        <v>9.6417702000000001E-4</v>
      </c>
      <c r="H5296" s="231">
        <v>4.1398136000000002E-3</v>
      </c>
    </row>
    <row r="5297" spans="1:8">
      <c r="A5297" s="227" t="s">
        <v>134</v>
      </c>
      <c r="B5297" s="227" t="s">
        <v>110</v>
      </c>
      <c r="C5297" s="227" t="s">
        <v>58</v>
      </c>
      <c r="D5297" s="230">
        <v>2524</v>
      </c>
      <c r="E5297" s="231">
        <v>5.5730860900000002E-3</v>
      </c>
      <c r="F5297" s="231">
        <v>9.2312389E-4</v>
      </c>
      <c r="G5297" s="231">
        <v>1.0087188399999999E-3</v>
      </c>
      <c r="H5297" s="231">
        <v>3.6399405800000002E-3</v>
      </c>
    </row>
    <row r="5298" spans="1:8">
      <c r="A5298" s="227" t="s">
        <v>134</v>
      </c>
      <c r="B5298" s="227" t="s">
        <v>108</v>
      </c>
      <c r="C5298" s="227" t="s">
        <v>63</v>
      </c>
      <c r="D5298" s="230">
        <v>209</v>
      </c>
      <c r="E5298" s="231">
        <v>5.8080805399999998E-3</v>
      </c>
      <c r="F5298" s="231">
        <v>1.39575555E-3</v>
      </c>
      <c r="G5298" s="231">
        <v>6.6470603999999999E-4</v>
      </c>
      <c r="H5298" s="231">
        <v>3.7476184800000001E-3</v>
      </c>
    </row>
    <row r="5299" spans="1:8">
      <c r="A5299" s="227" t="s">
        <v>134</v>
      </c>
      <c r="B5299" s="227" t="s">
        <v>109</v>
      </c>
      <c r="C5299" s="227" t="s">
        <v>63</v>
      </c>
      <c r="D5299" s="230">
        <v>214</v>
      </c>
      <c r="E5299" s="231">
        <v>6.0362579900000001E-3</v>
      </c>
      <c r="F5299" s="231">
        <v>1.01646306E-3</v>
      </c>
      <c r="G5299" s="231">
        <v>8.7346375000000003E-4</v>
      </c>
      <c r="H5299" s="231">
        <v>4.1463306700000001E-3</v>
      </c>
    </row>
    <row r="5300" spans="1:8">
      <c r="A5300" s="227" t="s">
        <v>134</v>
      </c>
      <c r="B5300" s="227" t="s">
        <v>110</v>
      </c>
      <c r="C5300" s="227" t="s">
        <v>63</v>
      </c>
      <c r="D5300" s="230">
        <v>87</v>
      </c>
      <c r="E5300" s="231">
        <v>6.2605095499999996E-3</v>
      </c>
      <c r="F5300" s="231">
        <v>1.4282671400000001E-3</v>
      </c>
      <c r="G5300" s="231">
        <v>8.6938564000000002E-4</v>
      </c>
      <c r="H5300" s="231">
        <v>3.9628562599999997E-3</v>
      </c>
    </row>
    <row r="5301" spans="1:8">
      <c r="A5301" s="227" t="s">
        <v>134</v>
      </c>
      <c r="B5301" s="227" t="s">
        <v>108</v>
      </c>
      <c r="C5301" s="227" t="s">
        <v>64</v>
      </c>
      <c r="D5301" s="230">
        <v>93</v>
      </c>
      <c r="E5301" s="231">
        <v>5.8121761899999997E-3</v>
      </c>
      <c r="F5301" s="231">
        <v>1.02299859E-3</v>
      </c>
      <c r="G5301" s="231">
        <v>1.2322030500000001E-3</v>
      </c>
      <c r="H5301" s="231">
        <v>3.5569740900000001E-3</v>
      </c>
    </row>
    <row r="5302" spans="1:8">
      <c r="A5302" s="227" t="s">
        <v>134</v>
      </c>
      <c r="B5302" s="227" t="s">
        <v>109</v>
      </c>
      <c r="C5302" s="227" t="s">
        <v>64</v>
      </c>
      <c r="D5302" s="230">
        <v>154</v>
      </c>
      <c r="E5302" s="231">
        <v>6.2725466800000003E-3</v>
      </c>
      <c r="F5302" s="231">
        <v>8.5738315000000002E-4</v>
      </c>
      <c r="G5302" s="231">
        <v>1.2480457099999999E-3</v>
      </c>
      <c r="H5302" s="231">
        <v>4.16711736E-3</v>
      </c>
    </row>
    <row r="5303" spans="1:8">
      <c r="A5303" s="227" t="s">
        <v>134</v>
      </c>
      <c r="B5303" s="227" t="s">
        <v>110</v>
      </c>
      <c r="C5303" s="227" t="s">
        <v>64</v>
      </c>
      <c r="D5303" s="230">
        <v>29</v>
      </c>
      <c r="E5303" s="231">
        <v>5.99097997E-3</v>
      </c>
      <c r="F5303" s="231">
        <v>9.3749977999999998E-4</v>
      </c>
      <c r="G5303" s="231">
        <v>1.3669378300000001E-3</v>
      </c>
      <c r="H5303" s="231">
        <v>3.6865418499999998E-3</v>
      </c>
    </row>
    <row r="5304" spans="1:8">
      <c r="A5304" s="227" t="s">
        <v>134</v>
      </c>
      <c r="B5304" s="227" t="s">
        <v>108</v>
      </c>
      <c r="C5304" s="227" t="s">
        <v>65</v>
      </c>
      <c r="D5304" s="230">
        <v>123</v>
      </c>
      <c r="E5304" s="231">
        <v>4.7710589099999997E-3</v>
      </c>
      <c r="F5304" s="231">
        <v>9.3524139999999999E-4</v>
      </c>
      <c r="G5304" s="231">
        <v>4.4122604000000002E-4</v>
      </c>
      <c r="H5304" s="231">
        <v>3.3945909899999998E-3</v>
      </c>
    </row>
    <row r="5305" spans="1:8">
      <c r="A5305" s="227" t="s">
        <v>134</v>
      </c>
      <c r="B5305" s="227" t="s">
        <v>109</v>
      </c>
      <c r="C5305" s="227" t="s">
        <v>65</v>
      </c>
      <c r="D5305" s="230">
        <v>196</v>
      </c>
      <c r="E5305" s="231">
        <v>5.6215157300000002E-3</v>
      </c>
      <c r="F5305" s="231">
        <v>6.8907053000000001E-4</v>
      </c>
      <c r="G5305" s="231">
        <v>4.5327829000000003E-4</v>
      </c>
      <c r="H5305" s="231">
        <v>4.4791664499999996E-3</v>
      </c>
    </row>
    <row r="5306" spans="1:8">
      <c r="A5306" s="227" t="s">
        <v>134</v>
      </c>
      <c r="B5306" s="227" t="s">
        <v>110</v>
      </c>
      <c r="C5306" s="227" t="s">
        <v>65</v>
      </c>
      <c r="D5306" s="230">
        <v>25</v>
      </c>
      <c r="E5306" s="231">
        <v>5.4462960700000004E-3</v>
      </c>
      <c r="F5306" s="231">
        <v>6.5509235000000003E-4</v>
      </c>
      <c r="G5306" s="231">
        <v>5.2037016000000005E-4</v>
      </c>
      <c r="H5306" s="231">
        <v>4.2708331300000003E-3</v>
      </c>
    </row>
    <row r="5307" spans="1:8">
      <c r="A5307" s="227" t="s">
        <v>134</v>
      </c>
      <c r="B5307" s="227" t="s">
        <v>108</v>
      </c>
      <c r="C5307" s="227" t="s">
        <v>66</v>
      </c>
      <c r="D5307" s="230">
        <v>68</v>
      </c>
      <c r="E5307" s="231">
        <v>6.4004626899999998E-3</v>
      </c>
      <c r="F5307" s="231">
        <v>1.11689792E-3</v>
      </c>
      <c r="G5307" s="231">
        <v>9.5077587000000005E-4</v>
      </c>
      <c r="H5307" s="231">
        <v>4.3327884299999998E-3</v>
      </c>
    </row>
    <row r="5308" spans="1:8">
      <c r="A5308" s="227" t="s">
        <v>134</v>
      </c>
      <c r="B5308" s="227" t="s">
        <v>109</v>
      </c>
      <c r="C5308" s="227" t="s">
        <v>66</v>
      </c>
      <c r="D5308" s="230">
        <v>206</v>
      </c>
      <c r="E5308" s="231">
        <v>6.6902640400000003E-3</v>
      </c>
      <c r="F5308" s="231">
        <v>7.8894709999999995E-4</v>
      </c>
      <c r="G5308" s="231">
        <v>9.7772809000000005E-4</v>
      </c>
      <c r="H5308" s="231">
        <v>4.9235883899999998E-3</v>
      </c>
    </row>
    <row r="5309" spans="1:8">
      <c r="A5309" s="227" t="s">
        <v>134</v>
      </c>
      <c r="B5309" s="227" t="s">
        <v>110</v>
      </c>
      <c r="C5309" s="227" t="s">
        <v>66</v>
      </c>
      <c r="D5309" s="230">
        <v>25</v>
      </c>
      <c r="E5309" s="231">
        <v>6.5194441900000002E-3</v>
      </c>
      <c r="F5309" s="231">
        <v>8.4259234999999998E-4</v>
      </c>
      <c r="G5309" s="231">
        <v>1.1495367399999999E-3</v>
      </c>
      <c r="H5309" s="231">
        <v>4.5273145699999996E-3</v>
      </c>
    </row>
    <row r="5310" spans="1:8">
      <c r="A5310" s="227" t="s">
        <v>134</v>
      </c>
      <c r="B5310" s="227" t="s">
        <v>108</v>
      </c>
      <c r="C5310" s="227" t="s">
        <v>67</v>
      </c>
      <c r="D5310" s="230">
        <v>66</v>
      </c>
      <c r="E5310" s="231">
        <v>5.5590626000000002E-3</v>
      </c>
      <c r="F5310" s="231">
        <v>7.0198487999999996E-4</v>
      </c>
      <c r="G5310" s="231">
        <v>1.1858163E-3</v>
      </c>
      <c r="H5310" s="231">
        <v>3.67126098E-3</v>
      </c>
    </row>
    <row r="5311" spans="1:8">
      <c r="A5311" s="227" t="s">
        <v>134</v>
      </c>
      <c r="B5311" s="227" t="s">
        <v>109</v>
      </c>
      <c r="C5311" s="227" t="s">
        <v>67</v>
      </c>
      <c r="D5311" s="230">
        <v>179</v>
      </c>
      <c r="E5311" s="231">
        <v>6.8245005800000001E-3</v>
      </c>
      <c r="F5311" s="231">
        <v>6.3372882000000005E-4</v>
      </c>
      <c r="G5311" s="231">
        <v>1.3335400199999999E-3</v>
      </c>
      <c r="H5311" s="231">
        <v>4.8572312999999997E-3</v>
      </c>
    </row>
    <row r="5312" spans="1:8">
      <c r="A5312" s="227" t="s">
        <v>134</v>
      </c>
      <c r="B5312" s="227" t="s">
        <v>110</v>
      </c>
      <c r="C5312" s="227" t="s">
        <v>67</v>
      </c>
      <c r="D5312" s="230">
        <v>39</v>
      </c>
      <c r="E5312" s="231">
        <v>6.4363720499999999E-3</v>
      </c>
      <c r="F5312" s="231">
        <v>6.7841855000000005E-4</v>
      </c>
      <c r="G5312" s="231">
        <v>1.55626762E-3</v>
      </c>
      <c r="H5312" s="231">
        <v>4.20168548E-3</v>
      </c>
    </row>
    <row r="5313" spans="1:8">
      <c r="A5313" s="227" t="s">
        <v>134</v>
      </c>
      <c r="B5313" s="227" t="s">
        <v>108</v>
      </c>
      <c r="C5313" s="227" t="s">
        <v>68</v>
      </c>
      <c r="D5313" s="230">
        <v>58</v>
      </c>
      <c r="E5313" s="231">
        <v>5.1352966700000001E-3</v>
      </c>
      <c r="F5313" s="231">
        <v>9.4867471999999999E-4</v>
      </c>
      <c r="G5313" s="231">
        <v>8.1198089000000004E-4</v>
      </c>
      <c r="H5313" s="231">
        <v>3.37464053E-3</v>
      </c>
    </row>
    <row r="5314" spans="1:8">
      <c r="A5314" s="227" t="s">
        <v>134</v>
      </c>
      <c r="B5314" s="227" t="s">
        <v>109</v>
      </c>
      <c r="C5314" s="227" t="s">
        <v>68</v>
      </c>
      <c r="D5314" s="230">
        <v>242</v>
      </c>
      <c r="E5314" s="231">
        <v>6.09494544E-3</v>
      </c>
      <c r="F5314" s="231">
        <v>8.1898506000000002E-4</v>
      </c>
      <c r="G5314" s="231">
        <v>1.00407458E-3</v>
      </c>
      <c r="H5314" s="231">
        <v>4.2718852700000002E-3</v>
      </c>
    </row>
    <row r="5315" spans="1:8">
      <c r="A5315" s="227" t="s">
        <v>134</v>
      </c>
      <c r="B5315" s="227" t="s">
        <v>110</v>
      </c>
      <c r="C5315" s="227" t="s">
        <v>68</v>
      </c>
      <c r="D5315" s="230">
        <v>16</v>
      </c>
      <c r="E5315" s="231">
        <v>7.0319731199999999E-3</v>
      </c>
      <c r="F5315" s="231">
        <v>9.0350086000000004E-4</v>
      </c>
      <c r="G5315" s="231">
        <v>1.29918957E-3</v>
      </c>
      <c r="H5315" s="231">
        <v>4.8292821500000001E-3</v>
      </c>
    </row>
    <row r="5316" spans="1:8">
      <c r="A5316" s="227" t="s">
        <v>134</v>
      </c>
      <c r="B5316" s="227" t="s">
        <v>108</v>
      </c>
      <c r="C5316" s="227" t="s">
        <v>69</v>
      </c>
      <c r="D5316" s="230">
        <v>35</v>
      </c>
      <c r="E5316" s="231">
        <v>4.5052907999999997E-3</v>
      </c>
      <c r="F5316" s="231">
        <v>8.9153411999999999E-4</v>
      </c>
      <c r="G5316" s="231">
        <v>6.0945740999999998E-4</v>
      </c>
      <c r="H5316" s="231">
        <v>3.0042987599999999E-3</v>
      </c>
    </row>
    <row r="5317" spans="1:8">
      <c r="A5317" s="227" t="s">
        <v>134</v>
      </c>
      <c r="B5317" s="227" t="s">
        <v>109</v>
      </c>
      <c r="C5317" s="227" t="s">
        <v>69</v>
      </c>
      <c r="D5317" s="230">
        <v>204</v>
      </c>
      <c r="E5317" s="231">
        <v>4.92357683E-3</v>
      </c>
      <c r="F5317" s="231">
        <v>8.0286604000000001E-4</v>
      </c>
      <c r="G5317" s="231">
        <v>6.3668731999999995E-4</v>
      </c>
      <c r="H5317" s="231">
        <v>3.4840230000000002E-3</v>
      </c>
    </row>
    <row r="5318" spans="1:8">
      <c r="A5318" s="227" t="s">
        <v>134</v>
      </c>
      <c r="B5318" s="227" t="s">
        <v>110</v>
      </c>
      <c r="C5318" s="227" t="s">
        <v>69</v>
      </c>
      <c r="D5318" s="230">
        <v>3</v>
      </c>
      <c r="E5318" s="231">
        <v>5.77546273E-3</v>
      </c>
      <c r="F5318" s="231">
        <v>7.6388865000000001E-4</v>
      </c>
      <c r="G5318" s="231">
        <v>6.0570972000000001E-4</v>
      </c>
      <c r="H5318" s="231">
        <v>4.4058638800000003E-3</v>
      </c>
    </row>
    <row r="5319" spans="1:8">
      <c r="A5319" s="227" t="s">
        <v>134</v>
      </c>
      <c r="B5319" s="227" t="s">
        <v>108</v>
      </c>
      <c r="C5319" s="227" t="s">
        <v>70</v>
      </c>
      <c r="D5319" s="230">
        <v>44</v>
      </c>
      <c r="E5319" s="231">
        <v>6.5898567099999996E-3</v>
      </c>
      <c r="F5319" s="231">
        <v>9.3486926E-4</v>
      </c>
      <c r="G5319" s="231">
        <v>1.6151091799999999E-3</v>
      </c>
      <c r="H5319" s="231">
        <v>4.0398777199999996E-3</v>
      </c>
    </row>
    <row r="5320" spans="1:8">
      <c r="A5320" s="227" t="s">
        <v>134</v>
      </c>
      <c r="B5320" s="227" t="s">
        <v>109</v>
      </c>
      <c r="C5320" s="227" t="s">
        <v>70</v>
      </c>
      <c r="D5320" s="230">
        <v>150</v>
      </c>
      <c r="E5320" s="231">
        <v>7.8095676499999999E-3</v>
      </c>
      <c r="F5320" s="231">
        <v>8.9050901000000001E-4</v>
      </c>
      <c r="G5320" s="231">
        <v>1.6287806199999999E-3</v>
      </c>
      <c r="H5320" s="231">
        <v>5.29027753E-3</v>
      </c>
    </row>
    <row r="5321" spans="1:8">
      <c r="A5321" s="227" t="s">
        <v>134</v>
      </c>
      <c r="B5321" s="227" t="s">
        <v>110</v>
      </c>
      <c r="C5321" s="227" t="s">
        <v>70</v>
      </c>
      <c r="D5321" s="230">
        <v>31</v>
      </c>
      <c r="E5321" s="231">
        <v>7.6799579699999999E-3</v>
      </c>
      <c r="F5321" s="231">
        <v>9.9126318999999993E-4</v>
      </c>
      <c r="G5321" s="231">
        <v>1.904495E-3</v>
      </c>
      <c r="H5321" s="231">
        <v>4.7841992300000002E-3</v>
      </c>
    </row>
    <row r="5322" spans="1:8">
      <c r="A5322" s="227" t="s">
        <v>134</v>
      </c>
      <c r="B5322" s="227" t="s">
        <v>108</v>
      </c>
      <c r="C5322" s="227" t="s">
        <v>71</v>
      </c>
      <c r="D5322" s="230">
        <v>21</v>
      </c>
      <c r="E5322" s="231">
        <v>4.989528E-3</v>
      </c>
      <c r="F5322" s="231">
        <v>1.05820082E-3</v>
      </c>
      <c r="G5322" s="231">
        <v>1.03891067E-3</v>
      </c>
      <c r="H5322" s="231">
        <v>2.8924159299999999E-3</v>
      </c>
    </row>
    <row r="5323" spans="1:8">
      <c r="A5323" s="227" t="s">
        <v>134</v>
      </c>
      <c r="B5323" s="227" t="s">
        <v>109</v>
      </c>
      <c r="C5323" s="227" t="s">
        <v>71</v>
      </c>
      <c r="D5323" s="230">
        <v>143</v>
      </c>
      <c r="E5323" s="231">
        <v>7.08681342E-3</v>
      </c>
      <c r="F5323" s="231">
        <v>8.9905439E-4</v>
      </c>
      <c r="G5323" s="231">
        <v>1.41940215E-3</v>
      </c>
      <c r="H5323" s="231">
        <v>4.7683564199999997E-3</v>
      </c>
    </row>
    <row r="5324" spans="1:8">
      <c r="A5324" s="227" t="s">
        <v>134</v>
      </c>
      <c r="B5324" s="227" t="s">
        <v>110</v>
      </c>
      <c r="C5324" s="227" t="s">
        <v>71</v>
      </c>
      <c r="D5324" s="230">
        <v>17</v>
      </c>
      <c r="E5324" s="231">
        <v>6.3664213200000002E-3</v>
      </c>
      <c r="F5324" s="231">
        <v>1.035539E-3</v>
      </c>
      <c r="G5324" s="231">
        <v>1.7163669000000001E-3</v>
      </c>
      <c r="H5324" s="231">
        <v>3.6145150199999999E-3</v>
      </c>
    </row>
    <row r="5325" spans="1:8">
      <c r="A5325" s="227" t="s">
        <v>134</v>
      </c>
      <c r="B5325" s="227" t="s">
        <v>108</v>
      </c>
      <c r="C5325" s="227" t="s">
        <v>72</v>
      </c>
      <c r="D5325" s="230">
        <v>82</v>
      </c>
      <c r="E5325" s="231">
        <v>5.8663615400000001E-3</v>
      </c>
      <c r="F5325" s="231">
        <v>9.4935609999999998E-4</v>
      </c>
      <c r="G5325" s="231">
        <v>1.0965727399999999E-3</v>
      </c>
      <c r="H5325" s="231">
        <v>3.8204322199999999E-3</v>
      </c>
    </row>
    <row r="5326" spans="1:8">
      <c r="A5326" s="227" t="s">
        <v>134</v>
      </c>
      <c r="B5326" s="227" t="s">
        <v>109</v>
      </c>
      <c r="C5326" s="227" t="s">
        <v>72</v>
      </c>
      <c r="D5326" s="230">
        <v>268</v>
      </c>
      <c r="E5326" s="231">
        <v>6.8122060700000001E-3</v>
      </c>
      <c r="F5326" s="231">
        <v>8.1912459999999995E-4</v>
      </c>
      <c r="G5326" s="231">
        <v>1.31205926E-3</v>
      </c>
      <c r="H5326" s="231">
        <v>4.6810217300000002E-3</v>
      </c>
    </row>
    <row r="5327" spans="1:8">
      <c r="A5327" s="227" t="s">
        <v>134</v>
      </c>
      <c r="B5327" s="227" t="s">
        <v>110</v>
      </c>
      <c r="C5327" s="227" t="s">
        <v>72</v>
      </c>
      <c r="D5327" s="230">
        <v>38</v>
      </c>
      <c r="E5327" s="231">
        <v>6.47325756E-3</v>
      </c>
      <c r="F5327" s="231">
        <v>8.7323322000000005E-4</v>
      </c>
      <c r="G5327" s="231">
        <v>1.58595251E-3</v>
      </c>
      <c r="H5327" s="231">
        <v>4.0140713700000004E-3</v>
      </c>
    </row>
    <row r="5328" spans="1:8">
      <c r="A5328" s="227" t="s">
        <v>134</v>
      </c>
      <c r="B5328" s="227" t="s">
        <v>108</v>
      </c>
      <c r="C5328" s="227" t="s">
        <v>73</v>
      </c>
      <c r="D5328" s="230">
        <v>312</v>
      </c>
      <c r="E5328" s="231">
        <v>5.4239373099999998E-3</v>
      </c>
      <c r="F5328" s="231">
        <v>6.4933498999999995E-4</v>
      </c>
      <c r="G5328" s="231">
        <v>1.4595201699999999E-3</v>
      </c>
      <c r="H5328" s="231">
        <v>3.3150816600000001E-3</v>
      </c>
    </row>
    <row r="5329" spans="1:8">
      <c r="A5329" s="227" t="s">
        <v>134</v>
      </c>
      <c r="B5329" s="227" t="s">
        <v>109</v>
      </c>
      <c r="C5329" s="227" t="s">
        <v>73</v>
      </c>
      <c r="D5329" s="230">
        <v>450</v>
      </c>
      <c r="E5329" s="231">
        <v>7.1901489300000001E-3</v>
      </c>
      <c r="F5329" s="231">
        <v>6.2520551999999997E-4</v>
      </c>
      <c r="G5329" s="231">
        <v>1.77716024E-3</v>
      </c>
      <c r="H5329" s="231">
        <v>4.7877826899999998E-3</v>
      </c>
    </row>
    <row r="5330" spans="1:8">
      <c r="A5330" s="227" t="s">
        <v>134</v>
      </c>
      <c r="B5330" s="227" t="s">
        <v>110</v>
      </c>
      <c r="C5330" s="227" t="s">
        <v>73</v>
      </c>
      <c r="D5330" s="230">
        <v>69</v>
      </c>
      <c r="E5330" s="231">
        <v>7.2557700199999998E-3</v>
      </c>
      <c r="F5330" s="231">
        <v>6.6207034999999997E-4</v>
      </c>
      <c r="G5330" s="231">
        <v>1.9384055699999999E-3</v>
      </c>
      <c r="H5330" s="231">
        <v>4.6552936700000004E-3</v>
      </c>
    </row>
    <row r="5331" spans="1:8">
      <c r="A5331" s="227" t="s">
        <v>134</v>
      </c>
      <c r="B5331" s="227" t="s">
        <v>108</v>
      </c>
      <c r="C5331" s="227" t="s">
        <v>74</v>
      </c>
      <c r="D5331" s="230">
        <v>207</v>
      </c>
      <c r="E5331" s="231">
        <v>5.6125869799999997E-3</v>
      </c>
      <c r="F5331" s="231">
        <v>8.9606791999999997E-4</v>
      </c>
      <c r="G5331" s="231">
        <v>1.32520329E-3</v>
      </c>
      <c r="H5331" s="231">
        <v>3.39131527E-3</v>
      </c>
    </row>
    <row r="5332" spans="1:8">
      <c r="A5332" s="227" t="s">
        <v>134</v>
      </c>
      <c r="B5332" s="227" t="s">
        <v>109</v>
      </c>
      <c r="C5332" s="227" t="s">
        <v>74</v>
      </c>
      <c r="D5332" s="230">
        <v>339</v>
      </c>
      <c r="E5332" s="231">
        <v>7.12908312E-3</v>
      </c>
      <c r="F5332" s="231">
        <v>7.6733697999999996E-4</v>
      </c>
      <c r="G5332" s="231">
        <v>1.6661542899999999E-3</v>
      </c>
      <c r="H5332" s="231">
        <v>4.6955913600000001E-3</v>
      </c>
    </row>
    <row r="5333" spans="1:8">
      <c r="A5333" s="227" t="s">
        <v>134</v>
      </c>
      <c r="B5333" s="227" t="s">
        <v>110</v>
      </c>
      <c r="C5333" s="227" t="s">
        <v>74</v>
      </c>
      <c r="D5333" s="230">
        <v>88</v>
      </c>
      <c r="E5333" s="231">
        <v>5.7175923799999999E-3</v>
      </c>
      <c r="F5333" s="231">
        <v>7.3955677E-4</v>
      </c>
      <c r="G5333" s="231">
        <v>1.4159825400000001E-3</v>
      </c>
      <c r="H5333" s="231">
        <v>3.56205255E-3</v>
      </c>
    </row>
    <row r="5334" spans="1:8">
      <c r="A5334" s="227" t="s">
        <v>134</v>
      </c>
      <c r="B5334" s="227" t="s">
        <v>108</v>
      </c>
      <c r="C5334" s="227" t="s">
        <v>75</v>
      </c>
      <c r="D5334" s="230">
        <v>16</v>
      </c>
      <c r="E5334" s="231">
        <v>4.6021410099999997E-3</v>
      </c>
      <c r="F5334" s="231">
        <v>7.6099504000000004E-4</v>
      </c>
      <c r="G5334" s="231">
        <v>8.0656800000000002E-4</v>
      </c>
      <c r="H5334" s="231">
        <v>3.0345773799999999E-3</v>
      </c>
    </row>
    <row r="5335" spans="1:8">
      <c r="A5335" s="227" t="s">
        <v>134</v>
      </c>
      <c r="B5335" s="227" t="s">
        <v>109</v>
      </c>
      <c r="C5335" s="227" t="s">
        <v>75</v>
      </c>
      <c r="D5335" s="230">
        <v>220</v>
      </c>
      <c r="E5335" s="231">
        <v>5.5305658500000004E-3</v>
      </c>
      <c r="F5335" s="231">
        <v>5.3545852000000003E-4</v>
      </c>
      <c r="G5335" s="231">
        <v>8.7794588000000005E-4</v>
      </c>
      <c r="H5335" s="231">
        <v>4.1171609700000004E-3</v>
      </c>
    </row>
    <row r="5336" spans="1:8">
      <c r="A5336" s="227" t="s">
        <v>134</v>
      </c>
      <c r="B5336" s="227" t="s">
        <v>110</v>
      </c>
      <c r="C5336" s="227" t="s">
        <v>75</v>
      </c>
      <c r="D5336" s="230">
        <v>17</v>
      </c>
      <c r="E5336" s="231">
        <v>5.3839866300000004E-3</v>
      </c>
      <c r="F5336" s="231">
        <v>6.6516858000000001E-4</v>
      </c>
      <c r="G5336" s="231">
        <v>9.7222192999999997E-4</v>
      </c>
      <c r="H5336" s="231">
        <v>3.74659558E-3</v>
      </c>
    </row>
    <row r="5337" spans="1:8">
      <c r="A5337" s="227" t="s">
        <v>134</v>
      </c>
      <c r="B5337" s="227" t="s">
        <v>108</v>
      </c>
      <c r="C5337" s="227" t="s">
        <v>76</v>
      </c>
      <c r="D5337" s="230">
        <v>210</v>
      </c>
      <c r="E5337" s="231">
        <v>4.7190253099999996E-3</v>
      </c>
      <c r="F5337" s="231">
        <v>9.3623212000000001E-4</v>
      </c>
      <c r="G5337" s="231">
        <v>8.9120347999999995E-4</v>
      </c>
      <c r="H5337" s="231">
        <v>2.8915892900000001E-3</v>
      </c>
    </row>
    <row r="5338" spans="1:8">
      <c r="A5338" s="227" t="s">
        <v>134</v>
      </c>
      <c r="B5338" s="227" t="s">
        <v>109</v>
      </c>
      <c r="C5338" s="227" t="s">
        <v>76</v>
      </c>
      <c r="D5338" s="230">
        <v>222</v>
      </c>
      <c r="E5338" s="231">
        <v>6.3988465200000002E-3</v>
      </c>
      <c r="F5338" s="231">
        <v>7.7066625000000001E-4</v>
      </c>
      <c r="G5338" s="231">
        <v>1.1261780299999999E-3</v>
      </c>
      <c r="H5338" s="231">
        <v>4.5020017699999998E-3</v>
      </c>
    </row>
    <row r="5339" spans="1:8">
      <c r="A5339" s="227" t="s">
        <v>134</v>
      </c>
      <c r="B5339" s="227" t="s">
        <v>110</v>
      </c>
      <c r="C5339" s="227" t="s">
        <v>76</v>
      </c>
      <c r="D5339" s="230">
        <v>45</v>
      </c>
      <c r="E5339" s="231">
        <v>5.9439298199999999E-3</v>
      </c>
      <c r="F5339" s="231">
        <v>9.7813758000000008E-4</v>
      </c>
      <c r="G5339" s="231">
        <v>7.5360059000000002E-4</v>
      </c>
      <c r="H5339" s="231">
        <v>4.2121910900000002E-3</v>
      </c>
    </row>
    <row r="5340" spans="1:8">
      <c r="A5340" s="227" t="s">
        <v>134</v>
      </c>
      <c r="B5340" s="227" t="s">
        <v>108</v>
      </c>
      <c r="C5340" s="227" t="s">
        <v>77</v>
      </c>
      <c r="D5340" s="230">
        <v>217</v>
      </c>
      <c r="E5340" s="231">
        <v>5.9523807099999999E-3</v>
      </c>
      <c r="F5340" s="231">
        <v>9.1589836999999999E-4</v>
      </c>
      <c r="G5340" s="231">
        <v>1.10908405E-3</v>
      </c>
      <c r="H5340" s="231">
        <v>3.9273978000000003E-3</v>
      </c>
    </row>
    <row r="5341" spans="1:8">
      <c r="A5341" s="227" t="s">
        <v>134</v>
      </c>
      <c r="B5341" s="227" t="s">
        <v>109</v>
      </c>
      <c r="C5341" s="227" t="s">
        <v>77</v>
      </c>
      <c r="D5341" s="230">
        <v>438</v>
      </c>
      <c r="E5341" s="231">
        <v>6.9280872400000002E-3</v>
      </c>
      <c r="F5341" s="231">
        <v>8.4673048E-4</v>
      </c>
      <c r="G5341" s="231">
        <v>1.39266739E-3</v>
      </c>
      <c r="H5341" s="231">
        <v>4.6886888799999998E-3</v>
      </c>
    </row>
    <row r="5342" spans="1:8">
      <c r="A5342" s="227" t="s">
        <v>134</v>
      </c>
      <c r="B5342" s="227" t="s">
        <v>110</v>
      </c>
      <c r="C5342" s="227" t="s">
        <v>77</v>
      </c>
      <c r="D5342" s="230">
        <v>86</v>
      </c>
      <c r="E5342" s="231">
        <v>6.3228087800000004E-3</v>
      </c>
      <c r="F5342" s="231">
        <v>8.7128529999999996E-4</v>
      </c>
      <c r="G5342" s="231">
        <v>1.3350557200000001E-3</v>
      </c>
      <c r="H5342" s="231">
        <v>4.1164672500000003E-3</v>
      </c>
    </row>
    <row r="5343" spans="1:8">
      <c r="A5343" s="227" t="s">
        <v>134</v>
      </c>
      <c r="B5343" s="227" t="s">
        <v>108</v>
      </c>
      <c r="C5343" s="227" t="s">
        <v>78</v>
      </c>
      <c r="D5343" s="230">
        <v>73</v>
      </c>
      <c r="E5343" s="231">
        <v>5.9455857700000002E-3</v>
      </c>
      <c r="F5343" s="231">
        <v>8.8834956000000001E-4</v>
      </c>
      <c r="G5343" s="231">
        <v>1.2033863699999999E-3</v>
      </c>
      <c r="H5343" s="231">
        <v>3.85384931E-3</v>
      </c>
    </row>
    <row r="5344" spans="1:8">
      <c r="A5344" s="227" t="s">
        <v>134</v>
      </c>
      <c r="B5344" s="227" t="s">
        <v>109</v>
      </c>
      <c r="C5344" s="227" t="s">
        <v>78</v>
      </c>
      <c r="D5344" s="230">
        <v>185</v>
      </c>
      <c r="E5344" s="231">
        <v>6.7125247900000004E-3</v>
      </c>
      <c r="F5344" s="231">
        <v>7.4793522000000002E-4</v>
      </c>
      <c r="G5344" s="231">
        <v>1.4295543000000001E-3</v>
      </c>
      <c r="H5344" s="231">
        <v>4.5350347999999997E-3</v>
      </c>
    </row>
    <row r="5345" spans="1:8">
      <c r="A5345" s="227" t="s">
        <v>134</v>
      </c>
      <c r="B5345" s="227" t="s">
        <v>110</v>
      </c>
      <c r="C5345" s="227" t="s">
        <v>78</v>
      </c>
      <c r="D5345" s="230">
        <v>41</v>
      </c>
      <c r="E5345" s="231">
        <v>6.5009595400000002E-3</v>
      </c>
      <c r="F5345" s="231">
        <v>9.1350470000000001E-4</v>
      </c>
      <c r="G5345" s="231">
        <v>1.7973687599999999E-3</v>
      </c>
      <c r="H5345" s="231">
        <v>3.7900855900000001E-3</v>
      </c>
    </row>
    <row r="5346" spans="1:8">
      <c r="A5346" s="227" t="s">
        <v>134</v>
      </c>
      <c r="B5346" s="227" t="s">
        <v>108</v>
      </c>
      <c r="C5346" s="227" t="s">
        <v>79</v>
      </c>
      <c r="D5346" s="230">
        <v>2818</v>
      </c>
      <c r="E5346" s="231">
        <v>4.4529132400000001E-3</v>
      </c>
      <c r="F5346" s="231">
        <v>9.6705103000000001E-4</v>
      </c>
      <c r="G5346" s="231">
        <v>6.6187826000000001E-4</v>
      </c>
      <c r="H5346" s="231">
        <v>2.8239834800000002E-3</v>
      </c>
    </row>
    <row r="5347" spans="1:8">
      <c r="A5347" s="227" t="s">
        <v>134</v>
      </c>
      <c r="B5347" s="227" t="s">
        <v>109</v>
      </c>
      <c r="C5347" s="227" t="s">
        <v>79</v>
      </c>
      <c r="D5347" s="230">
        <v>1421</v>
      </c>
      <c r="E5347" s="231">
        <v>4.6603035499999997E-3</v>
      </c>
      <c r="F5347" s="231">
        <v>7.9971044E-4</v>
      </c>
      <c r="G5347" s="231">
        <v>7.1187454000000005E-4</v>
      </c>
      <c r="H5347" s="231">
        <v>3.1487180600000002E-3</v>
      </c>
    </row>
    <row r="5348" spans="1:8">
      <c r="A5348" s="227" t="s">
        <v>134</v>
      </c>
      <c r="B5348" s="227" t="s">
        <v>110</v>
      </c>
      <c r="C5348" s="227" t="s">
        <v>79</v>
      </c>
      <c r="D5348" s="230">
        <v>345</v>
      </c>
      <c r="E5348" s="231">
        <v>4.5556559400000002E-3</v>
      </c>
      <c r="F5348" s="231">
        <v>8.9875179999999999E-4</v>
      </c>
      <c r="G5348" s="231">
        <v>6.9125714000000001E-4</v>
      </c>
      <c r="H5348" s="231">
        <v>2.9656465600000001E-3</v>
      </c>
    </row>
    <row r="5349" spans="1:8">
      <c r="A5349" s="227" t="s">
        <v>134</v>
      </c>
      <c r="B5349" s="227" t="s">
        <v>108</v>
      </c>
      <c r="C5349" s="227" t="s">
        <v>80</v>
      </c>
      <c r="D5349" s="230">
        <v>503</v>
      </c>
      <c r="E5349" s="231">
        <v>4.4957106799999999E-3</v>
      </c>
      <c r="F5349" s="231">
        <v>1.0532635E-3</v>
      </c>
      <c r="G5349" s="231">
        <v>4.9860536999999999E-4</v>
      </c>
      <c r="H5349" s="231">
        <v>2.9438413499999999E-3</v>
      </c>
    </row>
    <row r="5350" spans="1:8">
      <c r="A5350" s="227" t="s">
        <v>134</v>
      </c>
      <c r="B5350" s="227" t="s">
        <v>109</v>
      </c>
      <c r="C5350" s="227" t="s">
        <v>80</v>
      </c>
      <c r="D5350" s="230">
        <v>939</v>
      </c>
      <c r="E5350" s="231">
        <v>4.7590396199999998E-3</v>
      </c>
      <c r="F5350" s="231">
        <v>8.4634930000000003E-4</v>
      </c>
      <c r="G5350" s="231">
        <v>4.9118917999999999E-4</v>
      </c>
      <c r="H5350" s="231">
        <v>3.42150067E-3</v>
      </c>
    </row>
    <row r="5351" spans="1:8">
      <c r="A5351" s="227" t="s">
        <v>134</v>
      </c>
      <c r="B5351" s="227" t="s">
        <v>110</v>
      </c>
      <c r="C5351" s="227" t="s">
        <v>80</v>
      </c>
      <c r="D5351" s="230">
        <v>153</v>
      </c>
      <c r="E5351" s="231">
        <v>4.6162397899999997E-3</v>
      </c>
      <c r="F5351" s="231">
        <v>9.7736603000000001E-4</v>
      </c>
      <c r="G5351" s="231">
        <v>5.3997191999999999E-4</v>
      </c>
      <c r="H5351" s="231">
        <v>3.0989013600000001E-3</v>
      </c>
    </row>
    <row r="5352" spans="1:8">
      <c r="A5352" s="227" t="s">
        <v>134</v>
      </c>
      <c r="B5352" s="227" t="s">
        <v>108</v>
      </c>
      <c r="C5352" s="227" t="s">
        <v>119</v>
      </c>
      <c r="D5352" s="230">
        <v>291</v>
      </c>
      <c r="E5352" s="231">
        <v>5.3609438200000002E-3</v>
      </c>
      <c r="F5352" s="231">
        <v>1.1747086099999999E-3</v>
      </c>
      <c r="G5352" s="231">
        <v>7.9240620000000002E-4</v>
      </c>
      <c r="H5352" s="231">
        <v>3.3938285199999999E-3</v>
      </c>
    </row>
    <row r="5353" spans="1:8">
      <c r="A5353" s="227" t="s">
        <v>134</v>
      </c>
      <c r="B5353" s="227" t="s">
        <v>109</v>
      </c>
      <c r="C5353" s="227" t="s">
        <v>119</v>
      </c>
      <c r="D5353" s="230">
        <v>369</v>
      </c>
      <c r="E5353" s="231">
        <v>6.7038038499999996E-3</v>
      </c>
      <c r="F5353" s="231">
        <v>9.7918522999999999E-4</v>
      </c>
      <c r="G5353" s="231">
        <v>1.0341072000000001E-3</v>
      </c>
      <c r="H5353" s="231">
        <v>4.6905109E-3</v>
      </c>
    </row>
    <row r="5354" spans="1:8">
      <c r="A5354" s="227" t="s">
        <v>134</v>
      </c>
      <c r="B5354" s="227" t="s">
        <v>110</v>
      </c>
      <c r="C5354" s="227" t="s">
        <v>119</v>
      </c>
      <c r="D5354" s="230">
        <v>81</v>
      </c>
      <c r="E5354" s="231">
        <v>5.9294978999999996E-3</v>
      </c>
      <c r="F5354" s="231">
        <v>9.3892864000000005E-4</v>
      </c>
      <c r="G5354" s="231">
        <v>1.4157519499999999E-3</v>
      </c>
      <c r="H5354" s="231">
        <v>3.5748167900000001E-3</v>
      </c>
    </row>
    <row r="5355" spans="1:8">
      <c r="A5355" s="227" t="s">
        <v>134</v>
      </c>
      <c r="B5355" s="227" t="s">
        <v>108</v>
      </c>
      <c r="C5355" s="227" t="s">
        <v>82</v>
      </c>
      <c r="D5355" s="230">
        <v>70</v>
      </c>
      <c r="E5355" s="231">
        <v>6.3124997199999998E-3</v>
      </c>
      <c r="F5355" s="231">
        <v>1.2132933800000001E-3</v>
      </c>
      <c r="G5355" s="231">
        <v>1.16071405E-3</v>
      </c>
      <c r="H5355" s="231">
        <v>3.9384918599999997E-3</v>
      </c>
    </row>
    <row r="5356" spans="1:8">
      <c r="A5356" s="227" t="s">
        <v>134</v>
      </c>
      <c r="B5356" s="227" t="s">
        <v>109</v>
      </c>
      <c r="C5356" s="227" t="s">
        <v>82</v>
      </c>
      <c r="D5356" s="230">
        <v>224</v>
      </c>
      <c r="E5356" s="231">
        <v>7.7667201799999997E-3</v>
      </c>
      <c r="F5356" s="231">
        <v>1.20127498E-3</v>
      </c>
      <c r="G5356" s="231">
        <v>1.3714758499999999E-3</v>
      </c>
      <c r="H5356" s="231">
        <v>5.1939688400000003E-3</v>
      </c>
    </row>
    <row r="5357" spans="1:8">
      <c r="A5357" s="227" t="s">
        <v>134</v>
      </c>
      <c r="B5357" s="227" t="s">
        <v>110</v>
      </c>
      <c r="C5357" s="227" t="s">
        <v>82</v>
      </c>
      <c r="D5357" s="230">
        <v>49</v>
      </c>
      <c r="E5357" s="231">
        <v>7.2030893499999997E-3</v>
      </c>
      <c r="F5357" s="231">
        <v>1.5350999499999999E-3</v>
      </c>
      <c r="G5357" s="231">
        <v>9.5946688000000003E-4</v>
      </c>
      <c r="H5357" s="231">
        <v>4.7085220700000003E-3</v>
      </c>
    </row>
    <row r="5358" spans="1:8">
      <c r="A5358" s="227" t="s">
        <v>134</v>
      </c>
      <c r="B5358" s="227" t="s">
        <v>108</v>
      </c>
      <c r="C5358" s="227" t="s">
        <v>83</v>
      </c>
      <c r="D5358" s="230">
        <v>131</v>
      </c>
      <c r="E5358" s="231">
        <v>5.1462218400000004E-3</v>
      </c>
      <c r="F5358" s="231">
        <v>1.01781148E-3</v>
      </c>
      <c r="G5358" s="231">
        <v>7.1335145999999999E-4</v>
      </c>
      <c r="H5358" s="231">
        <v>3.4150584499999998E-3</v>
      </c>
    </row>
    <row r="5359" spans="1:8">
      <c r="A5359" s="227" t="s">
        <v>134</v>
      </c>
      <c r="B5359" s="227" t="s">
        <v>109</v>
      </c>
      <c r="C5359" s="227" t="s">
        <v>83</v>
      </c>
      <c r="D5359" s="230">
        <v>197</v>
      </c>
      <c r="E5359" s="231">
        <v>5.6305811700000001E-3</v>
      </c>
      <c r="F5359" s="231">
        <v>8.5736251999999995E-4</v>
      </c>
      <c r="G5359" s="231">
        <v>6.9914431999999998E-4</v>
      </c>
      <c r="H5359" s="231">
        <v>4.0740738300000003E-3</v>
      </c>
    </row>
    <row r="5360" spans="1:8">
      <c r="A5360" s="227" t="s">
        <v>134</v>
      </c>
      <c r="B5360" s="227" t="s">
        <v>110</v>
      </c>
      <c r="C5360" s="227" t="s">
        <v>83</v>
      </c>
      <c r="D5360" s="230">
        <v>45</v>
      </c>
      <c r="E5360" s="231">
        <v>5.6581787700000002E-3</v>
      </c>
      <c r="F5360" s="231">
        <v>9.1589481999999997E-4</v>
      </c>
      <c r="G5360" s="231">
        <v>7.5025696999999995E-4</v>
      </c>
      <c r="H5360" s="231">
        <v>3.9920264999999998E-3</v>
      </c>
    </row>
    <row r="5361" spans="1:8">
      <c r="A5361" s="227" t="s">
        <v>134</v>
      </c>
      <c r="B5361" s="227" t="s">
        <v>108</v>
      </c>
      <c r="C5361" s="227" t="s">
        <v>84</v>
      </c>
      <c r="D5361" s="230">
        <v>93</v>
      </c>
      <c r="E5361" s="231">
        <v>4.6867530399999999E-3</v>
      </c>
      <c r="F5361" s="231">
        <v>9.2206766999999997E-4</v>
      </c>
      <c r="G5361" s="231">
        <v>6.6942927000000004E-4</v>
      </c>
      <c r="H5361" s="231">
        <v>3.0952556699999998E-3</v>
      </c>
    </row>
    <row r="5362" spans="1:8">
      <c r="A5362" s="227" t="s">
        <v>134</v>
      </c>
      <c r="B5362" s="227" t="s">
        <v>109</v>
      </c>
      <c r="C5362" s="227" t="s">
        <v>84</v>
      </c>
      <c r="D5362" s="230">
        <v>278</v>
      </c>
      <c r="E5362" s="231">
        <v>5.6771663600000003E-3</v>
      </c>
      <c r="F5362" s="231">
        <v>8.9503372999999995E-4</v>
      </c>
      <c r="G5362" s="231">
        <v>1.00636135E-3</v>
      </c>
      <c r="H5362" s="231">
        <v>3.7757708000000002E-3</v>
      </c>
    </row>
    <row r="5363" spans="1:8">
      <c r="A5363" s="227" t="s">
        <v>134</v>
      </c>
      <c r="B5363" s="227" t="s">
        <v>110</v>
      </c>
      <c r="C5363" s="227" t="s">
        <v>84</v>
      </c>
      <c r="D5363" s="230">
        <v>30</v>
      </c>
      <c r="E5363" s="231">
        <v>5.3800152200000001E-3</v>
      </c>
      <c r="F5363" s="231">
        <v>1.0979936E-3</v>
      </c>
      <c r="G5363" s="231">
        <v>1.24112631E-3</v>
      </c>
      <c r="H5363" s="231">
        <v>3.0408948499999998E-3</v>
      </c>
    </row>
    <row r="5364" spans="1:8">
      <c r="A5364" s="227" t="s">
        <v>134</v>
      </c>
      <c r="B5364" s="227" t="s">
        <v>108</v>
      </c>
      <c r="C5364" s="227" t="s">
        <v>87</v>
      </c>
      <c r="D5364" s="230">
        <v>136</v>
      </c>
      <c r="E5364" s="231">
        <v>5.9684774199999999E-3</v>
      </c>
      <c r="F5364" s="231">
        <v>8.5146015000000001E-4</v>
      </c>
      <c r="G5364" s="231">
        <v>1.1711088599999999E-3</v>
      </c>
      <c r="H5364" s="231">
        <v>3.9459079999999997E-3</v>
      </c>
    </row>
    <row r="5365" spans="1:8">
      <c r="A5365" s="227" t="s">
        <v>134</v>
      </c>
      <c r="B5365" s="227" t="s">
        <v>109</v>
      </c>
      <c r="C5365" s="227" t="s">
        <v>87</v>
      </c>
      <c r="D5365" s="230">
        <v>292</v>
      </c>
      <c r="E5365" s="231">
        <v>6.7759463000000002E-3</v>
      </c>
      <c r="F5365" s="231">
        <v>8.6310067000000003E-4</v>
      </c>
      <c r="G5365" s="231">
        <v>1.09295702E-3</v>
      </c>
      <c r="H5365" s="231">
        <v>4.81988813E-3</v>
      </c>
    </row>
    <row r="5366" spans="1:8">
      <c r="A5366" s="227" t="s">
        <v>134</v>
      </c>
      <c r="B5366" s="227" t="s">
        <v>110</v>
      </c>
      <c r="C5366" s="227" t="s">
        <v>87</v>
      </c>
      <c r="D5366" s="230">
        <v>48</v>
      </c>
      <c r="E5366" s="231">
        <v>7.0953894599999996E-3</v>
      </c>
      <c r="F5366" s="231">
        <v>7.9861083999999995E-4</v>
      </c>
      <c r="G5366" s="231">
        <v>1.2827929599999999E-3</v>
      </c>
      <c r="H5366" s="231">
        <v>5.0139851599999997E-3</v>
      </c>
    </row>
    <row r="5367" spans="1:8">
      <c r="A5367" s="227" t="s">
        <v>134</v>
      </c>
      <c r="B5367" s="227" t="s">
        <v>108</v>
      </c>
      <c r="C5367" s="227" t="s">
        <v>88</v>
      </c>
      <c r="D5367" s="230">
        <v>158</v>
      </c>
      <c r="E5367" s="231">
        <v>4.6678677599999996E-3</v>
      </c>
      <c r="F5367" s="231">
        <v>9.9222022999999999E-4</v>
      </c>
      <c r="G5367" s="231">
        <v>6.0258415000000003E-4</v>
      </c>
      <c r="H5367" s="231">
        <v>3.0730629E-3</v>
      </c>
    </row>
    <row r="5368" spans="1:8">
      <c r="A5368" s="227" t="s">
        <v>134</v>
      </c>
      <c r="B5368" s="227" t="s">
        <v>109</v>
      </c>
      <c r="C5368" s="227" t="s">
        <v>88</v>
      </c>
      <c r="D5368" s="230">
        <v>503</v>
      </c>
      <c r="E5368" s="231">
        <v>5.1137156199999997E-3</v>
      </c>
      <c r="F5368" s="231">
        <v>8.3970688999999998E-4</v>
      </c>
      <c r="G5368" s="231">
        <v>6.8853062000000004E-4</v>
      </c>
      <c r="H5368" s="231">
        <v>3.5854776500000001E-3</v>
      </c>
    </row>
    <row r="5369" spans="1:8">
      <c r="A5369" s="227" t="s">
        <v>134</v>
      </c>
      <c r="B5369" s="227" t="s">
        <v>110</v>
      </c>
      <c r="C5369" s="227" t="s">
        <v>88</v>
      </c>
      <c r="D5369" s="230">
        <v>98</v>
      </c>
      <c r="E5369" s="231">
        <v>5.22498557E-3</v>
      </c>
      <c r="F5369" s="231">
        <v>9.3620061000000004E-4</v>
      </c>
      <c r="G5369" s="231">
        <v>8.8754226999999996E-4</v>
      </c>
      <c r="H5369" s="231">
        <v>3.4012422200000001E-3</v>
      </c>
    </row>
    <row r="5370" spans="1:8">
      <c r="A5370" s="227" t="s">
        <v>134</v>
      </c>
      <c r="B5370" s="227" t="s">
        <v>108</v>
      </c>
      <c r="C5370" s="227" t="s">
        <v>89</v>
      </c>
      <c r="D5370" s="230">
        <v>96</v>
      </c>
      <c r="E5370" s="231">
        <v>5.8755302300000003E-3</v>
      </c>
      <c r="F5370" s="231">
        <v>1.2662758200000001E-3</v>
      </c>
      <c r="G5370" s="231">
        <v>1.0110433099999999E-3</v>
      </c>
      <c r="H5370" s="231">
        <v>3.5982105899999999E-3</v>
      </c>
    </row>
    <row r="5371" spans="1:8">
      <c r="A5371" s="227" t="s">
        <v>134</v>
      </c>
      <c r="B5371" s="227" t="s">
        <v>109</v>
      </c>
      <c r="C5371" s="227" t="s">
        <v>89</v>
      </c>
      <c r="D5371" s="230">
        <v>251</v>
      </c>
      <c r="E5371" s="231">
        <v>6.2598215799999999E-3</v>
      </c>
      <c r="F5371" s="231">
        <v>9.3763809000000004E-4</v>
      </c>
      <c r="G5371" s="231">
        <v>9.1628829000000005E-4</v>
      </c>
      <c r="H5371" s="231">
        <v>4.4058947000000003E-3</v>
      </c>
    </row>
    <row r="5372" spans="1:8">
      <c r="A5372" s="227" t="s">
        <v>134</v>
      </c>
      <c r="B5372" s="227" t="s">
        <v>110</v>
      </c>
      <c r="C5372" s="227" t="s">
        <v>89</v>
      </c>
      <c r="D5372" s="230">
        <v>30</v>
      </c>
      <c r="E5372" s="231">
        <v>6.0887343399999997E-3</v>
      </c>
      <c r="F5372" s="231">
        <v>1.1500769300000001E-3</v>
      </c>
      <c r="G5372" s="231">
        <v>8.7808622000000002E-4</v>
      </c>
      <c r="H5372" s="231">
        <v>4.06057073E-3</v>
      </c>
    </row>
    <row r="5373" spans="1:8">
      <c r="A5373" s="227" t="s">
        <v>134</v>
      </c>
      <c r="B5373" s="227" t="s">
        <v>108</v>
      </c>
      <c r="C5373" s="227" t="s">
        <v>90</v>
      </c>
      <c r="D5373" s="230">
        <v>52</v>
      </c>
      <c r="E5373" s="231">
        <v>5.6390221699999998E-3</v>
      </c>
      <c r="F5373" s="231">
        <v>1.13270101E-3</v>
      </c>
      <c r="G5373" s="231">
        <v>1.6457440199999999E-3</v>
      </c>
      <c r="H5373" s="231">
        <v>2.86057667E-3</v>
      </c>
    </row>
    <row r="5374" spans="1:8">
      <c r="A5374" s="227" t="s">
        <v>134</v>
      </c>
      <c r="B5374" s="227" t="s">
        <v>109</v>
      </c>
      <c r="C5374" s="227" t="s">
        <v>90</v>
      </c>
      <c r="D5374" s="230">
        <v>217</v>
      </c>
      <c r="E5374" s="231">
        <v>7.1358164399999997E-3</v>
      </c>
      <c r="F5374" s="231">
        <v>7.8954359999999996E-4</v>
      </c>
      <c r="G5374" s="231">
        <v>1.3965158200000001E-3</v>
      </c>
      <c r="H5374" s="231">
        <v>4.9497565300000001E-3</v>
      </c>
    </row>
    <row r="5375" spans="1:8">
      <c r="A5375" s="227" t="s">
        <v>134</v>
      </c>
      <c r="B5375" s="227" t="s">
        <v>110</v>
      </c>
      <c r="C5375" s="227" t="s">
        <v>90</v>
      </c>
      <c r="D5375" s="230">
        <v>17</v>
      </c>
      <c r="E5375" s="231">
        <v>5.4330063200000002E-3</v>
      </c>
      <c r="F5375" s="231">
        <v>9.0073496E-4</v>
      </c>
      <c r="G5375" s="231">
        <v>1.4842044800000001E-3</v>
      </c>
      <c r="H5375" s="231">
        <v>3.04806629E-3</v>
      </c>
    </row>
    <row r="5376" spans="1:8">
      <c r="A5376" s="227" t="s">
        <v>134</v>
      </c>
      <c r="B5376" s="227" t="s">
        <v>108</v>
      </c>
      <c r="C5376" s="227" t="s">
        <v>91</v>
      </c>
      <c r="D5376" s="230">
        <v>228</v>
      </c>
      <c r="E5376" s="231">
        <v>4.9455305600000004E-3</v>
      </c>
      <c r="F5376" s="231">
        <v>1.07288597E-3</v>
      </c>
      <c r="G5376" s="231">
        <v>4.7418145E-4</v>
      </c>
      <c r="H5376" s="231">
        <v>3.3984626400000001E-3</v>
      </c>
    </row>
    <row r="5377" spans="1:8">
      <c r="A5377" s="227" t="s">
        <v>134</v>
      </c>
      <c r="B5377" s="227" t="s">
        <v>109</v>
      </c>
      <c r="C5377" s="227" t="s">
        <v>91</v>
      </c>
      <c r="D5377" s="230">
        <v>454</v>
      </c>
      <c r="E5377" s="231">
        <v>4.9861057699999997E-3</v>
      </c>
      <c r="F5377" s="231">
        <v>9.2781221E-4</v>
      </c>
      <c r="G5377" s="231">
        <v>5.0533301999999998E-4</v>
      </c>
      <c r="H5377" s="231">
        <v>3.5529600600000002E-3</v>
      </c>
    </row>
    <row r="5378" spans="1:8">
      <c r="A5378" s="227" t="s">
        <v>134</v>
      </c>
      <c r="B5378" s="227" t="s">
        <v>110</v>
      </c>
      <c r="C5378" s="227" t="s">
        <v>91</v>
      </c>
      <c r="D5378" s="230">
        <v>73</v>
      </c>
      <c r="E5378" s="231">
        <v>4.6202749900000001E-3</v>
      </c>
      <c r="F5378" s="231">
        <v>8.9263044999999999E-4</v>
      </c>
      <c r="G5378" s="231">
        <v>5.0149012000000001E-4</v>
      </c>
      <c r="H5378" s="231">
        <v>3.2261539599999999E-3</v>
      </c>
    </row>
    <row r="5379" spans="1:8">
      <c r="A5379" s="227" t="s">
        <v>134</v>
      </c>
      <c r="B5379" s="227" t="s">
        <v>108</v>
      </c>
      <c r="C5379" s="227" t="s">
        <v>92</v>
      </c>
      <c r="D5379" s="230">
        <v>99</v>
      </c>
      <c r="E5379" s="231">
        <v>4.9576783900000003E-3</v>
      </c>
      <c r="F5379" s="231">
        <v>8.7331621999999995E-4</v>
      </c>
      <c r="G5379" s="231">
        <v>7.1513724000000004E-4</v>
      </c>
      <c r="H5379" s="231">
        <v>3.3692244300000001E-3</v>
      </c>
    </row>
    <row r="5380" spans="1:8">
      <c r="A5380" s="227" t="s">
        <v>134</v>
      </c>
      <c r="B5380" s="227" t="s">
        <v>109</v>
      </c>
      <c r="C5380" s="227" t="s">
        <v>92</v>
      </c>
      <c r="D5380" s="230">
        <v>296</v>
      </c>
      <c r="E5380" s="231">
        <v>7.4464696699999998E-3</v>
      </c>
      <c r="F5380" s="231">
        <v>7.4011487000000004E-4</v>
      </c>
      <c r="G5380" s="231">
        <v>1.50353454E-3</v>
      </c>
      <c r="H5380" s="231">
        <v>5.2028197700000004E-3</v>
      </c>
    </row>
    <row r="5381" spans="1:8">
      <c r="A5381" s="227" t="s">
        <v>134</v>
      </c>
      <c r="B5381" s="227" t="s">
        <v>110</v>
      </c>
      <c r="C5381" s="227" t="s">
        <v>92</v>
      </c>
      <c r="D5381" s="230">
        <v>65</v>
      </c>
      <c r="E5381" s="231">
        <v>6.5746080399999999E-3</v>
      </c>
      <c r="F5381" s="231">
        <v>1.05644567E-3</v>
      </c>
      <c r="G5381" s="231">
        <v>1.3682333899999999E-3</v>
      </c>
      <c r="H5381" s="231">
        <v>4.1499285300000003E-3</v>
      </c>
    </row>
    <row r="5382" spans="1:8">
      <c r="A5382" s="227" t="s">
        <v>134</v>
      </c>
      <c r="B5382" s="227" t="s">
        <v>108</v>
      </c>
      <c r="C5382" s="227" t="s">
        <v>93</v>
      </c>
      <c r="D5382" s="230">
        <v>52</v>
      </c>
      <c r="E5382" s="231">
        <v>6.1075496199999996E-3</v>
      </c>
      <c r="F5382" s="231">
        <v>1.1538459400000001E-3</v>
      </c>
      <c r="G5382" s="231">
        <v>1.59944779E-3</v>
      </c>
      <c r="H5382" s="231">
        <v>3.3542554799999998E-3</v>
      </c>
    </row>
    <row r="5383" spans="1:8">
      <c r="A5383" s="227" t="s">
        <v>134</v>
      </c>
      <c r="B5383" s="227" t="s">
        <v>109</v>
      </c>
      <c r="C5383" s="227" t="s">
        <v>93</v>
      </c>
      <c r="D5383" s="230">
        <v>170</v>
      </c>
      <c r="E5383" s="231">
        <v>7.7589866999999996E-3</v>
      </c>
      <c r="F5383" s="231">
        <v>1.0262116200000001E-3</v>
      </c>
      <c r="G5383" s="231">
        <v>1.5537851399999999E-3</v>
      </c>
      <c r="H5383" s="231">
        <v>5.1789894200000002E-3</v>
      </c>
    </row>
    <row r="5384" spans="1:8">
      <c r="A5384" s="227" t="s">
        <v>134</v>
      </c>
      <c r="B5384" s="227" t="s">
        <v>110</v>
      </c>
      <c r="C5384" s="227" t="s">
        <v>93</v>
      </c>
      <c r="D5384" s="230">
        <v>37</v>
      </c>
      <c r="E5384" s="231">
        <v>6.0576198900000001E-3</v>
      </c>
      <c r="F5384" s="231">
        <v>1.02665147E-3</v>
      </c>
      <c r="G5384" s="231">
        <v>1.6466464400000001E-3</v>
      </c>
      <c r="H5384" s="231">
        <v>3.3843216300000001E-3</v>
      </c>
    </row>
    <row r="5385" spans="1:8">
      <c r="A5385" s="227" t="s">
        <v>134</v>
      </c>
      <c r="B5385" s="227" t="s">
        <v>108</v>
      </c>
      <c r="C5385" s="227" t="s">
        <v>94</v>
      </c>
      <c r="D5385" s="230">
        <v>66</v>
      </c>
      <c r="E5385" s="231">
        <v>5.3537104800000001E-3</v>
      </c>
      <c r="F5385" s="231">
        <v>9.8221777999999999E-4</v>
      </c>
      <c r="G5385" s="231">
        <v>9.0751232999999995E-4</v>
      </c>
      <c r="H5385" s="231">
        <v>3.4639797900000002E-3</v>
      </c>
    </row>
    <row r="5386" spans="1:8">
      <c r="A5386" s="227" t="s">
        <v>134</v>
      </c>
      <c r="B5386" s="227" t="s">
        <v>109</v>
      </c>
      <c r="C5386" s="227" t="s">
        <v>94</v>
      </c>
      <c r="D5386" s="230">
        <v>226</v>
      </c>
      <c r="E5386" s="231">
        <v>6.3960584299999996E-3</v>
      </c>
      <c r="F5386" s="231">
        <v>9.2280170999999999E-4</v>
      </c>
      <c r="G5386" s="231">
        <v>9.4415739999999997E-4</v>
      </c>
      <c r="H5386" s="231">
        <v>4.5290988199999998E-3</v>
      </c>
    </row>
    <row r="5387" spans="1:8">
      <c r="A5387" s="227" t="s">
        <v>134</v>
      </c>
      <c r="B5387" s="227" t="s">
        <v>110</v>
      </c>
      <c r="C5387" s="227" t="s">
        <v>94</v>
      </c>
      <c r="D5387" s="230">
        <v>43</v>
      </c>
      <c r="E5387" s="231">
        <v>6.3377474200000004E-3</v>
      </c>
      <c r="F5387" s="231">
        <v>9.1811992000000002E-4</v>
      </c>
      <c r="G5387" s="231">
        <v>1.0015609099999999E-3</v>
      </c>
      <c r="H5387" s="231">
        <v>4.4180661099999996E-3</v>
      </c>
    </row>
    <row r="5388" spans="1:8">
      <c r="A5388" s="227" t="s">
        <v>134</v>
      </c>
      <c r="B5388" s="227" t="s">
        <v>108</v>
      </c>
      <c r="C5388" s="227" t="s">
        <v>95</v>
      </c>
      <c r="D5388" s="230">
        <v>17</v>
      </c>
      <c r="E5388" s="231">
        <v>6.3214866700000002E-3</v>
      </c>
      <c r="F5388" s="231">
        <v>5.6168275000000002E-4</v>
      </c>
      <c r="G5388" s="231">
        <v>1.63671004E-3</v>
      </c>
      <c r="H5388" s="231">
        <v>4.1230934099999996E-3</v>
      </c>
    </row>
    <row r="5389" spans="1:8">
      <c r="A5389" s="227" t="s">
        <v>134</v>
      </c>
      <c r="B5389" s="227" t="s">
        <v>109</v>
      </c>
      <c r="C5389" s="227" t="s">
        <v>95</v>
      </c>
      <c r="D5389" s="230">
        <v>97</v>
      </c>
      <c r="E5389" s="231">
        <v>6.9298871300000004E-3</v>
      </c>
      <c r="F5389" s="231">
        <v>4.9458263999999997E-4</v>
      </c>
      <c r="G5389" s="231">
        <v>1.34104118E-3</v>
      </c>
      <c r="H5389" s="231">
        <v>5.0942628599999996E-3</v>
      </c>
    </row>
    <row r="5390" spans="1:8">
      <c r="A5390" s="227" t="s">
        <v>134</v>
      </c>
      <c r="B5390" s="227" t="s">
        <v>110</v>
      </c>
      <c r="C5390" s="227" t="s">
        <v>95</v>
      </c>
      <c r="D5390" s="230">
        <v>15</v>
      </c>
      <c r="E5390" s="231">
        <v>6.21604911E-3</v>
      </c>
      <c r="F5390" s="231">
        <v>7.4614180000000003E-4</v>
      </c>
      <c r="G5390" s="231">
        <v>1.5871910599999999E-3</v>
      </c>
      <c r="H5390" s="231">
        <v>3.8827158199999999E-3</v>
      </c>
    </row>
    <row r="5391" spans="1:8">
      <c r="A5391" s="227" t="s">
        <v>134</v>
      </c>
      <c r="B5391" s="227" t="s">
        <v>108</v>
      </c>
      <c r="C5391" s="227" t="s">
        <v>96</v>
      </c>
      <c r="D5391" s="230">
        <v>162</v>
      </c>
      <c r="E5391" s="231">
        <v>5.7420265099999996E-3</v>
      </c>
      <c r="F5391" s="231">
        <v>9.4985972999999996E-4</v>
      </c>
      <c r="G5391" s="231">
        <v>1.18112686E-3</v>
      </c>
      <c r="H5391" s="231">
        <v>3.61103941E-3</v>
      </c>
    </row>
    <row r="5392" spans="1:8">
      <c r="A5392" s="227" t="s">
        <v>134</v>
      </c>
      <c r="B5392" s="227" t="s">
        <v>109</v>
      </c>
      <c r="C5392" s="227" t="s">
        <v>96</v>
      </c>
      <c r="D5392" s="230">
        <v>364</v>
      </c>
      <c r="E5392" s="231">
        <v>6.1120330000000002E-3</v>
      </c>
      <c r="F5392" s="231">
        <v>8.4271317000000001E-4</v>
      </c>
      <c r="G5392" s="231">
        <v>1.1959131999999999E-3</v>
      </c>
      <c r="H5392" s="231">
        <v>4.0734061000000004E-3</v>
      </c>
    </row>
    <row r="5393" spans="1:8">
      <c r="A5393" s="227" t="s">
        <v>134</v>
      </c>
      <c r="B5393" s="227" t="s">
        <v>110</v>
      </c>
      <c r="C5393" s="227" t="s">
        <v>96</v>
      </c>
      <c r="D5393" s="230">
        <v>55</v>
      </c>
      <c r="E5393" s="231">
        <v>5.3659509500000001E-3</v>
      </c>
      <c r="F5393" s="231">
        <v>8.9309743000000005E-4</v>
      </c>
      <c r="G5393" s="231">
        <v>1.18602675E-3</v>
      </c>
      <c r="H5393" s="231">
        <v>3.28682635E-3</v>
      </c>
    </row>
    <row r="5394" spans="1:8">
      <c r="A5394" s="227" t="s">
        <v>134</v>
      </c>
      <c r="B5394" s="227" t="s">
        <v>108</v>
      </c>
      <c r="C5394" s="227" t="s">
        <v>97</v>
      </c>
      <c r="D5394" s="230">
        <v>61</v>
      </c>
      <c r="E5394" s="231">
        <v>6.3666892100000001E-3</v>
      </c>
      <c r="F5394" s="231">
        <v>9.6368373999999998E-4</v>
      </c>
      <c r="G5394" s="231">
        <v>1.2917422899999999E-3</v>
      </c>
      <c r="H5394" s="231">
        <v>4.1112626400000001E-3</v>
      </c>
    </row>
    <row r="5395" spans="1:8">
      <c r="A5395" s="227" t="s">
        <v>134</v>
      </c>
      <c r="B5395" s="227" t="s">
        <v>109</v>
      </c>
      <c r="C5395" s="227" t="s">
        <v>97</v>
      </c>
      <c r="D5395" s="230">
        <v>150</v>
      </c>
      <c r="E5395" s="231">
        <v>7.5027003599999996E-3</v>
      </c>
      <c r="F5395" s="231">
        <v>7.7422815999999997E-4</v>
      </c>
      <c r="G5395" s="231">
        <v>1.3819441900000001E-3</v>
      </c>
      <c r="H5395" s="231">
        <v>5.3465275499999998E-3</v>
      </c>
    </row>
    <row r="5396" spans="1:8">
      <c r="A5396" s="227" t="s">
        <v>134</v>
      </c>
      <c r="B5396" s="227" t="s">
        <v>110</v>
      </c>
      <c r="C5396" s="227" t="s">
        <v>97</v>
      </c>
      <c r="D5396" s="230">
        <v>28</v>
      </c>
      <c r="E5396" s="231">
        <v>6.3500328300000004E-3</v>
      </c>
      <c r="F5396" s="231">
        <v>7.5768826E-4</v>
      </c>
      <c r="G5396" s="231">
        <v>1.4058364000000001E-3</v>
      </c>
      <c r="H5396" s="231">
        <v>4.1865076499999999E-3</v>
      </c>
    </row>
    <row r="5397" spans="1:8">
      <c r="A5397" s="227" t="s">
        <v>134</v>
      </c>
      <c r="B5397" s="227" t="s">
        <v>108</v>
      </c>
      <c r="C5397" s="227" t="s">
        <v>98</v>
      </c>
      <c r="D5397" s="230">
        <v>45</v>
      </c>
      <c r="E5397" s="231">
        <v>4.9886828900000003E-3</v>
      </c>
      <c r="F5397" s="231">
        <v>8.8734360000000006E-5</v>
      </c>
      <c r="G5397" s="231">
        <v>1.2628598700000001E-3</v>
      </c>
      <c r="H5397" s="231">
        <v>3.6260285399999999E-3</v>
      </c>
    </row>
    <row r="5398" spans="1:8">
      <c r="A5398" s="227" t="s">
        <v>134</v>
      </c>
      <c r="B5398" s="227" t="s">
        <v>109</v>
      </c>
      <c r="C5398" s="227" t="s">
        <v>98</v>
      </c>
      <c r="D5398" s="230">
        <v>149</v>
      </c>
      <c r="E5398" s="231">
        <v>6.8708828000000003E-3</v>
      </c>
      <c r="F5398" s="231">
        <v>3.1731579999999998E-4</v>
      </c>
      <c r="G5398" s="231">
        <v>1.6084076399999999E-3</v>
      </c>
      <c r="H5398" s="231">
        <v>4.9338954799999996E-3</v>
      </c>
    </row>
    <row r="5399" spans="1:8">
      <c r="A5399" s="227" t="s">
        <v>134</v>
      </c>
      <c r="B5399" s="227" t="s">
        <v>110</v>
      </c>
      <c r="C5399" s="227" t="s">
        <v>98</v>
      </c>
      <c r="D5399" s="230">
        <v>19</v>
      </c>
      <c r="E5399" s="231">
        <v>5.9003408199999998E-3</v>
      </c>
      <c r="F5399" s="231">
        <v>1.3827945000000001E-4</v>
      </c>
      <c r="G5399" s="231">
        <v>1.7355017800000001E-3</v>
      </c>
      <c r="H5399" s="231">
        <v>4.0149851899999997E-3</v>
      </c>
    </row>
    <row r="5400" spans="1:8">
      <c r="A5400" s="227" t="s">
        <v>134</v>
      </c>
      <c r="B5400" s="227" t="s">
        <v>108</v>
      </c>
      <c r="C5400" s="227" t="s">
        <v>99</v>
      </c>
      <c r="D5400" s="230">
        <v>173</v>
      </c>
      <c r="E5400" s="231">
        <v>5.2076640699999996E-3</v>
      </c>
      <c r="F5400" s="231">
        <v>9.6740502999999995E-4</v>
      </c>
      <c r="G5400" s="231">
        <v>6.7477496999999997E-4</v>
      </c>
      <c r="H5400" s="231">
        <v>3.5654835900000002E-3</v>
      </c>
    </row>
    <row r="5401" spans="1:8">
      <c r="A5401" s="227" t="s">
        <v>134</v>
      </c>
      <c r="B5401" s="227" t="s">
        <v>109</v>
      </c>
      <c r="C5401" s="227" t="s">
        <v>99</v>
      </c>
      <c r="D5401" s="230">
        <v>428</v>
      </c>
      <c r="E5401" s="231">
        <v>5.4110145999999998E-3</v>
      </c>
      <c r="F5401" s="231">
        <v>7.8197990999999997E-4</v>
      </c>
      <c r="G5401" s="231">
        <v>7.1653769000000001E-4</v>
      </c>
      <c r="H5401" s="231">
        <v>3.9124965100000002E-3</v>
      </c>
    </row>
    <row r="5402" spans="1:8">
      <c r="A5402" s="227" t="s">
        <v>134</v>
      </c>
      <c r="B5402" s="227" t="s">
        <v>110</v>
      </c>
      <c r="C5402" s="227" t="s">
        <v>99</v>
      </c>
      <c r="D5402" s="230">
        <v>42</v>
      </c>
      <c r="E5402" s="231">
        <v>5.1857361300000002E-3</v>
      </c>
      <c r="F5402" s="231">
        <v>9.0139968999999995E-4</v>
      </c>
      <c r="G5402" s="231">
        <v>6.2389746E-4</v>
      </c>
      <c r="H5402" s="231">
        <v>3.6604384299999998E-3</v>
      </c>
    </row>
    <row r="5403" spans="1:8">
      <c r="A5403" s="227" t="s">
        <v>134</v>
      </c>
      <c r="B5403" s="227" t="s">
        <v>108</v>
      </c>
      <c r="C5403" s="227" t="s">
        <v>100</v>
      </c>
      <c r="D5403" s="230">
        <v>93</v>
      </c>
      <c r="E5403" s="231">
        <v>6.9731927000000003E-3</v>
      </c>
      <c r="F5403" s="231">
        <v>1.25622238E-3</v>
      </c>
      <c r="G5403" s="231">
        <v>1.10177694E-3</v>
      </c>
      <c r="H5403" s="231">
        <v>4.6048633700000001E-3</v>
      </c>
    </row>
    <row r="5404" spans="1:8">
      <c r="A5404" s="227" t="s">
        <v>134</v>
      </c>
      <c r="B5404" s="227" t="s">
        <v>109</v>
      </c>
      <c r="C5404" s="227" t="s">
        <v>100</v>
      </c>
      <c r="D5404" s="230">
        <v>331</v>
      </c>
      <c r="E5404" s="231">
        <v>7.2457197799999998E-3</v>
      </c>
      <c r="F5404" s="231">
        <v>1.1315315900000001E-3</v>
      </c>
      <c r="G5404" s="231">
        <v>1.0096716200000001E-3</v>
      </c>
      <c r="H5404" s="231">
        <v>5.0938161900000003E-3</v>
      </c>
    </row>
    <row r="5405" spans="1:8">
      <c r="A5405" s="227" t="s">
        <v>134</v>
      </c>
      <c r="B5405" s="227" t="s">
        <v>110</v>
      </c>
      <c r="C5405" s="227" t="s">
        <v>100</v>
      </c>
      <c r="D5405" s="230">
        <v>50</v>
      </c>
      <c r="E5405" s="231">
        <v>6.76458306E-3</v>
      </c>
      <c r="F5405" s="231">
        <v>1.25810159E-3</v>
      </c>
      <c r="G5405" s="231">
        <v>1.0472220300000001E-3</v>
      </c>
      <c r="H5405" s="231">
        <v>4.4458331200000001E-3</v>
      </c>
    </row>
    <row r="5406" spans="1:8">
      <c r="A5406" s="227" t="s">
        <v>134</v>
      </c>
      <c r="B5406" s="227" t="s">
        <v>108</v>
      </c>
      <c r="C5406" s="227" t="s">
        <v>101</v>
      </c>
      <c r="D5406" s="230">
        <v>74</v>
      </c>
      <c r="E5406" s="231">
        <v>5.7011696299999999E-3</v>
      </c>
      <c r="F5406" s="231">
        <v>7.1196176999999995E-4</v>
      </c>
      <c r="G5406" s="231">
        <v>1.64351829E-3</v>
      </c>
      <c r="H5406" s="231">
        <v>3.34568917E-3</v>
      </c>
    </row>
    <row r="5407" spans="1:8">
      <c r="A5407" s="227" t="s">
        <v>134</v>
      </c>
      <c r="B5407" s="227" t="s">
        <v>109</v>
      </c>
      <c r="C5407" s="227" t="s">
        <v>101</v>
      </c>
      <c r="D5407" s="230">
        <v>174</v>
      </c>
      <c r="E5407" s="231">
        <v>7.0488769499999996E-3</v>
      </c>
      <c r="F5407" s="231">
        <v>6.1169622999999995E-4</v>
      </c>
      <c r="G5407" s="231">
        <v>1.8843122299999999E-3</v>
      </c>
      <c r="H5407" s="231">
        <v>4.5528680099999998E-3</v>
      </c>
    </row>
    <row r="5408" spans="1:8">
      <c r="A5408" s="227" t="s">
        <v>134</v>
      </c>
      <c r="B5408" s="227" t="s">
        <v>110</v>
      </c>
      <c r="C5408" s="227" t="s">
        <v>101</v>
      </c>
      <c r="D5408" s="230">
        <v>39</v>
      </c>
      <c r="E5408" s="231">
        <v>7.2076802100000002E-3</v>
      </c>
      <c r="F5408" s="231">
        <v>5.6742610999999999E-4</v>
      </c>
      <c r="G5408" s="231">
        <v>2.03199173E-3</v>
      </c>
      <c r="H5408" s="231">
        <v>4.6082618899999997E-3</v>
      </c>
    </row>
    <row r="5409" spans="1:8">
      <c r="A5409" s="227" t="s">
        <v>134</v>
      </c>
      <c r="B5409" s="227" t="s">
        <v>108</v>
      </c>
      <c r="C5409" s="227" t="s">
        <v>102</v>
      </c>
      <c r="D5409" s="230">
        <v>133</v>
      </c>
      <c r="E5409" s="231">
        <v>5.7473542700000003E-3</v>
      </c>
      <c r="F5409" s="231">
        <v>8.5395757000000002E-4</v>
      </c>
      <c r="G5409" s="231">
        <v>7.1915879999999996E-4</v>
      </c>
      <c r="H5409" s="231">
        <v>4.1742374499999998E-3</v>
      </c>
    </row>
    <row r="5410" spans="1:8">
      <c r="A5410" s="227" t="s">
        <v>134</v>
      </c>
      <c r="B5410" s="227" t="s">
        <v>109</v>
      </c>
      <c r="C5410" s="227" t="s">
        <v>102</v>
      </c>
      <c r="D5410" s="230">
        <v>240</v>
      </c>
      <c r="E5410" s="231">
        <v>6.3894191299999998E-3</v>
      </c>
      <c r="F5410" s="231">
        <v>7.9894847000000003E-4</v>
      </c>
      <c r="G5410" s="231">
        <v>6.7549167999999995E-4</v>
      </c>
      <c r="H5410" s="231">
        <v>4.9149785499999999E-3</v>
      </c>
    </row>
    <row r="5411" spans="1:8">
      <c r="A5411" s="227" t="s">
        <v>134</v>
      </c>
      <c r="B5411" s="227" t="s">
        <v>110</v>
      </c>
      <c r="C5411" s="227" t="s">
        <v>102</v>
      </c>
      <c r="D5411" s="230">
        <v>69</v>
      </c>
      <c r="E5411" s="231">
        <v>5.6249997799999998E-3</v>
      </c>
      <c r="F5411" s="231">
        <v>7.4627595000000002E-4</v>
      </c>
      <c r="G5411" s="231">
        <v>7.3235349000000003E-4</v>
      </c>
      <c r="H5411" s="231">
        <v>4.1463698499999996E-3</v>
      </c>
    </row>
    <row r="5412" spans="1:8">
      <c r="A5412" s="227" t="s">
        <v>134</v>
      </c>
      <c r="B5412" s="227" t="s">
        <v>108</v>
      </c>
      <c r="C5412" s="227" t="s">
        <v>103</v>
      </c>
      <c r="D5412" s="230">
        <v>224</v>
      </c>
      <c r="E5412" s="231">
        <v>3.8942623299999999E-3</v>
      </c>
      <c r="F5412" s="231">
        <v>7.1221868999999998E-4</v>
      </c>
      <c r="G5412" s="231">
        <v>4.2147174E-4</v>
      </c>
      <c r="H5412" s="231">
        <v>2.7605714299999999E-3</v>
      </c>
    </row>
    <row r="5413" spans="1:8">
      <c r="A5413" s="227" t="s">
        <v>134</v>
      </c>
      <c r="B5413" s="227" t="s">
        <v>109</v>
      </c>
      <c r="C5413" s="227" t="s">
        <v>103</v>
      </c>
      <c r="D5413" s="230">
        <v>306</v>
      </c>
      <c r="E5413" s="231">
        <v>4.3886163300000001E-3</v>
      </c>
      <c r="F5413" s="231">
        <v>6.1637593000000003E-4</v>
      </c>
      <c r="G5413" s="231">
        <v>3.9934317E-4</v>
      </c>
      <c r="H5413" s="231">
        <v>3.3728967499999998E-3</v>
      </c>
    </row>
    <row r="5414" spans="1:8">
      <c r="A5414" s="227" t="s">
        <v>134</v>
      </c>
      <c r="B5414" s="227" t="s">
        <v>110</v>
      </c>
      <c r="C5414" s="227" t="s">
        <v>103</v>
      </c>
      <c r="D5414" s="230">
        <v>44</v>
      </c>
      <c r="E5414" s="231">
        <v>4.14641187E-3</v>
      </c>
      <c r="F5414" s="231">
        <v>7.5336680000000005E-4</v>
      </c>
      <c r="G5414" s="231">
        <v>4.2508390999999998E-4</v>
      </c>
      <c r="H5414" s="231">
        <v>2.96796063E-3</v>
      </c>
    </row>
    <row r="5415" spans="1:8">
      <c r="A5415" s="227" t="s">
        <v>134</v>
      </c>
      <c r="B5415" s="227" t="s">
        <v>108</v>
      </c>
      <c r="C5415" s="227" t="s">
        <v>104</v>
      </c>
      <c r="D5415" s="230">
        <v>41</v>
      </c>
      <c r="E5415" s="231">
        <v>5.2207540200000001E-3</v>
      </c>
      <c r="F5415" s="231">
        <v>7.5937195999999996E-4</v>
      </c>
      <c r="G5415" s="231">
        <v>1.2059618299999999E-3</v>
      </c>
      <c r="H5415" s="231">
        <v>3.2554198599999999E-3</v>
      </c>
    </row>
    <row r="5416" spans="1:8">
      <c r="A5416" s="227" t="s">
        <v>134</v>
      </c>
      <c r="B5416" s="227" t="s">
        <v>109</v>
      </c>
      <c r="C5416" s="227" t="s">
        <v>104</v>
      </c>
      <c r="D5416" s="230">
        <v>156</v>
      </c>
      <c r="E5416" s="231">
        <v>6.2203968199999998E-3</v>
      </c>
      <c r="F5416" s="231">
        <v>5.6000688E-4</v>
      </c>
      <c r="G5416" s="231">
        <v>1.0913014E-3</v>
      </c>
      <c r="H5416" s="231">
        <v>4.5690880800000003E-3</v>
      </c>
    </row>
    <row r="5417" spans="1:8">
      <c r="A5417" s="227" t="s">
        <v>134</v>
      </c>
      <c r="B5417" s="227" t="s">
        <v>110</v>
      </c>
      <c r="C5417" s="227" t="s">
        <v>104</v>
      </c>
      <c r="D5417" s="230">
        <v>38</v>
      </c>
      <c r="E5417" s="231">
        <v>5.5141323200000002E-3</v>
      </c>
      <c r="F5417" s="231">
        <v>6.0185162000000005E-4</v>
      </c>
      <c r="G5417" s="231">
        <v>1.19913475E-3</v>
      </c>
      <c r="H5417" s="231">
        <v>3.71314548E-3</v>
      </c>
    </row>
    <row r="5418" spans="1:8">
      <c r="A5418" s="227" t="s">
        <v>134</v>
      </c>
      <c r="B5418" s="227" t="s">
        <v>108</v>
      </c>
      <c r="C5418" s="227" t="s">
        <v>105</v>
      </c>
      <c r="D5418" s="230">
        <v>477</v>
      </c>
      <c r="E5418" s="231">
        <v>4.74437529E-3</v>
      </c>
      <c r="F5418" s="231">
        <v>1.2310250699999999E-3</v>
      </c>
      <c r="G5418" s="231">
        <v>5.6128169999999998E-4</v>
      </c>
      <c r="H5418" s="231">
        <v>2.94063956E-3</v>
      </c>
    </row>
    <row r="5419" spans="1:8">
      <c r="A5419" s="227" t="s">
        <v>134</v>
      </c>
      <c r="B5419" s="227" t="s">
        <v>109</v>
      </c>
      <c r="C5419" s="227" t="s">
        <v>105</v>
      </c>
      <c r="D5419" s="230">
        <v>810</v>
      </c>
      <c r="E5419" s="231">
        <v>4.5225620599999997E-3</v>
      </c>
      <c r="F5419" s="231">
        <v>8.6506891999999999E-4</v>
      </c>
      <c r="G5419" s="231">
        <v>5.7173043999999998E-4</v>
      </c>
      <c r="H5419" s="231">
        <v>3.0745310799999998E-3</v>
      </c>
    </row>
    <row r="5420" spans="1:8">
      <c r="A5420" s="227" t="s">
        <v>134</v>
      </c>
      <c r="B5420" s="227" t="s">
        <v>110</v>
      </c>
      <c r="C5420" s="227" t="s">
        <v>105</v>
      </c>
      <c r="D5420" s="230">
        <v>220</v>
      </c>
      <c r="E5420" s="231">
        <v>4.3453806300000003E-3</v>
      </c>
      <c r="F5420" s="231">
        <v>9.6585623000000002E-4</v>
      </c>
      <c r="G5420" s="231">
        <v>5.8485877000000002E-4</v>
      </c>
      <c r="H5420" s="231">
        <v>2.78377501E-3</v>
      </c>
    </row>
    <row r="5421" spans="1:8">
      <c r="A5421" s="227" t="s">
        <v>134</v>
      </c>
      <c r="B5421" s="227" t="s">
        <v>108</v>
      </c>
      <c r="C5421" s="227" t="s">
        <v>106</v>
      </c>
      <c r="D5421" s="230">
        <v>127</v>
      </c>
      <c r="E5421" s="231">
        <v>5.3307266400000001E-3</v>
      </c>
      <c r="F5421" s="231">
        <v>8.3023451999999999E-4</v>
      </c>
      <c r="G5421" s="231">
        <v>8.8609994000000004E-4</v>
      </c>
      <c r="H5421" s="231">
        <v>3.6143917399999999E-3</v>
      </c>
    </row>
    <row r="5422" spans="1:8">
      <c r="A5422" s="227" t="s">
        <v>134</v>
      </c>
      <c r="B5422" s="227" t="s">
        <v>109</v>
      </c>
      <c r="C5422" s="227" t="s">
        <v>106</v>
      </c>
      <c r="D5422" s="230">
        <v>214</v>
      </c>
      <c r="E5422" s="231">
        <v>6.3963522799999999E-3</v>
      </c>
      <c r="F5422" s="231">
        <v>7.5864246999999998E-4</v>
      </c>
      <c r="G5422" s="231">
        <v>8.7984572000000003E-4</v>
      </c>
      <c r="H5422" s="231">
        <v>4.7578636500000002E-3</v>
      </c>
    </row>
    <row r="5423" spans="1:8">
      <c r="A5423" s="227" t="s">
        <v>134</v>
      </c>
      <c r="B5423" s="227" t="s">
        <v>110</v>
      </c>
      <c r="C5423" s="227" t="s">
        <v>106</v>
      </c>
      <c r="D5423" s="230">
        <v>51</v>
      </c>
      <c r="E5423" s="231">
        <v>5.4341409800000001E-3</v>
      </c>
      <c r="F5423" s="231">
        <v>8.2834035999999997E-4</v>
      </c>
      <c r="G5423" s="231">
        <v>8.8189876999999995E-4</v>
      </c>
      <c r="H5423" s="231">
        <v>3.7239013700000002E-3</v>
      </c>
    </row>
    <row r="5424" spans="1:8">
      <c r="A5424" s="227" t="s">
        <v>134</v>
      </c>
      <c r="B5424" s="227" t="s">
        <v>108</v>
      </c>
      <c r="C5424" s="227" t="s">
        <v>107</v>
      </c>
      <c r="D5424" s="230">
        <v>287</v>
      </c>
      <c r="E5424" s="231">
        <v>5.2212379799999997E-3</v>
      </c>
      <c r="F5424" s="231">
        <v>1.1773291E-3</v>
      </c>
      <c r="G5424" s="231">
        <v>6.7811146000000002E-4</v>
      </c>
      <c r="H5424" s="231">
        <v>3.36579695E-3</v>
      </c>
    </row>
    <row r="5425" spans="1:8">
      <c r="A5425" s="227" t="s">
        <v>134</v>
      </c>
      <c r="B5425" s="227" t="s">
        <v>109</v>
      </c>
      <c r="C5425" s="227" t="s">
        <v>107</v>
      </c>
      <c r="D5425" s="230">
        <v>646</v>
      </c>
      <c r="E5425" s="231">
        <v>5.3992336499999998E-3</v>
      </c>
      <c r="F5425" s="231">
        <v>8.8444893E-4</v>
      </c>
      <c r="G5425" s="231">
        <v>6.8441094999999999E-4</v>
      </c>
      <c r="H5425" s="231">
        <v>3.83037327E-3</v>
      </c>
    </row>
    <row r="5426" spans="1:8">
      <c r="A5426" s="227" t="s">
        <v>134</v>
      </c>
      <c r="B5426" s="227" t="s">
        <v>110</v>
      </c>
      <c r="C5426" s="227" t="s">
        <v>107</v>
      </c>
      <c r="D5426" s="230">
        <v>84</v>
      </c>
      <c r="E5426" s="231">
        <v>5.4506997200000004E-3</v>
      </c>
      <c r="F5426" s="231">
        <v>1.0995368E-3</v>
      </c>
      <c r="G5426" s="231">
        <v>8.1914105000000003E-4</v>
      </c>
      <c r="H5426" s="231">
        <v>3.53202137E-3</v>
      </c>
    </row>
    <row r="5427" spans="1:8">
      <c r="A5427" s="227" t="s">
        <v>135</v>
      </c>
      <c r="B5427" s="227" t="s">
        <v>108</v>
      </c>
      <c r="C5427" s="227" t="s">
        <v>58</v>
      </c>
      <c r="D5427" s="230">
        <v>8534</v>
      </c>
      <c r="E5427" s="231">
        <v>5.0748365800000004E-3</v>
      </c>
      <c r="F5427" s="231">
        <v>9.9215722000000001E-4</v>
      </c>
      <c r="G5427" s="231">
        <v>7.8794818000000005E-4</v>
      </c>
      <c r="H5427" s="231">
        <v>3.2938789800000001E-3</v>
      </c>
    </row>
    <row r="5428" spans="1:8">
      <c r="A5428" s="227" t="s">
        <v>135</v>
      </c>
      <c r="B5428" s="227" t="s">
        <v>109</v>
      </c>
      <c r="C5428" s="227" t="s">
        <v>58</v>
      </c>
      <c r="D5428" s="230">
        <v>13598</v>
      </c>
      <c r="E5428" s="231">
        <v>5.9737830099999998E-3</v>
      </c>
      <c r="F5428" s="231">
        <v>8.1698401000000005E-4</v>
      </c>
      <c r="G5428" s="231">
        <v>9.6680604999999998E-4</v>
      </c>
      <c r="H5428" s="231">
        <v>4.1888936200000001E-3</v>
      </c>
    </row>
    <row r="5429" spans="1:8">
      <c r="A5429" s="227" t="s">
        <v>135</v>
      </c>
      <c r="B5429" s="227" t="s">
        <v>110</v>
      </c>
      <c r="C5429" s="227" t="s">
        <v>58</v>
      </c>
      <c r="D5429" s="230">
        <v>2455</v>
      </c>
      <c r="E5429" s="231">
        <v>5.60024398E-3</v>
      </c>
      <c r="F5429" s="231">
        <v>9.3179522000000001E-4</v>
      </c>
      <c r="G5429" s="231">
        <v>1.00407308E-3</v>
      </c>
      <c r="H5429" s="231">
        <v>3.6630928399999999E-3</v>
      </c>
    </row>
    <row r="5430" spans="1:8">
      <c r="A5430" s="227" t="s">
        <v>135</v>
      </c>
      <c r="B5430" s="227" t="s">
        <v>108</v>
      </c>
      <c r="C5430" s="227" t="s">
        <v>63</v>
      </c>
      <c r="D5430" s="230">
        <v>239</v>
      </c>
      <c r="E5430" s="231">
        <v>6.1100454900000004E-3</v>
      </c>
      <c r="F5430" s="231">
        <v>1.50758345E-3</v>
      </c>
      <c r="G5430" s="231">
        <v>7.8568085000000005E-4</v>
      </c>
      <c r="H5430" s="231">
        <v>3.8167807199999998E-3</v>
      </c>
    </row>
    <row r="5431" spans="1:8">
      <c r="A5431" s="227" t="s">
        <v>135</v>
      </c>
      <c r="B5431" s="227" t="s">
        <v>109</v>
      </c>
      <c r="C5431" s="227" t="s">
        <v>63</v>
      </c>
      <c r="D5431" s="230">
        <v>237</v>
      </c>
      <c r="E5431" s="231">
        <v>6.7188718800000003E-3</v>
      </c>
      <c r="F5431" s="231">
        <v>1.17557406E-3</v>
      </c>
      <c r="G5431" s="231">
        <v>9.4687622999999998E-4</v>
      </c>
      <c r="H5431" s="231">
        <v>4.5964210599999996E-3</v>
      </c>
    </row>
    <row r="5432" spans="1:8">
      <c r="A5432" s="227" t="s">
        <v>135</v>
      </c>
      <c r="B5432" s="227" t="s">
        <v>110</v>
      </c>
      <c r="C5432" s="227" t="s">
        <v>63</v>
      </c>
      <c r="D5432" s="230">
        <v>48</v>
      </c>
      <c r="E5432" s="231">
        <v>5.8692609899999998E-3</v>
      </c>
      <c r="F5432" s="231">
        <v>1.23673779E-3</v>
      </c>
      <c r="G5432" s="231">
        <v>8.2609928000000003E-4</v>
      </c>
      <c r="H5432" s="231">
        <v>3.80642337E-3</v>
      </c>
    </row>
    <row r="5433" spans="1:8">
      <c r="A5433" s="227" t="s">
        <v>135</v>
      </c>
      <c r="B5433" s="227" t="s">
        <v>108</v>
      </c>
      <c r="C5433" s="227" t="s">
        <v>64</v>
      </c>
      <c r="D5433" s="230">
        <v>89</v>
      </c>
      <c r="E5433" s="231">
        <v>4.9624165200000004E-3</v>
      </c>
      <c r="F5433" s="231">
        <v>8.4516729E-4</v>
      </c>
      <c r="G5433" s="231">
        <v>8.9887615999999996E-4</v>
      </c>
      <c r="H5433" s="231">
        <v>3.2183726099999999E-3</v>
      </c>
    </row>
    <row r="5434" spans="1:8">
      <c r="A5434" s="227" t="s">
        <v>135</v>
      </c>
      <c r="B5434" s="227" t="s">
        <v>109</v>
      </c>
      <c r="C5434" s="227" t="s">
        <v>64</v>
      </c>
      <c r="D5434" s="230">
        <v>170</v>
      </c>
      <c r="E5434" s="231">
        <v>6.19376336E-3</v>
      </c>
      <c r="F5434" s="231">
        <v>7.9956405000000002E-4</v>
      </c>
      <c r="G5434" s="231">
        <v>1.1342590100000001E-3</v>
      </c>
      <c r="H5434" s="231">
        <v>4.25993984E-3</v>
      </c>
    </row>
    <row r="5435" spans="1:8">
      <c r="A5435" s="227" t="s">
        <v>135</v>
      </c>
      <c r="B5435" s="227" t="s">
        <v>110</v>
      </c>
      <c r="C5435" s="227" t="s">
        <v>64</v>
      </c>
      <c r="D5435" s="230">
        <v>30</v>
      </c>
      <c r="E5435" s="231">
        <v>6.0019287899999996E-3</v>
      </c>
      <c r="F5435" s="231">
        <v>9.5061704999999997E-4</v>
      </c>
      <c r="G5435" s="231">
        <v>1.3236880200000001E-3</v>
      </c>
      <c r="H5435" s="231">
        <v>3.7276232099999998E-3</v>
      </c>
    </row>
    <row r="5436" spans="1:8">
      <c r="A5436" s="227" t="s">
        <v>135</v>
      </c>
      <c r="B5436" s="227" t="s">
        <v>108</v>
      </c>
      <c r="C5436" s="227" t="s">
        <v>65</v>
      </c>
      <c r="D5436" s="230">
        <v>124</v>
      </c>
      <c r="E5436" s="231">
        <v>5.2394150900000004E-3</v>
      </c>
      <c r="F5436" s="231">
        <v>9.9200992000000009E-4</v>
      </c>
      <c r="G5436" s="231">
        <v>4.8135057000000002E-4</v>
      </c>
      <c r="H5436" s="231">
        <v>3.76605411E-3</v>
      </c>
    </row>
    <row r="5437" spans="1:8">
      <c r="A5437" s="227" t="s">
        <v>135</v>
      </c>
      <c r="B5437" s="227" t="s">
        <v>109</v>
      </c>
      <c r="C5437" s="227" t="s">
        <v>65</v>
      </c>
      <c r="D5437" s="230">
        <v>229</v>
      </c>
      <c r="E5437" s="231">
        <v>5.5217933899999998E-3</v>
      </c>
      <c r="F5437" s="231">
        <v>7.4726036999999996E-4</v>
      </c>
      <c r="G5437" s="231">
        <v>5.0299183999999995E-4</v>
      </c>
      <c r="H5437" s="231">
        <v>4.2715406799999998E-3</v>
      </c>
    </row>
    <row r="5438" spans="1:8">
      <c r="A5438" s="227" t="s">
        <v>135</v>
      </c>
      <c r="B5438" s="227" t="s">
        <v>110</v>
      </c>
      <c r="C5438" s="227" t="s">
        <v>65</v>
      </c>
      <c r="D5438" s="230">
        <v>22</v>
      </c>
      <c r="E5438" s="231">
        <v>6.0574492300000003E-3</v>
      </c>
      <c r="F5438" s="231">
        <v>1.20475561E-3</v>
      </c>
      <c r="G5438" s="231">
        <v>4.0772277999999998E-4</v>
      </c>
      <c r="H5438" s="231">
        <v>4.4449703199999999E-3</v>
      </c>
    </row>
    <row r="5439" spans="1:8">
      <c r="A5439" s="227" t="s">
        <v>135</v>
      </c>
      <c r="B5439" s="227" t="s">
        <v>108</v>
      </c>
      <c r="C5439" s="227" t="s">
        <v>66</v>
      </c>
      <c r="D5439" s="230">
        <v>69</v>
      </c>
      <c r="E5439" s="231">
        <v>5.9213967100000004E-3</v>
      </c>
      <c r="F5439" s="231">
        <v>9.2693211999999995E-4</v>
      </c>
      <c r="G5439" s="231">
        <v>8.4960384999999995E-4</v>
      </c>
      <c r="H5439" s="231">
        <v>4.1448601900000003E-3</v>
      </c>
    </row>
    <row r="5440" spans="1:8">
      <c r="A5440" s="227" t="s">
        <v>135</v>
      </c>
      <c r="B5440" s="227" t="s">
        <v>109</v>
      </c>
      <c r="C5440" s="227" t="s">
        <v>66</v>
      </c>
      <c r="D5440" s="230">
        <v>208</v>
      </c>
      <c r="E5440" s="231">
        <v>6.6622705200000002E-3</v>
      </c>
      <c r="F5440" s="231">
        <v>7.3378492999999999E-4</v>
      </c>
      <c r="G5440" s="231">
        <v>1.0031047100000001E-3</v>
      </c>
      <c r="H5440" s="231">
        <v>4.9253804000000002E-3</v>
      </c>
    </row>
    <row r="5441" spans="1:8">
      <c r="A5441" s="227" t="s">
        <v>135</v>
      </c>
      <c r="B5441" s="227" t="s">
        <v>110</v>
      </c>
      <c r="C5441" s="227" t="s">
        <v>66</v>
      </c>
      <c r="D5441" s="230">
        <v>29</v>
      </c>
      <c r="E5441" s="231">
        <v>6.3972698699999997E-3</v>
      </c>
      <c r="F5441" s="231">
        <v>9.2193462000000003E-4</v>
      </c>
      <c r="G5441" s="231">
        <v>8.5767861000000001E-4</v>
      </c>
      <c r="H5441" s="231">
        <v>4.6176562200000004E-3</v>
      </c>
    </row>
    <row r="5442" spans="1:8">
      <c r="A5442" s="227" t="s">
        <v>135</v>
      </c>
      <c r="B5442" s="227" t="s">
        <v>108</v>
      </c>
      <c r="C5442" s="227" t="s">
        <v>67</v>
      </c>
      <c r="D5442" s="230">
        <v>70</v>
      </c>
      <c r="E5442" s="231">
        <v>5.61755929E-3</v>
      </c>
      <c r="F5442" s="231">
        <v>7.0998654999999999E-4</v>
      </c>
      <c r="G5442" s="231">
        <v>1.2101518999999999E-3</v>
      </c>
      <c r="H5442" s="231">
        <v>3.6974203700000001E-3</v>
      </c>
    </row>
    <row r="5443" spans="1:8">
      <c r="A5443" s="227" t="s">
        <v>135</v>
      </c>
      <c r="B5443" s="227" t="s">
        <v>109</v>
      </c>
      <c r="C5443" s="227" t="s">
        <v>67</v>
      </c>
      <c r="D5443" s="230">
        <v>183</v>
      </c>
      <c r="E5443" s="231">
        <v>6.8937839000000004E-3</v>
      </c>
      <c r="F5443" s="231">
        <v>7.1101474000000002E-4</v>
      </c>
      <c r="G5443" s="231">
        <v>1.36630971E-3</v>
      </c>
      <c r="H5443" s="231">
        <v>4.8164589599999997E-3</v>
      </c>
    </row>
    <row r="5444" spans="1:8">
      <c r="A5444" s="227" t="s">
        <v>135</v>
      </c>
      <c r="B5444" s="227" t="s">
        <v>110</v>
      </c>
      <c r="C5444" s="227" t="s">
        <v>67</v>
      </c>
      <c r="D5444" s="230">
        <v>39</v>
      </c>
      <c r="E5444" s="231">
        <v>6.6518278799999999E-3</v>
      </c>
      <c r="F5444" s="231">
        <v>9.0900970999999999E-4</v>
      </c>
      <c r="G5444" s="231">
        <v>1.2057808499999999E-3</v>
      </c>
      <c r="H5444" s="231">
        <v>4.5370368299999997E-3</v>
      </c>
    </row>
    <row r="5445" spans="1:8">
      <c r="A5445" s="227" t="s">
        <v>135</v>
      </c>
      <c r="B5445" s="227" t="s">
        <v>108</v>
      </c>
      <c r="C5445" s="227" t="s">
        <v>68</v>
      </c>
      <c r="D5445" s="230">
        <v>60</v>
      </c>
      <c r="E5445" s="231">
        <v>5.6494982300000001E-3</v>
      </c>
      <c r="F5445" s="231">
        <v>1.06037784E-3</v>
      </c>
      <c r="G5445" s="231">
        <v>8.8387315999999998E-4</v>
      </c>
      <c r="H5445" s="231">
        <v>3.7052466700000001E-3</v>
      </c>
    </row>
    <row r="5446" spans="1:8">
      <c r="A5446" s="227" t="s">
        <v>135</v>
      </c>
      <c r="B5446" s="227" t="s">
        <v>109</v>
      </c>
      <c r="C5446" s="227" t="s">
        <v>68</v>
      </c>
      <c r="D5446" s="230">
        <v>247</v>
      </c>
      <c r="E5446" s="231">
        <v>6.1983147199999996E-3</v>
      </c>
      <c r="F5446" s="231">
        <v>8.2621058999999999E-4</v>
      </c>
      <c r="G5446" s="231">
        <v>1.04728946E-3</v>
      </c>
      <c r="H5446" s="231">
        <v>4.3248142099999998E-3</v>
      </c>
    </row>
    <row r="5447" spans="1:8">
      <c r="A5447" s="227" t="s">
        <v>135</v>
      </c>
      <c r="B5447" s="227" t="s">
        <v>110</v>
      </c>
      <c r="C5447" s="227" t="s">
        <v>68</v>
      </c>
      <c r="D5447" s="230">
        <v>17</v>
      </c>
      <c r="E5447" s="231">
        <v>5.4071347900000004E-3</v>
      </c>
      <c r="F5447" s="231">
        <v>9.4430800000000004E-4</v>
      </c>
      <c r="G5447" s="231">
        <v>1.1390248299999999E-3</v>
      </c>
      <c r="H5447" s="231">
        <v>3.3238014599999998E-3</v>
      </c>
    </row>
    <row r="5448" spans="1:8">
      <c r="A5448" s="227" t="s">
        <v>135</v>
      </c>
      <c r="B5448" s="227" t="s">
        <v>108</v>
      </c>
      <c r="C5448" s="227" t="s">
        <v>69</v>
      </c>
      <c r="D5448" s="230">
        <v>43</v>
      </c>
      <c r="E5448" s="231">
        <v>4.7927430500000002E-3</v>
      </c>
      <c r="F5448" s="231">
        <v>9.1569741000000003E-4</v>
      </c>
      <c r="G5448" s="231">
        <v>7.7761604000000002E-4</v>
      </c>
      <c r="H5448" s="231">
        <v>3.09942909E-3</v>
      </c>
    </row>
    <row r="5449" spans="1:8">
      <c r="A5449" s="227" t="s">
        <v>135</v>
      </c>
      <c r="B5449" s="227" t="s">
        <v>109</v>
      </c>
      <c r="C5449" s="227" t="s">
        <v>69</v>
      </c>
      <c r="D5449" s="230">
        <v>176</v>
      </c>
      <c r="E5449" s="231">
        <v>4.98086307E-3</v>
      </c>
      <c r="F5449" s="231">
        <v>7.2055161999999996E-4</v>
      </c>
      <c r="G5449" s="231">
        <v>5.7640179000000003E-4</v>
      </c>
      <c r="H5449" s="231">
        <v>3.6839091600000002E-3</v>
      </c>
    </row>
    <row r="5450" spans="1:8">
      <c r="A5450" s="227" t="s">
        <v>135</v>
      </c>
      <c r="B5450" s="227" t="s">
        <v>110</v>
      </c>
      <c r="C5450" s="227" t="s">
        <v>69</v>
      </c>
      <c r="D5450" s="230">
        <v>11</v>
      </c>
      <c r="E5450" s="231">
        <v>5.19886338E-3</v>
      </c>
      <c r="F5450" s="231">
        <v>9.6170005000000003E-4</v>
      </c>
      <c r="G5450" s="231">
        <v>8.3859405999999999E-4</v>
      </c>
      <c r="H5450" s="231">
        <v>3.39856881E-3</v>
      </c>
    </row>
    <row r="5451" spans="1:8">
      <c r="A5451" s="227" t="s">
        <v>135</v>
      </c>
      <c r="B5451" s="227" t="s">
        <v>108</v>
      </c>
      <c r="C5451" s="227" t="s">
        <v>70</v>
      </c>
      <c r="D5451" s="230">
        <v>45</v>
      </c>
      <c r="E5451" s="231">
        <v>6.2425409200000002E-3</v>
      </c>
      <c r="F5451" s="231">
        <v>1.0115738799999999E-3</v>
      </c>
      <c r="G5451" s="231">
        <v>1.6494338999999999E-3</v>
      </c>
      <c r="H5451" s="231">
        <v>3.5815327400000002E-3</v>
      </c>
    </row>
    <row r="5452" spans="1:8">
      <c r="A5452" s="227" t="s">
        <v>135</v>
      </c>
      <c r="B5452" s="227" t="s">
        <v>109</v>
      </c>
      <c r="C5452" s="227" t="s">
        <v>70</v>
      </c>
      <c r="D5452" s="230">
        <v>146</v>
      </c>
      <c r="E5452" s="231">
        <v>9.1493053099999996E-3</v>
      </c>
      <c r="F5452" s="231">
        <v>1.09715855E-3</v>
      </c>
      <c r="G5452" s="231">
        <v>1.68323478E-3</v>
      </c>
      <c r="H5452" s="231">
        <v>6.3689114800000004E-3</v>
      </c>
    </row>
    <row r="5453" spans="1:8">
      <c r="A5453" s="227" t="s">
        <v>135</v>
      </c>
      <c r="B5453" s="227" t="s">
        <v>110</v>
      </c>
      <c r="C5453" s="227" t="s">
        <v>70</v>
      </c>
      <c r="D5453" s="230">
        <v>34</v>
      </c>
      <c r="E5453" s="231">
        <v>8.1971674500000008E-3</v>
      </c>
      <c r="F5453" s="231">
        <v>8.9733091000000005E-4</v>
      </c>
      <c r="G5453" s="231">
        <v>2.0966092400000001E-3</v>
      </c>
      <c r="H5453" s="231">
        <v>5.2032269299999998E-3</v>
      </c>
    </row>
    <row r="5454" spans="1:8">
      <c r="A5454" s="227" t="s">
        <v>135</v>
      </c>
      <c r="B5454" s="227" t="s">
        <v>108</v>
      </c>
      <c r="C5454" s="227" t="s">
        <v>71</v>
      </c>
      <c r="D5454" s="230">
        <v>45</v>
      </c>
      <c r="E5454" s="231">
        <v>6.1466047399999996E-3</v>
      </c>
      <c r="F5454" s="231">
        <v>9.5138863000000004E-4</v>
      </c>
      <c r="G5454" s="231">
        <v>1.1489195700000001E-3</v>
      </c>
      <c r="H5454" s="231">
        <v>4.0462961499999998E-3</v>
      </c>
    </row>
    <row r="5455" spans="1:8">
      <c r="A5455" s="227" t="s">
        <v>135</v>
      </c>
      <c r="B5455" s="227" t="s">
        <v>109</v>
      </c>
      <c r="C5455" s="227" t="s">
        <v>71</v>
      </c>
      <c r="D5455" s="230">
        <v>152</v>
      </c>
      <c r="E5455" s="231">
        <v>7.1462290400000003E-3</v>
      </c>
      <c r="F5455" s="231">
        <v>7.4325330000000003E-4</v>
      </c>
      <c r="G5455" s="231">
        <v>1.38812717E-3</v>
      </c>
      <c r="H5455" s="231">
        <v>5.0148481000000002E-3</v>
      </c>
    </row>
    <row r="5456" spans="1:8">
      <c r="A5456" s="227" t="s">
        <v>135</v>
      </c>
      <c r="B5456" s="227" t="s">
        <v>110</v>
      </c>
      <c r="C5456" s="227" t="s">
        <v>71</v>
      </c>
      <c r="D5456" s="230">
        <v>19</v>
      </c>
      <c r="E5456" s="231">
        <v>9.5303360299999994E-3</v>
      </c>
      <c r="F5456" s="231">
        <v>8.9181264000000001E-4</v>
      </c>
      <c r="G5456" s="231">
        <v>2.06993157E-3</v>
      </c>
      <c r="H5456" s="231">
        <v>6.5685913299999999E-3</v>
      </c>
    </row>
    <row r="5457" spans="1:8">
      <c r="A5457" s="227" t="s">
        <v>135</v>
      </c>
      <c r="B5457" s="227" t="s">
        <v>108</v>
      </c>
      <c r="C5457" s="227" t="s">
        <v>72</v>
      </c>
      <c r="D5457" s="230">
        <v>88</v>
      </c>
      <c r="E5457" s="231">
        <v>5.87805112E-3</v>
      </c>
      <c r="F5457" s="231">
        <v>7.9374451E-4</v>
      </c>
      <c r="G5457" s="231">
        <v>1.0662613500000001E-3</v>
      </c>
      <c r="H5457" s="231">
        <v>4.0180447699999997E-3</v>
      </c>
    </row>
    <row r="5458" spans="1:8">
      <c r="A5458" s="227" t="s">
        <v>135</v>
      </c>
      <c r="B5458" s="227" t="s">
        <v>109</v>
      </c>
      <c r="C5458" s="227" t="s">
        <v>72</v>
      </c>
      <c r="D5458" s="230">
        <v>305</v>
      </c>
      <c r="E5458" s="231">
        <v>6.25557809E-3</v>
      </c>
      <c r="F5458" s="231">
        <v>7.7379303000000004E-4</v>
      </c>
      <c r="G5458" s="231">
        <v>1.25516065E-3</v>
      </c>
      <c r="H5458" s="231">
        <v>4.2266239100000004E-3</v>
      </c>
    </row>
    <row r="5459" spans="1:8">
      <c r="A5459" s="227" t="s">
        <v>135</v>
      </c>
      <c r="B5459" s="227" t="s">
        <v>110</v>
      </c>
      <c r="C5459" s="227" t="s">
        <v>72</v>
      </c>
      <c r="D5459" s="230">
        <v>38</v>
      </c>
      <c r="E5459" s="231">
        <v>6.2277653799999999E-3</v>
      </c>
      <c r="F5459" s="231">
        <v>8.3120104999999996E-4</v>
      </c>
      <c r="G5459" s="231">
        <v>1.14461476E-3</v>
      </c>
      <c r="H5459" s="231">
        <v>4.2519491000000001E-3</v>
      </c>
    </row>
    <row r="5460" spans="1:8">
      <c r="A5460" s="227" t="s">
        <v>135</v>
      </c>
      <c r="B5460" s="227" t="s">
        <v>108</v>
      </c>
      <c r="C5460" s="227" t="s">
        <v>73</v>
      </c>
      <c r="D5460" s="230">
        <v>272</v>
      </c>
      <c r="E5460" s="231">
        <v>5.4579416300000001E-3</v>
      </c>
      <c r="F5460" s="231">
        <v>6.1768084000000001E-4</v>
      </c>
      <c r="G5460" s="231">
        <v>1.48599174E-3</v>
      </c>
      <c r="H5460" s="231">
        <v>3.3542685400000001E-3</v>
      </c>
    </row>
    <row r="5461" spans="1:8">
      <c r="A5461" s="227" t="s">
        <v>135</v>
      </c>
      <c r="B5461" s="227" t="s">
        <v>109</v>
      </c>
      <c r="C5461" s="227" t="s">
        <v>73</v>
      </c>
      <c r="D5461" s="230">
        <v>457</v>
      </c>
      <c r="E5461" s="231">
        <v>7.0082662499999998E-3</v>
      </c>
      <c r="F5461" s="231">
        <v>6.1086772999999997E-4</v>
      </c>
      <c r="G5461" s="231">
        <v>1.7664516500000001E-3</v>
      </c>
      <c r="H5461" s="231">
        <v>4.6309463599999998E-3</v>
      </c>
    </row>
    <row r="5462" spans="1:8">
      <c r="A5462" s="227" t="s">
        <v>135</v>
      </c>
      <c r="B5462" s="227" t="s">
        <v>110</v>
      </c>
      <c r="C5462" s="227" t="s">
        <v>73</v>
      </c>
      <c r="D5462" s="230">
        <v>71</v>
      </c>
      <c r="E5462" s="231">
        <v>6.7501301600000002E-3</v>
      </c>
      <c r="F5462" s="231">
        <v>5.8277885999999997E-4</v>
      </c>
      <c r="G5462" s="231">
        <v>2.2443920800000001E-3</v>
      </c>
      <c r="H5462" s="231">
        <v>3.9229588000000001E-3</v>
      </c>
    </row>
    <row r="5463" spans="1:8">
      <c r="A5463" s="227" t="s">
        <v>135</v>
      </c>
      <c r="B5463" s="227" t="s">
        <v>108</v>
      </c>
      <c r="C5463" s="227" t="s">
        <v>74</v>
      </c>
      <c r="D5463" s="230">
        <v>197</v>
      </c>
      <c r="E5463" s="231">
        <v>5.7846279700000001E-3</v>
      </c>
      <c r="F5463" s="231">
        <v>8.3538939999999999E-4</v>
      </c>
      <c r="G5463" s="231">
        <v>1.37108689E-3</v>
      </c>
      <c r="H5463" s="231">
        <v>3.5781512E-3</v>
      </c>
    </row>
    <row r="5464" spans="1:8">
      <c r="A5464" s="227" t="s">
        <v>135</v>
      </c>
      <c r="B5464" s="227" t="s">
        <v>109</v>
      </c>
      <c r="C5464" s="227" t="s">
        <v>74</v>
      </c>
      <c r="D5464" s="230">
        <v>290</v>
      </c>
      <c r="E5464" s="231">
        <v>7.3281047899999997E-3</v>
      </c>
      <c r="F5464" s="231">
        <v>7.8021209000000004E-4</v>
      </c>
      <c r="G5464" s="231">
        <v>1.70498061E-3</v>
      </c>
      <c r="H5464" s="231">
        <v>4.8429116400000001E-3</v>
      </c>
    </row>
    <row r="5465" spans="1:8">
      <c r="A5465" s="227" t="s">
        <v>135</v>
      </c>
      <c r="B5465" s="227" t="s">
        <v>110</v>
      </c>
      <c r="C5465" s="227" t="s">
        <v>74</v>
      </c>
      <c r="D5465" s="230">
        <v>91</v>
      </c>
      <c r="E5465" s="231">
        <v>6.2746742000000001E-3</v>
      </c>
      <c r="F5465" s="231">
        <v>8.7873908000000002E-4</v>
      </c>
      <c r="G5465" s="231">
        <v>1.4650740199999999E-3</v>
      </c>
      <c r="H5465" s="231">
        <v>3.9308605599999999E-3</v>
      </c>
    </row>
    <row r="5466" spans="1:8">
      <c r="A5466" s="227" t="s">
        <v>135</v>
      </c>
      <c r="B5466" s="227" t="s">
        <v>108</v>
      </c>
      <c r="C5466" s="227" t="s">
        <v>75</v>
      </c>
      <c r="D5466" s="230">
        <v>32</v>
      </c>
      <c r="E5466" s="231">
        <v>4.9735964100000004E-3</v>
      </c>
      <c r="F5466" s="231">
        <v>5.8304375999999999E-4</v>
      </c>
      <c r="G5466" s="231">
        <v>1.0351559599999999E-3</v>
      </c>
      <c r="H5466" s="231">
        <v>3.3553961499999999E-3</v>
      </c>
    </row>
    <row r="5467" spans="1:8">
      <c r="A5467" s="227" t="s">
        <v>135</v>
      </c>
      <c r="B5467" s="227" t="s">
        <v>109</v>
      </c>
      <c r="C5467" s="227" t="s">
        <v>75</v>
      </c>
      <c r="D5467" s="230">
        <v>197</v>
      </c>
      <c r="E5467" s="231">
        <v>5.6361038200000001E-3</v>
      </c>
      <c r="F5467" s="231">
        <v>5.5220645999999997E-4</v>
      </c>
      <c r="G5467" s="231">
        <v>1.00083403E-3</v>
      </c>
      <c r="H5467" s="231">
        <v>4.0830628500000002E-3</v>
      </c>
    </row>
    <row r="5468" spans="1:8">
      <c r="A5468" s="227" t="s">
        <v>135</v>
      </c>
      <c r="B5468" s="227" t="s">
        <v>110</v>
      </c>
      <c r="C5468" s="227" t="s">
        <v>75</v>
      </c>
      <c r="D5468" s="230">
        <v>17</v>
      </c>
      <c r="E5468" s="231">
        <v>6.0634528900000003E-3</v>
      </c>
      <c r="F5468" s="231">
        <v>9.0073504E-4</v>
      </c>
      <c r="G5468" s="231">
        <v>1.3078700899999999E-3</v>
      </c>
      <c r="H5468" s="231">
        <v>3.8548473400000002E-3</v>
      </c>
    </row>
    <row r="5469" spans="1:8">
      <c r="A5469" s="227" t="s">
        <v>135</v>
      </c>
      <c r="B5469" s="227" t="s">
        <v>108</v>
      </c>
      <c r="C5469" s="227" t="s">
        <v>76</v>
      </c>
      <c r="D5469" s="230">
        <v>173</v>
      </c>
      <c r="E5469" s="231">
        <v>5.1263779400000003E-3</v>
      </c>
      <c r="F5469" s="231">
        <v>9.4452447000000004E-4</v>
      </c>
      <c r="G5469" s="231">
        <v>9.7603540000000002E-4</v>
      </c>
      <c r="H5469" s="231">
        <v>3.2058175600000001E-3</v>
      </c>
    </row>
    <row r="5470" spans="1:8">
      <c r="A5470" s="227" t="s">
        <v>135</v>
      </c>
      <c r="B5470" s="227" t="s">
        <v>109</v>
      </c>
      <c r="C5470" s="227" t="s">
        <v>76</v>
      </c>
      <c r="D5470" s="230">
        <v>190</v>
      </c>
      <c r="E5470" s="231">
        <v>6.4543126400000003E-3</v>
      </c>
      <c r="F5470" s="231">
        <v>7.7253874999999995E-4</v>
      </c>
      <c r="G5470" s="231">
        <v>1.1416298800000001E-3</v>
      </c>
      <c r="H5470" s="231">
        <v>4.5401435199999996E-3</v>
      </c>
    </row>
    <row r="5471" spans="1:8">
      <c r="A5471" s="227" t="s">
        <v>135</v>
      </c>
      <c r="B5471" s="227" t="s">
        <v>110</v>
      </c>
      <c r="C5471" s="227" t="s">
        <v>76</v>
      </c>
      <c r="D5471" s="230">
        <v>31</v>
      </c>
      <c r="E5471" s="231">
        <v>5.5831838199999996E-3</v>
      </c>
      <c r="F5471" s="231">
        <v>9.2629905000000002E-4</v>
      </c>
      <c r="G5471" s="231">
        <v>8.7402905000000003E-4</v>
      </c>
      <c r="H5471" s="231">
        <v>3.7828551700000001E-3</v>
      </c>
    </row>
    <row r="5472" spans="1:8">
      <c r="A5472" s="227" t="s">
        <v>135</v>
      </c>
      <c r="B5472" s="227" t="s">
        <v>108</v>
      </c>
      <c r="C5472" s="227" t="s">
        <v>77</v>
      </c>
      <c r="D5472" s="230">
        <v>190</v>
      </c>
      <c r="E5472" s="231">
        <v>6.0798609000000002E-3</v>
      </c>
      <c r="F5472" s="231">
        <v>9.2507286000000002E-4</v>
      </c>
      <c r="G5472" s="231">
        <v>1.2004139999999999E-3</v>
      </c>
      <c r="H5472" s="231">
        <v>3.9543735400000002E-3</v>
      </c>
    </row>
    <row r="5473" spans="1:8">
      <c r="A5473" s="227" t="s">
        <v>135</v>
      </c>
      <c r="B5473" s="227" t="s">
        <v>109</v>
      </c>
      <c r="C5473" s="227" t="s">
        <v>77</v>
      </c>
      <c r="D5473" s="230">
        <v>444</v>
      </c>
      <c r="E5473" s="231">
        <v>6.64174567E-3</v>
      </c>
      <c r="F5473" s="231">
        <v>7.9084268000000004E-4</v>
      </c>
      <c r="G5473" s="231">
        <v>1.37363901E-3</v>
      </c>
      <c r="H5473" s="231">
        <v>4.4772634700000003E-3</v>
      </c>
    </row>
    <row r="5474" spans="1:8">
      <c r="A5474" s="227" t="s">
        <v>135</v>
      </c>
      <c r="B5474" s="227" t="s">
        <v>110</v>
      </c>
      <c r="C5474" s="227" t="s">
        <v>77</v>
      </c>
      <c r="D5474" s="230">
        <v>97</v>
      </c>
      <c r="E5474" s="231">
        <v>6.3267227400000004E-3</v>
      </c>
      <c r="F5474" s="231">
        <v>7.9037775000000002E-4</v>
      </c>
      <c r="G5474" s="231">
        <v>1.3279159599999999E-3</v>
      </c>
      <c r="H5474" s="231">
        <v>4.2084285199999998E-3</v>
      </c>
    </row>
    <row r="5475" spans="1:8">
      <c r="A5475" s="227" t="s">
        <v>135</v>
      </c>
      <c r="B5475" s="227" t="s">
        <v>108</v>
      </c>
      <c r="C5475" s="227" t="s">
        <v>78</v>
      </c>
      <c r="D5475" s="230">
        <v>75</v>
      </c>
      <c r="E5475" s="231">
        <v>5.36450595E-3</v>
      </c>
      <c r="F5475" s="231">
        <v>9.0339480999999998E-4</v>
      </c>
      <c r="G5475" s="231">
        <v>9.6759232999999996E-4</v>
      </c>
      <c r="H5475" s="231">
        <v>3.4935182200000001E-3</v>
      </c>
    </row>
    <row r="5476" spans="1:8">
      <c r="A5476" s="227" t="s">
        <v>135</v>
      </c>
      <c r="B5476" s="227" t="s">
        <v>109</v>
      </c>
      <c r="C5476" s="227" t="s">
        <v>78</v>
      </c>
      <c r="D5476" s="230">
        <v>178</v>
      </c>
      <c r="E5476" s="231">
        <v>7.0592095999999997E-3</v>
      </c>
      <c r="F5476" s="231">
        <v>7.7195146999999996E-4</v>
      </c>
      <c r="G5476" s="231">
        <v>1.4804408799999999E-3</v>
      </c>
      <c r="H5476" s="231">
        <v>4.8068167599999998E-3</v>
      </c>
    </row>
    <row r="5477" spans="1:8">
      <c r="A5477" s="227" t="s">
        <v>135</v>
      </c>
      <c r="B5477" s="227" t="s">
        <v>110</v>
      </c>
      <c r="C5477" s="227" t="s">
        <v>78</v>
      </c>
      <c r="D5477" s="230">
        <v>39</v>
      </c>
      <c r="E5477" s="231">
        <v>6.6743824500000003E-3</v>
      </c>
      <c r="F5477" s="231">
        <v>1.43815266E-3</v>
      </c>
      <c r="G5477" s="231">
        <v>1.23397412E-3</v>
      </c>
      <c r="H5477" s="231">
        <v>4.0022552099999997E-3</v>
      </c>
    </row>
    <row r="5478" spans="1:8">
      <c r="A5478" s="227" t="s">
        <v>135</v>
      </c>
      <c r="B5478" s="227" t="s">
        <v>108</v>
      </c>
      <c r="C5478" s="227" t="s">
        <v>79</v>
      </c>
      <c r="D5478" s="230">
        <v>2850</v>
      </c>
      <c r="E5478" s="231">
        <v>4.5184573600000003E-3</v>
      </c>
      <c r="F5478" s="231">
        <v>9.9050901000000005E-4</v>
      </c>
      <c r="G5478" s="231">
        <v>6.508404E-4</v>
      </c>
      <c r="H5478" s="231">
        <v>2.8771074600000002E-3</v>
      </c>
    </row>
    <row r="5479" spans="1:8">
      <c r="A5479" s="227" t="s">
        <v>135</v>
      </c>
      <c r="B5479" s="227" t="s">
        <v>109</v>
      </c>
      <c r="C5479" s="227" t="s">
        <v>79</v>
      </c>
      <c r="D5479" s="230">
        <v>1421</v>
      </c>
      <c r="E5479" s="231">
        <v>4.6823439499999999E-3</v>
      </c>
      <c r="F5479" s="231">
        <v>8.2122143999999999E-4</v>
      </c>
      <c r="G5479" s="231">
        <v>7.3626888000000005E-4</v>
      </c>
      <c r="H5479" s="231">
        <v>3.1248531500000002E-3</v>
      </c>
    </row>
    <row r="5480" spans="1:8">
      <c r="A5480" s="227" t="s">
        <v>135</v>
      </c>
      <c r="B5480" s="227" t="s">
        <v>110</v>
      </c>
      <c r="C5480" s="227" t="s">
        <v>79</v>
      </c>
      <c r="D5480" s="230">
        <v>372</v>
      </c>
      <c r="E5480" s="231">
        <v>4.43489248E-3</v>
      </c>
      <c r="F5480" s="231">
        <v>9.798757999999999E-4</v>
      </c>
      <c r="G5480" s="231">
        <v>7.1317429000000005E-4</v>
      </c>
      <c r="H5480" s="231">
        <v>2.7418419099999999E-3</v>
      </c>
    </row>
    <row r="5481" spans="1:8">
      <c r="A5481" s="227" t="s">
        <v>135</v>
      </c>
      <c r="B5481" s="227" t="s">
        <v>108</v>
      </c>
      <c r="C5481" s="227" t="s">
        <v>80</v>
      </c>
      <c r="D5481" s="230">
        <v>527</v>
      </c>
      <c r="E5481" s="231">
        <v>4.5847606200000003E-3</v>
      </c>
      <c r="F5481" s="231">
        <v>1.10059098E-3</v>
      </c>
      <c r="G5481" s="231">
        <v>4.8914165000000002E-4</v>
      </c>
      <c r="H5481" s="231">
        <v>2.99502752E-3</v>
      </c>
    </row>
    <row r="5482" spans="1:8">
      <c r="A5482" s="227" t="s">
        <v>135</v>
      </c>
      <c r="B5482" s="227" t="s">
        <v>109</v>
      </c>
      <c r="C5482" s="227" t="s">
        <v>80</v>
      </c>
      <c r="D5482" s="230">
        <v>937</v>
      </c>
      <c r="E5482" s="231">
        <v>4.8535636300000001E-3</v>
      </c>
      <c r="F5482" s="231">
        <v>8.8112401000000002E-4</v>
      </c>
      <c r="G5482" s="231">
        <v>4.9243523999999996E-4</v>
      </c>
      <c r="H5482" s="231">
        <v>3.48000391E-3</v>
      </c>
    </row>
    <row r="5483" spans="1:8">
      <c r="A5483" s="227" t="s">
        <v>135</v>
      </c>
      <c r="B5483" s="227" t="s">
        <v>110</v>
      </c>
      <c r="C5483" s="227" t="s">
        <v>80</v>
      </c>
      <c r="D5483" s="230">
        <v>132</v>
      </c>
      <c r="E5483" s="231">
        <v>4.6736459700000002E-3</v>
      </c>
      <c r="F5483" s="231">
        <v>9.3250183999999997E-4</v>
      </c>
      <c r="G5483" s="231">
        <v>5.5432774000000005E-4</v>
      </c>
      <c r="H5483" s="231">
        <v>3.18681585E-3</v>
      </c>
    </row>
    <row r="5484" spans="1:8">
      <c r="A5484" s="227" t="s">
        <v>135</v>
      </c>
      <c r="B5484" s="227" t="s">
        <v>108</v>
      </c>
      <c r="C5484" s="227" t="s">
        <v>119</v>
      </c>
      <c r="D5484" s="230">
        <v>274</v>
      </c>
      <c r="E5484" s="231">
        <v>5.41311815E-3</v>
      </c>
      <c r="F5484" s="231">
        <v>1.0737696900000001E-3</v>
      </c>
      <c r="G5484" s="231">
        <v>7.5049819000000005E-4</v>
      </c>
      <c r="H5484" s="231">
        <v>3.5888498000000001E-3</v>
      </c>
    </row>
    <row r="5485" spans="1:8">
      <c r="A5485" s="227" t="s">
        <v>135</v>
      </c>
      <c r="B5485" s="227" t="s">
        <v>109</v>
      </c>
      <c r="C5485" s="227" t="s">
        <v>119</v>
      </c>
      <c r="D5485" s="230">
        <v>377</v>
      </c>
      <c r="E5485" s="231">
        <v>6.7846483100000004E-3</v>
      </c>
      <c r="F5485" s="231">
        <v>1.00709771E-3</v>
      </c>
      <c r="G5485" s="231">
        <v>1.03558774E-3</v>
      </c>
      <c r="H5485" s="231">
        <v>4.7419623899999999E-3</v>
      </c>
    </row>
    <row r="5486" spans="1:8">
      <c r="A5486" s="227" t="s">
        <v>135</v>
      </c>
      <c r="B5486" s="227" t="s">
        <v>110</v>
      </c>
      <c r="C5486" s="227" t="s">
        <v>119</v>
      </c>
      <c r="D5486" s="230">
        <v>80</v>
      </c>
      <c r="E5486" s="231">
        <v>5.2921004899999999E-3</v>
      </c>
      <c r="F5486" s="231">
        <v>1.00839095E-3</v>
      </c>
      <c r="G5486" s="231">
        <v>8.6067687999999995E-4</v>
      </c>
      <c r="H5486" s="231">
        <v>3.4230322E-3</v>
      </c>
    </row>
    <row r="5487" spans="1:8">
      <c r="A5487" s="227" t="s">
        <v>135</v>
      </c>
      <c r="B5487" s="227" t="s">
        <v>108</v>
      </c>
      <c r="C5487" s="227" t="s">
        <v>82</v>
      </c>
      <c r="D5487" s="230">
        <v>70</v>
      </c>
      <c r="E5487" s="231">
        <v>6.3247351999999998E-3</v>
      </c>
      <c r="F5487" s="231">
        <v>1.24090588E-3</v>
      </c>
      <c r="G5487" s="231">
        <v>1.34474181E-3</v>
      </c>
      <c r="H5487" s="231">
        <v>3.7390870199999998E-3</v>
      </c>
    </row>
    <row r="5488" spans="1:8">
      <c r="A5488" s="227" t="s">
        <v>135</v>
      </c>
      <c r="B5488" s="227" t="s">
        <v>109</v>
      </c>
      <c r="C5488" s="227" t="s">
        <v>82</v>
      </c>
      <c r="D5488" s="230">
        <v>220</v>
      </c>
      <c r="E5488" s="231">
        <v>7.7118053000000001E-3</v>
      </c>
      <c r="F5488" s="231">
        <v>1.1882363099999999E-3</v>
      </c>
      <c r="G5488" s="231">
        <v>1.16403596E-3</v>
      </c>
      <c r="H5488" s="231">
        <v>5.3595325799999996E-3</v>
      </c>
    </row>
    <row r="5489" spans="1:8">
      <c r="A5489" s="227" t="s">
        <v>135</v>
      </c>
      <c r="B5489" s="227" t="s">
        <v>110</v>
      </c>
      <c r="C5489" s="227" t="s">
        <v>82</v>
      </c>
      <c r="D5489" s="230">
        <v>46</v>
      </c>
      <c r="E5489" s="231">
        <v>7.6655593500000001E-3</v>
      </c>
      <c r="F5489" s="231">
        <v>1.5894221100000001E-3</v>
      </c>
      <c r="G5489" s="231">
        <v>1.46386851E-3</v>
      </c>
      <c r="H5489" s="231">
        <v>4.61226824E-3</v>
      </c>
    </row>
    <row r="5490" spans="1:8">
      <c r="A5490" s="227" t="s">
        <v>135</v>
      </c>
      <c r="B5490" s="227" t="s">
        <v>108</v>
      </c>
      <c r="C5490" s="227" t="s">
        <v>83</v>
      </c>
      <c r="D5490" s="230">
        <v>121</v>
      </c>
      <c r="E5490" s="231">
        <v>5.38739645E-3</v>
      </c>
      <c r="F5490" s="231">
        <v>9.8016123999999992E-4</v>
      </c>
      <c r="G5490" s="231">
        <v>6.5436539999999999E-4</v>
      </c>
      <c r="H5490" s="231">
        <v>3.7528693500000002E-3</v>
      </c>
    </row>
    <row r="5491" spans="1:8">
      <c r="A5491" s="227" t="s">
        <v>135</v>
      </c>
      <c r="B5491" s="227" t="s">
        <v>109</v>
      </c>
      <c r="C5491" s="227" t="s">
        <v>83</v>
      </c>
      <c r="D5491" s="230">
        <v>189</v>
      </c>
      <c r="E5491" s="231">
        <v>5.7293501299999997E-3</v>
      </c>
      <c r="F5491" s="231">
        <v>8.1220585000000005E-4</v>
      </c>
      <c r="G5491" s="231">
        <v>6.9426049000000003E-4</v>
      </c>
      <c r="H5491" s="231">
        <v>4.2228833499999997E-3</v>
      </c>
    </row>
    <row r="5492" spans="1:8">
      <c r="A5492" s="227" t="s">
        <v>135</v>
      </c>
      <c r="B5492" s="227" t="s">
        <v>110</v>
      </c>
      <c r="C5492" s="227" t="s">
        <v>83</v>
      </c>
      <c r="D5492" s="230">
        <v>47</v>
      </c>
      <c r="E5492" s="231">
        <v>6.1266250899999998E-3</v>
      </c>
      <c r="F5492" s="231">
        <v>1.12317743E-3</v>
      </c>
      <c r="G5492" s="231">
        <v>9.1385906000000002E-4</v>
      </c>
      <c r="H5492" s="231">
        <v>4.0895880199999998E-3</v>
      </c>
    </row>
    <row r="5493" spans="1:8">
      <c r="A5493" s="227" t="s">
        <v>135</v>
      </c>
      <c r="B5493" s="227" t="s">
        <v>108</v>
      </c>
      <c r="C5493" s="227" t="s">
        <v>84</v>
      </c>
      <c r="D5493" s="230">
        <v>95</v>
      </c>
      <c r="E5493" s="231">
        <v>4.7704675899999998E-3</v>
      </c>
      <c r="F5493" s="231">
        <v>1.07102804E-3</v>
      </c>
      <c r="G5493" s="231">
        <v>7.3842568000000001E-4</v>
      </c>
      <c r="H5493" s="231">
        <v>2.9610133999999999E-3</v>
      </c>
    </row>
    <row r="5494" spans="1:8">
      <c r="A5494" s="227" t="s">
        <v>135</v>
      </c>
      <c r="B5494" s="227" t="s">
        <v>109</v>
      </c>
      <c r="C5494" s="227" t="s">
        <v>84</v>
      </c>
      <c r="D5494" s="230">
        <v>249</v>
      </c>
      <c r="E5494" s="231">
        <v>5.7790418800000003E-3</v>
      </c>
      <c r="F5494" s="231">
        <v>9.6622579999999997E-4</v>
      </c>
      <c r="G5494" s="231">
        <v>9.5176978999999997E-4</v>
      </c>
      <c r="H5494" s="231">
        <v>3.8610457999999999E-3</v>
      </c>
    </row>
    <row r="5495" spans="1:8">
      <c r="A5495" s="227" t="s">
        <v>135</v>
      </c>
      <c r="B5495" s="227" t="s">
        <v>110</v>
      </c>
      <c r="C5495" s="227" t="s">
        <v>84</v>
      </c>
      <c r="D5495" s="230">
        <v>29</v>
      </c>
      <c r="E5495" s="231">
        <v>4.7222220199999998E-3</v>
      </c>
      <c r="F5495" s="231">
        <v>8.0579477000000004E-4</v>
      </c>
      <c r="G5495" s="231">
        <v>6.7967726999999996E-4</v>
      </c>
      <c r="H5495" s="231">
        <v>3.2367494400000001E-3</v>
      </c>
    </row>
    <row r="5496" spans="1:8">
      <c r="A5496" s="227" t="s">
        <v>135</v>
      </c>
      <c r="B5496" s="227" t="s">
        <v>108</v>
      </c>
      <c r="C5496" s="227" t="s">
        <v>86</v>
      </c>
      <c r="D5496" s="230">
        <v>1</v>
      </c>
      <c r="E5496" s="231">
        <v>5.74074027E-3</v>
      </c>
      <c r="F5496" s="231">
        <v>8.3333332999999999E-4</v>
      </c>
      <c r="G5496" s="231">
        <v>4.4560180499999998E-3</v>
      </c>
      <c r="H5496" s="231">
        <v>4.5138888E-4</v>
      </c>
    </row>
    <row r="5497" spans="1:8">
      <c r="A5497" s="227" t="s">
        <v>135</v>
      </c>
      <c r="B5497" s="227" t="s">
        <v>109</v>
      </c>
      <c r="C5497" s="227" t="s">
        <v>86</v>
      </c>
      <c r="D5497" s="230">
        <v>2</v>
      </c>
      <c r="E5497" s="231">
        <v>6.2557868000000004E-3</v>
      </c>
      <c r="F5497" s="231">
        <v>1.3831013800000001E-3</v>
      </c>
      <c r="G5497" s="231">
        <v>3.6979163099999999E-3</v>
      </c>
      <c r="H5497" s="231">
        <v>1.1747680500000001E-3</v>
      </c>
    </row>
    <row r="5498" spans="1:8">
      <c r="A5498" s="227" t="s">
        <v>135</v>
      </c>
      <c r="B5498" s="227" t="s">
        <v>108</v>
      </c>
      <c r="C5498" s="227" t="s">
        <v>87</v>
      </c>
      <c r="D5498" s="230">
        <v>156</v>
      </c>
      <c r="E5498" s="231">
        <v>6.1950229100000004E-3</v>
      </c>
      <c r="F5498" s="231">
        <v>9.5493506000000005E-4</v>
      </c>
      <c r="G5498" s="231">
        <v>1.1260236399999999E-3</v>
      </c>
      <c r="H5498" s="231">
        <v>4.11406373E-3</v>
      </c>
    </row>
    <row r="5499" spans="1:8">
      <c r="A5499" s="227" t="s">
        <v>135</v>
      </c>
      <c r="B5499" s="227" t="s">
        <v>109</v>
      </c>
      <c r="C5499" s="227" t="s">
        <v>87</v>
      </c>
      <c r="D5499" s="230">
        <v>335</v>
      </c>
      <c r="E5499" s="231">
        <v>7.0714826199999997E-3</v>
      </c>
      <c r="F5499" s="231">
        <v>7.4599200999999997E-4</v>
      </c>
      <c r="G5499" s="231">
        <v>1.17779135E-3</v>
      </c>
      <c r="H5499" s="231">
        <v>5.1476987599999996E-3</v>
      </c>
    </row>
    <row r="5500" spans="1:8">
      <c r="A5500" s="227" t="s">
        <v>135</v>
      </c>
      <c r="B5500" s="227" t="s">
        <v>110</v>
      </c>
      <c r="C5500" s="227" t="s">
        <v>87</v>
      </c>
      <c r="D5500" s="230">
        <v>74</v>
      </c>
      <c r="E5500" s="231">
        <v>6.7969529699999998E-3</v>
      </c>
      <c r="F5500" s="231">
        <v>8.6273749999999998E-4</v>
      </c>
      <c r="G5500" s="231">
        <v>1.29942416E-3</v>
      </c>
      <c r="H5500" s="231">
        <v>4.6347908E-3</v>
      </c>
    </row>
    <row r="5501" spans="1:8">
      <c r="A5501" s="227" t="s">
        <v>135</v>
      </c>
      <c r="B5501" s="227" t="s">
        <v>108</v>
      </c>
      <c r="C5501" s="227" t="s">
        <v>88</v>
      </c>
      <c r="D5501" s="230">
        <v>152</v>
      </c>
      <c r="E5501" s="231">
        <v>4.6501124499999996E-3</v>
      </c>
      <c r="F5501" s="231">
        <v>1.0367169700000001E-3</v>
      </c>
      <c r="G5501" s="231">
        <v>6.2956847000000002E-4</v>
      </c>
      <c r="H5501" s="231">
        <v>2.9838265199999998E-3</v>
      </c>
    </row>
    <row r="5502" spans="1:8">
      <c r="A5502" s="227" t="s">
        <v>135</v>
      </c>
      <c r="B5502" s="227" t="s">
        <v>109</v>
      </c>
      <c r="C5502" s="227" t="s">
        <v>88</v>
      </c>
      <c r="D5502" s="230">
        <v>499</v>
      </c>
      <c r="E5502" s="231">
        <v>5.2619356699999996E-3</v>
      </c>
      <c r="F5502" s="231">
        <v>8.5810485999999997E-4</v>
      </c>
      <c r="G5502" s="231">
        <v>7.1717484000000001E-4</v>
      </c>
      <c r="H5502" s="231">
        <v>3.68665546E-3</v>
      </c>
    </row>
    <row r="5503" spans="1:8">
      <c r="A5503" s="227" t="s">
        <v>135</v>
      </c>
      <c r="B5503" s="227" t="s">
        <v>110</v>
      </c>
      <c r="C5503" s="227" t="s">
        <v>88</v>
      </c>
      <c r="D5503" s="230">
        <v>93</v>
      </c>
      <c r="E5503" s="231">
        <v>5.0528920099999998E-3</v>
      </c>
      <c r="F5503" s="231">
        <v>9.0439540999999999E-4</v>
      </c>
      <c r="G5503" s="231">
        <v>8.4565387000000002E-4</v>
      </c>
      <c r="H5503" s="231">
        <v>3.3028422500000001E-3</v>
      </c>
    </row>
    <row r="5504" spans="1:8">
      <c r="A5504" s="227" t="s">
        <v>135</v>
      </c>
      <c r="B5504" s="227" t="s">
        <v>108</v>
      </c>
      <c r="C5504" s="227" t="s">
        <v>89</v>
      </c>
      <c r="D5504" s="230">
        <v>108</v>
      </c>
      <c r="E5504" s="231">
        <v>5.5443027199999998E-3</v>
      </c>
      <c r="F5504" s="231">
        <v>1.14347542E-3</v>
      </c>
      <c r="G5504" s="231">
        <v>7.5724429000000005E-4</v>
      </c>
      <c r="H5504" s="231">
        <v>3.6435825700000001E-3</v>
      </c>
    </row>
    <row r="5505" spans="1:8">
      <c r="A5505" s="227" t="s">
        <v>135</v>
      </c>
      <c r="B5505" s="227" t="s">
        <v>109</v>
      </c>
      <c r="C5505" s="227" t="s">
        <v>89</v>
      </c>
      <c r="D5505" s="230">
        <v>269</v>
      </c>
      <c r="E5505" s="231">
        <v>6.4394875900000001E-3</v>
      </c>
      <c r="F5505" s="231">
        <v>9.4352344000000002E-4</v>
      </c>
      <c r="G5505" s="231">
        <v>9.8310764000000004E-4</v>
      </c>
      <c r="H5505" s="231">
        <v>4.5128560199999999E-3</v>
      </c>
    </row>
    <row r="5506" spans="1:8">
      <c r="A5506" s="227" t="s">
        <v>135</v>
      </c>
      <c r="B5506" s="227" t="s">
        <v>110</v>
      </c>
      <c r="C5506" s="227" t="s">
        <v>89</v>
      </c>
      <c r="D5506" s="230">
        <v>27</v>
      </c>
      <c r="E5506" s="231">
        <v>6.3558811100000003E-3</v>
      </c>
      <c r="F5506" s="231">
        <v>1.07767471E-3</v>
      </c>
      <c r="G5506" s="231">
        <v>9.5336054E-4</v>
      </c>
      <c r="H5506" s="231">
        <v>4.3248454899999997E-3</v>
      </c>
    </row>
    <row r="5507" spans="1:8">
      <c r="A5507" s="227" t="s">
        <v>135</v>
      </c>
      <c r="B5507" s="227" t="s">
        <v>108</v>
      </c>
      <c r="C5507" s="227" t="s">
        <v>90</v>
      </c>
      <c r="D5507" s="230">
        <v>76</v>
      </c>
      <c r="E5507" s="231">
        <v>5.87231944E-3</v>
      </c>
      <c r="F5507" s="231">
        <v>9.5988645000000001E-4</v>
      </c>
      <c r="G5507" s="231">
        <v>1.78667129E-3</v>
      </c>
      <c r="H5507" s="231">
        <v>3.1257612099999999E-3</v>
      </c>
    </row>
    <row r="5508" spans="1:8">
      <c r="A5508" s="227" t="s">
        <v>135</v>
      </c>
      <c r="B5508" s="227" t="s">
        <v>109</v>
      </c>
      <c r="C5508" s="227" t="s">
        <v>90</v>
      </c>
      <c r="D5508" s="230">
        <v>220</v>
      </c>
      <c r="E5508" s="231">
        <v>7.2830910899999999E-3</v>
      </c>
      <c r="F5508" s="231">
        <v>7.8661591E-4</v>
      </c>
      <c r="G5508" s="231">
        <v>1.93981459E-3</v>
      </c>
      <c r="H5508" s="231">
        <v>4.5566601300000001E-3</v>
      </c>
    </row>
    <row r="5509" spans="1:8">
      <c r="A5509" s="227" t="s">
        <v>135</v>
      </c>
      <c r="B5509" s="227" t="s">
        <v>110</v>
      </c>
      <c r="C5509" s="227" t="s">
        <v>90</v>
      </c>
      <c r="D5509" s="230">
        <v>34</v>
      </c>
      <c r="E5509" s="231">
        <v>6.22344744E-3</v>
      </c>
      <c r="F5509" s="231">
        <v>8.3163099999999999E-4</v>
      </c>
      <c r="G5509" s="231">
        <v>1.48965122E-3</v>
      </c>
      <c r="H5509" s="231">
        <v>3.9021648199999998E-3</v>
      </c>
    </row>
    <row r="5510" spans="1:8">
      <c r="A5510" s="227" t="s">
        <v>135</v>
      </c>
      <c r="B5510" s="227" t="s">
        <v>108</v>
      </c>
      <c r="C5510" s="227" t="s">
        <v>91</v>
      </c>
      <c r="D5510" s="230">
        <v>229</v>
      </c>
      <c r="E5510" s="231">
        <v>4.8489808300000003E-3</v>
      </c>
      <c r="F5510" s="231">
        <v>1.0101283400000001E-3</v>
      </c>
      <c r="G5510" s="231">
        <v>5.0627706000000005E-4</v>
      </c>
      <c r="H5510" s="231">
        <v>3.3325749700000001E-3</v>
      </c>
    </row>
    <row r="5511" spans="1:8">
      <c r="A5511" s="227" t="s">
        <v>135</v>
      </c>
      <c r="B5511" s="227" t="s">
        <v>109</v>
      </c>
      <c r="C5511" s="227" t="s">
        <v>91</v>
      </c>
      <c r="D5511" s="230">
        <v>497</v>
      </c>
      <c r="E5511" s="231">
        <v>4.9062427700000003E-3</v>
      </c>
      <c r="F5511" s="231">
        <v>8.2150284E-4</v>
      </c>
      <c r="G5511" s="231">
        <v>5.3797296000000002E-4</v>
      </c>
      <c r="H5511" s="231">
        <v>3.5467664700000001E-3</v>
      </c>
    </row>
    <row r="5512" spans="1:8">
      <c r="A5512" s="227" t="s">
        <v>135</v>
      </c>
      <c r="B5512" s="227" t="s">
        <v>110</v>
      </c>
      <c r="C5512" s="227" t="s">
        <v>91</v>
      </c>
      <c r="D5512" s="230">
        <v>79</v>
      </c>
      <c r="E5512" s="231">
        <v>4.4066453700000001E-3</v>
      </c>
      <c r="F5512" s="231">
        <v>9.0541470000000002E-4</v>
      </c>
      <c r="G5512" s="231">
        <v>4.9534081000000005E-4</v>
      </c>
      <c r="H5512" s="231">
        <v>3.0058893199999999E-3</v>
      </c>
    </row>
    <row r="5513" spans="1:8">
      <c r="A5513" s="227" t="s">
        <v>135</v>
      </c>
      <c r="B5513" s="227" t="s">
        <v>108</v>
      </c>
      <c r="C5513" s="227" t="s">
        <v>92</v>
      </c>
      <c r="D5513" s="230">
        <v>102</v>
      </c>
      <c r="E5513" s="231">
        <v>5.6757214399999999E-3</v>
      </c>
      <c r="F5513" s="231">
        <v>9.4566968E-4</v>
      </c>
      <c r="G5513" s="231">
        <v>8.8189881000000001E-4</v>
      </c>
      <c r="H5513" s="231">
        <v>3.8481524300000001E-3</v>
      </c>
    </row>
    <row r="5514" spans="1:8">
      <c r="A5514" s="227" t="s">
        <v>135</v>
      </c>
      <c r="B5514" s="227" t="s">
        <v>109</v>
      </c>
      <c r="C5514" s="227" t="s">
        <v>92</v>
      </c>
      <c r="D5514" s="230">
        <v>297</v>
      </c>
      <c r="E5514" s="231">
        <v>7.42272235E-3</v>
      </c>
      <c r="F5514" s="231">
        <v>8.4443954000000001E-4</v>
      </c>
      <c r="G5514" s="231">
        <v>1.2017549500000001E-3</v>
      </c>
      <c r="H5514" s="231">
        <v>5.3765273800000001E-3</v>
      </c>
    </row>
    <row r="5515" spans="1:8">
      <c r="A5515" s="227" t="s">
        <v>135</v>
      </c>
      <c r="B5515" s="227" t="s">
        <v>110</v>
      </c>
      <c r="C5515" s="227" t="s">
        <v>92</v>
      </c>
      <c r="D5515" s="230">
        <v>57</v>
      </c>
      <c r="E5515" s="231">
        <v>7.1296293800000004E-3</v>
      </c>
      <c r="F5515" s="231">
        <v>1.17344846E-3</v>
      </c>
      <c r="G5515" s="231">
        <v>1.2166989600000001E-3</v>
      </c>
      <c r="H5515" s="231">
        <v>4.7394815699999997E-3</v>
      </c>
    </row>
    <row r="5516" spans="1:8">
      <c r="A5516" s="227" t="s">
        <v>135</v>
      </c>
      <c r="B5516" s="227" t="s">
        <v>108</v>
      </c>
      <c r="C5516" s="227" t="s">
        <v>93</v>
      </c>
      <c r="D5516" s="230">
        <v>62</v>
      </c>
      <c r="E5516" s="231">
        <v>6.0349460000000002E-3</v>
      </c>
      <c r="F5516" s="231">
        <v>1.3162706299999999E-3</v>
      </c>
      <c r="G5516" s="231">
        <v>1.3442725E-3</v>
      </c>
      <c r="H5516" s="231">
        <v>3.37440241E-3</v>
      </c>
    </row>
    <row r="5517" spans="1:8">
      <c r="A5517" s="227" t="s">
        <v>135</v>
      </c>
      <c r="B5517" s="227" t="s">
        <v>109</v>
      </c>
      <c r="C5517" s="227" t="s">
        <v>93</v>
      </c>
      <c r="D5517" s="230">
        <v>145</v>
      </c>
      <c r="E5517" s="231">
        <v>7.7055393500000003E-3</v>
      </c>
      <c r="F5517" s="231">
        <v>1.0228285999999999E-3</v>
      </c>
      <c r="G5517" s="231">
        <v>1.55850868E-3</v>
      </c>
      <c r="H5517" s="231">
        <v>5.1242015700000004E-3</v>
      </c>
    </row>
    <row r="5518" spans="1:8">
      <c r="A5518" s="227" t="s">
        <v>135</v>
      </c>
      <c r="B5518" s="227" t="s">
        <v>110</v>
      </c>
      <c r="C5518" s="227" t="s">
        <v>93</v>
      </c>
      <c r="D5518" s="230">
        <v>30</v>
      </c>
      <c r="E5518" s="231">
        <v>7.1774688600000002E-3</v>
      </c>
      <c r="F5518" s="231">
        <v>1.1566355699999999E-3</v>
      </c>
      <c r="G5518" s="231">
        <v>1.6427467000000001E-3</v>
      </c>
      <c r="H5518" s="231">
        <v>4.37808617E-3</v>
      </c>
    </row>
    <row r="5519" spans="1:8">
      <c r="A5519" s="227" t="s">
        <v>135</v>
      </c>
      <c r="B5519" s="227" t="s">
        <v>108</v>
      </c>
      <c r="C5519" s="227" t="s">
        <v>94</v>
      </c>
      <c r="D5519" s="230">
        <v>98</v>
      </c>
      <c r="E5519" s="231">
        <v>5.4353266599999998E-3</v>
      </c>
      <c r="F5519" s="231">
        <v>9.5887635000000001E-4</v>
      </c>
      <c r="G5519" s="231">
        <v>8.9238450000000003E-4</v>
      </c>
      <c r="H5519" s="231">
        <v>3.58406532E-3</v>
      </c>
    </row>
    <row r="5520" spans="1:8">
      <c r="A5520" s="227" t="s">
        <v>135</v>
      </c>
      <c r="B5520" s="227" t="s">
        <v>109</v>
      </c>
      <c r="C5520" s="227" t="s">
        <v>94</v>
      </c>
      <c r="D5520" s="230">
        <v>220</v>
      </c>
      <c r="E5520" s="231">
        <v>6.8399092899999996E-3</v>
      </c>
      <c r="F5520" s="231">
        <v>9.3229141999999997E-4</v>
      </c>
      <c r="G5520" s="231">
        <v>1.1026933300000001E-3</v>
      </c>
      <c r="H5520" s="231">
        <v>4.8049239800000004E-3</v>
      </c>
    </row>
    <row r="5521" spans="1:8">
      <c r="A5521" s="227" t="s">
        <v>135</v>
      </c>
      <c r="B5521" s="227" t="s">
        <v>110</v>
      </c>
      <c r="C5521" s="227" t="s">
        <v>94</v>
      </c>
      <c r="D5521" s="230">
        <v>42</v>
      </c>
      <c r="E5521" s="231">
        <v>6.0529649399999998E-3</v>
      </c>
      <c r="F5521" s="231">
        <v>7.2200151000000002E-4</v>
      </c>
      <c r="G5521" s="231">
        <v>1.36270925E-3</v>
      </c>
      <c r="H5521" s="231">
        <v>3.9682537100000003E-3</v>
      </c>
    </row>
    <row r="5522" spans="1:8">
      <c r="A5522" s="227" t="s">
        <v>135</v>
      </c>
      <c r="B5522" s="227" t="s">
        <v>108</v>
      </c>
      <c r="C5522" s="227" t="s">
        <v>95</v>
      </c>
      <c r="D5522" s="230">
        <v>22</v>
      </c>
      <c r="E5522" s="231">
        <v>6.6729795700000002E-3</v>
      </c>
      <c r="F5522" s="231">
        <v>5.9816896000000001E-4</v>
      </c>
      <c r="G5522" s="231">
        <v>1.43781539E-3</v>
      </c>
      <c r="H5522" s="231">
        <v>4.6369947199999999E-3</v>
      </c>
    </row>
    <row r="5523" spans="1:8">
      <c r="A5523" s="227" t="s">
        <v>135</v>
      </c>
      <c r="B5523" s="227" t="s">
        <v>109</v>
      </c>
      <c r="C5523" s="227" t="s">
        <v>95</v>
      </c>
      <c r="D5523" s="230">
        <v>88</v>
      </c>
      <c r="E5523" s="231">
        <v>7.1326544099999997E-3</v>
      </c>
      <c r="F5523" s="231">
        <v>5.0123609999999999E-4</v>
      </c>
      <c r="G5523" s="231">
        <v>1.1798976899999999E-3</v>
      </c>
      <c r="H5523" s="231">
        <v>5.4515201799999998E-3</v>
      </c>
    </row>
    <row r="5524" spans="1:8">
      <c r="A5524" s="227" t="s">
        <v>135</v>
      </c>
      <c r="B5524" s="227" t="s">
        <v>110</v>
      </c>
      <c r="C5524" s="227" t="s">
        <v>95</v>
      </c>
      <c r="D5524" s="230">
        <v>9</v>
      </c>
      <c r="E5524" s="231">
        <v>7.3945471399999999E-3</v>
      </c>
      <c r="F5524" s="231">
        <v>5.6455731999999995E-4</v>
      </c>
      <c r="G5524" s="231">
        <v>9.5807591999999997E-4</v>
      </c>
      <c r="H5524" s="231">
        <v>5.8719133399999998E-3</v>
      </c>
    </row>
    <row r="5525" spans="1:8">
      <c r="A5525" s="227" t="s">
        <v>135</v>
      </c>
      <c r="B5525" s="227" t="s">
        <v>108</v>
      </c>
      <c r="C5525" s="227" t="s">
        <v>96</v>
      </c>
      <c r="D5525" s="230">
        <v>151</v>
      </c>
      <c r="E5525" s="231">
        <v>5.4543779600000003E-3</v>
      </c>
      <c r="F5525" s="231">
        <v>8.7349742000000005E-4</v>
      </c>
      <c r="G5525" s="231">
        <v>9.5689210000000002E-4</v>
      </c>
      <c r="H5525" s="231">
        <v>3.6239879899999999E-3</v>
      </c>
    </row>
    <row r="5526" spans="1:8">
      <c r="A5526" s="227" t="s">
        <v>135</v>
      </c>
      <c r="B5526" s="227" t="s">
        <v>109</v>
      </c>
      <c r="C5526" s="227" t="s">
        <v>96</v>
      </c>
      <c r="D5526" s="230">
        <v>355</v>
      </c>
      <c r="E5526" s="231">
        <v>6.1558748399999997E-3</v>
      </c>
      <c r="F5526" s="231">
        <v>7.3686073999999996E-4</v>
      </c>
      <c r="G5526" s="231">
        <v>1.1320093999999999E-3</v>
      </c>
      <c r="H5526" s="231">
        <v>4.2870041999999997E-3</v>
      </c>
    </row>
    <row r="5527" spans="1:8">
      <c r="A5527" s="227" t="s">
        <v>135</v>
      </c>
      <c r="B5527" s="227" t="s">
        <v>110</v>
      </c>
      <c r="C5527" s="227" t="s">
        <v>96</v>
      </c>
      <c r="D5527" s="230">
        <v>77</v>
      </c>
      <c r="E5527" s="231">
        <v>5.3900610800000004E-3</v>
      </c>
      <c r="F5527" s="231">
        <v>7.1894517999999995E-4</v>
      </c>
      <c r="G5527" s="231">
        <v>1.0900670999999999E-3</v>
      </c>
      <c r="H5527" s="231">
        <v>3.5810483299999999E-3</v>
      </c>
    </row>
    <row r="5528" spans="1:8">
      <c r="A5528" s="227" t="s">
        <v>135</v>
      </c>
      <c r="B5528" s="227" t="s">
        <v>108</v>
      </c>
      <c r="C5528" s="227" t="s">
        <v>97</v>
      </c>
      <c r="D5528" s="230">
        <v>46</v>
      </c>
      <c r="E5528" s="231">
        <v>6.3556761199999997E-3</v>
      </c>
      <c r="F5528" s="231">
        <v>8.2427510999999996E-4</v>
      </c>
      <c r="G5528" s="231">
        <v>1.1657103199999999E-3</v>
      </c>
      <c r="H5528" s="231">
        <v>4.3656901900000003E-3</v>
      </c>
    </row>
    <row r="5529" spans="1:8">
      <c r="A5529" s="227" t="s">
        <v>135</v>
      </c>
      <c r="B5529" s="227" t="s">
        <v>109</v>
      </c>
      <c r="C5529" s="227" t="s">
        <v>97</v>
      </c>
      <c r="D5529" s="230">
        <v>162</v>
      </c>
      <c r="E5529" s="231">
        <v>7.3976906700000001E-3</v>
      </c>
      <c r="F5529" s="231">
        <v>7.8667959000000001E-4</v>
      </c>
      <c r="G5529" s="231">
        <v>1.50605828E-3</v>
      </c>
      <c r="H5529" s="231">
        <v>5.1049523099999999E-3</v>
      </c>
    </row>
    <row r="5530" spans="1:8">
      <c r="A5530" s="227" t="s">
        <v>135</v>
      </c>
      <c r="B5530" s="227" t="s">
        <v>110</v>
      </c>
      <c r="C5530" s="227" t="s">
        <v>97</v>
      </c>
      <c r="D5530" s="230">
        <v>13</v>
      </c>
      <c r="E5530" s="231">
        <v>7.9959042699999996E-3</v>
      </c>
      <c r="F5530" s="231">
        <v>9.0188728000000005E-4</v>
      </c>
      <c r="G5530" s="231">
        <v>2.13764219E-3</v>
      </c>
      <c r="H5530" s="231">
        <v>4.9563743999999996E-3</v>
      </c>
    </row>
    <row r="5531" spans="1:8">
      <c r="A5531" s="227" t="s">
        <v>135</v>
      </c>
      <c r="B5531" s="227" t="s">
        <v>108</v>
      </c>
      <c r="C5531" s="227" t="s">
        <v>98</v>
      </c>
      <c r="D5531" s="230">
        <v>32</v>
      </c>
      <c r="E5531" s="231">
        <v>5.64199921E-3</v>
      </c>
      <c r="F5531" s="231">
        <v>1.1429374E-4</v>
      </c>
      <c r="G5531" s="231">
        <v>1.5766057E-3</v>
      </c>
      <c r="H5531" s="231">
        <v>3.9413336699999999E-3</v>
      </c>
    </row>
    <row r="5532" spans="1:8">
      <c r="A5532" s="227" t="s">
        <v>135</v>
      </c>
      <c r="B5532" s="227" t="s">
        <v>109</v>
      </c>
      <c r="C5532" s="227" t="s">
        <v>98</v>
      </c>
      <c r="D5532" s="230">
        <v>123</v>
      </c>
      <c r="E5532" s="231">
        <v>7.39046948E-3</v>
      </c>
      <c r="F5532" s="231">
        <v>1.8622003999999999E-4</v>
      </c>
      <c r="G5532" s="231">
        <v>1.46755471E-3</v>
      </c>
      <c r="H5532" s="231">
        <v>5.72483786E-3</v>
      </c>
    </row>
    <row r="5533" spans="1:8">
      <c r="A5533" s="227" t="s">
        <v>135</v>
      </c>
      <c r="B5533" s="227" t="s">
        <v>110</v>
      </c>
      <c r="C5533" s="227" t="s">
        <v>98</v>
      </c>
      <c r="D5533" s="230">
        <v>24</v>
      </c>
      <c r="E5533" s="231">
        <v>5.3182868500000003E-3</v>
      </c>
      <c r="F5533" s="231">
        <v>1.0754224E-4</v>
      </c>
      <c r="G5533" s="231">
        <v>1.1279897500000001E-3</v>
      </c>
      <c r="H5533" s="231">
        <v>4.0716625499999997E-3</v>
      </c>
    </row>
    <row r="5534" spans="1:8">
      <c r="A5534" s="227" t="s">
        <v>135</v>
      </c>
      <c r="B5534" s="227" t="s">
        <v>108</v>
      </c>
      <c r="C5534" s="227" t="s">
        <v>99</v>
      </c>
      <c r="D5534" s="230">
        <v>162</v>
      </c>
      <c r="E5534" s="231">
        <v>5.0897345199999999E-3</v>
      </c>
      <c r="F5534" s="231">
        <v>9.9294099000000005E-4</v>
      </c>
      <c r="G5534" s="231">
        <v>6.8872864000000004E-4</v>
      </c>
      <c r="H5534" s="231">
        <v>3.40806448E-3</v>
      </c>
    </row>
    <row r="5535" spans="1:8">
      <c r="A5535" s="227" t="s">
        <v>135</v>
      </c>
      <c r="B5535" s="227" t="s">
        <v>109</v>
      </c>
      <c r="C5535" s="227" t="s">
        <v>99</v>
      </c>
      <c r="D5535" s="230">
        <v>425</v>
      </c>
      <c r="E5535" s="231">
        <v>5.3085237199999996E-3</v>
      </c>
      <c r="F5535" s="231">
        <v>8.3510324999999999E-4</v>
      </c>
      <c r="G5535" s="231">
        <v>6.5457489999999998E-4</v>
      </c>
      <c r="H5535" s="231">
        <v>3.8188450700000001E-3</v>
      </c>
    </row>
    <row r="5536" spans="1:8">
      <c r="A5536" s="227" t="s">
        <v>135</v>
      </c>
      <c r="B5536" s="227" t="s">
        <v>110</v>
      </c>
      <c r="C5536" s="227" t="s">
        <v>99</v>
      </c>
      <c r="D5536" s="230">
        <v>39</v>
      </c>
      <c r="E5536" s="231">
        <v>5.7561726199999996E-3</v>
      </c>
      <c r="F5536" s="231">
        <v>1.1749166900000001E-3</v>
      </c>
      <c r="G5536" s="231">
        <v>5.8463891999999996E-4</v>
      </c>
      <c r="H5536" s="231">
        <v>3.9966165300000002E-3</v>
      </c>
    </row>
    <row r="5537" spans="1:8">
      <c r="A5537" s="227" t="s">
        <v>135</v>
      </c>
      <c r="B5537" s="227" t="s">
        <v>108</v>
      </c>
      <c r="C5537" s="227" t="s">
        <v>100</v>
      </c>
      <c r="D5537" s="230">
        <v>105</v>
      </c>
      <c r="E5537" s="231">
        <v>6.7925482399999997E-3</v>
      </c>
      <c r="F5537" s="231">
        <v>1.12621225E-3</v>
      </c>
      <c r="G5537" s="231">
        <v>9.2923256000000004E-4</v>
      </c>
      <c r="H5537" s="231">
        <v>4.7260800400000004E-3</v>
      </c>
    </row>
    <row r="5538" spans="1:8">
      <c r="A5538" s="227" t="s">
        <v>135</v>
      </c>
      <c r="B5538" s="227" t="s">
        <v>109</v>
      </c>
      <c r="C5538" s="227" t="s">
        <v>100</v>
      </c>
      <c r="D5538" s="230">
        <v>322</v>
      </c>
      <c r="E5538" s="231">
        <v>7.0246719500000002E-3</v>
      </c>
      <c r="F5538" s="231">
        <v>9.2535054999999999E-4</v>
      </c>
      <c r="G5538" s="231">
        <v>9.6496123000000002E-4</v>
      </c>
      <c r="H5538" s="231">
        <v>5.1229652999999998E-3</v>
      </c>
    </row>
    <row r="5539" spans="1:8">
      <c r="A5539" s="227" t="s">
        <v>135</v>
      </c>
      <c r="B5539" s="227" t="s">
        <v>110</v>
      </c>
      <c r="C5539" s="227" t="s">
        <v>100</v>
      </c>
      <c r="D5539" s="230">
        <v>45</v>
      </c>
      <c r="E5539" s="231">
        <v>6.6676952100000004E-3</v>
      </c>
      <c r="F5539" s="231">
        <v>1.23971167E-3</v>
      </c>
      <c r="G5539" s="231">
        <v>1.4300409499999999E-3</v>
      </c>
      <c r="H5539" s="231">
        <v>3.9873968899999997E-3</v>
      </c>
    </row>
    <row r="5540" spans="1:8">
      <c r="A5540" s="227" t="s">
        <v>135</v>
      </c>
      <c r="B5540" s="227" t="s">
        <v>108</v>
      </c>
      <c r="C5540" s="227" t="s">
        <v>101</v>
      </c>
      <c r="D5540" s="230">
        <v>25</v>
      </c>
      <c r="E5540" s="231">
        <v>5.3277775200000002E-3</v>
      </c>
      <c r="F5540" s="231">
        <v>5.9675902000000001E-4</v>
      </c>
      <c r="G5540" s="231">
        <v>1.3509256900000001E-3</v>
      </c>
      <c r="H5540" s="231">
        <v>3.3800923199999999E-3</v>
      </c>
    </row>
    <row r="5541" spans="1:8">
      <c r="A5541" s="227" t="s">
        <v>135</v>
      </c>
      <c r="B5541" s="227" t="s">
        <v>109</v>
      </c>
      <c r="C5541" s="227" t="s">
        <v>101</v>
      </c>
      <c r="D5541" s="230">
        <v>101</v>
      </c>
      <c r="E5541" s="231">
        <v>8.2442929200000001E-3</v>
      </c>
      <c r="F5541" s="231">
        <v>5.8133909000000002E-4</v>
      </c>
      <c r="G5541" s="231">
        <v>2.3012923800000001E-3</v>
      </c>
      <c r="H5541" s="231">
        <v>5.3616609399999996E-3</v>
      </c>
    </row>
    <row r="5542" spans="1:8">
      <c r="A5542" s="227" t="s">
        <v>135</v>
      </c>
      <c r="B5542" s="227" t="s">
        <v>110</v>
      </c>
      <c r="C5542" s="227" t="s">
        <v>101</v>
      </c>
      <c r="D5542" s="230">
        <v>24</v>
      </c>
      <c r="E5542" s="231">
        <v>6.4076965199999997E-3</v>
      </c>
      <c r="F5542" s="231">
        <v>5.0395419000000003E-4</v>
      </c>
      <c r="G5542" s="231">
        <v>2.07417027E-3</v>
      </c>
      <c r="H5542" s="231">
        <v>3.82957152E-3</v>
      </c>
    </row>
    <row r="5543" spans="1:8">
      <c r="A5543" s="227" t="s">
        <v>135</v>
      </c>
      <c r="B5543" s="227" t="s">
        <v>108</v>
      </c>
      <c r="C5543" s="227" t="s">
        <v>102</v>
      </c>
      <c r="D5543" s="230">
        <v>114</v>
      </c>
      <c r="E5543" s="231">
        <v>6.2596448200000002E-3</v>
      </c>
      <c r="F5543" s="231">
        <v>1.06552525E-3</v>
      </c>
      <c r="G5543" s="231">
        <v>7.3485192000000003E-4</v>
      </c>
      <c r="H5543" s="231">
        <v>4.4592671299999997E-3</v>
      </c>
    </row>
    <row r="5544" spans="1:8">
      <c r="A5544" s="227" t="s">
        <v>135</v>
      </c>
      <c r="B5544" s="227" t="s">
        <v>109</v>
      </c>
      <c r="C5544" s="227" t="s">
        <v>102</v>
      </c>
      <c r="D5544" s="230">
        <v>223</v>
      </c>
      <c r="E5544" s="231">
        <v>6.5709078400000001E-3</v>
      </c>
      <c r="F5544" s="231">
        <v>8.3011518000000002E-4</v>
      </c>
      <c r="G5544" s="231">
        <v>6.8022315999999999E-4</v>
      </c>
      <c r="H5544" s="231">
        <v>5.06056901E-3</v>
      </c>
    </row>
    <row r="5545" spans="1:8">
      <c r="A5545" s="227" t="s">
        <v>135</v>
      </c>
      <c r="B5545" s="227" t="s">
        <v>110</v>
      </c>
      <c r="C5545" s="227" t="s">
        <v>102</v>
      </c>
      <c r="D5545" s="230">
        <v>48</v>
      </c>
      <c r="E5545" s="231">
        <v>6.1535491899999996E-3</v>
      </c>
      <c r="F5545" s="231">
        <v>9.5896003000000001E-4</v>
      </c>
      <c r="G5545" s="231">
        <v>7.7690946999999996E-4</v>
      </c>
      <c r="H5545" s="231">
        <v>4.4176791300000002E-3</v>
      </c>
    </row>
    <row r="5546" spans="1:8">
      <c r="A5546" s="227" t="s">
        <v>135</v>
      </c>
      <c r="B5546" s="227" t="s">
        <v>108</v>
      </c>
      <c r="C5546" s="227" t="s">
        <v>103</v>
      </c>
      <c r="D5546" s="230">
        <v>178</v>
      </c>
      <c r="E5546" s="231">
        <v>4.0772599600000002E-3</v>
      </c>
      <c r="F5546" s="231">
        <v>7.2988165000000005E-4</v>
      </c>
      <c r="G5546" s="231">
        <v>4.5672052000000001E-4</v>
      </c>
      <c r="H5546" s="231">
        <v>2.8906572599999999E-3</v>
      </c>
    </row>
    <row r="5547" spans="1:8">
      <c r="A5547" s="227" t="s">
        <v>135</v>
      </c>
      <c r="B5547" s="227" t="s">
        <v>109</v>
      </c>
      <c r="C5547" s="227" t="s">
        <v>103</v>
      </c>
      <c r="D5547" s="230">
        <v>305</v>
      </c>
      <c r="E5547" s="231">
        <v>4.47100763E-3</v>
      </c>
      <c r="F5547" s="231">
        <v>6.0321774000000005E-4</v>
      </c>
      <c r="G5547" s="231">
        <v>4.6030638000000001E-4</v>
      </c>
      <c r="H5547" s="231">
        <v>3.40748305E-3</v>
      </c>
    </row>
    <row r="5548" spans="1:8">
      <c r="A5548" s="227" t="s">
        <v>135</v>
      </c>
      <c r="B5548" s="227" t="s">
        <v>110</v>
      </c>
      <c r="C5548" s="227" t="s">
        <v>103</v>
      </c>
      <c r="D5548" s="230">
        <v>43</v>
      </c>
      <c r="E5548" s="231">
        <v>4.1429799300000004E-3</v>
      </c>
      <c r="F5548" s="231">
        <v>8.3306386000000002E-4</v>
      </c>
      <c r="G5548" s="231">
        <v>4.6080937E-4</v>
      </c>
      <c r="H5548" s="231">
        <v>2.84910614E-3</v>
      </c>
    </row>
    <row r="5549" spans="1:8">
      <c r="A5549" s="227" t="s">
        <v>135</v>
      </c>
      <c r="B5549" s="227" t="s">
        <v>108</v>
      </c>
      <c r="C5549" s="227" t="s">
        <v>104</v>
      </c>
      <c r="D5549" s="230">
        <v>33</v>
      </c>
      <c r="E5549" s="231">
        <v>4.7671153899999999E-3</v>
      </c>
      <c r="F5549" s="231">
        <v>8.0948344999999999E-4</v>
      </c>
      <c r="G5549" s="231">
        <v>7.6213501000000001E-4</v>
      </c>
      <c r="H5549" s="231">
        <v>3.1954963700000002E-3</v>
      </c>
    </row>
    <row r="5550" spans="1:8">
      <c r="A5550" s="227" t="s">
        <v>135</v>
      </c>
      <c r="B5550" s="227" t="s">
        <v>109</v>
      </c>
      <c r="C5550" s="227" t="s">
        <v>104</v>
      </c>
      <c r="D5550" s="230">
        <v>120</v>
      </c>
      <c r="E5550" s="231">
        <v>6.1604935899999998E-3</v>
      </c>
      <c r="F5550" s="231">
        <v>5.4909309999999999E-4</v>
      </c>
      <c r="G5550" s="231">
        <v>1.02681304E-3</v>
      </c>
      <c r="H5550" s="231">
        <v>4.5843940500000001E-3</v>
      </c>
    </row>
    <row r="5551" spans="1:8">
      <c r="A5551" s="227" t="s">
        <v>135</v>
      </c>
      <c r="B5551" s="227" t="s">
        <v>110</v>
      </c>
      <c r="C5551" s="227" t="s">
        <v>104</v>
      </c>
      <c r="D5551" s="230">
        <v>46</v>
      </c>
      <c r="E5551" s="231">
        <v>6.0650661600000003E-3</v>
      </c>
      <c r="F5551" s="231">
        <v>6.6978637000000005E-4</v>
      </c>
      <c r="G5551" s="231">
        <v>9.7272516999999999E-4</v>
      </c>
      <c r="H5551" s="231">
        <v>4.4223024400000003E-3</v>
      </c>
    </row>
    <row r="5552" spans="1:8">
      <c r="A5552" s="227" t="s">
        <v>135</v>
      </c>
      <c r="B5552" s="227" t="s">
        <v>108</v>
      </c>
      <c r="C5552" s="227" t="s">
        <v>105</v>
      </c>
      <c r="D5552" s="230">
        <v>502</v>
      </c>
      <c r="E5552" s="231">
        <v>4.5162864800000002E-3</v>
      </c>
      <c r="F5552" s="231">
        <v>1.03922249E-3</v>
      </c>
      <c r="G5552" s="231">
        <v>5.6904304000000004E-4</v>
      </c>
      <c r="H5552" s="231">
        <v>2.8964694300000001E-3</v>
      </c>
    </row>
    <row r="5553" spans="1:8">
      <c r="A5553" s="227" t="s">
        <v>135</v>
      </c>
      <c r="B5553" s="227" t="s">
        <v>109</v>
      </c>
      <c r="C5553" s="227" t="s">
        <v>105</v>
      </c>
      <c r="D5553" s="230">
        <v>845</v>
      </c>
      <c r="E5553" s="231">
        <v>4.3390722000000003E-3</v>
      </c>
      <c r="F5553" s="231">
        <v>7.7427107000000003E-4</v>
      </c>
      <c r="G5553" s="231">
        <v>5.5314462999999996E-4</v>
      </c>
      <c r="H5553" s="231">
        <v>3.0000682500000001E-3</v>
      </c>
    </row>
    <row r="5554" spans="1:8">
      <c r="A5554" s="227" t="s">
        <v>135</v>
      </c>
      <c r="B5554" s="227" t="s">
        <v>110</v>
      </c>
      <c r="C5554" s="227" t="s">
        <v>105</v>
      </c>
      <c r="D5554" s="230">
        <v>191</v>
      </c>
      <c r="E5554" s="231">
        <v>4.1463663499999998E-3</v>
      </c>
      <c r="F5554" s="231">
        <v>8.8375000999999995E-4</v>
      </c>
      <c r="G5554" s="231">
        <v>5.6179680999999995E-4</v>
      </c>
      <c r="H5554" s="231">
        <v>2.6882753900000001E-3</v>
      </c>
    </row>
    <row r="5555" spans="1:8">
      <c r="A5555" s="227" t="s">
        <v>135</v>
      </c>
      <c r="B5555" s="227" t="s">
        <v>108</v>
      </c>
      <c r="C5555" s="227" t="s">
        <v>106</v>
      </c>
      <c r="D5555" s="230">
        <v>149</v>
      </c>
      <c r="E5555" s="231">
        <v>5.93213995E-3</v>
      </c>
      <c r="F5555" s="231">
        <v>1.02558703E-3</v>
      </c>
      <c r="G5555" s="231">
        <v>8.7131781000000005E-4</v>
      </c>
      <c r="H5555" s="231">
        <v>4.0352346500000004E-3</v>
      </c>
    </row>
    <row r="5556" spans="1:8">
      <c r="A5556" s="227" t="s">
        <v>135</v>
      </c>
      <c r="B5556" s="227" t="s">
        <v>109</v>
      </c>
      <c r="C5556" s="227" t="s">
        <v>106</v>
      </c>
      <c r="D5556" s="230">
        <v>180</v>
      </c>
      <c r="E5556" s="231">
        <v>6.6379241500000002E-3</v>
      </c>
      <c r="F5556" s="231">
        <v>8.9486858999999997E-4</v>
      </c>
      <c r="G5556" s="231">
        <v>1.03375748E-3</v>
      </c>
      <c r="H5556" s="231">
        <v>4.7092976400000004E-3</v>
      </c>
    </row>
    <row r="5557" spans="1:8">
      <c r="A5557" s="227" t="s">
        <v>135</v>
      </c>
      <c r="B5557" s="227" t="s">
        <v>110</v>
      </c>
      <c r="C5557" s="227" t="s">
        <v>106</v>
      </c>
      <c r="D5557" s="230">
        <v>36</v>
      </c>
      <c r="E5557" s="231">
        <v>5.6925152500000003E-3</v>
      </c>
      <c r="F5557" s="231">
        <v>8.4426412999999997E-4</v>
      </c>
      <c r="G5557" s="231">
        <v>8.1275697000000001E-4</v>
      </c>
      <c r="H5557" s="231">
        <v>4.0354935899999996E-3</v>
      </c>
    </row>
    <row r="5558" spans="1:8">
      <c r="A5558" s="227" t="s">
        <v>135</v>
      </c>
      <c r="B5558" s="227" t="s">
        <v>108</v>
      </c>
      <c r="C5558" s="227" t="s">
        <v>107</v>
      </c>
      <c r="D5558" s="230">
        <v>283</v>
      </c>
      <c r="E5558" s="231">
        <v>5.6562047700000001E-3</v>
      </c>
      <c r="F5558" s="231">
        <v>1.16853138E-3</v>
      </c>
      <c r="G5558" s="231">
        <v>7.4114948000000001E-4</v>
      </c>
      <c r="H5558" s="231">
        <v>3.7465234399999998E-3</v>
      </c>
    </row>
    <row r="5559" spans="1:8">
      <c r="A5559" s="227" t="s">
        <v>135</v>
      </c>
      <c r="B5559" s="227" t="s">
        <v>109</v>
      </c>
      <c r="C5559" s="227" t="s">
        <v>107</v>
      </c>
      <c r="D5559" s="230">
        <v>663</v>
      </c>
      <c r="E5559" s="231">
        <v>5.7038361499999997E-3</v>
      </c>
      <c r="F5559" s="231">
        <v>8.8296369000000002E-4</v>
      </c>
      <c r="G5559" s="231">
        <v>7.2405148999999996E-4</v>
      </c>
      <c r="H5559" s="231">
        <v>4.09682046E-3</v>
      </c>
    </row>
    <row r="5560" spans="1:8">
      <c r="A5560" s="227" t="s">
        <v>135</v>
      </c>
      <c r="B5560" s="227" t="s">
        <v>110</v>
      </c>
      <c r="C5560" s="227" t="s">
        <v>107</v>
      </c>
      <c r="D5560" s="230">
        <v>85</v>
      </c>
      <c r="E5560" s="231">
        <v>5.5767971599999999E-3</v>
      </c>
      <c r="F5560" s="231">
        <v>9.4798452E-4</v>
      </c>
      <c r="G5560" s="231">
        <v>9.0413921999999997E-4</v>
      </c>
      <c r="H5560" s="231">
        <v>3.7246729600000001E-3</v>
      </c>
    </row>
    <row r="5561" spans="1:8">
      <c r="A5561" s="227" t="s">
        <v>136</v>
      </c>
      <c r="B5561" s="227" t="s">
        <v>108</v>
      </c>
      <c r="C5561" s="227" t="s">
        <v>58</v>
      </c>
      <c r="D5561" s="230">
        <v>4265</v>
      </c>
      <c r="E5561" s="231">
        <v>5.1738279600000003E-3</v>
      </c>
      <c r="F5561" s="231">
        <v>1.0361277E-3</v>
      </c>
      <c r="G5561" s="231">
        <v>7.9992159999999997E-4</v>
      </c>
      <c r="H5561" s="231">
        <v>3.3369559300000001E-3</v>
      </c>
    </row>
    <row r="5562" spans="1:8">
      <c r="A5562" s="227" t="s">
        <v>136</v>
      </c>
      <c r="B5562" s="227" t="s">
        <v>109</v>
      </c>
      <c r="C5562" s="227" t="s">
        <v>58</v>
      </c>
      <c r="D5562" s="230">
        <v>7295</v>
      </c>
      <c r="E5562" s="231">
        <v>6.0400005199999999E-3</v>
      </c>
      <c r="F5562" s="231">
        <v>8.3743122000000001E-4</v>
      </c>
      <c r="G5562" s="231">
        <v>9.5966740999999997E-4</v>
      </c>
      <c r="H5562" s="231">
        <v>4.24175908E-3</v>
      </c>
    </row>
    <row r="5563" spans="1:8">
      <c r="A5563" s="227" t="s">
        <v>136</v>
      </c>
      <c r="B5563" s="227" t="s">
        <v>110</v>
      </c>
      <c r="C5563" s="227" t="s">
        <v>58</v>
      </c>
      <c r="D5563" s="230">
        <v>1167</v>
      </c>
      <c r="E5563" s="231">
        <v>5.7716542799999999E-3</v>
      </c>
      <c r="F5563" s="231">
        <v>9.1672197000000003E-4</v>
      </c>
      <c r="G5563" s="231">
        <v>9.5776183000000005E-4</v>
      </c>
      <c r="H5563" s="231">
        <v>3.89595012E-3</v>
      </c>
    </row>
    <row r="5564" spans="1:8">
      <c r="A5564" s="227" t="s">
        <v>136</v>
      </c>
      <c r="B5564" s="227" t="s">
        <v>108</v>
      </c>
      <c r="C5564" s="227" t="s">
        <v>63</v>
      </c>
      <c r="D5564" s="230">
        <v>100</v>
      </c>
      <c r="E5564" s="231">
        <v>5.8341432599999998E-3</v>
      </c>
      <c r="F5564" s="231">
        <v>1.5910877200000001E-3</v>
      </c>
      <c r="G5564" s="231">
        <v>7.0705995999999997E-4</v>
      </c>
      <c r="H5564" s="231">
        <v>3.5359951000000001E-3</v>
      </c>
    </row>
    <row r="5565" spans="1:8">
      <c r="A5565" s="227" t="s">
        <v>136</v>
      </c>
      <c r="B5565" s="227" t="s">
        <v>109</v>
      </c>
      <c r="C5565" s="227" t="s">
        <v>63</v>
      </c>
      <c r="D5565" s="230">
        <v>143</v>
      </c>
      <c r="E5565" s="231">
        <v>6.7702665200000001E-3</v>
      </c>
      <c r="F5565" s="231">
        <v>1.31564014E-3</v>
      </c>
      <c r="G5565" s="231">
        <v>1.02661203E-3</v>
      </c>
      <c r="H5565" s="231">
        <v>4.4280138499999998E-3</v>
      </c>
    </row>
    <row r="5566" spans="1:8">
      <c r="A5566" s="227" t="s">
        <v>136</v>
      </c>
      <c r="B5566" s="227" t="s">
        <v>110</v>
      </c>
      <c r="C5566" s="227" t="s">
        <v>63</v>
      </c>
      <c r="D5566" s="230">
        <v>23</v>
      </c>
      <c r="E5566" s="231">
        <v>6.2444642999999996E-3</v>
      </c>
      <c r="F5566" s="231">
        <v>1.36926303E-3</v>
      </c>
      <c r="G5566" s="231">
        <v>8.3685564E-4</v>
      </c>
      <c r="H5566" s="231">
        <v>4.0383451599999998E-3</v>
      </c>
    </row>
    <row r="5567" spans="1:8">
      <c r="A5567" s="227" t="s">
        <v>136</v>
      </c>
      <c r="B5567" s="227" t="s">
        <v>108</v>
      </c>
      <c r="C5567" s="227" t="s">
        <v>64</v>
      </c>
      <c r="D5567" s="230">
        <v>45</v>
      </c>
      <c r="E5567" s="231">
        <v>5.90226312E-3</v>
      </c>
      <c r="F5567" s="231">
        <v>9.0997913999999998E-4</v>
      </c>
      <c r="G5567" s="231">
        <v>1.13271584E-3</v>
      </c>
      <c r="H5567" s="231">
        <v>3.8595676799999998E-3</v>
      </c>
    </row>
    <row r="5568" spans="1:8">
      <c r="A5568" s="227" t="s">
        <v>136</v>
      </c>
      <c r="B5568" s="227" t="s">
        <v>109</v>
      </c>
      <c r="C5568" s="227" t="s">
        <v>64</v>
      </c>
      <c r="D5568" s="230">
        <v>95</v>
      </c>
      <c r="E5568" s="231">
        <v>6.2164958499999999E-3</v>
      </c>
      <c r="F5568" s="231">
        <v>9.3238280999999995E-4</v>
      </c>
      <c r="G5568" s="231">
        <v>1.0358184999999999E-3</v>
      </c>
      <c r="H5568" s="231">
        <v>4.2482941100000001E-3</v>
      </c>
    </row>
    <row r="5569" spans="1:8">
      <c r="A5569" s="227" t="s">
        <v>136</v>
      </c>
      <c r="B5569" s="227" t="s">
        <v>110</v>
      </c>
      <c r="C5569" s="227" t="s">
        <v>64</v>
      </c>
      <c r="D5569" s="230">
        <v>12</v>
      </c>
      <c r="E5569" s="231">
        <v>5.4976849499999998E-3</v>
      </c>
      <c r="F5569" s="231">
        <v>8.9023881999999999E-4</v>
      </c>
      <c r="G5569" s="231">
        <v>7.6195970999999997E-4</v>
      </c>
      <c r="H5569" s="231">
        <v>3.8454858099999998E-3</v>
      </c>
    </row>
    <row r="5570" spans="1:8">
      <c r="A5570" s="227" t="s">
        <v>136</v>
      </c>
      <c r="B5570" s="227" t="s">
        <v>108</v>
      </c>
      <c r="C5570" s="227" t="s">
        <v>65</v>
      </c>
      <c r="D5570" s="230">
        <v>52</v>
      </c>
      <c r="E5570" s="231">
        <v>4.8295047199999998E-3</v>
      </c>
      <c r="F5570" s="231">
        <v>7.5743388000000002E-4</v>
      </c>
      <c r="G5570" s="231">
        <v>4.8455284999999998E-4</v>
      </c>
      <c r="H5570" s="231">
        <v>3.5875175600000001E-3</v>
      </c>
    </row>
    <row r="5571" spans="1:8">
      <c r="A5571" s="227" t="s">
        <v>136</v>
      </c>
      <c r="B5571" s="227" t="s">
        <v>109</v>
      </c>
      <c r="C5571" s="227" t="s">
        <v>65</v>
      </c>
      <c r="D5571" s="230">
        <v>114</v>
      </c>
      <c r="E5571" s="231">
        <v>5.5921050199999999E-3</v>
      </c>
      <c r="F5571" s="231">
        <v>7.1464808000000002E-4</v>
      </c>
      <c r="G5571" s="231">
        <v>4.8732917999999998E-4</v>
      </c>
      <c r="H5571" s="231">
        <v>4.3901272900000003E-3</v>
      </c>
    </row>
    <row r="5572" spans="1:8">
      <c r="A5572" s="227" t="s">
        <v>136</v>
      </c>
      <c r="B5572" s="227" t="s">
        <v>110</v>
      </c>
      <c r="C5572" s="227" t="s">
        <v>65</v>
      </c>
      <c r="D5572" s="230">
        <v>10</v>
      </c>
      <c r="E5572" s="231">
        <v>4.3009256199999998E-3</v>
      </c>
      <c r="F5572" s="231">
        <v>6.5509241999999997E-4</v>
      </c>
      <c r="G5572" s="231">
        <v>5.9490735E-4</v>
      </c>
      <c r="H5572" s="231">
        <v>3.05092562E-3</v>
      </c>
    </row>
    <row r="5573" spans="1:8">
      <c r="A5573" s="227" t="s">
        <v>136</v>
      </c>
      <c r="B5573" s="227" t="s">
        <v>108</v>
      </c>
      <c r="C5573" s="227" t="s">
        <v>66</v>
      </c>
      <c r="D5573" s="230">
        <v>38</v>
      </c>
      <c r="E5573" s="231">
        <v>5.3664105E-3</v>
      </c>
      <c r="F5573" s="231">
        <v>7.6084286E-4</v>
      </c>
      <c r="G5573" s="231">
        <v>6.8682971999999996E-4</v>
      </c>
      <c r="H5573" s="231">
        <v>3.9187375499999998E-3</v>
      </c>
    </row>
    <row r="5574" spans="1:8">
      <c r="A5574" s="227" t="s">
        <v>136</v>
      </c>
      <c r="B5574" s="227" t="s">
        <v>109</v>
      </c>
      <c r="C5574" s="227" t="s">
        <v>66</v>
      </c>
      <c r="D5574" s="230">
        <v>104</v>
      </c>
      <c r="E5574" s="231">
        <v>6.4391913799999997E-3</v>
      </c>
      <c r="F5574" s="231">
        <v>7.1202790000000004E-4</v>
      </c>
      <c r="G5574" s="231">
        <v>1.1166753400000001E-3</v>
      </c>
      <c r="H5574" s="231">
        <v>4.61048764E-3</v>
      </c>
    </row>
    <row r="5575" spans="1:8">
      <c r="A5575" s="227" t="s">
        <v>136</v>
      </c>
      <c r="B5575" s="227" t="s">
        <v>110</v>
      </c>
      <c r="C5575" s="227" t="s">
        <v>66</v>
      </c>
      <c r="D5575" s="230">
        <v>22</v>
      </c>
      <c r="E5575" s="231">
        <v>6.87763023E-3</v>
      </c>
      <c r="F5575" s="231">
        <v>9.6590889000000004E-4</v>
      </c>
      <c r="G5575" s="231">
        <v>1.1337328800000001E-3</v>
      </c>
      <c r="H5575" s="231">
        <v>4.7779879599999997E-3</v>
      </c>
    </row>
    <row r="5576" spans="1:8">
      <c r="A5576" s="227" t="s">
        <v>136</v>
      </c>
      <c r="B5576" s="227" t="s">
        <v>108</v>
      </c>
      <c r="C5576" s="227" t="s">
        <v>67</v>
      </c>
      <c r="D5576" s="230">
        <v>30</v>
      </c>
      <c r="E5576" s="231">
        <v>5.1836417299999998E-3</v>
      </c>
      <c r="F5576" s="231">
        <v>7.5887328000000004E-4</v>
      </c>
      <c r="G5576" s="231">
        <v>9.7260784000000001E-4</v>
      </c>
      <c r="H5576" s="231">
        <v>3.4521602699999999E-3</v>
      </c>
    </row>
    <row r="5577" spans="1:8">
      <c r="A5577" s="227" t="s">
        <v>136</v>
      </c>
      <c r="B5577" s="227" t="s">
        <v>109</v>
      </c>
      <c r="C5577" s="227" t="s">
        <v>67</v>
      </c>
      <c r="D5577" s="230">
        <v>84</v>
      </c>
      <c r="E5577" s="231">
        <v>6.6477896200000004E-3</v>
      </c>
      <c r="F5577" s="231">
        <v>6.9416864000000004E-4</v>
      </c>
      <c r="G5577" s="231">
        <v>1.4479991099999999E-3</v>
      </c>
      <c r="H5577" s="231">
        <v>4.5056214299999996E-3</v>
      </c>
    </row>
    <row r="5578" spans="1:8">
      <c r="A5578" s="227" t="s">
        <v>136</v>
      </c>
      <c r="B5578" s="227" t="s">
        <v>110</v>
      </c>
      <c r="C5578" s="227" t="s">
        <v>67</v>
      </c>
      <c r="D5578" s="230">
        <v>22</v>
      </c>
      <c r="E5578" s="231">
        <v>5.7833540899999997E-3</v>
      </c>
      <c r="F5578" s="231">
        <v>7.6441476000000004E-4</v>
      </c>
      <c r="G5578" s="231">
        <v>1.2357951899999999E-3</v>
      </c>
      <c r="H5578" s="231">
        <v>3.78314368E-3</v>
      </c>
    </row>
    <row r="5579" spans="1:8">
      <c r="A5579" s="227" t="s">
        <v>136</v>
      </c>
      <c r="B5579" s="227" t="s">
        <v>108</v>
      </c>
      <c r="C5579" s="227" t="s">
        <v>68</v>
      </c>
      <c r="D5579" s="230">
        <v>31</v>
      </c>
      <c r="E5579" s="231">
        <v>5.0205344400000001E-3</v>
      </c>
      <c r="F5579" s="231">
        <v>1.0390529E-3</v>
      </c>
      <c r="G5579" s="231">
        <v>6.5001470999999996E-4</v>
      </c>
      <c r="H5579" s="231">
        <v>3.3314663399999999E-3</v>
      </c>
    </row>
    <row r="5580" spans="1:8">
      <c r="A5580" s="227" t="s">
        <v>136</v>
      </c>
      <c r="B5580" s="227" t="s">
        <v>109</v>
      </c>
      <c r="C5580" s="227" t="s">
        <v>68</v>
      </c>
      <c r="D5580" s="230">
        <v>99</v>
      </c>
      <c r="E5580" s="231">
        <v>5.68509137E-3</v>
      </c>
      <c r="F5580" s="231">
        <v>8.3871095E-4</v>
      </c>
      <c r="G5580" s="231">
        <v>1.01314044E-3</v>
      </c>
      <c r="H5580" s="231">
        <v>3.8332395799999999E-3</v>
      </c>
    </row>
    <row r="5581" spans="1:8">
      <c r="A5581" s="227" t="s">
        <v>136</v>
      </c>
      <c r="B5581" s="227" t="s">
        <v>110</v>
      </c>
      <c r="C5581" s="227" t="s">
        <v>68</v>
      </c>
      <c r="D5581" s="230">
        <v>8</v>
      </c>
      <c r="E5581" s="231">
        <v>6.5914348900000001E-3</v>
      </c>
      <c r="F5581" s="231">
        <v>8.8831005999999999E-4</v>
      </c>
      <c r="G5581" s="231">
        <v>1.3396988600000001E-3</v>
      </c>
      <c r="H5581" s="231">
        <v>4.3634256899999996E-3</v>
      </c>
    </row>
    <row r="5582" spans="1:8">
      <c r="A5582" s="227" t="s">
        <v>136</v>
      </c>
      <c r="B5582" s="227" t="s">
        <v>108</v>
      </c>
      <c r="C5582" s="227" t="s">
        <v>69</v>
      </c>
      <c r="D5582" s="230">
        <v>18</v>
      </c>
      <c r="E5582" s="231">
        <v>5.0051438200000003E-3</v>
      </c>
      <c r="F5582" s="231">
        <v>8.8541643E-4</v>
      </c>
      <c r="G5582" s="231">
        <v>6.0120854999999996E-4</v>
      </c>
      <c r="H5582" s="231">
        <v>3.5185182800000002E-3</v>
      </c>
    </row>
    <row r="5583" spans="1:8">
      <c r="A5583" s="227" t="s">
        <v>136</v>
      </c>
      <c r="B5583" s="227" t="s">
        <v>109</v>
      </c>
      <c r="C5583" s="227" t="s">
        <v>69</v>
      </c>
      <c r="D5583" s="230">
        <v>125</v>
      </c>
      <c r="E5583" s="231">
        <v>4.8499071599999999E-3</v>
      </c>
      <c r="F5583" s="231">
        <v>7.7009235999999997E-4</v>
      </c>
      <c r="G5583" s="231">
        <v>6.0111089999999995E-4</v>
      </c>
      <c r="H5583" s="231">
        <v>3.47870346E-3</v>
      </c>
    </row>
    <row r="5584" spans="1:8">
      <c r="A5584" s="227" t="s">
        <v>136</v>
      </c>
      <c r="B5584" s="227" t="s">
        <v>110</v>
      </c>
      <c r="C5584" s="227" t="s">
        <v>69</v>
      </c>
      <c r="D5584" s="230">
        <v>6</v>
      </c>
      <c r="E5584" s="231">
        <v>5.9876540400000001E-3</v>
      </c>
      <c r="F5584" s="231">
        <v>7.2145034000000005E-4</v>
      </c>
      <c r="G5584" s="231">
        <v>5.5169732999999996E-4</v>
      </c>
      <c r="H5584" s="231">
        <v>4.7145058999999998E-3</v>
      </c>
    </row>
    <row r="5585" spans="1:8">
      <c r="A5585" s="227" t="s">
        <v>136</v>
      </c>
      <c r="B5585" s="227" t="s">
        <v>108</v>
      </c>
      <c r="C5585" s="227" t="s">
        <v>70</v>
      </c>
      <c r="D5585" s="230">
        <v>29</v>
      </c>
      <c r="E5585" s="231">
        <v>6.3589556700000003E-3</v>
      </c>
      <c r="F5585" s="231">
        <v>9.7940594999999992E-4</v>
      </c>
      <c r="G5585" s="231">
        <v>1.8019634000000001E-3</v>
      </c>
      <c r="H5585" s="231">
        <v>3.5775859100000001E-3</v>
      </c>
    </row>
    <row r="5586" spans="1:8">
      <c r="A5586" s="227" t="s">
        <v>136</v>
      </c>
      <c r="B5586" s="227" t="s">
        <v>109</v>
      </c>
      <c r="C5586" s="227" t="s">
        <v>70</v>
      </c>
      <c r="D5586" s="230">
        <v>60</v>
      </c>
      <c r="E5586" s="231">
        <v>8.5372296900000002E-3</v>
      </c>
      <c r="F5586" s="231">
        <v>9.6431303000000005E-4</v>
      </c>
      <c r="G5586" s="231">
        <v>2.1786263E-3</v>
      </c>
      <c r="H5586" s="231">
        <v>5.3942899199999998E-3</v>
      </c>
    </row>
    <row r="5587" spans="1:8">
      <c r="A5587" s="227" t="s">
        <v>136</v>
      </c>
      <c r="B5587" s="227" t="s">
        <v>110</v>
      </c>
      <c r="C5587" s="227" t="s">
        <v>70</v>
      </c>
      <c r="D5587" s="230">
        <v>14</v>
      </c>
      <c r="E5587" s="231">
        <v>8.5995367499999992E-3</v>
      </c>
      <c r="F5587" s="231">
        <v>9.1104467999999995E-4</v>
      </c>
      <c r="G5587" s="231">
        <v>2.5024799E-3</v>
      </c>
      <c r="H5587" s="231">
        <v>5.1860116000000001E-3</v>
      </c>
    </row>
    <row r="5588" spans="1:8">
      <c r="A5588" s="227" t="s">
        <v>136</v>
      </c>
      <c r="B5588" s="227" t="s">
        <v>108</v>
      </c>
      <c r="C5588" s="227" t="s">
        <v>71</v>
      </c>
      <c r="D5588" s="230">
        <v>21</v>
      </c>
      <c r="E5588" s="231">
        <v>6.0019839199999996E-3</v>
      </c>
      <c r="F5588" s="231">
        <v>7.6774671999999997E-4</v>
      </c>
      <c r="G5588" s="231">
        <v>1.4037696699999999E-3</v>
      </c>
      <c r="H5588" s="231">
        <v>3.83046715E-3</v>
      </c>
    </row>
    <row r="5589" spans="1:8">
      <c r="A5589" s="227" t="s">
        <v>136</v>
      </c>
      <c r="B5589" s="227" t="s">
        <v>109</v>
      </c>
      <c r="C5589" s="227" t="s">
        <v>71</v>
      </c>
      <c r="D5589" s="230">
        <v>79</v>
      </c>
      <c r="E5589" s="231">
        <v>6.3771681000000004E-3</v>
      </c>
      <c r="F5589" s="231">
        <v>6.8140504999999996E-4</v>
      </c>
      <c r="G5589" s="231">
        <v>1.3163675100000001E-3</v>
      </c>
      <c r="H5589" s="231">
        <v>4.3793949800000004E-3</v>
      </c>
    </row>
    <row r="5590" spans="1:8">
      <c r="A5590" s="227" t="s">
        <v>136</v>
      </c>
      <c r="B5590" s="227" t="s">
        <v>110</v>
      </c>
      <c r="C5590" s="227" t="s">
        <v>71</v>
      </c>
      <c r="D5590" s="230">
        <v>10</v>
      </c>
      <c r="E5590" s="231">
        <v>7.0196756800000003E-3</v>
      </c>
      <c r="F5590" s="231">
        <v>5.8912006000000003E-4</v>
      </c>
      <c r="G5590" s="231">
        <v>1.2384256900000001E-3</v>
      </c>
      <c r="H5590" s="231">
        <v>5.1921293699999996E-3</v>
      </c>
    </row>
    <row r="5591" spans="1:8">
      <c r="A5591" s="227" t="s">
        <v>136</v>
      </c>
      <c r="B5591" s="227" t="s">
        <v>108</v>
      </c>
      <c r="C5591" s="227" t="s">
        <v>72</v>
      </c>
      <c r="D5591" s="230">
        <v>32</v>
      </c>
      <c r="E5591" s="231">
        <v>5.5240882699999997E-3</v>
      </c>
      <c r="F5591" s="231">
        <v>6.8576360000000003E-4</v>
      </c>
      <c r="G5591" s="231">
        <v>1.0163481000000001E-3</v>
      </c>
      <c r="H5591" s="231">
        <v>3.8219760299999998E-3</v>
      </c>
    </row>
    <row r="5592" spans="1:8">
      <c r="A5592" s="227" t="s">
        <v>136</v>
      </c>
      <c r="B5592" s="227" t="s">
        <v>109</v>
      </c>
      <c r="C5592" s="227" t="s">
        <v>72</v>
      </c>
      <c r="D5592" s="230">
        <v>141</v>
      </c>
      <c r="E5592" s="231">
        <v>6.3532635100000002E-3</v>
      </c>
      <c r="F5592" s="231">
        <v>7.3671833000000001E-4</v>
      </c>
      <c r="G5592" s="231">
        <v>1.16988421E-3</v>
      </c>
      <c r="H5592" s="231">
        <v>4.4466604899999996E-3</v>
      </c>
    </row>
    <row r="5593" spans="1:8">
      <c r="A5593" s="227" t="s">
        <v>136</v>
      </c>
      <c r="B5593" s="227" t="s">
        <v>110</v>
      </c>
      <c r="C5593" s="227" t="s">
        <v>72</v>
      </c>
      <c r="D5593" s="230">
        <v>9</v>
      </c>
      <c r="E5593" s="231">
        <v>5.3909462099999998E-3</v>
      </c>
      <c r="F5593" s="231">
        <v>6.6615200000000004E-4</v>
      </c>
      <c r="G5593" s="231">
        <v>1.35030848E-3</v>
      </c>
      <c r="H5593" s="231">
        <v>3.37448533E-3</v>
      </c>
    </row>
    <row r="5594" spans="1:8">
      <c r="A5594" s="227" t="s">
        <v>136</v>
      </c>
      <c r="B5594" s="227" t="s">
        <v>108</v>
      </c>
      <c r="C5594" s="227" t="s">
        <v>73</v>
      </c>
      <c r="D5594" s="230">
        <v>125</v>
      </c>
      <c r="E5594" s="231">
        <v>5.3449071499999997E-3</v>
      </c>
      <c r="F5594" s="231">
        <v>6.5564791000000003E-4</v>
      </c>
      <c r="G5594" s="231">
        <v>1.51731456E-3</v>
      </c>
      <c r="H5594" s="231">
        <v>3.17194419E-3</v>
      </c>
    </row>
    <row r="5595" spans="1:8">
      <c r="A5595" s="227" t="s">
        <v>136</v>
      </c>
      <c r="B5595" s="227" t="s">
        <v>109</v>
      </c>
      <c r="C5595" s="227" t="s">
        <v>73</v>
      </c>
      <c r="D5595" s="230">
        <v>220</v>
      </c>
      <c r="E5595" s="231">
        <v>7.5104164299999998E-3</v>
      </c>
      <c r="F5595" s="231">
        <v>6.4067735999999995E-4</v>
      </c>
      <c r="G5595" s="231">
        <v>1.62257972E-3</v>
      </c>
      <c r="H5595" s="231">
        <v>5.2471588600000001E-3</v>
      </c>
    </row>
    <row r="5596" spans="1:8">
      <c r="A5596" s="227" t="s">
        <v>136</v>
      </c>
      <c r="B5596" s="227" t="s">
        <v>110</v>
      </c>
      <c r="C5596" s="227" t="s">
        <v>73</v>
      </c>
      <c r="D5596" s="230">
        <v>25</v>
      </c>
      <c r="E5596" s="231">
        <v>6.3171293799999997E-3</v>
      </c>
      <c r="F5596" s="231">
        <v>7.8564787999999995E-4</v>
      </c>
      <c r="G5596" s="231">
        <v>1.85601824E-3</v>
      </c>
      <c r="H5596" s="231">
        <v>3.6754627400000001E-3</v>
      </c>
    </row>
    <row r="5597" spans="1:8">
      <c r="A5597" s="227" t="s">
        <v>136</v>
      </c>
      <c r="B5597" s="227" t="s">
        <v>108</v>
      </c>
      <c r="C5597" s="227" t="s">
        <v>74</v>
      </c>
      <c r="D5597" s="230">
        <v>114</v>
      </c>
      <c r="E5597" s="231">
        <v>5.7768841E-3</v>
      </c>
      <c r="F5597" s="231">
        <v>8.2876436999999999E-4</v>
      </c>
      <c r="G5597" s="231">
        <v>1.1960889300000001E-3</v>
      </c>
      <c r="H5597" s="231">
        <v>3.75203031E-3</v>
      </c>
    </row>
    <row r="5598" spans="1:8">
      <c r="A5598" s="227" t="s">
        <v>136</v>
      </c>
      <c r="B5598" s="227" t="s">
        <v>109</v>
      </c>
      <c r="C5598" s="227" t="s">
        <v>74</v>
      </c>
      <c r="D5598" s="230">
        <v>204</v>
      </c>
      <c r="E5598" s="231">
        <v>7.24451911E-3</v>
      </c>
      <c r="F5598" s="231">
        <v>7.2984727000000005E-4</v>
      </c>
      <c r="G5598" s="231">
        <v>1.7206220199999999E-3</v>
      </c>
      <c r="H5598" s="231">
        <v>4.7940493400000003E-3</v>
      </c>
    </row>
    <row r="5599" spans="1:8">
      <c r="A5599" s="227" t="s">
        <v>136</v>
      </c>
      <c r="B5599" s="227" t="s">
        <v>110</v>
      </c>
      <c r="C5599" s="227" t="s">
        <v>74</v>
      </c>
      <c r="D5599" s="230">
        <v>55</v>
      </c>
      <c r="E5599" s="231">
        <v>6.0075755099999999E-3</v>
      </c>
      <c r="F5599" s="231">
        <v>9.2045432000000004E-4</v>
      </c>
      <c r="G5599" s="231">
        <v>1.1022724800000001E-3</v>
      </c>
      <c r="H5599" s="231">
        <v>3.9848482699999998E-3</v>
      </c>
    </row>
    <row r="5600" spans="1:8">
      <c r="A5600" s="227" t="s">
        <v>136</v>
      </c>
      <c r="B5600" s="227" t="s">
        <v>108</v>
      </c>
      <c r="C5600" s="227" t="s">
        <v>75</v>
      </c>
      <c r="D5600" s="230">
        <v>12</v>
      </c>
      <c r="E5600" s="231">
        <v>6.0040506299999996E-3</v>
      </c>
      <c r="F5600" s="231">
        <v>5.8738401999999996E-4</v>
      </c>
      <c r="G5600" s="231">
        <v>7.6195970999999997E-4</v>
      </c>
      <c r="H5600" s="231">
        <v>4.65470659E-3</v>
      </c>
    </row>
    <row r="5601" spans="1:8">
      <c r="A5601" s="227" t="s">
        <v>136</v>
      </c>
      <c r="B5601" s="227" t="s">
        <v>109</v>
      </c>
      <c r="C5601" s="227" t="s">
        <v>75</v>
      </c>
      <c r="D5601" s="230">
        <v>103</v>
      </c>
      <c r="E5601" s="231">
        <v>5.8178260699999996E-3</v>
      </c>
      <c r="F5601" s="231">
        <v>5.5420689000000003E-4</v>
      </c>
      <c r="G5601" s="231">
        <v>1.1003234E-3</v>
      </c>
      <c r="H5601" s="231">
        <v>4.1632953400000004E-3</v>
      </c>
    </row>
    <row r="5602" spans="1:8">
      <c r="A5602" s="227" t="s">
        <v>136</v>
      </c>
      <c r="B5602" s="227" t="s">
        <v>110</v>
      </c>
      <c r="C5602" s="227" t="s">
        <v>75</v>
      </c>
      <c r="D5602" s="230">
        <v>6</v>
      </c>
      <c r="E5602" s="231">
        <v>7.7295523100000003E-3</v>
      </c>
      <c r="F5602" s="231">
        <v>6.0956759000000001E-4</v>
      </c>
      <c r="G5602" s="231">
        <v>9.0277754000000002E-4</v>
      </c>
      <c r="H5602" s="231">
        <v>6.2172064700000002E-3</v>
      </c>
    </row>
    <row r="5603" spans="1:8">
      <c r="A5603" s="227" t="s">
        <v>136</v>
      </c>
      <c r="B5603" s="227" t="s">
        <v>108</v>
      </c>
      <c r="C5603" s="227" t="s">
        <v>76</v>
      </c>
      <c r="D5603" s="230">
        <v>105</v>
      </c>
      <c r="E5603" s="231">
        <v>5.1435182600000004E-3</v>
      </c>
      <c r="F5603" s="231">
        <v>1.0313048500000001E-3</v>
      </c>
      <c r="G5603" s="231">
        <v>9.8919728999999996E-4</v>
      </c>
      <c r="H5603" s="231">
        <v>3.1230156399999999E-3</v>
      </c>
    </row>
    <row r="5604" spans="1:8">
      <c r="A5604" s="227" t="s">
        <v>136</v>
      </c>
      <c r="B5604" s="227" t="s">
        <v>109</v>
      </c>
      <c r="C5604" s="227" t="s">
        <v>76</v>
      </c>
      <c r="D5604" s="230">
        <v>103</v>
      </c>
      <c r="E5604" s="231">
        <v>6.6619468800000001E-3</v>
      </c>
      <c r="F5604" s="231">
        <v>8.0681383999999998E-4</v>
      </c>
      <c r="G5604" s="231">
        <v>1.0226759999999999E-3</v>
      </c>
      <c r="H5604" s="231">
        <v>4.8324566099999999E-3</v>
      </c>
    </row>
    <row r="5605" spans="1:8">
      <c r="A5605" s="227" t="s">
        <v>136</v>
      </c>
      <c r="B5605" s="227" t="s">
        <v>110</v>
      </c>
      <c r="C5605" s="227" t="s">
        <v>76</v>
      </c>
      <c r="D5605" s="230">
        <v>12</v>
      </c>
      <c r="E5605" s="231">
        <v>4.7058253399999998E-3</v>
      </c>
      <c r="F5605" s="231">
        <v>7.0505375000000001E-4</v>
      </c>
      <c r="G5605" s="231">
        <v>1.0995368E-3</v>
      </c>
      <c r="H5605" s="231">
        <v>2.90123431E-3</v>
      </c>
    </row>
    <row r="5606" spans="1:8">
      <c r="A5606" s="227" t="s">
        <v>136</v>
      </c>
      <c r="B5606" s="227" t="s">
        <v>108</v>
      </c>
      <c r="C5606" s="227" t="s">
        <v>77</v>
      </c>
      <c r="D5606" s="230">
        <v>133</v>
      </c>
      <c r="E5606" s="231">
        <v>6.3386763000000002E-3</v>
      </c>
      <c r="F5606" s="231">
        <v>1.10597651E-3</v>
      </c>
      <c r="G5606" s="231">
        <v>1.23894781E-3</v>
      </c>
      <c r="H5606" s="231">
        <v>3.9937515E-3</v>
      </c>
    </row>
    <row r="5607" spans="1:8">
      <c r="A5607" s="227" t="s">
        <v>136</v>
      </c>
      <c r="B5607" s="227" t="s">
        <v>109</v>
      </c>
      <c r="C5607" s="227" t="s">
        <v>77</v>
      </c>
      <c r="D5607" s="230">
        <v>234</v>
      </c>
      <c r="E5607" s="231">
        <v>6.8182670100000002E-3</v>
      </c>
      <c r="F5607" s="231">
        <v>8.4713294000000005E-4</v>
      </c>
      <c r="G5607" s="231">
        <v>1.3143496400000001E-3</v>
      </c>
      <c r="H5607" s="231">
        <v>4.65678394E-3</v>
      </c>
    </row>
    <row r="5608" spans="1:8">
      <c r="A5608" s="227" t="s">
        <v>136</v>
      </c>
      <c r="B5608" s="227" t="s">
        <v>110</v>
      </c>
      <c r="C5608" s="227" t="s">
        <v>77</v>
      </c>
      <c r="D5608" s="230">
        <v>54</v>
      </c>
      <c r="E5608" s="231">
        <v>6.24185503E-3</v>
      </c>
      <c r="F5608" s="231">
        <v>7.9732486999999996E-4</v>
      </c>
      <c r="G5608" s="231">
        <v>1.1636228899999999E-3</v>
      </c>
      <c r="H5608" s="231">
        <v>4.2809068200000003E-3</v>
      </c>
    </row>
    <row r="5609" spans="1:8">
      <c r="A5609" s="227" t="s">
        <v>136</v>
      </c>
      <c r="B5609" s="227" t="s">
        <v>108</v>
      </c>
      <c r="C5609" s="227" t="s">
        <v>78</v>
      </c>
      <c r="D5609" s="230">
        <v>42</v>
      </c>
      <c r="E5609" s="231">
        <v>6.6308418700000002E-3</v>
      </c>
      <c r="F5609" s="231">
        <v>1.0328481100000001E-3</v>
      </c>
      <c r="G5609" s="231">
        <v>1.23870123E-3</v>
      </c>
      <c r="H5609" s="231">
        <v>4.3592921400000002E-3</v>
      </c>
    </row>
    <row r="5610" spans="1:8">
      <c r="A5610" s="227" t="s">
        <v>136</v>
      </c>
      <c r="B5610" s="227" t="s">
        <v>109</v>
      </c>
      <c r="C5610" s="227" t="s">
        <v>78</v>
      </c>
      <c r="D5610" s="230">
        <v>104</v>
      </c>
      <c r="E5610" s="231">
        <v>7.74272146E-3</v>
      </c>
      <c r="F5610" s="231">
        <v>1.0454503099999999E-3</v>
      </c>
      <c r="G5610" s="231">
        <v>1.55871593E-3</v>
      </c>
      <c r="H5610" s="231">
        <v>5.1385547800000004E-3</v>
      </c>
    </row>
    <row r="5611" spans="1:8">
      <c r="A5611" s="227" t="s">
        <v>136</v>
      </c>
      <c r="B5611" s="227" t="s">
        <v>110</v>
      </c>
      <c r="C5611" s="227" t="s">
        <v>78</v>
      </c>
      <c r="D5611" s="230">
        <v>16</v>
      </c>
      <c r="E5611" s="231">
        <v>5.8940970399999999E-3</v>
      </c>
      <c r="F5611" s="231">
        <v>7.1108198E-4</v>
      </c>
      <c r="G5611" s="231">
        <v>9.2592559999999996E-4</v>
      </c>
      <c r="H5611" s="231">
        <v>4.2570889199999998E-3</v>
      </c>
    </row>
    <row r="5612" spans="1:8">
      <c r="A5612" s="227" t="s">
        <v>136</v>
      </c>
      <c r="B5612" s="227" t="s">
        <v>108</v>
      </c>
      <c r="C5612" s="227" t="s">
        <v>79</v>
      </c>
      <c r="D5612" s="230">
        <v>1434</v>
      </c>
      <c r="E5612" s="231">
        <v>4.7366855399999996E-3</v>
      </c>
      <c r="F5612" s="231">
        <v>1.08445983E-3</v>
      </c>
      <c r="G5612" s="231">
        <v>6.6696989999999999E-4</v>
      </c>
      <c r="H5612" s="231">
        <v>2.98525533E-3</v>
      </c>
    </row>
    <row r="5613" spans="1:8">
      <c r="A5613" s="227" t="s">
        <v>136</v>
      </c>
      <c r="B5613" s="227" t="s">
        <v>109</v>
      </c>
      <c r="C5613" s="227" t="s">
        <v>79</v>
      </c>
      <c r="D5613" s="230">
        <v>815</v>
      </c>
      <c r="E5613" s="231">
        <v>4.8882780000000002E-3</v>
      </c>
      <c r="F5613" s="231">
        <v>8.6334046999999995E-4</v>
      </c>
      <c r="G5613" s="231">
        <v>7.2851318000000001E-4</v>
      </c>
      <c r="H5613" s="231">
        <v>3.2964238600000002E-3</v>
      </c>
    </row>
    <row r="5614" spans="1:8">
      <c r="A5614" s="227" t="s">
        <v>136</v>
      </c>
      <c r="B5614" s="227" t="s">
        <v>110</v>
      </c>
      <c r="C5614" s="227" t="s">
        <v>79</v>
      </c>
      <c r="D5614" s="230">
        <v>162</v>
      </c>
      <c r="E5614" s="231">
        <v>4.6096248199999999E-3</v>
      </c>
      <c r="F5614" s="231">
        <v>9.0249175999999995E-4</v>
      </c>
      <c r="G5614" s="231">
        <v>6.9030039999999995E-4</v>
      </c>
      <c r="H5614" s="231">
        <v>3.0168321799999998E-3</v>
      </c>
    </row>
    <row r="5615" spans="1:8">
      <c r="A5615" s="227" t="s">
        <v>136</v>
      </c>
      <c r="B5615" s="227" t="s">
        <v>108</v>
      </c>
      <c r="C5615" s="227" t="s">
        <v>80</v>
      </c>
      <c r="D5615" s="230">
        <v>277</v>
      </c>
      <c r="E5615" s="231">
        <v>4.6315514400000002E-3</v>
      </c>
      <c r="F5615" s="231">
        <v>1.1094395199999999E-3</v>
      </c>
      <c r="G5615" s="231">
        <v>4.8372919999999998E-4</v>
      </c>
      <c r="H5615" s="231">
        <v>3.0383822499999999E-3</v>
      </c>
    </row>
    <row r="5616" spans="1:8">
      <c r="A5616" s="227" t="s">
        <v>136</v>
      </c>
      <c r="B5616" s="227" t="s">
        <v>109</v>
      </c>
      <c r="C5616" s="227" t="s">
        <v>80</v>
      </c>
      <c r="D5616" s="230">
        <v>536</v>
      </c>
      <c r="E5616" s="231">
        <v>5.0001293100000004E-3</v>
      </c>
      <c r="F5616" s="231">
        <v>8.9521984000000005E-4</v>
      </c>
      <c r="G5616" s="231">
        <v>5.0347198000000001E-4</v>
      </c>
      <c r="H5616" s="231">
        <v>3.6014370099999998E-3</v>
      </c>
    </row>
    <row r="5617" spans="1:8">
      <c r="A5617" s="227" t="s">
        <v>136</v>
      </c>
      <c r="B5617" s="227" t="s">
        <v>110</v>
      </c>
      <c r="C5617" s="227" t="s">
        <v>80</v>
      </c>
      <c r="D5617" s="230">
        <v>65</v>
      </c>
      <c r="E5617" s="231">
        <v>4.8689456700000003E-3</v>
      </c>
      <c r="F5617" s="231">
        <v>1.0078345200000001E-3</v>
      </c>
      <c r="G5617" s="231">
        <v>5.0569776000000005E-4</v>
      </c>
      <c r="H5617" s="231">
        <v>3.3554128699999999E-3</v>
      </c>
    </row>
    <row r="5618" spans="1:8">
      <c r="A5618" s="227" t="s">
        <v>136</v>
      </c>
      <c r="B5618" s="227" t="s">
        <v>108</v>
      </c>
      <c r="C5618" s="227" t="s">
        <v>119</v>
      </c>
      <c r="D5618" s="230">
        <v>110</v>
      </c>
      <c r="E5618" s="231">
        <v>5.8062918699999999E-3</v>
      </c>
      <c r="F5618" s="231">
        <v>1.0998524500000001E-3</v>
      </c>
      <c r="G5618" s="231">
        <v>1.0656563400000001E-3</v>
      </c>
      <c r="H5618" s="231">
        <v>3.6407825699999999E-3</v>
      </c>
    </row>
    <row r="5619" spans="1:8">
      <c r="A5619" s="227" t="s">
        <v>136</v>
      </c>
      <c r="B5619" s="227" t="s">
        <v>109</v>
      </c>
      <c r="C5619" s="227" t="s">
        <v>119</v>
      </c>
      <c r="D5619" s="230">
        <v>194</v>
      </c>
      <c r="E5619" s="231">
        <v>6.4097100599999996E-3</v>
      </c>
      <c r="F5619" s="231">
        <v>9.1894546999999997E-4</v>
      </c>
      <c r="G5619" s="231">
        <v>9.5832117999999997E-4</v>
      </c>
      <c r="H5619" s="231">
        <v>4.5324429899999998E-3</v>
      </c>
    </row>
    <row r="5620" spans="1:8">
      <c r="A5620" s="227" t="s">
        <v>136</v>
      </c>
      <c r="B5620" s="227" t="s">
        <v>110</v>
      </c>
      <c r="C5620" s="227" t="s">
        <v>119</v>
      </c>
      <c r="D5620" s="230">
        <v>33</v>
      </c>
      <c r="E5620" s="231">
        <v>6.3233022000000003E-3</v>
      </c>
      <c r="F5620" s="231">
        <v>1.0774407899999999E-3</v>
      </c>
      <c r="G5620" s="231">
        <v>9.7362491000000002E-4</v>
      </c>
      <c r="H5620" s="231">
        <v>4.2722360200000004E-3</v>
      </c>
    </row>
    <row r="5621" spans="1:8">
      <c r="A5621" s="227" t="s">
        <v>136</v>
      </c>
      <c r="B5621" s="227" t="s">
        <v>108</v>
      </c>
      <c r="C5621" s="227" t="s">
        <v>82</v>
      </c>
      <c r="D5621" s="230">
        <v>38</v>
      </c>
      <c r="E5621" s="231">
        <v>6.4303115900000004E-3</v>
      </c>
      <c r="F5621" s="231">
        <v>1.28137163E-3</v>
      </c>
      <c r="G5621" s="231">
        <v>1.0672511799999999E-3</v>
      </c>
      <c r="H5621" s="231">
        <v>4.0816883500000003E-3</v>
      </c>
    </row>
    <row r="5622" spans="1:8">
      <c r="A5622" s="227" t="s">
        <v>136</v>
      </c>
      <c r="B5622" s="227" t="s">
        <v>109</v>
      </c>
      <c r="C5622" s="227" t="s">
        <v>82</v>
      </c>
      <c r="D5622" s="230">
        <v>106</v>
      </c>
      <c r="E5622" s="231">
        <v>8.0467109799999999E-3</v>
      </c>
      <c r="F5622" s="231">
        <v>1.1678893800000001E-3</v>
      </c>
      <c r="G5622" s="231">
        <v>1.6048652399999999E-3</v>
      </c>
      <c r="H5622" s="231">
        <v>5.2739559100000001E-3</v>
      </c>
    </row>
    <row r="5623" spans="1:8">
      <c r="A5623" s="227" t="s">
        <v>136</v>
      </c>
      <c r="B5623" s="227" t="s">
        <v>110</v>
      </c>
      <c r="C5623" s="227" t="s">
        <v>82</v>
      </c>
      <c r="D5623" s="230">
        <v>14</v>
      </c>
      <c r="E5623" s="231">
        <v>7.71163992E-3</v>
      </c>
      <c r="F5623" s="231">
        <v>1.3045633300000001E-3</v>
      </c>
      <c r="G5623" s="231">
        <v>1.78736755E-3</v>
      </c>
      <c r="H5623" s="231">
        <v>4.6197087699999997E-3</v>
      </c>
    </row>
    <row r="5624" spans="1:8">
      <c r="A5624" s="227" t="s">
        <v>136</v>
      </c>
      <c r="B5624" s="227" t="s">
        <v>108</v>
      </c>
      <c r="C5624" s="227" t="s">
        <v>83</v>
      </c>
      <c r="D5624" s="230">
        <v>63</v>
      </c>
      <c r="E5624" s="231">
        <v>5.0924086499999997E-3</v>
      </c>
      <c r="F5624" s="231">
        <v>9.3180460000000004E-4</v>
      </c>
      <c r="G5624" s="231">
        <v>6.8801411999999998E-4</v>
      </c>
      <c r="H5624" s="231">
        <v>3.4725894399999999E-3</v>
      </c>
    </row>
    <row r="5625" spans="1:8">
      <c r="A5625" s="227" t="s">
        <v>136</v>
      </c>
      <c r="B5625" s="227" t="s">
        <v>109</v>
      </c>
      <c r="C5625" s="227" t="s">
        <v>83</v>
      </c>
      <c r="D5625" s="230">
        <v>94</v>
      </c>
      <c r="E5625" s="231">
        <v>5.7818653899999999E-3</v>
      </c>
      <c r="F5625" s="231">
        <v>8.2459098999999999E-4</v>
      </c>
      <c r="G5625" s="231">
        <v>8.6263764999999998E-4</v>
      </c>
      <c r="H5625" s="231">
        <v>4.0946362700000002E-3</v>
      </c>
    </row>
    <row r="5626" spans="1:8">
      <c r="A5626" s="227" t="s">
        <v>136</v>
      </c>
      <c r="B5626" s="227" t="s">
        <v>110</v>
      </c>
      <c r="C5626" s="227" t="s">
        <v>83</v>
      </c>
      <c r="D5626" s="230">
        <v>25</v>
      </c>
      <c r="E5626" s="231">
        <v>5.56527755E-3</v>
      </c>
      <c r="F5626" s="231">
        <v>9.3101820999999996E-4</v>
      </c>
      <c r="G5626" s="231">
        <v>5.3287015999999997E-4</v>
      </c>
      <c r="H5626" s="231">
        <v>4.10138866E-3</v>
      </c>
    </row>
    <row r="5627" spans="1:8">
      <c r="A5627" s="227" t="s">
        <v>136</v>
      </c>
      <c r="B5627" s="227" t="s">
        <v>108</v>
      </c>
      <c r="C5627" s="227" t="s">
        <v>84</v>
      </c>
      <c r="D5627" s="230">
        <v>37</v>
      </c>
      <c r="E5627" s="231">
        <v>4.6530903399999999E-3</v>
      </c>
      <c r="F5627" s="231">
        <v>9.5751978999999998E-4</v>
      </c>
      <c r="G5627" s="231">
        <v>7.1634108000000001E-4</v>
      </c>
      <c r="H5627" s="231">
        <v>2.9792289899999999E-3</v>
      </c>
    </row>
    <row r="5628" spans="1:8">
      <c r="A5628" s="227" t="s">
        <v>136</v>
      </c>
      <c r="B5628" s="227" t="s">
        <v>109</v>
      </c>
      <c r="C5628" s="227" t="s">
        <v>84</v>
      </c>
      <c r="D5628" s="230">
        <v>164</v>
      </c>
      <c r="E5628" s="231">
        <v>5.9113169500000003E-3</v>
      </c>
      <c r="F5628" s="231">
        <v>8.5323484000000003E-4</v>
      </c>
      <c r="G5628" s="231">
        <v>1.02451705E-3</v>
      </c>
      <c r="H5628" s="231">
        <v>4.0335646000000001E-3</v>
      </c>
    </row>
    <row r="5629" spans="1:8">
      <c r="A5629" s="227" t="s">
        <v>136</v>
      </c>
      <c r="B5629" s="227" t="s">
        <v>110</v>
      </c>
      <c r="C5629" s="227" t="s">
        <v>84</v>
      </c>
      <c r="D5629" s="230">
        <v>19</v>
      </c>
      <c r="E5629" s="231">
        <v>4.9226362100000002E-3</v>
      </c>
      <c r="F5629" s="231">
        <v>9.6613033000000003E-4</v>
      </c>
      <c r="G5629" s="231">
        <v>5.9149590000000002E-4</v>
      </c>
      <c r="H5629" s="231">
        <v>3.3650094900000002E-3</v>
      </c>
    </row>
    <row r="5630" spans="1:8">
      <c r="A5630" s="227" t="s">
        <v>136</v>
      </c>
      <c r="B5630" s="227" t="s">
        <v>108</v>
      </c>
      <c r="C5630" s="227" t="s">
        <v>87</v>
      </c>
      <c r="D5630" s="230">
        <v>77</v>
      </c>
      <c r="E5630" s="231">
        <v>5.9606479200000001E-3</v>
      </c>
      <c r="F5630" s="231">
        <v>9.5493602000000001E-4</v>
      </c>
      <c r="G5630" s="231">
        <v>1.0619586199999999E-3</v>
      </c>
      <c r="H5630" s="231">
        <v>3.9437527700000004E-3</v>
      </c>
    </row>
    <row r="5631" spans="1:8">
      <c r="A5631" s="227" t="s">
        <v>136</v>
      </c>
      <c r="B5631" s="227" t="s">
        <v>109</v>
      </c>
      <c r="C5631" s="227" t="s">
        <v>87</v>
      </c>
      <c r="D5631" s="230">
        <v>163</v>
      </c>
      <c r="E5631" s="231">
        <v>6.9609177300000002E-3</v>
      </c>
      <c r="F5631" s="231">
        <v>8.4732137999999995E-4</v>
      </c>
      <c r="G5631" s="231">
        <v>1.1067794599999999E-3</v>
      </c>
      <c r="H5631" s="231">
        <v>5.00681639E-3</v>
      </c>
    </row>
    <row r="5632" spans="1:8">
      <c r="A5632" s="227" t="s">
        <v>136</v>
      </c>
      <c r="B5632" s="227" t="s">
        <v>110</v>
      </c>
      <c r="C5632" s="227" t="s">
        <v>87</v>
      </c>
      <c r="D5632" s="230">
        <v>42</v>
      </c>
      <c r="E5632" s="231">
        <v>7.85190677E-3</v>
      </c>
      <c r="F5632" s="231">
        <v>9.6340363999999998E-4</v>
      </c>
      <c r="G5632" s="231">
        <v>1.37814128E-3</v>
      </c>
      <c r="H5632" s="231">
        <v>5.5103613199999997E-3</v>
      </c>
    </row>
    <row r="5633" spans="1:8">
      <c r="A5633" s="227" t="s">
        <v>136</v>
      </c>
      <c r="B5633" s="227" t="s">
        <v>108</v>
      </c>
      <c r="C5633" s="227" t="s">
        <v>88</v>
      </c>
      <c r="D5633" s="230">
        <v>73</v>
      </c>
      <c r="E5633" s="231">
        <v>4.9850961499999999E-3</v>
      </c>
      <c r="F5633" s="231">
        <v>1.0879627299999999E-3</v>
      </c>
      <c r="G5633" s="231">
        <v>5.8536250999999999E-4</v>
      </c>
      <c r="H5633" s="231">
        <v>3.3117704499999998E-3</v>
      </c>
    </row>
    <row r="5634" spans="1:8">
      <c r="A5634" s="227" t="s">
        <v>136</v>
      </c>
      <c r="B5634" s="227" t="s">
        <v>109</v>
      </c>
      <c r="C5634" s="227" t="s">
        <v>88</v>
      </c>
      <c r="D5634" s="230">
        <v>273</v>
      </c>
      <c r="E5634" s="231">
        <v>5.4464707299999998E-3</v>
      </c>
      <c r="F5634" s="231">
        <v>8.2782159999999995E-4</v>
      </c>
      <c r="G5634" s="231">
        <v>7.8356035E-4</v>
      </c>
      <c r="H5634" s="231">
        <v>3.8350882800000001E-3</v>
      </c>
    </row>
    <row r="5635" spans="1:8">
      <c r="A5635" s="227" t="s">
        <v>136</v>
      </c>
      <c r="B5635" s="227" t="s">
        <v>110</v>
      </c>
      <c r="C5635" s="227" t="s">
        <v>88</v>
      </c>
      <c r="D5635" s="230">
        <v>39</v>
      </c>
      <c r="E5635" s="231">
        <v>5.0362058500000003E-3</v>
      </c>
      <c r="F5635" s="231">
        <v>9.5678988000000005E-4</v>
      </c>
      <c r="G5635" s="231">
        <v>6.1372244000000001E-4</v>
      </c>
      <c r="H5635" s="231">
        <v>3.4656930100000001E-3</v>
      </c>
    </row>
    <row r="5636" spans="1:8">
      <c r="A5636" s="227" t="s">
        <v>136</v>
      </c>
      <c r="B5636" s="227" t="s">
        <v>108</v>
      </c>
      <c r="C5636" s="227" t="s">
        <v>89</v>
      </c>
      <c r="D5636" s="230">
        <v>47</v>
      </c>
      <c r="E5636" s="231">
        <v>5.7461581299999998E-3</v>
      </c>
      <c r="F5636" s="231">
        <v>1.53491902E-3</v>
      </c>
      <c r="G5636" s="231">
        <v>9.0918021999999998E-4</v>
      </c>
      <c r="H5636" s="231">
        <v>3.3020584899999999E-3</v>
      </c>
    </row>
    <row r="5637" spans="1:8">
      <c r="A5637" s="227" t="s">
        <v>136</v>
      </c>
      <c r="B5637" s="227" t="s">
        <v>109</v>
      </c>
      <c r="C5637" s="227" t="s">
        <v>89</v>
      </c>
      <c r="D5637" s="230">
        <v>122</v>
      </c>
      <c r="E5637" s="231">
        <v>6.2130955299999997E-3</v>
      </c>
      <c r="F5637" s="231">
        <v>8.8702922E-4</v>
      </c>
      <c r="G5637" s="231">
        <v>9.6785796999999995E-4</v>
      </c>
      <c r="H5637" s="231">
        <v>4.3582078700000002E-3</v>
      </c>
    </row>
    <row r="5638" spans="1:8">
      <c r="A5638" s="227" t="s">
        <v>136</v>
      </c>
      <c r="B5638" s="227" t="s">
        <v>110</v>
      </c>
      <c r="C5638" s="227" t="s">
        <v>89</v>
      </c>
      <c r="D5638" s="230">
        <v>12</v>
      </c>
      <c r="E5638" s="231">
        <v>5.4263115100000002E-3</v>
      </c>
      <c r="F5638" s="231">
        <v>1.0532406199999999E-3</v>
      </c>
      <c r="G5638" s="231">
        <v>7.4845653000000004E-4</v>
      </c>
      <c r="H5638" s="231">
        <v>3.6246139400000002E-3</v>
      </c>
    </row>
    <row r="5639" spans="1:8">
      <c r="A5639" s="227" t="s">
        <v>136</v>
      </c>
      <c r="B5639" s="227" t="s">
        <v>108</v>
      </c>
      <c r="C5639" s="227" t="s">
        <v>90</v>
      </c>
      <c r="D5639" s="230">
        <v>33</v>
      </c>
      <c r="E5639" s="231">
        <v>5.5587118999999999E-3</v>
      </c>
      <c r="F5639" s="231">
        <v>7.8949190999999996E-4</v>
      </c>
      <c r="G5639" s="231">
        <v>1.6326456299999999E-3</v>
      </c>
      <c r="H5639" s="231">
        <v>3.13657379E-3</v>
      </c>
    </row>
    <row r="5640" spans="1:8">
      <c r="A5640" s="227" t="s">
        <v>136</v>
      </c>
      <c r="B5640" s="227" t="s">
        <v>109</v>
      </c>
      <c r="C5640" s="227" t="s">
        <v>90</v>
      </c>
      <c r="D5640" s="230">
        <v>108</v>
      </c>
      <c r="E5640" s="231">
        <v>7.1879284099999998E-3</v>
      </c>
      <c r="F5640" s="231">
        <v>7.6956851999999997E-4</v>
      </c>
      <c r="G5640" s="231">
        <v>1.7876583799999999E-3</v>
      </c>
      <c r="H5640" s="231">
        <v>4.6307010499999999E-3</v>
      </c>
    </row>
    <row r="5641" spans="1:8">
      <c r="A5641" s="227" t="s">
        <v>136</v>
      </c>
      <c r="B5641" s="227" t="s">
        <v>110</v>
      </c>
      <c r="C5641" s="227" t="s">
        <v>90</v>
      </c>
      <c r="D5641" s="230">
        <v>16</v>
      </c>
      <c r="E5641" s="231">
        <v>6.6558156599999998E-3</v>
      </c>
      <c r="F5641" s="231">
        <v>8.1090831999999996E-4</v>
      </c>
      <c r="G5641" s="231">
        <v>1.6550923500000001E-3</v>
      </c>
      <c r="H5641" s="231">
        <v>4.18981466E-3</v>
      </c>
    </row>
    <row r="5642" spans="1:8">
      <c r="A5642" s="227" t="s">
        <v>136</v>
      </c>
      <c r="B5642" s="227" t="s">
        <v>108</v>
      </c>
      <c r="C5642" s="227" t="s">
        <v>91</v>
      </c>
      <c r="D5642" s="230">
        <v>132</v>
      </c>
      <c r="E5642" s="231">
        <v>4.6193705199999999E-3</v>
      </c>
      <c r="F5642" s="231">
        <v>9.8090255000000005E-4</v>
      </c>
      <c r="G5642" s="231">
        <v>4.8120063000000002E-4</v>
      </c>
      <c r="H5642" s="231">
        <v>3.1572668800000001E-3</v>
      </c>
    </row>
    <row r="5643" spans="1:8">
      <c r="A5643" s="227" t="s">
        <v>136</v>
      </c>
      <c r="B5643" s="227" t="s">
        <v>109</v>
      </c>
      <c r="C5643" s="227" t="s">
        <v>91</v>
      </c>
      <c r="D5643" s="230">
        <v>260</v>
      </c>
      <c r="E5643" s="231">
        <v>4.8959666299999999E-3</v>
      </c>
      <c r="F5643" s="231">
        <v>7.9117675999999999E-4</v>
      </c>
      <c r="G5643" s="231">
        <v>4.9118565999999996E-4</v>
      </c>
      <c r="H5643" s="231">
        <v>3.61360374E-3</v>
      </c>
    </row>
    <row r="5644" spans="1:8">
      <c r="A5644" s="227" t="s">
        <v>136</v>
      </c>
      <c r="B5644" s="227" t="s">
        <v>110</v>
      </c>
      <c r="C5644" s="227" t="s">
        <v>91</v>
      </c>
      <c r="D5644" s="230">
        <v>39</v>
      </c>
      <c r="E5644" s="231">
        <v>5.0750828599999999E-3</v>
      </c>
      <c r="F5644" s="231">
        <v>8.4431367E-4</v>
      </c>
      <c r="G5644" s="231">
        <v>4.3417587999999998E-4</v>
      </c>
      <c r="H5644" s="231">
        <v>3.79659278E-3</v>
      </c>
    </row>
    <row r="5645" spans="1:8">
      <c r="A5645" s="227" t="s">
        <v>136</v>
      </c>
      <c r="B5645" s="227" t="s">
        <v>108</v>
      </c>
      <c r="C5645" s="227" t="s">
        <v>92</v>
      </c>
      <c r="D5645" s="230">
        <v>63</v>
      </c>
      <c r="E5645" s="231">
        <v>5.2458110000000004E-3</v>
      </c>
      <c r="F5645" s="231">
        <v>9.3217200999999995E-4</v>
      </c>
      <c r="G5645" s="231">
        <v>7.8630192E-4</v>
      </c>
      <c r="H5645" s="231">
        <v>3.5273366900000001E-3</v>
      </c>
    </row>
    <row r="5646" spans="1:8">
      <c r="A5646" s="227" t="s">
        <v>136</v>
      </c>
      <c r="B5646" s="227" t="s">
        <v>109</v>
      </c>
      <c r="C5646" s="227" t="s">
        <v>92</v>
      </c>
      <c r="D5646" s="230">
        <v>153</v>
      </c>
      <c r="E5646" s="231">
        <v>7.2640550799999998E-3</v>
      </c>
      <c r="F5646" s="231">
        <v>9.2880028999999995E-4</v>
      </c>
      <c r="G5646" s="231">
        <v>1.2900173E-3</v>
      </c>
      <c r="H5646" s="231">
        <v>5.0452369700000003E-3</v>
      </c>
    </row>
    <row r="5647" spans="1:8">
      <c r="A5647" s="227" t="s">
        <v>136</v>
      </c>
      <c r="B5647" s="227" t="s">
        <v>110</v>
      </c>
      <c r="C5647" s="227" t="s">
        <v>92</v>
      </c>
      <c r="D5647" s="230">
        <v>34</v>
      </c>
      <c r="E5647" s="231">
        <v>6.8470857799999996E-3</v>
      </c>
      <c r="F5647" s="231">
        <v>1.0443898E-3</v>
      </c>
      <c r="G5647" s="231">
        <v>1.4549289700000001E-3</v>
      </c>
      <c r="H5647" s="231">
        <v>4.3477665999999996E-3</v>
      </c>
    </row>
    <row r="5648" spans="1:8">
      <c r="A5648" s="227" t="s">
        <v>136</v>
      </c>
      <c r="B5648" s="227" t="s">
        <v>108</v>
      </c>
      <c r="C5648" s="227" t="s">
        <v>93</v>
      </c>
      <c r="D5648" s="230">
        <v>31</v>
      </c>
      <c r="E5648" s="231">
        <v>5.8404268700000001E-3</v>
      </c>
      <c r="F5648" s="231">
        <v>1.17234148E-3</v>
      </c>
      <c r="G5648" s="231">
        <v>1.4654268300000001E-3</v>
      </c>
      <c r="H5648" s="231">
        <v>3.2026580799999998E-3</v>
      </c>
    </row>
    <row r="5649" spans="1:8">
      <c r="A5649" s="227" t="s">
        <v>136</v>
      </c>
      <c r="B5649" s="227" t="s">
        <v>109</v>
      </c>
      <c r="C5649" s="227" t="s">
        <v>93</v>
      </c>
      <c r="D5649" s="230">
        <v>81</v>
      </c>
      <c r="E5649" s="231">
        <v>7.9566755999999992E-3</v>
      </c>
      <c r="F5649" s="231">
        <v>9.8665383999999999E-4</v>
      </c>
      <c r="G5649" s="231">
        <v>1.52449106E-3</v>
      </c>
      <c r="H5649" s="231">
        <v>5.4455301699999998E-3</v>
      </c>
    </row>
    <row r="5650" spans="1:8">
      <c r="A5650" s="227" t="s">
        <v>136</v>
      </c>
      <c r="B5650" s="227" t="s">
        <v>110</v>
      </c>
      <c r="C5650" s="227" t="s">
        <v>93</v>
      </c>
      <c r="D5650" s="230">
        <v>20</v>
      </c>
      <c r="E5650" s="231">
        <v>7.58622659E-3</v>
      </c>
      <c r="F5650" s="231">
        <v>8.9062478000000004E-4</v>
      </c>
      <c r="G5650" s="231">
        <v>1.29224516E-3</v>
      </c>
      <c r="H5650" s="231">
        <v>5.4033562399999997E-3</v>
      </c>
    </row>
    <row r="5651" spans="1:8">
      <c r="A5651" s="227" t="s">
        <v>136</v>
      </c>
      <c r="B5651" s="227" t="s">
        <v>108</v>
      </c>
      <c r="C5651" s="227" t="s">
        <v>94</v>
      </c>
      <c r="D5651" s="230">
        <v>45</v>
      </c>
      <c r="E5651" s="231">
        <v>5.7803495999999999E-3</v>
      </c>
      <c r="F5651" s="231">
        <v>1.2685182799999999E-3</v>
      </c>
      <c r="G5651" s="231">
        <v>7.9218085000000004E-4</v>
      </c>
      <c r="H5651" s="231">
        <v>3.7196499800000002E-3</v>
      </c>
    </row>
    <row r="5652" spans="1:8">
      <c r="A5652" s="227" t="s">
        <v>136</v>
      </c>
      <c r="B5652" s="227" t="s">
        <v>109</v>
      </c>
      <c r="C5652" s="227" t="s">
        <v>94</v>
      </c>
      <c r="D5652" s="230">
        <v>139</v>
      </c>
      <c r="E5652" s="231">
        <v>6.5944741699999997E-3</v>
      </c>
      <c r="F5652" s="231">
        <v>8.0152520000000005E-4</v>
      </c>
      <c r="G5652" s="231">
        <v>1.1246833499999999E-3</v>
      </c>
      <c r="H5652" s="231">
        <v>4.6682651499999998E-3</v>
      </c>
    </row>
    <row r="5653" spans="1:8">
      <c r="A5653" s="227" t="s">
        <v>136</v>
      </c>
      <c r="B5653" s="227" t="s">
        <v>110</v>
      </c>
      <c r="C5653" s="227" t="s">
        <v>94</v>
      </c>
      <c r="D5653" s="230">
        <v>22</v>
      </c>
      <c r="E5653" s="231">
        <v>6.5535561499999997E-3</v>
      </c>
      <c r="F5653" s="231">
        <v>7.9703266E-4</v>
      </c>
      <c r="G5653" s="231">
        <v>1.3189180500000001E-3</v>
      </c>
      <c r="H5653" s="231">
        <v>4.4376050099999998E-3</v>
      </c>
    </row>
    <row r="5654" spans="1:8">
      <c r="A5654" s="227" t="s">
        <v>136</v>
      </c>
      <c r="B5654" s="227" t="s">
        <v>108</v>
      </c>
      <c r="C5654" s="227" t="s">
        <v>95</v>
      </c>
      <c r="D5654" s="230">
        <v>9</v>
      </c>
      <c r="E5654" s="231">
        <v>7.1977877200000004E-3</v>
      </c>
      <c r="F5654" s="231">
        <v>6.3785994999999995E-4</v>
      </c>
      <c r="G5654" s="231">
        <v>1.10596689E-3</v>
      </c>
      <c r="H5654" s="231">
        <v>5.4539607199999996E-3</v>
      </c>
    </row>
    <row r="5655" spans="1:8">
      <c r="A5655" s="227" t="s">
        <v>136</v>
      </c>
      <c r="B5655" s="227" t="s">
        <v>109</v>
      </c>
      <c r="C5655" s="227" t="s">
        <v>95</v>
      </c>
      <c r="D5655" s="230">
        <v>51</v>
      </c>
      <c r="E5655" s="231">
        <v>6.7978392699999998E-3</v>
      </c>
      <c r="F5655" s="231">
        <v>7.3710938999999997E-4</v>
      </c>
      <c r="G5655" s="231">
        <v>9.6132876000000001E-4</v>
      </c>
      <c r="H5655" s="231">
        <v>5.0994006399999996E-3</v>
      </c>
    </row>
    <row r="5656" spans="1:8">
      <c r="A5656" s="227" t="s">
        <v>136</v>
      </c>
      <c r="B5656" s="227" t="s">
        <v>110</v>
      </c>
      <c r="C5656" s="227" t="s">
        <v>95</v>
      </c>
      <c r="D5656" s="230">
        <v>10</v>
      </c>
      <c r="E5656" s="231">
        <v>6.0671293700000004E-3</v>
      </c>
      <c r="F5656" s="231">
        <v>7.9050902000000003E-4</v>
      </c>
      <c r="G5656" s="231">
        <v>9.0972199999999996E-4</v>
      </c>
      <c r="H5656" s="231">
        <v>4.3668979099999996E-3</v>
      </c>
    </row>
    <row r="5657" spans="1:8">
      <c r="A5657" s="227" t="s">
        <v>136</v>
      </c>
      <c r="B5657" s="227" t="s">
        <v>108</v>
      </c>
      <c r="C5657" s="227" t="s">
        <v>96</v>
      </c>
      <c r="D5657" s="230">
        <v>77</v>
      </c>
      <c r="E5657" s="231">
        <v>5.0719995000000004E-3</v>
      </c>
      <c r="F5657" s="231">
        <v>7.3758394000000003E-4</v>
      </c>
      <c r="G5657" s="231">
        <v>9.2442253999999995E-4</v>
      </c>
      <c r="H5657" s="231">
        <v>3.4099925099999998E-3</v>
      </c>
    </row>
    <row r="5658" spans="1:8">
      <c r="A5658" s="227" t="s">
        <v>136</v>
      </c>
      <c r="B5658" s="227" t="s">
        <v>109</v>
      </c>
      <c r="C5658" s="227" t="s">
        <v>96</v>
      </c>
      <c r="D5658" s="230">
        <v>176</v>
      </c>
      <c r="E5658" s="231">
        <v>6.3335829900000003E-3</v>
      </c>
      <c r="F5658" s="231">
        <v>7.3357242999999995E-4</v>
      </c>
      <c r="G5658" s="231">
        <v>1.16470674E-3</v>
      </c>
      <c r="H5658" s="231">
        <v>4.4353033200000003E-3</v>
      </c>
    </row>
    <row r="5659" spans="1:8">
      <c r="A5659" s="227" t="s">
        <v>136</v>
      </c>
      <c r="B5659" s="227" t="s">
        <v>110</v>
      </c>
      <c r="C5659" s="227" t="s">
        <v>96</v>
      </c>
      <c r="D5659" s="230">
        <v>20</v>
      </c>
      <c r="E5659" s="231">
        <v>5.8003470099999999E-3</v>
      </c>
      <c r="F5659" s="231">
        <v>6.5914336000000003E-4</v>
      </c>
      <c r="G5659" s="231">
        <v>9.9479138000000008E-4</v>
      </c>
      <c r="H5659" s="231">
        <v>4.1464118000000003E-3</v>
      </c>
    </row>
    <row r="5660" spans="1:8">
      <c r="A5660" s="227" t="s">
        <v>136</v>
      </c>
      <c r="B5660" s="227" t="s">
        <v>108</v>
      </c>
      <c r="C5660" s="227" t="s">
        <v>97</v>
      </c>
      <c r="D5660" s="230">
        <v>24</v>
      </c>
      <c r="E5660" s="231">
        <v>6.2726655599999997E-3</v>
      </c>
      <c r="F5660" s="231">
        <v>7.4363401999999999E-4</v>
      </c>
      <c r="G5660" s="231">
        <v>1.5094519000000001E-3</v>
      </c>
      <c r="H5660" s="231">
        <v>4.0195792099999997E-3</v>
      </c>
    </row>
    <row r="5661" spans="1:8">
      <c r="A5661" s="227" t="s">
        <v>136</v>
      </c>
      <c r="B5661" s="227" t="s">
        <v>109</v>
      </c>
      <c r="C5661" s="227" t="s">
        <v>97</v>
      </c>
      <c r="D5661" s="230">
        <v>95</v>
      </c>
      <c r="E5661" s="231">
        <v>7.6477824099999998E-3</v>
      </c>
      <c r="F5661" s="231">
        <v>6.4303095000000005E-4</v>
      </c>
      <c r="G5661" s="231">
        <v>1.4388399300000001E-3</v>
      </c>
      <c r="H5661" s="231">
        <v>5.5659110700000004E-3</v>
      </c>
    </row>
    <row r="5662" spans="1:8">
      <c r="A5662" s="227" t="s">
        <v>136</v>
      </c>
      <c r="B5662" s="227" t="s">
        <v>110</v>
      </c>
      <c r="C5662" s="227" t="s">
        <v>97</v>
      </c>
      <c r="D5662" s="230">
        <v>9</v>
      </c>
      <c r="E5662" s="231">
        <v>6.45061712E-3</v>
      </c>
      <c r="F5662" s="231">
        <v>7.7546272000000003E-4</v>
      </c>
      <c r="G5662" s="231">
        <v>1.09825076E-3</v>
      </c>
      <c r="H5662" s="231">
        <v>4.5769030799999999E-3</v>
      </c>
    </row>
    <row r="5663" spans="1:8">
      <c r="A5663" s="227" t="s">
        <v>136</v>
      </c>
      <c r="B5663" s="227" t="s">
        <v>108</v>
      </c>
      <c r="C5663" s="227" t="s">
        <v>98</v>
      </c>
      <c r="D5663" s="230">
        <v>10</v>
      </c>
      <c r="E5663" s="231">
        <v>6.0671294400000001E-3</v>
      </c>
      <c r="F5663" s="231">
        <v>9.6064570000000006E-5</v>
      </c>
      <c r="G5663" s="231">
        <v>1.1354164499999999E-3</v>
      </c>
      <c r="H5663" s="231">
        <v>4.8229164499999999E-3</v>
      </c>
    </row>
    <row r="5664" spans="1:8">
      <c r="A5664" s="227" t="s">
        <v>136</v>
      </c>
      <c r="B5664" s="227" t="s">
        <v>109</v>
      </c>
      <c r="C5664" s="227" t="s">
        <v>98</v>
      </c>
      <c r="D5664" s="230">
        <v>78</v>
      </c>
      <c r="E5664" s="231">
        <v>7.1588613500000002E-3</v>
      </c>
      <c r="F5664" s="231">
        <v>4.7557544999999999E-4</v>
      </c>
      <c r="G5664" s="231">
        <v>1.4273205000000001E-3</v>
      </c>
      <c r="H5664" s="231">
        <v>5.2440939900000004E-3</v>
      </c>
    </row>
    <row r="5665" spans="1:8">
      <c r="A5665" s="227" t="s">
        <v>136</v>
      </c>
      <c r="B5665" s="227" t="s">
        <v>110</v>
      </c>
      <c r="C5665" s="227" t="s">
        <v>98</v>
      </c>
      <c r="D5665" s="230">
        <v>12</v>
      </c>
      <c r="E5665" s="231">
        <v>6.5981865700000001E-3</v>
      </c>
      <c r="F5665" s="231">
        <v>6.7901208999999996E-4</v>
      </c>
      <c r="G5665" s="231">
        <v>1.7621525899999999E-3</v>
      </c>
      <c r="H5665" s="231">
        <v>4.1444827400000002E-3</v>
      </c>
    </row>
    <row r="5666" spans="1:8">
      <c r="A5666" s="227" t="s">
        <v>136</v>
      </c>
      <c r="B5666" s="227" t="s">
        <v>108</v>
      </c>
      <c r="C5666" s="227" t="s">
        <v>99</v>
      </c>
      <c r="D5666" s="230">
        <v>87</v>
      </c>
      <c r="E5666" s="231">
        <v>5.4319654700000003E-3</v>
      </c>
      <c r="F5666" s="231">
        <v>1.1181617100000001E-3</v>
      </c>
      <c r="G5666" s="231">
        <v>5.5648660000000001E-4</v>
      </c>
      <c r="H5666" s="231">
        <v>3.7573166999999999E-3</v>
      </c>
    </row>
    <row r="5667" spans="1:8">
      <c r="A5667" s="227" t="s">
        <v>136</v>
      </c>
      <c r="B5667" s="227" t="s">
        <v>109</v>
      </c>
      <c r="C5667" s="227" t="s">
        <v>99</v>
      </c>
      <c r="D5667" s="230">
        <v>213</v>
      </c>
      <c r="E5667" s="231">
        <v>5.2516407599999997E-3</v>
      </c>
      <c r="F5667" s="231">
        <v>9.4608522999999999E-4</v>
      </c>
      <c r="G5667" s="231">
        <v>6.7118739999999998E-4</v>
      </c>
      <c r="H5667" s="231">
        <v>3.6343677000000001E-3</v>
      </c>
    </row>
    <row r="5668" spans="1:8">
      <c r="A5668" s="227" t="s">
        <v>136</v>
      </c>
      <c r="B5668" s="227" t="s">
        <v>110</v>
      </c>
      <c r="C5668" s="227" t="s">
        <v>99</v>
      </c>
      <c r="D5668" s="230">
        <v>16</v>
      </c>
      <c r="E5668" s="231">
        <v>4.8140911399999998E-3</v>
      </c>
      <c r="F5668" s="231">
        <v>8.7962946000000005E-4</v>
      </c>
      <c r="G5668" s="231">
        <v>5.5555529000000004E-4</v>
      </c>
      <c r="H5668" s="231">
        <v>3.3789059399999999E-3</v>
      </c>
    </row>
    <row r="5669" spans="1:8">
      <c r="A5669" s="227" t="s">
        <v>136</v>
      </c>
      <c r="B5669" s="227" t="s">
        <v>108</v>
      </c>
      <c r="C5669" s="227" t="s">
        <v>100</v>
      </c>
      <c r="D5669" s="230">
        <v>43</v>
      </c>
      <c r="E5669" s="231">
        <v>6.1345281900000003E-3</v>
      </c>
      <c r="F5669" s="231">
        <v>8.8931934999999997E-4</v>
      </c>
      <c r="G5669" s="231">
        <v>9.4530557999999998E-4</v>
      </c>
      <c r="H5669" s="231">
        <v>4.2885979900000003E-3</v>
      </c>
    </row>
    <row r="5670" spans="1:8">
      <c r="A5670" s="227" t="s">
        <v>136</v>
      </c>
      <c r="B5670" s="227" t="s">
        <v>109</v>
      </c>
      <c r="C5670" s="227" t="s">
        <v>100</v>
      </c>
      <c r="D5670" s="230">
        <v>166</v>
      </c>
      <c r="E5670" s="231">
        <v>7.0474255799999998E-3</v>
      </c>
      <c r="F5670" s="231">
        <v>1.02235305E-3</v>
      </c>
      <c r="G5670" s="231">
        <v>9.1665246999999997E-4</v>
      </c>
      <c r="H5670" s="231">
        <v>5.0976124500000004E-3</v>
      </c>
    </row>
    <row r="5671" spans="1:8">
      <c r="A5671" s="227" t="s">
        <v>136</v>
      </c>
      <c r="B5671" s="227" t="s">
        <v>110</v>
      </c>
      <c r="C5671" s="227" t="s">
        <v>100</v>
      </c>
      <c r="D5671" s="230">
        <v>27</v>
      </c>
      <c r="E5671" s="231">
        <v>6.1835560099999997E-3</v>
      </c>
      <c r="F5671" s="231">
        <v>1.04038039E-3</v>
      </c>
      <c r="G5671" s="231">
        <v>8.5519521000000003E-4</v>
      </c>
      <c r="H5671" s="231">
        <v>4.2772631100000003E-3</v>
      </c>
    </row>
    <row r="5672" spans="1:8">
      <c r="A5672" s="227" t="s">
        <v>136</v>
      </c>
      <c r="B5672" s="227" t="s">
        <v>108</v>
      </c>
      <c r="C5672" s="227" t="s">
        <v>101</v>
      </c>
      <c r="D5672" s="230">
        <v>16</v>
      </c>
      <c r="E5672" s="231">
        <v>8.0512150099999995E-3</v>
      </c>
      <c r="F5672" s="231">
        <v>1.3657404E-3</v>
      </c>
      <c r="G5672" s="231">
        <v>3.03240711E-3</v>
      </c>
      <c r="H5672" s="231">
        <v>3.6530669200000002E-3</v>
      </c>
    </row>
    <row r="5673" spans="1:8">
      <c r="A5673" s="227" t="s">
        <v>136</v>
      </c>
      <c r="B5673" s="227" t="s">
        <v>109</v>
      </c>
      <c r="C5673" s="227" t="s">
        <v>101</v>
      </c>
      <c r="D5673" s="230">
        <v>43</v>
      </c>
      <c r="E5673" s="231">
        <v>8.6229541100000008E-3</v>
      </c>
      <c r="F5673" s="231">
        <v>1.1068042100000001E-3</v>
      </c>
      <c r="G5673" s="231">
        <v>2.3578809299999999E-3</v>
      </c>
      <c r="H5673" s="231">
        <v>5.1582685100000003E-3</v>
      </c>
    </row>
    <row r="5674" spans="1:8">
      <c r="A5674" s="227" t="s">
        <v>136</v>
      </c>
      <c r="B5674" s="227" t="s">
        <v>110</v>
      </c>
      <c r="C5674" s="227" t="s">
        <v>101</v>
      </c>
      <c r="D5674" s="230">
        <v>11</v>
      </c>
      <c r="E5674" s="231">
        <v>6.3531142000000001E-3</v>
      </c>
      <c r="F5674" s="231">
        <v>1.12689374E-3</v>
      </c>
      <c r="G5674" s="231">
        <v>2.1001681700000001E-3</v>
      </c>
      <c r="H5674" s="231">
        <v>3.12605195E-3</v>
      </c>
    </row>
    <row r="5675" spans="1:8">
      <c r="A5675" s="227" t="s">
        <v>136</v>
      </c>
      <c r="B5675" s="227" t="s">
        <v>108</v>
      </c>
      <c r="C5675" s="227" t="s">
        <v>102</v>
      </c>
      <c r="D5675" s="230">
        <v>64</v>
      </c>
      <c r="E5675" s="231">
        <v>6.0769311899999999E-3</v>
      </c>
      <c r="F5675" s="231">
        <v>8.7619333999999999E-4</v>
      </c>
      <c r="G5675" s="231">
        <v>5.7544829999999999E-4</v>
      </c>
      <c r="H5675" s="231">
        <v>4.6252890999999999E-3</v>
      </c>
    </row>
    <row r="5676" spans="1:8">
      <c r="A5676" s="227" t="s">
        <v>136</v>
      </c>
      <c r="B5676" s="227" t="s">
        <v>109</v>
      </c>
      <c r="C5676" s="227" t="s">
        <v>102</v>
      </c>
      <c r="D5676" s="230">
        <v>124</v>
      </c>
      <c r="E5676" s="231">
        <v>6.9531247600000002E-3</v>
      </c>
      <c r="F5676" s="231">
        <v>7.9469060000000001E-4</v>
      </c>
      <c r="G5676" s="231">
        <v>7.0237803999999998E-4</v>
      </c>
      <c r="H5676" s="231">
        <v>5.4560556099999998E-3</v>
      </c>
    </row>
    <row r="5677" spans="1:8">
      <c r="A5677" s="227" t="s">
        <v>136</v>
      </c>
      <c r="B5677" s="227" t="s">
        <v>110</v>
      </c>
      <c r="C5677" s="227" t="s">
        <v>102</v>
      </c>
      <c r="D5677" s="230">
        <v>27</v>
      </c>
      <c r="E5677" s="231">
        <v>6.9894544699999998E-3</v>
      </c>
      <c r="F5677" s="231">
        <v>9.1135092000000002E-4</v>
      </c>
      <c r="G5677" s="231">
        <v>6.7858345000000001E-4</v>
      </c>
      <c r="H5677" s="231">
        <v>5.3995196700000001E-3</v>
      </c>
    </row>
    <row r="5678" spans="1:8">
      <c r="A5678" s="227" t="s">
        <v>136</v>
      </c>
      <c r="B5678" s="227" t="s">
        <v>108</v>
      </c>
      <c r="C5678" s="227" t="s">
        <v>103</v>
      </c>
      <c r="D5678" s="230">
        <v>90</v>
      </c>
      <c r="E5678" s="231">
        <v>4.7385542499999997E-3</v>
      </c>
      <c r="F5678" s="231">
        <v>9.1910986999999998E-4</v>
      </c>
      <c r="G5678" s="231">
        <v>7.9591028000000001E-4</v>
      </c>
      <c r="H5678" s="231">
        <v>3.02353368E-3</v>
      </c>
    </row>
    <row r="5679" spans="1:8">
      <c r="A5679" s="227" t="s">
        <v>136</v>
      </c>
      <c r="B5679" s="227" t="s">
        <v>109</v>
      </c>
      <c r="C5679" s="227" t="s">
        <v>103</v>
      </c>
      <c r="D5679" s="230">
        <v>155</v>
      </c>
      <c r="E5679" s="231">
        <v>4.72632891E-3</v>
      </c>
      <c r="F5679" s="231">
        <v>5.9625126000000005E-4</v>
      </c>
      <c r="G5679" s="231">
        <v>5.0448002999999996E-4</v>
      </c>
      <c r="H5679" s="231">
        <v>3.6255971399999998E-3</v>
      </c>
    </row>
    <row r="5680" spans="1:8">
      <c r="A5680" s="227" t="s">
        <v>136</v>
      </c>
      <c r="B5680" s="227" t="s">
        <v>110</v>
      </c>
      <c r="C5680" s="227" t="s">
        <v>103</v>
      </c>
      <c r="D5680" s="230">
        <v>28</v>
      </c>
      <c r="E5680" s="231">
        <v>4.2336306700000003E-3</v>
      </c>
      <c r="F5680" s="231">
        <v>7.5024781000000002E-4</v>
      </c>
      <c r="G5680" s="231">
        <v>4.7701694999999997E-4</v>
      </c>
      <c r="H5680" s="231">
        <v>3.0063654900000002E-3</v>
      </c>
    </row>
    <row r="5681" spans="1:8">
      <c r="A5681" s="227" t="s">
        <v>136</v>
      </c>
      <c r="B5681" s="227" t="s">
        <v>108</v>
      </c>
      <c r="C5681" s="227" t="s">
        <v>104</v>
      </c>
      <c r="D5681" s="230">
        <v>20</v>
      </c>
      <c r="E5681" s="231">
        <v>5.2905090199999996E-3</v>
      </c>
      <c r="F5681" s="231">
        <v>7.1585623999999997E-4</v>
      </c>
      <c r="G5681" s="231">
        <v>7.2916637999999995E-4</v>
      </c>
      <c r="H5681" s="231">
        <v>3.8454858600000001E-3</v>
      </c>
    </row>
    <row r="5682" spans="1:8">
      <c r="A5682" s="227" t="s">
        <v>136</v>
      </c>
      <c r="B5682" s="227" t="s">
        <v>109</v>
      </c>
      <c r="C5682" s="227" t="s">
        <v>104</v>
      </c>
      <c r="D5682" s="230">
        <v>83</v>
      </c>
      <c r="E5682" s="231">
        <v>6.6616463099999999E-3</v>
      </c>
      <c r="F5682" s="231">
        <v>9.4042813999999997E-4</v>
      </c>
      <c r="G5682" s="231">
        <v>8.8953009999999996E-4</v>
      </c>
      <c r="H5682" s="231">
        <v>4.8316876200000004E-3</v>
      </c>
    </row>
    <row r="5683" spans="1:8">
      <c r="A5683" s="227" t="s">
        <v>136</v>
      </c>
      <c r="B5683" s="227" t="s">
        <v>110</v>
      </c>
      <c r="C5683" s="227" t="s">
        <v>104</v>
      </c>
      <c r="D5683" s="230">
        <v>21</v>
      </c>
      <c r="E5683" s="231">
        <v>5.3069883499999998E-3</v>
      </c>
      <c r="F5683" s="231">
        <v>7.7050244000000003E-4</v>
      </c>
      <c r="G5683" s="231">
        <v>9.5293190000000005E-4</v>
      </c>
      <c r="H5683" s="231">
        <v>3.5835535299999998E-3</v>
      </c>
    </row>
    <row r="5684" spans="1:8">
      <c r="A5684" s="227" t="s">
        <v>136</v>
      </c>
      <c r="B5684" s="227" t="s">
        <v>108</v>
      </c>
      <c r="C5684" s="227" t="s">
        <v>105</v>
      </c>
      <c r="D5684" s="230">
        <v>240</v>
      </c>
      <c r="E5684" s="231">
        <v>4.5433060800000001E-3</v>
      </c>
      <c r="F5684" s="231">
        <v>1.0445599499999999E-3</v>
      </c>
      <c r="G5684" s="231">
        <v>5.6944419E-4</v>
      </c>
      <c r="H5684" s="231">
        <v>2.9172451200000001E-3</v>
      </c>
    </row>
    <row r="5685" spans="1:8">
      <c r="A5685" s="227" t="s">
        <v>136</v>
      </c>
      <c r="B5685" s="227" t="s">
        <v>109</v>
      </c>
      <c r="C5685" s="227" t="s">
        <v>105</v>
      </c>
      <c r="D5685" s="230">
        <v>451</v>
      </c>
      <c r="E5685" s="231">
        <v>4.6882439900000003E-3</v>
      </c>
      <c r="F5685" s="231">
        <v>7.5839674000000002E-4</v>
      </c>
      <c r="G5685" s="231">
        <v>5.3230452999999999E-4</v>
      </c>
      <c r="H5685" s="231">
        <v>3.38509562E-3</v>
      </c>
    </row>
    <row r="5686" spans="1:8">
      <c r="A5686" s="227" t="s">
        <v>136</v>
      </c>
      <c r="B5686" s="227" t="s">
        <v>110</v>
      </c>
      <c r="C5686" s="227" t="s">
        <v>105</v>
      </c>
      <c r="D5686" s="230">
        <v>84</v>
      </c>
      <c r="E5686" s="231">
        <v>4.4123399000000002E-3</v>
      </c>
      <c r="F5686" s="231">
        <v>9.9881475999999999E-4</v>
      </c>
      <c r="G5686" s="231">
        <v>6.1480355E-4</v>
      </c>
      <c r="H5686" s="231">
        <v>2.78700922E-3</v>
      </c>
    </row>
    <row r="5687" spans="1:8">
      <c r="A5687" s="227" t="s">
        <v>136</v>
      </c>
      <c r="B5687" s="227" t="s">
        <v>108</v>
      </c>
      <c r="C5687" s="227" t="s">
        <v>106</v>
      </c>
      <c r="D5687" s="230">
        <v>59</v>
      </c>
      <c r="E5687" s="231">
        <v>5.53476121E-3</v>
      </c>
      <c r="F5687" s="231">
        <v>8.5530421999999997E-4</v>
      </c>
      <c r="G5687" s="231">
        <v>9.5044697999999996E-4</v>
      </c>
      <c r="H5687" s="231">
        <v>3.7290094500000001E-3</v>
      </c>
    </row>
    <row r="5688" spans="1:8">
      <c r="A5688" s="227" t="s">
        <v>136</v>
      </c>
      <c r="B5688" s="227" t="s">
        <v>109</v>
      </c>
      <c r="C5688" s="227" t="s">
        <v>106</v>
      </c>
      <c r="D5688" s="230">
        <v>99</v>
      </c>
      <c r="E5688" s="231">
        <v>6.2034696499999997E-3</v>
      </c>
      <c r="F5688" s="231">
        <v>8.1310769000000004E-4</v>
      </c>
      <c r="G5688" s="231">
        <v>8.3181328000000001E-4</v>
      </c>
      <c r="H5688" s="231">
        <v>4.55854821E-3</v>
      </c>
    </row>
    <row r="5689" spans="1:8">
      <c r="A5689" s="227" t="s">
        <v>136</v>
      </c>
      <c r="B5689" s="227" t="s">
        <v>110</v>
      </c>
      <c r="C5689" s="227" t="s">
        <v>106</v>
      </c>
      <c r="D5689" s="230">
        <v>18</v>
      </c>
      <c r="E5689" s="231">
        <v>8.3288320500000002E-3</v>
      </c>
      <c r="F5689" s="231">
        <v>8.5841032999999997E-4</v>
      </c>
      <c r="G5689" s="231">
        <v>1.48148132E-3</v>
      </c>
      <c r="H5689" s="231">
        <v>5.9889400799999996E-3</v>
      </c>
    </row>
    <row r="5690" spans="1:8">
      <c r="A5690" s="227" t="s">
        <v>136</v>
      </c>
      <c r="B5690" s="227" t="s">
        <v>108</v>
      </c>
      <c r="C5690" s="227" t="s">
        <v>107</v>
      </c>
      <c r="D5690" s="230">
        <v>139</v>
      </c>
      <c r="E5690" s="231">
        <v>6.0032804699999996E-3</v>
      </c>
      <c r="F5690" s="231">
        <v>1.288469E-3</v>
      </c>
      <c r="G5690" s="231">
        <v>6.6954744999999998E-4</v>
      </c>
      <c r="H5690" s="231">
        <v>4.0452635299999999E-3</v>
      </c>
    </row>
    <row r="5691" spans="1:8">
      <c r="A5691" s="227" t="s">
        <v>136</v>
      </c>
      <c r="B5691" s="227" t="s">
        <v>109</v>
      </c>
      <c r="C5691" s="227" t="s">
        <v>107</v>
      </c>
      <c r="D5691" s="230">
        <v>341</v>
      </c>
      <c r="E5691" s="231">
        <v>6.1108053899999997E-3</v>
      </c>
      <c r="F5691" s="231">
        <v>9.2042714999999997E-4</v>
      </c>
      <c r="G5691" s="231">
        <v>7.3795728999999995E-4</v>
      </c>
      <c r="H5691" s="231">
        <v>4.4524204800000002E-3</v>
      </c>
    </row>
    <row r="5692" spans="1:8">
      <c r="A5692" s="227" t="s">
        <v>136</v>
      </c>
      <c r="B5692" s="227" t="s">
        <v>110</v>
      </c>
      <c r="C5692" s="227" t="s">
        <v>107</v>
      </c>
      <c r="D5692" s="230">
        <v>38</v>
      </c>
      <c r="E5692" s="231">
        <v>6.5801654699999997E-3</v>
      </c>
      <c r="F5692" s="231">
        <v>1.15436138E-3</v>
      </c>
      <c r="G5692" s="231">
        <v>1.1656308400000001E-3</v>
      </c>
      <c r="H5692" s="231">
        <v>4.2601727799999999E-3</v>
      </c>
    </row>
    <row r="5693" spans="1:8">
      <c r="A5693" s="227" t="s">
        <v>121</v>
      </c>
      <c r="B5693" s="227" t="s">
        <v>111</v>
      </c>
      <c r="C5693" s="227" t="s">
        <v>58</v>
      </c>
      <c r="D5693" s="230">
        <v>17267</v>
      </c>
      <c r="E5693" s="231">
        <v>5.4898873400000001E-3</v>
      </c>
      <c r="F5693" s="231">
        <v>8.6206081999999997E-4</v>
      </c>
      <c r="G5693" s="231">
        <v>1.25769481E-3</v>
      </c>
      <c r="H5693" s="231">
        <v>3.3701312300000001E-3</v>
      </c>
    </row>
    <row r="5694" spans="1:8">
      <c r="A5694" s="227" t="s">
        <v>121</v>
      </c>
      <c r="B5694" s="227" t="s">
        <v>112</v>
      </c>
      <c r="C5694" s="227" t="s">
        <v>58</v>
      </c>
      <c r="D5694" s="230">
        <v>2776</v>
      </c>
      <c r="E5694" s="231">
        <v>5.1740236399999999E-3</v>
      </c>
      <c r="F5694" s="231">
        <v>8.3829876999999998E-4</v>
      </c>
      <c r="G5694" s="231">
        <v>1.25864279E-3</v>
      </c>
      <c r="H5694" s="231">
        <v>3.07708159E-3</v>
      </c>
    </row>
    <row r="5695" spans="1:8">
      <c r="A5695" s="227" t="s">
        <v>121</v>
      </c>
      <c r="B5695" s="227" t="s">
        <v>111</v>
      </c>
      <c r="C5695" s="227" t="s">
        <v>63</v>
      </c>
      <c r="D5695" s="230">
        <v>351</v>
      </c>
      <c r="E5695" s="231">
        <v>5.6688559500000001E-3</v>
      </c>
      <c r="F5695" s="231">
        <v>1.0789277099999999E-3</v>
      </c>
      <c r="G5695" s="231">
        <v>1.3427242299999999E-3</v>
      </c>
      <c r="H5695" s="231">
        <v>3.2472034999999999E-3</v>
      </c>
    </row>
    <row r="5696" spans="1:8">
      <c r="A5696" s="227" t="s">
        <v>121</v>
      </c>
      <c r="B5696" s="227" t="s">
        <v>112</v>
      </c>
      <c r="C5696" s="227" t="s">
        <v>63</v>
      </c>
      <c r="D5696" s="230">
        <v>59</v>
      </c>
      <c r="E5696" s="231">
        <v>5.09533877E-3</v>
      </c>
      <c r="F5696" s="231">
        <v>9.4750445999999995E-4</v>
      </c>
      <c r="G5696" s="231">
        <v>1.14563693E-3</v>
      </c>
      <c r="H5696" s="231">
        <v>3.0021968999999998E-3</v>
      </c>
    </row>
    <row r="5697" spans="1:8">
      <c r="A5697" s="227" t="s">
        <v>121</v>
      </c>
      <c r="B5697" s="227" t="s">
        <v>111</v>
      </c>
      <c r="C5697" s="227" t="s">
        <v>64</v>
      </c>
      <c r="D5697" s="230">
        <v>213</v>
      </c>
      <c r="E5697" s="231">
        <v>5.45497498E-3</v>
      </c>
      <c r="F5697" s="231">
        <v>6.6488411999999998E-4</v>
      </c>
      <c r="G5697" s="231">
        <v>1.6236847799999999E-3</v>
      </c>
      <c r="H5697" s="231">
        <v>3.1664056299999998E-3</v>
      </c>
    </row>
    <row r="5698" spans="1:8">
      <c r="A5698" s="227" t="s">
        <v>121</v>
      </c>
      <c r="B5698" s="227" t="s">
        <v>112</v>
      </c>
      <c r="C5698" s="227" t="s">
        <v>64</v>
      </c>
      <c r="D5698" s="230">
        <v>64</v>
      </c>
      <c r="E5698" s="231">
        <v>5.1555263799999999E-3</v>
      </c>
      <c r="F5698" s="231">
        <v>6.9227404000000005E-4</v>
      </c>
      <c r="G5698" s="231">
        <v>1.4406102699999999E-3</v>
      </c>
      <c r="H5698" s="231">
        <v>3.02264153E-3</v>
      </c>
    </row>
    <row r="5699" spans="1:8">
      <c r="A5699" s="227" t="s">
        <v>121</v>
      </c>
      <c r="B5699" s="227" t="s">
        <v>111</v>
      </c>
      <c r="C5699" s="227" t="s">
        <v>65</v>
      </c>
      <c r="D5699" s="230">
        <v>259</v>
      </c>
      <c r="E5699" s="231">
        <v>5.8395893600000004E-3</v>
      </c>
      <c r="F5699" s="231">
        <v>9.9849826000000005E-4</v>
      </c>
      <c r="G5699" s="231">
        <v>1.0841642800000001E-3</v>
      </c>
      <c r="H5699" s="231">
        <v>3.7569263199999999E-3</v>
      </c>
    </row>
    <row r="5700" spans="1:8">
      <c r="A5700" s="227" t="s">
        <v>121</v>
      </c>
      <c r="B5700" s="227" t="s">
        <v>112</v>
      </c>
      <c r="C5700" s="227" t="s">
        <v>65</v>
      </c>
      <c r="D5700" s="230">
        <v>43</v>
      </c>
      <c r="E5700" s="231">
        <v>5.8247197900000002E-3</v>
      </c>
      <c r="F5700" s="231">
        <v>8.3737055000000001E-4</v>
      </c>
      <c r="G5700" s="231">
        <v>1.03789817E-3</v>
      </c>
      <c r="H5700" s="231">
        <v>3.9494506200000003E-3</v>
      </c>
    </row>
    <row r="5701" spans="1:8">
      <c r="A5701" s="227" t="s">
        <v>121</v>
      </c>
      <c r="B5701" s="227" t="s">
        <v>111</v>
      </c>
      <c r="C5701" s="227" t="s">
        <v>66</v>
      </c>
      <c r="D5701" s="230">
        <v>260</v>
      </c>
      <c r="E5701" s="231">
        <v>6.5251511100000003E-3</v>
      </c>
      <c r="F5701" s="231">
        <v>1.35398837E-3</v>
      </c>
      <c r="G5701" s="231">
        <v>1.05043602E-3</v>
      </c>
      <c r="H5701" s="231">
        <v>4.1207262399999998E-3</v>
      </c>
    </row>
    <row r="5702" spans="1:8">
      <c r="A5702" s="227" t="s">
        <v>121</v>
      </c>
      <c r="B5702" s="227" t="s">
        <v>112</v>
      </c>
      <c r="C5702" s="227" t="s">
        <v>66</v>
      </c>
      <c r="D5702" s="230">
        <v>52</v>
      </c>
      <c r="E5702" s="231">
        <v>6.5707351299999998E-3</v>
      </c>
      <c r="F5702" s="231">
        <v>1.35950831E-3</v>
      </c>
      <c r="G5702" s="231">
        <v>1.40024019E-3</v>
      </c>
      <c r="H5702" s="231">
        <v>3.8109862200000001E-3</v>
      </c>
    </row>
    <row r="5703" spans="1:8">
      <c r="A5703" s="227" t="s">
        <v>121</v>
      </c>
      <c r="B5703" s="227" t="s">
        <v>111</v>
      </c>
      <c r="C5703" s="227" t="s">
        <v>67</v>
      </c>
      <c r="D5703" s="230">
        <v>258</v>
      </c>
      <c r="E5703" s="231">
        <v>6.8154247100000002E-3</v>
      </c>
      <c r="F5703" s="231">
        <v>6.9345728000000004E-4</v>
      </c>
      <c r="G5703" s="231">
        <v>1.8905215699999999E-3</v>
      </c>
      <c r="H5703" s="231">
        <v>4.2314453499999998E-3</v>
      </c>
    </row>
    <row r="5704" spans="1:8">
      <c r="A5704" s="227" t="s">
        <v>121</v>
      </c>
      <c r="B5704" s="227" t="s">
        <v>112</v>
      </c>
      <c r="C5704" s="227" t="s">
        <v>67</v>
      </c>
      <c r="D5704" s="230">
        <v>21</v>
      </c>
      <c r="E5704" s="231">
        <v>5.6294089500000003E-3</v>
      </c>
      <c r="F5704" s="231">
        <v>5.7484542999999995E-4</v>
      </c>
      <c r="G5704" s="231">
        <v>2.04971319E-3</v>
      </c>
      <c r="H5704" s="231">
        <v>3.00484986E-3</v>
      </c>
    </row>
    <row r="5705" spans="1:8">
      <c r="A5705" s="227" t="s">
        <v>121</v>
      </c>
      <c r="B5705" s="227" t="s">
        <v>111</v>
      </c>
      <c r="C5705" s="227" t="s">
        <v>68</v>
      </c>
      <c r="D5705" s="230">
        <v>280</v>
      </c>
      <c r="E5705" s="231">
        <v>5.9124501499999999E-3</v>
      </c>
      <c r="F5705" s="231">
        <v>1.0858545900000001E-3</v>
      </c>
      <c r="G5705" s="231">
        <v>1.3471392999999999E-3</v>
      </c>
      <c r="H5705" s="231">
        <v>3.4794557700000002E-3</v>
      </c>
    </row>
    <row r="5706" spans="1:8">
      <c r="A5706" s="227" t="s">
        <v>121</v>
      </c>
      <c r="B5706" s="227" t="s">
        <v>112</v>
      </c>
      <c r="C5706" s="227" t="s">
        <v>68</v>
      </c>
      <c r="D5706" s="230">
        <v>26</v>
      </c>
      <c r="E5706" s="231">
        <v>6.1044334800000001E-3</v>
      </c>
      <c r="F5706" s="231">
        <v>1.0385503099999999E-3</v>
      </c>
      <c r="G5706" s="231">
        <v>1.38666284E-3</v>
      </c>
      <c r="H5706" s="231">
        <v>3.6792198299999998E-3</v>
      </c>
    </row>
    <row r="5707" spans="1:8">
      <c r="A5707" s="227" t="s">
        <v>121</v>
      </c>
      <c r="B5707" s="227" t="s">
        <v>111</v>
      </c>
      <c r="C5707" s="227" t="s">
        <v>69</v>
      </c>
      <c r="D5707" s="230">
        <v>139</v>
      </c>
      <c r="E5707" s="231">
        <v>4.2766617499999998E-3</v>
      </c>
      <c r="F5707" s="231">
        <v>6.3540809000000003E-4</v>
      </c>
      <c r="G5707" s="231">
        <v>7.9219933000000003E-4</v>
      </c>
      <c r="H5707" s="231">
        <v>2.8490538599999999E-3</v>
      </c>
    </row>
    <row r="5708" spans="1:8">
      <c r="A5708" s="227" t="s">
        <v>121</v>
      </c>
      <c r="B5708" s="227" t="s">
        <v>112</v>
      </c>
      <c r="C5708" s="227" t="s">
        <v>69</v>
      </c>
      <c r="D5708" s="230">
        <v>15</v>
      </c>
      <c r="E5708" s="231">
        <v>3.7060182799999999E-3</v>
      </c>
      <c r="F5708" s="231">
        <v>6.4660475999999995E-4</v>
      </c>
      <c r="G5708" s="231">
        <v>6.8749971000000003E-4</v>
      </c>
      <c r="H5708" s="231">
        <v>2.3719133700000001E-3</v>
      </c>
    </row>
    <row r="5709" spans="1:8">
      <c r="A5709" s="227" t="s">
        <v>121</v>
      </c>
      <c r="B5709" s="227" t="s">
        <v>111</v>
      </c>
      <c r="C5709" s="227" t="s">
        <v>70</v>
      </c>
      <c r="D5709" s="230">
        <v>152</v>
      </c>
      <c r="E5709" s="231">
        <v>7.2638734099999998E-3</v>
      </c>
      <c r="F5709" s="231">
        <v>1.17354995E-3</v>
      </c>
      <c r="G5709" s="231">
        <v>1.89868092E-3</v>
      </c>
      <c r="H5709" s="231">
        <v>4.1916420600000004E-3</v>
      </c>
    </row>
    <row r="5710" spans="1:8">
      <c r="A5710" s="227" t="s">
        <v>121</v>
      </c>
      <c r="B5710" s="227" t="s">
        <v>112</v>
      </c>
      <c r="C5710" s="227" t="s">
        <v>70</v>
      </c>
      <c r="D5710" s="230">
        <v>21</v>
      </c>
      <c r="E5710" s="231">
        <v>6.0080464900000002E-3</v>
      </c>
      <c r="F5710" s="231">
        <v>1.19212929E-3</v>
      </c>
      <c r="G5710" s="231">
        <v>1.5206126599999999E-3</v>
      </c>
      <c r="H5710" s="231">
        <v>3.29530393E-3</v>
      </c>
    </row>
    <row r="5711" spans="1:8">
      <c r="A5711" s="227" t="s">
        <v>121</v>
      </c>
      <c r="B5711" s="227" t="s">
        <v>111</v>
      </c>
      <c r="C5711" s="227" t="s">
        <v>71</v>
      </c>
      <c r="D5711" s="230">
        <v>149</v>
      </c>
      <c r="E5711" s="231">
        <v>5.87426956E-3</v>
      </c>
      <c r="F5711" s="231">
        <v>8.0777691000000001E-4</v>
      </c>
      <c r="G5711" s="231">
        <v>1.4492447200000001E-3</v>
      </c>
      <c r="H5711" s="231">
        <v>3.61724746E-3</v>
      </c>
    </row>
    <row r="5712" spans="1:8">
      <c r="A5712" s="227" t="s">
        <v>121</v>
      </c>
      <c r="B5712" s="227" t="s">
        <v>112</v>
      </c>
      <c r="C5712" s="227" t="s">
        <v>71</v>
      </c>
      <c r="D5712" s="230">
        <v>23</v>
      </c>
      <c r="E5712" s="231">
        <v>6.9348829600000004E-3</v>
      </c>
      <c r="F5712" s="231">
        <v>8.3383622000000001E-4</v>
      </c>
      <c r="G5712" s="231">
        <v>1.6988725100000001E-3</v>
      </c>
      <c r="H5712" s="231">
        <v>4.4021737200000003E-3</v>
      </c>
    </row>
    <row r="5713" spans="1:8">
      <c r="A5713" s="227" t="s">
        <v>121</v>
      </c>
      <c r="B5713" s="227" t="s">
        <v>111</v>
      </c>
      <c r="C5713" s="227" t="s">
        <v>72</v>
      </c>
      <c r="D5713" s="230">
        <v>313</v>
      </c>
      <c r="E5713" s="231">
        <v>5.7328272400000001E-3</v>
      </c>
      <c r="F5713" s="231">
        <v>4.2535624000000001E-4</v>
      </c>
      <c r="G5713" s="231">
        <v>1.1875071699999999E-3</v>
      </c>
      <c r="H5713" s="231">
        <v>4.1199633700000002E-3</v>
      </c>
    </row>
    <row r="5714" spans="1:8">
      <c r="A5714" s="227" t="s">
        <v>121</v>
      </c>
      <c r="B5714" s="227" t="s">
        <v>112</v>
      </c>
      <c r="C5714" s="227" t="s">
        <v>72</v>
      </c>
      <c r="D5714" s="230">
        <v>61</v>
      </c>
      <c r="E5714" s="231">
        <v>5.9255462000000004E-3</v>
      </c>
      <c r="F5714" s="231">
        <v>4.4664512000000003E-4</v>
      </c>
      <c r="G5714" s="231">
        <v>1.2553124499999999E-3</v>
      </c>
      <c r="H5714" s="231">
        <v>4.2235881199999999E-3</v>
      </c>
    </row>
    <row r="5715" spans="1:8">
      <c r="A5715" s="227" t="s">
        <v>121</v>
      </c>
      <c r="B5715" s="227" t="s">
        <v>111</v>
      </c>
      <c r="C5715" s="227" t="s">
        <v>73</v>
      </c>
      <c r="D5715" s="230">
        <v>504</v>
      </c>
      <c r="E5715" s="231">
        <v>6.9524128699999998E-3</v>
      </c>
      <c r="F5715" s="231">
        <v>1.11715052E-3</v>
      </c>
      <c r="G5715" s="231">
        <v>1.9614378799999999E-3</v>
      </c>
      <c r="H5715" s="231">
        <v>3.8738239800000002E-3</v>
      </c>
    </row>
    <row r="5716" spans="1:8">
      <c r="A5716" s="227" t="s">
        <v>121</v>
      </c>
      <c r="B5716" s="227" t="s">
        <v>112</v>
      </c>
      <c r="C5716" s="227" t="s">
        <v>73</v>
      </c>
      <c r="D5716" s="230">
        <v>94</v>
      </c>
      <c r="E5716" s="231">
        <v>6.3638935900000001E-3</v>
      </c>
      <c r="F5716" s="231">
        <v>1.04745346E-3</v>
      </c>
      <c r="G5716" s="231">
        <v>2.0772998100000001E-3</v>
      </c>
      <c r="H5716" s="231">
        <v>3.23913982E-3</v>
      </c>
    </row>
    <row r="5717" spans="1:8">
      <c r="A5717" s="227" t="s">
        <v>121</v>
      </c>
      <c r="B5717" s="227" t="s">
        <v>111</v>
      </c>
      <c r="C5717" s="227" t="s">
        <v>74</v>
      </c>
      <c r="D5717" s="230">
        <v>388</v>
      </c>
      <c r="E5717" s="231">
        <v>6.55832355E-3</v>
      </c>
      <c r="F5717" s="231">
        <v>7.9628412000000003E-4</v>
      </c>
      <c r="G5717" s="231">
        <v>1.9930374200000001E-3</v>
      </c>
      <c r="H5717" s="231">
        <v>3.7690015099999998E-3</v>
      </c>
    </row>
    <row r="5718" spans="1:8">
      <c r="A5718" s="227" t="s">
        <v>121</v>
      </c>
      <c r="B5718" s="227" t="s">
        <v>112</v>
      </c>
      <c r="C5718" s="227" t="s">
        <v>74</v>
      </c>
      <c r="D5718" s="230">
        <v>72</v>
      </c>
      <c r="E5718" s="231">
        <v>5.7257906799999996E-3</v>
      </c>
      <c r="F5718" s="231">
        <v>7.8028524000000004E-4</v>
      </c>
      <c r="G5718" s="231">
        <v>1.84124203E-3</v>
      </c>
      <c r="H5718" s="231">
        <v>3.1042628999999999E-3</v>
      </c>
    </row>
    <row r="5719" spans="1:8">
      <c r="A5719" s="227" t="s">
        <v>121</v>
      </c>
      <c r="B5719" s="227" t="s">
        <v>111</v>
      </c>
      <c r="C5719" s="227" t="s">
        <v>75</v>
      </c>
      <c r="D5719" s="230">
        <v>260</v>
      </c>
      <c r="E5719" s="231">
        <v>5.86467212E-3</v>
      </c>
      <c r="F5719" s="231">
        <v>6.6720061999999997E-4</v>
      </c>
      <c r="G5719" s="231">
        <v>1.2886838800000001E-3</v>
      </c>
      <c r="H5719" s="231">
        <v>3.9087871599999997E-3</v>
      </c>
    </row>
    <row r="5720" spans="1:8">
      <c r="A5720" s="227" t="s">
        <v>121</v>
      </c>
      <c r="B5720" s="227" t="s">
        <v>112</v>
      </c>
      <c r="C5720" s="227" t="s">
        <v>75</v>
      </c>
      <c r="D5720" s="230">
        <v>26</v>
      </c>
      <c r="E5720" s="231">
        <v>4.6790417399999997E-3</v>
      </c>
      <c r="F5720" s="231">
        <v>6.2143853000000003E-4</v>
      </c>
      <c r="G5720" s="231">
        <v>1.3368052799999999E-3</v>
      </c>
      <c r="H5720" s="231">
        <v>2.7207974799999999E-3</v>
      </c>
    </row>
    <row r="5721" spans="1:8">
      <c r="A5721" s="227" t="s">
        <v>121</v>
      </c>
      <c r="B5721" s="227" t="s">
        <v>111</v>
      </c>
      <c r="C5721" s="227" t="s">
        <v>76</v>
      </c>
      <c r="D5721" s="230">
        <v>217</v>
      </c>
      <c r="E5721" s="231">
        <v>5.0142940099999998E-3</v>
      </c>
      <c r="F5721" s="231">
        <v>4.2914723000000001E-4</v>
      </c>
      <c r="G5721" s="231">
        <v>1.2592270200000001E-3</v>
      </c>
      <c r="H5721" s="231">
        <v>3.3259192799999998E-3</v>
      </c>
    </row>
    <row r="5722" spans="1:8">
      <c r="A5722" s="227" t="s">
        <v>121</v>
      </c>
      <c r="B5722" s="227" t="s">
        <v>112</v>
      </c>
      <c r="C5722" s="227" t="s">
        <v>76</v>
      </c>
      <c r="D5722" s="230">
        <v>59</v>
      </c>
      <c r="E5722" s="231">
        <v>4.2600436899999997E-3</v>
      </c>
      <c r="F5722" s="231">
        <v>3.9626468000000001E-4</v>
      </c>
      <c r="G5722" s="231">
        <v>1.13857478E-3</v>
      </c>
      <c r="H5722" s="231">
        <v>2.7252037900000001E-3</v>
      </c>
    </row>
    <row r="5723" spans="1:8">
      <c r="A5723" s="227" t="s">
        <v>121</v>
      </c>
      <c r="B5723" s="227" t="s">
        <v>111</v>
      </c>
      <c r="C5723" s="227" t="s">
        <v>77</v>
      </c>
      <c r="D5723" s="230">
        <v>447</v>
      </c>
      <c r="E5723" s="231">
        <v>5.78139216E-3</v>
      </c>
      <c r="F5723" s="231">
        <v>6.9169955000000002E-4</v>
      </c>
      <c r="G5723" s="231">
        <v>1.8584024799999999E-3</v>
      </c>
      <c r="H5723" s="231">
        <v>3.2312896300000001E-3</v>
      </c>
    </row>
    <row r="5724" spans="1:8">
      <c r="A5724" s="227" t="s">
        <v>121</v>
      </c>
      <c r="B5724" s="227" t="s">
        <v>112</v>
      </c>
      <c r="C5724" s="227" t="s">
        <v>77</v>
      </c>
      <c r="D5724" s="230">
        <v>99</v>
      </c>
      <c r="E5724" s="231">
        <v>6.3188596299999997E-3</v>
      </c>
      <c r="F5724" s="231">
        <v>7.4494923000000002E-4</v>
      </c>
      <c r="G5724" s="231">
        <v>2.3041757799999998E-3</v>
      </c>
      <c r="H5724" s="231">
        <v>3.2697341400000001E-3</v>
      </c>
    </row>
    <row r="5725" spans="1:8">
      <c r="A5725" s="227" t="s">
        <v>121</v>
      </c>
      <c r="B5725" s="227" t="s">
        <v>111</v>
      </c>
      <c r="C5725" s="227" t="s">
        <v>78</v>
      </c>
      <c r="D5725" s="230">
        <v>176</v>
      </c>
      <c r="E5725" s="231">
        <v>6.4400513100000001E-3</v>
      </c>
      <c r="F5725" s="231">
        <v>7.8618191E-4</v>
      </c>
      <c r="G5725" s="231">
        <v>1.7750418500000001E-3</v>
      </c>
      <c r="H5725" s="231">
        <v>3.8788271000000001E-3</v>
      </c>
    </row>
    <row r="5726" spans="1:8">
      <c r="A5726" s="227" t="s">
        <v>121</v>
      </c>
      <c r="B5726" s="227" t="s">
        <v>112</v>
      </c>
      <c r="C5726" s="227" t="s">
        <v>78</v>
      </c>
      <c r="D5726" s="230">
        <v>33</v>
      </c>
      <c r="E5726" s="231">
        <v>6.2436866100000002E-3</v>
      </c>
      <c r="F5726" s="231">
        <v>7.5336678000000002E-4</v>
      </c>
      <c r="G5726" s="231">
        <v>1.92936281E-3</v>
      </c>
      <c r="H5726" s="231">
        <v>3.5609564899999999E-3</v>
      </c>
    </row>
    <row r="5727" spans="1:8">
      <c r="A5727" s="227" t="s">
        <v>121</v>
      </c>
      <c r="B5727" s="227" t="s">
        <v>111</v>
      </c>
      <c r="C5727" s="227" t="s">
        <v>79</v>
      </c>
      <c r="D5727" s="230">
        <v>2481</v>
      </c>
      <c r="E5727" s="231">
        <v>4.99908074E-3</v>
      </c>
      <c r="F5727" s="231">
        <v>1.0455197900000001E-3</v>
      </c>
      <c r="G5727" s="231">
        <v>8.7517423999999996E-4</v>
      </c>
      <c r="H5727" s="231">
        <v>3.0783862400000001E-3</v>
      </c>
    </row>
    <row r="5728" spans="1:8">
      <c r="A5728" s="227" t="s">
        <v>121</v>
      </c>
      <c r="B5728" s="227" t="s">
        <v>112</v>
      </c>
      <c r="C5728" s="227" t="s">
        <v>79</v>
      </c>
      <c r="D5728" s="230">
        <v>529</v>
      </c>
      <c r="E5728" s="231">
        <v>4.2782938899999998E-3</v>
      </c>
      <c r="F5728" s="231">
        <v>9.6806493999999996E-4</v>
      </c>
      <c r="G5728" s="231">
        <v>8.4149401999999995E-4</v>
      </c>
      <c r="H5728" s="231">
        <v>2.4687344400000002E-3</v>
      </c>
    </row>
    <row r="5729" spans="1:8">
      <c r="A5729" s="227" t="s">
        <v>121</v>
      </c>
      <c r="B5729" s="227" t="s">
        <v>111</v>
      </c>
      <c r="C5729" s="227" t="s">
        <v>80</v>
      </c>
      <c r="D5729" s="230">
        <v>1300</v>
      </c>
      <c r="E5729" s="231">
        <v>4.8610752600000001E-3</v>
      </c>
      <c r="F5729" s="231">
        <v>1.04584199E-3</v>
      </c>
      <c r="G5729" s="231">
        <v>8.4064256999999995E-4</v>
      </c>
      <c r="H5729" s="231">
        <v>2.97459022E-3</v>
      </c>
    </row>
    <row r="5730" spans="1:8">
      <c r="A5730" s="227" t="s">
        <v>121</v>
      </c>
      <c r="B5730" s="227" t="s">
        <v>112</v>
      </c>
      <c r="C5730" s="227" t="s">
        <v>80</v>
      </c>
      <c r="D5730" s="230">
        <v>117</v>
      </c>
      <c r="E5730" s="231">
        <v>4.5040951999999997E-3</v>
      </c>
      <c r="F5730" s="231">
        <v>1.2049894699999999E-3</v>
      </c>
      <c r="G5730" s="231">
        <v>7.9208190999999998E-4</v>
      </c>
      <c r="H5730" s="231">
        <v>2.5070233400000001E-3</v>
      </c>
    </row>
    <row r="5731" spans="1:8">
      <c r="A5731" s="227" t="s">
        <v>121</v>
      </c>
      <c r="B5731" s="227" t="s">
        <v>111</v>
      </c>
      <c r="C5731" s="227" t="s">
        <v>119</v>
      </c>
      <c r="D5731" s="230">
        <v>442</v>
      </c>
      <c r="E5731" s="231">
        <v>4.9612187700000003E-3</v>
      </c>
      <c r="F5731" s="231">
        <v>6.8289632000000002E-4</v>
      </c>
      <c r="G5731" s="231">
        <v>1.24248445E-3</v>
      </c>
      <c r="H5731" s="231">
        <v>3.0358375000000002E-3</v>
      </c>
    </row>
    <row r="5732" spans="1:8">
      <c r="A5732" s="227" t="s">
        <v>121</v>
      </c>
      <c r="B5732" s="227" t="s">
        <v>112</v>
      </c>
      <c r="C5732" s="227" t="s">
        <v>119</v>
      </c>
      <c r="D5732" s="230">
        <v>78</v>
      </c>
      <c r="E5732" s="231">
        <v>5.3197706499999997E-3</v>
      </c>
      <c r="F5732" s="231">
        <v>6.9503773999999999E-4</v>
      </c>
      <c r="G5732" s="231">
        <v>1.45046867E-3</v>
      </c>
      <c r="H5732" s="231">
        <v>3.17426379E-3</v>
      </c>
    </row>
    <row r="5733" spans="1:8">
      <c r="A5733" s="227" t="s">
        <v>121</v>
      </c>
      <c r="B5733" s="227" t="s">
        <v>111</v>
      </c>
      <c r="C5733" s="227" t="s">
        <v>82</v>
      </c>
      <c r="D5733" s="230">
        <v>261</v>
      </c>
      <c r="E5733" s="231">
        <v>6.4197971899999998E-3</v>
      </c>
      <c r="F5733" s="231">
        <v>6.5302589999999998E-4</v>
      </c>
      <c r="G5733" s="231">
        <v>1.98843452E-3</v>
      </c>
      <c r="H5733" s="231">
        <v>3.7783362799999999E-3</v>
      </c>
    </row>
    <row r="5734" spans="1:8">
      <c r="A5734" s="227" t="s">
        <v>121</v>
      </c>
      <c r="B5734" s="227" t="s">
        <v>112</v>
      </c>
      <c r="C5734" s="227" t="s">
        <v>82</v>
      </c>
      <c r="D5734" s="230">
        <v>49</v>
      </c>
      <c r="E5734" s="231">
        <v>5.5281554299999999E-3</v>
      </c>
      <c r="F5734" s="231">
        <v>6.1106365000000002E-4</v>
      </c>
      <c r="G5734" s="231">
        <v>1.9338149700000001E-3</v>
      </c>
      <c r="H5734" s="231">
        <v>2.9832763800000002E-3</v>
      </c>
    </row>
    <row r="5735" spans="1:8">
      <c r="A5735" s="227" t="s">
        <v>121</v>
      </c>
      <c r="B5735" s="227" t="s">
        <v>111</v>
      </c>
      <c r="C5735" s="227" t="s">
        <v>83</v>
      </c>
      <c r="D5735" s="230">
        <v>270</v>
      </c>
      <c r="E5735" s="231">
        <v>5.1333588100000004E-3</v>
      </c>
      <c r="F5735" s="231">
        <v>8.1820107E-4</v>
      </c>
      <c r="G5735" s="231">
        <v>1.40903611E-3</v>
      </c>
      <c r="H5735" s="231">
        <v>2.90612117E-3</v>
      </c>
    </row>
    <row r="5736" spans="1:8">
      <c r="A5736" s="227" t="s">
        <v>121</v>
      </c>
      <c r="B5736" s="227" t="s">
        <v>112</v>
      </c>
      <c r="C5736" s="227" t="s">
        <v>83</v>
      </c>
      <c r="D5736" s="230">
        <v>60</v>
      </c>
      <c r="E5736" s="231">
        <v>5.1566355600000001E-3</v>
      </c>
      <c r="F5736" s="231">
        <v>8.6303990999999996E-4</v>
      </c>
      <c r="G5736" s="231">
        <v>1.36265411E-3</v>
      </c>
      <c r="H5736" s="231">
        <v>2.9309410999999999E-3</v>
      </c>
    </row>
    <row r="5737" spans="1:8">
      <c r="A5737" s="227" t="s">
        <v>121</v>
      </c>
      <c r="B5737" s="227" t="s">
        <v>111</v>
      </c>
      <c r="C5737" s="227" t="s">
        <v>84</v>
      </c>
      <c r="D5737" s="230">
        <v>373</v>
      </c>
      <c r="E5737" s="231">
        <v>5.5644918800000004E-3</v>
      </c>
      <c r="F5737" s="231">
        <v>1.0282615999999999E-3</v>
      </c>
      <c r="G5737" s="231">
        <v>1.43822587E-3</v>
      </c>
      <c r="H5737" s="231">
        <v>3.09800393E-3</v>
      </c>
    </row>
    <row r="5738" spans="1:8">
      <c r="A5738" s="227" t="s">
        <v>121</v>
      </c>
      <c r="B5738" s="227" t="s">
        <v>112</v>
      </c>
      <c r="C5738" s="227" t="s">
        <v>84</v>
      </c>
      <c r="D5738" s="230">
        <v>37</v>
      </c>
      <c r="E5738" s="231">
        <v>5.5233356499999999E-3</v>
      </c>
      <c r="F5738" s="231">
        <v>1.0210207499999999E-3</v>
      </c>
      <c r="G5738" s="231">
        <v>1.3178801299999999E-3</v>
      </c>
      <c r="H5738" s="231">
        <v>3.1844342199999999E-3</v>
      </c>
    </row>
    <row r="5739" spans="1:8">
      <c r="A5739" s="227" t="s">
        <v>121</v>
      </c>
      <c r="B5739" s="227" t="s">
        <v>111</v>
      </c>
      <c r="C5739" s="227" t="s">
        <v>87</v>
      </c>
      <c r="D5739" s="230">
        <v>421</v>
      </c>
      <c r="E5739" s="231">
        <v>5.0892108500000003E-3</v>
      </c>
      <c r="F5739" s="231">
        <v>3.1687095999999998E-4</v>
      </c>
      <c r="G5739" s="231">
        <v>1.3398431600000001E-3</v>
      </c>
      <c r="H5739" s="231">
        <v>3.4324962300000001E-3</v>
      </c>
    </row>
    <row r="5740" spans="1:8">
      <c r="A5740" s="227" t="s">
        <v>121</v>
      </c>
      <c r="B5740" s="227" t="s">
        <v>112</v>
      </c>
      <c r="C5740" s="227" t="s">
        <v>87</v>
      </c>
      <c r="D5740" s="230">
        <v>63</v>
      </c>
      <c r="E5740" s="231">
        <v>4.8688268899999996E-3</v>
      </c>
      <c r="F5740" s="231">
        <v>3.0368144000000001E-4</v>
      </c>
      <c r="G5740" s="231">
        <v>1.35692215E-3</v>
      </c>
      <c r="H5740" s="231">
        <v>3.2082228499999998E-3</v>
      </c>
    </row>
    <row r="5741" spans="1:8">
      <c r="A5741" s="227" t="s">
        <v>121</v>
      </c>
      <c r="B5741" s="227" t="s">
        <v>111</v>
      </c>
      <c r="C5741" s="227" t="s">
        <v>88</v>
      </c>
      <c r="D5741" s="230">
        <v>591</v>
      </c>
      <c r="E5741" s="231">
        <v>5.2910554100000003E-3</v>
      </c>
      <c r="F5741" s="231">
        <v>9.7848882999999995E-4</v>
      </c>
      <c r="G5741" s="231">
        <v>9.2273352E-4</v>
      </c>
      <c r="H5741" s="231">
        <v>3.38983259E-3</v>
      </c>
    </row>
    <row r="5742" spans="1:8">
      <c r="A5742" s="227" t="s">
        <v>121</v>
      </c>
      <c r="B5742" s="227" t="s">
        <v>112</v>
      </c>
      <c r="C5742" s="227" t="s">
        <v>88</v>
      </c>
      <c r="D5742" s="230">
        <v>131</v>
      </c>
      <c r="E5742" s="231">
        <v>5.83359816E-3</v>
      </c>
      <c r="F5742" s="231">
        <v>1.0232009E-3</v>
      </c>
      <c r="G5742" s="231">
        <v>9.6029450000000005E-4</v>
      </c>
      <c r="H5742" s="231">
        <v>3.85010226E-3</v>
      </c>
    </row>
    <row r="5743" spans="1:8">
      <c r="A5743" s="227" t="s">
        <v>121</v>
      </c>
      <c r="B5743" s="227" t="s">
        <v>111</v>
      </c>
      <c r="C5743" s="227" t="s">
        <v>89</v>
      </c>
      <c r="D5743" s="230">
        <v>314</v>
      </c>
      <c r="E5743" s="231">
        <v>5.7714818300000003E-3</v>
      </c>
      <c r="F5743" s="231">
        <v>8.8969221000000001E-4</v>
      </c>
      <c r="G5743" s="231">
        <v>1.55612298E-3</v>
      </c>
      <c r="H5743" s="231">
        <v>3.3256662000000002E-3</v>
      </c>
    </row>
    <row r="5744" spans="1:8">
      <c r="A5744" s="227" t="s">
        <v>121</v>
      </c>
      <c r="B5744" s="227" t="s">
        <v>112</v>
      </c>
      <c r="C5744" s="227" t="s">
        <v>89</v>
      </c>
      <c r="D5744" s="230">
        <v>33</v>
      </c>
      <c r="E5744" s="231">
        <v>5.8150951500000004E-3</v>
      </c>
      <c r="F5744" s="231">
        <v>7.7896998E-4</v>
      </c>
      <c r="G5744" s="231">
        <v>1.4344834900000001E-3</v>
      </c>
      <c r="H5744" s="231">
        <v>3.6016412100000001E-3</v>
      </c>
    </row>
    <row r="5745" spans="1:8">
      <c r="A5745" s="227" t="s">
        <v>121</v>
      </c>
      <c r="B5745" s="227" t="s">
        <v>111</v>
      </c>
      <c r="C5745" s="227" t="s">
        <v>90</v>
      </c>
      <c r="D5745" s="230">
        <v>299</v>
      </c>
      <c r="E5745" s="231">
        <v>6.8576580199999999E-3</v>
      </c>
      <c r="F5745" s="231">
        <v>6.1253537999999999E-4</v>
      </c>
      <c r="G5745" s="231">
        <v>1.9761858299999998E-3</v>
      </c>
      <c r="H5745" s="231">
        <v>4.2689363199999997E-3</v>
      </c>
    </row>
    <row r="5746" spans="1:8">
      <c r="A5746" s="227" t="s">
        <v>121</v>
      </c>
      <c r="B5746" s="227" t="s">
        <v>112</v>
      </c>
      <c r="C5746" s="227" t="s">
        <v>90</v>
      </c>
      <c r="D5746" s="230">
        <v>24</v>
      </c>
      <c r="E5746" s="231">
        <v>6.5017358999999997E-3</v>
      </c>
      <c r="F5746" s="231">
        <v>6.4091411000000002E-4</v>
      </c>
      <c r="G5746" s="231">
        <v>2.1363810100000001E-3</v>
      </c>
      <c r="H5746" s="231">
        <v>3.7244403299999999E-3</v>
      </c>
    </row>
    <row r="5747" spans="1:8">
      <c r="A5747" s="227" t="s">
        <v>121</v>
      </c>
      <c r="B5747" s="227" t="s">
        <v>111</v>
      </c>
      <c r="C5747" s="227" t="s">
        <v>91</v>
      </c>
      <c r="D5747" s="230">
        <v>528</v>
      </c>
      <c r="E5747" s="231">
        <v>4.4626602300000002E-3</v>
      </c>
      <c r="F5747" s="231">
        <v>9.8649229999999994E-4</v>
      </c>
      <c r="G5747" s="231">
        <v>1.0250725500000001E-3</v>
      </c>
      <c r="H5747" s="231">
        <v>2.4510948999999999E-3</v>
      </c>
    </row>
    <row r="5748" spans="1:8">
      <c r="A5748" s="227" t="s">
        <v>121</v>
      </c>
      <c r="B5748" s="227" t="s">
        <v>112</v>
      </c>
      <c r="C5748" s="227" t="s">
        <v>91</v>
      </c>
      <c r="D5748" s="230">
        <v>104</v>
      </c>
      <c r="E5748" s="231">
        <v>4.2441236699999997E-3</v>
      </c>
      <c r="F5748" s="231">
        <v>8.2565411999999995E-4</v>
      </c>
      <c r="G5748" s="231">
        <v>1.0366583999999999E-3</v>
      </c>
      <c r="H5748" s="231">
        <v>2.3818106499999998E-3</v>
      </c>
    </row>
    <row r="5749" spans="1:8">
      <c r="A5749" s="227" t="s">
        <v>121</v>
      </c>
      <c r="B5749" s="227" t="s">
        <v>111</v>
      </c>
      <c r="C5749" s="227" t="s">
        <v>92</v>
      </c>
      <c r="D5749" s="230">
        <v>248</v>
      </c>
      <c r="E5749" s="231">
        <v>6.3013363899999996E-3</v>
      </c>
      <c r="F5749" s="231">
        <v>7.0065126999999995E-4</v>
      </c>
      <c r="G5749" s="231">
        <v>1.4241242199999999E-3</v>
      </c>
      <c r="H5749" s="231">
        <v>4.1765604000000003E-3</v>
      </c>
    </row>
    <row r="5750" spans="1:8">
      <c r="A5750" s="227" t="s">
        <v>121</v>
      </c>
      <c r="B5750" s="227" t="s">
        <v>112</v>
      </c>
      <c r="C5750" s="227" t="s">
        <v>92</v>
      </c>
      <c r="D5750" s="230">
        <v>51</v>
      </c>
      <c r="E5750" s="231">
        <v>5.5777957199999997E-3</v>
      </c>
      <c r="F5750" s="231">
        <v>5.8119979999999996E-4</v>
      </c>
      <c r="G5750" s="231">
        <v>1.3105934300000001E-3</v>
      </c>
      <c r="H5750" s="231">
        <v>3.6860019799999999E-3</v>
      </c>
    </row>
    <row r="5751" spans="1:8">
      <c r="A5751" s="227" t="s">
        <v>121</v>
      </c>
      <c r="B5751" s="227" t="s">
        <v>111</v>
      </c>
      <c r="C5751" s="227" t="s">
        <v>93</v>
      </c>
      <c r="D5751" s="230">
        <v>289</v>
      </c>
      <c r="E5751" s="231">
        <v>6.9571796799999999E-3</v>
      </c>
      <c r="F5751" s="231">
        <v>9.4482867000000002E-4</v>
      </c>
      <c r="G5751" s="231">
        <v>1.9707561899999998E-3</v>
      </c>
      <c r="H5751" s="231">
        <v>4.0415943300000003E-3</v>
      </c>
    </row>
    <row r="5752" spans="1:8">
      <c r="A5752" s="227" t="s">
        <v>121</v>
      </c>
      <c r="B5752" s="227" t="s">
        <v>112</v>
      </c>
      <c r="C5752" s="227" t="s">
        <v>93</v>
      </c>
      <c r="D5752" s="230">
        <v>36</v>
      </c>
      <c r="E5752" s="231">
        <v>6.1140044300000002E-3</v>
      </c>
      <c r="F5752" s="231">
        <v>9.6547047999999999E-4</v>
      </c>
      <c r="G5752" s="231">
        <v>1.7287162900000001E-3</v>
      </c>
      <c r="H5752" s="231">
        <v>3.4198171399999998E-3</v>
      </c>
    </row>
    <row r="5753" spans="1:8">
      <c r="A5753" s="227" t="s">
        <v>121</v>
      </c>
      <c r="B5753" s="227" t="s">
        <v>111</v>
      </c>
      <c r="C5753" s="227" t="s">
        <v>94</v>
      </c>
      <c r="D5753" s="230">
        <v>247</v>
      </c>
      <c r="E5753" s="231">
        <v>6.5156880400000002E-3</v>
      </c>
      <c r="F5753" s="231">
        <v>1.01575361E-3</v>
      </c>
      <c r="G5753" s="231">
        <v>1.6122635900000001E-3</v>
      </c>
      <c r="H5753" s="231">
        <v>3.8876703500000001E-3</v>
      </c>
    </row>
    <row r="5754" spans="1:8">
      <c r="A5754" s="227" t="s">
        <v>121</v>
      </c>
      <c r="B5754" s="227" t="s">
        <v>112</v>
      </c>
      <c r="C5754" s="227" t="s">
        <v>94</v>
      </c>
      <c r="D5754" s="230">
        <v>39</v>
      </c>
      <c r="E5754" s="231">
        <v>6.3203345499999999E-3</v>
      </c>
      <c r="F5754" s="231">
        <v>7.4222442000000004E-4</v>
      </c>
      <c r="G5754" s="231">
        <v>1.9408829099999999E-3</v>
      </c>
      <c r="H5754" s="231">
        <v>3.63722674E-3</v>
      </c>
    </row>
    <row r="5755" spans="1:8">
      <c r="A5755" s="227" t="s">
        <v>121</v>
      </c>
      <c r="B5755" s="227" t="s">
        <v>111</v>
      </c>
      <c r="C5755" s="227" t="s">
        <v>95</v>
      </c>
      <c r="D5755" s="230">
        <v>145</v>
      </c>
      <c r="E5755" s="231">
        <v>6.4900221000000003E-3</v>
      </c>
      <c r="F5755" s="231">
        <v>5.7910256E-4</v>
      </c>
      <c r="G5755" s="231">
        <v>1.45809363E-3</v>
      </c>
      <c r="H5755" s="231">
        <v>4.4528254499999996E-3</v>
      </c>
    </row>
    <row r="5756" spans="1:8">
      <c r="A5756" s="227" t="s">
        <v>121</v>
      </c>
      <c r="B5756" s="227" t="s">
        <v>112</v>
      </c>
      <c r="C5756" s="227" t="s">
        <v>95</v>
      </c>
      <c r="D5756" s="230">
        <v>15</v>
      </c>
      <c r="E5756" s="231">
        <v>7.3742281900000001E-3</v>
      </c>
      <c r="F5756" s="231">
        <v>6.1188249E-4</v>
      </c>
      <c r="G5756" s="231">
        <v>1.8703702200000001E-3</v>
      </c>
      <c r="H5756" s="231">
        <v>4.8919749899999998E-3</v>
      </c>
    </row>
    <row r="5757" spans="1:8">
      <c r="A5757" s="227" t="s">
        <v>121</v>
      </c>
      <c r="B5757" s="227" t="s">
        <v>111</v>
      </c>
      <c r="C5757" s="227" t="s">
        <v>96</v>
      </c>
      <c r="D5757" s="230">
        <v>435</v>
      </c>
      <c r="E5757" s="231">
        <v>5.02945379E-3</v>
      </c>
      <c r="F5757" s="231">
        <v>6.7536693999999998E-4</v>
      </c>
      <c r="G5757" s="231">
        <v>8.6587353000000002E-4</v>
      </c>
      <c r="H5757" s="231">
        <v>3.4882128199999998E-3</v>
      </c>
    </row>
    <row r="5758" spans="1:8">
      <c r="A5758" s="227" t="s">
        <v>121</v>
      </c>
      <c r="B5758" s="227" t="s">
        <v>112</v>
      </c>
      <c r="C5758" s="227" t="s">
        <v>96</v>
      </c>
      <c r="D5758" s="230">
        <v>56</v>
      </c>
      <c r="E5758" s="231">
        <v>4.8141945300000004E-3</v>
      </c>
      <c r="F5758" s="231">
        <v>6.0805204000000004E-4</v>
      </c>
      <c r="G5758" s="231">
        <v>8.5503450000000002E-4</v>
      </c>
      <c r="H5758" s="231">
        <v>3.3511075900000001E-3</v>
      </c>
    </row>
    <row r="5759" spans="1:8">
      <c r="A5759" s="227" t="s">
        <v>121</v>
      </c>
      <c r="B5759" s="227" t="s">
        <v>111</v>
      </c>
      <c r="C5759" s="227" t="s">
        <v>97</v>
      </c>
      <c r="D5759" s="230">
        <v>209</v>
      </c>
      <c r="E5759" s="231">
        <v>6.7803027899999996E-3</v>
      </c>
      <c r="F5759" s="231">
        <v>9.6784709000000005E-4</v>
      </c>
      <c r="G5759" s="231">
        <v>2.2431549599999999E-3</v>
      </c>
      <c r="H5759" s="231">
        <v>3.5693002000000001E-3</v>
      </c>
    </row>
    <row r="5760" spans="1:8">
      <c r="A5760" s="227" t="s">
        <v>121</v>
      </c>
      <c r="B5760" s="227" t="s">
        <v>112</v>
      </c>
      <c r="C5760" s="227" t="s">
        <v>97</v>
      </c>
      <c r="D5760" s="230">
        <v>31</v>
      </c>
      <c r="E5760" s="231">
        <v>4.9324221699999999E-3</v>
      </c>
      <c r="F5760" s="231">
        <v>6.4217417999999995E-4</v>
      </c>
      <c r="G5760" s="231">
        <v>1.9507913E-3</v>
      </c>
      <c r="H5760" s="231">
        <v>2.33945615E-3</v>
      </c>
    </row>
    <row r="5761" spans="1:8">
      <c r="A5761" s="227" t="s">
        <v>121</v>
      </c>
      <c r="B5761" s="227" t="s">
        <v>111</v>
      </c>
      <c r="C5761" s="227" t="s">
        <v>98</v>
      </c>
      <c r="D5761" s="230">
        <v>168</v>
      </c>
      <c r="E5761" s="231">
        <v>6.40004935E-3</v>
      </c>
      <c r="F5761" s="231">
        <v>6.7839204000000005E-4</v>
      </c>
      <c r="G5761" s="231">
        <v>1.7310816800000001E-3</v>
      </c>
      <c r="H5761" s="231">
        <v>3.9905751599999999E-3</v>
      </c>
    </row>
    <row r="5762" spans="1:8">
      <c r="A5762" s="227" t="s">
        <v>121</v>
      </c>
      <c r="B5762" s="227" t="s">
        <v>112</v>
      </c>
      <c r="C5762" s="227" t="s">
        <v>98</v>
      </c>
      <c r="D5762" s="230">
        <v>27</v>
      </c>
      <c r="E5762" s="231">
        <v>5.9032061599999996E-3</v>
      </c>
      <c r="F5762" s="231">
        <v>6.1599775E-4</v>
      </c>
      <c r="G5762" s="231">
        <v>1.77812049E-3</v>
      </c>
      <c r="H5762" s="231">
        <v>3.50908759E-3</v>
      </c>
    </row>
    <row r="5763" spans="1:8">
      <c r="A5763" s="227" t="s">
        <v>121</v>
      </c>
      <c r="B5763" s="227" t="s">
        <v>111</v>
      </c>
      <c r="C5763" s="227" t="s">
        <v>99</v>
      </c>
      <c r="D5763" s="230">
        <v>443</v>
      </c>
      <c r="E5763" s="231">
        <v>5.2734405200000004E-3</v>
      </c>
      <c r="F5763" s="231">
        <v>9.7415534000000004E-4</v>
      </c>
      <c r="G5763" s="231">
        <v>8.0360105000000005E-4</v>
      </c>
      <c r="H5763" s="231">
        <v>3.4956836599999998E-3</v>
      </c>
    </row>
    <row r="5764" spans="1:8">
      <c r="A5764" s="227" t="s">
        <v>121</v>
      </c>
      <c r="B5764" s="227" t="s">
        <v>112</v>
      </c>
      <c r="C5764" s="227" t="s">
        <v>99</v>
      </c>
      <c r="D5764" s="230">
        <v>57</v>
      </c>
      <c r="E5764" s="231">
        <v>5.23209043E-3</v>
      </c>
      <c r="F5764" s="231">
        <v>9.8156246999999992E-4</v>
      </c>
      <c r="G5764" s="231">
        <v>8.0612388000000001E-4</v>
      </c>
      <c r="H5764" s="231">
        <v>3.4444036000000002E-3</v>
      </c>
    </row>
    <row r="5765" spans="1:8">
      <c r="A5765" s="227" t="s">
        <v>121</v>
      </c>
      <c r="B5765" s="227" t="s">
        <v>111</v>
      </c>
      <c r="C5765" s="227" t="s">
        <v>100</v>
      </c>
      <c r="D5765" s="230">
        <v>386</v>
      </c>
      <c r="E5765" s="231">
        <v>5.9860149000000003E-3</v>
      </c>
      <c r="F5765" s="231">
        <v>6.2862789999999997E-4</v>
      </c>
      <c r="G5765" s="231">
        <v>1.5718249800000001E-3</v>
      </c>
      <c r="H5765" s="231">
        <v>3.7855615500000002E-3</v>
      </c>
    </row>
    <row r="5766" spans="1:8">
      <c r="A5766" s="227" t="s">
        <v>121</v>
      </c>
      <c r="B5766" s="227" t="s">
        <v>112</v>
      </c>
      <c r="C5766" s="227" t="s">
        <v>100</v>
      </c>
      <c r="D5766" s="230">
        <v>40</v>
      </c>
      <c r="E5766" s="231">
        <v>6.2277196599999996E-3</v>
      </c>
      <c r="F5766" s="231">
        <v>5.7465252999999998E-4</v>
      </c>
      <c r="G5766" s="231">
        <v>1.4386572099999999E-3</v>
      </c>
      <c r="H5766" s="231">
        <v>4.2144095100000003E-3</v>
      </c>
    </row>
    <row r="5767" spans="1:8">
      <c r="A5767" s="227" t="s">
        <v>121</v>
      </c>
      <c r="B5767" s="227" t="s">
        <v>111</v>
      </c>
      <c r="C5767" s="227" t="s">
        <v>101</v>
      </c>
      <c r="D5767" s="230">
        <v>232</v>
      </c>
      <c r="E5767" s="231">
        <v>6.7208949600000003E-3</v>
      </c>
      <c r="F5767" s="231">
        <v>7.3884473999999997E-4</v>
      </c>
      <c r="G5767" s="231">
        <v>2.4528553600000002E-3</v>
      </c>
      <c r="H5767" s="231">
        <v>3.5291943600000001E-3</v>
      </c>
    </row>
    <row r="5768" spans="1:8">
      <c r="A5768" s="227" t="s">
        <v>121</v>
      </c>
      <c r="B5768" s="227" t="s">
        <v>112</v>
      </c>
      <c r="C5768" s="227" t="s">
        <v>101</v>
      </c>
      <c r="D5768" s="230">
        <v>49</v>
      </c>
      <c r="E5768" s="231">
        <v>5.78987129E-3</v>
      </c>
      <c r="F5768" s="231">
        <v>6.5216337999999998E-4</v>
      </c>
      <c r="G5768" s="231">
        <v>2.0608935399999999E-3</v>
      </c>
      <c r="H5768" s="231">
        <v>3.07681382E-3</v>
      </c>
    </row>
    <row r="5769" spans="1:8">
      <c r="A5769" s="227" t="s">
        <v>121</v>
      </c>
      <c r="B5769" s="227" t="s">
        <v>111</v>
      </c>
      <c r="C5769" s="227" t="s">
        <v>102</v>
      </c>
      <c r="D5769" s="230">
        <v>303</v>
      </c>
      <c r="E5769" s="231">
        <v>5.8560610699999998E-3</v>
      </c>
      <c r="F5769" s="231">
        <v>9.8456001999999991E-4</v>
      </c>
      <c r="G5769" s="231">
        <v>9.0984422999999999E-4</v>
      </c>
      <c r="H5769" s="231">
        <v>3.9616563500000004E-3</v>
      </c>
    </row>
    <row r="5770" spans="1:8">
      <c r="A5770" s="227" t="s">
        <v>121</v>
      </c>
      <c r="B5770" s="227" t="s">
        <v>112</v>
      </c>
      <c r="C5770" s="227" t="s">
        <v>102</v>
      </c>
      <c r="D5770" s="230">
        <v>45</v>
      </c>
      <c r="E5770" s="231">
        <v>5.6157405599999996E-3</v>
      </c>
      <c r="F5770" s="231">
        <v>9.5113149000000002E-4</v>
      </c>
      <c r="G5770" s="231">
        <v>7.3971168999999995E-4</v>
      </c>
      <c r="H5770" s="231">
        <v>3.9248968699999998E-3</v>
      </c>
    </row>
    <row r="5771" spans="1:8">
      <c r="A5771" s="227" t="s">
        <v>121</v>
      </c>
      <c r="B5771" s="227" t="s">
        <v>111</v>
      </c>
      <c r="C5771" s="227" t="s">
        <v>103</v>
      </c>
      <c r="D5771" s="230">
        <v>407</v>
      </c>
      <c r="E5771" s="231">
        <v>3.79794544E-3</v>
      </c>
      <c r="F5771" s="231">
        <v>3.4602761E-4</v>
      </c>
      <c r="G5771" s="231">
        <v>7.5820116000000003E-4</v>
      </c>
      <c r="H5771" s="231">
        <v>2.6937162000000001E-3</v>
      </c>
    </row>
    <row r="5772" spans="1:8">
      <c r="A5772" s="227" t="s">
        <v>121</v>
      </c>
      <c r="B5772" s="227" t="s">
        <v>112</v>
      </c>
      <c r="C5772" s="227" t="s">
        <v>103</v>
      </c>
      <c r="D5772" s="230">
        <v>54</v>
      </c>
      <c r="E5772" s="231">
        <v>3.4816527400000001E-3</v>
      </c>
      <c r="F5772" s="231">
        <v>3.7379946000000002E-4</v>
      </c>
      <c r="G5772" s="231">
        <v>7.2016433999999997E-4</v>
      </c>
      <c r="H5772" s="231">
        <v>2.38768838E-3</v>
      </c>
    </row>
    <row r="5773" spans="1:8">
      <c r="A5773" s="227" t="s">
        <v>121</v>
      </c>
      <c r="B5773" s="227" t="s">
        <v>111</v>
      </c>
      <c r="C5773" s="227" t="s">
        <v>104</v>
      </c>
      <c r="D5773" s="230">
        <v>187</v>
      </c>
      <c r="E5773" s="231">
        <v>5.7728631899999997E-3</v>
      </c>
      <c r="F5773" s="231">
        <v>2.7802512E-4</v>
      </c>
      <c r="G5773" s="231">
        <v>1.61987499E-3</v>
      </c>
      <c r="H5773" s="231">
        <v>3.8749626400000001E-3</v>
      </c>
    </row>
    <row r="5774" spans="1:8">
      <c r="A5774" s="227" t="s">
        <v>121</v>
      </c>
      <c r="B5774" s="227" t="s">
        <v>112</v>
      </c>
      <c r="C5774" s="227" t="s">
        <v>104</v>
      </c>
      <c r="D5774" s="230">
        <v>18</v>
      </c>
      <c r="E5774" s="231">
        <v>6.3477364499999996E-3</v>
      </c>
      <c r="F5774" s="231">
        <v>4.7839490000000002E-4</v>
      </c>
      <c r="G5774" s="231">
        <v>1.3046550799999999E-3</v>
      </c>
      <c r="H5774" s="231">
        <v>4.5646859500000003E-3</v>
      </c>
    </row>
    <row r="5775" spans="1:8">
      <c r="A5775" s="227" t="s">
        <v>121</v>
      </c>
      <c r="B5775" s="227" t="s">
        <v>111</v>
      </c>
      <c r="C5775" s="227" t="s">
        <v>105</v>
      </c>
      <c r="D5775" s="230">
        <v>944</v>
      </c>
      <c r="E5775" s="231">
        <v>4.6815901199999998E-3</v>
      </c>
      <c r="F5775" s="231">
        <v>1.0482871900000001E-3</v>
      </c>
      <c r="G5775" s="231">
        <v>8.1696510000000004E-4</v>
      </c>
      <c r="H5775" s="231">
        <v>2.8163373399999999E-3</v>
      </c>
    </row>
    <row r="5776" spans="1:8">
      <c r="A5776" s="227" t="s">
        <v>121</v>
      </c>
      <c r="B5776" s="227" t="s">
        <v>112</v>
      </c>
      <c r="C5776" s="227" t="s">
        <v>105</v>
      </c>
      <c r="D5776" s="230">
        <v>156</v>
      </c>
      <c r="E5776" s="231">
        <v>4.4919275700000001E-3</v>
      </c>
      <c r="F5776" s="231">
        <v>1.013028E-3</v>
      </c>
      <c r="G5776" s="231">
        <v>8.2324291000000001E-4</v>
      </c>
      <c r="H5776" s="231">
        <v>2.6556562100000002E-3</v>
      </c>
    </row>
    <row r="5777" spans="1:8">
      <c r="A5777" s="227" t="s">
        <v>121</v>
      </c>
      <c r="B5777" s="227" t="s">
        <v>111</v>
      </c>
      <c r="C5777" s="227" t="s">
        <v>106</v>
      </c>
      <c r="D5777" s="230">
        <v>204</v>
      </c>
      <c r="E5777" s="231">
        <v>5.9376132300000004E-3</v>
      </c>
      <c r="F5777" s="231">
        <v>9.8067560000000007E-4</v>
      </c>
      <c r="G5777" s="231">
        <v>2.01332128E-3</v>
      </c>
      <c r="H5777" s="231">
        <v>2.94361589E-3</v>
      </c>
    </row>
    <row r="5778" spans="1:8">
      <c r="A5778" s="227" t="s">
        <v>121</v>
      </c>
      <c r="B5778" s="227" t="s">
        <v>112</v>
      </c>
      <c r="C5778" s="227" t="s">
        <v>106</v>
      </c>
      <c r="D5778" s="230">
        <v>42</v>
      </c>
      <c r="E5778" s="231">
        <v>6.0570984900000001E-3</v>
      </c>
      <c r="F5778" s="231">
        <v>9.1049358000000003E-4</v>
      </c>
      <c r="G5778" s="231">
        <v>1.89015627E-3</v>
      </c>
      <c r="H5778" s="231">
        <v>3.2564481700000001E-3</v>
      </c>
    </row>
    <row r="5779" spans="1:8">
      <c r="A5779" s="227" t="s">
        <v>121</v>
      </c>
      <c r="B5779" s="227" t="s">
        <v>111</v>
      </c>
      <c r="C5779" s="227" t="s">
        <v>107</v>
      </c>
      <c r="D5779" s="230">
        <v>774</v>
      </c>
      <c r="E5779" s="231">
        <v>4.7686827700000002E-3</v>
      </c>
      <c r="F5779" s="231">
        <v>6.7374844000000003E-4</v>
      </c>
      <c r="G5779" s="231">
        <v>9.4579899999999999E-4</v>
      </c>
      <c r="H5779" s="231">
        <v>3.1491348400000002E-3</v>
      </c>
    </row>
    <row r="5780" spans="1:8">
      <c r="A5780" s="227" t="s">
        <v>121</v>
      </c>
      <c r="B5780" s="227" t="s">
        <v>112</v>
      </c>
      <c r="C5780" s="227" t="s">
        <v>107</v>
      </c>
      <c r="D5780" s="230">
        <v>67</v>
      </c>
      <c r="E5780" s="231">
        <v>4.6399942199999997E-3</v>
      </c>
      <c r="F5780" s="231">
        <v>7.2208381999999997E-4</v>
      </c>
      <c r="G5780" s="231">
        <v>1.0019345500000001E-3</v>
      </c>
      <c r="H5780" s="231">
        <v>2.9159754700000002E-3</v>
      </c>
    </row>
    <row r="5781" spans="1:8">
      <c r="A5781" s="227" t="s">
        <v>122</v>
      </c>
      <c r="B5781" s="227" t="s">
        <v>111</v>
      </c>
      <c r="C5781" s="227" t="s">
        <v>58</v>
      </c>
      <c r="D5781" s="230">
        <v>17059</v>
      </c>
      <c r="E5781" s="231">
        <v>5.4534172800000001E-3</v>
      </c>
      <c r="F5781" s="231">
        <v>8.3997195000000001E-4</v>
      </c>
      <c r="G5781" s="231">
        <v>1.2274683399999999E-3</v>
      </c>
      <c r="H5781" s="231">
        <v>3.3859765099999999E-3</v>
      </c>
    </row>
    <row r="5782" spans="1:8">
      <c r="A5782" s="227" t="s">
        <v>122</v>
      </c>
      <c r="B5782" s="227" t="s">
        <v>112</v>
      </c>
      <c r="C5782" s="227" t="s">
        <v>58</v>
      </c>
      <c r="D5782" s="230">
        <v>2527</v>
      </c>
      <c r="E5782" s="231">
        <v>5.22194076E-3</v>
      </c>
      <c r="F5782" s="231">
        <v>8.5020183999999998E-4</v>
      </c>
      <c r="G5782" s="231">
        <v>1.26810056E-3</v>
      </c>
      <c r="H5782" s="231">
        <v>3.1036378800000002E-3</v>
      </c>
    </row>
    <row r="5783" spans="1:8">
      <c r="A5783" s="227" t="s">
        <v>122</v>
      </c>
      <c r="B5783" s="227" t="s">
        <v>111</v>
      </c>
      <c r="C5783" s="227" t="s">
        <v>63</v>
      </c>
      <c r="D5783" s="230">
        <v>337</v>
      </c>
      <c r="E5783" s="231">
        <v>5.6098195299999999E-3</v>
      </c>
      <c r="F5783" s="231">
        <v>1.07405321E-3</v>
      </c>
      <c r="G5783" s="231">
        <v>1.30395487E-3</v>
      </c>
      <c r="H5783" s="231">
        <v>3.23181094E-3</v>
      </c>
    </row>
    <row r="5784" spans="1:8">
      <c r="A5784" s="227" t="s">
        <v>122</v>
      </c>
      <c r="B5784" s="227" t="s">
        <v>112</v>
      </c>
      <c r="C5784" s="227" t="s">
        <v>63</v>
      </c>
      <c r="D5784" s="230">
        <v>49</v>
      </c>
      <c r="E5784" s="231">
        <v>5.60893777E-3</v>
      </c>
      <c r="F5784" s="231">
        <v>1.04993366E-3</v>
      </c>
      <c r="G5784" s="231">
        <v>1.2438584099999999E-3</v>
      </c>
      <c r="H5784" s="231">
        <v>3.31514527E-3</v>
      </c>
    </row>
    <row r="5785" spans="1:8">
      <c r="A5785" s="227" t="s">
        <v>122</v>
      </c>
      <c r="B5785" s="227" t="s">
        <v>111</v>
      </c>
      <c r="C5785" s="227" t="s">
        <v>64</v>
      </c>
      <c r="D5785" s="230">
        <v>219</v>
      </c>
      <c r="E5785" s="231">
        <v>5.1894657600000003E-3</v>
      </c>
      <c r="F5785" s="231">
        <v>6.6379139000000001E-4</v>
      </c>
      <c r="G5785" s="231">
        <v>1.6099058899999999E-3</v>
      </c>
      <c r="H5785" s="231">
        <v>2.9157679700000001E-3</v>
      </c>
    </row>
    <row r="5786" spans="1:8">
      <c r="A5786" s="227" t="s">
        <v>122</v>
      </c>
      <c r="B5786" s="227" t="s">
        <v>112</v>
      </c>
      <c r="C5786" s="227" t="s">
        <v>64</v>
      </c>
      <c r="D5786" s="230">
        <v>49</v>
      </c>
      <c r="E5786" s="231">
        <v>4.9078795799999998E-3</v>
      </c>
      <c r="F5786" s="231">
        <v>6.8783047999999999E-4</v>
      </c>
      <c r="G5786" s="231">
        <v>1.2892099E-3</v>
      </c>
      <c r="H5786" s="231">
        <v>2.9308387800000002E-3</v>
      </c>
    </row>
    <row r="5787" spans="1:8">
      <c r="A5787" s="227" t="s">
        <v>122</v>
      </c>
      <c r="B5787" s="227" t="s">
        <v>111</v>
      </c>
      <c r="C5787" s="227" t="s">
        <v>65</v>
      </c>
      <c r="D5787" s="230">
        <v>202</v>
      </c>
      <c r="E5787" s="231">
        <v>5.7670400100000001E-3</v>
      </c>
      <c r="F5787" s="231">
        <v>1.17832072E-3</v>
      </c>
      <c r="G5787" s="231">
        <v>1.0039647300000001E-3</v>
      </c>
      <c r="H5787" s="231">
        <v>3.58475407E-3</v>
      </c>
    </row>
    <row r="5788" spans="1:8">
      <c r="A5788" s="227" t="s">
        <v>122</v>
      </c>
      <c r="B5788" s="227" t="s">
        <v>112</v>
      </c>
      <c r="C5788" s="227" t="s">
        <v>65</v>
      </c>
      <c r="D5788" s="230">
        <v>38</v>
      </c>
      <c r="E5788" s="231">
        <v>5.4072244800000002E-3</v>
      </c>
      <c r="F5788" s="231">
        <v>7.7454898999999996E-4</v>
      </c>
      <c r="G5788" s="231">
        <v>1.0282648499999999E-3</v>
      </c>
      <c r="H5788" s="231">
        <v>3.6044101200000001E-3</v>
      </c>
    </row>
    <row r="5789" spans="1:8">
      <c r="A5789" s="227" t="s">
        <v>122</v>
      </c>
      <c r="B5789" s="227" t="s">
        <v>111</v>
      </c>
      <c r="C5789" s="227" t="s">
        <v>66</v>
      </c>
      <c r="D5789" s="230">
        <v>263</v>
      </c>
      <c r="E5789" s="231">
        <v>6.4600053799999998E-3</v>
      </c>
      <c r="F5789" s="231">
        <v>1.32102851E-3</v>
      </c>
      <c r="G5789" s="231">
        <v>1.0012671800000001E-3</v>
      </c>
      <c r="H5789" s="231">
        <v>4.1377092299999998E-3</v>
      </c>
    </row>
    <row r="5790" spans="1:8">
      <c r="A5790" s="227" t="s">
        <v>122</v>
      </c>
      <c r="B5790" s="227" t="s">
        <v>112</v>
      </c>
      <c r="C5790" s="227" t="s">
        <v>66</v>
      </c>
      <c r="D5790" s="230">
        <v>65</v>
      </c>
      <c r="E5790" s="231">
        <v>6.4011749800000003E-3</v>
      </c>
      <c r="F5790" s="231">
        <v>1.30217208E-3</v>
      </c>
      <c r="G5790" s="231">
        <v>1.13212226E-3</v>
      </c>
      <c r="H5790" s="231">
        <v>3.9668801200000003E-3</v>
      </c>
    </row>
    <row r="5791" spans="1:8">
      <c r="A5791" s="227" t="s">
        <v>122</v>
      </c>
      <c r="B5791" s="227" t="s">
        <v>111</v>
      </c>
      <c r="C5791" s="227" t="s">
        <v>67</v>
      </c>
      <c r="D5791" s="230">
        <v>233</v>
      </c>
      <c r="E5791" s="231">
        <v>7.1398622600000001E-3</v>
      </c>
      <c r="F5791" s="231">
        <v>6.4124319E-4</v>
      </c>
      <c r="G5791" s="231">
        <v>1.8732115E-3</v>
      </c>
      <c r="H5791" s="231">
        <v>4.6254070800000003E-3</v>
      </c>
    </row>
    <row r="5792" spans="1:8">
      <c r="A5792" s="227" t="s">
        <v>122</v>
      </c>
      <c r="B5792" s="227" t="s">
        <v>112</v>
      </c>
      <c r="C5792" s="227" t="s">
        <v>67</v>
      </c>
      <c r="D5792" s="230">
        <v>25</v>
      </c>
      <c r="E5792" s="231">
        <v>6.6870367999999998E-3</v>
      </c>
      <c r="F5792" s="231">
        <v>7.6898123999999998E-4</v>
      </c>
      <c r="G5792" s="231">
        <v>1.92129607E-3</v>
      </c>
      <c r="H5792" s="231">
        <v>3.9967589400000001E-3</v>
      </c>
    </row>
    <row r="5793" spans="1:8">
      <c r="A5793" s="227" t="s">
        <v>122</v>
      </c>
      <c r="B5793" s="227" t="s">
        <v>111</v>
      </c>
      <c r="C5793" s="227" t="s">
        <v>68</v>
      </c>
      <c r="D5793" s="230">
        <v>300</v>
      </c>
      <c r="E5793" s="231">
        <v>5.9531247600000002E-3</v>
      </c>
      <c r="F5793" s="231">
        <v>9.0185161999999997E-4</v>
      </c>
      <c r="G5793" s="231">
        <v>1.23576365E-3</v>
      </c>
      <c r="H5793" s="231">
        <v>3.8155090299999998E-3</v>
      </c>
    </row>
    <row r="5794" spans="1:8">
      <c r="A5794" s="227" t="s">
        <v>122</v>
      </c>
      <c r="B5794" s="227" t="s">
        <v>112</v>
      </c>
      <c r="C5794" s="227" t="s">
        <v>68</v>
      </c>
      <c r="D5794" s="230">
        <v>33</v>
      </c>
      <c r="E5794" s="231">
        <v>6.2724465399999997E-3</v>
      </c>
      <c r="F5794" s="231">
        <v>8.4736228000000002E-4</v>
      </c>
      <c r="G5794" s="231">
        <v>1.1416243E-3</v>
      </c>
      <c r="H5794" s="231">
        <v>4.2834593800000001E-3</v>
      </c>
    </row>
    <row r="5795" spans="1:8">
      <c r="A5795" s="227" t="s">
        <v>122</v>
      </c>
      <c r="B5795" s="227" t="s">
        <v>111</v>
      </c>
      <c r="C5795" s="227" t="s">
        <v>69</v>
      </c>
      <c r="D5795" s="230">
        <v>168</v>
      </c>
      <c r="E5795" s="231">
        <v>4.0543703300000003E-3</v>
      </c>
      <c r="F5795" s="231">
        <v>3.9868526000000001E-4</v>
      </c>
      <c r="G5795" s="231">
        <v>8.1259620000000002E-4</v>
      </c>
      <c r="H5795" s="231">
        <v>2.8430883699999999E-3</v>
      </c>
    </row>
    <row r="5796" spans="1:8">
      <c r="A5796" s="227" t="s">
        <v>122</v>
      </c>
      <c r="B5796" s="227" t="s">
        <v>112</v>
      </c>
      <c r="C5796" s="227" t="s">
        <v>69</v>
      </c>
      <c r="D5796" s="230">
        <v>8</v>
      </c>
      <c r="E5796" s="231">
        <v>3.64149279E-3</v>
      </c>
      <c r="F5796" s="231">
        <v>4.8321734999999999E-4</v>
      </c>
      <c r="G5796" s="231">
        <v>6.4959461000000003E-4</v>
      </c>
      <c r="H5796" s="231">
        <v>2.50868046E-3</v>
      </c>
    </row>
    <row r="5797" spans="1:8">
      <c r="A5797" s="227" t="s">
        <v>122</v>
      </c>
      <c r="B5797" s="227" t="s">
        <v>111</v>
      </c>
      <c r="C5797" s="227" t="s">
        <v>70</v>
      </c>
      <c r="D5797" s="230">
        <v>147</v>
      </c>
      <c r="E5797" s="231">
        <v>7.2416695700000004E-3</v>
      </c>
      <c r="F5797" s="231">
        <v>1.0926868399999999E-3</v>
      </c>
      <c r="G5797" s="231">
        <v>1.83177416E-3</v>
      </c>
      <c r="H5797" s="231">
        <v>4.3172081399999998E-3</v>
      </c>
    </row>
    <row r="5798" spans="1:8">
      <c r="A5798" s="227" t="s">
        <v>122</v>
      </c>
      <c r="B5798" s="227" t="s">
        <v>112</v>
      </c>
      <c r="C5798" s="227" t="s">
        <v>70</v>
      </c>
      <c r="D5798" s="230">
        <v>31</v>
      </c>
      <c r="E5798" s="231">
        <v>6.6864543799999999E-3</v>
      </c>
      <c r="F5798" s="231">
        <v>1.09991016E-3</v>
      </c>
      <c r="G5798" s="231">
        <v>1.6308241200000001E-3</v>
      </c>
      <c r="H5798" s="231">
        <v>3.9557195900000001E-3</v>
      </c>
    </row>
    <row r="5799" spans="1:8">
      <c r="A5799" s="227" t="s">
        <v>122</v>
      </c>
      <c r="B5799" s="227" t="s">
        <v>111</v>
      </c>
      <c r="C5799" s="227" t="s">
        <v>71</v>
      </c>
      <c r="D5799" s="230">
        <v>157</v>
      </c>
      <c r="E5799" s="231">
        <v>6.2202904899999996E-3</v>
      </c>
      <c r="F5799" s="231">
        <v>7.6410981999999999E-4</v>
      </c>
      <c r="G5799" s="231">
        <v>1.2919465700000001E-3</v>
      </c>
      <c r="H5799" s="231">
        <v>4.1642336599999998E-3</v>
      </c>
    </row>
    <row r="5800" spans="1:8">
      <c r="A5800" s="227" t="s">
        <v>122</v>
      </c>
      <c r="B5800" s="227" t="s">
        <v>112</v>
      </c>
      <c r="C5800" s="227" t="s">
        <v>71</v>
      </c>
      <c r="D5800" s="230">
        <v>27</v>
      </c>
      <c r="E5800" s="231">
        <v>6.9688783299999999E-3</v>
      </c>
      <c r="F5800" s="231">
        <v>7.9218083000000001E-4</v>
      </c>
      <c r="G5800" s="231">
        <v>1.6653803899999999E-3</v>
      </c>
      <c r="H5800" s="231">
        <v>4.5113166099999998E-3</v>
      </c>
    </row>
    <row r="5801" spans="1:8">
      <c r="A5801" s="227" t="s">
        <v>122</v>
      </c>
      <c r="B5801" s="227" t="s">
        <v>111</v>
      </c>
      <c r="C5801" s="227" t="s">
        <v>72</v>
      </c>
      <c r="D5801" s="230">
        <v>336</v>
      </c>
      <c r="E5801" s="231">
        <v>5.9563764999999999E-3</v>
      </c>
      <c r="F5801" s="231">
        <v>3.6010502000000002E-4</v>
      </c>
      <c r="G5801" s="231">
        <v>1.22502593E-3</v>
      </c>
      <c r="H5801" s="231">
        <v>4.3712450699999999E-3</v>
      </c>
    </row>
    <row r="5802" spans="1:8">
      <c r="A5802" s="227" t="s">
        <v>122</v>
      </c>
      <c r="B5802" s="227" t="s">
        <v>112</v>
      </c>
      <c r="C5802" s="227" t="s">
        <v>72</v>
      </c>
      <c r="D5802" s="230">
        <v>42</v>
      </c>
      <c r="E5802" s="231">
        <v>6.2411813599999996E-3</v>
      </c>
      <c r="F5802" s="231">
        <v>4.4091686E-4</v>
      </c>
      <c r="G5802" s="231">
        <v>1.3833771600000001E-3</v>
      </c>
      <c r="H5802" s="231">
        <v>4.4168869099999999E-3</v>
      </c>
    </row>
    <row r="5803" spans="1:8">
      <c r="A5803" s="227" t="s">
        <v>122</v>
      </c>
      <c r="B5803" s="227" t="s">
        <v>111</v>
      </c>
      <c r="C5803" s="227" t="s">
        <v>73</v>
      </c>
      <c r="D5803" s="230">
        <v>522</v>
      </c>
      <c r="E5803" s="231">
        <v>6.7955998400000004E-3</v>
      </c>
      <c r="F5803" s="231">
        <v>1.09275199E-3</v>
      </c>
      <c r="G5803" s="231">
        <v>2.1243966600000001E-3</v>
      </c>
      <c r="H5803" s="231">
        <v>3.5784506799999998E-3</v>
      </c>
    </row>
    <row r="5804" spans="1:8">
      <c r="A5804" s="227" t="s">
        <v>122</v>
      </c>
      <c r="B5804" s="227" t="s">
        <v>112</v>
      </c>
      <c r="C5804" s="227" t="s">
        <v>73</v>
      </c>
      <c r="D5804" s="230">
        <v>104</v>
      </c>
      <c r="E5804" s="231">
        <v>6.1984728500000001E-3</v>
      </c>
      <c r="F5804" s="231">
        <v>1.07215966E-3</v>
      </c>
      <c r="G5804" s="231">
        <v>2.1910610200000001E-3</v>
      </c>
      <c r="H5804" s="231">
        <v>2.9352517399999999E-3</v>
      </c>
    </row>
    <row r="5805" spans="1:8">
      <c r="A5805" s="227" t="s">
        <v>122</v>
      </c>
      <c r="B5805" s="227" t="s">
        <v>111</v>
      </c>
      <c r="C5805" s="227" t="s">
        <v>74</v>
      </c>
      <c r="D5805" s="230">
        <v>377</v>
      </c>
      <c r="E5805" s="231">
        <v>6.4056818100000001E-3</v>
      </c>
      <c r="F5805" s="231">
        <v>7.6238431000000002E-4</v>
      </c>
      <c r="G5805" s="231">
        <v>1.8325103E-3</v>
      </c>
      <c r="H5805" s="231">
        <v>3.81078667E-3</v>
      </c>
    </row>
    <row r="5806" spans="1:8">
      <c r="A5806" s="227" t="s">
        <v>122</v>
      </c>
      <c r="B5806" s="227" t="s">
        <v>112</v>
      </c>
      <c r="C5806" s="227" t="s">
        <v>74</v>
      </c>
      <c r="D5806" s="230">
        <v>68</v>
      </c>
      <c r="E5806" s="231">
        <v>5.6289144900000003E-3</v>
      </c>
      <c r="F5806" s="231">
        <v>6.3368031000000003E-4</v>
      </c>
      <c r="G5806" s="231">
        <v>1.95755015E-3</v>
      </c>
      <c r="H5806" s="231">
        <v>3.03768359E-3</v>
      </c>
    </row>
    <row r="5807" spans="1:8">
      <c r="A5807" s="227" t="s">
        <v>122</v>
      </c>
      <c r="B5807" s="227" t="s">
        <v>111</v>
      </c>
      <c r="C5807" s="227" t="s">
        <v>75</v>
      </c>
      <c r="D5807" s="230">
        <v>236</v>
      </c>
      <c r="E5807" s="231">
        <v>5.69297291E-3</v>
      </c>
      <c r="F5807" s="231">
        <v>5.9400478999999996E-4</v>
      </c>
      <c r="G5807" s="231">
        <v>1.33302903E-3</v>
      </c>
      <c r="H5807" s="231">
        <v>3.76593863E-3</v>
      </c>
    </row>
    <row r="5808" spans="1:8">
      <c r="A5808" s="227" t="s">
        <v>122</v>
      </c>
      <c r="B5808" s="227" t="s">
        <v>112</v>
      </c>
      <c r="C5808" s="227" t="s">
        <v>75</v>
      </c>
      <c r="D5808" s="230">
        <v>15</v>
      </c>
      <c r="E5808" s="231">
        <v>4.9074072599999997E-3</v>
      </c>
      <c r="F5808" s="231">
        <v>7.2762319000000005E-4</v>
      </c>
      <c r="G5808" s="231">
        <v>1.1412035600000001E-3</v>
      </c>
      <c r="H5808" s="231">
        <v>3.03857999E-3</v>
      </c>
    </row>
    <row r="5809" spans="1:8">
      <c r="A5809" s="227" t="s">
        <v>122</v>
      </c>
      <c r="B5809" s="227" t="s">
        <v>111</v>
      </c>
      <c r="C5809" s="227" t="s">
        <v>76</v>
      </c>
      <c r="D5809" s="230">
        <v>207</v>
      </c>
      <c r="E5809" s="231">
        <v>5.1694732899999997E-3</v>
      </c>
      <c r="F5809" s="231">
        <v>3.5946700999999999E-4</v>
      </c>
      <c r="G5809" s="231">
        <v>1.39285851E-3</v>
      </c>
      <c r="H5809" s="231">
        <v>3.4171472899999999E-3</v>
      </c>
    </row>
    <row r="5810" spans="1:8">
      <c r="A5810" s="227" t="s">
        <v>122</v>
      </c>
      <c r="B5810" s="227" t="s">
        <v>112</v>
      </c>
      <c r="C5810" s="227" t="s">
        <v>76</v>
      </c>
      <c r="D5810" s="230">
        <v>74</v>
      </c>
      <c r="E5810" s="231">
        <v>4.5536158700000004E-3</v>
      </c>
      <c r="F5810" s="231">
        <v>4.3058658999999997E-4</v>
      </c>
      <c r="G5810" s="231">
        <v>1.01054148E-3</v>
      </c>
      <c r="H5810" s="231">
        <v>3.1124872699999999E-3</v>
      </c>
    </row>
    <row r="5811" spans="1:8">
      <c r="A5811" s="227" t="s">
        <v>122</v>
      </c>
      <c r="B5811" s="227" t="s">
        <v>111</v>
      </c>
      <c r="C5811" s="227" t="s">
        <v>77</v>
      </c>
      <c r="D5811" s="230">
        <v>469</v>
      </c>
      <c r="E5811" s="231">
        <v>5.8777785299999998E-3</v>
      </c>
      <c r="F5811" s="231">
        <v>7.3489176999999995E-4</v>
      </c>
      <c r="G5811" s="231">
        <v>1.7700927500000001E-3</v>
      </c>
      <c r="H5811" s="231">
        <v>3.3727935299999998E-3</v>
      </c>
    </row>
    <row r="5812" spans="1:8">
      <c r="A5812" s="227" t="s">
        <v>122</v>
      </c>
      <c r="B5812" s="227" t="s">
        <v>112</v>
      </c>
      <c r="C5812" s="227" t="s">
        <v>77</v>
      </c>
      <c r="D5812" s="230">
        <v>90</v>
      </c>
      <c r="E5812" s="231">
        <v>5.7133485600000004E-3</v>
      </c>
      <c r="F5812" s="231">
        <v>6.8569935000000002E-4</v>
      </c>
      <c r="G5812" s="231">
        <v>2.0618567300000001E-3</v>
      </c>
      <c r="H5812" s="231">
        <v>2.9657919E-3</v>
      </c>
    </row>
    <row r="5813" spans="1:8">
      <c r="A5813" s="227" t="s">
        <v>122</v>
      </c>
      <c r="B5813" s="227" t="s">
        <v>111</v>
      </c>
      <c r="C5813" s="227" t="s">
        <v>78</v>
      </c>
      <c r="D5813" s="230">
        <v>170</v>
      </c>
      <c r="E5813" s="231">
        <v>6.2295749099999997E-3</v>
      </c>
      <c r="F5813" s="231">
        <v>8.7295726999999995E-4</v>
      </c>
      <c r="G5813" s="231">
        <v>1.6392971399999999E-3</v>
      </c>
      <c r="H5813" s="231">
        <v>3.71732002E-3</v>
      </c>
    </row>
    <row r="5814" spans="1:8">
      <c r="A5814" s="227" t="s">
        <v>122</v>
      </c>
      <c r="B5814" s="227" t="s">
        <v>112</v>
      </c>
      <c r="C5814" s="227" t="s">
        <v>78</v>
      </c>
      <c r="D5814" s="230">
        <v>36</v>
      </c>
      <c r="E5814" s="231">
        <v>5.75520809E-3</v>
      </c>
      <c r="F5814" s="231">
        <v>8.8252294999999995E-4</v>
      </c>
      <c r="G5814" s="231">
        <v>1.7119982E-3</v>
      </c>
      <c r="H5814" s="231">
        <v>3.16068649E-3</v>
      </c>
    </row>
    <row r="5815" spans="1:8">
      <c r="A5815" s="227" t="s">
        <v>122</v>
      </c>
      <c r="B5815" s="227" t="s">
        <v>111</v>
      </c>
      <c r="C5815" s="227" t="s">
        <v>79</v>
      </c>
      <c r="D5815" s="230">
        <v>2455</v>
      </c>
      <c r="E5815" s="231">
        <v>4.7963761999999998E-3</v>
      </c>
      <c r="F5815" s="231">
        <v>1.1108562900000001E-3</v>
      </c>
      <c r="G5815" s="231">
        <v>7.7073408999999999E-4</v>
      </c>
      <c r="H5815" s="231">
        <v>2.9147853499999999E-3</v>
      </c>
    </row>
    <row r="5816" spans="1:8">
      <c r="A5816" s="227" t="s">
        <v>122</v>
      </c>
      <c r="B5816" s="227" t="s">
        <v>112</v>
      </c>
      <c r="C5816" s="227" t="s">
        <v>79</v>
      </c>
      <c r="D5816" s="230">
        <v>435</v>
      </c>
      <c r="E5816" s="231">
        <v>4.3170761699999997E-3</v>
      </c>
      <c r="F5816" s="231">
        <v>1.0242122000000001E-3</v>
      </c>
      <c r="G5816" s="231">
        <v>7.1823093000000001E-4</v>
      </c>
      <c r="H5816" s="231">
        <v>2.5746325900000001E-3</v>
      </c>
    </row>
    <row r="5817" spans="1:8">
      <c r="A5817" s="227" t="s">
        <v>122</v>
      </c>
      <c r="B5817" s="227" t="s">
        <v>111</v>
      </c>
      <c r="C5817" s="227" t="s">
        <v>80</v>
      </c>
      <c r="D5817" s="230">
        <v>1163</v>
      </c>
      <c r="E5817" s="231">
        <v>4.72481942E-3</v>
      </c>
      <c r="F5817" s="231">
        <v>8.9813000000000002E-4</v>
      </c>
      <c r="G5817" s="231">
        <v>7.7876675999999996E-4</v>
      </c>
      <c r="H5817" s="231">
        <v>3.0479222099999998E-3</v>
      </c>
    </row>
    <row r="5818" spans="1:8">
      <c r="A5818" s="227" t="s">
        <v>122</v>
      </c>
      <c r="B5818" s="227" t="s">
        <v>112</v>
      </c>
      <c r="C5818" s="227" t="s">
        <v>80</v>
      </c>
      <c r="D5818" s="230">
        <v>133</v>
      </c>
      <c r="E5818" s="231">
        <v>4.4825603300000004E-3</v>
      </c>
      <c r="F5818" s="231">
        <v>9.6926323E-4</v>
      </c>
      <c r="G5818" s="231">
        <v>7.9469483999999998E-4</v>
      </c>
      <c r="H5818" s="231">
        <v>2.7186018299999999E-3</v>
      </c>
    </row>
    <row r="5819" spans="1:8">
      <c r="A5819" s="227" t="s">
        <v>122</v>
      </c>
      <c r="B5819" s="227" t="s">
        <v>111</v>
      </c>
      <c r="C5819" s="227" t="s">
        <v>119</v>
      </c>
      <c r="D5819" s="230">
        <v>408</v>
      </c>
      <c r="E5819" s="231">
        <v>5.3760720699999997E-3</v>
      </c>
      <c r="F5819" s="231">
        <v>7.9753289999999998E-4</v>
      </c>
      <c r="G5819" s="231">
        <v>1.2441276299999999E-3</v>
      </c>
      <c r="H5819" s="231">
        <v>3.3344110799999999E-3</v>
      </c>
    </row>
    <row r="5820" spans="1:8">
      <c r="A5820" s="227" t="s">
        <v>122</v>
      </c>
      <c r="B5820" s="227" t="s">
        <v>112</v>
      </c>
      <c r="C5820" s="227" t="s">
        <v>119</v>
      </c>
      <c r="D5820" s="230">
        <v>78</v>
      </c>
      <c r="E5820" s="231">
        <v>5.3549380299999999E-3</v>
      </c>
      <c r="F5820" s="231">
        <v>6.7055410999999996E-4</v>
      </c>
      <c r="G5820" s="231">
        <v>1.66740833E-3</v>
      </c>
      <c r="H5820" s="231">
        <v>3.0169750400000001E-3</v>
      </c>
    </row>
    <row r="5821" spans="1:8">
      <c r="A5821" s="227" t="s">
        <v>122</v>
      </c>
      <c r="B5821" s="227" t="s">
        <v>111</v>
      </c>
      <c r="C5821" s="227" t="s">
        <v>82</v>
      </c>
      <c r="D5821" s="230">
        <v>291</v>
      </c>
      <c r="E5821" s="231">
        <v>6.3008302300000003E-3</v>
      </c>
      <c r="F5821" s="231">
        <v>5.4899270000000001E-4</v>
      </c>
      <c r="G5821" s="231">
        <v>1.98445629E-3</v>
      </c>
      <c r="H5821" s="231">
        <v>3.7673807499999999E-3</v>
      </c>
    </row>
    <row r="5822" spans="1:8">
      <c r="A5822" s="227" t="s">
        <v>122</v>
      </c>
      <c r="B5822" s="227" t="s">
        <v>112</v>
      </c>
      <c r="C5822" s="227" t="s">
        <v>82</v>
      </c>
      <c r="D5822" s="230">
        <v>42</v>
      </c>
      <c r="E5822" s="231">
        <v>5.6128745399999999E-3</v>
      </c>
      <c r="F5822" s="231">
        <v>7.3660692000000001E-4</v>
      </c>
      <c r="G5822" s="231">
        <v>1.7788247399999999E-3</v>
      </c>
      <c r="H5822" s="231">
        <v>3.0974424199999998E-3</v>
      </c>
    </row>
    <row r="5823" spans="1:8">
      <c r="A5823" s="227" t="s">
        <v>122</v>
      </c>
      <c r="B5823" s="227" t="s">
        <v>111</v>
      </c>
      <c r="C5823" s="227" t="s">
        <v>83</v>
      </c>
      <c r="D5823" s="230">
        <v>293</v>
      </c>
      <c r="E5823" s="231">
        <v>5.1790226300000002E-3</v>
      </c>
      <c r="F5823" s="231">
        <v>8.8500164999999996E-4</v>
      </c>
      <c r="G5823" s="231">
        <v>1.41760655E-3</v>
      </c>
      <c r="H5823" s="231">
        <v>2.8764139300000002E-3</v>
      </c>
    </row>
    <row r="5824" spans="1:8">
      <c r="A5824" s="227" t="s">
        <v>122</v>
      </c>
      <c r="B5824" s="227" t="s">
        <v>112</v>
      </c>
      <c r="C5824" s="227" t="s">
        <v>83</v>
      </c>
      <c r="D5824" s="230">
        <v>39</v>
      </c>
      <c r="E5824" s="231">
        <v>4.6085586099999997E-3</v>
      </c>
      <c r="F5824" s="231">
        <v>8.7666166999999997E-4</v>
      </c>
      <c r="G5824" s="231">
        <v>1.1467234199999999E-3</v>
      </c>
      <c r="H5824" s="231">
        <v>2.58517312E-3</v>
      </c>
    </row>
    <row r="5825" spans="1:8">
      <c r="A5825" s="227" t="s">
        <v>122</v>
      </c>
      <c r="B5825" s="227" t="s">
        <v>111</v>
      </c>
      <c r="C5825" s="227" t="s">
        <v>84</v>
      </c>
      <c r="D5825" s="230">
        <v>396</v>
      </c>
      <c r="E5825" s="231">
        <v>5.4151466000000002E-3</v>
      </c>
      <c r="F5825" s="231">
        <v>9.5266880999999996E-4</v>
      </c>
      <c r="G5825" s="231">
        <v>1.20303123E-3</v>
      </c>
      <c r="H5825" s="231">
        <v>3.2594460900000001E-3</v>
      </c>
    </row>
    <row r="5826" spans="1:8">
      <c r="A5826" s="227" t="s">
        <v>122</v>
      </c>
      <c r="B5826" s="227" t="s">
        <v>112</v>
      </c>
      <c r="C5826" s="227" t="s">
        <v>84</v>
      </c>
      <c r="D5826" s="230">
        <v>30</v>
      </c>
      <c r="E5826" s="231">
        <v>6.2415121199999998E-3</v>
      </c>
      <c r="F5826" s="231">
        <v>9.6952135999999996E-4</v>
      </c>
      <c r="G5826" s="231">
        <v>1.2827929499999999E-3</v>
      </c>
      <c r="H5826" s="231">
        <v>3.9891973100000004E-3</v>
      </c>
    </row>
    <row r="5827" spans="1:8">
      <c r="A5827" s="227" t="s">
        <v>122</v>
      </c>
      <c r="B5827" s="227" t="s">
        <v>111</v>
      </c>
      <c r="C5827" s="227" t="s">
        <v>87</v>
      </c>
      <c r="D5827" s="230">
        <v>455</v>
      </c>
      <c r="E5827" s="231">
        <v>5.1962502700000001E-3</v>
      </c>
      <c r="F5827" s="231">
        <v>3.1534876000000002E-4</v>
      </c>
      <c r="G5827" s="231">
        <v>1.15618618E-3</v>
      </c>
      <c r="H5827" s="231">
        <v>3.7247148600000001E-3</v>
      </c>
    </row>
    <row r="5828" spans="1:8">
      <c r="A5828" s="227" t="s">
        <v>122</v>
      </c>
      <c r="B5828" s="227" t="s">
        <v>112</v>
      </c>
      <c r="C5828" s="227" t="s">
        <v>87</v>
      </c>
      <c r="D5828" s="230">
        <v>52</v>
      </c>
      <c r="E5828" s="231">
        <v>5.26353254E-3</v>
      </c>
      <c r="F5828" s="231">
        <v>3.5501222000000002E-4</v>
      </c>
      <c r="G5828" s="231">
        <v>1.31944419E-3</v>
      </c>
      <c r="H5828" s="231">
        <v>3.58907559E-3</v>
      </c>
    </row>
    <row r="5829" spans="1:8">
      <c r="A5829" s="227" t="s">
        <v>122</v>
      </c>
      <c r="B5829" s="227" t="s">
        <v>111</v>
      </c>
      <c r="C5829" s="227" t="s">
        <v>88</v>
      </c>
      <c r="D5829" s="230">
        <v>548</v>
      </c>
      <c r="E5829" s="231">
        <v>5.3026575899999999E-3</v>
      </c>
      <c r="F5829" s="231">
        <v>8.0919228999999995E-4</v>
      </c>
      <c r="G5829" s="231">
        <v>9.822753799999999E-4</v>
      </c>
      <c r="H5829" s="231">
        <v>3.51118944E-3</v>
      </c>
    </row>
    <row r="5830" spans="1:8">
      <c r="A5830" s="227" t="s">
        <v>122</v>
      </c>
      <c r="B5830" s="227" t="s">
        <v>112</v>
      </c>
      <c r="C5830" s="227" t="s">
        <v>88</v>
      </c>
      <c r="D5830" s="230">
        <v>81</v>
      </c>
      <c r="E5830" s="231">
        <v>5.1088817800000004E-3</v>
      </c>
      <c r="F5830" s="231">
        <v>8.7077021999999997E-4</v>
      </c>
      <c r="G5830" s="231">
        <v>9.3392751E-4</v>
      </c>
      <c r="H5830" s="231">
        <v>3.3041835699999999E-3</v>
      </c>
    </row>
    <row r="5831" spans="1:8">
      <c r="A5831" s="227" t="s">
        <v>122</v>
      </c>
      <c r="B5831" s="227" t="s">
        <v>111</v>
      </c>
      <c r="C5831" s="227" t="s">
        <v>89</v>
      </c>
      <c r="D5831" s="230">
        <v>303</v>
      </c>
      <c r="E5831" s="231">
        <v>5.8485359999999997E-3</v>
      </c>
      <c r="F5831" s="231">
        <v>7.8077227E-4</v>
      </c>
      <c r="G5831" s="231">
        <v>1.5005803700000001E-3</v>
      </c>
      <c r="H5831" s="231">
        <v>3.5671828699999999E-3</v>
      </c>
    </row>
    <row r="5832" spans="1:8">
      <c r="A5832" s="227" t="s">
        <v>122</v>
      </c>
      <c r="B5832" s="227" t="s">
        <v>112</v>
      </c>
      <c r="C5832" s="227" t="s">
        <v>89</v>
      </c>
      <c r="D5832" s="230">
        <v>23</v>
      </c>
      <c r="E5832" s="231">
        <v>5.9978862499999999E-3</v>
      </c>
      <c r="F5832" s="231">
        <v>7.5885638999999999E-4</v>
      </c>
      <c r="G5832" s="231">
        <v>1.7527171400000001E-3</v>
      </c>
      <c r="H5832" s="231">
        <v>3.48631213E-3</v>
      </c>
    </row>
    <row r="5833" spans="1:8">
      <c r="A5833" s="227" t="s">
        <v>122</v>
      </c>
      <c r="B5833" s="227" t="s">
        <v>111</v>
      </c>
      <c r="C5833" s="227" t="s">
        <v>90</v>
      </c>
      <c r="D5833" s="230">
        <v>304</v>
      </c>
      <c r="E5833" s="231">
        <v>6.6384546500000002E-3</v>
      </c>
      <c r="F5833" s="231">
        <v>6.2336263999999996E-4</v>
      </c>
      <c r="G5833" s="231">
        <v>1.8902287999999999E-3</v>
      </c>
      <c r="H5833" s="231">
        <v>4.1248626799999999E-3</v>
      </c>
    </row>
    <row r="5834" spans="1:8">
      <c r="A5834" s="227" t="s">
        <v>122</v>
      </c>
      <c r="B5834" s="227" t="s">
        <v>112</v>
      </c>
      <c r="C5834" s="227" t="s">
        <v>90</v>
      </c>
      <c r="D5834" s="230">
        <v>25</v>
      </c>
      <c r="E5834" s="231">
        <v>6.8268516000000003E-3</v>
      </c>
      <c r="F5834" s="231">
        <v>6.0694418999999999E-4</v>
      </c>
      <c r="G5834" s="231">
        <v>1.7791664600000001E-3</v>
      </c>
      <c r="H5834" s="231">
        <v>4.4407404900000001E-3</v>
      </c>
    </row>
    <row r="5835" spans="1:8">
      <c r="A5835" s="227" t="s">
        <v>122</v>
      </c>
      <c r="B5835" s="227" t="s">
        <v>111</v>
      </c>
      <c r="C5835" s="227" t="s">
        <v>91</v>
      </c>
      <c r="D5835" s="230">
        <v>496</v>
      </c>
      <c r="E5835" s="231">
        <v>4.6203654500000003E-3</v>
      </c>
      <c r="F5835" s="231">
        <v>9.8713291999999995E-4</v>
      </c>
      <c r="G5835" s="231">
        <v>1.05592399E-3</v>
      </c>
      <c r="H5835" s="231">
        <v>2.5773080400000002E-3</v>
      </c>
    </row>
    <row r="5836" spans="1:8">
      <c r="A5836" s="227" t="s">
        <v>122</v>
      </c>
      <c r="B5836" s="227" t="s">
        <v>112</v>
      </c>
      <c r="C5836" s="227" t="s">
        <v>91</v>
      </c>
      <c r="D5836" s="230">
        <v>94</v>
      </c>
      <c r="E5836" s="231">
        <v>4.1810724400000001E-3</v>
      </c>
      <c r="F5836" s="231">
        <v>9.2161616E-4</v>
      </c>
      <c r="G5836" s="231">
        <v>1.06518397E-3</v>
      </c>
      <c r="H5836" s="231">
        <v>2.19427181E-3</v>
      </c>
    </row>
    <row r="5837" spans="1:8">
      <c r="A5837" s="227" t="s">
        <v>122</v>
      </c>
      <c r="B5837" s="227" t="s">
        <v>111</v>
      </c>
      <c r="C5837" s="227" t="s">
        <v>92</v>
      </c>
      <c r="D5837" s="230">
        <v>299</v>
      </c>
      <c r="E5837" s="231">
        <v>5.9629704599999996E-3</v>
      </c>
      <c r="F5837" s="231">
        <v>7.1093434999999999E-4</v>
      </c>
      <c r="G5837" s="231">
        <v>1.49201016E-3</v>
      </c>
      <c r="H5837" s="231">
        <v>3.7600254600000001E-3</v>
      </c>
    </row>
    <row r="5838" spans="1:8">
      <c r="A5838" s="227" t="s">
        <v>122</v>
      </c>
      <c r="B5838" s="227" t="s">
        <v>112</v>
      </c>
      <c r="C5838" s="227" t="s">
        <v>92</v>
      </c>
      <c r="D5838" s="230">
        <v>50</v>
      </c>
      <c r="E5838" s="231">
        <v>5.6817127499999998E-3</v>
      </c>
      <c r="F5838" s="231">
        <v>5.1990718000000005E-4</v>
      </c>
      <c r="G5838" s="231">
        <v>1.78773123E-3</v>
      </c>
      <c r="H5838" s="231">
        <v>3.37407388E-3</v>
      </c>
    </row>
    <row r="5839" spans="1:8">
      <c r="A5839" s="227" t="s">
        <v>122</v>
      </c>
      <c r="B5839" s="227" t="s">
        <v>111</v>
      </c>
      <c r="C5839" s="227" t="s">
        <v>93</v>
      </c>
      <c r="D5839" s="230">
        <v>259</v>
      </c>
      <c r="E5839" s="231">
        <v>7.1675691E-3</v>
      </c>
      <c r="F5839" s="231">
        <v>9.7289228999999997E-4</v>
      </c>
      <c r="G5839" s="231">
        <v>1.92236854E-3</v>
      </c>
      <c r="H5839" s="231">
        <v>4.2723077899999998E-3</v>
      </c>
    </row>
    <row r="5840" spans="1:8">
      <c r="A5840" s="227" t="s">
        <v>122</v>
      </c>
      <c r="B5840" s="227" t="s">
        <v>112</v>
      </c>
      <c r="C5840" s="227" t="s">
        <v>93</v>
      </c>
      <c r="D5840" s="230">
        <v>61</v>
      </c>
      <c r="E5840" s="231">
        <v>5.7439660500000003E-3</v>
      </c>
      <c r="F5840" s="231">
        <v>9.2440779999999998E-4</v>
      </c>
      <c r="G5840" s="231">
        <v>1.86759996E-3</v>
      </c>
      <c r="H5840" s="231">
        <v>2.9519578499999999E-3</v>
      </c>
    </row>
    <row r="5841" spans="1:8">
      <c r="A5841" s="227" t="s">
        <v>122</v>
      </c>
      <c r="B5841" s="227" t="s">
        <v>111</v>
      </c>
      <c r="C5841" s="227" t="s">
        <v>94</v>
      </c>
      <c r="D5841" s="230">
        <v>209</v>
      </c>
      <c r="E5841" s="231">
        <v>6.3828524299999996E-3</v>
      </c>
      <c r="F5841" s="231">
        <v>9.6657340999999996E-4</v>
      </c>
      <c r="G5841" s="231">
        <v>1.59794189E-3</v>
      </c>
      <c r="H5841" s="231">
        <v>3.8183366399999999E-3</v>
      </c>
    </row>
    <row r="5842" spans="1:8">
      <c r="A5842" s="227" t="s">
        <v>122</v>
      </c>
      <c r="B5842" s="227" t="s">
        <v>112</v>
      </c>
      <c r="C5842" s="227" t="s">
        <v>94</v>
      </c>
      <c r="D5842" s="230">
        <v>29</v>
      </c>
      <c r="E5842" s="231">
        <v>5.7722698899999999E-3</v>
      </c>
      <c r="F5842" s="231">
        <v>8.9399719E-4</v>
      </c>
      <c r="G5842" s="231">
        <v>1.60839697E-3</v>
      </c>
      <c r="H5842" s="231">
        <v>3.2698752500000001E-3</v>
      </c>
    </row>
    <row r="5843" spans="1:8">
      <c r="A5843" s="227" t="s">
        <v>122</v>
      </c>
      <c r="B5843" s="227" t="s">
        <v>111</v>
      </c>
      <c r="C5843" s="227" t="s">
        <v>95</v>
      </c>
      <c r="D5843" s="230">
        <v>132</v>
      </c>
      <c r="E5843" s="231">
        <v>6.5335645799999998E-3</v>
      </c>
      <c r="F5843" s="231">
        <v>5.6967216999999999E-4</v>
      </c>
      <c r="G5843" s="231">
        <v>1.86868662E-3</v>
      </c>
      <c r="H5843" s="231">
        <v>4.0952052500000001E-3</v>
      </c>
    </row>
    <row r="5844" spans="1:8">
      <c r="A5844" s="227" t="s">
        <v>122</v>
      </c>
      <c r="B5844" s="227" t="s">
        <v>112</v>
      </c>
      <c r="C5844" s="227" t="s">
        <v>95</v>
      </c>
      <c r="D5844" s="230">
        <v>17</v>
      </c>
      <c r="E5844" s="231">
        <v>8.1529136699999994E-3</v>
      </c>
      <c r="F5844" s="231">
        <v>5.9844741999999995E-4</v>
      </c>
      <c r="G5844" s="231">
        <v>2.3413669E-3</v>
      </c>
      <c r="H5844" s="231">
        <v>5.21309893E-3</v>
      </c>
    </row>
    <row r="5845" spans="1:8">
      <c r="A5845" s="227" t="s">
        <v>122</v>
      </c>
      <c r="B5845" s="227" t="s">
        <v>111</v>
      </c>
      <c r="C5845" s="227" t="s">
        <v>96</v>
      </c>
      <c r="D5845" s="230">
        <v>429</v>
      </c>
      <c r="E5845" s="231">
        <v>5.20137246E-3</v>
      </c>
      <c r="F5845" s="231">
        <v>6.1342568000000001E-4</v>
      </c>
      <c r="G5845" s="231">
        <v>1.20561899E-3</v>
      </c>
      <c r="H5845" s="231">
        <v>3.3823273100000001E-3</v>
      </c>
    </row>
    <row r="5846" spans="1:8">
      <c r="A5846" s="227" t="s">
        <v>122</v>
      </c>
      <c r="B5846" s="227" t="s">
        <v>112</v>
      </c>
      <c r="C5846" s="227" t="s">
        <v>96</v>
      </c>
      <c r="D5846" s="230">
        <v>45</v>
      </c>
      <c r="E5846" s="231">
        <v>4.4755656100000001E-3</v>
      </c>
      <c r="F5846" s="231">
        <v>6.6280842000000003E-4</v>
      </c>
      <c r="G5846" s="231">
        <v>8.5236598999999995E-4</v>
      </c>
      <c r="H5846" s="231">
        <v>2.96039072E-3</v>
      </c>
    </row>
    <row r="5847" spans="1:8">
      <c r="A5847" s="227" t="s">
        <v>122</v>
      </c>
      <c r="B5847" s="227" t="s">
        <v>111</v>
      </c>
      <c r="C5847" s="227" t="s">
        <v>97</v>
      </c>
      <c r="D5847" s="230">
        <v>180</v>
      </c>
      <c r="E5847" s="231">
        <v>6.2460131200000003E-3</v>
      </c>
      <c r="F5847" s="231">
        <v>7.5681562999999996E-4</v>
      </c>
      <c r="G5847" s="231">
        <v>2.1876926500000002E-3</v>
      </c>
      <c r="H5847" s="231">
        <v>3.30150438E-3</v>
      </c>
    </row>
    <row r="5848" spans="1:8">
      <c r="A5848" s="227" t="s">
        <v>122</v>
      </c>
      <c r="B5848" s="227" t="s">
        <v>112</v>
      </c>
      <c r="C5848" s="227" t="s">
        <v>97</v>
      </c>
      <c r="D5848" s="230">
        <v>58</v>
      </c>
      <c r="E5848" s="231">
        <v>5.7044218500000004E-3</v>
      </c>
      <c r="F5848" s="231">
        <v>8.1916479999999999E-4</v>
      </c>
      <c r="G5848" s="231">
        <v>2.15816546E-3</v>
      </c>
      <c r="H5848" s="231">
        <v>2.7270910800000002E-3</v>
      </c>
    </row>
    <row r="5849" spans="1:8">
      <c r="A5849" s="227" t="s">
        <v>122</v>
      </c>
      <c r="B5849" s="227" t="s">
        <v>111</v>
      </c>
      <c r="C5849" s="227" t="s">
        <v>98</v>
      </c>
      <c r="D5849" s="230">
        <v>123</v>
      </c>
      <c r="E5849" s="231">
        <v>6.4491115000000002E-3</v>
      </c>
      <c r="F5849" s="231">
        <v>5.6402413000000002E-4</v>
      </c>
      <c r="G5849" s="231">
        <v>2.2201518400000002E-3</v>
      </c>
      <c r="H5849" s="231">
        <v>3.6649351200000002E-3</v>
      </c>
    </row>
    <row r="5850" spans="1:8">
      <c r="A5850" s="227" t="s">
        <v>122</v>
      </c>
      <c r="B5850" s="227" t="s">
        <v>112</v>
      </c>
      <c r="C5850" s="227" t="s">
        <v>98</v>
      </c>
      <c r="D5850" s="230">
        <v>23</v>
      </c>
      <c r="E5850" s="231">
        <v>6.3909014999999998E-3</v>
      </c>
      <c r="F5850" s="231">
        <v>4.6849815000000002E-4</v>
      </c>
      <c r="G5850" s="231">
        <v>2.3560787E-3</v>
      </c>
      <c r="H5850" s="231">
        <v>3.5663243599999999E-3</v>
      </c>
    </row>
    <row r="5851" spans="1:8">
      <c r="A5851" s="227" t="s">
        <v>122</v>
      </c>
      <c r="B5851" s="227" t="s">
        <v>111</v>
      </c>
      <c r="C5851" s="227" t="s">
        <v>99</v>
      </c>
      <c r="D5851" s="230">
        <v>498</v>
      </c>
      <c r="E5851" s="231">
        <v>5.4012575699999999E-3</v>
      </c>
      <c r="F5851" s="231">
        <v>9.3406008999999998E-4</v>
      </c>
      <c r="G5851" s="231">
        <v>7.7044264000000002E-4</v>
      </c>
      <c r="H5851" s="231">
        <v>3.6967543599999999E-3</v>
      </c>
    </row>
    <row r="5852" spans="1:8">
      <c r="A5852" s="227" t="s">
        <v>122</v>
      </c>
      <c r="B5852" s="227" t="s">
        <v>112</v>
      </c>
      <c r="C5852" s="227" t="s">
        <v>99</v>
      </c>
      <c r="D5852" s="230">
        <v>44</v>
      </c>
      <c r="E5852" s="231">
        <v>5.4440233299999996E-3</v>
      </c>
      <c r="F5852" s="231">
        <v>1.1237371600000001E-3</v>
      </c>
      <c r="G5852" s="231">
        <v>7.3679474999999996E-4</v>
      </c>
      <c r="H5852" s="231">
        <v>3.5834909200000002E-3</v>
      </c>
    </row>
    <row r="5853" spans="1:8">
      <c r="A5853" s="227" t="s">
        <v>122</v>
      </c>
      <c r="B5853" s="227" t="s">
        <v>111</v>
      </c>
      <c r="C5853" s="227" t="s">
        <v>100</v>
      </c>
      <c r="D5853" s="230">
        <v>361</v>
      </c>
      <c r="E5853" s="231">
        <v>5.9496509299999997E-3</v>
      </c>
      <c r="F5853" s="231">
        <v>6.7228991999999997E-4</v>
      </c>
      <c r="G5853" s="231">
        <v>1.6082189600000001E-3</v>
      </c>
      <c r="H5853" s="231">
        <v>3.6691415599999998E-3</v>
      </c>
    </row>
    <row r="5854" spans="1:8">
      <c r="A5854" s="227" t="s">
        <v>122</v>
      </c>
      <c r="B5854" s="227" t="s">
        <v>112</v>
      </c>
      <c r="C5854" s="227" t="s">
        <v>100</v>
      </c>
      <c r="D5854" s="230">
        <v>28</v>
      </c>
      <c r="E5854" s="231">
        <v>7.1168152700000001E-3</v>
      </c>
      <c r="F5854" s="231">
        <v>7.2916641000000005E-4</v>
      </c>
      <c r="G5854" s="231">
        <v>1.6166498900000001E-3</v>
      </c>
      <c r="H5854" s="231">
        <v>4.7709984500000002E-3</v>
      </c>
    </row>
    <row r="5855" spans="1:8">
      <c r="A5855" s="227" t="s">
        <v>122</v>
      </c>
      <c r="B5855" s="227" t="s">
        <v>111</v>
      </c>
      <c r="C5855" s="227" t="s">
        <v>101</v>
      </c>
      <c r="D5855" s="230">
        <v>225</v>
      </c>
      <c r="E5855" s="231">
        <v>7.2429524099999996E-3</v>
      </c>
      <c r="F5855" s="231">
        <v>8.0509234000000003E-4</v>
      </c>
      <c r="G5855" s="231">
        <v>2.40514381E-3</v>
      </c>
      <c r="H5855" s="231">
        <v>4.0327158100000003E-3</v>
      </c>
    </row>
    <row r="5856" spans="1:8">
      <c r="A5856" s="227" t="s">
        <v>122</v>
      </c>
      <c r="B5856" s="227" t="s">
        <v>112</v>
      </c>
      <c r="C5856" s="227" t="s">
        <v>101</v>
      </c>
      <c r="D5856" s="230">
        <v>32</v>
      </c>
      <c r="E5856" s="231">
        <v>6.2865304000000004E-3</v>
      </c>
      <c r="F5856" s="231">
        <v>8.4924743000000004E-4</v>
      </c>
      <c r="G5856" s="231">
        <v>2.1043111200000002E-3</v>
      </c>
      <c r="H5856" s="231">
        <v>3.3329713400000001E-3</v>
      </c>
    </row>
    <row r="5857" spans="1:8">
      <c r="A5857" s="227" t="s">
        <v>122</v>
      </c>
      <c r="B5857" s="227" t="s">
        <v>111</v>
      </c>
      <c r="C5857" s="227" t="s">
        <v>102</v>
      </c>
      <c r="D5857" s="230">
        <v>297</v>
      </c>
      <c r="E5857" s="231">
        <v>5.8582738799999997E-3</v>
      </c>
      <c r="F5857" s="231">
        <v>8.5406510999999998E-4</v>
      </c>
      <c r="G5857" s="231">
        <v>8.7031559000000001E-4</v>
      </c>
      <c r="H5857" s="231">
        <v>4.13389269E-3</v>
      </c>
    </row>
    <row r="5858" spans="1:8">
      <c r="A5858" s="227" t="s">
        <v>122</v>
      </c>
      <c r="B5858" s="227" t="s">
        <v>112</v>
      </c>
      <c r="C5858" s="227" t="s">
        <v>102</v>
      </c>
      <c r="D5858" s="230">
        <v>40</v>
      </c>
      <c r="E5858" s="231">
        <v>5.7540506700000001E-3</v>
      </c>
      <c r="F5858" s="231">
        <v>1.0190970000000001E-3</v>
      </c>
      <c r="G5858" s="231">
        <v>9.5399278999999996E-4</v>
      </c>
      <c r="H5858" s="231">
        <v>3.7809603199999999E-3</v>
      </c>
    </row>
    <row r="5859" spans="1:8">
      <c r="A5859" s="227" t="s">
        <v>122</v>
      </c>
      <c r="B5859" s="227" t="s">
        <v>111</v>
      </c>
      <c r="C5859" s="227" t="s">
        <v>103</v>
      </c>
      <c r="D5859" s="230">
        <v>435</v>
      </c>
      <c r="E5859" s="231">
        <v>3.7945399899999999E-3</v>
      </c>
      <c r="F5859" s="231">
        <v>3.1782118000000002E-4</v>
      </c>
      <c r="G5859" s="231">
        <v>7.6787969999999998E-4</v>
      </c>
      <c r="H5859" s="231">
        <v>2.70883862E-3</v>
      </c>
    </row>
    <row r="5860" spans="1:8">
      <c r="A5860" s="227" t="s">
        <v>122</v>
      </c>
      <c r="B5860" s="227" t="s">
        <v>112</v>
      </c>
      <c r="C5860" s="227" t="s">
        <v>103</v>
      </c>
      <c r="D5860" s="230">
        <v>38</v>
      </c>
      <c r="E5860" s="231">
        <v>3.4585158199999999E-3</v>
      </c>
      <c r="F5860" s="231">
        <v>3.6366932999999999E-4</v>
      </c>
      <c r="G5860" s="231">
        <v>6.7160063000000004E-4</v>
      </c>
      <c r="H5860" s="231">
        <v>2.4232453899999998E-3</v>
      </c>
    </row>
    <row r="5861" spans="1:8">
      <c r="A5861" s="227" t="s">
        <v>122</v>
      </c>
      <c r="B5861" s="227" t="s">
        <v>111</v>
      </c>
      <c r="C5861" s="227" t="s">
        <v>104</v>
      </c>
      <c r="D5861" s="230">
        <v>133</v>
      </c>
      <c r="E5861" s="231">
        <v>5.8355086699999996E-3</v>
      </c>
      <c r="F5861" s="231">
        <v>3.0518983000000003E-4</v>
      </c>
      <c r="G5861" s="231">
        <v>1.6388190100000001E-3</v>
      </c>
      <c r="H5861" s="231">
        <v>3.8914993300000001E-3</v>
      </c>
    </row>
    <row r="5862" spans="1:8">
      <c r="A5862" s="227" t="s">
        <v>122</v>
      </c>
      <c r="B5862" s="227" t="s">
        <v>112</v>
      </c>
      <c r="C5862" s="227" t="s">
        <v>104</v>
      </c>
      <c r="D5862" s="230">
        <v>15</v>
      </c>
      <c r="E5862" s="231">
        <v>5.98070962E-3</v>
      </c>
      <c r="F5862" s="231">
        <v>2.5848731000000002E-4</v>
      </c>
      <c r="G5862" s="231">
        <v>1.68672805E-3</v>
      </c>
      <c r="H5862" s="231">
        <v>4.0354935999999996E-3</v>
      </c>
    </row>
    <row r="5863" spans="1:8">
      <c r="A5863" s="227" t="s">
        <v>122</v>
      </c>
      <c r="B5863" s="227" t="s">
        <v>111</v>
      </c>
      <c r="C5863" s="227" t="s">
        <v>105</v>
      </c>
      <c r="D5863" s="230">
        <v>1039</v>
      </c>
      <c r="E5863" s="231">
        <v>4.6424845200000002E-3</v>
      </c>
      <c r="F5863" s="231">
        <v>1.0271849000000001E-3</v>
      </c>
      <c r="G5863" s="231">
        <v>8.2656020000000001E-4</v>
      </c>
      <c r="H5863" s="231">
        <v>2.78873894E-3</v>
      </c>
    </row>
    <row r="5864" spans="1:8">
      <c r="A5864" s="227" t="s">
        <v>122</v>
      </c>
      <c r="B5864" s="227" t="s">
        <v>112</v>
      </c>
      <c r="C5864" s="227" t="s">
        <v>105</v>
      </c>
      <c r="D5864" s="230">
        <v>162</v>
      </c>
      <c r="E5864" s="231">
        <v>4.5123882799999997E-3</v>
      </c>
      <c r="F5864" s="231">
        <v>9.9108343000000004E-4</v>
      </c>
      <c r="G5864" s="231">
        <v>8.0711279999999997E-4</v>
      </c>
      <c r="H5864" s="231">
        <v>2.7141916100000001E-3</v>
      </c>
    </row>
    <row r="5865" spans="1:8">
      <c r="A5865" s="227" t="s">
        <v>122</v>
      </c>
      <c r="B5865" s="227" t="s">
        <v>111</v>
      </c>
      <c r="C5865" s="227" t="s">
        <v>106</v>
      </c>
      <c r="D5865" s="230">
        <v>228</v>
      </c>
      <c r="E5865" s="231">
        <v>5.8927263700000003E-3</v>
      </c>
      <c r="F5865" s="231">
        <v>1.02664041E-3</v>
      </c>
      <c r="G5865" s="231">
        <v>1.73885209E-3</v>
      </c>
      <c r="H5865" s="231">
        <v>3.12723335E-3</v>
      </c>
    </row>
    <row r="5866" spans="1:8">
      <c r="A5866" s="227" t="s">
        <v>122</v>
      </c>
      <c r="B5866" s="227" t="s">
        <v>112</v>
      </c>
      <c r="C5866" s="227" t="s">
        <v>106</v>
      </c>
      <c r="D5866" s="230">
        <v>31</v>
      </c>
      <c r="E5866" s="231">
        <v>6.0274788700000002E-3</v>
      </c>
      <c r="F5866" s="231">
        <v>9.0352430000000005E-4</v>
      </c>
      <c r="G5866" s="231">
        <v>1.7499250799999999E-3</v>
      </c>
      <c r="H5866" s="231">
        <v>3.3740290200000001E-3</v>
      </c>
    </row>
    <row r="5867" spans="1:8">
      <c r="A5867" s="227" t="s">
        <v>122</v>
      </c>
      <c r="B5867" s="227" t="s">
        <v>111</v>
      </c>
      <c r="C5867" s="227" t="s">
        <v>107</v>
      </c>
      <c r="D5867" s="230">
        <v>757</v>
      </c>
      <c r="E5867" s="231">
        <v>4.8580529800000003E-3</v>
      </c>
      <c r="F5867" s="231">
        <v>7.3042017000000004E-4</v>
      </c>
      <c r="G5867" s="231">
        <v>8.8550053000000005E-4</v>
      </c>
      <c r="H5867" s="231">
        <v>3.2421318400000002E-3</v>
      </c>
    </row>
    <row r="5868" spans="1:8">
      <c r="A5868" s="227" t="s">
        <v>122</v>
      </c>
      <c r="B5868" s="227" t="s">
        <v>112</v>
      </c>
      <c r="C5868" s="227" t="s">
        <v>107</v>
      </c>
      <c r="D5868" s="230">
        <v>68</v>
      </c>
      <c r="E5868" s="231">
        <v>4.7971130700000001E-3</v>
      </c>
      <c r="F5868" s="231">
        <v>7.8601558E-4</v>
      </c>
      <c r="G5868" s="231">
        <v>9.0209670000000004E-4</v>
      </c>
      <c r="H5868" s="231">
        <v>3.1090002899999999E-3</v>
      </c>
    </row>
    <row r="5869" spans="1:8">
      <c r="A5869" s="227" t="s">
        <v>123</v>
      </c>
      <c r="B5869" s="227" t="s">
        <v>111</v>
      </c>
      <c r="C5869" s="227" t="s">
        <v>58</v>
      </c>
      <c r="D5869" s="230">
        <v>13685</v>
      </c>
      <c r="E5869" s="231">
        <v>5.4550439800000001E-3</v>
      </c>
      <c r="F5869" s="231">
        <v>8.5548747999999997E-4</v>
      </c>
      <c r="G5869" s="231">
        <v>1.2115503200000001E-3</v>
      </c>
      <c r="H5869" s="231">
        <v>3.3879337999999999E-3</v>
      </c>
    </row>
    <row r="5870" spans="1:8">
      <c r="A5870" s="227" t="s">
        <v>123</v>
      </c>
      <c r="B5870" s="227" t="s">
        <v>112</v>
      </c>
      <c r="C5870" s="227" t="s">
        <v>58</v>
      </c>
      <c r="D5870" s="230">
        <v>2212</v>
      </c>
      <c r="E5870" s="231">
        <v>5.1687028799999998E-3</v>
      </c>
      <c r="F5870" s="231">
        <v>8.5742307E-4</v>
      </c>
      <c r="G5870" s="231">
        <v>1.2333868900000001E-3</v>
      </c>
      <c r="H5870" s="231">
        <v>3.0778348800000002E-3</v>
      </c>
    </row>
    <row r="5871" spans="1:8">
      <c r="A5871" s="227" t="s">
        <v>123</v>
      </c>
      <c r="B5871" s="227" t="s">
        <v>111</v>
      </c>
      <c r="C5871" s="227" t="s">
        <v>63</v>
      </c>
      <c r="D5871" s="230">
        <v>265</v>
      </c>
      <c r="E5871" s="231">
        <v>5.7802670500000002E-3</v>
      </c>
      <c r="F5871" s="231">
        <v>1.08473074E-3</v>
      </c>
      <c r="G5871" s="231">
        <v>1.4406880999999999E-3</v>
      </c>
      <c r="H5871" s="231">
        <v>3.2548477699999999E-3</v>
      </c>
    </row>
    <row r="5872" spans="1:8">
      <c r="A5872" s="227" t="s">
        <v>123</v>
      </c>
      <c r="B5872" s="227" t="s">
        <v>112</v>
      </c>
      <c r="C5872" s="227" t="s">
        <v>63</v>
      </c>
      <c r="D5872" s="230">
        <v>31</v>
      </c>
      <c r="E5872" s="231">
        <v>5.0686974800000003E-3</v>
      </c>
      <c r="F5872" s="231">
        <v>1.00246388E-3</v>
      </c>
      <c r="G5872" s="231">
        <v>1.39822259E-3</v>
      </c>
      <c r="H5872" s="231">
        <v>2.6680104999999999E-3</v>
      </c>
    </row>
    <row r="5873" spans="1:8">
      <c r="A5873" s="227" t="s">
        <v>123</v>
      </c>
      <c r="B5873" s="227" t="s">
        <v>111</v>
      </c>
      <c r="C5873" s="227" t="s">
        <v>64</v>
      </c>
      <c r="D5873" s="230">
        <v>162</v>
      </c>
      <c r="E5873" s="231">
        <v>5.3943041700000001E-3</v>
      </c>
      <c r="F5873" s="231">
        <v>6.5757862000000004E-4</v>
      </c>
      <c r="G5873" s="231">
        <v>1.5627140800000001E-3</v>
      </c>
      <c r="H5873" s="231">
        <v>3.1740109499999998E-3</v>
      </c>
    </row>
    <row r="5874" spans="1:8">
      <c r="A5874" s="227" t="s">
        <v>123</v>
      </c>
      <c r="B5874" s="227" t="s">
        <v>112</v>
      </c>
      <c r="C5874" s="227" t="s">
        <v>64</v>
      </c>
      <c r="D5874" s="230">
        <v>43</v>
      </c>
      <c r="E5874" s="231">
        <v>4.7009580299999998E-3</v>
      </c>
      <c r="F5874" s="231">
        <v>6.8394677999999997E-4</v>
      </c>
      <c r="G5874" s="231">
        <v>1.5205101499999999E-3</v>
      </c>
      <c r="H5874" s="231">
        <v>2.4965006200000001E-3</v>
      </c>
    </row>
    <row r="5875" spans="1:8">
      <c r="A5875" s="227" t="s">
        <v>123</v>
      </c>
      <c r="B5875" s="227" t="s">
        <v>111</v>
      </c>
      <c r="C5875" s="227" t="s">
        <v>65</v>
      </c>
      <c r="D5875" s="230">
        <v>166</v>
      </c>
      <c r="E5875" s="231">
        <v>5.8494391599999999E-3</v>
      </c>
      <c r="F5875" s="231">
        <v>1.08057204E-3</v>
      </c>
      <c r="G5875" s="231">
        <v>9.4363544000000004E-4</v>
      </c>
      <c r="H5875" s="231">
        <v>3.82523124E-3</v>
      </c>
    </row>
    <row r="5876" spans="1:8">
      <c r="A5876" s="227" t="s">
        <v>123</v>
      </c>
      <c r="B5876" s="227" t="s">
        <v>112</v>
      </c>
      <c r="C5876" s="227" t="s">
        <v>65</v>
      </c>
      <c r="D5876" s="230">
        <v>43</v>
      </c>
      <c r="E5876" s="231">
        <v>5.6586453599999998E-3</v>
      </c>
      <c r="F5876" s="231">
        <v>1.08231025E-3</v>
      </c>
      <c r="G5876" s="231">
        <v>9.8891020000000003E-4</v>
      </c>
      <c r="H5876" s="231">
        <v>3.5874244100000002E-3</v>
      </c>
    </row>
    <row r="5877" spans="1:8">
      <c r="A5877" s="227" t="s">
        <v>123</v>
      </c>
      <c r="B5877" s="227" t="s">
        <v>111</v>
      </c>
      <c r="C5877" s="227" t="s">
        <v>66</v>
      </c>
      <c r="D5877" s="230">
        <v>184</v>
      </c>
      <c r="E5877" s="231">
        <v>6.4256237599999997E-3</v>
      </c>
      <c r="F5877" s="231">
        <v>1.3892031700000001E-3</v>
      </c>
      <c r="G5877" s="231">
        <v>9.8612344999999993E-4</v>
      </c>
      <c r="H5877" s="231">
        <v>4.0502966500000001E-3</v>
      </c>
    </row>
    <row r="5878" spans="1:8">
      <c r="A5878" s="227" t="s">
        <v>123</v>
      </c>
      <c r="B5878" s="227" t="s">
        <v>112</v>
      </c>
      <c r="C5878" s="227" t="s">
        <v>66</v>
      </c>
      <c r="D5878" s="230">
        <v>50</v>
      </c>
      <c r="E5878" s="231">
        <v>6.7532405000000004E-3</v>
      </c>
      <c r="F5878" s="231">
        <v>1.5104163699999999E-3</v>
      </c>
      <c r="G5878" s="231">
        <v>1.2270830999999999E-3</v>
      </c>
      <c r="H5878" s="231">
        <v>4.0157404800000001E-3</v>
      </c>
    </row>
    <row r="5879" spans="1:8">
      <c r="A5879" s="227" t="s">
        <v>123</v>
      </c>
      <c r="B5879" s="227" t="s">
        <v>111</v>
      </c>
      <c r="C5879" s="227" t="s">
        <v>67</v>
      </c>
      <c r="D5879" s="230">
        <v>175</v>
      </c>
      <c r="E5879" s="231">
        <v>7.3927908000000001E-3</v>
      </c>
      <c r="F5879" s="231">
        <v>7.0271137999999996E-4</v>
      </c>
      <c r="G5879" s="231">
        <v>1.9614415599999999E-3</v>
      </c>
      <c r="H5879" s="231">
        <v>4.7286373500000003E-3</v>
      </c>
    </row>
    <row r="5880" spans="1:8">
      <c r="A5880" s="227" t="s">
        <v>123</v>
      </c>
      <c r="B5880" s="227" t="s">
        <v>112</v>
      </c>
      <c r="C5880" s="227" t="s">
        <v>67</v>
      </c>
      <c r="D5880" s="230">
        <v>23</v>
      </c>
      <c r="E5880" s="231">
        <v>6.9132445300000003E-3</v>
      </c>
      <c r="F5880" s="231">
        <v>9.0982260999999997E-4</v>
      </c>
      <c r="G5880" s="231">
        <v>1.9313604700000001E-3</v>
      </c>
      <c r="H5880" s="231">
        <v>4.0720609200000004E-3</v>
      </c>
    </row>
    <row r="5881" spans="1:8">
      <c r="A5881" s="227" t="s">
        <v>123</v>
      </c>
      <c r="B5881" s="227" t="s">
        <v>111</v>
      </c>
      <c r="C5881" s="227" t="s">
        <v>68</v>
      </c>
      <c r="D5881" s="230">
        <v>217</v>
      </c>
      <c r="E5881" s="231">
        <v>6.1061505399999999E-3</v>
      </c>
      <c r="F5881" s="231">
        <v>1.0011838200000001E-3</v>
      </c>
      <c r="G5881" s="231">
        <v>1.27554806E-3</v>
      </c>
      <c r="H5881" s="231">
        <v>3.82941817E-3</v>
      </c>
    </row>
    <row r="5882" spans="1:8">
      <c r="A5882" s="227" t="s">
        <v>123</v>
      </c>
      <c r="B5882" s="227" t="s">
        <v>112</v>
      </c>
      <c r="C5882" s="227" t="s">
        <v>68</v>
      </c>
      <c r="D5882" s="230">
        <v>18</v>
      </c>
      <c r="E5882" s="231">
        <v>6.9540892300000001E-3</v>
      </c>
      <c r="F5882" s="231">
        <v>1.14261809E-3</v>
      </c>
      <c r="G5882" s="231">
        <v>1.63323024E-3</v>
      </c>
      <c r="H5882" s="231">
        <v>4.1782405000000003E-3</v>
      </c>
    </row>
    <row r="5883" spans="1:8">
      <c r="A5883" s="227" t="s">
        <v>123</v>
      </c>
      <c r="B5883" s="227" t="s">
        <v>111</v>
      </c>
      <c r="C5883" s="227" t="s">
        <v>69</v>
      </c>
      <c r="D5883" s="230">
        <v>126</v>
      </c>
      <c r="E5883" s="231">
        <v>4.5028657499999996E-3</v>
      </c>
      <c r="F5883" s="231">
        <v>9.9151210999999994E-4</v>
      </c>
      <c r="G5883" s="231">
        <v>6.6955075000000002E-4</v>
      </c>
      <c r="H5883" s="231">
        <v>2.8418023799999998E-3</v>
      </c>
    </row>
    <row r="5884" spans="1:8">
      <c r="A5884" s="227" t="s">
        <v>123</v>
      </c>
      <c r="B5884" s="227" t="s">
        <v>112</v>
      </c>
      <c r="C5884" s="227" t="s">
        <v>69</v>
      </c>
      <c r="D5884" s="230">
        <v>9</v>
      </c>
      <c r="E5884" s="231">
        <v>3.0902775399999998E-3</v>
      </c>
      <c r="F5884" s="231">
        <v>6.7386811999999995E-4</v>
      </c>
      <c r="G5884" s="231">
        <v>3.8708826E-4</v>
      </c>
      <c r="H5884" s="231">
        <v>2.0293206700000002E-3</v>
      </c>
    </row>
    <row r="5885" spans="1:8">
      <c r="A5885" s="227" t="s">
        <v>123</v>
      </c>
      <c r="B5885" s="227" t="s">
        <v>111</v>
      </c>
      <c r="C5885" s="227" t="s">
        <v>70</v>
      </c>
      <c r="D5885" s="230">
        <v>152</v>
      </c>
      <c r="E5885" s="231">
        <v>6.9221336399999996E-3</v>
      </c>
      <c r="F5885" s="231">
        <v>1.03016848E-3</v>
      </c>
      <c r="G5885" s="231">
        <v>1.68501739E-3</v>
      </c>
      <c r="H5885" s="231">
        <v>4.2069472399999999E-3</v>
      </c>
    </row>
    <row r="5886" spans="1:8">
      <c r="A5886" s="227" t="s">
        <v>123</v>
      </c>
      <c r="B5886" s="227" t="s">
        <v>112</v>
      </c>
      <c r="C5886" s="227" t="s">
        <v>70</v>
      </c>
      <c r="D5886" s="230">
        <v>30</v>
      </c>
      <c r="E5886" s="231">
        <v>6.9483022599999998E-3</v>
      </c>
      <c r="F5886" s="231">
        <v>1.0243053099999999E-3</v>
      </c>
      <c r="G5886" s="231">
        <v>1.4861108699999999E-3</v>
      </c>
      <c r="H5886" s="231">
        <v>4.4378854999999997E-3</v>
      </c>
    </row>
    <row r="5887" spans="1:8">
      <c r="A5887" s="227" t="s">
        <v>123</v>
      </c>
      <c r="B5887" s="227" t="s">
        <v>111</v>
      </c>
      <c r="C5887" s="227" t="s">
        <v>71</v>
      </c>
      <c r="D5887" s="230">
        <v>149</v>
      </c>
      <c r="E5887" s="231">
        <v>6.5760934599999998E-3</v>
      </c>
      <c r="F5887" s="231">
        <v>1.3464762800000001E-3</v>
      </c>
      <c r="G5887" s="231">
        <v>1.79102948E-3</v>
      </c>
      <c r="H5887" s="231">
        <v>3.4385872500000002E-3</v>
      </c>
    </row>
    <row r="5888" spans="1:8">
      <c r="A5888" s="227" t="s">
        <v>123</v>
      </c>
      <c r="B5888" s="227" t="s">
        <v>112</v>
      </c>
      <c r="C5888" s="227" t="s">
        <v>71</v>
      </c>
      <c r="D5888" s="230">
        <v>21</v>
      </c>
      <c r="E5888" s="231">
        <v>6.8711417600000003E-3</v>
      </c>
      <c r="F5888" s="231">
        <v>1.26102274E-3</v>
      </c>
      <c r="G5888" s="231">
        <v>1.98192225E-3</v>
      </c>
      <c r="H5888" s="231">
        <v>3.6281963899999999E-3</v>
      </c>
    </row>
    <row r="5889" spans="1:8">
      <c r="A5889" s="227" t="s">
        <v>123</v>
      </c>
      <c r="B5889" s="227" t="s">
        <v>111</v>
      </c>
      <c r="C5889" s="227" t="s">
        <v>72</v>
      </c>
      <c r="D5889" s="230">
        <v>237</v>
      </c>
      <c r="E5889" s="231">
        <v>5.9779357299999999E-3</v>
      </c>
      <c r="F5889" s="231">
        <v>4.1139216000000002E-4</v>
      </c>
      <c r="G5889" s="231">
        <v>1.3212511499999999E-3</v>
      </c>
      <c r="H5889" s="231">
        <v>4.2452920000000003E-3</v>
      </c>
    </row>
    <row r="5890" spans="1:8">
      <c r="A5890" s="227" t="s">
        <v>123</v>
      </c>
      <c r="B5890" s="227" t="s">
        <v>112</v>
      </c>
      <c r="C5890" s="227" t="s">
        <v>72</v>
      </c>
      <c r="D5890" s="230">
        <v>21</v>
      </c>
      <c r="E5890" s="231">
        <v>7.23820525E-3</v>
      </c>
      <c r="F5890" s="231">
        <v>3.8580230999999998E-4</v>
      </c>
      <c r="G5890" s="231">
        <v>1.5784829899999999E-3</v>
      </c>
      <c r="H5890" s="231">
        <v>5.2739195699999996E-3</v>
      </c>
    </row>
    <row r="5891" spans="1:8">
      <c r="A5891" s="227" t="s">
        <v>123</v>
      </c>
      <c r="B5891" s="227" t="s">
        <v>111</v>
      </c>
      <c r="C5891" s="227" t="s">
        <v>73</v>
      </c>
      <c r="D5891" s="230">
        <v>443</v>
      </c>
      <c r="E5891" s="231">
        <v>7.1076569500000001E-3</v>
      </c>
      <c r="F5891" s="231">
        <v>1.1091775E-3</v>
      </c>
      <c r="G5891" s="231">
        <v>2.2336915399999999E-3</v>
      </c>
      <c r="H5891" s="231">
        <v>3.7647874E-3</v>
      </c>
    </row>
    <row r="5892" spans="1:8">
      <c r="A5892" s="227" t="s">
        <v>123</v>
      </c>
      <c r="B5892" s="227" t="s">
        <v>112</v>
      </c>
      <c r="C5892" s="227" t="s">
        <v>73</v>
      </c>
      <c r="D5892" s="230">
        <v>74</v>
      </c>
      <c r="E5892" s="231">
        <v>6.6086396400000004E-3</v>
      </c>
      <c r="F5892" s="231">
        <v>1.0014699499999999E-3</v>
      </c>
      <c r="G5892" s="231">
        <v>2.3833206000000002E-3</v>
      </c>
      <c r="H5892" s="231">
        <v>3.2238485899999999E-3</v>
      </c>
    </row>
    <row r="5893" spans="1:8">
      <c r="A5893" s="227" t="s">
        <v>123</v>
      </c>
      <c r="B5893" s="227" t="s">
        <v>111</v>
      </c>
      <c r="C5893" s="227" t="s">
        <v>74</v>
      </c>
      <c r="D5893" s="230">
        <v>335</v>
      </c>
      <c r="E5893" s="231">
        <v>6.33810091E-3</v>
      </c>
      <c r="F5893" s="231">
        <v>7.9816171000000001E-4</v>
      </c>
      <c r="G5893" s="231">
        <v>1.8959713000000001E-3</v>
      </c>
      <c r="H5893" s="231">
        <v>3.6439674200000002E-3</v>
      </c>
    </row>
    <row r="5894" spans="1:8">
      <c r="A5894" s="227" t="s">
        <v>123</v>
      </c>
      <c r="B5894" s="227" t="s">
        <v>112</v>
      </c>
      <c r="C5894" s="227" t="s">
        <v>74</v>
      </c>
      <c r="D5894" s="230">
        <v>59</v>
      </c>
      <c r="E5894" s="231">
        <v>5.9649636700000001E-3</v>
      </c>
      <c r="F5894" s="231">
        <v>6.4442066999999997E-4</v>
      </c>
      <c r="G5894" s="231">
        <v>1.9948600799999999E-3</v>
      </c>
      <c r="H5894" s="231">
        <v>3.3256824499999999E-3</v>
      </c>
    </row>
    <row r="5895" spans="1:8">
      <c r="A5895" s="227" t="s">
        <v>123</v>
      </c>
      <c r="B5895" s="227" t="s">
        <v>111</v>
      </c>
      <c r="C5895" s="227" t="s">
        <v>75</v>
      </c>
      <c r="D5895" s="230">
        <v>194</v>
      </c>
      <c r="E5895" s="231">
        <v>5.3750832699999999E-3</v>
      </c>
      <c r="F5895" s="231">
        <v>6.1772121999999999E-4</v>
      </c>
      <c r="G5895" s="231">
        <v>1.1536485700000001E-3</v>
      </c>
      <c r="H5895" s="231">
        <v>3.6037130100000001E-3</v>
      </c>
    </row>
    <row r="5896" spans="1:8">
      <c r="A5896" s="227" t="s">
        <v>123</v>
      </c>
      <c r="B5896" s="227" t="s">
        <v>112</v>
      </c>
      <c r="C5896" s="227" t="s">
        <v>75</v>
      </c>
      <c r="D5896" s="230">
        <v>14</v>
      </c>
      <c r="E5896" s="231">
        <v>5.4406412600000002E-3</v>
      </c>
      <c r="F5896" s="231">
        <v>6.0681190000000005E-4</v>
      </c>
      <c r="G5896" s="231">
        <v>1.0276121899999999E-3</v>
      </c>
      <c r="H5896" s="231">
        <v>3.8062167100000001E-3</v>
      </c>
    </row>
    <row r="5897" spans="1:8">
      <c r="A5897" s="227" t="s">
        <v>123</v>
      </c>
      <c r="B5897" s="227" t="s">
        <v>111</v>
      </c>
      <c r="C5897" s="227" t="s">
        <v>76</v>
      </c>
      <c r="D5897" s="230">
        <v>187</v>
      </c>
      <c r="E5897" s="231">
        <v>5.1459445000000001E-3</v>
      </c>
      <c r="F5897" s="231">
        <v>4.3337764999999999E-4</v>
      </c>
      <c r="G5897" s="231">
        <v>1.3154830399999999E-3</v>
      </c>
      <c r="H5897" s="231">
        <v>3.3970833299999999E-3</v>
      </c>
    </row>
    <row r="5898" spans="1:8">
      <c r="A5898" s="227" t="s">
        <v>123</v>
      </c>
      <c r="B5898" s="227" t="s">
        <v>112</v>
      </c>
      <c r="C5898" s="227" t="s">
        <v>76</v>
      </c>
      <c r="D5898" s="230">
        <v>62</v>
      </c>
      <c r="E5898" s="231">
        <v>4.2605657700000004E-3</v>
      </c>
      <c r="F5898" s="231">
        <v>3.7055680999999998E-4</v>
      </c>
      <c r="G5898" s="231">
        <v>1.12417837E-3</v>
      </c>
      <c r="H5898" s="231">
        <v>2.76583009E-3</v>
      </c>
    </row>
    <row r="5899" spans="1:8">
      <c r="A5899" s="227" t="s">
        <v>123</v>
      </c>
      <c r="B5899" s="227" t="s">
        <v>111</v>
      </c>
      <c r="C5899" s="227" t="s">
        <v>77</v>
      </c>
      <c r="D5899" s="230">
        <v>360</v>
      </c>
      <c r="E5899" s="231">
        <v>5.6552531000000003E-3</v>
      </c>
      <c r="F5899" s="231">
        <v>6.6653782999999997E-4</v>
      </c>
      <c r="G5899" s="231">
        <v>1.5496396900000001E-3</v>
      </c>
      <c r="H5899" s="231">
        <v>3.4390751400000001E-3</v>
      </c>
    </row>
    <row r="5900" spans="1:8">
      <c r="A5900" s="227" t="s">
        <v>123</v>
      </c>
      <c r="B5900" s="227" t="s">
        <v>112</v>
      </c>
      <c r="C5900" s="227" t="s">
        <v>77</v>
      </c>
      <c r="D5900" s="230">
        <v>72</v>
      </c>
      <c r="E5900" s="231">
        <v>5.5021860000000001E-3</v>
      </c>
      <c r="F5900" s="231">
        <v>7.2354011000000005E-4</v>
      </c>
      <c r="G5900" s="231">
        <v>1.7467204599999999E-3</v>
      </c>
      <c r="H5900" s="231">
        <v>3.0319249E-3</v>
      </c>
    </row>
    <row r="5901" spans="1:8">
      <c r="A5901" s="227" t="s">
        <v>123</v>
      </c>
      <c r="B5901" s="227" t="s">
        <v>111</v>
      </c>
      <c r="C5901" s="227" t="s">
        <v>78</v>
      </c>
      <c r="D5901" s="230">
        <v>128</v>
      </c>
      <c r="E5901" s="231">
        <v>6.1377855200000003E-3</v>
      </c>
      <c r="F5901" s="231">
        <v>7.7926047000000001E-4</v>
      </c>
      <c r="G5901" s="231">
        <v>1.6792351499999999E-3</v>
      </c>
      <c r="H5901" s="231">
        <v>3.6792893899999998E-3</v>
      </c>
    </row>
    <row r="5902" spans="1:8">
      <c r="A5902" s="227" t="s">
        <v>123</v>
      </c>
      <c r="B5902" s="227" t="s">
        <v>112</v>
      </c>
      <c r="C5902" s="227" t="s">
        <v>78</v>
      </c>
      <c r="D5902" s="230">
        <v>25</v>
      </c>
      <c r="E5902" s="231">
        <v>6.2967590199999998E-3</v>
      </c>
      <c r="F5902" s="231">
        <v>7.4444419000000003E-4</v>
      </c>
      <c r="G5902" s="231">
        <v>1.8435182699999999E-3</v>
      </c>
      <c r="H5902" s="231">
        <v>3.7087960999999999E-3</v>
      </c>
    </row>
    <row r="5903" spans="1:8">
      <c r="A5903" s="227" t="s">
        <v>123</v>
      </c>
      <c r="B5903" s="227" t="s">
        <v>111</v>
      </c>
      <c r="C5903" s="227" t="s">
        <v>79</v>
      </c>
      <c r="D5903" s="230">
        <v>2122</v>
      </c>
      <c r="E5903" s="231">
        <v>4.58508393E-3</v>
      </c>
      <c r="F5903" s="231">
        <v>1.0736942100000001E-3</v>
      </c>
      <c r="G5903" s="231">
        <v>7.2108858000000001E-4</v>
      </c>
      <c r="H5903" s="231">
        <v>2.7903006699999998E-3</v>
      </c>
    </row>
    <row r="5904" spans="1:8">
      <c r="A5904" s="227" t="s">
        <v>123</v>
      </c>
      <c r="B5904" s="227" t="s">
        <v>112</v>
      </c>
      <c r="C5904" s="227" t="s">
        <v>79</v>
      </c>
      <c r="D5904" s="230">
        <v>487</v>
      </c>
      <c r="E5904" s="231">
        <v>4.3036302699999999E-3</v>
      </c>
      <c r="F5904" s="231">
        <v>1.0148345300000001E-3</v>
      </c>
      <c r="G5904" s="231">
        <v>7.1369472000000001E-4</v>
      </c>
      <c r="H5904" s="231">
        <v>2.5751005299999999E-3</v>
      </c>
    </row>
    <row r="5905" spans="1:8">
      <c r="A5905" s="227" t="s">
        <v>123</v>
      </c>
      <c r="B5905" s="227" t="s">
        <v>111</v>
      </c>
      <c r="C5905" s="227" t="s">
        <v>80</v>
      </c>
      <c r="D5905" s="230">
        <v>952</v>
      </c>
      <c r="E5905" s="231">
        <v>4.61347189E-3</v>
      </c>
      <c r="F5905" s="231">
        <v>8.8700906E-4</v>
      </c>
      <c r="G5905" s="231">
        <v>7.8471469E-4</v>
      </c>
      <c r="H5905" s="231">
        <v>2.9417476399999998E-3</v>
      </c>
    </row>
    <row r="5906" spans="1:8">
      <c r="A5906" s="227" t="s">
        <v>123</v>
      </c>
      <c r="B5906" s="227" t="s">
        <v>112</v>
      </c>
      <c r="C5906" s="227" t="s">
        <v>80</v>
      </c>
      <c r="D5906" s="230">
        <v>107</v>
      </c>
      <c r="E5906" s="231">
        <v>4.3343282699999999E-3</v>
      </c>
      <c r="F5906" s="231">
        <v>1.01830195E-3</v>
      </c>
      <c r="G5906" s="231">
        <v>7.7611173999999998E-4</v>
      </c>
      <c r="H5906" s="231">
        <v>2.5399140400000002E-3</v>
      </c>
    </row>
    <row r="5907" spans="1:8">
      <c r="A5907" s="227" t="s">
        <v>123</v>
      </c>
      <c r="B5907" s="227" t="s">
        <v>111</v>
      </c>
      <c r="C5907" s="227" t="s">
        <v>119</v>
      </c>
      <c r="D5907" s="230">
        <v>358</v>
      </c>
      <c r="E5907" s="231">
        <v>5.5459857099999996E-3</v>
      </c>
      <c r="F5907" s="231">
        <v>7.0223566999999998E-4</v>
      </c>
      <c r="G5907" s="231">
        <v>1.29522916E-3</v>
      </c>
      <c r="H5907" s="231">
        <v>3.5485203499999998E-3</v>
      </c>
    </row>
    <row r="5908" spans="1:8">
      <c r="A5908" s="227" t="s">
        <v>123</v>
      </c>
      <c r="B5908" s="227" t="s">
        <v>112</v>
      </c>
      <c r="C5908" s="227" t="s">
        <v>119</v>
      </c>
      <c r="D5908" s="230">
        <v>53</v>
      </c>
      <c r="E5908" s="231">
        <v>5.8593201699999996E-3</v>
      </c>
      <c r="F5908" s="231">
        <v>6.0927642999999997E-4</v>
      </c>
      <c r="G5908" s="231">
        <v>1.7271573499999999E-3</v>
      </c>
      <c r="H5908" s="231">
        <v>3.5228858699999999E-3</v>
      </c>
    </row>
    <row r="5909" spans="1:8">
      <c r="A5909" s="227" t="s">
        <v>123</v>
      </c>
      <c r="B5909" s="227" t="s">
        <v>111</v>
      </c>
      <c r="C5909" s="227" t="s">
        <v>82</v>
      </c>
      <c r="D5909" s="230">
        <v>180</v>
      </c>
      <c r="E5909" s="231">
        <v>6.52861341E-3</v>
      </c>
      <c r="F5909" s="231">
        <v>8.9300385999999999E-4</v>
      </c>
      <c r="G5909" s="231">
        <v>1.7277518500000001E-3</v>
      </c>
      <c r="H5909" s="231">
        <v>3.9078572499999997E-3</v>
      </c>
    </row>
    <row r="5910" spans="1:8">
      <c r="A5910" s="227" t="s">
        <v>123</v>
      </c>
      <c r="B5910" s="227" t="s">
        <v>112</v>
      </c>
      <c r="C5910" s="227" t="s">
        <v>82</v>
      </c>
      <c r="D5910" s="230">
        <v>35</v>
      </c>
      <c r="E5910" s="231">
        <v>6.5102510800000004E-3</v>
      </c>
      <c r="F5910" s="231">
        <v>8.4920609999999995E-4</v>
      </c>
      <c r="G5910" s="231">
        <v>2.15410031E-3</v>
      </c>
      <c r="H5910" s="231">
        <v>3.5069442000000002E-3</v>
      </c>
    </row>
    <row r="5911" spans="1:8">
      <c r="A5911" s="227" t="s">
        <v>123</v>
      </c>
      <c r="B5911" s="227" t="s">
        <v>111</v>
      </c>
      <c r="C5911" s="227" t="s">
        <v>83</v>
      </c>
      <c r="D5911" s="230">
        <v>211</v>
      </c>
      <c r="E5911" s="231">
        <v>5.1636824000000003E-3</v>
      </c>
      <c r="F5911" s="231">
        <v>7.8934065000000003E-4</v>
      </c>
      <c r="G5911" s="231">
        <v>1.1582299500000001E-3</v>
      </c>
      <c r="H5911" s="231">
        <v>3.2161113099999999E-3</v>
      </c>
    </row>
    <row r="5912" spans="1:8">
      <c r="A5912" s="227" t="s">
        <v>123</v>
      </c>
      <c r="B5912" s="227" t="s">
        <v>112</v>
      </c>
      <c r="C5912" s="227" t="s">
        <v>83</v>
      </c>
      <c r="D5912" s="230">
        <v>26</v>
      </c>
      <c r="E5912" s="231">
        <v>4.8557689500000004E-3</v>
      </c>
      <c r="F5912" s="231">
        <v>6.8287020999999995E-4</v>
      </c>
      <c r="G5912" s="231">
        <v>1.0946400299999999E-3</v>
      </c>
      <c r="H5912" s="231">
        <v>3.0782582700000002E-3</v>
      </c>
    </row>
    <row r="5913" spans="1:8">
      <c r="A5913" s="227" t="s">
        <v>123</v>
      </c>
      <c r="B5913" s="227" t="s">
        <v>111</v>
      </c>
      <c r="C5913" s="227" t="s">
        <v>84</v>
      </c>
      <c r="D5913" s="230">
        <v>308</v>
      </c>
      <c r="E5913" s="231">
        <v>5.6531082200000004E-3</v>
      </c>
      <c r="F5913" s="231">
        <v>7.7283224999999997E-4</v>
      </c>
      <c r="G5913" s="231">
        <v>1.36679268E-3</v>
      </c>
      <c r="H5913" s="231">
        <v>3.51348277E-3</v>
      </c>
    </row>
    <row r="5914" spans="1:8">
      <c r="A5914" s="227" t="s">
        <v>123</v>
      </c>
      <c r="B5914" s="227" t="s">
        <v>112</v>
      </c>
      <c r="C5914" s="227" t="s">
        <v>84</v>
      </c>
      <c r="D5914" s="230">
        <v>20</v>
      </c>
      <c r="E5914" s="231">
        <v>5.72164326E-3</v>
      </c>
      <c r="F5914" s="231">
        <v>8.5011551000000005E-4</v>
      </c>
      <c r="G5914" s="231">
        <v>1.3396988100000001E-3</v>
      </c>
      <c r="H5914" s="231">
        <v>3.5318284600000002E-3</v>
      </c>
    </row>
    <row r="5915" spans="1:8">
      <c r="A5915" s="227" t="s">
        <v>123</v>
      </c>
      <c r="B5915" s="227" t="s">
        <v>111</v>
      </c>
      <c r="C5915" s="227" t="s">
        <v>86</v>
      </c>
      <c r="D5915" s="230">
        <v>3</v>
      </c>
      <c r="E5915" s="231">
        <v>5.7021604099999996E-3</v>
      </c>
      <c r="F5915" s="231">
        <v>3.9737638000000001E-4</v>
      </c>
      <c r="G5915" s="231">
        <v>2.2106479099999999E-3</v>
      </c>
      <c r="H5915" s="231">
        <v>3.0941354100000001E-3</v>
      </c>
    </row>
    <row r="5916" spans="1:8">
      <c r="A5916" s="227" t="s">
        <v>123</v>
      </c>
      <c r="B5916" s="227" t="s">
        <v>111</v>
      </c>
      <c r="C5916" s="227" t="s">
        <v>87</v>
      </c>
      <c r="D5916" s="230">
        <v>322</v>
      </c>
      <c r="E5916" s="231">
        <v>5.3222766100000001E-3</v>
      </c>
      <c r="F5916" s="231">
        <v>3.0182431000000002E-4</v>
      </c>
      <c r="G5916" s="231">
        <v>1.2517969699999999E-3</v>
      </c>
      <c r="H5916" s="231">
        <v>3.7686548800000001E-3</v>
      </c>
    </row>
    <row r="5917" spans="1:8">
      <c r="A5917" s="227" t="s">
        <v>123</v>
      </c>
      <c r="B5917" s="227" t="s">
        <v>112</v>
      </c>
      <c r="C5917" s="227" t="s">
        <v>87</v>
      </c>
      <c r="D5917" s="230">
        <v>36</v>
      </c>
      <c r="E5917" s="231">
        <v>4.9234822799999996E-3</v>
      </c>
      <c r="F5917" s="231">
        <v>3.4047042E-4</v>
      </c>
      <c r="G5917" s="231">
        <v>9.7350796000000004E-4</v>
      </c>
      <c r="H5917" s="231">
        <v>3.60950333E-3</v>
      </c>
    </row>
    <row r="5918" spans="1:8">
      <c r="A5918" s="227" t="s">
        <v>123</v>
      </c>
      <c r="B5918" s="227" t="s">
        <v>111</v>
      </c>
      <c r="C5918" s="227" t="s">
        <v>88</v>
      </c>
      <c r="D5918" s="230">
        <v>435</v>
      </c>
      <c r="E5918" s="231">
        <v>5.18302977E-3</v>
      </c>
      <c r="F5918" s="231">
        <v>7.9012321000000003E-4</v>
      </c>
      <c r="G5918" s="231">
        <v>9.7264769000000005E-4</v>
      </c>
      <c r="H5918" s="231">
        <v>3.4202583700000001E-3</v>
      </c>
    </row>
    <row r="5919" spans="1:8">
      <c r="A5919" s="227" t="s">
        <v>123</v>
      </c>
      <c r="B5919" s="227" t="s">
        <v>112</v>
      </c>
      <c r="C5919" s="227" t="s">
        <v>88</v>
      </c>
      <c r="D5919" s="230">
        <v>56</v>
      </c>
      <c r="E5919" s="231">
        <v>4.3950477299999997E-3</v>
      </c>
      <c r="F5919" s="231">
        <v>8.8644983999999999E-4</v>
      </c>
      <c r="G5919" s="231">
        <v>7.0849843999999998E-4</v>
      </c>
      <c r="H5919" s="231">
        <v>2.8000989600000001E-3</v>
      </c>
    </row>
    <row r="5920" spans="1:8">
      <c r="A5920" s="227" t="s">
        <v>123</v>
      </c>
      <c r="B5920" s="227" t="s">
        <v>111</v>
      </c>
      <c r="C5920" s="227" t="s">
        <v>89</v>
      </c>
      <c r="D5920" s="230">
        <v>224</v>
      </c>
      <c r="E5920" s="231">
        <v>5.7128903800000002E-3</v>
      </c>
      <c r="F5920" s="231">
        <v>7.6166684000000004E-4</v>
      </c>
      <c r="G5920" s="231">
        <v>1.4692871200000001E-3</v>
      </c>
      <c r="H5920" s="231">
        <v>3.48193592E-3</v>
      </c>
    </row>
    <row r="5921" spans="1:8">
      <c r="A5921" s="227" t="s">
        <v>123</v>
      </c>
      <c r="B5921" s="227" t="s">
        <v>112</v>
      </c>
      <c r="C5921" s="227" t="s">
        <v>89</v>
      </c>
      <c r="D5921" s="230">
        <v>28</v>
      </c>
      <c r="E5921" s="231">
        <v>5.4770170099999998E-3</v>
      </c>
      <c r="F5921" s="231">
        <v>6.6674910000000004E-4</v>
      </c>
      <c r="G5921" s="231">
        <v>1.40211614E-3</v>
      </c>
      <c r="H5921" s="231">
        <v>3.4081512299999998E-3</v>
      </c>
    </row>
    <row r="5922" spans="1:8">
      <c r="A5922" s="227" t="s">
        <v>123</v>
      </c>
      <c r="B5922" s="227" t="s">
        <v>111</v>
      </c>
      <c r="C5922" s="227" t="s">
        <v>90</v>
      </c>
      <c r="D5922" s="230">
        <v>216</v>
      </c>
      <c r="E5922" s="231">
        <v>6.6476978100000004E-3</v>
      </c>
      <c r="F5922" s="231">
        <v>5.8733042999999996E-4</v>
      </c>
      <c r="G5922" s="231">
        <v>2.0818327500000001E-3</v>
      </c>
      <c r="H5922" s="231">
        <v>3.97853415E-3</v>
      </c>
    </row>
    <row r="5923" spans="1:8">
      <c r="A5923" s="227" t="s">
        <v>123</v>
      </c>
      <c r="B5923" s="227" t="s">
        <v>112</v>
      </c>
      <c r="C5923" s="227" t="s">
        <v>90</v>
      </c>
      <c r="D5923" s="230">
        <v>35</v>
      </c>
      <c r="E5923" s="231">
        <v>6.1888225099999998E-3</v>
      </c>
      <c r="F5923" s="231">
        <v>5.5257913999999997E-4</v>
      </c>
      <c r="G5923" s="231">
        <v>2.17724846E-3</v>
      </c>
      <c r="H5923" s="231">
        <v>3.4589944399999999E-3</v>
      </c>
    </row>
    <row r="5924" spans="1:8">
      <c r="A5924" s="227" t="s">
        <v>123</v>
      </c>
      <c r="B5924" s="227" t="s">
        <v>111</v>
      </c>
      <c r="C5924" s="227" t="s">
        <v>91</v>
      </c>
      <c r="D5924" s="230">
        <v>384</v>
      </c>
      <c r="E5924" s="231">
        <v>4.7613146300000001E-3</v>
      </c>
      <c r="F5924" s="231">
        <v>1.08464721E-3</v>
      </c>
      <c r="G5924" s="231">
        <v>9.6152200000000003E-4</v>
      </c>
      <c r="H5924" s="231">
        <v>2.7151449199999999E-3</v>
      </c>
    </row>
    <row r="5925" spans="1:8">
      <c r="A5925" s="227" t="s">
        <v>123</v>
      </c>
      <c r="B5925" s="227" t="s">
        <v>112</v>
      </c>
      <c r="C5925" s="227" t="s">
        <v>91</v>
      </c>
      <c r="D5925" s="230">
        <v>79</v>
      </c>
      <c r="E5925" s="231">
        <v>4.4731596300000001E-3</v>
      </c>
      <c r="F5925" s="231">
        <v>9.0145898000000004E-4</v>
      </c>
      <c r="G5925" s="231">
        <v>1.0199833400000001E-3</v>
      </c>
      <c r="H5925" s="231">
        <v>2.55171684E-3</v>
      </c>
    </row>
    <row r="5926" spans="1:8">
      <c r="A5926" s="227" t="s">
        <v>123</v>
      </c>
      <c r="B5926" s="227" t="s">
        <v>111</v>
      </c>
      <c r="C5926" s="227" t="s">
        <v>92</v>
      </c>
      <c r="D5926" s="230">
        <v>247</v>
      </c>
      <c r="E5926" s="231">
        <v>6.0568954800000003E-3</v>
      </c>
      <c r="F5926" s="231">
        <v>6.6586046E-4</v>
      </c>
      <c r="G5926" s="231">
        <v>1.5338222999999999E-3</v>
      </c>
      <c r="H5926" s="231">
        <v>3.85721224E-3</v>
      </c>
    </row>
    <row r="5927" spans="1:8">
      <c r="A5927" s="227" t="s">
        <v>123</v>
      </c>
      <c r="B5927" s="227" t="s">
        <v>112</v>
      </c>
      <c r="C5927" s="227" t="s">
        <v>92</v>
      </c>
      <c r="D5927" s="230">
        <v>38</v>
      </c>
      <c r="E5927" s="231">
        <v>5.6009378600000003E-3</v>
      </c>
      <c r="F5927" s="231">
        <v>5.9362792999999997E-4</v>
      </c>
      <c r="G5927" s="231">
        <v>1.6051410900000001E-3</v>
      </c>
      <c r="H5927" s="231">
        <v>3.4021683899999999E-3</v>
      </c>
    </row>
    <row r="5928" spans="1:8">
      <c r="A5928" s="227" t="s">
        <v>123</v>
      </c>
      <c r="B5928" s="227" t="s">
        <v>111</v>
      </c>
      <c r="C5928" s="227" t="s">
        <v>93</v>
      </c>
      <c r="D5928" s="230">
        <v>249</v>
      </c>
      <c r="E5928" s="231">
        <v>7.3895115200000002E-3</v>
      </c>
      <c r="F5928" s="231">
        <v>1.01414895E-3</v>
      </c>
      <c r="G5928" s="231">
        <v>1.9450949599999999E-3</v>
      </c>
      <c r="H5928" s="231">
        <v>4.4302671100000003E-3</v>
      </c>
    </row>
    <row r="5929" spans="1:8">
      <c r="A5929" s="227" t="s">
        <v>123</v>
      </c>
      <c r="B5929" s="227" t="s">
        <v>112</v>
      </c>
      <c r="C5929" s="227" t="s">
        <v>93</v>
      </c>
      <c r="D5929" s="230">
        <v>54</v>
      </c>
      <c r="E5929" s="231">
        <v>5.7619596399999997E-3</v>
      </c>
      <c r="F5929" s="231">
        <v>8.9977687000000002E-4</v>
      </c>
      <c r="G5929" s="231">
        <v>1.8072699600000001E-3</v>
      </c>
      <c r="H5929" s="231">
        <v>3.0549122700000001E-3</v>
      </c>
    </row>
    <row r="5930" spans="1:8">
      <c r="A5930" s="227" t="s">
        <v>123</v>
      </c>
      <c r="B5930" s="227" t="s">
        <v>111</v>
      </c>
      <c r="C5930" s="227" t="s">
        <v>94</v>
      </c>
      <c r="D5930" s="230">
        <v>167</v>
      </c>
      <c r="E5930" s="231">
        <v>6.4718477399999998E-3</v>
      </c>
      <c r="F5930" s="231">
        <v>1.3223550399999999E-3</v>
      </c>
      <c r="G5930" s="231">
        <v>1.49062962E-3</v>
      </c>
      <c r="H5930" s="231">
        <v>3.6588625899999999E-3</v>
      </c>
    </row>
    <row r="5931" spans="1:8">
      <c r="A5931" s="227" t="s">
        <v>123</v>
      </c>
      <c r="B5931" s="227" t="s">
        <v>112</v>
      </c>
      <c r="C5931" s="227" t="s">
        <v>94</v>
      </c>
      <c r="D5931" s="230">
        <v>43</v>
      </c>
      <c r="E5931" s="231">
        <v>5.6010440999999999E-3</v>
      </c>
      <c r="F5931" s="231">
        <v>9.5768711999999999E-4</v>
      </c>
      <c r="G5931" s="231">
        <v>1.3703163E-3</v>
      </c>
      <c r="H5931" s="231">
        <v>3.2730402499999999E-3</v>
      </c>
    </row>
    <row r="5932" spans="1:8">
      <c r="A5932" s="227" t="s">
        <v>123</v>
      </c>
      <c r="B5932" s="227" t="s">
        <v>111</v>
      </c>
      <c r="C5932" s="227" t="s">
        <v>95</v>
      </c>
      <c r="D5932" s="230">
        <v>119</v>
      </c>
      <c r="E5932" s="231">
        <v>6.5069636400000002E-3</v>
      </c>
      <c r="F5932" s="231">
        <v>5.9912832999999997E-4</v>
      </c>
      <c r="G5932" s="231">
        <v>1.98266787E-3</v>
      </c>
      <c r="H5932" s="231">
        <v>3.9251670799999999E-3</v>
      </c>
    </row>
    <row r="5933" spans="1:8">
      <c r="A5933" s="227" t="s">
        <v>123</v>
      </c>
      <c r="B5933" s="227" t="s">
        <v>112</v>
      </c>
      <c r="C5933" s="227" t="s">
        <v>95</v>
      </c>
      <c r="D5933" s="230">
        <v>17</v>
      </c>
      <c r="E5933" s="231">
        <v>8.2169115500000008E-3</v>
      </c>
      <c r="F5933" s="231">
        <v>5.7325677000000003E-4</v>
      </c>
      <c r="G5933" s="231">
        <v>2.2535401000000001E-3</v>
      </c>
      <c r="H5933" s="231">
        <v>5.3901141200000001E-3</v>
      </c>
    </row>
    <row r="5934" spans="1:8">
      <c r="A5934" s="227" t="s">
        <v>123</v>
      </c>
      <c r="B5934" s="227" t="s">
        <v>111</v>
      </c>
      <c r="C5934" s="227" t="s">
        <v>96</v>
      </c>
      <c r="D5934" s="230">
        <v>278</v>
      </c>
      <c r="E5934" s="231">
        <v>5.4694991600000003E-3</v>
      </c>
      <c r="F5934" s="231">
        <v>6.4839770999999997E-4</v>
      </c>
      <c r="G5934" s="231">
        <v>1.25395494E-3</v>
      </c>
      <c r="H5934" s="231">
        <v>3.5671460300000001E-3</v>
      </c>
    </row>
    <row r="5935" spans="1:8">
      <c r="A5935" s="227" t="s">
        <v>123</v>
      </c>
      <c r="B5935" s="227" t="s">
        <v>112</v>
      </c>
      <c r="C5935" s="227" t="s">
        <v>96</v>
      </c>
      <c r="D5935" s="230">
        <v>51</v>
      </c>
      <c r="E5935" s="231">
        <v>4.5604118800000003E-3</v>
      </c>
      <c r="F5935" s="231">
        <v>6.0344022999999996E-4</v>
      </c>
      <c r="G5935" s="231">
        <v>9.1820962999999999E-4</v>
      </c>
      <c r="H5935" s="231">
        <v>3.0387615799999999E-3</v>
      </c>
    </row>
    <row r="5936" spans="1:8">
      <c r="A5936" s="227" t="s">
        <v>123</v>
      </c>
      <c r="B5936" s="227" t="s">
        <v>111</v>
      </c>
      <c r="C5936" s="227" t="s">
        <v>97</v>
      </c>
      <c r="D5936" s="230">
        <v>161</v>
      </c>
      <c r="E5936" s="231">
        <v>6.4760177300000003E-3</v>
      </c>
      <c r="F5936" s="231">
        <v>8.4821403999999997E-4</v>
      </c>
      <c r="G5936" s="231">
        <v>2.0396966700000001E-3</v>
      </c>
      <c r="H5936" s="231">
        <v>3.5881064999999999E-3</v>
      </c>
    </row>
    <row r="5937" spans="1:8">
      <c r="A5937" s="227" t="s">
        <v>123</v>
      </c>
      <c r="B5937" s="227" t="s">
        <v>112</v>
      </c>
      <c r="C5937" s="227" t="s">
        <v>97</v>
      </c>
      <c r="D5937" s="230">
        <v>29</v>
      </c>
      <c r="E5937" s="231">
        <v>5.6748879499999997E-3</v>
      </c>
      <c r="F5937" s="231">
        <v>7.0242627999999999E-4</v>
      </c>
      <c r="G5937" s="231">
        <v>1.9165066999999999E-3</v>
      </c>
      <c r="H5937" s="231">
        <v>3.05595444E-3</v>
      </c>
    </row>
    <row r="5938" spans="1:8">
      <c r="A5938" s="227" t="s">
        <v>123</v>
      </c>
      <c r="B5938" s="227" t="s">
        <v>111</v>
      </c>
      <c r="C5938" s="227" t="s">
        <v>98</v>
      </c>
      <c r="D5938" s="230">
        <v>122</v>
      </c>
      <c r="E5938" s="231">
        <v>5.7665449799999997E-3</v>
      </c>
      <c r="F5938" s="231">
        <v>3.9010298000000001E-4</v>
      </c>
      <c r="G5938" s="231">
        <v>1.54902829E-3</v>
      </c>
      <c r="H5938" s="231">
        <v>3.8193493300000001E-3</v>
      </c>
    </row>
    <row r="5939" spans="1:8">
      <c r="A5939" s="227" t="s">
        <v>123</v>
      </c>
      <c r="B5939" s="227" t="s">
        <v>112</v>
      </c>
      <c r="C5939" s="227" t="s">
        <v>98</v>
      </c>
      <c r="D5939" s="230">
        <v>17</v>
      </c>
      <c r="E5939" s="231">
        <v>7.6538668199999998E-3</v>
      </c>
      <c r="F5939" s="231">
        <v>1.6884505E-4</v>
      </c>
      <c r="G5939" s="231">
        <v>1.74428087E-3</v>
      </c>
      <c r="H5939" s="231">
        <v>5.7332513800000002E-3</v>
      </c>
    </row>
    <row r="5940" spans="1:8">
      <c r="A5940" s="227" t="s">
        <v>123</v>
      </c>
      <c r="B5940" s="227" t="s">
        <v>111</v>
      </c>
      <c r="C5940" s="227" t="s">
        <v>99</v>
      </c>
      <c r="D5940" s="230">
        <v>376</v>
      </c>
      <c r="E5940" s="231">
        <v>5.25068927E-3</v>
      </c>
      <c r="F5940" s="231">
        <v>9.3796150000000002E-4</v>
      </c>
      <c r="G5940" s="231">
        <v>7.8783710999999999E-4</v>
      </c>
      <c r="H5940" s="231">
        <v>3.5248901699999999E-3</v>
      </c>
    </row>
    <row r="5941" spans="1:8">
      <c r="A5941" s="227" t="s">
        <v>123</v>
      </c>
      <c r="B5941" s="227" t="s">
        <v>112</v>
      </c>
      <c r="C5941" s="227" t="s">
        <v>99</v>
      </c>
      <c r="D5941" s="230">
        <v>38</v>
      </c>
      <c r="E5941" s="231">
        <v>5.1599047600000003E-3</v>
      </c>
      <c r="F5941" s="231">
        <v>8.8145691999999998E-4</v>
      </c>
      <c r="G5941" s="231">
        <v>7.8642760000000001E-4</v>
      </c>
      <c r="H5941" s="231">
        <v>3.49201973E-3</v>
      </c>
    </row>
    <row r="5942" spans="1:8">
      <c r="A5942" s="227" t="s">
        <v>123</v>
      </c>
      <c r="B5942" s="227" t="s">
        <v>111</v>
      </c>
      <c r="C5942" s="227" t="s">
        <v>100</v>
      </c>
      <c r="D5942" s="230">
        <v>319</v>
      </c>
      <c r="E5942" s="231">
        <v>6.1584230700000003E-3</v>
      </c>
      <c r="F5942" s="231">
        <v>6.6356791000000005E-4</v>
      </c>
      <c r="G5942" s="231">
        <v>1.45133061E-3</v>
      </c>
      <c r="H5942" s="231">
        <v>4.0435240900000002E-3</v>
      </c>
    </row>
    <row r="5943" spans="1:8">
      <c r="A5943" s="227" t="s">
        <v>123</v>
      </c>
      <c r="B5943" s="227" t="s">
        <v>112</v>
      </c>
      <c r="C5943" s="227" t="s">
        <v>100</v>
      </c>
      <c r="D5943" s="230">
        <v>30</v>
      </c>
      <c r="E5943" s="231">
        <v>6.4193669999999996E-3</v>
      </c>
      <c r="F5943" s="231">
        <v>6.9058621999999997E-4</v>
      </c>
      <c r="G5943" s="231">
        <v>1.56365721E-3</v>
      </c>
      <c r="H5943" s="231">
        <v>4.1651232299999997E-3</v>
      </c>
    </row>
    <row r="5944" spans="1:8">
      <c r="A5944" s="227" t="s">
        <v>123</v>
      </c>
      <c r="B5944" s="227" t="s">
        <v>111</v>
      </c>
      <c r="C5944" s="227" t="s">
        <v>101</v>
      </c>
      <c r="D5944" s="230">
        <v>160</v>
      </c>
      <c r="E5944" s="231">
        <v>6.31148705E-3</v>
      </c>
      <c r="F5944" s="231">
        <v>7.6106747E-4</v>
      </c>
      <c r="G5944" s="231">
        <v>2.21571154E-3</v>
      </c>
      <c r="H5944" s="231">
        <v>3.3347075099999998E-3</v>
      </c>
    </row>
    <row r="5945" spans="1:8">
      <c r="A5945" s="227" t="s">
        <v>123</v>
      </c>
      <c r="B5945" s="227" t="s">
        <v>112</v>
      </c>
      <c r="C5945" s="227" t="s">
        <v>101</v>
      </c>
      <c r="D5945" s="230">
        <v>22</v>
      </c>
      <c r="E5945" s="231">
        <v>6.1305764099999997E-3</v>
      </c>
      <c r="F5945" s="231">
        <v>9.2645179E-4</v>
      </c>
      <c r="G5945" s="231">
        <v>2.5389306699999999E-3</v>
      </c>
      <c r="H5945" s="231">
        <v>2.6651934199999998E-3</v>
      </c>
    </row>
    <row r="5946" spans="1:8">
      <c r="A5946" s="227" t="s">
        <v>123</v>
      </c>
      <c r="B5946" s="227" t="s">
        <v>111</v>
      </c>
      <c r="C5946" s="227" t="s">
        <v>102</v>
      </c>
      <c r="D5946" s="230">
        <v>273</v>
      </c>
      <c r="E5946" s="231">
        <v>5.8280760099999997E-3</v>
      </c>
      <c r="F5946" s="231">
        <v>9.1049356999999996E-4</v>
      </c>
      <c r="G5946" s="231">
        <v>8.7975659000000001E-4</v>
      </c>
      <c r="H5946" s="231">
        <v>4.0378253700000004E-3</v>
      </c>
    </row>
    <row r="5947" spans="1:8">
      <c r="A5947" s="227" t="s">
        <v>123</v>
      </c>
      <c r="B5947" s="227" t="s">
        <v>112</v>
      </c>
      <c r="C5947" s="227" t="s">
        <v>102</v>
      </c>
      <c r="D5947" s="230">
        <v>28</v>
      </c>
      <c r="E5947" s="231">
        <v>5.1136736799999999E-3</v>
      </c>
      <c r="F5947" s="231">
        <v>8.6640185000000001E-4</v>
      </c>
      <c r="G5947" s="231">
        <v>9.1807194000000005E-4</v>
      </c>
      <c r="H5947" s="231">
        <v>3.32919947E-3</v>
      </c>
    </row>
    <row r="5948" spans="1:8">
      <c r="A5948" s="227" t="s">
        <v>123</v>
      </c>
      <c r="B5948" s="227" t="s">
        <v>111</v>
      </c>
      <c r="C5948" s="227" t="s">
        <v>103</v>
      </c>
      <c r="D5948" s="230">
        <v>317</v>
      </c>
      <c r="E5948" s="231">
        <v>3.7977565E-3</v>
      </c>
      <c r="F5948" s="231">
        <v>3.4477573999999999E-4</v>
      </c>
      <c r="G5948" s="231">
        <v>7.037546E-4</v>
      </c>
      <c r="H5948" s="231">
        <v>2.7492257099999999E-3</v>
      </c>
    </row>
    <row r="5949" spans="1:8">
      <c r="A5949" s="227" t="s">
        <v>123</v>
      </c>
      <c r="B5949" s="227" t="s">
        <v>112</v>
      </c>
      <c r="C5949" s="227" t="s">
        <v>103</v>
      </c>
      <c r="D5949" s="230">
        <v>41</v>
      </c>
      <c r="E5949" s="231">
        <v>3.5171068000000002E-3</v>
      </c>
      <c r="F5949" s="231">
        <v>4.5110636000000003E-4</v>
      </c>
      <c r="G5949" s="231">
        <v>7.5005624000000005E-4</v>
      </c>
      <c r="H5949" s="231">
        <v>2.3159436899999998E-3</v>
      </c>
    </row>
    <row r="5950" spans="1:8">
      <c r="A5950" s="227" t="s">
        <v>123</v>
      </c>
      <c r="B5950" s="227" t="s">
        <v>111</v>
      </c>
      <c r="C5950" s="227" t="s">
        <v>104</v>
      </c>
      <c r="D5950" s="230">
        <v>113</v>
      </c>
      <c r="E5950" s="231">
        <v>5.8491066299999998E-3</v>
      </c>
      <c r="F5950" s="231">
        <v>2.1744894999999999E-4</v>
      </c>
      <c r="G5950" s="231">
        <v>1.5393516099999999E-3</v>
      </c>
      <c r="H5950" s="231">
        <v>4.0923055800000004E-3</v>
      </c>
    </row>
    <row r="5951" spans="1:8">
      <c r="A5951" s="227" t="s">
        <v>123</v>
      </c>
      <c r="B5951" s="227" t="s">
        <v>112</v>
      </c>
      <c r="C5951" s="227" t="s">
        <v>104</v>
      </c>
      <c r="D5951" s="230">
        <v>9</v>
      </c>
      <c r="E5951" s="231">
        <v>5.7677465900000001E-3</v>
      </c>
      <c r="F5951" s="231">
        <v>2.2247924E-4</v>
      </c>
      <c r="G5951" s="231">
        <v>1.35545238E-3</v>
      </c>
      <c r="H5951" s="231">
        <v>4.1898145800000003E-3</v>
      </c>
    </row>
    <row r="5952" spans="1:8">
      <c r="A5952" s="227" t="s">
        <v>123</v>
      </c>
      <c r="B5952" s="227" t="s">
        <v>111</v>
      </c>
      <c r="C5952" s="227" t="s">
        <v>105</v>
      </c>
      <c r="D5952" s="230">
        <v>805</v>
      </c>
      <c r="E5952" s="231">
        <v>4.7612287699999997E-3</v>
      </c>
      <c r="F5952" s="231">
        <v>1.02367987E-3</v>
      </c>
      <c r="G5952" s="231">
        <v>8.3974555999999996E-4</v>
      </c>
      <c r="H5952" s="231">
        <v>2.8978028500000002E-3</v>
      </c>
    </row>
    <row r="5953" spans="1:8">
      <c r="A5953" s="227" t="s">
        <v>123</v>
      </c>
      <c r="B5953" s="227" t="s">
        <v>112</v>
      </c>
      <c r="C5953" s="227" t="s">
        <v>105</v>
      </c>
      <c r="D5953" s="230">
        <v>132</v>
      </c>
      <c r="E5953" s="231">
        <v>4.7133660499999999E-3</v>
      </c>
      <c r="F5953" s="231">
        <v>1.0570985099999999E-3</v>
      </c>
      <c r="G5953" s="231">
        <v>9.0733700999999999E-4</v>
      </c>
      <c r="H5953" s="231">
        <v>2.7489300499999999E-3</v>
      </c>
    </row>
    <row r="5954" spans="1:8">
      <c r="A5954" s="227" t="s">
        <v>123</v>
      </c>
      <c r="B5954" s="227" t="s">
        <v>111</v>
      </c>
      <c r="C5954" s="227" t="s">
        <v>106</v>
      </c>
      <c r="D5954" s="230">
        <v>208</v>
      </c>
      <c r="E5954" s="231">
        <v>5.66790173E-3</v>
      </c>
      <c r="F5954" s="231">
        <v>7.9126581E-4</v>
      </c>
      <c r="G5954" s="231">
        <v>1.5586046499999999E-3</v>
      </c>
      <c r="H5954" s="231">
        <v>3.3180308199999998E-3</v>
      </c>
    </row>
    <row r="5955" spans="1:8">
      <c r="A5955" s="227" t="s">
        <v>123</v>
      </c>
      <c r="B5955" s="227" t="s">
        <v>112</v>
      </c>
      <c r="C5955" s="227" t="s">
        <v>106</v>
      </c>
      <c r="D5955" s="230">
        <v>52</v>
      </c>
      <c r="E5955" s="231">
        <v>5.8598199600000001E-3</v>
      </c>
      <c r="F5955" s="231">
        <v>7.5365002000000005E-4</v>
      </c>
      <c r="G5955" s="231">
        <v>1.7027241600000001E-3</v>
      </c>
      <c r="H5955" s="231">
        <v>3.4034452999999998E-3</v>
      </c>
    </row>
    <row r="5956" spans="1:8">
      <c r="A5956" s="227" t="s">
        <v>123</v>
      </c>
      <c r="B5956" s="227" t="s">
        <v>111</v>
      </c>
      <c r="C5956" s="227" t="s">
        <v>107</v>
      </c>
      <c r="D5956" s="230">
        <v>576</v>
      </c>
      <c r="E5956" s="231">
        <v>4.9365433000000004E-3</v>
      </c>
      <c r="F5956" s="231">
        <v>7.5147063000000004E-4</v>
      </c>
      <c r="G5956" s="231">
        <v>9.3054727999999996E-4</v>
      </c>
      <c r="H5956" s="231">
        <v>3.2545248899999999E-3</v>
      </c>
    </row>
    <row r="5957" spans="1:8">
      <c r="A5957" s="227" t="s">
        <v>123</v>
      </c>
      <c r="B5957" s="227" t="s">
        <v>112</v>
      </c>
      <c r="C5957" s="227" t="s">
        <v>107</v>
      </c>
      <c r="D5957" s="230">
        <v>54</v>
      </c>
      <c r="E5957" s="231">
        <v>4.3404918600000002E-3</v>
      </c>
      <c r="F5957" s="231">
        <v>7.7139036999999998E-4</v>
      </c>
      <c r="G5957" s="231">
        <v>8.8755976E-4</v>
      </c>
      <c r="H5957" s="231">
        <v>2.68154132E-3</v>
      </c>
    </row>
    <row r="5958" spans="1:8">
      <c r="A5958" s="227" t="s">
        <v>124</v>
      </c>
      <c r="B5958" s="227" t="s">
        <v>111</v>
      </c>
      <c r="C5958" s="227" t="s">
        <v>58</v>
      </c>
      <c r="D5958" s="230">
        <v>13911</v>
      </c>
      <c r="E5958" s="231">
        <v>5.6536100399999997E-3</v>
      </c>
      <c r="F5958" s="231">
        <v>9.0094629000000005E-4</v>
      </c>
      <c r="G5958" s="231">
        <v>1.1905444100000001E-3</v>
      </c>
      <c r="H5958" s="231">
        <v>3.5620007199999998E-3</v>
      </c>
    </row>
    <row r="5959" spans="1:8">
      <c r="A5959" s="227" t="s">
        <v>124</v>
      </c>
      <c r="B5959" s="227" t="s">
        <v>112</v>
      </c>
      <c r="C5959" s="227" t="s">
        <v>58</v>
      </c>
      <c r="D5959" s="230">
        <v>2056</v>
      </c>
      <c r="E5959" s="231">
        <v>5.2381802500000001E-3</v>
      </c>
      <c r="F5959" s="231">
        <v>8.5986451999999999E-4</v>
      </c>
      <c r="G5959" s="231">
        <v>1.1912399399999999E-3</v>
      </c>
      <c r="H5959" s="231">
        <v>3.1869402000000002E-3</v>
      </c>
    </row>
    <row r="5960" spans="1:8">
      <c r="A5960" s="227" t="s">
        <v>124</v>
      </c>
      <c r="B5960" s="227" t="s">
        <v>111</v>
      </c>
      <c r="C5960" s="227" t="s">
        <v>63</v>
      </c>
      <c r="D5960" s="230">
        <v>307</v>
      </c>
      <c r="E5960" s="231">
        <v>5.87725425E-3</v>
      </c>
      <c r="F5960" s="231">
        <v>1.1472657300000001E-3</v>
      </c>
      <c r="G5960" s="231">
        <v>1.2975024699999999E-3</v>
      </c>
      <c r="H5960" s="231">
        <v>3.4324855800000002E-3</v>
      </c>
    </row>
    <row r="5961" spans="1:8">
      <c r="A5961" s="227" t="s">
        <v>124</v>
      </c>
      <c r="B5961" s="227" t="s">
        <v>112</v>
      </c>
      <c r="C5961" s="227" t="s">
        <v>63</v>
      </c>
      <c r="D5961" s="230">
        <v>30</v>
      </c>
      <c r="E5961" s="231">
        <v>5.3603392700000002E-3</v>
      </c>
      <c r="F5961" s="231">
        <v>1.0293208000000001E-3</v>
      </c>
      <c r="G5961" s="231">
        <v>1.0922065E-3</v>
      </c>
      <c r="H5961" s="231">
        <v>3.23881152E-3</v>
      </c>
    </row>
    <row r="5962" spans="1:8">
      <c r="A5962" s="227" t="s">
        <v>124</v>
      </c>
      <c r="B5962" s="227" t="s">
        <v>111</v>
      </c>
      <c r="C5962" s="227" t="s">
        <v>64</v>
      </c>
      <c r="D5962" s="230">
        <v>165</v>
      </c>
      <c r="E5962" s="231">
        <v>5.7119105300000002E-3</v>
      </c>
      <c r="F5962" s="231">
        <v>6.6231738000000005E-4</v>
      </c>
      <c r="G5962" s="231">
        <v>1.75862771E-3</v>
      </c>
      <c r="H5962" s="231">
        <v>3.2909649400000001E-3</v>
      </c>
    </row>
    <row r="5963" spans="1:8">
      <c r="A5963" s="227" t="s">
        <v>124</v>
      </c>
      <c r="B5963" s="227" t="s">
        <v>112</v>
      </c>
      <c r="C5963" s="227" t="s">
        <v>64</v>
      </c>
      <c r="D5963" s="230">
        <v>43</v>
      </c>
      <c r="E5963" s="231">
        <v>5.1935290900000002E-3</v>
      </c>
      <c r="F5963" s="231">
        <v>7.3589551999999996E-4</v>
      </c>
      <c r="G5963" s="231">
        <v>1.83543257E-3</v>
      </c>
      <c r="H5963" s="231">
        <v>2.62220041E-3</v>
      </c>
    </row>
    <row r="5964" spans="1:8">
      <c r="A5964" s="227" t="s">
        <v>124</v>
      </c>
      <c r="B5964" s="227" t="s">
        <v>111</v>
      </c>
      <c r="C5964" s="227" t="s">
        <v>65</v>
      </c>
      <c r="D5964" s="230">
        <v>192</v>
      </c>
      <c r="E5964" s="231">
        <v>5.9847605699999999E-3</v>
      </c>
      <c r="F5964" s="231">
        <v>1.0167098299999999E-3</v>
      </c>
      <c r="G5964" s="231">
        <v>1.03196108E-3</v>
      </c>
      <c r="H5964" s="231">
        <v>3.9360891599999996E-3</v>
      </c>
    </row>
    <row r="5965" spans="1:8">
      <c r="A5965" s="227" t="s">
        <v>124</v>
      </c>
      <c r="B5965" s="227" t="s">
        <v>112</v>
      </c>
      <c r="C5965" s="227" t="s">
        <v>65</v>
      </c>
      <c r="D5965" s="230">
        <v>32</v>
      </c>
      <c r="E5965" s="231">
        <v>6.1349824099999999E-3</v>
      </c>
      <c r="F5965" s="231">
        <v>1.2550633800000001E-3</v>
      </c>
      <c r="G5965" s="231">
        <v>9.4545702000000005E-4</v>
      </c>
      <c r="H5965" s="231">
        <v>3.9344616000000004E-3</v>
      </c>
    </row>
    <row r="5966" spans="1:8">
      <c r="A5966" s="227" t="s">
        <v>124</v>
      </c>
      <c r="B5966" s="227" t="s">
        <v>111</v>
      </c>
      <c r="C5966" s="227" t="s">
        <v>66</v>
      </c>
      <c r="D5966" s="230">
        <v>227</v>
      </c>
      <c r="E5966" s="231">
        <v>6.3670661700000004E-3</v>
      </c>
      <c r="F5966" s="231">
        <v>1.25759684E-3</v>
      </c>
      <c r="G5966" s="231">
        <v>1.12905834E-3</v>
      </c>
      <c r="H5966" s="231">
        <v>3.98041049E-3</v>
      </c>
    </row>
    <row r="5967" spans="1:8">
      <c r="A5967" s="227" t="s">
        <v>124</v>
      </c>
      <c r="B5967" s="227" t="s">
        <v>112</v>
      </c>
      <c r="C5967" s="227" t="s">
        <v>66</v>
      </c>
      <c r="D5967" s="230">
        <v>51</v>
      </c>
      <c r="E5967" s="231">
        <v>6.1095222699999998E-3</v>
      </c>
      <c r="F5967" s="231">
        <v>1.1580879799999999E-3</v>
      </c>
      <c r="G5967" s="231">
        <v>1.2166392100000001E-3</v>
      </c>
      <c r="H5967" s="231">
        <v>3.7347945999999998E-3</v>
      </c>
    </row>
    <row r="5968" spans="1:8">
      <c r="A5968" s="227" t="s">
        <v>124</v>
      </c>
      <c r="B5968" s="227" t="s">
        <v>111</v>
      </c>
      <c r="C5968" s="227" t="s">
        <v>67</v>
      </c>
      <c r="D5968" s="230">
        <v>180</v>
      </c>
      <c r="E5968" s="231">
        <v>7.5891201299999999E-3</v>
      </c>
      <c r="F5968" s="231">
        <v>9.1943134999999997E-4</v>
      </c>
      <c r="G5968" s="231">
        <v>1.6462831800000001E-3</v>
      </c>
      <c r="H5968" s="231">
        <v>5.0234051100000003E-3</v>
      </c>
    </row>
    <row r="5969" spans="1:8">
      <c r="A5969" s="227" t="s">
        <v>124</v>
      </c>
      <c r="B5969" s="227" t="s">
        <v>112</v>
      </c>
      <c r="C5969" s="227" t="s">
        <v>67</v>
      </c>
      <c r="D5969" s="230">
        <v>15</v>
      </c>
      <c r="E5969" s="231">
        <v>6.0331788300000003E-3</v>
      </c>
      <c r="F5969" s="231">
        <v>6.2654300000000002E-4</v>
      </c>
      <c r="G5969" s="231">
        <v>1.14891953E-3</v>
      </c>
      <c r="H5969" s="231">
        <v>4.2577156800000003E-3</v>
      </c>
    </row>
    <row r="5970" spans="1:8">
      <c r="A5970" s="227" t="s">
        <v>124</v>
      </c>
      <c r="B5970" s="227" t="s">
        <v>111</v>
      </c>
      <c r="C5970" s="227" t="s">
        <v>68</v>
      </c>
      <c r="D5970" s="230">
        <v>236</v>
      </c>
      <c r="E5970" s="231">
        <v>5.7561889500000003E-3</v>
      </c>
      <c r="F5970" s="231">
        <v>8.9699050999999998E-4</v>
      </c>
      <c r="G5970" s="231">
        <v>1.1726103900000001E-3</v>
      </c>
      <c r="H5970" s="231">
        <v>3.6865875399999999E-3</v>
      </c>
    </row>
    <row r="5971" spans="1:8">
      <c r="A5971" s="227" t="s">
        <v>124</v>
      </c>
      <c r="B5971" s="227" t="s">
        <v>112</v>
      </c>
      <c r="C5971" s="227" t="s">
        <v>68</v>
      </c>
      <c r="D5971" s="230">
        <v>16</v>
      </c>
      <c r="E5971" s="231">
        <v>6.6493052400000002E-3</v>
      </c>
      <c r="F5971" s="231">
        <v>8.5720464000000002E-4</v>
      </c>
      <c r="G5971" s="231">
        <v>1.29195576E-3</v>
      </c>
      <c r="H5971" s="231">
        <v>4.50014448E-3</v>
      </c>
    </row>
    <row r="5972" spans="1:8">
      <c r="A5972" s="227" t="s">
        <v>124</v>
      </c>
      <c r="B5972" s="227" t="s">
        <v>111</v>
      </c>
      <c r="C5972" s="227" t="s">
        <v>69</v>
      </c>
      <c r="D5972" s="230">
        <v>139</v>
      </c>
      <c r="E5972" s="231">
        <v>4.2937314600000002E-3</v>
      </c>
      <c r="F5972" s="231">
        <v>7.2691822E-4</v>
      </c>
      <c r="G5972" s="231">
        <v>6.2991247999999998E-4</v>
      </c>
      <c r="H5972" s="231">
        <v>2.93690023E-3</v>
      </c>
    </row>
    <row r="5973" spans="1:8">
      <c r="A5973" s="227" t="s">
        <v>124</v>
      </c>
      <c r="B5973" s="227" t="s">
        <v>112</v>
      </c>
      <c r="C5973" s="227" t="s">
        <v>69</v>
      </c>
      <c r="D5973" s="230">
        <v>5</v>
      </c>
      <c r="E5973" s="231">
        <v>4.3773145699999997E-3</v>
      </c>
      <c r="F5973" s="231">
        <v>8.3564805000000005E-4</v>
      </c>
      <c r="G5973" s="231">
        <v>4.5833319E-4</v>
      </c>
      <c r="H5973" s="231">
        <v>3.0833331899999998E-3</v>
      </c>
    </row>
    <row r="5974" spans="1:8">
      <c r="A5974" s="227" t="s">
        <v>124</v>
      </c>
      <c r="B5974" s="227" t="s">
        <v>111</v>
      </c>
      <c r="C5974" s="227" t="s">
        <v>70</v>
      </c>
      <c r="D5974" s="230">
        <v>133</v>
      </c>
      <c r="E5974" s="231">
        <v>7.6329710900000002E-3</v>
      </c>
      <c r="F5974" s="231">
        <v>1.11641928E-3</v>
      </c>
      <c r="G5974" s="231">
        <v>1.7508177799999999E-3</v>
      </c>
      <c r="H5974" s="231">
        <v>4.7657335399999999E-3</v>
      </c>
    </row>
    <row r="5975" spans="1:8">
      <c r="A5975" s="227" t="s">
        <v>124</v>
      </c>
      <c r="B5975" s="227" t="s">
        <v>112</v>
      </c>
      <c r="C5975" s="227" t="s">
        <v>70</v>
      </c>
      <c r="D5975" s="230">
        <v>24</v>
      </c>
      <c r="E5975" s="231">
        <v>7.0717590500000002E-3</v>
      </c>
      <c r="F5975" s="231">
        <v>1.0990545600000001E-3</v>
      </c>
      <c r="G5975" s="231">
        <v>1.7732442899999999E-3</v>
      </c>
      <c r="H5975" s="231">
        <v>4.19945966E-3</v>
      </c>
    </row>
    <row r="5976" spans="1:8">
      <c r="A5976" s="227" t="s">
        <v>124</v>
      </c>
      <c r="B5976" s="227" t="s">
        <v>111</v>
      </c>
      <c r="C5976" s="227" t="s">
        <v>71</v>
      </c>
      <c r="D5976" s="230">
        <v>165</v>
      </c>
      <c r="E5976" s="231">
        <v>6.4383415099999999E-3</v>
      </c>
      <c r="F5976" s="231">
        <v>1.09013725E-3</v>
      </c>
      <c r="G5976" s="231">
        <v>1.7960856300000001E-3</v>
      </c>
      <c r="H5976" s="231">
        <v>3.5521181800000001E-3</v>
      </c>
    </row>
    <row r="5977" spans="1:8">
      <c r="A5977" s="227" t="s">
        <v>124</v>
      </c>
      <c r="B5977" s="227" t="s">
        <v>112</v>
      </c>
      <c r="C5977" s="227" t="s">
        <v>71</v>
      </c>
      <c r="D5977" s="230">
        <v>25</v>
      </c>
      <c r="E5977" s="231">
        <v>6.7430553799999998E-3</v>
      </c>
      <c r="F5977" s="231">
        <v>1.2814812099999999E-3</v>
      </c>
      <c r="G5977" s="231">
        <v>2.4597219900000002E-3</v>
      </c>
      <c r="H5977" s="231">
        <v>3.0018516299999999E-3</v>
      </c>
    </row>
    <row r="5978" spans="1:8">
      <c r="A5978" s="227" t="s">
        <v>124</v>
      </c>
      <c r="B5978" s="227" t="s">
        <v>111</v>
      </c>
      <c r="C5978" s="227" t="s">
        <v>72</v>
      </c>
      <c r="D5978" s="230">
        <v>253</v>
      </c>
      <c r="E5978" s="231">
        <v>6.1620276199999997E-3</v>
      </c>
      <c r="F5978" s="231">
        <v>4.9548907000000004E-4</v>
      </c>
      <c r="G5978" s="231">
        <v>1.2160094900000001E-3</v>
      </c>
      <c r="H5978" s="231">
        <v>4.4505285899999998E-3</v>
      </c>
    </row>
    <row r="5979" spans="1:8">
      <c r="A5979" s="227" t="s">
        <v>124</v>
      </c>
      <c r="B5979" s="227" t="s">
        <v>112</v>
      </c>
      <c r="C5979" s="227" t="s">
        <v>72</v>
      </c>
      <c r="D5979" s="230">
        <v>34</v>
      </c>
      <c r="E5979" s="231">
        <v>5.3026277099999996E-3</v>
      </c>
      <c r="F5979" s="231">
        <v>4.0849650000000001E-4</v>
      </c>
      <c r="G5979" s="231">
        <v>1.4089730699999999E-3</v>
      </c>
      <c r="H5979" s="231">
        <v>3.4851576899999999E-3</v>
      </c>
    </row>
    <row r="5980" spans="1:8">
      <c r="A5980" s="227" t="s">
        <v>124</v>
      </c>
      <c r="B5980" s="227" t="s">
        <v>111</v>
      </c>
      <c r="C5980" s="227" t="s">
        <v>73</v>
      </c>
      <c r="D5980" s="230">
        <v>420</v>
      </c>
      <c r="E5980" s="231">
        <v>6.7593692500000002E-3</v>
      </c>
      <c r="F5980" s="231">
        <v>1.0346944199999999E-3</v>
      </c>
      <c r="G5980" s="231">
        <v>1.81200374E-3</v>
      </c>
      <c r="H5980" s="231">
        <v>3.9126706200000002E-3</v>
      </c>
    </row>
    <row r="5981" spans="1:8">
      <c r="A5981" s="227" t="s">
        <v>124</v>
      </c>
      <c r="B5981" s="227" t="s">
        <v>112</v>
      </c>
      <c r="C5981" s="227" t="s">
        <v>73</v>
      </c>
      <c r="D5981" s="230">
        <v>58</v>
      </c>
      <c r="E5981" s="231">
        <v>6.2885134999999997E-3</v>
      </c>
      <c r="F5981" s="231">
        <v>1.0821756999999999E-3</v>
      </c>
      <c r="G5981" s="231">
        <v>1.7913870800000001E-3</v>
      </c>
      <c r="H5981" s="231">
        <v>3.4149503399999999E-3</v>
      </c>
    </row>
    <row r="5982" spans="1:8">
      <c r="A5982" s="227" t="s">
        <v>124</v>
      </c>
      <c r="B5982" s="227" t="s">
        <v>111</v>
      </c>
      <c r="C5982" s="227" t="s">
        <v>74</v>
      </c>
      <c r="D5982" s="230">
        <v>347</v>
      </c>
      <c r="E5982" s="231">
        <v>6.2273852899999999E-3</v>
      </c>
      <c r="F5982" s="231">
        <v>7.4967955000000003E-4</v>
      </c>
      <c r="G5982" s="231">
        <v>1.86385929E-3</v>
      </c>
      <c r="H5982" s="231">
        <v>3.6138459500000002E-3</v>
      </c>
    </row>
    <row r="5983" spans="1:8">
      <c r="A5983" s="227" t="s">
        <v>124</v>
      </c>
      <c r="B5983" s="227" t="s">
        <v>112</v>
      </c>
      <c r="C5983" s="227" t="s">
        <v>74</v>
      </c>
      <c r="D5983" s="230">
        <v>51</v>
      </c>
      <c r="E5983" s="231">
        <v>5.9599670899999997E-3</v>
      </c>
      <c r="F5983" s="231">
        <v>7.2167735000000001E-4</v>
      </c>
      <c r="G5983" s="231">
        <v>1.7690175299999999E-3</v>
      </c>
      <c r="H5983" s="231">
        <v>3.46927174E-3</v>
      </c>
    </row>
    <row r="5984" spans="1:8">
      <c r="A5984" s="227" t="s">
        <v>124</v>
      </c>
      <c r="B5984" s="227" t="s">
        <v>111</v>
      </c>
      <c r="C5984" s="227" t="s">
        <v>75</v>
      </c>
      <c r="D5984" s="230">
        <v>205</v>
      </c>
      <c r="E5984" s="231">
        <v>5.5639112300000003E-3</v>
      </c>
      <c r="F5984" s="231">
        <v>6.6802145999999998E-4</v>
      </c>
      <c r="G5984" s="231">
        <v>1.21465648E-3</v>
      </c>
      <c r="H5984" s="231">
        <v>3.6812328099999998E-3</v>
      </c>
    </row>
    <row r="5985" spans="1:8">
      <c r="A5985" s="227" t="s">
        <v>124</v>
      </c>
      <c r="B5985" s="227" t="s">
        <v>112</v>
      </c>
      <c r="C5985" s="227" t="s">
        <v>75</v>
      </c>
      <c r="D5985" s="230">
        <v>16</v>
      </c>
      <c r="E5985" s="231">
        <v>5.2748841100000001E-3</v>
      </c>
      <c r="F5985" s="231">
        <v>6.4163749000000002E-4</v>
      </c>
      <c r="G5985" s="231">
        <v>9.3098940000000004E-4</v>
      </c>
      <c r="H5985" s="231">
        <v>3.7022567199999998E-3</v>
      </c>
    </row>
    <row r="5986" spans="1:8">
      <c r="A5986" s="227" t="s">
        <v>124</v>
      </c>
      <c r="B5986" s="227" t="s">
        <v>111</v>
      </c>
      <c r="C5986" s="227" t="s">
        <v>76</v>
      </c>
      <c r="D5986" s="230">
        <v>180</v>
      </c>
      <c r="E5986" s="231">
        <v>5.1108536800000002E-3</v>
      </c>
      <c r="F5986" s="231">
        <v>4.1177960000000002E-4</v>
      </c>
      <c r="G5986" s="231">
        <v>1.2291664099999999E-3</v>
      </c>
      <c r="H5986" s="231">
        <v>3.4699071500000002E-3</v>
      </c>
    </row>
    <row r="5987" spans="1:8">
      <c r="A5987" s="227" t="s">
        <v>124</v>
      </c>
      <c r="B5987" s="227" t="s">
        <v>112</v>
      </c>
      <c r="C5987" s="227" t="s">
        <v>76</v>
      </c>
      <c r="D5987" s="230">
        <v>64</v>
      </c>
      <c r="E5987" s="231">
        <v>4.6522350400000001E-3</v>
      </c>
      <c r="F5987" s="231">
        <v>4.3764447999999998E-4</v>
      </c>
      <c r="G5987" s="231">
        <v>1.0805480599999999E-3</v>
      </c>
      <c r="H5987" s="231">
        <v>3.1340419700000002E-3</v>
      </c>
    </row>
    <row r="5988" spans="1:8">
      <c r="A5988" s="227" t="s">
        <v>124</v>
      </c>
      <c r="B5988" s="227" t="s">
        <v>111</v>
      </c>
      <c r="C5988" s="227" t="s">
        <v>77</v>
      </c>
      <c r="D5988" s="230">
        <v>385</v>
      </c>
      <c r="E5988" s="231">
        <v>5.7960255000000004E-3</v>
      </c>
      <c r="F5988" s="231">
        <v>7.2838480000000005E-4</v>
      </c>
      <c r="G5988" s="231">
        <v>1.7017493999999999E-3</v>
      </c>
      <c r="H5988" s="231">
        <v>3.36589084E-3</v>
      </c>
    </row>
    <row r="5989" spans="1:8">
      <c r="A5989" s="227" t="s">
        <v>124</v>
      </c>
      <c r="B5989" s="227" t="s">
        <v>112</v>
      </c>
      <c r="C5989" s="227" t="s">
        <v>77</v>
      </c>
      <c r="D5989" s="230">
        <v>62</v>
      </c>
      <c r="E5989" s="231">
        <v>5.7823698000000001E-3</v>
      </c>
      <c r="F5989" s="231">
        <v>6.2425302999999995E-4</v>
      </c>
      <c r="G5989" s="231">
        <v>2.14139011E-3</v>
      </c>
      <c r="H5989" s="231">
        <v>3.0167261700000001E-3</v>
      </c>
    </row>
    <row r="5990" spans="1:8">
      <c r="A5990" s="227" t="s">
        <v>124</v>
      </c>
      <c r="B5990" s="227" t="s">
        <v>111</v>
      </c>
      <c r="C5990" s="227" t="s">
        <v>78</v>
      </c>
      <c r="D5990" s="230">
        <v>149</v>
      </c>
      <c r="E5990" s="231">
        <v>7.0122574200000001E-3</v>
      </c>
      <c r="F5990" s="231">
        <v>1.17721514E-3</v>
      </c>
      <c r="G5990" s="231">
        <v>1.7526563499999999E-3</v>
      </c>
      <c r="H5990" s="231">
        <v>4.08238543E-3</v>
      </c>
    </row>
    <row r="5991" spans="1:8">
      <c r="A5991" s="227" t="s">
        <v>124</v>
      </c>
      <c r="B5991" s="227" t="s">
        <v>112</v>
      </c>
      <c r="C5991" s="227" t="s">
        <v>78</v>
      </c>
      <c r="D5991" s="230">
        <v>24</v>
      </c>
      <c r="E5991" s="231">
        <v>5.8506941700000002E-3</v>
      </c>
      <c r="F5991" s="231">
        <v>8.6275054000000003E-4</v>
      </c>
      <c r="G5991" s="231">
        <v>1.4998067900000001E-3</v>
      </c>
      <c r="H5991" s="231">
        <v>3.4881362799999999E-3</v>
      </c>
    </row>
    <row r="5992" spans="1:8">
      <c r="A5992" s="227" t="s">
        <v>124</v>
      </c>
      <c r="B5992" s="227" t="s">
        <v>111</v>
      </c>
      <c r="C5992" s="227" t="s">
        <v>79</v>
      </c>
      <c r="D5992" s="230">
        <v>2111</v>
      </c>
      <c r="E5992" s="231">
        <v>4.5793471400000004E-3</v>
      </c>
      <c r="F5992" s="231">
        <v>1.04098108E-3</v>
      </c>
      <c r="G5992" s="231">
        <v>7.2938573000000005E-4</v>
      </c>
      <c r="H5992" s="231">
        <v>2.8089798299999998E-3</v>
      </c>
    </row>
    <row r="5993" spans="1:8">
      <c r="A5993" s="227" t="s">
        <v>124</v>
      </c>
      <c r="B5993" s="227" t="s">
        <v>112</v>
      </c>
      <c r="C5993" s="227" t="s">
        <v>79</v>
      </c>
      <c r="D5993" s="230">
        <v>428</v>
      </c>
      <c r="E5993" s="231">
        <v>4.2882482800000003E-3</v>
      </c>
      <c r="F5993" s="231">
        <v>9.5729468000000002E-4</v>
      </c>
      <c r="G5993" s="231">
        <v>7.1459067000000001E-4</v>
      </c>
      <c r="H5993" s="231">
        <v>2.61636247E-3</v>
      </c>
    </row>
    <row r="5994" spans="1:8">
      <c r="A5994" s="227" t="s">
        <v>124</v>
      </c>
      <c r="B5994" s="227" t="s">
        <v>111</v>
      </c>
      <c r="C5994" s="227" t="s">
        <v>80</v>
      </c>
      <c r="D5994" s="230">
        <v>834</v>
      </c>
      <c r="E5994" s="231">
        <v>4.74742403E-3</v>
      </c>
      <c r="F5994" s="231">
        <v>9.4622889000000004E-4</v>
      </c>
      <c r="G5994" s="231">
        <v>7.5672770000000003E-4</v>
      </c>
      <c r="H5994" s="231">
        <v>3.0444669600000001E-3</v>
      </c>
    </row>
    <row r="5995" spans="1:8">
      <c r="A5995" s="227" t="s">
        <v>124</v>
      </c>
      <c r="B5995" s="227" t="s">
        <v>112</v>
      </c>
      <c r="C5995" s="227" t="s">
        <v>80</v>
      </c>
      <c r="D5995" s="230">
        <v>109</v>
      </c>
      <c r="E5995" s="231">
        <v>4.3107583499999999E-3</v>
      </c>
      <c r="F5995" s="231">
        <v>9.1467014999999997E-4</v>
      </c>
      <c r="G5995" s="231">
        <v>7.5741139999999996E-4</v>
      </c>
      <c r="H5995" s="231">
        <v>2.6386762700000002E-3</v>
      </c>
    </row>
    <row r="5996" spans="1:8">
      <c r="A5996" s="227" t="s">
        <v>124</v>
      </c>
      <c r="B5996" s="227" t="s">
        <v>111</v>
      </c>
      <c r="C5996" s="227" t="s">
        <v>119</v>
      </c>
      <c r="D5996" s="230">
        <v>318</v>
      </c>
      <c r="E5996" s="231">
        <v>5.9146427799999998E-3</v>
      </c>
      <c r="F5996" s="231">
        <v>8.5553493999999996E-4</v>
      </c>
      <c r="G5996" s="231">
        <v>1.3779332999999999E-3</v>
      </c>
      <c r="H5996" s="231">
        <v>3.6811740599999999E-3</v>
      </c>
    </row>
    <row r="5997" spans="1:8">
      <c r="A5997" s="227" t="s">
        <v>124</v>
      </c>
      <c r="B5997" s="227" t="s">
        <v>112</v>
      </c>
      <c r="C5997" s="227" t="s">
        <v>119</v>
      </c>
      <c r="D5997" s="230">
        <v>59</v>
      </c>
      <c r="E5997" s="231">
        <v>4.9913682300000003E-3</v>
      </c>
      <c r="F5997" s="231">
        <v>7.1778851000000004E-4</v>
      </c>
      <c r="G5997" s="231">
        <v>1.3347455099999999E-3</v>
      </c>
      <c r="H5997" s="231">
        <v>2.93883377E-3</v>
      </c>
    </row>
    <row r="5998" spans="1:8">
      <c r="A5998" s="227" t="s">
        <v>124</v>
      </c>
      <c r="B5998" s="227" t="s">
        <v>111</v>
      </c>
      <c r="C5998" s="227" t="s">
        <v>82</v>
      </c>
      <c r="D5998" s="230">
        <v>232</v>
      </c>
      <c r="E5998" s="231">
        <v>7.7162154400000002E-3</v>
      </c>
      <c r="F5998" s="231">
        <v>1.4041045700000001E-3</v>
      </c>
      <c r="G5998" s="231">
        <v>1.47329958E-3</v>
      </c>
      <c r="H5998" s="231">
        <v>4.8388108399999999E-3</v>
      </c>
    </row>
    <row r="5999" spans="1:8">
      <c r="A5999" s="227" t="s">
        <v>124</v>
      </c>
      <c r="B5999" s="227" t="s">
        <v>112</v>
      </c>
      <c r="C5999" s="227" t="s">
        <v>82</v>
      </c>
      <c r="D5999" s="230">
        <v>32</v>
      </c>
      <c r="E5999" s="231">
        <v>7.5784865100000003E-3</v>
      </c>
      <c r="F5999" s="231">
        <v>1.2666375100000001E-3</v>
      </c>
      <c r="G5999" s="231">
        <v>1.7379192800000001E-3</v>
      </c>
      <c r="H5999" s="231">
        <v>4.5739291800000002E-3</v>
      </c>
    </row>
    <row r="6000" spans="1:8">
      <c r="A6000" s="227" t="s">
        <v>124</v>
      </c>
      <c r="B6000" s="227" t="s">
        <v>111</v>
      </c>
      <c r="C6000" s="227" t="s">
        <v>83</v>
      </c>
      <c r="D6000" s="230">
        <v>211</v>
      </c>
      <c r="E6000" s="231">
        <v>5.1865013999999997E-3</v>
      </c>
      <c r="F6000" s="231">
        <v>8.8160411000000002E-4</v>
      </c>
      <c r="G6000" s="231">
        <v>1.07891189E-3</v>
      </c>
      <c r="H6000" s="231">
        <v>3.2259849200000001E-3</v>
      </c>
    </row>
    <row r="6001" spans="1:8">
      <c r="A6001" s="227" t="s">
        <v>124</v>
      </c>
      <c r="B6001" s="227" t="s">
        <v>112</v>
      </c>
      <c r="C6001" s="227" t="s">
        <v>83</v>
      </c>
      <c r="D6001" s="230">
        <v>23</v>
      </c>
      <c r="E6001" s="231">
        <v>4.8349433799999997E-3</v>
      </c>
      <c r="F6001" s="231">
        <v>6.6576064999999995E-4</v>
      </c>
      <c r="G6001" s="231">
        <v>1.14784598E-3</v>
      </c>
      <c r="H6001" s="231">
        <v>3.02133631E-3</v>
      </c>
    </row>
    <row r="6002" spans="1:8">
      <c r="A6002" s="227" t="s">
        <v>124</v>
      </c>
      <c r="B6002" s="227" t="s">
        <v>111</v>
      </c>
      <c r="C6002" s="227" t="s">
        <v>84</v>
      </c>
      <c r="D6002" s="230">
        <v>336</v>
      </c>
      <c r="E6002" s="231">
        <v>5.9225843600000001E-3</v>
      </c>
      <c r="F6002" s="231">
        <v>8.0701584000000002E-4</v>
      </c>
      <c r="G6002" s="231">
        <v>1.3914376999999999E-3</v>
      </c>
      <c r="H6002" s="231">
        <v>3.72413033E-3</v>
      </c>
    </row>
    <row r="6003" spans="1:8">
      <c r="A6003" s="227" t="s">
        <v>124</v>
      </c>
      <c r="B6003" s="227" t="s">
        <v>112</v>
      </c>
      <c r="C6003" s="227" t="s">
        <v>84</v>
      </c>
      <c r="D6003" s="230">
        <v>22</v>
      </c>
      <c r="E6003" s="231">
        <v>5.1099534900000002E-3</v>
      </c>
      <c r="F6003" s="231">
        <v>6.7866141999999995E-4</v>
      </c>
      <c r="G6003" s="231">
        <v>8.8962518000000005E-4</v>
      </c>
      <c r="H6003" s="231">
        <v>3.54166637E-3</v>
      </c>
    </row>
    <row r="6004" spans="1:8">
      <c r="A6004" s="227" t="s">
        <v>124</v>
      </c>
      <c r="B6004" s="227" t="s">
        <v>112</v>
      </c>
      <c r="C6004" s="227" t="s">
        <v>86</v>
      </c>
      <c r="D6004" s="230">
        <v>3</v>
      </c>
      <c r="E6004" s="231">
        <v>6.1226849400000003E-3</v>
      </c>
      <c r="F6004" s="231">
        <v>9.7222175000000004E-4</v>
      </c>
      <c r="G6004" s="231">
        <v>3.6342590199999998E-3</v>
      </c>
      <c r="H6004" s="231">
        <v>1.5162034699999999E-3</v>
      </c>
    </row>
    <row r="6005" spans="1:8">
      <c r="A6005" s="227" t="s">
        <v>124</v>
      </c>
      <c r="B6005" s="227" t="s">
        <v>111</v>
      </c>
      <c r="C6005" s="227" t="s">
        <v>87</v>
      </c>
      <c r="D6005" s="230">
        <v>380</v>
      </c>
      <c r="E6005" s="231">
        <v>5.7937680200000003E-3</v>
      </c>
      <c r="F6005" s="231">
        <v>4.1130579999999999E-4</v>
      </c>
      <c r="G6005" s="231">
        <v>1.1365129300000001E-3</v>
      </c>
      <c r="H6005" s="231">
        <v>4.2459488500000003E-3</v>
      </c>
    </row>
    <row r="6006" spans="1:8">
      <c r="A6006" s="227" t="s">
        <v>124</v>
      </c>
      <c r="B6006" s="227" t="s">
        <v>112</v>
      </c>
      <c r="C6006" s="227" t="s">
        <v>87</v>
      </c>
      <c r="D6006" s="230">
        <v>35</v>
      </c>
      <c r="E6006" s="231">
        <v>4.98247328E-3</v>
      </c>
      <c r="F6006" s="231">
        <v>4.0376961E-4</v>
      </c>
      <c r="G6006" s="231">
        <v>1.13425902E-3</v>
      </c>
      <c r="H6006" s="231">
        <v>3.4444441399999999E-3</v>
      </c>
    </row>
    <row r="6007" spans="1:8">
      <c r="A6007" s="227" t="s">
        <v>124</v>
      </c>
      <c r="B6007" s="227" t="s">
        <v>111</v>
      </c>
      <c r="C6007" s="227" t="s">
        <v>88</v>
      </c>
      <c r="D6007" s="230">
        <v>476</v>
      </c>
      <c r="E6007" s="231">
        <v>5.1920661599999997E-3</v>
      </c>
      <c r="F6007" s="231">
        <v>8.4675511999999999E-4</v>
      </c>
      <c r="G6007" s="231">
        <v>1.0457270699999999E-3</v>
      </c>
      <c r="H6007" s="231">
        <v>3.2995834799999998E-3</v>
      </c>
    </row>
    <row r="6008" spans="1:8">
      <c r="A6008" s="227" t="s">
        <v>124</v>
      </c>
      <c r="B6008" s="227" t="s">
        <v>112</v>
      </c>
      <c r="C6008" s="227" t="s">
        <v>88</v>
      </c>
      <c r="D6008" s="230">
        <v>59</v>
      </c>
      <c r="E6008" s="231">
        <v>5.0572816400000003E-3</v>
      </c>
      <c r="F6008" s="231">
        <v>9.5338957000000002E-4</v>
      </c>
      <c r="G6008" s="231">
        <v>1.1695697100000001E-3</v>
      </c>
      <c r="H6008" s="231">
        <v>2.9343217800000001E-3</v>
      </c>
    </row>
    <row r="6009" spans="1:8">
      <c r="A6009" s="227" t="s">
        <v>124</v>
      </c>
      <c r="B6009" s="227" t="s">
        <v>111</v>
      </c>
      <c r="C6009" s="227" t="s">
        <v>89</v>
      </c>
      <c r="D6009" s="230">
        <v>230</v>
      </c>
      <c r="E6009" s="231">
        <v>5.9966784999999998E-3</v>
      </c>
      <c r="F6009" s="231">
        <v>6.5146916999999998E-4</v>
      </c>
      <c r="G6009" s="231">
        <v>1.5643616799999999E-3</v>
      </c>
      <c r="H6009" s="231">
        <v>3.78084719E-3</v>
      </c>
    </row>
    <row r="6010" spans="1:8">
      <c r="A6010" s="227" t="s">
        <v>124</v>
      </c>
      <c r="B6010" s="227" t="s">
        <v>112</v>
      </c>
      <c r="C6010" s="227" t="s">
        <v>89</v>
      </c>
      <c r="D6010" s="230">
        <v>18</v>
      </c>
      <c r="E6010" s="231">
        <v>5.7053752600000002E-3</v>
      </c>
      <c r="F6010" s="231">
        <v>8.4619312000000003E-4</v>
      </c>
      <c r="G6010" s="231">
        <v>1.8730707100000001E-3</v>
      </c>
      <c r="H6010" s="231">
        <v>2.9861108700000001E-3</v>
      </c>
    </row>
    <row r="6011" spans="1:8">
      <c r="A6011" s="227" t="s">
        <v>124</v>
      </c>
      <c r="B6011" s="227" t="s">
        <v>111</v>
      </c>
      <c r="C6011" s="227" t="s">
        <v>90</v>
      </c>
      <c r="D6011" s="230">
        <v>210</v>
      </c>
      <c r="E6011" s="231">
        <v>6.7389217199999999E-3</v>
      </c>
      <c r="F6011" s="231">
        <v>6.2924357000000003E-4</v>
      </c>
      <c r="G6011" s="231">
        <v>1.99448832E-3</v>
      </c>
      <c r="H6011" s="231">
        <v>4.1151893800000002E-3</v>
      </c>
    </row>
    <row r="6012" spans="1:8">
      <c r="A6012" s="227" t="s">
        <v>124</v>
      </c>
      <c r="B6012" s="227" t="s">
        <v>112</v>
      </c>
      <c r="C6012" s="227" t="s">
        <v>90</v>
      </c>
      <c r="D6012" s="230">
        <v>37</v>
      </c>
      <c r="E6012" s="231">
        <v>7.5187685299999999E-3</v>
      </c>
      <c r="F6012" s="231">
        <v>7.1634111E-4</v>
      </c>
      <c r="G6012" s="231">
        <v>1.87155885E-3</v>
      </c>
      <c r="H6012" s="231">
        <v>4.9308681799999999E-3</v>
      </c>
    </row>
    <row r="6013" spans="1:8">
      <c r="A6013" s="227" t="s">
        <v>124</v>
      </c>
      <c r="B6013" s="227" t="s">
        <v>111</v>
      </c>
      <c r="C6013" s="227" t="s">
        <v>91</v>
      </c>
      <c r="D6013" s="230">
        <v>363</v>
      </c>
      <c r="E6013" s="231">
        <v>4.88731992E-3</v>
      </c>
      <c r="F6013" s="231">
        <v>1.25864046E-3</v>
      </c>
      <c r="G6013" s="231">
        <v>6.4033619999999999E-4</v>
      </c>
      <c r="H6013" s="231">
        <v>2.98834279E-3</v>
      </c>
    </row>
    <row r="6014" spans="1:8">
      <c r="A6014" s="227" t="s">
        <v>124</v>
      </c>
      <c r="B6014" s="227" t="s">
        <v>112</v>
      </c>
      <c r="C6014" s="227" t="s">
        <v>91</v>
      </c>
      <c r="D6014" s="230">
        <v>67</v>
      </c>
      <c r="E6014" s="231">
        <v>4.2235003300000002E-3</v>
      </c>
      <c r="F6014" s="231">
        <v>9.2644392999999996E-4</v>
      </c>
      <c r="G6014" s="231">
        <v>6.4365644000000002E-4</v>
      </c>
      <c r="H6014" s="231">
        <v>2.6533994299999999E-3</v>
      </c>
    </row>
    <row r="6015" spans="1:8">
      <c r="A6015" s="227" t="s">
        <v>124</v>
      </c>
      <c r="B6015" s="227" t="s">
        <v>111</v>
      </c>
      <c r="C6015" s="227" t="s">
        <v>92</v>
      </c>
      <c r="D6015" s="230">
        <v>274</v>
      </c>
      <c r="E6015" s="231">
        <v>6.8153552500000002E-3</v>
      </c>
      <c r="F6015" s="231">
        <v>7.0002005999999996E-4</v>
      </c>
      <c r="G6015" s="231">
        <v>1.4286798E-3</v>
      </c>
      <c r="H6015" s="231">
        <v>4.6866549299999999E-3</v>
      </c>
    </row>
    <row r="6016" spans="1:8">
      <c r="A6016" s="227" t="s">
        <v>124</v>
      </c>
      <c r="B6016" s="227" t="s">
        <v>112</v>
      </c>
      <c r="C6016" s="227" t="s">
        <v>92</v>
      </c>
      <c r="D6016" s="230">
        <v>49</v>
      </c>
      <c r="E6016" s="231">
        <v>6.03505263E-3</v>
      </c>
      <c r="F6016" s="231">
        <v>7.2089924999999997E-4</v>
      </c>
      <c r="G6016" s="231">
        <v>1.42337465E-3</v>
      </c>
      <c r="H6016" s="231">
        <v>3.89077825E-3</v>
      </c>
    </row>
    <row r="6017" spans="1:8">
      <c r="A6017" s="227" t="s">
        <v>124</v>
      </c>
      <c r="B6017" s="227" t="s">
        <v>111</v>
      </c>
      <c r="C6017" s="227" t="s">
        <v>93</v>
      </c>
      <c r="D6017" s="230">
        <v>270</v>
      </c>
      <c r="E6017" s="231">
        <v>7.8599963300000006E-3</v>
      </c>
      <c r="F6017" s="231">
        <v>1.4282833700000001E-3</v>
      </c>
      <c r="G6017" s="231">
        <v>1.7169064700000001E-3</v>
      </c>
      <c r="H6017" s="231">
        <v>4.7148060100000002E-3</v>
      </c>
    </row>
    <row r="6018" spans="1:8">
      <c r="A6018" s="227" t="s">
        <v>124</v>
      </c>
      <c r="B6018" s="227" t="s">
        <v>112</v>
      </c>
      <c r="C6018" s="227" t="s">
        <v>93</v>
      </c>
      <c r="D6018" s="230">
        <v>31</v>
      </c>
      <c r="E6018" s="231">
        <v>6.5893815099999998E-3</v>
      </c>
      <c r="F6018" s="231">
        <v>1.2421591999999999E-3</v>
      </c>
      <c r="G6018" s="231">
        <v>1.3888886799999999E-3</v>
      </c>
      <c r="H6018" s="231">
        <v>3.9583331000000001E-3</v>
      </c>
    </row>
    <row r="6019" spans="1:8">
      <c r="A6019" s="227" t="s">
        <v>124</v>
      </c>
      <c r="B6019" s="227" t="s">
        <v>111</v>
      </c>
      <c r="C6019" s="227" t="s">
        <v>94</v>
      </c>
      <c r="D6019" s="230">
        <v>174</v>
      </c>
      <c r="E6019" s="231">
        <v>6.9928690800000002E-3</v>
      </c>
      <c r="F6019" s="231">
        <v>1.3612173099999999E-3</v>
      </c>
      <c r="G6019" s="231">
        <v>1.6062683800000001E-3</v>
      </c>
      <c r="H6019" s="231">
        <v>4.0253828700000001E-3</v>
      </c>
    </row>
    <row r="6020" spans="1:8">
      <c r="A6020" s="227" t="s">
        <v>124</v>
      </c>
      <c r="B6020" s="227" t="s">
        <v>112</v>
      </c>
      <c r="C6020" s="227" t="s">
        <v>94</v>
      </c>
      <c r="D6020" s="230">
        <v>46</v>
      </c>
      <c r="E6020" s="231">
        <v>5.2621777400000003E-3</v>
      </c>
      <c r="F6020" s="231">
        <v>8.9522924999999997E-4</v>
      </c>
      <c r="G6020" s="231">
        <v>1.50764868E-3</v>
      </c>
      <c r="H6020" s="231">
        <v>2.85929933E-3</v>
      </c>
    </row>
    <row r="6021" spans="1:8">
      <c r="A6021" s="227" t="s">
        <v>124</v>
      </c>
      <c r="B6021" s="227" t="s">
        <v>111</v>
      </c>
      <c r="C6021" s="227" t="s">
        <v>95</v>
      </c>
      <c r="D6021" s="230">
        <v>95</v>
      </c>
      <c r="E6021" s="231">
        <v>7.8886449700000007E-3</v>
      </c>
      <c r="F6021" s="231">
        <v>7.1564304999999998E-4</v>
      </c>
      <c r="G6021" s="231">
        <v>2.06834774E-3</v>
      </c>
      <c r="H6021" s="231">
        <v>5.1046537600000002E-3</v>
      </c>
    </row>
    <row r="6022" spans="1:8">
      <c r="A6022" s="227" t="s">
        <v>124</v>
      </c>
      <c r="B6022" s="227" t="s">
        <v>112</v>
      </c>
      <c r="C6022" s="227" t="s">
        <v>95</v>
      </c>
      <c r="D6022" s="230">
        <v>9</v>
      </c>
      <c r="E6022" s="231">
        <v>1.0870627460000001E-2</v>
      </c>
      <c r="F6022" s="231">
        <v>8.4876511000000002E-4</v>
      </c>
      <c r="G6022" s="231">
        <v>3.09284953E-3</v>
      </c>
      <c r="H6022" s="231">
        <v>6.9290121099999996E-3</v>
      </c>
    </row>
    <row r="6023" spans="1:8">
      <c r="A6023" s="227" t="s">
        <v>124</v>
      </c>
      <c r="B6023" s="227" t="s">
        <v>111</v>
      </c>
      <c r="C6023" s="227" t="s">
        <v>96</v>
      </c>
      <c r="D6023" s="230">
        <v>334</v>
      </c>
      <c r="E6023" s="231">
        <v>5.6903898099999999E-3</v>
      </c>
      <c r="F6023" s="231">
        <v>7.1762699000000002E-4</v>
      </c>
      <c r="G6023" s="231">
        <v>1.0937843999999999E-3</v>
      </c>
      <c r="H6023" s="231">
        <v>3.8789779099999999E-3</v>
      </c>
    </row>
    <row r="6024" spans="1:8">
      <c r="A6024" s="227" t="s">
        <v>124</v>
      </c>
      <c r="B6024" s="227" t="s">
        <v>112</v>
      </c>
      <c r="C6024" s="227" t="s">
        <v>96</v>
      </c>
      <c r="D6024" s="230">
        <v>56</v>
      </c>
      <c r="E6024" s="231">
        <v>4.7755454000000001E-3</v>
      </c>
      <c r="F6024" s="231">
        <v>6.6654240000000003E-4</v>
      </c>
      <c r="G6024" s="231">
        <v>9.7532220999999996E-4</v>
      </c>
      <c r="H6024" s="231">
        <v>3.1336803400000002E-3</v>
      </c>
    </row>
    <row r="6025" spans="1:8">
      <c r="A6025" s="227" t="s">
        <v>124</v>
      </c>
      <c r="B6025" s="227" t="s">
        <v>111</v>
      </c>
      <c r="C6025" s="227" t="s">
        <v>97</v>
      </c>
      <c r="D6025" s="230">
        <v>153</v>
      </c>
      <c r="E6025" s="231">
        <v>6.5472946099999997E-3</v>
      </c>
      <c r="F6025" s="231">
        <v>8.6835788999999996E-4</v>
      </c>
      <c r="G6025" s="231">
        <v>2.0967983399999999E-3</v>
      </c>
      <c r="H6025" s="231">
        <v>3.58213786E-3</v>
      </c>
    </row>
    <row r="6026" spans="1:8">
      <c r="A6026" s="227" t="s">
        <v>124</v>
      </c>
      <c r="B6026" s="227" t="s">
        <v>112</v>
      </c>
      <c r="C6026" s="227" t="s">
        <v>97</v>
      </c>
      <c r="D6026" s="230">
        <v>38</v>
      </c>
      <c r="E6026" s="231">
        <v>5.9825777499999998E-3</v>
      </c>
      <c r="F6026" s="231">
        <v>7.2246571000000002E-4</v>
      </c>
      <c r="G6026" s="231">
        <v>2.0486109000000001E-3</v>
      </c>
      <c r="H6026" s="231">
        <v>3.2115006899999998E-3</v>
      </c>
    </row>
    <row r="6027" spans="1:8">
      <c r="A6027" s="227" t="s">
        <v>124</v>
      </c>
      <c r="B6027" s="227" t="s">
        <v>111</v>
      </c>
      <c r="C6027" s="227" t="s">
        <v>98</v>
      </c>
      <c r="D6027" s="230">
        <v>142</v>
      </c>
      <c r="E6027" s="231">
        <v>5.80130058E-3</v>
      </c>
      <c r="F6027" s="231">
        <v>2.4085462E-4</v>
      </c>
      <c r="G6027" s="231">
        <v>1.3363162699999999E-3</v>
      </c>
      <c r="H6027" s="231">
        <v>4.2125552099999998E-3</v>
      </c>
    </row>
    <row r="6028" spans="1:8">
      <c r="A6028" s="227" t="s">
        <v>124</v>
      </c>
      <c r="B6028" s="227" t="s">
        <v>112</v>
      </c>
      <c r="C6028" s="227" t="s">
        <v>98</v>
      </c>
      <c r="D6028" s="230">
        <v>22</v>
      </c>
      <c r="E6028" s="231">
        <v>5.9201386600000001E-3</v>
      </c>
      <c r="F6028" s="231">
        <v>1.9255020999999999E-4</v>
      </c>
      <c r="G6028" s="231">
        <v>1.6761361699999999E-3</v>
      </c>
      <c r="H6028" s="231">
        <v>4.0388255899999996E-3</v>
      </c>
    </row>
    <row r="6029" spans="1:8">
      <c r="A6029" s="227" t="s">
        <v>124</v>
      </c>
      <c r="B6029" s="227" t="s">
        <v>111</v>
      </c>
      <c r="C6029" s="227" t="s">
        <v>99</v>
      </c>
      <c r="D6029" s="230">
        <v>414</v>
      </c>
      <c r="E6029" s="231">
        <v>5.5557510100000002E-3</v>
      </c>
      <c r="F6029" s="231">
        <v>9.8256595000000002E-4</v>
      </c>
      <c r="G6029" s="231">
        <v>8.1792897000000002E-4</v>
      </c>
      <c r="H6029" s="231">
        <v>3.75525563E-3</v>
      </c>
    </row>
    <row r="6030" spans="1:8">
      <c r="A6030" s="227" t="s">
        <v>124</v>
      </c>
      <c r="B6030" s="227" t="s">
        <v>112</v>
      </c>
      <c r="C6030" s="227" t="s">
        <v>99</v>
      </c>
      <c r="D6030" s="230">
        <v>48</v>
      </c>
      <c r="E6030" s="231">
        <v>5.5316837600000003E-3</v>
      </c>
      <c r="F6030" s="231">
        <v>1.11882694E-3</v>
      </c>
      <c r="G6030" s="231">
        <v>6.8021776999999996E-4</v>
      </c>
      <c r="H6030" s="231">
        <v>3.7326386900000002E-3</v>
      </c>
    </row>
    <row r="6031" spans="1:8">
      <c r="A6031" s="227" t="s">
        <v>124</v>
      </c>
      <c r="B6031" s="227" t="s">
        <v>111</v>
      </c>
      <c r="C6031" s="227" t="s">
        <v>100</v>
      </c>
      <c r="D6031" s="230">
        <v>328</v>
      </c>
      <c r="E6031" s="231">
        <v>6.6706891000000001E-3</v>
      </c>
      <c r="F6031" s="231">
        <v>8.9826084999999997E-4</v>
      </c>
      <c r="G6031" s="231">
        <v>1.4321150000000001E-3</v>
      </c>
      <c r="H6031" s="231">
        <v>4.34031282E-3</v>
      </c>
    </row>
    <row r="6032" spans="1:8">
      <c r="A6032" s="227" t="s">
        <v>124</v>
      </c>
      <c r="B6032" s="227" t="s">
        <v>112</v>
      </c>
      <c r="C6032" s="227" t="s">
        <v>100</v>
      </c>
      <c r="D6032" s="230">
        <v>34</v>
      </c>
      <c r="E6032" s="231">
        <v>6.1863423900000002E-3</v>
      </c>
      <c r="F6032" s="231">
        <v>8.4150296999999997E-4</v>
      </c>
      <c r="G6032" s="231">
        <v>1.81100199E-3</v>
      </c>
      <c r="H6032" s="231">
        <v>3.5338369000000001E-3</v>
      </c>
    </row>
    <row r="6033" spans="1:8">
      <c r="A6033" s="227" t="s">
        <v>124</v>
      </c>
      <c r="B6033" s="227" t="s">
        <v>111</v>
      </c>
      <c r="C6033" s="227" t="s">
        <v>101</v>
      </c>
      <c r="D6033" s="230">
        <v>178</v>
      </c>
      <c r="E6033" s="231">
        <v>7.6590457500000002E-3</v>
      </c>
      <c r="F6033" s="231">
        <v>8.3534880000000003E-4</v>
      </c>
      <c r="G6033" s="231">
        <v>2.5059818500000001E-3</v>
      </c>
      <c r="H6033" s="231">
        <v>4.3177145999999996E-3</v>
      </c>
    </row>
    <row r="6034" spans="1:8">
      <c r="A6034" s="227" t="s">
        <v>124</v>
      </c>
      <c r="B6034" s="227" t="s">
        <v>112</v>
      </c>
      <c r="C6034" s="227" t="s">
        <v>101</v>
      </c>
      <c r="D6034" s="230">
        <v>20</v>
      </c>
      <c r="E6034" s="231">
        <v>5.9971062100000003E-3</v>
      </c>
      <c r="F6034" s="231">
        <v>6.2152756000000001E-4</v>
      </c>
      <c r="G6034" s="231">
        <v>2.01967572E-3</v>
      </c>
      <c r="H6034" s="231">
        <v>3.3559025599999999E-3</v>
      </c>
    </row>
    <row r="6035" spans="1:8">
      <c r="A6035" s="227" t="s">
        <v>124</v>
      </c>
      <c r="B6035" s="227" t="s">
        <v>111</v>
      </c>
      <c r="C6035" s="227" t="s">
        <v>102</v>
      </c>
      <c r="D6035" s="230">
        <v>263</v>
      </c>
      <c r="E6035" s="231">
        <v>5.4219473700000001E-3</v>
      </c>
      <c r="F6035" s="231">
        <v>7.9839083999999995E-4</v>
      </c>
      <c r="G6035" s="231">
        <v>8.5045216999999999E-4</v>
      </c>
      <c r="H6035" s="231">
        <v>3.7731039000000002E-3</v>
      </c>
    </row>
    <row r="6036" spans="1:8">
      <c r="A6036" s="227" t="s">
        <v>124</v>
      </c>
      <c r="B6036" s="227" t="s">
        <v>112</v>
      </c>
      <c r="C6036" s="227" t="s">
        <v>102</v>
      </c>
      <c r="D6036" s="230">
        <v>35</v>
      </c>
      <c r="E6036" s="231">
        <v>5.7516531999999999E-3</v>
      </c>
      <c r="F6036" s="231">
        <v>8.4226169999999999E-4</v>
      </c>
      <c r="G6036" s="231">
        <v>9.3749982999999999E-4</v>
      </c>
      <c r="H6036" s="231">
        <v>3.9718912799999997E-3</v>
      </c>
    </row>
    <row r="6037" spans="1:8">
      <c r="A6037" s="227" t="s">
        <v>124</v>
      </c>
      <c r="B6037" s="227" t="s">
        <v>111</v>
      </c>
      <c r="C6037" s="227" t="s">
        <v>103</v>
      </c>
      <c r="D6037" s="230">
        <v>298</v>
      </c>
      <c r="E6037" s="231">
        <v>3.8201432999999999E-3</v>
      </c>
      <c r="F6037" s="231">
        <v>4.0276202000000001E-4</v>
      </c>
      <c r="G6037" s="231">
        <v>7.4093469999999997E-4</v>
      </c>
      <c r="H6037" s="231">
        <v>2.6764461400000002E-3</v>
      </c>
    </row>
    <row r="6038" spans="1:8">
      <c r="A6038" s="227" t="s">
        <v>124</v>
      </c>
      <c r="B6038" s="227" t="s">
        <v>112</v>
      </c>
      <c r="C6038" s="227" t="s">
        <v>103</v>
      </c>
      <c r="D6038" s="230">
        <v>36</v>
      </c>
      <c r="E6038" s="231">
        <v>4.0171679899999998E-3</v>
      </c>
      <c r="F6038" s="231">
        <v>4.4367262000000001E-4</v>
      </c>
      <c r="G6038" s="231">
        <v>7.1341275999999996E-4</v>
      </c>
      <c r="H6038" s="231">
        <v>2.8600821099999999E-3</v>
      </c>
    </row>
    <row r="6039" spans="1:8">
      <c r="A6039" s="227" t="s">
        <v>124</v>
      </c>
      <c r="B6039" s="227" t="s">
        <v>111</v>
      </c>
      <c r="C6039" s="227" t="s">
        <v>104</v>
      </c>
      <c r="D6039" s="230">
        <v>88</v>
      </c>
      <c r="E6039" s="231">
        <v>6.2393463400000002E-3</v>
      </c>
      <c r="F6039" s="231">
        <v>5.0255131999999997E-4</v>
      </c>
      <c r="G6039" s="231">
        <v>1.5977480699999999E-3</v>
      </c>
      <c r="H6039" s="231">
        <v>4.1390464900000002E-3</v>
      </c>
    </row>
    <row r="6040" spans="1:8">
      <c r="A6040" s="227" t="s">
        <v>124</v>
      </c>
      <c r="B6040" s="227" t="s">
        <v>112</v>
      </c>
      <c r="C6040" s="227" t="s">
        <v>104</v>
      </c>
      <c r="D6040" s="230">
        <v>18</v>
      </c>
      <c r="E6040" s="231">
        <v>6.8081273400000001E-3</v>
      </c>
      <c r="F6040" s="231">
        <v>2.4755635999999998E-4</v>
      </c>
      <c r="G6040" s="231">
        <v>2.0106735999999999E-3</v>
      </c>
      <c r="H6040" s="231">
        <v>4.5498968299999996E-3</v>
      </c>
    </row>
    <row r="6041" spans="1:8">
      <c r="A6041" s="227" t="s">
        <v>124</v>
      </c>
      <c r="B6041" s="227" t="s">
        <v>111</v>
      </c>
      <c r="C6041" s="227" t="s">
        <v>105</v>
      </c>
      <c r="D6041" s="230">
        <v>751</v>
      </c>
      <c r="E6041" s="231">
        <v>4.8317518699999996E-3</v>
      </c>
      <c r="F6041" s="231">
        <v>1.0972713E-3</v>
      </c>
      <c r="G6041" s="231">
        <v>8.4896042000000001E-4</v>
      </c>
      <c r="H6041" s="231">
        <v>2.8855196899999999E-3</v>
      </c>
    </row>
    <row r="6042" spans="1:8">
      <c r="A6042" s="227" t="s">
        <v>124</v>
      </c>
      <c r="B6042" s="227" t="s">
        <v>112</v>
      </c>
      <c r="C6042" s="227" t="s">
        <v>105</v>
      </c>
      <c r="D6042" s="230">
        <v>96</v>
      </c>
      <c r="E6042" s="231">
        <v>4.67037978E-3</v>
      </c>
      <c r="F6042" s="231">
        <v>1.0901328699999999E-3</v>
      </c>
      <c r="G6042" s="231">
        <v>8.2621984999999996E-4</v>
      </c>
      <c r="H6042" s="231">
        <v>2.7540265500000001E-3</v>
      </c>
    </row>
    <row r="6043" spans="1:8">
      <c r="A6043" s="227" t="s">
        <v>124</v>
      </c>
      <c r="B6043" s="227" t="s">
        <v>111</v>
      </c>
      <c r="C6043" s="227" t="s">
        <v>106</v>
      </c>
      <c r="D6043" s="230">
        <v>167</v>
      </c>
      <c r="E6043" s="231">
        <v>5.9426976900000001E-3</v>
      </c>
      <c r="F6043" s="231">
        <v>7.3027531000000002E-4</v>
      </c>
      <c r="G6043" s="231">
        <v>1.5615988E-3</v>
      </c>
      <c r="H6043" s="231">
        <v>3.6508231000000001E-3</v>
      </c>
    </row>
    <row r="6044" spans="1:8">
      <c r="A6044" s="227" t="s">
        <v>124</v>
      </c>
      <c r="B6044" s="227" t="s">
        <v>112</v>
      </c>
      <c r="C6044" s="227" t="s">
        <v>106</v>
      </c>
      <c r="D6044" s="230">
        <v>33</v>
      </c>
      <c r="E6044" s="231">
        <v>5.74810584E-3</v>
      </c>
      <c r="F6044" s="231">
        <v>9.9607166999999999E-4</v>
      </c>
      <c r="G6044" s="231">
        <v>1.35627085E-3</v>
      </c>
      <c r="H6044" s="231">
        <v>3.3957629500000002E-3</v>
      </c>
    </row>
    <row r="6045" spans="1:8">
      <c r="A6045" s="227" t="s">
        <v>124</v>
      </c>
      <c r="B6045" s="227" t="s">
        <v>111</v>
      </c>
      <c r="C6045" s="227" t="s">
        <v>107</v>
      </c>
      <c r="D6045" s="230">
        <v>598</v>
      </c>
      <c r="E6045" s="231">
        <v>5.2183975100000002E-3</v>
      </c>
      <c r="F6045" s="231">
        <v>8.3294600999999995E-4</v>
      </c>
      <c r="G6045" s="231">
        <v>9.9562173000000004E-4</v>
      </c>
      <c r="H6045" s="231">
        <v>3.3898292900000002E-3</v>
      </c>
    </row>
    <row r="6046" spans="1:8">
      <c r="A6046" s="227" t="s">
        <v>124</v>
      </c>
      <c r="B6046" s="227" t="s">
        <v>112</v>
      </c>
      <c r="C6046" s="227" t="s">
        <v>107</v>
      </c>
      <c r="D6046" s="230">
        <v>43</v>
      </c>
      <c r="E6046" s="231">
        <v>4.7084945999999999E-3</v>
      </c>
      <c r="F6046" s="231">
        <v>8.3225644000000005E-4</v>
      </c>
      <c r="G6046" s="231">
        <v>9.0627663999999996E-4</v>
      </c>
      <c r="H6046" s="231">
        <v>2.96996104E-3</v>
      </c>
    </row>
    <row r="6047" spans="1:8">
      <c r="A6047" s="227" t="s">
        <v>125</v>
      </c>
      <c r="B6047" s="227" t="s">
        <v>111</v>
      </c>
      <c r="C6047" s="227" t="s">
        <v>58</v>
      </c>
      <c r="D6047" s="230">
        <v>12986</v>
      </c>
      <c r="E6047" s="231">
        <v>5.9358794299999998E-3</v>
      </c>
      <c r="F6047" s="231">
        <v>1.01173836E-3</v>
      </c>
      <c r="G6047" s="231">
        <v>1.1920072800000001E-3</v>
      </c>
      <c r="H6047" s="231">
        <v>3.7319924699999998E-3</v>
      </c>
    </row>
    <row r="6048" spans="1:8">
      <c r="A6048" s="227" t="s">
        <v>125</v>
      </c>
      <c r="B6048" s="227" t="s">
        <v>112</v>
      </c>
      <c r="C6048" s="227" t="s">
        <v>58</v>
      </c>
      <c r="D6048" s="230">
        <v>1981</v>
      </c>
      <c r="E6048" s="231">
        <v>5.4922689099999996E-3</v>
      </c>
      <c r="F6048" s="231">
        <v>9.4342994000000001E-4</v>
      </c>
      <c r="G6048" s="231">
        <v>1.1781715599999999E-3</v>
      </c>
      <c r="H6048" s="231">
        <v>3.3704858200000001E-3</v>
      </c>
    </row>
    <row r="6049" spans="1:8">
      <c r="A6049" s="227" t="s">
        <v>125</v>
      </c>
      <c r="B6049" s="227" t="s">
        <v>111</v>
      </c>
      <c r="C6049" s="227" t="s">
        <v>63</v>
      </c>
      <c r="D6049" s="230">
        <v>267</v>
      </c>
      <c r="E6049" s="231">
        <v>5.9729589000000003E-3</v>
      </c>
      <c r="F6049" s="231">
        <v>1.1242888400000001E-3</v>
      </c>
      <c r="G6049" s="231">
        <v>1.1249390599999999E-3</v>
      </c>
      <c r="H6049" s="231">
        <v>3.72373049E-3</v>
      </c>
    </row>
    <row r="6050" spans="1:8">
      <c r="A6050" s="227" t="s">
        <v>125</v>
      </c>
      <c r="B6050" s="227" t="s">
        <v>112</v>
      </c>
      <c r="C6050" s="227" t="s">
        <v>63</v>
      </c>
      <c r="D6050" s="230">
        <v>37</v>
      </c>
      <c r="E6050" s="231">
        <v>5.0828951499999999E-3</v>
      </c>
      <c r="F6050" s="231">
        <v>8.8338315000000001E-4</v>
      </c>
      <c r="G6050" s="231">
        <v>1.22779008E-3</v>
      </c>
      <c r="H6050" s="231">
        <v>2.9717214799999999E-3</v>
      </c>
    </row>
    <row r="6051" spans="1:8">
      <c r="A6051" s="227" t="s">
        <v>125</v>
      </c>
      <c r="B6051" s="227" t="s">
        <v>111</v>
      </c>
      <c r="C6051" s="227" t="s">
        <v>64</v>
      </c>
      <c r="D6051" s="230">
        <v>154</v>
      </c>
      <c r="E6051" s="231">
        <v>5.5566075200000004E-3</v>
      </c>
      <c r="F6051" s="231">
        <v>6.7700792999999995E-4</v>
      </c>
      <c r="G6051" s="231">
        <v>1.7659479300000001E-3</v>
      </c>
      <c r="H6051" s="231">
        <v>3.1136511400000001E-3</v>
      </c>
    </row>
    <row r="6052" spans="1:8">
      <c r="A6052" s="227" t="s">
        <v>125</v>
      </c>
      <c r="B6052" s="227" t="s">
        <v>112</v>
      </c>
      <c r="C6052" s="227" t="s">
        <v>64</v>
      </c>
      <c r="D6052" s="230">
        <v>26</v>
      </c>
      <c r="E6052" s="231">
        <v>4.8909363699999996E-3</v>
      </c>
      <c r="F6052" s="231">
        <v>5.9072275000000005E-4</v>
      </c>
      <c r="G6052" s="231">
        <v>1.27715437E-3</v>
      </c>
      <c r="H6052" s="231">
        <v>3.0230589100000002E-3</v>
      </c>
    </row>
    <row r="6053" spans="1:8">
      <c r="A6053" s="227" t="s">
        <v>125</v>
      </c>
      <c r="B6053" s="227" t="s">
        <v>111</v>
      </c>
      <c r="C6053" s="227" t="s">
        <v>65</v>
      </c>
      <c r="D6053" s="230">
        <v>158</v>
      </c>
      <c r="E6053" s="231">
        <v>6.1137480100000004E-3</v>
      </c>
      <c r="F6053" s="231">
        <v>1.1376287100000001E-3</v>
      </c>
      <c r="G6053" s="231">
        <v>1.0184450199999999E-3</v>
      </c>
      <c r="H6053" s="231">
        <v>3.9576738200000003E-3</v>
      </c>
    </row>
    <row r="6054" spans="1:8">
      <c r="A6054" s="227" t="s">
        <v>125</v>
      </c>
      <c r="B6054" s="227" t="s">
        <v>112</v>
      </c>
      <c r="C6054" s="227" t="s">
        <v>65</v>
      </c>
      <c r="D6054" s="230">
        <v>40</v>
      </c>
      <c r="E6054" s="231">
        <v>5.6970483799999999E-3</v>
      </c>
      <c r="F6054" s="231">
        <v>1.0133099899999999E-3</v>
      </c>
      <c r="G6054" s="231">
        <v>1.09259235E-3</v>
      </c>
      <c r="H6054" s="231">
        <v>3.5911455799999999E-3</v>
      </c>
    </row>
    <row r="6055" spans="1:8">
      <c r="A6055" s="227" t="s">
        <v>125</v>
      </c>
      <c r="B6055" s="227" t="s">
        <v>111</v>
      </c>
      <c r="C6055" s="227" t="s">
        <v>66</v>
      </c>
      <c r="D6055" s="230">
        <v>180</v>
      </c>
      <c r="E6055" s="231">
        <v>6.69296532E-3</v>
      </c>
      <c r="F6055" s="231">
        <v>1.0956144499999999E-3</v>
      </c>
      <c r="G6055" s="231">
        <v>9.8450334000000001E-4</v>
      </c>
      <c r="H6055" s="231">
        <v>4.6128469799999999E-3</v>
      </c>
    </row>
    <row r="6056" spans="1:8">
      <c r="A6056" s="227" t="s">
        <v>125</v>
      </c>
      <c r="B6056" s="227" t="s">
        <v>112</v>
      </c>
      <c r="C6056" s="227" t="s">
        <v>66</v>
      </c>
      <c r="D6056" s="230">
        <v>46</v>
      </c>
      <c r="E6056" s="231">
        <v>6.4070045800000003E-3</v>
      </c>
      <c r="F6056" s="231">
        <v>1.03286005E-3</v>
      </c>
      <c r="G6056" s="231">
        <v>1.0713564199999999E-3</v>
      </c>
      <c r="H6056" s="231">
        <v>4.30278758E-3</v>
      </c>
    </row>
    <row r="6057" spans="1:8">
      <c r="A6057" s="227" t="s">
        <v>125</v>
      </c>
      <c r="B6057" s="227" t="s">
        <v>111</v>
      </c>
      <c r="C6057" s="227" t="s">
        <v>67</v>
      </c>
      <c r="D6057" s="230">
        <v>158</v>
      </c>
      <c r="E6057" s="231">
        <v>6.8846692500000002E-3</v>
      </c>
      <c r="F6057" s="231">
        <v>6.6419044999999999E-4</v>
      </c>
      <c r="G6057" s="231">
        <v>1.49437388E-3</v>
      </c>
      <c r="H6057" s="231">
        <v>4.7261044100000002E-3</v>
      </c>
    </row>
    <row r="6058" spans="1:8">
      <c r="A6058" s="227" t="s">
        <v>125</v>
      </c>
      <c r="B6058" s="227" t="s">
        <v>112</v>
      </c>
      <c r="C6058" s="227" t="s">
        <v>67</v>
      </c>
      <c r="D6058" s="230">
        <v>21</v>
      </c>
      <c r="E6058" s="231">
        <v>6.3618825599999996E-3</v>
      </c>
      <c r="F6058" s="231">
        <v>5.9689129000000004E-4</v>
      </c>
      <c r="G6058" s="231">
        <v>1.3403877900000001E-3</v>
      </c>
      <c r="H6058" s="231">
        <v>4.4246028299999999E-3</v>
      </c>
    </row>
    <row r="6059" spans="1:8">
      <c r="A6059" s="227" t="s">
        <v>125</v>
      </c>
      <c r="B6059" s="227" t="s">
        <v>111</v>
      </c>
      <c r="C6059" s="227" t="s">
        <v>68</v>
      </c>
      <c r="D6059" s="230">
        <v>233</v>
      </c>
      <c r="E6059" s="231">
        <v>6.5734777599999999E-3</v>
      </c>
      <c r="F6059" s="231">
        <v>1.2052930500000001E-3</v>
      </c>
      <c r="G6059" s="231">
        <v>1.3979789999999999E-3</v>
      </c>
      <c r="H6059" s="231">
        <v>3.9702052000000002E-3</v>
      </c>
    </row>
    <row r="6060" spans="1:8">
      <c r="A6060" s="227" t="s">
        <v>125</v>
      </c>
      <c r="B6060" s="227" t="s">
        <v>112</v>
      </c>
      <c r="C6060" s="227" t="s">
        <v>68</v>
      </c>
      <c r="D6060" s="230">
        <v>13</v>
      </c>
      <c r="E6060" s="231">
        <v>5.8306621699999997E-3</v>
      </c>
      <c r="F6060" s="231">
        <v>8.0039144999999995E-4</v>
      </c>
      <c r="G6060" s="231">
        <v>1.26691564E-3</v>
      </c>
      <c r="H6060" s="231">
        <v>3.7633544799999998E-3</v>
      </c>
    </row>
    <row r="6061" spans="1:8">
      <c r="A6061" s="227" t="s">
        <v>125</v>
      </c>
      <c r="B6061" s="227" t="s">
        <v>111</v>
      </c>
      <c r="C6061" s="227" t="s">
        <v>69</v>
      </c>
      <c r="D6061" s="230">
        <v>146</v>
      </c>
      <c r="E6061" s="231">
        <v>4.3627122100000004E-3</v>
      </c>
      <c r="F6061" s="231">
        <v>8.2865588999999999E-4</v>
      </c>
      <c r="G6061" s="231">
        <v>6.1485263000000002E-4</v>
      </c>
      <c r="H6061" s="231">
        <v>2.9192032000000001E-3</v>
      </c>
    </row>
    <row r="6062" spans="1:8">
      <c r="A6062" s="227" t="s">
        <v>125</v>
      </c>
      <c r="B6062" s="227" t="s">
        <v>112</v>
      </c>
      <c r="C6062" s="227" t="s">
        <v>69</v>
      </c>
      <c r="D6062" s="230">
        <v>2</v>
      </c>
      <c r="E6062" s="231">
        <v>5.0115739499999997E-3</v>
      </c>
      <c r="F6062" s="231">
        <v>7.8703680000000002E-4</v>
      </c>
      <c r="G6062" s="231">
        <v>2.2106479099999999E-3</v>
      </c>
      <c r="H6062" s="231">
        <v>2.0138885400000001E-3</v>
      </c>
    </row>
    <row r="6063" spans="1:8">
      <c r="A6063" s="227" t="s">
        <v>125</v>
      </c>
      <c r="B6063" s="227" t="s">
        <v>111</v>
      </c>
      <c r="C6063" s="227" t="s">
        <v>70</v>
      </c>
      <c r="D6063" s="230">
        <v>142</v>
      </c>
      <c r="E6063" s="231">
        <v>7.5437693200000001E-3</v>
      </c>
      <c r="F6063" s="231">
        <v>1.19155883E-3</v>
      </c>
      <c r="G6063" s="231">
        <v>1.89268691E-3</v>
      </c>
      <c r="H6063" s="231">
        <v>4.4595231000000004E-3</v>
      </c>
    </row>
    <row r="6064" spans="1:8">
      <c r="A6064" s="227" t="s">
        <v>125</v>
      </c>
      <c r="B6064" s="227" t="s">
        <v>112</v>
      </c>
      <c r="C6064" s="227" t="s">
        <v>70</v>
      </c>
      <c r="D6064" s="230">
        <v>26</v>
      </c>
      <c r="E6064" s="231">
        <v>6.5518160200000002E-3</v>
      </c>
      <c r="F6064" s="231">
        <v>9.3215789999999995E-4</v>
      </c>
      <c r="G6064" s="231">
        <v>1.72542707E-3</v>
      </c>
      <c r="H6064" s="231">
        <v>3.8942305199999999E-3</v>
      </c>
    </row>
    <row r="6065" spans="1:8">
      <c r="A6065" s="227" t="s">
        <v>125</v>
      </c>
      <c r="B6065" s="227" t="s">
        <v>111</v>
      </c>
      <c r="C6065" s="227" t="s">
        <v>71</v>
      </c>
      <c r="D6065" s="230">
        <v>123</v>
      </c>
      <c r="E6065" s="231">
        <v>7.3405974399999999E-3</v>
      </c>
      <c r="F6065" s="231">
        <v>1.30692917E-3</v>
      </c>
      <c r="G6065" s="231">
        <v>1.62451045E-3</v>
      </c>
      <c r="H6065" s="231">
        <v>4.4091573699999997E-3</v>
      </c>
    </row>
    <row r="6066" spans="1:8">
      <c r="A6066" s="227" t="s">
        <v>125</v>
      </c>
      <c r="B6066" s="227" t="s">
        <v>112</v>
      </c>
      <c r="C6066" s="227" t="s">
        <v>71</v>
      </c>
      <c r="D6066" s="230">
        <v>20</v>
      </c>
      <c r="E6066" s="231">
        <v>6.3414349599999996E-3</v>
      </c>
      <c r="F6066" s="231">
        <v>9.7569419000000004E-4</v>
      </c>
      <c r="G6066" s="231">
        <v>2.0619210299999999E-3</v>
      </c>
      <c r="H6066" s="231">
        <v>3.3038192600000002E-3</v>
      </c>
    </row>
    <row r="6067" spans="1:8">
      <c r="A6067" s="227" t="s">
        <v>125</v>
      </c>
      <c r="B6067" s="227" t="s">
        <v>111</v>
      </c>
      <c r="C6067" s="227" t="s">
        <v>72</v>
      </c>
      <c r="D6067" s="230">
        <v>250</v>
      </c>
      <c r="E6067" s="231">
        <v>6.27537014E-3</v>
      </c>
      <c r="F6067" s="231">
        <v>5.2736085999999997E-4</v>
      </c>
      <c r="G6067" s="231">
        <v>1.69101828E-3</v>
      </c>
      <c r="H6067" s="231">
        <v>4.0569904899999997E-3</v>
      </c>
    </row>
    <row r="6068" spans="1:8">
      <c r="A6068" s="227" t="s">
        <v>125</v>
      </c>
      <c r="B6068" s="227" t="s">
        <v>112</v>
      </c>
      <c r="C6068" s="227" t="s">
        <v>72</v>
      </c>
      <c r="D6068" s="230">
        <v>13</v>
      </c>
      <c r="E6068" s="231">
        <v>4.7925567199999996E-3</v>
      </c>
      <c r="F6068" s="231">
        <v>3.8639571999999999E-4</v>
      </c>
      <c r="G6068" s="231">
        <v>1.7298786199999999E-3</v>
      </c>
      <c r="H6068" s="231">
        <v>2.6762817699999999E-3</v>
      </c>
    </row>
    <row r="6069" spans="1:8">
      <c r="A6069" s="227" t="s">
        <v>125</v>
      </c>
      <c r="B6069" s="227" t="s">
        <v>111</v>
      </c>
      <c r="C6069" s="227" t="s">
        <v>73</v>
      </c>
      <c r="D6069" s="230">
        <v>435</v>
      </c>
      <c r="E6069" s="231">
        <v>7.1700987400000003E-3</v>
      </c>
      <c r="F6069" s="231">
        <v>1.2348603399999999E-3</v>
      </c>
      <c r="G6069" s="231">
        <v>1.67196122E-3</v>
      </c>
      <c r="H6069" s="231">
        <v>4.2632766899999997E-3</v>
      </c>
    </row>
    <row r="6070" spans="1:8">
      <c r="A6070" s="227" t="s">
        <v>125</v>
      </c>
      <c r="B6070" s="227" t="s">
        <v>112</v>
      </c>
      <c r="C6070" s="227" t="s">
        <v>73</v>
      </c>
      <c r="D6070" s="230">
        <v>92</v>
      </c>
      <c r="E6070" s="231">
        <v>6.6131992400000001E-3</v>
      </c>
      <c r="F6070" s="231">
        <v>1.1941422600000001E-3</v>
      </c>
      <c r="G6070" s="231">
        <v>1.8100842899999999E-3</v>
      </c>
      <c r="H6070" s="231">
        <v>3.6089721999999999E-3</v>
      </c>
    </row>
    <row r="6071" spans="1:8">
      <c r="A6071" s="227" t="s">
        <v>125</v>
      </c>
      <c r="B6071" s="227" t="s">
        <v>111</v>
      </c>
      <c r="C6071" s="227" t="s">
        <v>74</v>
      </c>
      <c r="D6071" s="230">
        <v>336</v>
      </c>
      <c r="E6071" s="231">
        <v>6.67479583E-3</v>
      </c>
      <c r="F6071" s="231">
        <v>7.9991983999999996E-4</v>
      </c>
      <c r="G6071" s="231">
        <v>1.95109242E-3</v>
      </c>
      <c r="H6071" s="231">
        <v>3.9237831199999997E-3</v>
      </c>
    </row>
    <row r="6072" spans="1:8">
      <c r="A6072" s="227" t="s">
        <v>125</v>
      </c>
      <c r="B6072" s="227" t="s">
        <v>112</v>
      </c>
      <c r="C6072" s="227" t="s">
        <v>74</v>
      </c>
      <c r="D6072" s="230">
        <v>66</v>
      </c>
      <c r="E6072" s="231">
        <v>6.1645971000000004E-3</v>
      </c>
      <c r="F6072" s="231">
        <v>7.9527894E-4</v>
      </c>
      <c r="G6072" s="231">
        <v>1.6703490400000001E-3</v>
      </c>
      <c r="H6072" s="231">
        <v>3.6989685799999998E-3</v>
      </c>
    </row>
    <row r="6073" spans="1:8">
      <c r="A6073" s="227" t="s">
        <v>125</v>
      </c>
      <c r="B6073" s="227" t="s">
        <v>111</v>
      </c>
      <c r="C6073" s="227" t="s">
        <v>75</v>
      </c>
      <c r="D6073" s="230">
        <v>189</v>
      </c>
      <c r="E6073" s="231">
        <v>5.7993457199999997E-3</v>
      </c>
      <c r="F6073" s="231">
        <v>6.6786668999999999E-4</v>
      </c>
      <c r="G6073" s="231">
        <v>1.3628623099999999E-3</v>
      </c>
      <c r="H6073" s="231">
        <v>3.76861627E-3</v>
      </c>
    </row>
    <row r="6074" spans="1:8">
      <c r="A6074" s="227" t="s">
        <v>125</v>
      </c>
      <c r="B6074" s="227" t="s">
        <v>112</v>
      </c>
      <c r="C6074" s="227" t="s">
        <v>75</v>
      </c>
      <c r="D6074" s="230">
        <v>13</v>
      </c>
      <c r="E6074" s="231">
        <v>6.9569085899999997E-3</v>
      </c>
      <c r="F6074" s="231">
        <v>1.1226849300000001E-3</v>
      </c>
      <c r="G6074" s="231">
        <v>1.35950832E-3</v>
      </c>
      <c r="H6074" s="231">
        <v>4.4747148400000004E-3</v>
      </c>
    </row>
    <row r="6075" spans="1:8">
      <c r="A6075" s="227" t="s">
        <v>125</v>
      </c>
      <c r="B6075" s="227" t="s">
        <v>111</v>
      </c>
      <c r="C6075" s="227" t="s">
        <v>76</v>
      </c>
      <c r="D6075" s="230">
        <v>189</v>
      </c>
      <c r="E6075" s="231">
        <v>6.0787769499999998E-3</v>
      </c>
      <c r="F6075" s="231">
        <v>5.6866035999999999E-4</v>
      </c>
      <c r="G6075" s="231">
        <v>1.7051854299999999E-3</v>
      </c>
      <c r="H6075" s="231">
        <v>3.8049306800000001E-3</v>
      </c>
    </row>
    <row r="6076" spans="1:8">
      <c r="A6076" s="227" t="s">
        <v>125</v>
      </c>
      <c r="B6076" s="227" t="s">
        <v>112</v>
      </c>
      <c r="C6076" s="227" t="s">
        <v>76</v>
      </c>
      <c r="D6076" s="230">
        <v>62</v>
      </c>
      <c r="E6076" s="231">
        <v>5.0770980300000003E-3</v>
      </c>
      <c r="F6076" s="231">
        <v>5.7646328999999997E-4</v>
      </c>
      <c r="G6076" s="231">
        <v>1.23375875E-3</v>
      </c>
      <c r="H6076" s="231">
        <v>3.2668755299999999E-3</v>
      </c>
    </row>
    <row r="6077" spans="1:8">
      <c r="A6077" s="227" t="s">
        <v>125</v>
      </c>
      <c r="B6077" s="227" t="s">
        <v>111</v>
      </c>
      <c r="C6077" s="227" t="s">
        <v>77</v>
      </c>
      <c r="D6077" s="230">
        <v>363</v>
      </c>
      <c r="E6077" s="231">
        <v>6.3595230299999996E-3</v>
      </c>
      <c r="F6077" s="231">
        <v>9.4553466000000001E-4</v>
      </c>
      <c r="G6077" s="231">
        <v>1.7836506600000001E-3</v>
      </c>
      <c r="H6077" s="231">
        <v>3.63033722E-3</v>
      </c>
    </row>
    <row r="6078" spans="1:8">
      <c r="A6078" s="227" t="s">
        <v>125</v>
      </c>
      <c r="B6078" s="227" t="s">
        <v>112</v>
      </c>
      <c r="C6078" s="227" t="s">
        <v>77</v>
      </c>
      <c r="D6078" s="230">
        <v>56</v>
      </c>
      <c r="E6078" s="231">
        <v>5.6500079899999998E-3</v>
      </c>
      <c r="F6078" s="231">
        <v>7.8042303000000002E-4</v>
      </c>
      <c r="G6078" s="231">
        <v>2.2019673900000002E-3</v>
      </c>
      <c r="H6078" s="231">
        <v>2.6676171799999999E-3</v>
      </c>
    </row>
    <row r="6079" spans="1:8">
      <c r="A6079" s="227" t="s">
        <v>125</v>
      </c>
      <c r="B6079" s="227" t="s">
        <v>111</v>
      </c>
      <c r="C6079" s="227" t="s">
        <v>78</v>
      </c>
      <c r="D6079" s="230">
        <v>148</v>
      </c>
      <c r="E6079" s="231">
        <v>7.0359419600000001E-3</v>
      </c>
      <c r="F6079" s="231">
        <v>1.30841756E-3</v>
      </c>
      <c r="G6079" s="231">
        <v>1.6316313799999999E-3</v>
      </c>
      <c r="H6079" s="231">
        <v>4.0958925199999999E-3</v>
      </c>
    </row>
    <row r="6080" spans="1:8">
      <c r="A6080" s="227" t="s">
        <v>125</v>
      </c>
      <c r="B6080" s="227" t="s">
        <v>112</v>
      </c>
      <c r="C6080" s="227" t="s">
        <v>78</v>
      </c>
      <c r="D6080" s="230">
        <v>22</v>
      </c>
      <c r="E6080" s="231">
        <v>6.5761782100000003E-3</v>
      </c>
      <c r="F6080" s="231">
        <v>9.7800910999999995E-4</v>
      </c>
      <c r="G6080" s="231">
        <v>1.8066075E-3</v>
      </c>
      <c r="H6080" s="231">
        <v>3.7915612300000001E-3</v>
      </c>
    </row>
    <row r="6081" spans="1:8">
      <c r="A6081" s="227" t="s">
        <v>125</v>
      </c>
      <c r="B6081" s="227" t="s">
        <v>111</v>
      </c>
      <c r="C6081" s="227" t="s">
        <v>79</v>
      </c>
      <c r="D6081" s="230">
        <v>1892</v>
      </c>
      <c r="E6081" s="231">
        <v>4.6920633200000002E-3</v>
      </c>
      <c r="F6081" s="231">
        <v>1.0423821599999999E-3</v>
      </c>
      <c r="G6081" s="231">
        <v>7.2110983999999995E-4</v>
      </c>
      <c r="H6081" s="231">
        <v>2.9285708399999998E-3</v>
      </c>
    </row>
    <row r="6082" spans="1:8">
      <c r="A6082" s="227" t="s">
        <v>125</v>
      </c>
      <c r="B6082" s="227" t="s">
        <v>112</v>
      </c>
      <c r="C6082" s="227" t="s">
        <v>79</v>
      </c>
      <c r="D6082" s="230">
        <v>377</v>
      </c>
      <c r="E6082" s="231">
        <v>4.4516280999999996E-3</v>
      </c>
      <c r="F6082" s="231">
        <v>9.7022644000000001E-4</v>
      </c>
      <c r="G6082" s="231">
        <v>6.9063733999999996E-4</v>
      </c>
      <c r="H6082" s="231">
        <v>2.7907638300000001E-3</v>
      </c>
    </row>
    <row r="6083" spans="1:8">
      <c r="A6083" s="227" t="s">
        <v>125</v>
      </c>
      <c r="B6083" s="227" t="s">
        <v>111</v>
      </c>
      <c r="C6083" s="227" t="s">
        <v>80</v>
      </c>
      <c r="D6083" s="230">
        <v>737</v>
      </c>
      <c r="E6083" s="231">
        <v>5.4945440800000002E-3</v>
      </c>
      <c r="F6083" s="231">
        <v>1.3174811800000001E-3</v>
      </c>
      <c r="G6083" s="231">
        <v>8.6211909000000002E-4</v>
      </c>
      <c r="H6083" s="231">
        <v>3.3149433600000002E-3</v>
      </c>
    </row>
    <row r="6084" spans="1:8">
      <c r="A6084" s="227" t="s">
        <v>125</v>
      </c>
      <c r="B6084" s="227" t="s">
        <v>112</v>
      </c>
      <c r="C6084" s="227" t="s">
        <v>80</v>
      </c>
      <c r="D6084" s="230">
        <v>143</v>
      </c>
      <c r="E6084" s="231">
        <v>5.1912552700000003E-3</v>
      </c>
      <c r="F6084" s="231">
        <v>1.1821740900000001E-3</v>
      </c>
      <c r="G6084" s="231">
        <v>9.5587259999999996E-4</v>
      </c>
      <c r="H6084" s="231">
        <v>3.05320811E-3</v>
      </c>
    </row>
    <row r="6085" spans="1:8">
      <c r="A6085" s="227" t="s">
        <v>125</v>
      </c>
      <c r="B6085" s="227" t="s">
        <v>111</v>
      </c>
      <c r="C6085" s="227" t="s">
        <v>119</v>
      </c>
      <c r="D6085" s="230">
        <v>292</v>
      </c>
      <c r="E6085" s="231">
        <v>6.1712009199999997E-3</v>
      </c>
      <c r="F6085" s="231">
        <v>1.01463383E-3</v>
      </c>
      <c r="G6085" s="231">
        <v>1.2152379E-3</v>
      </c>
      <c r="H6085" s="231">
        <v>3.9413287299999997E-3</v>
      </c>
    </row>
    <row r="6086" spans="1:8">
      <c r="A6086" s="227" t="s">
        <v>125</v>
      </c>
      <c r="B6086" s="227" t="s">
        <v>112</v>
      </c>
      <c r="C6086" s="227" t="s">
        <v>119</v>
      </c>
      <c r="D6086" s="230">
        <v>52</v>
      </c>
      <c r="E6086" s="231">
        <v>6.0340987700000003E-3</v>
      </c>
      <c r="F6086" s="231">
        <v>8.1063011999999996E-4</v>
      </c>
      <c r="G6086" s="231">
        <v>1.2927347799999999E-3</v>
      </c>
      <c r="H6086" s="231">
        <v>3.9307334199999997E-3</v>
      </c>
    </row>
    <row r="6087" spans="1:8">
      <c r="A6087" s="227" t="s">
        <v>125</v>
      </c>
      <c r="B6087" s="227" t="s">
        <v>111</v>
      </c>
      <c r="C6087" s="227" t="s">
        <v>82</v>
      </c>
      <c r="D6087" s="230">
        <v>170</v>
      </c>
      <c r="E6087" s="231">
        <v>7.0303646899999997E-3</v>
      </c>
      <c r="F6087" s="231">
        <v>1.3172655599999999E-3</v>
      </c>
      <c r="G6087" s="231">
        <v>1.37792731E-3</v>
      </c>
      <c r="H6087" s="231">
        <v>4.3351713300000001E-3</v>
      </c>
    </row>
    <row r="6088" spans="1:8">
      <c r="A6088" s="227" t="s">
        <v>125</v>
      </c>
      <c r="B6088" s="227" t="s">
        <v>112</v>
      </c>
      <c r="C6088" s="227" t="s">
        <v>82</v>
      </c>
      <c r="D6088" s="230">
        <v>32</v>
      </c>
      <c r="E6088" s="231">
        <v>6.0427515300000003E-3</v>
      </c>
      <c r="F6088" s="231">
        <v>1.10930242E-3</v>
      </c>
      <c r="G6088" s="231">
        <v>1.54260674E-3</v>
      </c>
      <c r="H6088" s="231">
        <v>3.3908417899999998E-3</v>
      </c>
    </row>
    <row r="6089" spans="1:8">
      <c r="A6089" s="227" t="s">
        <v>125</v>
      </c>
      <c r="B6089" s="227" t="s">
        <v>111</v>
      </c>
      <c r="C6089" s="227" t="s">
        <v>83</v>
      </c>
      <c r="D6089" s="230">
        <v>190</v>
      </c>
      <c r="E6089" s="231">
        <v>5.4162400100000001E-3</v>
      </c>
      <c r="F6089" s="231">
        <v>9.3774343000000001E-4</v>
      </c>
      <c r="G6089" s="231">
        <v>1.19249489E-3</v>
      </c>
      <c r="H6089" s="231">
        <v>3.2860011999999998E-3</v>
      </c>
    </row>
    <row r="6090" spans="1:8">
      <c r="A6090" s="227" t="s">
        <v>125</v>
      </c>
      <c r="B6090" s="227" t="s">
        <v>112</v>
      </c>
      <c r="C6090" s="227" t="s">
        <v>83</v>
      </c>
      <c r="D6090" s="230">
        <v>24</v>
      </c>
      <c r="E6090" s="231">
        <v>6.1569249000000001E-3</v>
      </c>
      <c r="F6090" s="231">
        <v>8.1790102999999999E-4</v>
      </c>
      <c r="G6090" s="231">
        <v>1.2900267499999999E-3</v>
      </c>
      <c r="H6090" s="231">
        <v>4.0489966899999999E-3</v>
      </c>
    </row>
    <row r="6091" spans="1:8">
      <c r="A6091" s="227" t="s">
        <v>125</v>
      </c>
      <c r="B6091" s="227" t="s">
        <v>111</v>
      </c>
      <c r="C6091" s="227" t="s">
        <v>84</v>
      </c>
      <c r="D6091" s="230">
        <v>281</v>
      </c>
      <c r="E6091" s="231">
        <v>5.6594336400000002E-3</v>
      </c>
      <c r="F6091" s="231">
        <v>9.1484588999999998E-4</v>
      </c>
      <c r="G6091" s="231">
        <v>1.08742726E-3</v>
      </c>
      <c r="H6091" s="231">
        <v>3.6571600299999999E-3</v>
      </c>
    </row>
    <row r="6092" spans="1:8">
      <c r="A6092" s="227" t="s">
        <v>125</v>
      </c>
      <c r="B6092" s="227" t="s">
        <v>112</v>
      </c>
      <c r="C6092" s="227" t="s">
        <v>84</v>
      </c>
      <c r="D6092" s="230">
        <v>26</v>
      </c>
      <c r="E6092" s="231">
        <v>5.31962232E-3</v>
      </c>
      <c r="F6092" s="231">
        <v>8.7473265999999999E-4</v>
      </c>
      <c r="G6092" s="231">
        <v>6.6817996000000004E-4</v>
      </c>
      <c r="H6092" s="231">
        <v>3.7767091000000001E-3</v>
      </c>
    </row>
    <row r="6093" spans="1:8">
      <c r="A6093" s="227" t="s">
        <v>125</v>
      </c>
      <c r="B6093" s="227" t="s">
        <v>111</v>
      </c>
      <c r="C6093" s="227" t="s">
        <v>86</v>
      </c>
      <c r="D6093" s="230">
        <v>1</v>
      </c>
      <c r="E6093" s="231">
        <v>7.0717590200000003E-3</v>
      </c>
      <c r="F6093" s="231">
        <v>4.9768472000000002E-4</v>
      </c>
      <c r="G6093" s="231">
        <v>3.9120368000000001E-3</v>
      </c>
      <c r="H6093" s="231">
        <v>2.6620367999999998E-3</v>
      </c>
    </row>
    <row r="6094" spans="1:8">
      <c r="A6094" s="227" t="s">
        <v>125</v>
      </c>
      <c r="B6094" s="227" t="s">
        <v>111</v>
      </c>
      <c r="C6094" s="227" t="s">
        <v>87</v>
      </c>
      <c r="D6094" s="230">
        <v>323</v>
      </c>
      <c r="E6094" s="231">
        <v>5.7980733700000002E-3</v>
      </c>
      <c r="F6094" s="231">
        <v>3.6151938999999999E-4</v>
      </c>
      <c r="G6094" s="231">
        <v>1.0070158899999999E-3</v>
      </c>
      <c r="H6094" s="231">
        <v>4.4295376499999999E-3</v>
      </c>
    </row>
    <row r="6095" spans="1:8">
      <c r="A6095" s="227" t="s">
        <v>125</v>
      </c>
      <c r="B6095" s="227" t="s">
        <v>112</v>
      </c>
      <c r="C6095" s="227" t="s">
        <v>87</v>
      </c>
      <c r="D6095" s="230">
        <v>31</v>
      </c>
      <c r="E6095" s="231">
        <v>5.1743575900000003E-3</v>
      </c>
      <c r="F6095" s="231">
        <v>4.7528347999999999E-4</v>
      </c>
      <c r="G6095" s="231">
        <v>8.9419030999999996E-4</v>
      </c>
      <c r="H6095" s="231">
        <v>3.8048833199999998E-3</v>
      </c>
    </row>
    <row r="6096" spans="1:8">
      <c r="A6096" s="227" t="s">
        <v>125</v>
      </c>
      <c r="B6096" s="227" t="s">
        <v>111</v>
      </c>
      <c r="C6096" s="227" t="s">
        <v>88</v>
      </c>
      <c r="D6096" s="230">
        <v>453</v>
      </c>
      <c r="E6096" s="231">
        <v>5.6508050799999997E-3</v>
      </c>
      <c r="F6096" s="231">
        <v>1.1681125599999999E-3</v>
      </c>
      <c r="G6096" s="231">
        <v>1.0219419500000001E-3</v>
      </c>
      <c r="H6096" s="231">
        <v>3.4607501099999998E-3</v>
      </c>
    </row>
    <row r="6097" spans="1:8">
      <c r="A6097" s="227" t="s">
        <v>125</v>
      </c>
      <c r="B6097" s="227" t="s">
        <v>112</v>
      </c>
      <c r="C6097" s="227" t="s">
        <v>88</v>
      </c>
      <c r="D6097" s="230">
        <v>44</v>
      </c>
      <c r="E6097" s="231">
        <v>5.23227038E-3</v>
      </c>
      <c r="F6097" s="231">
        <v>1.15425056E-3</v>
      </c>
      <c r="G6097" s="231">
        <v>8.6700313E-4</v>
      </c>
      <c r="H6097" s="231">
        <v>3.2110161699999999E-3</v>
      </c>
    </row>
    <row r="6098" spans="1:8">
      <c r="A6098" s="227" t="s">
        <v>125</v>
      </c>
      <c r="B6098" s="227" t="s">
        <v>111</v>
      </c>
      <c r="C6098" s="227" t="s">
        <v>89</v>
      </c>
      <c r="D6098" s="230">
        <v>237</v>
      </c>
      <c r="E6098" s="231">
        <v>6.1822645600000002E-3</v>
      </c>
      <c r="F6098" s="231">
        <v>7.3590578000000005E-4</v>
      </c>
      <c r="G6098" s="231">
        <v>1.6640293100000001E-3</v>
      </c>
      <c r="H6098" s="231">
        <v>3.78232901E-3</v>
      </c>
    </row>
    <row r="6099" spans="1:8">
      <c r="A6099" s="227" t="s">
        <v>125</v>
      </c>
      <c r="B6099" s="227" t="s">
        <v>112</v>
      </c>
      <c r="C6099" s="227" t="s">
        <v>89</v>
      </c>
      <c r="D6099" s="230">
        <v>19</v>
      </c>
      <c r="E6099" s="231">
        <v>5.6688594899999998E-3</v>
      </c>
      <c r="F6099" s="231">
        <v>5.9819658999999998E-4</v>
      </c>
      <c r="G6099" s="231">
        <v>1.57407382E-3</v>
      </c>
      <c r="H6099" s="231">
        <v>3.4965884799999999E-3</v>
      </c>
    </row>
    <row r="6100" spans="1:8">
      <c r="A6100" s="227" t="s">
        <v>125</v>
      </c>
      <c r="B6100" s="227" t="s">
        <v>111</v>
      </c>
      <c r="C6100" s="227" t="s">
        <v>90</v>
      </c>
      <c r="D6100" s="230">
        <v>238</v>
      </c>
      <c r="E6100" s="231">
        <v>7.0803180100000003E-3</v>
      </c>
      <c r="F6100" s="231">
        <v>7.9895129000000004E-4</v>
      </c>
      <c r="G6100" s="231">
        <v>1.6674931300000001E-3</v>
      </c>
      <c r="H6100" s="231">
        <v>4.6138730799999998E-3</v>
      </c>
    </row>
    <row r="6101" spans="1:8">
      <c r="A6101" s="227" t="s">
        <v>125</v>
      </c>
      <c r="B6101" s="227" t="s">
        <v>112</v>
      </c>
      <c r="C6101" s="227" t="s">
        <v>90</v>
      </c>
      <c r="D6101" s="230">
        <v>24</v>
      </c>
      <c r="E6101" s="231">
        <v>7.6687882999999998E-3</v>
      </c>
      <c r="F6101" s="231">
        <v>1.1178624300000001E-3</v>
      </c>
      <c r="G6101" s="231">
        <v>1.6136185400000001E-3</v>
      </c>
      <c r="H6101" s="231">
        <v>4.9373068799999998E-3</v>
      </c>
    </row>
    <row r="6102" spans="1:8">
      <c r="A6102" s="227" t="s">
        <v>125</v>
      </c>
      <c r="B6102" s="227" t="s">
        <v>111</v>
      </c>
      <c r="C6102" s="227" t="s">
        <v>91</v>
      </c>
      <c r="D6102" s="230">
        <v>334</v>
      </c>
      <c r="E6102" s="231">
        <v>4.7454047900000003E-3</v>
      </c>
      <c r="F6102" s="231">
        <v>1.02392413E-3</v>
      </c>
      <c r="G6102" s="231">
        <v>5.0846197999999997E-4</v>
      </c>
      <c r="H6102" s="231">
        <v>3.21301816E-3</v>
      </c>
    </row>
    <row r="6103" spans="1:8">
      <c r="A6103" s="227" t="s">
        <v>125</v>
      </c>
      <c r="B6103" s="227" t="s">
        <v>112</v>
      </c>
      <c r="C6103" s="227" t="s">
        <v>91</v>
      </c>
      <c r="D6103" s="230">
        <v>52</v>
      </c>
      <c r="E6103" s="231">
        <v>4.70129964E-3</v>
      </c>
      <c r="F6103" s="231">
        <v>9.7645097000000004E-4</v>
      </c>
      <c r="G6103" s="231">
        <v>5.1994274999999995E-4</v>
      </c>
      <c r="H6103" s="231">
        <v>3.2049053699999999E-3</v>
      </c>
    </row>
    <row r="6104" spans="1:8">
      <c r="A6104" s="227" t="s">
        <v>125</v>
      </c>
      <c r="B6104" s="227" t="s">
        <v>111</v>
      </c>
      <c r="C6104" s="227" t="s">
        <v>92</v>
      </c>
      <c r="D6104" s="230">
        <v>272</v>
      </c>
      <c r="E6104" s="231">
        <v>6.68981456E-3</v>
      </c>
      <c r="F6104" s="231">
        <v>7.8763252000000001E-4</v>
      </c>
      <c r="G6104" s="231">
        <v>1.4112282999999999E-3</v>
      </c>
      <c r="H6104" s="231">
        <v>4.4909532599999996E-3</v>
      </c>
    </row>
    <row r="6105" spans="1:8">
      <c r="A6105" s="227" t="s">
        <v>125</v>
      </c>
      <c r="B6105" s="227" t="s">
        <v>112</v>
      </c>
      <c r="C6105" s="227" t="s">
        <v>92</v>
      </c>
      <c r="D6105" s="230">
        <v>43</v>
      </c>
      <c r="E6105" s="231">
        <v>5.6031974399999998E-3</v>
      </c>
      <c r="F6105" s="231">
        <v>8.5782711000000002E-4</v>
      </c>
      <c r="G6105" s="231">
        <v>9.8271940000000009E-4</v>
      </c>
      <c r="H6105" s="231">
        <v>3.7626504400000002E-3</v>
      </c>
    </row>
    <row r="6106" spans="1:8">
      <c r="A6106" s="227" t="s">
        <v>125</v>
      </c>
      <c r="B6106" s="227" t="s">
        <v>111</v>
      </c>
      <c r="C6106" s="227" t="s">
        <v>93</v>
      </c>
      <c r="D6106" s="230">
        <v>224</v>
      </c>
      <c r="E6106" s="231">
        <v>7.6111418700000001E-3</v>
      </c>
      <c r="F6106" s="231">
        <v>1.4428320900000001E-3</v>
      </c>
      <c r="G6106" s="231">
        <v>1.6806690000000001E-3</v>
      </c>
      <c r="H6106" s="231">
        <v>4.4876403099999998E-3</v>
      </c>
    </row>
    <row r="6107" spans="1:8">
      <c r="A6107" s="227" t="s">
        <v>125</v>
      </c>
      <c r="B6107" s="227" t="s">
        <v>112</v>
      </c>
      <c r="C6107" s="227" t="s">
        <v>93</v>
      </c>
      <c r="D6107" s="230">
        <v>50</v>
      </c>
      <c r="E6107" s="231">
        <v>6.2564812100000004E-3</v>
      </c>
      <c r="F6107" s="231">
        <v>9.9652752999999992E-4</v>
      </c>
      <c r="G6107" s="231">
        <v>1.65925903E-3</v>
      </c>
      <c r="H6107" s="231">
        <v>3.6006942400000001E-3</v>
      </c>
    </row>
    <row r="6108" spans="1:8">
      <c r="A6108" s="227" t="s">
        <v>125</v>
      </c>
      <c r="B6108" s="227" t="s">
        <v>111</v>
      </c>
      <c r="C6108" s="227" t="s">
        <v>94</v>
      </c>
      <c r="D6108" s="230">
        <v>159</v>
      </c>
      <c r="E6108" s="231">
        <v>7.2000929299999997E-3</v>
      </c>
      <c r="F6108" s="231">
        <v>1.3126744599999999E-3</v>
      </c>
      <c r="G6108" s="231">
        <v>1.7178398599999999E-3</v>
      </c>
      <c r="H6108" s="231">
        <v>4.1695781399999996E-3</v>
      </c>
    </row>
    <row r="6109" spans="1:8">
      <c r="A6109" s="227" t="s">
        <v>125</v>
      </c>
      <c r="B6109" s="227" t="s">
        <v>112</v>
      </c>
      <c r="C6109" s="227" t="s">
        <v>94</v>
      </c>
      <c r="D6109" s="230">
        <v>32</v>
      </c>
      <c r="E6109" s="231">
        <v>5.2477573000000001E-3</v>
      </c>
      <c r="F6109" s="231">
        <v>8.4201366000000004E-4</v>
      </c>
      <c r="G6109" s="231">
        <v>1.40878161E-3</v>
      </c>
      <c r="H6109" s="231">
        <v>2.9969616199999999E-3</v>
      </c>
    </row>
    <row r="6110" spans="1:8">
      <c r="A6110" s="227" t="s">
        <v>125</v>
      </c>
      <c r="B6110" s="227" t="s">
        <v>111</v>
      </c>
      <c r="C6110" s="227" t="s">
        <v>95</v>
      </c>
      <c r="D6110" s="230">
        <v>125</v>
      </c>
      <c r="E6110" s="231">
        <v>7.5713886200000002E-3</v>
      </c>
      <c r="F6110" s="231">
        <v>9.2342569000000002E-4</v>
      </c>
      <c r="G6110" s="231">
        <v>1.22314791E-3</v>
      </c>
      <c r="H6110" s="231">
        <v>5.4248145500000004E-3</v>
      </c>
    </row>
    <row r="6111" spans="1:8">
      <c r="A6111" s="227" t="s">
        <v>125</v>
      </c>
      <c r="B6111" s="227" t="s">
        <v>112</v>
      </c>
      <c r="C6111" s="227" t="s">
        <v>95</v>
      </c>
      <c r="D6111" s="230">
        <v>16</v>
      </c>
      <c r="E6111" s="231">
        <v>9.5710356199999996E-3</v>
      </c>
      <c r="F6111" s="231">
        <v>1.0127312000000001E-3</v>
      </c>
      <c r="G6111" s="231">
        <v>2.51953115E-3</v>
      </c>
      <c r="H6111" s="231">
        <v>6.0387729100000002E-3</v>
      </c>
    </row>
    <row r="6112" spans="1:8">
      <c r="A6112" s="227" t="s">
        <v>125</v>
      </c>
      <c r="B6112" s="227" t="s">
        <v>111</v>
      </c>
      <c r="C6112" s="227" t="s">
        <v>96</v>
      </c>
      <c r="D6112" s="230">
        <v>304</v>
      </c>
      <c r="E6112" s="231">
        <v>5.6647856500000003E-3</v>
      </c>
      <c r="F6112" s="231">
        <v>8.1650500999999999E-4</v>
      </c>
      <c r="G6112" s="231">
        <v>1.1751489999999999E-3</v>
      </c>
      <c r="H6112" s="231">
        <v>3.6731311399999999E-3</v>
      </c>
    </row>
    <row r="6113" spans="1:8">
      <c r="A6113" s="227" t="s">
        <v>125</v>
      </c>
      <c r="B6113" s="227" t="s">
        <v>112</v>
      </c>
      <c r="C6113" s="227" t="s">
        <v>96</v>
      </c>
      <c r="D6113" s="230">
        <v>41</v>
      </c>
      <c r="E6113" s="231">
        <v>5.1041664200000003E-3</v>
      </c>
      <c r="F6113" s="231">
        <v>5.840671E-4</v>
      </c>
      <c r="G6113" s="231">
        <v>9.9254718000000002E-4</v>
      </c>
      <c r="H6113" s="231">
        <v>3.52755172E-3</v>
      </c>
    </row>
    <row r="6114" spans="1:8">
      <c r="A6114" s="227" t="s">
        <v>125</v>
      </c>
      <c r="B6114" s="227" t="s">
        <v>111</v>
      </c>
      <c r="C6114" s="227" t="s">
        <v>97</v>
      </c>
      <c r="D6114" s="230">
        <v>151</v>
      </c>
      <c r="E6114" s="231">
        <v>7.4184446899999996E-3</v>
      </c>
      <c r="F6114" s="231">
        <v>9.9912592000000002E-4</v>
      </c>
      <c r="G6114" s="231">
        <v>2.2766431100000001E-3</v>
      </c>
      <c r="H6114" s="231">
        <v>4.1426751399999996E-3</v>
      </c>
    </row>
    <row r="6115" spans="1:8">
      <c r="A6115" s="227" t="s">
        <v>125</v>
      </c>
      <c r="B6115" s="227" t="s">
        <v>112</v>
      </c>
      <c r="C6115" s="227" t="s">
        <v>97</v>
      </c>
      <c r="D6115" s="230">
        <v>31</v>
      </c>
      <c r="E6115" s="231">
        <v>5.6197726800000002E-3</v>
      </c>
      <c r="F6115" s="231">
        <v>6.4628117000000004E-4</v>
      </c>
      <c r="G6115" s="231">
        <v>1.7152028599999999E-3</v>
      </c>
      <c r="H6115" s="231">
        <v>3.2582883400000002E-3</v>
      </c>
    </row>
    <row r="6116" spans="1:8">
      <c r="A6116" s="227" t="s">
        <v>125</v>
      </c>
      <c r="B6116" s="227" t="s">
        <v>111</v>
      </c>
      <c r="C6116" s="227" t="s">
        <v>98</v>
      </c>
      <c r="D6116" s="230">
        <v>152</v>
      </c>
      <c r="E6116" s="231">
        <v>7.18551999E-3</v>
      </c>
      <c r="F6116" s="231">
        <v>3.9778243000000002E-4</v>
      </c>
      <c r="G6116" s="231">
        <v>1.62136002E-3</v>
      </c>
      <c r="H6116" s="231">
        <v>5.1544222700000003E-3</v>
      </c>
    </row>
    <row r="6117" spans="1:8">
      <c r="A6117" s="227" t="s">
        <v>125</v>
      </c>
      <c r="B6117" s="227" t="s">
        <v>112</v>
      </c>
      <c r="C6117" s="227" t="s">
        <v>98</v>
      </c>
      <c r="D6117" s="230">
        <v>27</v>
      </c>
      <c r="E6117" s="231">
        <v>5.4981136499999998E-3</v>
      </c>
      <c r="F6117" s="231">
        <v>2.0361770999999999E-4</v>
      </c>
      <c r="G6117" s="231">
        <v>1.57921792E-3</v>
      </c>
      <c r="H6117" s="231">
        <v>3.70198883E-3</v>
      </c>
    </row>
    <row r="6118" spans="1:8">
      <c r="A6118" s="227" t="s">
        <v>125</v>
      </c>
      <c r="B6118" s="227" t="s">
        <v>111</v>
      </c>
      <c r="C6118" s="227" t="s">
        <v>99</v>
      </c>
      <c r="D6118" s="230">
        <v>346</v>
      </c>
      <c r="E6118" s="231">
        <v>5.8178787000000001E-3</v>
      </c>
      <c r="F6118" s="231">
        <v>1.2460190600000001E-3</v>
      </c>
      <c r="G6118" s="231">
        <v>9.6342433000000003E-4</v>
      </c>
      <c r="H6118" s="231">
        <v>3.6084347800000001E-3</v>
      </c>
    </row>
    <row r="6119" spans="1:8">
      <c r="A6119" s="227" t="s">
        <v>125</v>
      </c>
      <c r="B6119" s="227" t="s">
        <v>112</v>
      </c>
      <c r="C6119" s="227" t="s">
        <v>99</v>
      </c>
      <c r="D6119" s="230">
        <v>40</v>
      </c>
      <c r="E6119" s="231">
        <v>5.7164349699999999E-3</v>
      </c>
      <c r="F6119" s="231">
        <v>1.36921273E-3</v>
      </c>
      <c r="G6119" s="231">
        <v>8.7847195000000002E-4</v>
      </c>
      <c r="H6119" s="231">
        <v>3.4687497500000002E-3</v>
      </c>
    </row>
    <row r="6120" spans="1:8">
      <c r="A6120" s="227" t="s">
        <v>125</v>
      </c>
      <c r="B6120" s="227" t="s">
        <v>111</v>
      </c>
      <c r="C6120" s="227" t="s">
        <v>100</v>
      </c>
      <c r="D6120" s="230">
        <v>374</v>
      </c>
      <c r="E6120" s="231">
        <v>7.2996816299999998E-3</v>
      </c>
      <c r="F6120" s="231">
        <v>1.3479461500000001E-3</v>
      </c>
      <c r="G6120" s="231">
        <v>1.0565827700000001E-3</v>
      </c>
      <c r="H6120" s="231">
        <v>4.8951213200000001E-3</v>
      </c>
    </row>
    <row r="6121" spans="1:8">
      <c r="A6121" s="227" t="s">
        <v>125</v>
      </c>
      <c r="B6121" s="227" t="s">
        <v>112</v>
      </c>
      <c r="C6121" s="227" t="s">
        <v>100</v>
      </c>
      <c r="D6121" s="230">
        <v>33</v>
      </c>
      <c r="E6121" s="231">
        <v>6.7532966199999999E-3</v>
      </c>
      <c r="F6121" s="231">
        <v>1.3608302900000001E-3</v>
      </c>
      <c r="G6121" s="231">
        <v>1.4095817000000001E-3</v>
      </c>
      <c r="H6121" s="231">
        <v>3.9828842099999999E-3</v>
      </c>
    </row>
    <row r="6122" spans="1:8">
      <c r="A6122" s="227" t="s">
        <v>125</v>
      </c>
      <c r="B6122" s="227" t="s">
        <v>111</v>
      </c>
      <c r="C6122" s="227" t="s">
        <v>101</v>
      </c>
      <c r="D6122" s="230">
        <v>158</v>
      </c>
      <c r="E6122" s="231">
        <v>7.3775929600000002E-3</v>
      </c>
      <c r="F6122" s="231">
        <v>7.2008298000000002E-4</v>
      </c>
      <c r="G6122" s="231">
        <v>2.2323309699999998E-3</v>
      </c>
      <c r="H6122" s="231">
        <v>4.4251784999999998E-3</v>
      </c>
    </row>
    <row r="6123" spans="1:8">
      <c r="A6123" s="227" t="s">
        <v>125</v>
      </c>
      <c r="B6123" s="227" t="s">
        <v>112</v>
      </c>
      <c r="C6123" s="227" t="s">
        <v>101</v>
      </c>
      <c r="D6123" s="230">
        <v>22</v>
      </c>
      <c r="E6123" s="231">
        <v>6.3283878399999997E-3</v>
      </c>
      <c r="F6123" s="231">
        <v>6.3657389E-4</v>
      </c>
      <c r="G6123" s="231">
        <v>1.8344905199999999E-3</v>
      </c>
      <c r="H6123" s="231">
        <v>3.85732294E-3</v>
      </c>
    </row>
    <row r="6124" spans="1:8">
      <c r="A6124" s="227" t="s">
        <v>125</v>
      </c>
      <c r="B6124" s="227" t="s">
        <v>111</v>
      </c>
      <c r="C6124" s="227" t="s">
        <v>102</v>
      </c>
      <c r="D6124" s="230">
        <v>265</v>
      </c>
      <c r="E6124" s="231">
        <v>5.9369756599999997E-3</v>
      </c>
      <c r="F6124" s="231">
        <v>9.5374714E-4</v>
      </c>
      <c r="G6124" s="231">
        <v>9.2186383000000002E-4</v>
      </c>
      <c r="H6124" s="231">
        <v>4.0613641899999997E-3</v>
      </c>
    </row>
    <row r="6125" spans="1:8">
      <c r="A6125" s="227" t="s">
        <v>125</v>
      </c>
      <c r="B6125" s="227" t="s">
        <v>112</v>
      </c>
      <c r="C6125" s="227" t="s">
        <v>102</v>
      </c>
      <c r="D6125" s="230">
        <v>44</v>
      </c>
      <c r="E6125" s="231">
        <v>5.3495893800000003E-3</v>
      </c>
      <c r="F6125" s="231">
        <v>8.1071108999999995E-4</v>
      </c>
      <c r="G6125" s="231">
        <v>8.3307005000000001E-4</v>
      </c>
      <c r="H6125" s="231">
        <v>3.7058078700000002E-3</v>
      </c>
    </row>
    <row r="6126" spans="1:8">
      <c r="A6126" s="227" t="s">
        <v>125</v>
      </c>
      <c r="B6126" s="227" t="s">
        <v>111</v>
      </c>
      <c r="C6126" s="227" t="s">
        <v>103</v>
      </c>
      <c r="D6126" s="230">
        <v>297</v>
      </c>
      <c r="E6126" s="231">
        <v>4.6678978799999998E-3</v>
      </c>
      <c r="F6126" s="231">
        <v>9.2304191000000004E-4</v>
      </c>
      <c r="G6126" s="231">
        <v>6.2238877000000005E-4</v>
      </c>
      <c r="H6126" s="231">
        <v>3.1224667300000001E-3</v>
      </c>
    </row>
    <row r="6127" spans="1:8">
      <c r="A6127" s="227" t="s">
        <v>125</v>
      </c>
      <c r="B6127" s="227" t="s">
        <v>112</v>
      </c>
      <c r="C6127" s="227" t="s">
        <v>103</v>
      </c>
      <c r="D6127" s="230">
        <v>45</v>
      </c>
      <c r="E6127" s="231">
        <v>5.1093104699999996E-3</v>
      </c>
      <c r="F6127" s="231">
        <v>1.2893516099999999E-3</v>
      </c>
      <c r="G6127" s="231">
        <v>5.9002030000000001E-4</v>
      </c>
      <c r="H6127" s="231">
        <v>3.2299379999999999E-3</v>
      </c>
    </row>
    <row r="6128" spans="1:8">
      <c r="A6128" s="227" t="s">
        <v>125</v>
      </c>
      <c r="B6128" s="227" t="s">
        <v>111</v>
      </c>
      <c r="C6128" s="227" t="s">
        <v>104</v>
      </c>
      <c r="D6128" s="230">
        <v>78</v>
      </c>
      <c r="E6128" s="231">
        <v>7.8252609699999993E-3</v>
      </c>
      <c r="F6128" s="231">
        <v>1.1234268600000001E-3</v>
      </c>
      <c r="G6128" s="231">
        <v>1.7389302200000001E-3</v>
      </c>
      <c r="H6128" s="231">
        <v>4.9629033299999998E-3</v>
      </c>
    </row>
    <row r="6129" spans="1:8">
      <c r="A6129" s="227" t="s">
        <v>125</v>
      </c>
      <c r="B6129" s="227" t="s">
        <v>112</v>
      </c>
      <c r="C6129" s="227" t="s">
        <v>104</v>
      </c>
      <c r="D6129" s="230">
        <v>15</v>
      </c>
      <c r="E6129" s="231">
        <v>6.5694441999999999E-3</v>
      </c>
      <c r="F6129" s="231">
        <v>8.5262314000000004E-4</v>
      </c>
      <c r="G6129" s="231">
        <v>1.51697517E-3</v>
      </c>
      <c r="H6129" s="231">
        <v>4.1998455500000002E-3</v>
      </c>
    </row>
    <row r="6130" spans="1:8">
      <c r="A6130" s="227" t="s">
        <v>125</v>
      </c>
      <c r="B6130" s="227" t="s">
        <v>111</v>
      </c>
      <c r="C6130" s="227" t="s">
        <v>105</v>
      </c>
      <c r="D6130" s="230">
        <v>750</v>
      </c>
      <c r="E6130" s="231">
        <v>5.1368361799999998E-3</v>
      </c>
      <c r="F6130" s="231">
        <v>1.1773917399999999E-3</v>
      </c>
      <c r="G6130" s="231">
        <v>8.6379607000000005E-4</v>
      </c>
      <c r="H6130" s="231">
        <v>3.0956479099999998E-3</v>
      </c>
    </row>
    <row r="6131" spans="1:8">
      <c r="A6131" s="227" t="s">
        <v>125</v>
      </c>
      <c r="B6131" s="227" t="s">
        <v>112</v>
      </c>
      <c r="C6131" s="227" t="s">
        <v>105</v>
      </c>
      <c r="D6131" s="230">
        <v>89</v>
      </c>
      <c r="E6131" s="231">
        <v>4.7934870900000004E-3</v>
      </c>
      <c r="F6131" s="231">
        <v>1.16924135E-3</v>
      </c>
      <c r="G6131" s="231">
        <v>8.2019845999999996E-4</v>
      </c>
      <c r="H6131" s="231">
        <v>2.80404679E-3</v>
      </c>
    </row>
    <row r="6132" spans="1:8">
      <c r="A6132" s="227" t="s">
        <v>125</v>
      </c>
      <c r="B6132" s="227" t="s">
        <v>111</v>
      </c>
      <c r="C6132" s="227" t="s">
        <v>106</v>
      </c>
      <c r="D6132" s="230">
        <v>177</v>
      </c>
      <c r="E6132" s="231">
        <v>6.1785282E-3</v>
      </c>
      <c r="F6132" s="231">
        <v>9.4063850999999996E-4</v>
      </c>
      <c r="G6132" s="231">
        <v>1.64410677E-3</v>
      </c>
      <c r="H6132" s="231">
        <v>3.5937824299999998E-3</v>
      </c>
    </row>
    <row r="6133" spans="1:8">
      <c r="A6133" s="227" t="s">
        <v>125</v>
      </c>
      <c r="B6133" s="227" t="s">
        <v>112</v>
      </c>
      <c r="C6133" s="227" t="s">
        <v>106</v>
      </c>
      <c r="D6133" s="230">
        <v>37</v>
      </c>
      <c r="E6133" s="231">
        <v>7.0664412099999997E-3</v>
      </c>
      <c r="F6133" s="231">
        <v>8.6492717000000001E-4</v>
      </c>
      <c r="G6133" s="231">
        <v>2.07332304E-3</v>
      </c>
      <c r="H6133" s="231">
        <v>4.1281904400000003E-3</v>
      </c>
    </row>
    <row r="6134" spans="1:8">
      <c r="A6134" s="227" t="s">
        <v>125</v>
      </c>
      <c r="B6134" s="227" t="s">
        <v>111</v>
      </c>
      <c r="C6134" s="227" t="s">
        <v>107</v>
      </c>
      <c r="D6134" s="230">
        <v>535</v>
      </c>
      <c r="E6134" s="231">
        <v>5.6312735600000004E-3</v>
      </c>
      <c r="F6134" s="231">
        <v>9.8349317999999993E-4</v>
      </c>
      <c r="G6134" s="231">
        <v>1.0869892000000001E-3</v>
      </c>
      <c r="H6134" s="231">
        <v>3.5607906800000002E-3</v>
      </c>
    </row>
    <row r="6135" spans="1:8">
      <c r="A6135" s="227" t="s">
        <v>125</v>
      </c>
      <c r="B6135" s="227" t="s">
        <v>112</v>
      </c>
      <c r="C6135" s="227" t="s">
        <v>107</v>
      </c>
      <c r="D6135" s="230">
        <v>37</v>
      </c>
      <c r="E6135" s="231">
        <v>5.1829953199999997E-3</v>
      </c>
      <c r="F6135" s="231">
        <v>9.9318042999999999E-4</v>
      </c>
      <c r="G6135" s="231">
        <v>1.1458331E-3</v>
      </c>
      <c r="H6135" s="231">
        <v>3.0439812199999998E-3</v>
      </c>
    </row>
    <row r="6136" spans="1:8">
      <c r="A6136" s="227" t="s">
        <v>126</v>
      </c>
      <c r="B6136" s="227" t="s">
        <v>111</v>
      </c>
      <c r="C6136" s="227" t="s">
        <v>58</v>
      </c>
      <c r="D6136" s="230">
        <v>13549</v>
      </c>
      <c r="E6136" s="231">
        <v>5.9034540900000003E-3</v>
      </c>
      <c r="F6136" s="231">
        <v>1.0422934400000001E-3</v>
      </c>
      <c r="G6136" s="231">
        <v>1.1326188799999999E-3</v>
      </c>
      <c r="H6136" s="231">
        <v>3.7284165699999999E-3</v>
      </c>
    </row>
    <row r="6137" spans="1:8">
      <c r="A6137" s="227" t="s">
        <v>126</v>
      </c>
      <c r="B6137" s="227" t="s">
        <v>112</v>
      </c>
      <c r="C6137" s="227" t="s">
        <v>58</v>
      </c>
      <c r="D6137" s="230">
        <v>1925</v>
      </c>
      <c r="E6137" s="231">
        <v>5.5601548800000003E-3</v>
      </c>
      <c r="F6137" s="231">
        <v>1.0145620499999999E-3</v>
      </c>
      <c r="G6137" s="231">
        <v>1.13575012E-3</v>
      </c>
      <c r="H6137" s="231">
        <v>3.4097159699999998E-3</v>
      </c>
    </row>
    <row r="6138" spans="1:8">
      <c r="A6138" s="227" t="s">
        <v>126</v>
      </c>
      <c r="B6138" s="227" t="s">
        <v>111</v>
      </c>
      <c r="C6138" s="227" t="s">
        <v>63</v>
      </c>
      <c r="D6138" s="230">
        <v>327</v>
      </c>
      <c r="E6138" s="231">
        <v>6.0805652300000004E-3</v>
      </c>
      <c r="F6138" s="231">
        <v>1.14894782E-3</v>
      </c>
      <c r="G6138" s="231">
        <v>1.14204586E-3</v>
      </c>
      <c r="H6138" s="231">
        <v>3.7895710500000001E-3</v>
      </c>
    </row>
    <row r="6139" spans="1:8">
      <c r="A6139" s="227" t="s">
        <v>126</v>
      </c>
      <c r="B6139" s="227" t="s">
        <v>112</v>
      </c>
      <c r="C6139" s="227" t="s">
        <v>63</v>
      </c>
      <c r="D6139" s="230">
        <v>28</v>
      </c>
      <c r="E6139" s="231">
        <v>5.3840110000000002E-3</v>
      </c>
      <c r="F6139" s="231">
        <v>1.09995009E-3</v>
      </c>
      <c r="G6139" s="231">
        <v>1.0061174999999999E-3</v>
      </c>
      <c r="H6139" s="231">
        <v>3.2779429200000001E-3</v>
      </c>
    </row>
    <row r="6140" spans="1:8">
      <c r="A6140" s="227" t="s">
        <v>126</v>
      </c>
      <c r="B6140" s="227" t="s">
        <v>111</v>
      </c>
      <c r="C6140" s="227" t="s">
        <v>64</v>
      </c>
      <c r="D6140" s="230">
        <v>157</v>
      </c>
      <c r="E6140" s="231">
        <v>5.7234162400000002E-3</v>
      </c>
      <c r="F6140" s="231">
        <v>7.0247970999999998E-4</v>
      </c>
      <c r="G6140" s="231">
        <v>1.6845804499999999E-3</v>
      </c>
      <c r="H6140" s="231">
        <v>3.3363556100000002E-3</v>
      </c>
    </row>
    <row r="6141" spans="1:8">
      <c r="A6141" s="227" t="s">
        <v>126</v>
      </c>
      <c r="B6141" s="227" t="s">
        <v>112</v>
      </c>
      <c r="C6141" s="227" t="s">
        <v>64</v>
      </c>
      <c r="D6141" s="230">
        <v>25</v>
      </c>
      <c r="E6141" s="231">
        <v>5.1499997400000002E-3</v>
      </c>
      <c r="F6141" s="231">
        <v>7.1805529999999999E-4</v>
      </c>
      <c r="G6141" s="231">
        <v>1.4935183199999999E-3</v>
      </c>
      <c r="H6141" s="231">
        <v>2.93842568E-3</v>
      </c>
    </row>
    <row r="6142" spans="1:8">
      <c r="A6142" s="227" t="s">
        <v>126</v>
      </c>
      <c r="B6142" s="227" t="s">
        <v>111</v>
      </c>
      <c r="C6142" s="227" t="s">
        <v>65</v>
      </c>
      <c r="D6142" s="230">
        <v>173</v>
      </c>
      <c r="E6142" s="231">
        <v>6.6397717499999996E-3</v>
      </c>
      <c r="F6142" s="231">
        <v>1.2766937199999999E-3</v>
      </c>
      <c r="G6142" s="231">
        <v>9.6499655000000005E-4</v>
      </c>
      <c r="H6142" s="231">
        <v>4.3980809899999999E-3</v>
      </c>
    </row>
    <row r="6143" spans="1:8">
      <c r="A6143" s="227" t="s">
        <v>126</v>
      </c>
      <c r="B6143" s="227" t="s">
        <v>112</v>
      </c>
      <c r="C6143" s="227" t="s">
        <v>65</v>
      </c>
      <c r="D6143" s="230">
        <v>33</v>
      </c>
      <c r="E6143" s="231">
        <v>6.0367562399999998E-3</v>
      </c>
      <c r="F6143" s="231">
        <v>1.05113612E-3</v>
      </c>
      <c r="G6143" s="231">
        <v>8.3508672999999998E-4</v>
      </c>
      <c r="H6143" s="231">
        <v>4.1505328400000003E-3</v>
      </c>
    </row>
    <row r="6144" spans="1:8">
      <c r="A6144" s="227" t="s">
        <v>126</v>
      </c>
      <c r="B6144" s="227" t="s">
        <v>111</v>
      </c>
      <c r="C6144" s="227" t="s">
        <v>66</v>
      </c>
      <c r="D6144" s="230">
        <v>200</v>
      </c>
      <c r="E6144" s="231">
        <v>6.8586803000000003E-3</v>
      </c>
      <c r="F6144" s="231">
        <v>1.1718747500000001E-3</v>
      </c>
      <c r="G6144" s="231">
        <v>1.1184603899999999E-3</v>
      </c>
      <c r="H6144" s="231">
        <v>4.5683446700000001E-3</v>
      </c>
    </row>
    <row r="6145" spans="1:8">
      <c r="A6145" s="227" t="s">
        <v>126</v>
      </c>
      <c r="B6145" s="227" t="s">
        <v>112</v>
      </c>
      <c r="C6145" s="227" t="s">
        <v>66</v>
      </c>
      <c r="D6145" s="230">
        <v>36</v>
      </c>
      <c r="E6145" s="231">
        <v>6.7171422700000004E-3</v>
      </c>
      <c r="F6145" s="231">
        <v>1.31687221E-3</v>
      </c>
      <c r="G6145" s="231">
        <v>1.2387471700000001E-3</v>
      </c>
      <c r="H6145" s="231">
        <v>4.1615224100000001E-3</v>
      </c>
    </row>
    <row r="6146" spans="1:8">
      <c r="A6146" s="227" t="s">
        <v>126</v>
      </c>
      <c r="B6146" s="227" t="s">
        <v>111</v>
      </c>
      <c r="C6146" s="227" t="s">
        <v>67</v>
      </c>
      <c r="D6146" s="230">
        <v>196</v>
      </c>
      <c r="E6146" s="231">
        <v>6.8122871700000004E-3</v>
      </c>
      <c r="F6146" s="231">
        <v>6.8044901999999999E-4</v>
      </c>
      <c r="G6146" s="231">
        <v>1.3141295800000001E-3</v>
      </c>
      <c r="H6146" s="231">
        <v>4.8177081E-3</v>
      </c>
    </row>
    <row r="6147" spans="1:8">
      <c r="A6147" s="227" t="s">
        <v>126</v>
      </c>
      <c r="B6147" s="227" t="s">
        <v>112</v>
      </c>
      <c r="C6147" s="227" t="s">
        <v>67</v>
      </c>
      <c r="D6147" s="230">
        <v>20</v>
      </c>
      <c r="E6147" s="231">
        <v>5.2355321099999998E-3</v>
      </c>
      <c r="F6147" s="231">
        <v>5.4629617000000001E-4</v>
      </c>
      <c r="G6147" s="231">
        <v>1.3749997799999999E-3</v>
      </c>
      <c r="H6147" s="231">
        <v>3.31423586E-3</v>
      </c>
    </row>
    <row r="6148" spans="1:8">
      <c r="A6148" s="227" t="s">
        <v>126</v>
      </c>
      <c r="B6148" s="227" t="s">
        <v>111</v>
      </c>
      <c r="C6148" s="227" t="s">
        <v>68</v>
      </c>
      <c r="D6148" s="230">
        <v>207</v>
      </c>
      <c r="E6148" s="231">
        <v>6.8193100100000003E-3</v>
      </c>
      <c r="F6148" s="231">
        <v>1.4023078500000001E-3</v>
      </c>
      <c r="G6148" s="231">
        <v>1.40124549E-3</v>
      </c>
      <c r="H6148" s="231">
        <v>4.0157561499999999E-3</v>
      </c>
    </row>
    <row r="6149" spans="1:8">
      <c r="A6149" s="227" t="s">
        <v>126</v>
      </c>
      <c r="B6149" s="227" t="s">
        <v>112</v>
      </c>
      <c r="C6149" s="227" t="s">
        <v>68</v>
      </c>
      <c r="D6149" s="230">
        <v>18</v>
      </c>
      <c r="E6149" s="231">
        <v>7.2897373700000004E-3</v>
      </c>
      <c r="F6149" s="231">
        <v>1.3175150699999999E-3</v>
      </c>
      <c r="G6149" s="231">
        <v>1.6306581700000001E-3</v>
      </c>
      <c r="H6149" s="231">
        <v>4.3415634900000003E-3</v>
      </c>
    </row>
    <row r="6150" spans="1:8">
      <c r="A6150" s="227" t="s">
        <v>126</v>
      </c>
      <c r="B6150" s="227" t="s">
        <v>111</v>
      </c>
      <c r="C6150" s="227" t="s">
        <v>69</v>
      </c>
      <c r="D6150" s="230">
        <v>127</v>
      </c>
      <c r="E6150" s="231">
        <v>4.6089418400000002E-3</v>
      </c>
      <c r="F6150" s="231">
        <v>8.5957982000000005E-4</v>
      </c>
      <c r="G6150" s="231">
        <v>5.4389008E-4</v>
      </c>
      <c r="H6150" s="231">
        <v>3.2054714799999999E-3</v>
      </c>
    </row>
    <row r="6151" spans="1:8">
      <c r="A6151" s="227" t="s">
        <v>126</v>
      </c>
      <c r="B6151" s="227" t="s">
        <v>112</v>
      </c>
      <c r="C6151" s="227" t="s">
        <v>69</v>
      </c>
      <c r="D6151" s="230">
        <v>9</v>
      </c>
      <c r="E6151" s="231">
        <v>3.52366241E-3</v>
      </c>
      <c r="F6151" s="231">
        <v>8.9891951E-4</v>
      </c>
      <c r="G6151" s="231">
        <v>3.4850785999999999E-4</v>
      </c>
      <c r="H6151" s="231">
        <v>2.2762343999999999E-3</v>
      </c>
    </row>
    <row r="6152" spans="1:8">
      <c r="A6152" s="227" t="s">
        <v>126</v>
      </c>
      <c r="B6152" s="227" t="s">
        <v>111</v>
      </c>
      <c r="C6152" s="227" t="s">
        <v>70</v>
      </c>
      <c r="D6152" s="230">
        <v>128</v>
      </c>
      <c r="E6152" s="231">
        <v>7.2993523199999999E-3</v>
      </c>
      <c r="F6152" s="231">
        <v>1.16219956E-3</v>
      </c>
      <c r="G6152" s="231">
        <v>1.7306855300000001E-3</v>
      </c>
      <c r="H6152" s="231">
        <v>4.4064667799999999E-3</v>
      </c>
    </row>
    <row r="6153" spans="1:8">
      <c r="A6153" s="227" t="s">
        <v>126</v>
      </c>
      <c r="B6153" s="227" t="s">
        <v>112</v>
      </c>
      <c r="C6153" s="227" t="s">
        <v>70</v>
      </c>
      <c r="D6153" s="230">
        <v>25</v>
      </c>
      <c r="E6153" s="231">
        <v>7.67824049E-3</v>
      </c>
      <c r="F6153" s="231">
        <v>9.4861090999999995E-4</v>
      </c>
      <c r="G6153" s="231">
        <v>1.8763886000000001E-3</v>
      </c>
      <c r="H6153" s="231">
        <v>4.8532405500000004E-3</v>
      </c>
    </row>
    <row r="6154" spans="1:8">
      <c r="A6154" s="227" t="s">
        <v>126</v>
      </c>
      <c r="B6154" s="227" t="s">
        <v>111</v>
      </c>
      <c r="C6154" s="227" t="s">
        <v>71</v>
      </c>
      <c r="D6154" s="230">
        <v>133</v>
      </c>
      <c r="E6154" s="231">
        <v>6.6160189600000001E-3</v>
      </c>
      <c r="F6154" s="231">
        <v>4.5069247000000001E-4</v>
      </c>
      <c r="G6154" s="231">
        <v>1.5075011600000001E-3</v>
      </c>
      <c r="H6154" s="231">
        <v>4.6578248799999996E-3</v>
      </c>
    </row>
    <row r="6155" spans="1:8">
      <c r="A6155" s="227" t="s">
        <v>126</v>
      </c>
      <c r="B6155" s="227" t="s">
        <v>112</v>
      </c>
      <c r="C6155" s="227" t="s">
        <v>71</v>
      </c>
      <c r="D6155" s="230">
        <v>17</v>
      </c>
      <c r="E6155" s="231">
        <v>6.5407133099999997E-3</v>
      </c>
      <c r="F6155" s="231">
        <v>5.1470566999999999E-4</v>
      </c>
      <c r="G6155" s="231">
        <v>2.1412034599999998E-3</v>
      </c>
      <c r="H6155" s="231">
        <v>3.8848037500000001E-3</v>
      </c>
    </row>
    <row r="6156" spans="1:8">
      <c r="A6156" s="227" t="s">
        <v>126</v>
      </c>
      <c r="B6156" s="227" t="s">
        <v>111</v>
      </c>
      <c r="C6156" s="227" t="s">
        <v>72</v>
      </c>
      <c r="D6156" s="230">
        <v>232</v>
      </c>
      <c r="E6156" s="231">
        <v>7.1476390299999998E-3</v>
      </c>
      <c r="F6156" s="231">
        <v>1.18659179E-3</v>
      </c>
      <c r="G6156" s="231">
        <v>1.8689134099999999E-3</v>
      </c>
      <c r="H6156" s="231">
        <v>4.0921333799999998E-3</v>
      </c>
    </row>
    <row r="6157" spans="1:8">
      <c r="A6157" s="227" t="s">
        <v>126</v>
      </c>
      <c r="B6157" s="227" t="s">
        <v>112</v>
      </c>
      <c r="C6157" s="227" t="s">
        <v>72</v>
      </c>
      <c r="D6157" s="230">
        <v>22</v>
      </c>
      <c r="E6157" s="231">
        <v>6.1610898599999998E-3</v>
      </c>
      <c r="F6157" s="231">
        <v>1.4025671E-3</v>
      </c>
      <c r="G6157" s="231">
        <v>1.83712092E-3</v>
      </c>
      <c r="H6157" s="231">
        <v>2.92140125E-3</v>
      </c>
    </row>
    <row r="6158" spans="1:8">
      <c r="A6158" s="227" t="s">
        <v>126</v>
      </c>
      <c r="B6158" s="227" t="s">
        <v>111</v>
      </c>
      <c r="C6158" s="227" t="s">
        <v>73</v>
      </c>
      <c r="D6158" s="230">
        <v>409</v>
      </c>
      <c r="E6158" s="231">
        <v>7.0821445499999998E-3</v>
      </c>
      <c r="F6158" s="231">
        <v>1.09656545E-3</v>
      </c>
      <c r="G6158" s="231">
        <v>1.68358892E-3</v>
      </c>
      <c r="H6158" s="231">
        <v>4.3019896999999998E-3</v>
      </c>
    </row>
    <row r="6159" spans="1:8">
      <c r="A6159" s="227" t="s">
        <v>126</v>
      </c>
      <c r="B6159" s="227" t="s">
        <v>112</v>
      </c>
      <c r="C6159" s="227" t="s">
        <v>73</v>
      </c>
      <c r="D6159" s="230">
        <v>64</v>
      </c>
      <c r="E6159" s="231">
        <v>6.5993921300000003E-3</v>
      </c>
      <c r="F6159" s="231">
        <v>1.0201458700000001E-3</v>
      </c>
      <c r="G6159" s="231">
        <v>1.5411600699999999E-3</v>
      </c>
      <c r="H6159" s="231">
        <v>4.0380857000000001E-3</v>
      </c>
    </row>
    <row r="6160" spans="1:8">
      <c r="A6160" s="227" t="s">
        <v>126</v>
      </c>
      <c r="B6160" s="227" t="s">
        <v>111</v>
      </c>
      <c r="C6160" s="227" t="s">
        <v>74</v>
      </c>
      <c r="D6160" s="230">
        <v>339</v>
      </c>
      <c r="E6160" s="231">
        <v>7.3776355100000001E-3</v>
      </c>
      <c r="F6160" s="231">
        <v>1.13661482E-3</v>
      </c>
      <c r="G6160" s="231">
        <v>1.7627415100000001E-3</v>
      </c>
      <c r="H6160" s="231">
        <v>4.4782787400000001E-3</v>
      </c>
    </row>
    <row r="6161" spans="1:8">
      <c r="A6161" s="227" t="s">
        <v>126</v>
      </c>
      <c r="B6161" s="227" t="s">
        <v>112</v>
      </c>
      <c r="C6161" s="227" t="s">
        <v>74</v>
      </c>
      <c r="D6161" s="230">
        <v>69</v>
      </c>
      <c r="E6161" s="231">
        <v>6.0663242199999997E-3</v>
      </c>
      <c r="F6161" s="231">
        <v>1.0624662299999999E-3</v>
      </c>
      <c r="G6161" s="231">
        <v>1.53499037E-3</v>
      </c>
      <c r="H6161" s="231">
        <v>3.4688671599999998E-3</v>
      </c>
    </row>
    <row r="6162" spans="1:8">
      <c r="A6162" s="227" t="s">
        <v>126</v>
      </c>
      <c r="B6162" s="227" t="s">
        <v>111</v>
      </c>
      <c r="C6162" s="227" t="s">
        <v>75</v>
      </c>
      <c r="D6162" s="230">
        <v>210</v>
      </c>
      <c r="E6162" s="231">
        <v>5.8649137699999998E-3</v>
      </c>
      <c r="F6162" s="231">
        <v>8.0594111000000001E-4</v>
      </c>
      <c r="G6162" s="231">
        <v>1.2560072900000001E-3</v>
      </c>
      <c r="H6162" s="231">
        <v>3.8029649200000001E-3</v>
      </c>
    </row>
    <row r="6163" spans="1:8">
      <c r="A6163" s="227" t="s">
        <v>126</v>
      </c>
      <c r="B6163" s="227" t="s">
        <v>112</v>
      </c>
      <c r="C6163" s="227" t="s">
        <v>75</v>
      </c>
      <c r="D6163" s="230">
        <v>9</v>
      </c>
      <c r="E6163" s="231">
        <v>5.8474791600000003E-3</v>
      </c>
      <c r="F6163" s="231">
        <v>6.9958811000000001E-4</v>
      </c>
      <c r="G6163" s="231">
        <v>1.20884752E-3</v>
      </c>
      <c r="H6163" s="231">
        <v>3.9390429699999998E-3</v>
      </c>
    </row>
    <row r="6164" spans="1:8">
      <c r="A6164" s="227" t="s">
        <v>126</v>
      </c>
      <c r="B6164" s="227" t="s">
        <v>111</v>
      </c>
      <c r="C6164" s="227" t="s">
        <v>76</v>
      </c>
      <c r="D6164" s="230">
        <v>187</v>
      </c>
      <c r="E6164" s="231">
        <v>5.6142921700000001E-3</v>
      </c>
      <c r="F6164" s="231">
        <v>4.6896637000000001E-4</v>
      </c>
      <c r="G6164" s="231">
        <v>1.45133912E-3</v>
      </c>
      <c r="H6164" s="231">
        <v>3.6939861799999999E-3</v>
      </c>
    </row>
    <row r="6165" spans="1:8">
      <c r="A6165" s="227" t="s">
        <v>126</v>
      </c>
      <c r="B6165" s="227" t="s">
        <v>112</v>
      </c>
      <c r="C6165" s="227" t="s">
        <v>76</v>
      </c>
      <c r="D6165" s="230">
        <v>49</v>
      </c>
      <c r="E6165" s="231">
        <v>5.2213244400000003E-3</v>
      </c>
      <c r="F6165" s="231">
        <v>4.2139057E-4</v>
      </c>
      <c r="G6165" s="231">
        <v>1.1524468599999999E-3</v>
      </c>
      <c r="H6165" s="231">
        <v>3.6474865300000002E-3</v>
      </c>
    </row>
    <row r="6166" spans="1:8">
      <c r="A6166" s="227" t="s">
        <v>126</v>
      </c>
      <c r="B6166" s="227" t="s">
        <v>111</v>
      </c>
      <c r="C6166" s="227" t="s">
        <v>77</v>
      </c>
      <c r="D6166" s="230">
        <v>315</v>
      </c>
      <c r="E6166" s="231">
        <v>6.0457816400000001E-3</v>
      </c>
      <c r="F6166" s="231">
        <v>8.1477782000000001E-4</v>
      </c>
      <c r="G6166" s="231">
        <v>1.77917377E-3</v>
      </c>
      <c r="H6166" s="231">
        <v>3.4518295699999999E-3</v>
      </c>
    </row>
    <row r="6167" spans="1:8">
      <c r="A6167" s="227" t="s">
        <v>126</v>
      </c>
      <c r="B6167" s="227" t="s">
        <v>112</v>
      </c>
      <c r="C6167" s="227" t="s">
        <v>77</v>
      </c>
      <c r="D6167" s="230">
        <v>56</v>
      </c>
      <c r="E6167" s="231">
        <v>6.3975691699999998E-3</v>
      </c>
      <c r="F6167" s="231">
        <v>7.6326857999999996E-4</v>
      </c>
      <c r="G6167" s="231">
        <v>2.1748923399999998E-3</v>
      </c>
      <c r="H6167" s="231">
        <v>3.45940782E-3</v>
      </c>
    </row>
    <row r="6168" spans="1:8">
      <c r="A6168" s="227" t="s">
        <v>126</v>
      </c>
      <c r="B6168" s="227" t="s">
        <v>111</v>
      </c>
      <c r="C6168" s="227" t="s">
        <v>78</v>
      </c>
      <c r="D6168" s="230">
        <v>142</v>
      </c>
      <c r="E6168" s="231">
        <v>6.8594318200000002E-3</v>
      </c>
      <c r="F6168" s="231">
        <v>1.0950538699999999E-3</v>
      </c>
      <c r="G6168" s="231">
        <v>1.70880584E-3</v>
      </c>
      <c r="H6168" s="231">
        <v>4.0555716000000002E-3</v>
      </c>
    </row>
    <row r="6169" spans="1:8">
      <c r="A6169" s="227" t="s">
        <v>126</v>
      </c>
      <c r="B6169" s="227" t="s">
        <v>112</v>
      </c>
      <c r="C6169" s="227" t="s">
        <v>78</v>
      </c>
      <c r="D6169" s="230">
        <v>25</v>
      </c>
      <c r="E6169" s="231">
        <v>6.9310182700000004E-3</v>
      </c>
      <c r="F6169" s="231">
        <v>1.72175905E-3</v>
      </c>
      <c r="G6169" s="231">
        <v>1.71018499E-3</v>
      </c>
      <c r="H6169" s="231">
        <v>3.4990738800000001E-3</v>
      </c>
    </row>
    <row r="6170" spans="1:8">
      <c r="A6170" s="227" t="s">
        <v>126</v>
      </c>
      <c r="B6170" s="227" t="s">
        <v>111</v>
      </c>
      <c r="C6170" s="227" t="s">
        <v>79</v>
      </c>
      <c r="D6170" s="230">
        <v>2035</v>
      </c>
      <c r="E6170" s="231">
        <v>4.67411706E-3</v>
      </c>
      <c r="F6170" s="231">
        <v>1.0275671000000001E-3</v>
      </c>
      <c r="G6170" s="231">
        <v>7.5300276000000001E-4</v>
      </c>
      <c r="H6170" s="231">
        <v>2.8935467100000001E-3</v>
      </c>
    </row>
    <row r="6171" spans="1:8">
      <c r="A6171" s="227" t="s">
        <v>126</v>
      </c>
      <c r="B6171" s="227" t="s">
        <v>112</v>
      </c>
      <c r="C6171" s="227" t="s">
        <v>79</v>
      </c>
      <c r="D6171" s="230">
        <v>363</v>
      </c>
      <c r="E6171" s="231">
        <v>4.4607371900000003E-3</v>
      </c>
      <c r="F6171" s="231">
        <v>9.6020150999999996E-4</v>
      </c>
      <c r="G6171" s="231">
        <v>7.1331984000000002E-4</v>
      </c>
      <c r="H6171" s="231">
        <v>2.7872153699999998E-3</v>
      </c>
    </row>
    <row r="6172" spans="1:8">
      <c r="A6172" s="227" t="s">
        <v>126</v>
      </c>
      <c r="B6172" s="227" t="s">
        <v>111</v>
      </c>
      <c r="C6172" s="227" t="s">
        <v>80</v>
      </c>
      <c r="D6172" s="230">
        <v>833</v>
      </c>
      <c r="E6172" s="231">
        <v>5.1568263899999999E-3</v>
      </c>
      <c r="F6172" s="231">
        <v>1.25522407E-3</v>
      </c>
      <c r="G6172" s="231">
        <v>7.2890243000000004E-4</v>
      </c>
      <c r="H6172" s="231">
        <v>3.1726993899999999E-3</v>
      </c>
    </row>
    <row r="6173" spans="1:8">
      <c r="A6173" s="227" t="s">
        <v>126</v>
      </c>
      <c r="B6173" s="227" t="s">
        <v>112</v>
      </c>
      <c r="C6173" s="227" t="s">
        <v>80</v>
      </c>
      <c r="D6173" s="230">
        <v>143</v>
      </c>
      <c r="E6173" s="231">
        <v>5.0633739000000002E-3</v>
      </c>
      <c r="F6173" s="231">
        <v>1.2359975700000001E-3</v>
      </c>
      <c r="G6173" s="231">
        <v>6.7032479000000002E-4</v>
      </c>
      <c r="H6173" s="231">
        <v>3.1570510599999999E-3</v>
      </c>
    </row>
    <row r="6174" spans="1:8">
      <c r="A6174" s="227" t="s">
        <v>126</v>
      </c>
      <c r="B6174" s="227" t="s">
        <v>111</v>
      </c>
      <c r="C6174" s="227" t="s">
        <v>119</v>
      </c>
      <c r="D6174" s="230">
        <v>390</v>
      </c>
      <c r="E6174" s="231">
        <v>5.9188921900000004E-3</v>
      </c>
      <c r="F6174" s="231">
        <v>1.29715671E-3</v>
      </c>
      <c r="G6174" s="231">
        <v>1.1656277400000001E-3</v>
      </c>
      <c r="H6174" s="231">
        <v>3.4561072900000001E-3</v>
      </c>
    </row>
    <row r="6175" spans="1:8">
      <c r="A6175" s="227" t="s">
        <v>126</v>
      </c>
      <c r="B6175" s="227" t="s">
        <v>112</v>
      </c>
      <c r="C6175" s="227" t="s">
        <v>119</v>
      </c>
      <c r="D6175" s="230">
        <v>75</v>
      </c>
      <c r="E6175" s="231">
        <v>6.6703700699999998E-3</v>
      </c>
      <c r="F6175" s="231">
        <v>1.16620344E-3</v>
      </c>
      <c r="G6175" s="231">
        <v>1.6001540600000001E-3</v>
      </c>
      <c r="H6175" s="231">
        <v>3.90401213E-3</v>
      </c>
    </row>
    <row r="6176" spans="1:8">
      <c r="A6176" s="227" t="s">
        <v>126</v>
      </c>
      <c r="B6176" s="227" t="s">
        <v>111</v>
      </c>
      <c r="C6176" s="227" t="s">
        <v>82</v>
      </c>
      <c r="D6176" s="230">
        <v>251</v>
      </c>
      <c r="E6176" s="231">
        <v>6.9478564900000003E-3</v>
      </c>
      <c r="F6176" s="231">
        <v>1.1669523399999999E-3</v>
      </c>
      <c r="G6176" s="231">
        <v>1.4187230199999999E-3</v>
      </c>
      <c r="H6176" s="231">
        <v>4.3621806700000001E-3</v>
      </c>
    </row>
    <row r="6177" spans="1:8">
      <c r="A6177" s="227" t="s">
        <v>126</v>
      </c>
      <c r="B6177" s="227" t="s">
        <v>112</v>
      </c>
      <c r="C6177" s="227" t="s">
        <v>82</v>
      </c>
      <c r="D6177" s="230">
        <v>21</v>
      </c>
      <c r="E6177" s="231">
        <v>6.8507493000000003E-3</v>
      </c>
      <c r="F6177" s="231">
        <v>1.25936927E-3</v>
      </c>
      <c r="G6177" s="231">
        <v>1.7565033000000001E-3</v>
      </c>
      <c r="H6177" s="231">
        <v>3.8348763100000001E-3</v>
      </c>
    </row>
    <row r="6178" spans="1:8">
      <c r="A6178" s="227" t="s">
        <v>126</v>
      </c>
      <c r="B6178" s="227" t="s">
        <v>111</v>
      </c>
      <c r="C6178" s="227" t="s">
        <v>83</v>
      </c>
      <c r="D6178" s="230">
        <v>206</v>
      </c>
      <c r="E6178" s="231">
        <v>5.7452353100000001E-3</v>
      </c>
      <c r="F6178" s="231">
        <v>9.6918799999999995E-4</v>
      </c>
      <c r="G6178" s="231">
        <v>1.02610321E-3</v>
      </c>
      <c r="H6178" s="231">
        <v>3.7499435799999998E-3</v>
      </c>
    </row>
    <row r="6179" spans="1:8">
      <c r="A6179" s="227" t="s">
        <v>126</v>
      </c>
      <c r="B6179" s="227" t="s">
        <v>112</v>
      </c>
      <c r="C6179" s="227" t="s">
        <v>83</v>
      </c>
      <c r="D6179" s="230">
        <v>27</v>
      </c>
      <c r="E6179" s="231">
        <v>5.35279469E-3</v>
      </c>
      <c r="F6179" s="231">
        <v>8.3847706999999995E-4</v>
      </c>
      <c r="G6179" s="231">
        <v>1.2825786200000001E-3</v>
      </c>
      <c r="H6179" s="231">
        <v>3.2317383899999998E-3</v>
      </c>
    </row>
    <row r="6180" spans="1:8">
      <c r="A6180" s="227" t="s">
        <v>126</v>
      </c>
      <c r="B6180" s="227" t="s">
        <v>111</v>
      </c>
      <c r="C6180" s="227" t="s">
        <v>84</v>
      </c>
      <c r="D6180" s="230">
        <v>296</v>
      </c>
      <c r="E6180" s="231">
        <v>5.5316642400000003E-3</v>
      </c>
      <c r="F6180" s="231">
        <v>7.9141615999999998E-4</v>
      </c>
      <c r="G6180" s="231">
        <v>1.0363486000000001E-3</v>
      </c>
      <c r="H6180" s="231">
        <v>3.7038989599999998E-3</v>
      </c>
    </row>
    <row r="6181" spans="1:8">
      <c r="A6181" s="227" t="s">
        <v>126</v>
      </c>
      <c r="B6181" s="227" t="s">
        <v>112</v>
      </c>
      <c r="C6181" s="227" t="s">
        <v>84</v>
      </c>
      <c r="D6181" s="230">
        <v>23</v>
      </c>
      <c r="E6181" s="231">
        <v>5.1731076299999998E-3</v>
      </c>
      <c r="F6181" s="231">
        <v>7.3470185999999996E-4</v>
      </c>
      <c r="G6181" s="231">
        <v>1.13224616E-3</v>
      </c>
      <c r="H6181" s="231">
        <v>3.3061592299999999E-3</v>
      </c>
    </row>
    <row r="6182" spans="1:8">
      <c r="A6182" s="227" t="s">
        <v>126</v>
      </c>
      <c r="B6182" s="227" t="s">
        <v>111</v>
      </c>
      <c r="C6182" s="227" t="s">
        <v>86</v>
      </c>
      <c r="D6182" s="230">
        <v>2</v>
      </c>
      <c r="E6182" s="231">
        <v>5.2430552E-3</v>
      </c>
      <c r="F6182" s="231">
        <v>1.7129628400000001E-3</v>
      </c>
      <c r="G6182" s="231">
        <v>1.2615739500000001E-3</v>
      </c>
      <c r="H6182" s="231">
        <v>2.2685183999999999E-3</v>
      </c>
    </row>
    <row r="6183" spans="1:8">
      <c r="A6183" s="227" t="s">
        <v>126</v>
      </c>
      <c r="B6183" s="227" t="s">
        <v>112</v>
      </c>
      <c r="C6183" s="227" t="s">
        <v>86</v>
      </c>
      <c r="D6183" s="230">
        <v>1</v>
      </c>
      <c r="E6183" s="231">
        <v>9.8842590199999993E-3</v>
      </c>
      <c r="F6183" s="231">
        <v>1.3657402700000001E-3</v>
      </c>
      <c r="G6183" s="231">
        <v>4.4328701299999997E-3</v>
      </c>
      <c r="H6183" s="231">
        <v>4.0856479100000002E-3</v>
      </c>
    </row>
    <row r="6184" spans="1:8">
      <c r="A6184" s="227" t="s">
        <v>126</v>
      </c>
      <c r="B6184" s="227" t="s">
        <v>111</v>
      </c>
      <c r="C6184" s="227" t="s">
        <v>87</v>
      </c>
      <c r="D6184" s="230">
        <v>399</v>
      </c>
      <c r="E6184" s="231">
        <v>5.9569639299999998E-3</v>
      </c>
      <c r="F6184" s="231">
        <v>8.2785065999999995E-4</v>
      </c>
      <c r="G6184" s="231">
        <v>1.01880836E-3</v>
      </c>
      <c r="H6184" s="231">
        <v>4.1103044800000002E-3</v>
      </c>
    </row>
    <row r="6185" spans="1:8">
      <c r="A6185" s="227" t="s">
        <v>126</v>
      </c>
      <c r="B6185" s="227" t="s">
        <v>112</v>
      </c>
      <c r="C6185" s="227" t="s">
        <v>87</v>
      </c>
      <c r="D6185" s="230">
        <v>27</v>
      </c>
      <c r="E6185" s="231">
        <v>5.5169750700000001E-3</v>
      </c>
      <c r="F6185" s="231">
        <v>9.4821650000000005E-4</v>
      </c>
      <c r="G6185" s="231">
        <v>1.0112308300000001E-3</v>
      </c>
      <c r="H6185" s="231">
        <v>3.5575272000000001E-3</v>
      </c>
    </row>
    <row r="6186" spans="1:8">
      <c r="A6186" s="227" t="s">
        <v>126</v>
      </c>
      <c r="B6186" s="227" t="s">
        <v>111</v>
      </c>
      <c r="C6186" s="227" t="s">
        <v>88</v>
      </c>
      <c r="D6186" s="230">
        <v>448</v>
      </c>
      <c r="E6186" s="231">
        <v>5.7521078900000001E-3</v>
      </c>
      <c r="F6186" s="231">
        <v>1.1852056200000001E-3</v>
      </c>
      <c r="G6186" s="231">
        <v>9.9162404999999999E-4</v>
      </c>
      <c r="H6186" s="231">
        <v>3.57527775E-3</v>
      </c>
    </row>
    <row r="6187" spans="1:8">
      <c r="A6187" s="227" t="s">
        <v>126</v>
      </c>
      <c r="B6187" s="227" t="s">
        <v>112</v>
      </c>
      <c r="C6187" s="227" t="s">
        <v>88</v>
      </c>
      <c r="D6187" s="230">
        <v>56</v>
      </c>
      <c r="E6187" s="231">
        <v>5.5559686800000004E-3</v>
      </c>
      <c r="F6187" s="231">
        <v>1.46019322E-3</v>
      </c>
      <c r="G6187" s="231">
        <v>9.6829512000000005E-4</v>
      </c>
      <c r="H6187" s="231">
        <v>3.1274798900000002E-3</v>
      </c>
    </row>
    <row r="6188" spans="1:8">
      <c r="A6188" s="227" t="s">
        <v>126</v>
      </c>
      <c r="B6188" s="227" t="s">
        <v>111</v>
      </c>
      <c r="C6188" s="227" t="s">
        <v>89</v>
      </c>
      <c r="D6188" s="230">
        <v>260</v>
      </c>
      <c r="E6188" s="231">
        <v>6.59192461E-3</v>
      </c>
      <c r="F6188" s="231">
        <v>1.1132476100000001E-3</v>
      </c>
      <c r="G6188" s="231">
        <v>1.5991806700000001E-3</v>
      </c>
      <c r="H6188" s="231">
        <v>3.8794958499999998E-3</v>
      </c>
    </row>
    <row r="6189" spans="1:8">
      <c r="A6189" s="227" t="s">
        <v>126</v>
      </c>
      <c r="B6189" s="227" t="s">
        <v>112</v>
      </c>
      <c r="C6189" s="227" t="s">
        <v>89</v>
      </c>
      <c r="D6189" s="230">
        <v>28</v>
      </c>
      <c r="E6189" s="231">
        <v>6.9626320399999997E-3</v>
      </c>
      <c r="F6189" s="231">
        <v>1.18014193E-3</v>
      </c>
      <c r="G6189" s="231">
        <v>1.4248509800000001E-3</v>
      </c>
      <c r="H6189" s="231">
        <v>4.3576386599999996E-3</v>
      </c>
    </row>
    <row r="6190" spans="1:8">
      <c r="A6190" s="227" t="s">
        <v>126</v>
      </c>
      <c r="B6190" s="227" t="s">
        <v>111</v>
      </c>
      <c r="C6190" s="227" t="s">
        <v>90</v>
      </c>
      <c r="D6190" s="230">
        <v>224</v>
      </c>
      <c r="E6190" s="231">
        <v>6.2788832699999996E-3</v>
      </c>
      <c r="F6190" s="231">
        <v>7.8223148000000002E-4</v>
      </c>
      <c r="G6190" s="231">
        <v>1.4235591899999999E-3</v>
      </c>
      <c r="H6190" s="231">
        <v>4.0730921099999999E-3</v>
      </c>
    </row>
    <row r="6191" spans="1:8">
      <c r="A6191" s="227" t="s">
        <v>126</v>
      </c>
      <c r="B6191" s="227" t="s">
        <v>112</v>
      </c>
      <c r="C6191" s="227" t="s">
        <v>90</v>
      </c>
      <c r="D6191" s="230">
        <v>29</v>
      </c>
      <c r="E6191" s="231">
        <v>6.3657405099999996E-3</v>
      </c>
      <c r="F6191" s="231">
        <v>8.4011790000000002E-4</v>
      </c>
      <c r="G6191" s="231">
        <v>1.44715813E-3</v>
      </c>
      <c r="H6191" s="231">
        <v>4.0784639499999997E-3</v>
      </c>
    </row>
    <row r="6192" spans="1:8">
      <c r="A6192" s="227" t="s">
        <v>126</v>
      </c>
      <c r="B6192" s="227" t="s">
        <v>111</v>
      </c>
      <c r="C6192" s="227" t="s">
        <v>91</v>
      </c>
      <c r="D6192" s="230">
        <v>340</v>
      </c>
      <c r="E6192" s="231">
        <v>5.0889839699999996E-3</v>
      </c>
      <c r="F6192" s="231">
        <v>1.0821416699999999E-3</v>
      </c>
      <c r="G6192" s="231">
        <v>4.9564246999999999E-4</v>
      </c>
      <c r="H6192" s="231">
        <v>3.5111993799999998E-3</v>
      </c>
    </row>
    <row r="6193" spans="1:8">
      <c r="A6193" s="227" t="s">
        <v>126</v>
      </c>
      <c r="B6193" s="227" t="s">
        <v>112</v>
      </c>
      <c r="C6193" s="227" t="s">
        <v>91</v>
      </c>
      <c r="D6193" s="230">
        <v>56</v>
      </c>
      <c r="E6193" s="231">
        <v>4.5916003399999999E-3</v>
      </c>
      <c r="F6193" s="231">
        <v>1.01355798E-3</v>
      </c>
      <c r="G6193" s="231">
        <v>4.9995841999999995E-4</v>
      </c>
      <c r="H6193" s="231">
        <v>3.0780834099999998E-3</v>
      </c>
    </row>
    <row r="6194" spans="1:8">
      <c r="A6194" s="227" t="s">
        <v>126</v>
      </c>
      <c r="B6194" s="227" t="s">
        <v>111</v>
      </c>
      <c r="C6194" s="227" t="s">
        <v>92</v>
      </c>
      <c r="D6194" s="230">
        <v>245</v>
      </c>
      <c r="E6194" s="231">
        <v>6.3943686300000002E-3</v>
      </c>
      <c r="F6194" s="231">
        <v>8.4896991000000003E-4</v>
      </c>
      <c r="G6194" s="231">
        <v>1.3012091400000001E-3</v>
      </c>
      <c r="H6194" s="231">
        <v>4.2441891000000002E-3</v>
      </c>
    </row>
    <row r="6195" spans="1:8">
      <c r="A6195" s="227" t="s">
        <v>126</v>
      </c>
      <c r="B6195" s="227" t="s">
        <v>112</v>
      </c>
      <c r="C6195" s="227" t="s">
        <v>92</v>
      </c>
      <c r="D6195" s="230">
        <v>42</v>
      </c>
      <c r="E6195" s="231">
        <v>5.6870037599999999E-3</v>
      </c>
      <c r="F6195" s="231">
        <v>7.0353817000000005E-4</v>
      </c>
      <c r="G6195" s="231">
        <v>1.33900986E-3</v>
      </c>
      <c r="H6195" s="231">
        <v>3.64445521E-3</v>
      </c>
    </row>
    <row r="6196" spans="1:8">
      <c r="A6196" s="227" t="s">
        <v>126</v>
      </c>
      <c r="B6196" s="227" t="s">
        <v>111</v>
      </c>
      <c r="C6196" s="227" t="s">
        <v>93</v>
      </c>
      <c r="D6196" s="230">
        <v>203</v>
      </c>
      <c r="E6196" s="231">
        <v>7.5478924700000003E-3</v>
      </c>
      <c r="F6196" s="231">
        <v>1.25564426E-3</v>
      </c>
      <c r="G6196" s="231">
        <v>1.64847861E-3</v>
      </c>
      <c r="H6196" s="231">
        <v>4.6437691500000001E-3</v>
      </c>
    </row>
    <row r="6197" spans="1:8">
      <c r="A6197" s="227" t="s">
        <v>126</v>
      </c>
      <c r="B6197" s="227" t="s">
        <v>112</v>
      </c>
      <c r="C6197" s="227" t="s">
        <v>93</v>
      </c>
      <c r="D6197" s="230">
        <v>66</v>
      </c>
      <c r="E6197" s="231">
        <v>7.0989405500000002E-3</v>
      </c>
      <c r="F6197" s="231">
        <v>9.8625117000000003E-4</v>
      </c>
      <c r="G6197" s="231">
        <v>1.5535561799999999E-3</v>
      </c>
      <c r="H6197" s="231">
        <v>4.55913276E-3</v>
      </c>
    </row>
    <row r="6198" spans="1:8">
      <c r="A6198" s="227" t="s">
        <v>126</v>
      </c>
      <c r="B6198" s="227" t="s">
        <v>111</v>
      </c>
      <c r="C6198" s="227" t="s">
        <v>94</v>
      </c>
      <c r="D6198" s="230">
        <v>168</v>
      </c>
      <c r="E6198" s="231">
        <v>6.9046928099999998E-3</v>
      </c>
      <c r="F6198" s="231">
        <v>1.1281963900000001E-3</v>
      </c>
      <c r="G6198" s="231">
        <v>1.3560954E-3</v>
      </c>
      <c r="H6198" s="231">
        <v>4.4204004499999996E-3</v>
      </c>
    </row>
    <row r="6199" spans="1:8">
      <c r="A6199" s="227" t="s">
        <v>126</v>
      </c>
      <c r="B6199" s="227" t="s">
        <v>112</v>
      </c>
      <c r="C6199" s="227" t="s">
        <v>94</v>
      </c>
      <c r="D6199" s="230">
        <v>28</v>
      </c>
      <c r="E6199" s="231">
        <v>5.5844905399999997E-3</v>
      </c>
      <c r="F6199" s="231">
        <v>8.7053542999999999E-4</v>
      </c>
      <c r="G6199" s="231">
        <v>1.21858442E-3</v>
      </c>
      <c r="H6199" s="231">
        <v>3.4953701999999999E-3</v>
      </c>
    </row>
    <row r="6200" spans="1:8">
      <c r="A6200" s="227" t="s">
        <v>126</v>
      </c>
      <c r="B6200" s="227" t="s">
        <v>111</v>
      </c>
      <c r="C6200" s="227" t="s">
        <v>95</v>
      </c>
      <c r="D6200" s="230">
        <v>119</v>
      </c>
      <c r="E6200" s="231">
        <v>7.2613209499999996E-3</v>
      </c>
      <c r="F6200" s="231">
        <v>8.3206869E-4</v>
      </c>
      <c r="G6200" s="231">
        <v>1.1789018899999999E-3</v>
      </c>
      <c r="H6200" s="231">
        <v>5.2503498699999996E-3</v>
      </c>
    </row>
    <row r="6201" spans="1:8">
      <c r="A6201" s="227" t="s">
        <v>126</v>
      </c>
      <c r="B6201" s="227" t="s">
        <v>112</v>
      </c>
      <c r="C6201" s="227" t="s">
        <v>95</v>
      </c>
      <c r="D6201" s="230">
        <v>17</v>
      </c>
      <c r="E6201" s="231">
        <v>6.9253810400000003E-3</v>
      </c>
      <c r="F6201" s="231">
        <v>8.1563152999999998E-4</v>
      </c>
      <c r="G6201" s="231">
        <v>1.13221657E-3</v>
      </c>
      <c r="H6201" s="231">
        <v>4.9775325100000004E-3</v>
      </c>
    </row>
    <row r="6202" spans="1:8">
      <c r="A6202" s="227" t="s">
        <v>126</v>
      </c>
      <c r="B6202" s="227" t="s">
        <v>111</v>
      </c>
      <c r="C6202" s="227" t="s">
        <v>96</v>
      </c>
      <c r="D6202" s="230">
        <v>342</v>
      </c>
      <c r="E6202" s="231">
        <v>6.2618107400000001E-3</v>
      </c>
      <c r="F6202" s="231">
        <v>1.24749543E-3</v>
      </c>
      <c r="G6202" s="231">
        <v>1.33778674E-3</v>
      </c>
      <c r="H6202" s="231">
        <v>3.6765280900000002E-3</v>
      </c>
    </row>
    <row r="6203" spans="1:8">
      <c r="A6203" s="227" t="s">
        <v>126</v>
      </c>
      <c r="B6203" s="227" t="s">
        <v>112</v>
      </c>
      <c r="C6203" s="227" t="s">
        <v>96</v>
      </c>
      <c r="D6203" s="230">
        <v>46</v>
      </c>
      <c r="E6203" s="231">
        <v>6.1176527699999999E-3</v>
      </c>
      <c r="F6203" s="231">
        <v>1.3388182099999999E-3</v>
      </c>
      <c r="G6203" s="231">
        <v>1.4115335499999999E-3</v>
      </c>
      <c r="H6203" s="231">
        <v>3.3673004899999999E-3</v>
      </c>
    </row>
    <row r="6204" spans="1:8">
      <c r="A6204" s="227" t="s">
        <v>126</v>
      </c>
      <c r="B6204" s="227" t="s">
        <v>111</v>
      </c>
      <c r="C6204" s="227" t="s">
        <v>97</v>
      </c>
      <c r="D6204" s="230">
        <v>154</v>
      </c>
      <c r="E6204" s="231">
        <v>7.4245428000000004E-3</v>
      </c>
      <c r="F6204" s="231">
        <v>1.33349843E-3</v>
      </c>
      <c r="G6204" s="231">
        <v>1.5360447100000001E-3</v>
      </c>
      <c r="H6204" s="231">
        <v>4.5549991599999999E-3</v>
      </c>
    </row>
    <row r="6205" spans="1:8">
      <c r="A6205" s="227" t="s">
        <v>126</v>
      </c>
      <c r="B6205" s="227" t="s">
        <v>112</v>
      </c>
      <c r="C6205" s="227" t="s">
        <v>97</v>
      </c>
      <c r="D6205" s="230">
        <v>26</v>
      </c>
      <c r="E6205" s="231">
        <v>5.7046827900000003E-3</v>
      </c>
      <c r="F6205" s="231">
        <v>1.20815496E-3</v>
      </c>
      <c r="G6205" s="231">
        <v>1.31187659E-3</v>
      </c>
      <c r="H6205" s="231">
        <v>3.1846507399999999E-3</v>
      </c>
    </row>
    <row r="6206" spans="1:8">
      <c r="A6206" s="227" t="s">
        <v>126</v>
      </c>
      <c r="B6206" s="227" t="s">
        <v>111</v>
      </c>
      <c r="C6206" s="227" t="s">
        <v>98</v>
      </c>
      <c r="D6206" s="230">
        <v>142</v>
      </c>
      <c r="E6206" s="231">
        <v>6.2488586400000004E-3</v>
      </c>
      <c r="F6206" s="231">
        <v>2.7329463999999998E-4</v>
      </c>
      <c r="G6206" s="231">
        <v>1.5322604899999999E-3</v>
      </c>
      <c r="H6206" s="231">
        <v>4.4314029699999997E-3</v>
      </c>
    </row>
    <row r="6207" spans="1:8">
      <c r="A6207" s="227" t="s">
        <v>126</v>
      </c>
      <c r="B6207" s="227" t="s">
        <v>112</v>
      </c>
      <c r="C6207" s="227" t="s">
        <v>98</v>
      </c>
      <c r="D6207" s="230">
        <v>21</v>
      </c>
      <c r="E6207" s="231">
        <v>5.8454582900000001E-3</v>
      </c>
      <c r="F6207" s="231">
        <v>1.5817878999999999E-4</v>
      </c>
      <c r="G6207" s="231">
        <v>1.64737625E-3</v>
      </c>
      <c r="H6207" s="231">
        <v>4.0283286900000001E-3</v>
      </c>
    </row>
    <row r="6208" spans="1:8">
      <c r="A6208" s="227" t="s">
        <v>126</v>
      </c>
      <c r="B6208" s="227" t="s">
        <v>111</v>
      </c>
      <c r="C6208" s="227" t="s">
        <v>99</v>
      </c>
      <c r="D6208" s="230">
        <v>351</v>
      </c>
      <c r="E6208" s="231">
        <v>5.9991621999999998E-3</v>
      </c>
      <c r="F6208" s="231">
        <v>1.21864093E-3</v>
      </c>
      <c r="G6208" s="231">
        <v>8.2185794999999995E-4</v>
      </c>
      <c r="H6208" s="231">
        <v>3.9586628300000001E-3</v>
      </c>
    </row>
    <row r="6209" spans="1:8">
      <c r="A6209" s="227" t="s">
        <v>126</v>
      </c>
      <c r="B6209" s="227" t="s">
        <v>112</v>
      </c>
      <c r="C6209" s="227" t="s">
        <v>99</v>
      </c>
      <c r="D6209" s="230">
        <v>30</v>
      </c>
      <c r="E6209" s="231">
        <v>5.40007691E-3</v>
      </c>
      <c r="F6209" s="231">
        <v>1.1172837200000001E-3</v>
      </c>
      <c r="G6209" s="231">
        <v>7.9475285999999995E-4</v>
      </c>
      <c r="H6209" s="231">
        <v>3.4880398700000001E-3</v>
      </c>
    </row>
    <row r="6210" spans="1:8">
      <c r="A6210" s="227" t="s">
        <v>126</v>
      </c>
      <c r="B6210" s="227" t="s">
        <v>111</v>
      </c>
      <c r="C6210" s="227" t="s">
        <v>100</v>
      </c>
      <c r="D6210" s="230">
        <v>380</v>
      </c>
      <c r="E6210" s="231">
        <v>7.3453944999999996E-3</v>
      </c>
      <c r="F6210" s="231">
        <v>1.11379117E-3</v>
      </c>
      <c r="G6210" s="231">
        <v>1.08126193E-3</v>
      </c>
      <c r="H6210" s="231">
        <v>5.1503408899999997E-3</v>
      </c>
    </row>
    <row r="6211" spans="1:8">
      <c r="A6211" s="227" t="s">
        <v>126</v>
      </c>
      <c r="B6211" s="227" t="s">
        <v>112</v>
      </c>
      <c r="C6211" s="227" t="s">
        <v>100</v>
      </c>
      <c r="D6211" s="230">
        <v>42</v>
      </c>
      <c r="E6211" s="231">
        <v>6.7997682800000001E-3</v>
      </c>
      <c r="F6211" s="231">
        <v>1.3260579599999999E-3</v>
      </c>
      <c r="G6211" s="231">
        <v>1.07859325E-3</v>
      </c>
      <c r="H6211" s="231">
        <v>4.3951166600000001E-3</v>
      </c>
    </row>
    <row r="6212" spans="1:8">
      <c r="A6212" s="227" t="s">
        <v>126</v>
      </c>
      <c r="B6212" s="227" t="s">
        <v>111</v>
      </c>
      <c r="C6212" s="227" t="s">
        <v>101</v>
      </c>
      <c r="D6212" s="230">
        <v>155</v>
      </c>
      <c r="E6212" s="231">
        <v>7.5575714299999999E-3</v>
      </c>
      <c r="F6212" s="231">
        <v>7.0310608999999997E-4</v>
      </c>
      <c r="G6212" s="231">
        <v>2.1401580900000002E-3</v>
      </c>
      <c r="H6212" s="231">
        <v>4.7143068199999999E-3</v>
      </c>
    </row>
    <row r="6213" spans="1:8">
      <c r="A6213" s="227" t="s">
        <v>126</v>
      </c>
      <c r="B6213" s="227" t="s">
        <v>112</v>
      </c>
      <c r="C6213" s="227" t="s">
        <v>101</v>
      </c>
      <c r="D6213" s="230">
        <v>27</v>
      </c>
      <c r="E6213" s="231">
        <v>5.5984222600000003E-3</v>
      </c>
      <c r="F6213" s="231">
        <v>5.7827485999999997E-4</v>
      </c>
      <c r="G6213" s="231">
        <v>1.3395917299999999E-3</v>
      </c>
      <c r="H6213" s="231">
        <v>3.6805552600000001E-3</v>
      </c>
    </row>
    <row r="6214" spans="1:8">
      <c r="A6214" s="227" t="s">
        <v>126</v>
      </c>
      <c r="B6214" s="227" t="s">
        <v>111</v>
      </c>
      <c r="C6214" s="227" t="s">
        <v>102</v>
      </c>
      <c r="D6214" s="230">
        <v>280</v>
      </c>
      <c r="E6214" s="231">
        <v>5.9023228399999999E-3</v>
      </c>
      <c r="F6214" s="231">
        <v>1.0556379800000001E-3</v>
      </c>
      <c r="G6214" s="231">
        <v>8.6379771999999997E-4</v>
      </c>
      <c r="H6214" s="231">
        <v>3.9828866699999996E-3</v>
      </c>
    </row>
    <row r="6215" spans="1:8">
      <c r="A6215" s="227" t="s">
        <v>126</v>
      </c>
      <c r="B6215" s="227" t="s">
        <v>112</v>
      </c>
      <c r="C6215" s="227" t="s">
        <v>102</v>
      </c>
      <c r="D6215" s="230">
        <v>27</v>
      </c>
      <c r="E6215" s="231">
        <v>5.7544579399999999E-3</v>
      </c>
      <c r="F6215" s="231">
        <v>9.3835716999999999E-4</v>
      </c>
      <c r="G6215" s="231">
        <v>8.5476653000000002E-4</v>
      </c>
      <c r="H6215" s="231">
        <v>3.9613337599999996E-3</v>
      </c>
    </row>
    <row r="6216" spans="1:8">
      <c r="A6216" s="227" t="s">
        <v>126</v>
      </c>
      <c r="B6216" s="227" t="s">
        <v>111</v>
      </c>
      <c r="C6216" s="227" t="s">
        <v>103</v>
      </c>
      <c r="D6216" s="230">
        <v>305</v>
      </c>
      <c r="E6216" s="231">
        <v>4.8174709099999997E-3</v>
      </c>
      <c r="F6216" s="231">
        <v>9.9692600999999994E-4</v>
      </c>
      <c r="G6216" s="231">
        <v>5.8712789000000003E-4</v>
      </c>
      <c r="H6216" s="231">
        <v>3.2334165700000001E-3</v>
      </c>
    </row>
    <row r="6217" spans="1:8">
      <c r="A6217" s="227" t="s">
        <v>126</v>
      </c>
      <c r="B6217" s="227" t="s">
        <v>112</v>
      </c>
      <c r="C6217" s="227" t="s">
        <v>103</v>
      </c>
      <c r="D6217" s="230">
        <v>36</v>
      </c>
      <c r="E6217" s="231">
        <v>4.2717976000000001E-3</v>
      </c>
      <c r="F6217" s="231">
        <v>1.07253064E-3</v>
      </c>
      <c r="G6217" s="231">
        <v>5.3144271999999997E-4</v>
      </c>
      <c r="H6217" s="231">
        <v>2.6678238299999999E-3</v>
      </c>
    </row>
    <row r="6218" spans="1:8">
      <c r="A6218" s="227" t="s">
        <v>126</v>
      </c>
      <c r="B6218" s="227" t="s">
        <v>111</v>
      </c>
      <c r="C6218" s="227" t="s">
        <v>104</v>
      </c>
      <c r="D6218" s="230">
        <v>101</v>
      </c>
      <c r="E6218" s="231">
        <v>6.4390811900000003E-3</v>
      </c>
      <c r="F6218" s="231">
        <v>7.4062591999999997E-4</v>
      </c>
      <c r="G6218" s="231">
        <v>1.52044349E-3</v>
      </c>
      <c r="H6218" s="231">
        <v>4.1780113300000001E-3</v>
      </c>
    </row>
    <row r="6219" spans="1:8">
      <c r="A6219" s="227" t="s">
        <v>126</v>
      </c>
      <c r="B6219" s="227" t="s">
        <v>112</v>
      </c>
      <c r="C6219" s="227" t="s">
        <v>104</v>
      </c>
      <c r="D6219" s="230">
        <v>16</v>
      </c>
      <c r="E6219" s="231">
        <v>6.0561340200000003E-3</v>
      </c>
      <c r="F6219" s="231">
        <v>9.1145810999999997E-4</v>
      </c>
      <c r="G6219" s="231">
        <v>1.88585047E-3</v>
      </c>
      <c r="H6219" s="231">
        <v>3.2588250299999998E-3</v>
      </c>
    </row>
    <row r="6220" spans="1:8">
      <c r="A6220" s="227" t="s">
        <v>126</v>
      </c>
      <c r="B6220" s="227" t="s">
        <v>111</v>
      </c>
      <c r="C6220" s="227" t="s">
        <v>105</v>
      </c>
      <c r="D6220" s="230">
        <v>704</v>
      </c>
      <c r="E6220" s="231">
        <v>4.7047128999999997E-3</v>
      </c>
      <c r="F6220" s="231">
        <v>1.0680533600000001E-3</v>
      </c>
      <c r="G6220" s="231">
        <v>7.5409014999999995E-4</v>
      </c>
      <c r="H6220" s="231">
        <v>2.88256893E-3</v>
      </c>
    </row>
    <row r="6221" spans="1:8">
      <c r="A6221" s="227" t="s">
        <v>126</v>
      </c>
      <c r="B6221" s="227" t="s">
        <v>112</v>
      </c>
      <c r="C6221" s="227" t="s">
        <v>105</v>
      </c>
      <c r="D6221" s="230">
        <v>90</v>
      </c>
      <c r="E6221" s="231">
        <v>4.5279061400000003E-3</v>
      </c>
      <c r="F6221" s="231">
        <v>1.03665099E-3</v>
      </c>
      <c r="G6221" s="231">
        <v>7.2453679E-4</v>
      </c>
      <c r="H6221" s="231">
        <v>2.7667178600000002E-3</v>
      </c>
    </row>
    <row r="6222" spans="1:8">
      <c r="A6222" s="227" t="s">
        <v>126</v>
      </c>
      <c r="B6222" s="227" t="s">
        <v>111</v>
      </c>
      <c r="C6222" s="227" t="s">
        <v>106</v>
      </c>
      <c r="D6222" s="230">
        <v>170</v>
      </c>
      <c r="E6222" s="231">
        <v>6.0087824499999998E-3</v>
      </c>
      <c r="F6222" s="231">
        <v>8.4000519E-4</v>
      </c>
      <c r="G6222" s="231">
        <v>1.4940084599999999E-3</v>
      </c>
      <c r="H6222" s="231">
        <v>3.6747682799999999E-3</v>
      </c>
    </row>
    <row r="6223" spans="1:8">
      <c r="A6223" s="227" t="s">
        <v>126</v>
      </c>
      <c r="B6223" s="227" t="s">
        <v>112</v>
      </c>
      <c r="C6223" s="227" t="s">
        <v>106</v>
      </c>
      <c r="D6223" s="230">
        <v>28</v>
      </c>
      <c r="E6223" s="231">
        <v>5.26909687E-3</v>
      </c>
      <c r="F6223" s="231">
        <v>8.4862736999999995E-4</v>
      </c>
      <c r="G6223" s="231">
        <v>1.4980155899999999E-3</v>
      </c>
      <c r="H6223" s="231">
        <v>2.9224534099999999E-3</v>
      </c>
    </row>
    <row r="6224" spans="1:8">
      <c r="A6224" s="227" t="s">
        <v>126</v>
      </c>
      <c r="B6224" s="227" t="s">
        <v>111</v>
      </c>
      <c r="C6224" s="227" t="s">
        <v>107</v>
      </c>
      <c r="D6224" s="230">
        <v>564</v>
      </c>
      <c r="E6224" s="231">
        <v>5.7647505400000004E-3</v>
      </c>
      <c r="F6224" s="231">
        <v>1.14006657E-3</v>
      </c>
      <c r="G6224" s="231">
        <v>1.1916574E-3</v>
      </c>
      <c r="H6224" s="231">
        <v>3.4330260900000001E-3</v>
      </c>
    </row>
    <row r="6225" spans="1:8">
      <c r="A6225" s="227" t="s">
        <v>126</v>
      </c>
      <c r="B6225" s="227" t="s">
        <v>112</v>
      </c>
      <c r="C6225" s="227" t="s">
        <v>107</v>
      </c>
      <c r="D6225" s="230">
        <v>29</v>
      </c>
      <c r="E6225" s="231">
        <v>4.9668739799999997E-3</v>
      </c>
      <c r="F6225" s="231">
        <v>1.1562098100000001E-3</v>
      </c>
      <c r="G6225" s="231">
        <v>1.0237066500000001E-3</v>
      </c>
      <c r="H6225" s="231">
        <v>2.7869569599999998E-3</v>
      </c>
    </row>
    <row r="6226" spans="1:8">
      <c r="A6226" s="227" t="s">
        <v>127</v>
      </c>
      <c r="B6226" s="227" t="s">
        <v>111</v>
      </c>
      <c r="C6226" s="227" t="s">
        <v>58</v>
      </c>
      <c r="D6226" s="230">
        <v>13617</v>
      </c>
      <c r="E6226" s="231">
        <v>5.9292890199999998E-3</v>
      </c>
      <c r="F6226" s="231">
        <v>1.0455329499999999E-3</v>
      </c>
      <c r="G6226" s="231">
        <v>1.09289851E-3</v>
      </c>
      <c r="H6226" s="231">
        <v>3.7907440399999998E-3</v>
      </c>
    </row>
    <row r="6227" spans="1:8">
      <c r="A6227" s="227" t="s">
        <v>127</v>
      </c>
      <c r="B6227" s="227" t="s">
        <v>112</v>
      </c>
      <c r="C6227" s="227" t="s">
        <v>58</v>
      </c>
      <c r="D6227" s="230">
        <v>1700</v>
      </c>
      <c r="E6227" s="231">
        <v>5.6548540599999997E-3</v>
      </c>
      <c r="F6227" s="231">
        <v>1.0063927399999999E-3</v>
      </c>
      <c r="G6227" s="231">
        <v>1.18027617E-3</v>
      </c>
      <c r="H6227" s="231">
        <v>3.4680961600000002E-3</v>
      </c>
    </row>
    <row r="6228" spans="1:8">
      <c r="A6228" s="227" t="s">
        <v>127</v>
      </c>
      <c r="B6228" s="227" t="s">
        <v>111</v>
      </c>
      <c r="C6228" s="227" t="s">
        <v>63</v>
      </c>
      <c r="D6228" s="230">
        <v>272</v>
      </c>
      <c r="E6228" s="231">
        <v>6.2037885399999996E-3</v>
      </c>
      <c r="F6228" s="231">
        <v>1.20557574E-3</v>
      </c>
      <c r="G6228" s="231">
        <v>1.12702522E-3</v>
      </c>
      <c r="H6228" s="231">
        <v>3.8711871299999998E-3</v>
      </c>
    </row>
    <row r="6229" spans="1:8">
      <c r="A6229" s="227" t="s">
        <v>127</v>
      </c>
      <c r="B6229" s="227" t="s">
        <v>112</v>
      </c>
      <c r="C6229" s="227" t="s">
        <v>63</v>
      </c>
      <c r="D6229" s="230">
        <v>30</v>
      </c>
      <c r="E6229" s="231">
        <v>6.23225281E-3</v>
      </c>
      <c r="F6229" s="231">
        <v>1.3217590400000001E-3</v>
      </c>
      <c r="G6229" s="231">
        <v>1.23919728E-3</v>
      </c>
      <c r="H6229" s="231">
        <v>3.67129603E-3</v>
      </c>
    </row>
    <row r="6230" spans="1:8">
      <c r="A6230" s="227" t="s">
        <v>127</v>
      </c>
      <c r="B6230" s="227" t="s">
        <v>111</v>
      </c>
      <c r="C6230" s="227" t="s">
        <v>64</v>
      </c>
      <c r="D6230" s="230">
        <v>155</v>
      </c>
      <c r="E6230" s="231">
        <v>6.0105284600000001E-3</v>
      </c>
      <c r="F6230" s="231">
        <v>7.8696213999999997E-4</v>
      </c>
      <c r="G6230" s="231">
        <v>1.66987731E-3</v>
      </c>
      <c r="H6230" s="231">
        <v>3.5536884999999999E-3</v>
      </c>
    </row>
    <row r="6231" spans="1:8">
      <c r="A6231" s="227" t="s">
        <v>127</v>
      </c>
      <c r="B6231" s="227" t="s">
        <v>112</v>
      </c>
      <c r="C6231" s="227" t="s">
        <v>64</v>
      </c>
      <c r="D6231" s="230">
        <v>31</v>
      </c>
      <c r="E6231" s="231">
        <v>5.5316604799999997E-3</v>
      </c>
      <c r="F6231" s="231">
        <v>8.5872140999999999E-4</v>
      </c>
      <c r="G6231" s="231">
        <v>1.5262841099999999E-3</v>
      </c>
      <c r="H6231" s="231">
        <v>3.1466545200000001E-3</v>
      </c>
    </row>
    <row r="6232" spans="1:8">
      <c r="A6232" s="227" t="s">
        <v>127</v>
      </c>
      <c r="B6232" s="227" t="s">
        <v>111</v>
      </c>
      <c r="C6232" s="227" t="s">
        <v>65</v>
      </c>
      <c r="D6232" s="230">
        <v>142</v>
      </c>
      <c r="E6232" s="231">
        <v>5.98681183E-3</v>
      </c>
      <c r="F6232" s="231">
        <v>8.8207461999999996E-4</v>
      </c>
      <c r="G6232" s="231">
        <v>9.3000107000000001E-4</v>
      </c>
      <c r="H6232" s="231">
        <v>4.1747356899999996E-3</v>
      </c>
    </row>
    <row r="6233" spans="1:8">
      <c r="A6233" s="227" t="s">
        <v>127</v>
      </c>
      <c r="B6233" s="227" t="s">
        <v>112</v>
      </c>
      <c r="C6233" s="227" t="s">
        <v>65</v>
      </c>
      <c r="D6233" s="230">
        <v>24</v>
      </c>
      <c r="E6233" s="231">
        <v>5.3009256799999996E-3</v>
      </c>
      <c r="F6233" s="231">
        <v>6.7901216999999997E-4</v>
      </c>
      <c r="G6233" s="231">
        <v>1.01031996E-3</v>
      </c>
      <c r="H6233" s="231">
        <v>3.6115931000000002E-3</v>
      </c>
    </row>
    <row r="6234" spans="1:8">
      <c r="A6234" s="227" t="s">
        <v>127</v>
      </c>
      <c r="B6234" s="227" t="s">
        <v>111</v>
      </c>
      <c r="C6234" s="227" t="s">
        <v>66</v>
      </c>
      <c r="D6234" s="230">
        <v>224</v>
      </c>
      <c r="E6234" s="231">
        <v>6.0285422400000004E-3</v>
      </c>
      <c r="F6234" s="231">
        <v>7.9303049999999997E-4</v>
      </c>
      <c r="G6234" s="231">
        <v>8.2294740999999997E-4</v>
      </c>
      <c r="H6234" s="231">
        <v>4.4125638299999997E-3</v>
      </c>
    </row>
    <row r="6235" spans="1:8">
      <c r="A6235" s="227" t="s">
        <v>127</v>
      </c>
      <c r="B6235" s="227" t="s">
        <v>112</v>
      </c>
      <c r="C6235" s="227" t="s">
        <v>66</v>
      </c>
      <c r="D6235" s="230">
        <v>23</v>
      </c>
      <c r="E6235" s="231">
        <v>5.8026365900000001E-3</v>
      </c>
      <c r="F6235" s="231">
        <v>8.8164231999999999E-4</v>
      </c>
      <c r="G6235" s="231">
        <v>7.0098606999999995E-4</v>
      </c>
      <c r="H6235" s="231">
        <v>4.2200077200000002E-3</v>
      </c>
    </row>
    <row r="6236" spans="1:8">
      <c r="A6236" s="227" t="s">
        <v>127</v>
      </c>
      <c r="B6236" s="227" t="s">
        <v>111</v>
      </c>
      <c r="C6236" s="227" t="s">
        <v>67</v>
      </c>
      <c r="D6236" s="230">
        <v>190</v>
      </c>
      <c r="E6236" s="231">
        <v>6.8289470999999997E-3</v>
      </c>
      <c r="F6236" s="231">
        <v>7.0017033000000005E-4</v>
      </c>
      <c r="G6236" s="231">
        <v>1.3065909200000001E-3</v>
      </c>
      <c r="H6236" s="231">
        <v>4.8221854299999997E-3</v>
      </c>
    </row>
    <row r="6237" spans="1:8">
      <c r="A6237" s="227" t="s">
        <v>127</v>
      </c>
      <c r="B6237" s="227" t="s">
        <v>112</v>
      </c>
      <c r="C6237" s="227" t="s">
        <v>67</v>
      </c>
      <c r="D6237" s="230">
        <v>18</v>
      </c>
      <c r="E6237" s="231">
        <v>6.76504606E-3</v>
      </c>
      <c r="F6237" s="231">
        <v>1.2532148800000001E-3</v>
      </c>
      <c r="G6237" s="231">
        <v>1.3078702100000001E-3</v>
      </c>
      <c r="H6237" s="231">
        <v>4.2039606399999997E-3</v>
      </c>
    </row>
    <row r="6238" spans="1:8">
      <c r="A6238" s="227" t="s">
        <v>127</v>
      </c>
      <c r="B6238" s="227" t="s">
        <v>111</v>
      </c>
      <c r="C6238" s="227" t="s">
        <v>68</v>
      </c>
      <c r="D6238" s="230">
        <v>222</v>
      </c>
      <c r="E6238" s="231">
        <v>6.7294896599999999E-3</v>
      </c>
      <c r="F6238" s="231">
        <v>1.2220029999999999E-3</v>
      </c>
      <c r="G6238" s="231">
        <v>1.2145997799999999E-3</v>
      </c>
      <c r="H6238" s="231">
        <v>4.2928863900000003E-3</v>
      </c>
    </row>
    <row r="6239" spans="1:8">
      <c r="A6239" s="227" t="s">
        <v>127</v>
      </c>
      <c r="B6239" s="227" t="s">
        <v>112</v>
      </c>
      <c r="C6239" s="227" t="s">
        <v>68</v>
      </c>
      <c r="D6239" s="230">
        <v>17</v>
      </c>
      <c r="E6239" s="231">
        <v>6.45833304E-3</v>
      </c>
      <c r="F6239" s="231">
        <v>1.0791119999999999E-3</v>
      </c>
      <c r="G6239" s="231">
        <v>1.2268516599999999E-3</v>
      </c>
      <c r="H6239" s="231">
        <v>4.1523691099999999E-3</v>
      </c>
    </row>
    <row r="6240" spans="1:8">
      <c r="A6240" s="227" t="s">
        <v>127</v>
      </c>
      <c r="B6240" s="227" t="s">
        <v>111</v>
      </c>
      <c r="C6240" s="227" t="s">
        <v>69</v>
      </c>
      <c r="D6240" s="230">
        <v>150</v>
      </c>
      <c r="E6240" s="231">
        <v>4.3013115100000001E-3</v>
      </c>
      <c r="F6240" s="231">
        <v>8.0393494E-4</v>
      </c>
      <c r="G6240" s="231">
        <v>5.7137324000000004E-4</v>
      </c>
      <c r="H6240" s="231">
        <v>2.9260028500000001E-3</v>
      </c>
    </row>
    <row r="6241" spans="1:8">
      <c r="A6241" s="227" t="s">
        <v>127</v>
      </c>
      <c r="B6241" s="227" t="s">
        <v>112</v>
      </c>
      <c r="C6241" s="227" t="s">
        <v>69</v>
      </c>
      <c r="D6241" s="230">
        <v>6</v>
      </c>
      <c r="E6241" s="231">
        <v>3.5995367999999998E-3</v>
      </c>
      <c r="F6241" s="231">
        <v>8.1983008999999998E-4</v>
      </c>
      <c r="G6241" s="231">
        <v>2.7199038E-4</v>
      </c>
      <c r="H6241" s="231">
        <v>2.5077158499999998E-3</v>
      </c>
    </row>
    <row r="6242" spans="1:8">
      <c r="A6242" s="227" t="s">
        <v>127</v>
      </c>
      <c r="B6242" s="227" t="s">
        <v>111</v>
      </c>
      <c r="C6242" s="227" t="s">
        <v>70</v>
      </c>
      <c r="D6242" s="230">
        <v>137</v>
      </c>
      <c r="E6242" s="231">
        <v>8.4225463900000005E-3</v>
      </c>
      <c r="F6242" s="231">
        <v>1.39100073E-3</v>
      </c>
      <c r="G6242" s="231">
        <v>2.0990468000000001E-3</v>
      </c>
      <c r="H6242" s="231">
        <v>4.9324984400000004E-3</v>
      </c>
    </row>
    <row r="6243" spans="1:8">
      <c r="A6243" s="227" t="s">
        <v>127</v>
      </c>
      <c r="B6243" s="227" t="s">
        <v>112</v>
      </c>
      <c r="C6243" s="227" t="s">
        <v>70</v>
      </c>
      <c r="D6243" s="230">
        <v>19</v>
      </c>
      <c r="E6243" s="231">
        <v>8.9303116499999998E-3</v>
      </c>
      <c r="F6243" s="231">
        <v>1.2463448E-3</v>
      </c>
      <c r="G6243" s="231">
        <v>2.9002191099999999E-3</v>
      </c>
      <c r="H6243" s="231">
        <v>4.7837473999999998E-3</v>
      </c>
    </row>
    <row r="6244" spans="1:8">
      <c r="A6244" s="227" t="s">
        <v>127</v>
      </c>
      <c r="B6244" s="227" t="s">
        <v>111</v>
      </c>
      <c r="C6244" s="227" t="s">
        <v>71</v>
      </c>
      <c r="D6244" s="230">
        <v>118</v>
      </c>
      <c r="E6244" s="231">
        <v>7.3481635899999998E-3</v>
      </c>
      <c r="F6244" s="231">
        <v>1.27030342E-3</v>
      </c>
      <c r="G6244" s="231">
        <v>1.5374880299999999E-3</v>
      </c>
      <c r="H6244" s="231">
        <v>4.5403716800000004E-3</v>
      </c>
    </row>
    <row r="6245" spans="1:8">
      <c r="A6245" s="227" t="s">
        <v>127</v>
      </c>
      <c r="B6245" s="227" t="s">
        <v>112</v>
      </c>
      <c r="C6245" s="227" t="s">
        <v>71</v>
      </c>
      <c r="D6245" s="230">
        <v>21</v>
      </c>
      <c r="E6245" s="231">
        <v>8.3570323299999999E-3</v>
      </c>
      <c r="F6245" s="231">
        <v>1.33873435E-3</v>
      </c>
      <c r="G6245" s="231">
        <v>2.4024469200000001E-3</v>
      </c>
      <c r="H6245" s="231">
        <v>4.6158506900000002E-3</v>
      </c>
    </row>
    <row r="6246" spans="1:8">
      <c r="A6246" s="227" t="s">
        <v>127</v>
      </c>
      <c r="B6246" s="227" t="s">
        <v>111</v>
      </c>
      <c r="C6246" s="227" t="s">
        <v>72</v>
      </c>
      <c r="D6246" s="230">
        <v>259</v>
      </c>
      <c r="E6246" s="231">
        <v>7.0593358699999999E-3</v>
      </c>
      <c r="F6246" s="231">
        <v>1.4840731299999999E-3</v>
      </c>
      <c r="G6246" s="231">
        <v>1.6233195E-3</v>
      </c>
      <c r="H6246" s="231">
        <v>3.9519427800000003E-3</v>
      </c>
    </row>
    <row r="6247" spans="1:8">
      <c r="A6247" s="227" t="s">
        <v>127</v>
      </c>
      <c r="B6247" s="227" t="s">
        <v>112</v>
      </c>
      <c r="C6247" s="227" t="s">
        <v>72</v>
      </c>
      <c r="D6247" s="230">
        <v>23</v>
      </c>
      <c r="E6247" s="231">
        <v>8.1833733300000003E-3</v>
      </c>
      <c r="F6247" s="231">
        <v>1.41757227E-3</v>
      </c>
      <c r="G6247" s="231">
        <v>2.0123790700000001E-3</v>
      </c>
      <c r="H6247" s="231">
        <v>4.7534216399999999E-3</v>
      </c>
    </row>
    <row r="6248" spans="1:8">
      <c r="A6248" s="227" t="s">
        <v>127</v>
      </c>
      <c r="B6248" s="227" t="s">
        <v>111</v>
      </c>
      <c r="C6248" s="227" t="s">
        <v>73</v>
      </c>
      <c r="D6248" s="230">
        <v>413</v>
      </c>
      <c r="E6248" s="231">
        <v>6.8735704999999996E-3</v>
      </c>
      <c r="F6248" s="231">
        <v>8.9378171000000005E-4</v>
      </c>
      <c r="G6248" s="231">
        <v>1.7802212600000001E-3</v>
      </c>
      <c r="H6248" s="231">
        <v>4.1995670600000002E-3</v>
      </c>
    </row>
    <row r="6249" spans="1:8">
      <c r="A6249" s="227" t="s">
        <v>127</v>
      </c>
      <c r="B6249" s="227" t="s">
        <v>112</v>
      </c>
      <c r="C6249" s="227" t="s">
        <v>73</v>
      </c>
      <c r="D6249" s="230">
        <v>78</v>
      </c>
      <c r="E6249" s="231">
        <v>6.4325140000000003E-3</v>
      </c>
      <c r="F6249" s="231">
        <v>8.0973978999999995E-4</v>
      </c>
      <c r="G6249" s="231">
        <v>1.7620783499999999E-3</v>
      </c>
      <c r="H6249" s="231">
        <v>3.8606953900000001E-3</v>
      </c>
    </row>
    <row r="6250" spans="1:8">
      <c r="A6250" s="227" t="s">
        <v>127</v>
      </c>
      <c r="B6250" s="227" t="s">
        <v>111</v>
      </c>
      <c r="C6250" s="227" t="s">
        <v>74</v>
      </c>
      <c r="D6250" s="230">
        <v>359</v>
      </c>
      <c r="E6250" s="231">
        <v>6.9139453799999997E-3</v>
      </c>
      <c r="F6250" s="231">
        <v>1.01055505E-3</v>
      </c>
      <c r="G6250" s="231">
        <v>1.54541269E-3</v>
      </c>
      <c r="H6250" s="231">
        <v>4.35797717E-3</v>
      </c>
    </row>
    <row r="6251" spans="1:8">
      <c r="A6251" s="227" t="s">
        <v>127</v>
      </c>
      <c r="B6251" s="227" t="s">
        <v>112</v>
      </c>
      <c r="C6251" s="227" t="s">
        <v>74</v>
      </c>
      <c r="D6251" s="230">
        <v>49</v>
      </c>
      <c r="E6251" s="231">
        <v>5.6030326599999999E-3</v>
      </c>
      <c r="F6251" s="231">
        <v>8.6663804000000004E-4</v>
      </c>
      <c r="G6251" s="231">
        <v>1.2710220700000001E-3</v>
      </c>
      <c r="H6251" s="231">
        <v>3.4653719600000001E-3</v>
      </c>
    </row>
    <row r="6252" spans="1:8">
      <c r="A6252" s="227" t="s">
        <v>127</v>
      </c>
      <c r="B6252" s="227" t="s">
        <v>111</v>
      </c>
      <c r="C6252" s="227" t="s">
        <v>75</v>
      </c>
      <c r="D6252" s="230">
        <v>190</v>
      </c>
      <c r="E6252" s="231">
        <v>5.9499266600000003E-3</v>
      </c>
      <c r="F6252" s="231">
        <v>6.9901293000000002E-4</v>
      </c>
      <c r="G6252" s="231">
        <v>1.2259378700000001E-3</v>
      </c>
      <c r="H6252" s="231">
        <v>4.0249754000000002E-3</v>
      </c>
    </row>
    <row r="6253" spans="1:8">
      <c r="A6253" s="227" t="s">
        <v>127</v>
      </c>
      <c r="B6253" s="227" t="s">
        <v>112</v>
      </c>
      <c r="C6253" s="227" t="s">
        <v>75</v>
      </c>
      <c r="D6253" s="230">
        <v>9</v>
      </c>
      <c r="E6253" s="231">
        <v>6.3181584000000001E-3</v>
      </c>
      <c r="F6253" s="231">
        <v>6.6743803E-4</v>
      </c>
      <c r="G6253" s="231">
        <v>9.4007183000000005E-4</v>
      </c>
      <c r="H6253" s="231">
        <v>4.7106478300000003E-3</v>
      </c>
    </row>
    <row r="6254" spans="1:8">
      <c r="A6254" s="227" t="s">
        <v>127</v>
      </c>
      <c r="B6254" s="227" t="s">
        <v>111</v>
      </c>
      <c r="C6254" s="227" t="s">
        <v>76</v>
      </c>
      <c r="D6254" s="230">
        <v>201</v>
      </c>
      <c r="E6254" s="231">
        <v>5.5210058399999999E-3</v>
      </c>
      <c r="F6254" s="231">
        <v>4.9261767999999998E-4</v>
      </c>
      <c r="G6254" s="231">
        <v>1.3283694599999999E-3</v>
      </c>
      <c r="H6254" s="231">
        <v>3.70001816E-3</v>
      </c>
    </row>
    <row r="6255" spans="1:8">
      <c r="A6255" s="227" t="s">
        <v>127</v>
      </c>
      <c r="B6255" s="227" t="s">
        <v>112</v>
      </c>
      <c r="C6255" s="227" t="s">
        <v>76</v>
      </c>
      <c r="D6255" s="230">
        <v>47</v>
      </c>
      <c r="E6255" s="231">
        <v>5.6909966200000004E-3</v>
      </c>
      <c r="F6255" s="231">
        <v>4.2479292999999998E-4</v>
      </c>
      <c r="G6255" s="231">
        <v>1.44011007E-3</v>
      </c>
      <c r="H6255" s="231">
        <v>3.8260931499999999E-3</v>
      </c>
    </row>
    <row r="6256" spans="1:8">
      <c r="A6256" s="227" t="s">
        <v>127</v>
      </c>
      <c r="B6256" s="227" t="s">
        <v>111</v>
      </c>
      <c r="C6256" s="227" t="s">
        <v>77</v>
      </c>
      <c r="D6256" s="230">
        <v>381</v>
      </c>
      <c r="E6256" s="231">
        <v>5.9461271600000001E-3</v>
      </c>
      <c r="F6256" s="231">
        <v>7.9189731000000002E-4</v>
      </c>
      <c r="G6256" s="231">
        <v>1.5971308500000001E-3</v>
      </c>
      <c r="H6256" s="231">
        <v>3.5570985299999999E-3</v>
      </c>
    </row>
    <row r="6257" spans="1:8">
      <c r="A6257" s="227" t="s">
        <v>127</v>
      </c>
      <c r="B6257" s="227" t="s">
        <v>112</v>
      </c>
      <c r="C6257" s="227" t="s">
        <v>77</v>
      </c>
      <c r="D6257" s="230">
        <v>63</v>
      </c>
      <c r="E6257" s="231">
        <v>6.0618751E-3</v>
      </c>
      <c r="F6257" s="231">
        <v>7.6682808999999996E-4</v>
      </c>
      <c r="G6257" s="231">
        <v>1.7212298800000001E-3</v>
      </c>
      <c r="H6257" s="231">
        <v>3.57381666E-3</v>
      </c>
    </row>
    <row r="6258" spans="1:8">
      <c r="A6258" s="227" t="s">
        <v>127</v>
      </c>
      <c r="B6258" s="227" t="s">
        <v>111</v>
      </c>
      <c r="C6258" s="227" t="s">
        <v>78</v>
      </c>
      <c r="D6258" s="230">
        <v>128</v>
      </c>
      <c r="E6258" s="231">
        <v>7.0742004200000002E-3</v>
      </c>
      <c r="F6258" s="231">
        <v>1.0584850299999999E-3</v>
      </c>
      <c r="G6258" s="231">
        <v>1.69325061E-3</v>
      </c>
      <c r="H6258" s="231">
        <v>4.3224643500000002E-3</v>
      </c>
    </row>
    <row r="6259" spans="1:8">
      <c r="A6259" s="227" t="s">
        <v>127</v>
      </c>
      <c r="B6259" s="227" t="s">
        <v>112</v>
      </c>
      <c r="C6259" s="227" t="s">
        <v>78</v>
      </c>
      <c r="D6259" s="230">
        <v>28</v>
      </c>
      <c r="E6259" s="231">
        <v>6.3971558899999998E-3</v>
      </c>
      <c r="F6259" s="231">
        <v>1.0920963200000001E-3</v>
      </c>
      <c r="G6259" s="231">
        <v>2.34250966E-3</v>
      </c>
      <c r="H6259" s="231">
        <v>2.9625493699999999E-3</v>
      </c>
    </row>
    <row r="6260" spans="1:8">
      <c r="A6260" s="227" t="s">
        <v>127</v>
      </c>
      <c r="B6260" s="227" t="s">
        <v>111</v>
      </c>
      <c r="C6260" s="227" t="s">
        <v>79</v>
      </c>
      <c r="D6260" s="230">
        <v>1969</v>
      </c>
      <c r="E6260" s="231">
        <v>4.59467791E-3</v>
      </c>
      <c r="F6260" s="231">
        <v>1.0574668900000001E-3</v>
      </c>
      <c r="G6260" s="231">
        <v>7.1752182000000002E-4</v>
      </c>
      <c r="H6260" s="231">
        <v>2.81968874E-3</v>
      </c>
    </row>
    <row r="6261" spans="1:8">
      <c r="A6261" s="227" t="s">
        <v>127</v>
      </c>
      <c r="B6261" s="227" t="s">
        <v>112</v>
      </c>
      <c r="C6261" s="227" t="s">
        <v>79</v>
      </c>
      <c r="D6261" s="230">
        <v>270</v>
      </c>
      <c r="E6261" s="231">
        <v>4.3456359000000003E-3</v>
      </c>
      <c r="F6261" s="231">
        <v>9.5404641000000005E-4</v>
      </c>
      <c r="G6261" s="231">
        <v>7.2303644000000001E-4</v>
      </c>
      <c r="H6261" s="231">
        <v>2.6685525700000001E-3</v>
      </c>
    </row>
    <row r="6262" spans="1:8">
      <c r="A6262" s="227" t="s">
        <v>127</v>
      </c>
      <c r="B6262" s="227" t="s">
        <v>111</v>
      </c>
      <c r="C6262" s="227" t="s">
        <v>80</v>
      </c>
      <c r="D6262" s="230">
        <v>801</v>
      </c>
      <c r="E6262" s="231">
        <v>4.9997685700000002E-3</v>
      </c>
      <c r="F6262" s="231">
        <v>1.2840717499999999E-3</v>
      </c>
      <c r="G6262" s="231">
        <v>5.2616496000000004E-4</v>
      </c>
      <c r="H6262" s="231">
        <v>3.1895313600000001E-3</v>
      </c>
    </row>
    <row r="6263" spans="1:8">
      <c r="A6263" s="227" t="s">
        <v>127</v>
      </c>
      <c r="B6263" s="227" t="s">
        <v>112</v>
      </c>
      <c r="C6263" s="227" t="s">
        <v>80</v>
      </c>
      <c r="D6263" s="230">
        <v>153</v>
      </c>
      <c r="E6263" s="231">
        <v>4.7531617999999999E-3</v>
      </c>
      <c r="F6263" s="231">
        <v>1.30703798E-3</v>
      </c>
      <c r="G6263" s="231">
        <v>5.2015225000000005E-4</v>
      </c>
      <c r="H6263" s="231">
        <v>2.92597107E-3</v>
      </c>
    </row>
    <row r="6264" spans="1:8">
      <c r="A6264" s="227" t="s">
        <v>127</v>
      </c>
      <c r="B6264" s="227" t="s">
        <v>111</v>
      </c>
      <c r="C6264" s="227" t="s">
        <v>119</v>
      </c>
      <c r="D6264" s="230">
        <v>360</v>
      </c>
      <c r="E6264" s="231">
        <v>5.9369210700000001E-3</v>
      </c>
      <c r="F6264" s="231">
        <v>1.15988272E-3</v>
      </c>
      <c r="G6264" s="231">
        <v>1.01501391E-3</v>
      </c>
      <c r="H6264" s="231">
        <v>3.7620239299999999E-3</v>
      </c>
    </row>
    <row r="6265" spans="1:8">
      <c r="A6265" s="227" t="s">
        <v>127</v>
      </c>
      <c r="B6265" s="227" t="s">
        <v>112</v>
      </c>
      <c r="C6265" s="227" t="s">
        <v>119</v>
      </c>
      <c r="D6265" s="230">
        <v>59</v>
      </c>
      <c r="E6265" s="231">
        <v>5.9726142999999999E-3</v>
      </c>
      <c r="F6265" s="231">
        <v>1.04676686E-3</v>
      </c>
      <c r="G6265" s="231">
        <v>1.23862188E-3</v>
      </c>
      <c r="H6265" s="231">
        <v>3.6872250900000002E-3</v>
      </c>
    </row>
    <row r="6266" spans="1:8">
      <c r="A6266" s="227" t="s">
        <v>127</v>
      </c>
      <c r="B6266" s="227" t="s">
        <v>111</v>
      </c>
      <c r="C6266" s="227" t="s">
        <v>82</v>
      </c>
      <c r="D6266" s="230">
        <v>229</v>
      </c>
      <c r="E6266" s="231">
        <v>7.4871116099999996E-3</v>
      </c>
      <c r="F6266" s="231">
        <v>1.1539197900000001E-3</v>
      </c>
      <c r="G6266" s="231">
        <v>1.47587109E-3</v>
      </c>
      <c r="H6266" s="231">
        <v>4.85732023E-3</v>
      </c>
    </row>
    <row r="6267" spans="1:8">
      <c r="A6267" s="227" t="s">
        <v>127</v>
      </c>
      <c r="B6267" s="227" t="s">
        <v>112</v>
      </c>
      <c r="C6267" s="227" t="s">
        <v>82</v>
      </c>
      <c r="D6267" s="230">
        <v>20</v>
      </c>
      <c r="E6267" s="231">
        <v>7.53993027E-3</v>
      </c>
      <c r="F6267" s="231">
        <v>1.14583315E-3</v>
      </c>
      <c r="G6267" s="231">
        <v>1.4728006900000001E-3</v>
      </c>
      <c r="H6267" s="231">
        <v>4.9212961E-3</v>
      </c>
    </row>
    <row r="6268" spans="1:8">
      <c r="A6268" s="227" t="s">
        <v>127</v>
      </c>
      <c r="B6268" s="227" t="s">
        <v>111</v>
      </c>
      <c r="C6268" s="227" t="s">
        <v>83</v>
      </c>
      <c r="D6268" s="230">
        <v>191</v>
      </c>
      <c r="E6268" s="231">
        <v>5.4776878700000002E-3</v>
      </c>
      <c r="F6268" s="231">
        <v>8.7035802000000003E-4</v>
      </c>
      <c r="G6268" s="231">
        <v>9.2422895999999999E-4</v>
      </c>
      <c r="H6268" s="231">
        <v>3.68310041E-3</v>
      </c>
    </row>
    <row r="6269" spans="1:8">
      <c r="A6269" s="227" t="s">
        <v>127</v>
      </c>
      <c r="B6269" s="227" t="s">
        <v>112</v>
      </c>
      <c r="C6269" s="227" t="s">
        <v>83</v>
      </c>
      <c r="D6269" s="230">
        <v>21</v>
      </c>
      <c r="E6269" s="231">
        <v>6.2720456299999996E-3</v>
      </c>
      <c r="F6269" s="231">
        <v>8.9781724999999995E-4</v>
      </c>
      <c r="G6269" s="231">
        <v>1.68871226E-3</v>
      </c>
      <c r="H6269" s="231">
        <v>3.68551563E-3</v>
      </c>
    </row>
    <row r="6270" spans="1:8">
      <c r="A6270" s="227" t="s">
        <v>127</v>
      </c>
      <c r="B6270" s="227" t="s">
        <v>111</v>
      </c>
      <c r="C6270" s="227" t="s">
        <v>84</v>
      </c>
      <c r="D6270" s="230">
        <v>291</v>
      </c>
      <c r="E6270" s="231">
        <v>5.4460987700000003E-3</v>
      </c>
      <c r="F6270" s="231">
        <v>7.25905E-4</v>
      </c>
      <c r="G6270" s="231">
        <v>1.0751159000000001E-3</v>
      </c>
      <c r="H6270" s="231">
        <v>3.6450774100000001E-3</v>
      </c>
    </row>
    <row r="6271" spans="1:8">
      <c r="A6271" s="227" t="s">
        <v>127</v>
      </c>
      <c r="B6271" s="227" t="s">
        <v>112</v>
      </c>
      <c r="C6271" s="227" t="s">
        <v>84</v>
      </c>
      <c r="D6271" s="230">
        <v>19</v>
      </c>
      <c r="E6271" s="231">
        <v>5.2704676400000001E-3</v>
      </c>
      <c r="F6271" s="231">
        <v>6.9992660000000001E-4</v>
      </c>
      <c r="G6271" s="231">
        <v>9.0704168999999999E-4</v>
      </c>
      <c r="H6271" s="231">
        <v>3.66349882E-3</v>
      </c>
    </row>
    <row r="6272" spans="1:8">
      <c r="A6272" s="227" t="s">
        <v>127</v>
      </c>
      <c r="B6272" s="227" t="s">
        <v>111</v>
      </c>
      <c r="C6272" s="227" t="s">
        <v>86</v>
      </c>
      <c r="D6272" s="230">
        <v>1</v>
      </c>
      <c r="E6272" s="231">
        <v>4.7569444399999999E-3</v>
      </c>
      <c r="F6272" s="231">
        <v>2.0370368000000002E-3</v>
      </c>
      <c r="G6272" s="231">
        <v>1.4814812500000001E-3</v>
      </c>
      <c r="H6272" s="231">
        <v>1.2384256900000001E-3</v>
      </c>
    </row>
    <row r="6273" spans="1:8">
      <c r="A6273" s="227" t="s">
        <v>127</v>
      </c>
      <c r="B6273" s="227" t="s">
        <v>112</v>
      </c>
      <c r="C6273" s="227" t="s">
        <v>86</v>
      </c>
      <c r="D6273" s="230">
        <v>1</v>
      </c>
      <c r="E6273" s="231">
        <v>8.1597222200000003E-3</v>
      </c>
      <c r="F6273" s="231">
        <v>1.7592590199999999E-3</v>
      </c>
      <c r="G6273" s="231">
        <v>6.3541666599999996E-3</v>
      </c>
      <c r="H6273" s="231">
        <v>4.629583E-5</v>
      </c>
    </row>
    <row r="6274" spans="1:8">
      <c r="A6274" s="227" t="s">
        <v>127</v>
      </c>
      <c r="B6274" s="227" t="s">
        <v>111</v>
      </c>
      <c r="C6274" s="227" t="s">
        <v>87</v>
      </c>
      <c r="D6274" s="230">
        <v>443</v>
      </c>
      <c r="E6274" s="231">
        <v>6.3140621399999999E-3</v>
      </c>
      <c r="F6274" s="231">
        <v>9.1469125999999997E-4</v>
      </c>
      <c r="G6274" s="231">
        <v>1.10353417E-3</v>
      </c>
      <c r="H6274" s="231">
        <v>4.2958362199999999E-3</v>
      </c>
    </row>
    <row r="6275" spans="1:8">
      <c r="A6275" s="227" t="s">
        <v>127</v>
      </c>
      <c r="B6275" s="227" t="s">
        <v>112</v>
      </c>
      <c r="C6275" s="227" t="s">
        <v>87</v>
      </c>
      <c r="D6275" s="230">
        <v>32</v>
      </c>
      <c r="E6275" s="231">
        <v>5.8980755800000003E-3</v>
      </c>
      <c r="F6275" s="231">
        <v>9.6969015999999995E-4</v>
      </c>
      <c r="G6275" s="231">
        <v>1.5975837399999999E-3</v>
      </c>
      <c r="H6275" s="231">
        <v>3.3308012900000001E-3</v>
      </c>
    </row>
    <row r="6276" spans="1:8">
      <c r="A6276" s="227" t="s">
        <v>127</v>
      </c>
      <c r="B6276" s="227" t="s">
        <v>111</v>
      </c>
      <c r="C6276" s="227" t="s">
        <v>88</v>
      </c>
      <c r="D6276" s="230">
        <v>417</v>
      </c>
      <c r="E6276" s="231">
        <v>5.8664454900000003E-3</v>
      </c>
      <c r="F6276" s="231">
        <v>1.2496944499999999E-3</v>
      </c>
      <c r="G6276" s="231">
        <v>9.5629028000000001E-4</v>
      </c>
      <c r="H6276" s="231">
        <v>3.6604602900000001E-3</v>
      </c>
    </row>
    <row r="6277" spans="1:8">
      <c r="A6277" s="227" t="s">
        <v>127</v>
      </c>
      <c r="B6277" s="227" t="s">
        <v>112</v>
      </c>
      <c r="C6277" s="227" t="s">
        <v>88</v>
      </c>
      <c r="D6277" s="230">
        <v>52</v>
      </c>
      <c r="E6277" s="231">
        <v>5.3781603700000001E-3</v>
      </c>
      <c r="F6277" s="231">
        <v>1.2361999099999999E-3</v>
      </c>
      <c r="G6277" s="231">
        <v>9.3371592000000001E-4</v>
      </c>
      <c r="H6277" s="231">
        <v>3.2082440500000001E-3</v>
      </c>
    </row>
    <row r="6278" spans="1:8">
      <c r="A6278" s="227" t="s">
        <v>127</v>
      </c>
      <c r="B6278" s="227" t="s">
        <v>111</v>
      </c>
      <c r="C6278" s="227" t="s">
        <v>89</v>
      </c>
      <c r="D6278" s="230">
        <v>221</v>
      </c>
      <c r="E6278" s="231">
        <v>6.76103963E-3</v>
      </c>
      <c r="F6278" s="231">
        <v>1.44000311E-3</v>
      </c>
      <c r="G6278" s="231">
        <v>1.4632560299999999E-3</v>
      </c>
      <c r="H6278" s="231">
        <v>3.8577800500000001E-3</v>
      </c>
    </row>
    <row r="6279" spans="1:8">
      <c r="A6279" s="227" t="s">
        <v>127</v>
      </c>
      <c r="B6279" s="227" t="s">
        <v>112</v>
      </c>
      <c r="C6279" s="227" t="s">
        <v>89</v>
      </c>
      <c r="D6279" s="230">
        <v>30</v>
      </c>
      <c r="E6279" s="231">
        <v>7.26697504E-3</v>
      </c>
      <c r="F6279" s="231">
        <v>1.33487629E-3</v>
      </c>
      <c r="G6279" s="231">
        <v>1.6520059399999999E-3</v>
      </c>
      <c r="H6279" s="231">
        <v>4.2800923499999996E-3</v>
      </c>
    </row>
    <row r="6280" spans="1:8">
      <c r="A6280" s="227" t="s">
        <v>127</v>
      </c>
      <c r="B6280" s="227" t="s">
        <v>111</v>
      </c>
      <c r="C6280" s="227" t="s">
        <v>90</v>
      </c>
      <c r="D6280" s="230">
        <v>226</v>
      </c>
      <c r="E6280" s="231">
        <v>6.4458372000000003E-3</v>
      </c>
      <c r="F6280" s="231">
        <v>7.6091829999999996E-4</v>
      </c>
      <c r="G6280" s="231">
        <v>1.4595622E-3</v>
      </c>
      <c r="H6280" s="231">
        <v>4.2253561899999997E-3</v>
      </c>
    </row>
    <row r="6281" spans="1:8">
      <c r="A6281" s="227" t="s">
        <v>127</v>
      </c>
      <c r="B6281" s="227" t="s">
        <v>112</v>
      </c>
      <c r="C6281" s="227" t="s">
        <v>90</v>
      </c>
      <c r="D6281" s="230">
        <v>24</v>
      </c>
      <c r="E6281" s="231">
        <v>6.33439403E-3</v>
      </c>
      <c r="F6281" s="231">
        <v>8.0536240000000003E-4</v>
      </c>
      <c r="G6281" s="231">
        <v>1.2427659599999999E-3</v>
      </c>
      <c r="H6281" s="231">
        <v>4.2862651200000004E-3</v>
      </c>
    </row>
    <row r="6282" spans="1:8">
      <c r="A6282" s="227" t="s">
        <v>127</v>
      </c>
      <c r="B6282" s="227" t="s">
        <v>111</v>
      </c>
      <c r="C6282" s="227" t="s">
        <v>91</v>
      </c>
      <c r="D6282" s="230">
        <v>354</v>
      </c>
      <c r="E6282" s="231">
        <v>4.8481308999999998E-3</v>
      </c>
      <c r="F6282" s="231">
        <v>9.3736898000000004E-4</v>
      </c>
      <c r="G6282" s="231">
        <v>5.0765695999999995E-4</v>
      </c>
      <c r="H6282" s="231">
        <v>3.4031044899999999E-3</v>
      </c>
    </row>
    <row r="6283" spans="1:8">
      <c r="A6283" s="227" t="s">
        <v>127</v>
      </c>
      <c r="B6283" s="227" t="s">
        <v>112</v>
      </c>
      <c r="C6283" s="227" t="s">
        <v>91</v>
      </c>
      <c r="D6283" s="230">
        <v>51</v>
      </c>
      <c r="E6283" s="231">
        <v>4.3425469399999998E-3</v>
      </c>
      <c r="F6283" s="231">
        <v>8.3287919999999998E-4</v>
      </c>
      <c r="G6283" s="231">
        <v>4.3890679999999998E-4</v>
      </c>
      <c r="H6283" s="231">
        <v>3.07076045E-3</v>
      </c>
    </row>
    <row r="6284" spans="1:8">
      <c r="A6284" s="227" t="s">
        <v>127</v>
      </c>
      <c r="B6284" s="227" t="s">
        <v>111</v>
      </c>
      <c r="C6284" s="227" t="s">
        <v>92</v>
      </c>
      <c r="D6284" s="230">
        <v>252</v>
      </c>
      <c r="E6284" s="231">
        <v>6.7738644100000002E-3</v>
      </c>
      <c r="F6284" s="231">
        <v>7.6714961999999997E-4</v>
      </c>
      <c r="G6284" s="231">
        <v>1.3369431E-3</v>
      </c>
      <c r="H6284" s="231">
        <v>4.6697712099999997E-3</v>
      </c>
    </row>
    <row r="6285" spans="1:8">
      <c r="A6285" s="227" t="s">
        <v>127</v>
      </c>
      <c r="B6285" s="227" t="s">
        <v>112</v>
      </c>
      <c r="C6285" s="227" t="s">
        <v>92</v>
      </c>
      <c r="D6285" s="230">
        <v>29</v>
      </c>
      <c r="E6285" s="231">
        <v>7.1811140700000003E-3</v>
      </c>
      <c r="F6285" s="231">
        <v>6.2180689000000005E-4</v>
      </c>
      <c r="G6285" s="231">
        <v>1.8570400100000001E-3</v>
      </c>
      <c r="H6285" s="231">
        <v>4.70226668E-3</v>
      </c>
    </row>
    <row r="6286" spans="1:8">
      <c r="A6286" s="227" t="s">
        <v>127</v>
      </c>
      <c r="B6286" s="227" t="s">
        <v>111</v>
      </c>
      <c r="C6286" s="227" t="s">
        <v>93</v>
      </c>
      <c r="D6286" s="230">
        <v>180</v>
      </c>
      <c r="E6286" s="231">
        <v>7.29443134E-3</v>
      </c>
      <c r="F6286" s="231">
        <v>1.1574714600000001E-3</v>
      </c>
      <c r="G6286" s="231">
        <v>1.6512343400000001E-3</v>
      </c>
      <c r="H6286" s="231">
        <v>4.48572508E-3</v>
      </c>
    </row>
    <row r="6287" spans="1:8">
      <c r="A6287" s="227" t="s">
        <v>127</v>
      </c>
      <c r="B6287" s="227" t="s">
        <v>112</v>
      </c>
      <c r="C6287" s="227" t="s">
        <v>93</v>
      </c>
      <c r="D6287" s="230">
        <v>44</v>
      </c>
      <c r="E6287" s="231">
        <v>5.8564812899999999E-3</v>
      </c>
      <c r="F6287" s="231">
        <v>1.0414033999999999E-3</v>
      </c>
      <c r="G6287" s="231">
        <v>1.40966936E-3</v>
      </c>
      <c r="H6287" s="231">
        <v>3.4054080099999999E-3</v>
      </c>
    </row>
    <row r="6288" spans="1:8">
      <c r="A6288" s="227" t="s">
        <v>127</v>
      </c>
      <c r="B6288" s="227" t="s">
        <v>111</v>
      </c>
      <c r="C6288" s="227" t="s">
        <v>94</v>
      </c>
      <c r="D6288" s="230">
        <v>176</v>
      </c>
      <c r="E6288" s="231">
        <v>7.0328280600000003E-3</v>
      </c>
      <c r="F6288" s="231">
        <v>1.1972587999999999E-3</v>
      </c>
      <c r="G6288" s="231">
        <v>1.4427475400000001E-3</v>
      </c>
      <c r="H6288" s="231">
        <v>4.39282119E-3</v>
      </c>
    </row>
    <row r="6289" spans="1:8">
      <c r="A6289" s="227" t="s">
        <v>127</v>
      </c>
      <c r="B6289" s="227" t="s">
        <v>112</v>
      </c>
      <c r="C6289" s="227" t="s">
        <v>94</v>
      </c>
      <c r="D6289" s="230">
        <v>29</v>
      </c>
      <c r="E6289" s="231">
        <v>5.4861109099999996E-3</v>
      </c>
      <c r="F6289" s="231">
        <v>8.7284462999999998E-4</v>
      </c>
      <c r="G6289" s="231">
        <v>1.18294997E-3</v>
      </c>
      <c r="H6289" s="231">
        <v>3.4303158700000002E-3</v>
      </c>
    </row>
    <row r="6290" spans="1:8">
      <c r="A6290" s="227" t="s">
        <v>127</v>
      </c>
      <c r="B6290" s="227" t="s">
        <v>111</v>
      </c>
      <c r="C6290" s="227" t="s">
        <v>95</v>
      </c>
      <c r="D6290" s="230">
        <v>104</v>
      </c>
      <c r="E6290" s="231">
        <v>7.8378736900000003E-3</v>
      </c>
      <c r="F6290" s="231">
        <v>9.5986890999999995E-4</v>
      </c>
      <c r="G6290" s="231">
        <v>1.16886994E-3</v>
      </c>
      <c r="H6290" s="231">
        <v>5.7091343900000004E-3</v>
      </c>
    </row>
    <row r="6291" spans="1:8">
      <c r="A6291" s="227" t="s">
        <v>127</v>
      </c>
      <c r="B6291" s="227" t="s">
        <v>112</v>
      </c>
      <c r="C6291" s="227" t="s">
        <v>95</v>
      </c>
      <c r="D6291" s="230">
        <v>9</v>
      </c>
      <c r="E6291" s="231">
        <v>9.1435182800000004E-3</v>
      </c>
      <c r="F6291" s="231">
        <v>8.0246889999999996E-4</v>
      </c>
      <c r="G6291" s="231">
        <v>2.0280347900000001E-3</v>
      </c>
      <c r="H6291" s="231">
        <v>6.3130141899999997E-3</v>
      </c>
    </row>
    <row r="6292" spans="1:8">
      <c r="A6292" s="227" t="s">
        <v>127</v>
      </c>
      <c r="B6292" s="227" t="s">
        <v>111</v>
      </c>
      <c r="C6292" s="227" t="s">
        <v>96</v>
      </c>
      <c r="D6292" s="230">
        <v>315</v>
      </c>
      <c r="E6292" s="231">
        <v>6.6730229700000003E-3</v>
      </c>
      <c r="F6292" s="231">
        <v>1.4602069900000001E-3</v>
      </c>
      <c r="G6292" s="231">
        <v>1.35651799E-3</v>
      </c>
      <c r="H6292" s="231">
        <v>3.8562975199999999E-3</v>
      </c>
    </row>
    <row r="6293" spans="1:8">
      <c r="A6293" s="227" t="s">
        <v>127</v>
      </c>
      <c r="B6293" s="227" t="s">
        <v>112</v>
      </c>
      <c r="C6293" s="227" t="s">
        <v>96</v>
      </c>
      <c r="D6293" s="230">
        <v>40</v>
      </c>
      <c r="E6293" s="231">
        <v>6.9673030100000002E-3</v>
      </c>
      <c r="F6293" s="231">
        <v>1.5483215E-3</v>
      </c>
      <c r="G6293" s="231">
        <v>1.2939812600000001E-3</v>
      </c>
      <c r="H6293" s="231">
        <v>4.1249997600000003E-3</v>
      </c>
    </row>
    <row r="6294" spans="1:8">
      <c r="A6294" s="227" t="s">
        <v>127</v>
      </c>
      <c r="B6294" s="227" t="s">
        <v>111</v>
      </c>
      <c r="C6294" s="227" t="s">
        <v>97</v>
      </c>
      <c r="D6294" s="230">
        <v>131</v>
      </c>
      <c r="E6294" s="231">
        <v>6.6993565700000004E-3</v>
      </c>
      <c r="F6294" s="231">
        <v>8.0347020999999995E-4</v>
      </c>
      <c r="G6294" s="231">
        <v>1.22853029E-3</v>
      </c>
      <c r="H6294" s="231">
        <v>4.6673555500000002E-3</v>
      </c>
    </row>
    <row r="6295" spans="1:8">
      <c r="A6295" s="227" t="s">
        <v>127</v>
      </c>
      <c r="B6295" s="227" t="s">
        <v>112</v>
      </c>
      <c r="C6295" s="227" t="s">
        <v>97</v>
      </c>
      <c r="D6295" s="230">
        <v>20</v>
      </c>
      <c r="E6295" s="231">
        <v>6.3807867599999998E-3</v>
      </c>
      <c r="F6295" s="231">
        <v>9.5833300999999997E-4</v>
      </c>
      <c r="G6295" s="231">
        <v>1.5491895400000001E-3</v>
      </c>
      <c r="H6295" s="231">
        <v>3.8732636400000001E-3</v>
      </c>
    </row>
    <row r="6296" spans="1:8">
      <c r="A6296" s="227" t="s">
        <v>127</v>
      </c>
      <c r="B6296" s="227" t="s">
        <v>111</v>
      </c>
      <c r="C6296" s="227" t="s">
        <v>98</v>
      </c>
      <c r="D6296" s="230">
        <v>129</v>
      </c>
      <c r="E6296" s="231">
        <v>7.1968307799999999E-3</v>
      </c>
      <c r="F6296" s="231">
        <v>2.6629323000000002E-4</v>
      </c>
      <c r="G6296" s="231">
        <v>1.6513240400000001E-3</v>
      </c>
      <c r="H6296" s="231">
        <v>5.2672801700000002E-3</v>
      </c>
    </row>
    <row r="6297" spans="1:8">
      <c r="A6297" s="227" t="s">
        <v>127</v>
      </c>
      <c r="B6297" s="227" t="s">
        <v>112</v>
      </c>
      <c r="C6297" s="227" t="s">
        <v>98</v>
      </c>
      <c r="D6297" s="230">
        <v>12</v>
      </c>
      <c r="E6297" s="231">
        <v>7.5626925799999996E-3</v>
      </c>
      <c r="F6297" s="231">
        <v>1.3406607999999999E-4</v>
      </c>
      <c r="G6297" s="231">
        <v>2.2598376600000002E-3</v>
      </c>
      <c r="H6297" s="231">
        <v>5.1562498200000001E-3</v>
      </c>
    </row>
    <row r="6298" spans="1:8">
      <c r="A6298" s="227" t="s">
        <v>127</v>
      </c>
      <c r="B6298" s="227" t="s">
        <v>111</v>
      </c>
      <c r="C6298" s="227" t="s">
        <v>99</v>
      </c>
      <c r="D6298" s="230">
        <v>443</v>
      </c>
      <c r="E6298" s="231">
        <v>6.1261336399999998E-3</v>
      </c>
      <c r="F6298" s="231">
        <v>1.2272173800000001E-3</v>
      </c>
      <c r="G6298" s="231">
        <v>8.6314352000000001E-4</v>
      </c>
      <c r="H6298" s="231">
        <v>4.0357722799999997E-3</v>
      </c>
    </row>
    <row r="6299" spans="1:8">
      <c r="A6299" s="227" t="s">
        <v>127</v>
      </c>
      <c r="B6299" s="227" t="s">
        <v>112</v>
      </c>
      <c r="C6299" s="227" t="s">
        <v>99</v>
      </c>
      <c r="D6299" s="230">
        <v>27</v>
      </c>
      <c r="E6299" s="231">
        <v>5.9413578099999998E-3</v>
      </c>
      <c r="F6299" s="231">
        <v>1.41460879E-3</v>
      </c>
      <c r="G6299" s="231">
        <v>8.2776042999999999E-4</v>
      </c>
      <c r="H6299" s="231">
        <v>3.6989881099999998E-3</v>
      </c>
    </row>
    <row r="6300" spans="1:8">
      <c r="A6300" s="227" t="s">
        <v>127</v>
      </c>
      <c r="B6300" s="227" t="s">
        <v>111</v>
      </c>
      <c r="C6300" s="227" t="s">
        <v>100</v>
      </c>
      <c r="D6300" s="230">
        <v>374</v>
      </c>
      <c r="E6300" s="231">
        <v>7.7351020199999997E-3</v>
      </c>
      <c r="F6300" s="231">
        <v>1.06679515E-3</v>
      </c>
      <c r="G6300" s="231">
        <v>1.1263057E-3</v>
      </c>
      <c r="H6300" s="231">
        <v>5.54200066E-3</v>
      </c>
    </row>
    <row r="6301" spans="1:8">
      <c r="A6301" s="227" t="s">
        <v>127</v>
      </c>
      <c r="B6301" s="227" t="s">
        <v>112</v>
      </c>
      <c r="C6301" s="227" t="s">
        <v>100</v>
      </c>
      <c r="D6301" s="230">
        <v>29</v>
      </c>
      <c r="E6301" s="231">
        <v>6.5118132999999996E-3</v>
      </c>
      <c r="F6301" s="231">
        <v>1.03687719E-3</v>
      </c>
      <c r="G6301" s="231">
        <v>1.2140801900000001E-3</v>
      </c>
      <c r="H6301" s="231">
        <v>4.2608554999999998E-3</v>
      </c>
    </row>
    <row r="6302" spans="1:8">
      <c r="A6302" s="227" t="s">
        <v>127</v>
      </c>
      <c r="B6302" s="227" t="s">
        <v>111</v>
      </c>
      <c r="C6302" s="227" t="s">
        <v>101</v>
      </c>
      <c r="D6302" s="230">
        <v>175</v>
      </c>
      <c r="E6302" s="231">
        <v>7.0814812299999997E-3</v>
      </c>
      <c r="F6302" s="231">
        <v>6.8498655000000003E-4</v>
      </c>
      <c r="G6302" s="231">
        <v>2.0573409999999999E-3</v>
      </c>
      <c r="H6302" s="231">
        <v>4.3391531800000003E-3</v>
      </c>
    </row>
    <row r="6303" spans="1:8">
      <c r="A6303" s="227" t="s">
        <v>127</v>
      </c>
      <c r="B6303" s="227" t="s">
        <v>112</v>
      </c>
      <c r="C6303" s="227" t="s">
        <v>101</v>
      </c>
      <c r="D6303" s="230">
        <v>25</v>
      </c>
      <c r="E6303" s="231">
        <v>6.5361109400000001E-3</v>
      </c>
      <c r="F6303" s="231">
        <v>7.1574056999999997E-4</v>
      </c>
      <c r="G6303" s="231">
        <v>1.5745368200000001E-3</v>
      </c>
      <c r="H6303" s="231">
        <v>4.2458330999999997E-3</v>
      </c>
    </row>
    <row r="6304" spans="1:8">
      <c r="A6304" s="227" t="s">
        <v>127</v>
      </c>
      <c r="B6304" s="227" t="s">
        <v>111</v>
      </c>
      <c r="C6304" s="227" t="s">
        <v>102</v>
      </c>
      <c r="D6304" s="230">
        <v>287</v>
      </c>
      <c r="E6304" s="231">
        <v>6.1900323300000002E-3</v>
      </c>
      <c r="F6304" s="231">
        <v>1.22298016E-3</v>
      </c>
      <c r="G6304" s="231">
        <v>9.5947841999999999E-4</v>
      </c>
      <c r="H6304" s="231">
        <v>4.0075733000000001E-3</v>
      </c>
    </row>
    <row r="6305" spans="1:8">
      <c r="A6305" s="227" t="s">
        <v>127</v>
      </c>
      <c r="B6305" s="227" t="s">
        <v>112</v>
      </c>
      <c r="C6305" s="227" t="s">
        <v>102</v>
      </c>
      <c r="D6305" s="230">
        <v>32</v>
      </c>
      <c r="E6305" s="231">
        <v>6.57949919E-3</v>
      </c>
      <c r="F6305" s="231">
        <v>1.07819708E-3</v>
      </c>
      <c r="G6305" s="231">
        <v>1.1628325399999999E-3</v>
      </c>
      <c r="H6305" s="231">
        <v>4.3384691099999997E-3</v>
      </c>
    </row>
    <row r="6306" spans="1:8">
      <c r="A6306" s="227" t="s">
        <v>127</v>
      </c>
      <c r="B6306" s="227" t="s">
        <v>111</v>
      </c>
      <c r="C6306" s="227" t="s">
        <v>103</v>
      </c>
      <c r="D6306" s="230">
        <v>281</v>
      </c>
      <c r="E6306" s="231">
        <v>5.06792023E-3</v>
      </c>
      <c r="F6306" s="231">
        <v>1.0336757800000001E-3</v>
      </c>
      <c r="G6306" s="231">
        <v>5.3216003000000004E-4</v>
      </c>
      <c r="H6306" s="231">
        <v>3.5020838999999999E-3</v>
      </c>
    </row>
    <row r="6307" spans="1:8">
      <c r="A6307" s="227" t="s">
        <v>127</v>
      </c>
      <c r="B6307" s="227" t="s">
        <v>112</v>
      </c>
      <c r="C6307" s="227" t="s">
        <v>103</v>
      </c>
      <c r="D6307" s="230">
        <v>27</v>
      </c>
      <c r="E6307" s="231">
        <v>4.3930038700000004E-3</v>
      </c>
      <c r="F6307" s="231">
        <v>8.9934816000000002E-4</v>
      </c>
      <c r="G6307" s="231">
        <v>5.3755114999999999E-4</v>
      </c>
      <c r="H6307" s="231">
        <v>2.9561039799999998E-3</v>
      </c>
    </row>
    <row r="6308" spans="1:8">
      <c r="A6308" s="227" t="s">
        <v>127</v>
      </c>
      <c r="B6308" s="227" t="s">
        <v>111</v>
      </c>
      <c r="C6308" s="227" t="s">
        <v>104</v>
      </c>
      <c r="D6308" s="230">
        <v>83</v>
      </c>
      <c r="E6308" s="231">
        <v>6.3727128400000001E-3</v>
      </c>
      <c r="F6308" s="231">
        <v>8.4574385999999996E-4</v>
      </c>
      <c r="G6308" s="231">
        <v>1.25613539E-3</v>
      </c>
      <c r="H6308" s="231">
        <v>4.2708330799999996E-3</v>
      </c>
    </row>
    <row r="6309" spans="1:8">
      <c r="A6309" s="227" t="s">
        <v>127</v>
      </c>
      <c r="B6309" s="227" t="s">
        <v>112</v>
      </c>
      <c r="C6309" s="227" t="s">
        <v>104</v>
      </c>
      <c r="D6309" s="230">
        <v>14</v>
      </c>
      <c r="E6309" s="231">
        <v>5.7440474099999996E-3</v>
      </c>
      <c r="F6309" s="231">
        <v>8.7384229999999999E-4</v>
      </c>
      <c r="G6309" s="231">
        <v>1.0449733499999999E-3</v>
      </c>
      <c r="H6309" s="231">
        <v>3.82523124E-3</v>
      </c>
    </row>
    <row r="6310" spans="1:8">
      <c r="A6310" s="227" t="s">
        <v>127</v>
      </c>
      <c r="B6310" s="227" t="s">
        <v>111</v>
      </c>
      <c r="C6310" s="227" t="s">
        <v>105</v>
      </c>
      <c r="D6310" s="230">
        <v>747</v>
      </c>
      <c r="E6310" s="231">
        <v>4.7652180299999998E-3</v>
      </c>
      <c r="F6310" s="231">
        <v>1.1171380599999999E-3</v>
      </c>
      <c r="G6310" s="231">
        <v>7.2165181000000004E-4</v>
      </c>
      <c r="H6310" s="231">
        <v>2.92642769E-3</v>
      </c>
    </row>
    <row r="6311" spans="1:8">
      <c r="A6311" s="227" t="s">
        <v>127</v>
      </c>
      <c r="B6311" s="227" t="s">
        <v>112</v>
      </c>
      <c r="C6311" s="227" t="s">
        <v>105</v>
      </c>
      <c r="D6311" s="230">
        <v>76</v>
      </c>
      <c r="E6311" s="231">
        <v>4.54906774E-3</v>
      </c>
      <c r="F6311" s="231">
        <v>1.08750585E-3</v>
      </c>
      <c r="G6311" s="231">
        <v>7.0175410999999996E-4</v>
      </c>
      <c r="H6311" s="231">
        <v>2.7598072700000002E-3</v>
      </c>
    </row>
    <row r="6312" spans="1:8">
      <c r="A6312" s="227" t="s">
        <v>127</v>
      </c>
      <c r="B6312" s="227" t="s">
        <v>111</v>
      </c>
      <c r="C6312" s="227" t="s">
        <v>106</v>
      </c>
      <c r="D6312" s="230">
        <v>195</v>
      </c>
      <c r="E6312" s="231">
        <v>6.3977917500000004E-3</v>
      </c>
      <c r="F6312" s="231">
        <v>1.0508663199999999E-3</v>
      </c>
      <c r="G6312" s="231">
        <v>1.5237414299999999E-3</v>
      </c>
      <c r="H6312" s="231">
        <v>3.8231835200000001E-3</v>
      </c>
    </row>
    <row r="6313" spans="1:8">
      <c r="A6313" s="227" t="s">
        <v>127</v>
      </c>
      <c r="B6313" s="227" t="s">
        <v>112</v>
      </c>
      <c r="C6313" s="227" t="s">
        <v>106</v>
      </c>
      <c r="D6313" s="230">
        <v>31</v>
      </c>
      <c r="E6313" s="231">
        <v>5.6455343999999999E-3</v>
      </c>
      <c r="F6313" s="231">
        <v>1.0341993000000001E-3</v>
      </c>
      <c r="G6313" s="231">
        <v>1.6864543600000001E-3</v>
      </c>
      <c r="H6313" s="231">
        <v>2.9248802800000001E-3</v>
      </c>
    </row>
    <row r="6314" spans="1:8">
      <c r="A6314" s="227" t="s">
        <v>127</v>
      </c>
      <c r="B6314" s="227" t="s">
        <v>111</v>
      </c>
      <c r="C6314" s="227" t="s">
        <v>107</v>
      </c>
      <c r="D6314" s="230">
        <v>701</v>
      </c>
      <c r="E6314" s="231">
        <v>5.8312857499999999E-3</v>
      </c>
      <c r="F6314" s="231">
        <v>1.12380768E-3</v>
      </c>
      <c r="G6314" s="231">
        <v>1.1454863599999999E-3</v>
      </c>
      <c r="H6314" s="231">
        <v>3.56199123E-3</v>
      </c>
    </row>
    <row r="6315" spans="1:8">
      <c r="A6315" s="227" t="s">
        <v>127</v>
      </c>
      <c r="B6315" s="227" t="s">
        <v>112</v>
      </c>
      <c r="C6315" s="227" t="s">
        <v>107</v>
      </c>
      <c r="D6315" s="230">
        <v>38</v>
      </c>
      <c r="E6315" s="231">
        <v>5.1291420399999996E-3</v>
      </c>
      <c r="F6315" s="231">
        <v>1.13182232E-3</v>
      </c>
      <c r="G6315" s="231">
        <v>1.28472196E-3</v>
      </c>
      <c r="H6315" s="231">
        <v>2.7125972500000001E-3</v>
      </c>
    </row>
    <row r="6316" spans="1:8">
      <c r="A6316" s="227" t="s">
        <v>128</v>
      </c>
      <c r="B6316" s="227" t="s">
        <v>111</v>
      </c>
      <c r="C6316" s="227" t="s">
        <v>58</v>
      </c>
      <c r="D6316" s="230">
        <v>13312</v>
      </c>
      <c r="E6316" s="231">
        <v>5.9140116600000002E-3</v>
      </c>
      <c r="F6316" s="231">
        <v>1.0128016699999999E-3</v>
      </c>
      <c r="G6316" s="231">
        <v>1.0702538299999999E-3</v>
      </c>
      <c r="H6316" s="231">
        <v>3.83085482E-3</v>
      </c>
    </row>
    <row r="6317" spans="1:8">
      <c r="A6317" s="227" t="s">
        <v>128</v>
      </c>
      <c r="B6317" s="227" t="s">
        <v>112</v>
      </c>
      <c r="C6317" s="227" t="s">
        <v>58</v>
      </c>
      <c r="D6317" s="230">
        <v>1856</v>
      </c>
      <c r="E6317" s="231">
        <v>5.5110924099999997E-3</v>
      </c>
      <c r="F6317" s="231">
        <v>9.7087499999999995E-4</v>
      </c>
      <c r="G6317" s="231">
        <v>1.10222453E-3</v>
      </c>
      <c r="H6317" s="231">
        <v>3.4378676900000001E-3</v>
      </c>
    </row>
    <row r="6318" spans="1:8">
      <c r="A6318" s="227" t="s">
        <v>128</v>
      </c>
      <c r="B6318" s="227" t="s">
        <v>111</v>
      </c>
      <c r="C6318" s="227" t="s">
        <v>63</v>
      </c>
      <c r="D6318" s="230">
        <v>242</v>
      </c>
      <c r="E6318" s="231">
        <v>6.2454084100000001E-3</v>
      </c>
      <c r="F6318" s="231">
        <v>1.33857491E-3</v>
      </c>
      <c r="G6318" s="231">
        <v>1.04099687E-3</v>
      </c>
      <c r="H6318" s="231">
        <v>3.8658361499999999E-3</v>
      </c>
    </row>
    <row r="6319" spans="1:8">
      <c r="A6319" s="227" t="s">
        <v>128</v>
      </c>
      <c r="B6319" s="227" t="s">
        <v>112</v>
      </c>
      <c r="C6319" s="227" t="s">
        <v>63</v>
      </c>
      <c r="D6319" s="230">
        <v>29</v>
      </c>
      <c r="E6319" s="231">
        <v>5.8648624400000002E-3</v>
      </c>
      <c r="F6319" s="231">
        <v>9.9137908999999999E-4</v>
      </c>
      <c r="G6319" s="231">
        <v>1.1574071999999999E-3</v>
      </c>
      <c r="H6319" s="231">
        <v>3.7160757600000001E-3</v>
      </c>
    </row>
    <row r="6320" spans="1:8">
      <c r="A6320" s="227" t="s">
        <v>128</v>
      </c>
      <c r="B6320" s="227" t="s">
        <v>111</v>
      </c>
      <c r="C6320" s="227" t="s">
        <v>64</v>
      </c>
      <c r="D6320" s="230">
        <v>136</v>
      </c>
      <c r="E6320" s="231">
        <v>7.3281758200000003E-3</v>
      </c>
      <c r="F6320" s="231">
        <v>1.15204565E-3</v>
      </c>
      <c r="G6320" s="231">
        <v>1.8269162999999999E-3</v>
      </c>
      <c r="H6320" s="231">
        <v>4.3492134000000003E-3</v>
      </c>
    </row>
    <row r="6321" spans="1:8">
      <c r="A6321" s="227" t="s">
        <v>128</v>
      </c>
      <c r="B6321" s="227" t="s">
        <v>112</v>
      </c>
      <c r="C6321" s="227" t="s">
        <v>64</v>
      </c>
      <c r="D6321" s="230">
        <v>32</v>
      </c>
      <c r="E6321" s="231">
        <v>6.4438655099999997E-3</v>
      </c>
      <c r="F6321" s="231">
        <v>1.1183447399999999E-3</v>
      </c>
      <c r="G6321" s="231">
        <v>1.4427804800000001E-3</v>
      </c>
      <c r="H6321" s="231">
        <v>3.8827398600000001E-3</v>
      </c>
    </row>
    <row r="6322" spans="1:8">
      <c r="A6322" s="227" t="s">
        <v>128</v>
      </c>
      <c r="B6322" s="227" t="s">
        <v>111</v>
      </c>
      <c r="C6322" s="227" t="s">
        <v>65</v>
      </c>
      <c r="D6322" s="230">
        <v>155</v>
      </c>
      <c r="E6322" s="231">
        <v>5.9544501900000001E-3</v>
      </c>
      <c r="F6322" s="231">
        <v>8.8642447999999995E-4</v>
      </c>
      <c r="G6322" s="231">
        <v>7.7613476000000005E-4</v>
      </c>
      <c r="H6322" s="231">
        <v>4.2918904299999996E-3</v>
      </c>
    </row>
    <row r="6323" spans="1:8">
      <c r="A6323" s="227" t="s">
        <v>128</v>
      </c>
      <c r="B6323" s="227" t="s">
        <v>112</v>
      </c>
      <c r="C6323" s="227" t="s">
        <v>65</v>
      </c>
      <c r="D6323" s="230">
        <v>28</v>
      </c>
      <c r="E6323" s="231">
        <v>5.6043317600000002E-3</v>
      </c>
      <c r="F6323" s="231">
        <v>7.6182178999999997E-4</v>
      </c>
      <c r="G6323" s="231">
        <v>7.8124976999999999E-4</v>
      </c>
      <c r="H6323" s="231">
        <v>4.0612596400000003E-3</v>
      </c>
    </row>
    <row r="6324" spans="1:8">
      <c r="A6324" s="227" t="s">
        <v>128</v>
      </c>
      <c r="B6324" s="227" t="s">
        <v>111</v>
      </c>
      <c r="C6324" s="227" t="s">
        <v>66</v>
      </c>
      <c r="D6324" s="230">
        <v>188</v>
      </c>
      <c r="E6324" s="231">
        <v>6.3898736799999998E-3</v>
      </c>
      <c r="F6324" s="231">
        <v>7.9836459999999996E-4</v>
      </c>
      <c r="G6324" s="231">
        <v>7.7564742000000002E-4</v>
      </c>
      <c r="H6324" s="231">
        <v>4.8158611599999996E-3</v>
      </c>
    </row>
    <row r="6325" spans="1:8">
      <c r="A6325" s="227" t="s">
        <v>128</v>
      </c>
      <c r="B6325" s="227" t="s">
        <v>112</v>
      </c>
      <c r="C6325" s="227" t="s">
        <v>66</v>
      </c>
      <c r="D6325" s="230">
        <v>19</v>
      </c>
      <c r="E6325" s="231">
        <v>5.37768003E-3</v>
      </c>
      <c r="F6325" s="231">
        <v>7.0479992E-4</v>
      </c>
      <c r="G6325" s="231">
        <v>7.7180770000000003E-4</v>
      </c>
      <c r="H6325" s="231">
        <v>3.9010718100000001E-3</v>
      </c>
    </row>
    <row r="6326" spans="1:8">
      <c r="A6326" s="227" t="s">
        <v>128</v>
      </c>
      <c r="B6326" s="227" t="s">
        <v>111</v>
      </c>
      <c r="C6326" s="227" t="s">
        <v>67</v>
      </c>
      <c r="D6326" s="230">
        <v>200</v>
      </c>
      <c r="E6326" s="231">
        <v>7.0070599400000001E-3</v>
      </c>
      <c r="F6326" s="231">
        <v>7.6012705999999996E-4</v>
      </c>
      <c r="G6326" s="231">
        <v>1.26874976E-3</v>
      </c>
      <c r="H6326" s="231">
        <v>4.9781826400000003E-3</v>
      </c>
    </row>
    <row r="6327" spans="1:8">
      <c r="A6327" s="227" t="s">
        <v>128</v>
      </c>
      <c r="B6327" s="227" t="s">
        <v>112</v>
      </c>
      <c r="C6327" s="227" t="s">
        <v>67</v>
      </c>
      <c r="D6327" s="230">
        <v>18</v>
      </c>
      <c r="E6327" s="231">
        <v>5.5182611800000001E-3</v>
      </c>
      <c r="F6327" s="231">
        <v>7.3881152999999997E-4</v>
      </c>
      <c r="G6327" s="231">
        <v>9.6643491000000001E-4</v>
      </c>
      <c r="H6327" s="231">
        <v>3.8130141900000001E-3</v>
      </c>
    </row>
    <row r="6328" spans="1:8">
      <c r="A6328" s="227" t="s">
        <v>128</v>
      </c>
      <c r="B6328" s="227" t="s">
        <v>111</v>
      </c>
      <c r="C6328" s="227" t="s">
        <v>68</v>
      </c>
      <c r="D6328" s="230">
        <v>224</v>
      </c>
      <c r="E6328" s="231">
        <v>6.5013224900000001E-3</v>
      </c>
      <c r="F6328" s="231">
        <v>1.07065327E-3</v>
      </c>
      <c r="G6328" s="231">
        <v>1.1625741799999999E-3</v>
      </c>
      <c r="H6328" s="231">
        <v>4.2680945800000003E-3</v>
      </c>
    </row>
    <row r="6329" spans="1:8">
      <c r="A6329" s="227" t="s">
        <v>128</v>
      </c>
      <c r="B6329" s="227" t="s">
        <v>112</v>
      </c>
      <c r="C6329" s="227" t="s">
        <v>68</v>
      </c>
      <c r="D6329" s="230">
        <v>19</v>
      </c>
      <c r="E6329" s="231">
        <v>6.7361109199999998E-3</v>
      </c>
      <c r="F6329" s="231">
        <v>1.28228533E-3</v>
      </c>
      <c r="G6329" s="231">
        <v>1.0757795599999999E-3</v>
      </c>
      <c r="H6329" s="231">
        <v>4.3780456399999997E-3</v>
      </c>
    </row>
    <row r="6330" spans="1:8">
      <c r="A6330" s="227" t="s">
        <v>128</v>
      </c>
      <c r="B6330" s="227" t="s">
        <v>111</v>
      </c>
      <c r="C6330" s="227" t="s">
        <v>69</v>
      </c>
      <c r="D6330" s="230">
        <v>133</v>
      </c>
      <c r="E6330" s="231">
        <v>4.7633839200000002E-3</v>
      </c>
      <c r="F6330" s="231">
        <v>7.1785339999999999E-4</v>
      </c>
      <c r="G6330" s="231">
        <v>6.4144712999999998E-4</v>
      </c>
      <c r="H6330" s="231">
        <v>3.40408289E-3</v>
      </c>
    </row>
    <row r="6331" spans="1:8">
      <c r="A6331" s="227" t="s">
        <v>128</v>
      </c>
      <c r="B6331" s="227" t="s">
        <v>112</v>
      </c>
      <c r="C6331" s="227" t="s">
        <v>69</v>
      </c>
      <c r="D6331" s="230">
        <v>9</v>
      </c>
      <c r="E6331" s="231">
        <v>4.3248455900000001E-3</v>
      </c>
      <c r="F6331" s="231">
        <v>8.4362113000000004E-4</v>
      </c>
      <c r="G6331" s="231">
        <v>4.2181049E-4</v>
      </c>
      <c r="H6331" s="231">
        <v>3.0594133399999999E-3</v>
      </c>
    </row>
    <row r="6332" spans="1:8">
      <c r="A6332" s="227" t="s">
        <v>128</v>
      </c>
      <c r="B6332" s="227" t="s">
        <v>111</v>
      </c>
      <c r="C6332" s="227" t="s">
        <v>70</v>
      </c>
      <c r="D6332" s="230">
        <v>142</v>
      </c>
      <c r="E6332" s="231">
        <v>8.9654242600000003E-3</v>
      </c>
      <c r="F6332" s="231">
        <v>1.61344201E-3</v>
      </c>
      <c r="G6332" s="231">
        <v>2.2273569800000002E-3</v>
      </c>
      <c r="H6332" s="231">
        <v>5.1246248499999996E-3</v>
      </c>
    </row>
    <row r="6333" spans="1:8">
      <c r="A6333" s="227" t="s">
        <v>128</v>
      </c>
      <c r="B6333" s="227" t="s">
        <v>112</v>
      </c>
      <c r="C6333" s="227" t="s">
        <v>70</v>
      </c>
      <c r="D6333" s="230">
        <v>32</v>
      </c>
      <c r="E6333" s="231">
        <v>8.3991606200000003E-3</v>
      </c>
      <c r="F6333" s="231">
        <v>1.4344615399999999E-3</v>
      </c>
      <c r="G6333" s="231">
        <v>2.26851826E-3</v>
      </c>
      <c r="H6333" s="231">
        <v>4.6961803499999998E-3</v>
      </c>
    </row>
    <row r="6334" spans="1:8">
      <c r="A6334" s="227" t="s">
        <v>128</v>
      </c>
      <c r="B6334" s="227" t="s">
        <v>111</v>
      </c>
      <c r="C6334" s="227" t="s">
        <v>71</v>
      </c>
      <c r="D6334" s="230">
        <v>133</v>
      </c>
      <c r="E6334" s="231">
        <v>6.97446718E-3</v>
      </c>
      <c r="F6334" s="231">
        <v>1.2227614999999999E-3</v>
      </c>
      <c r="G6334" s="231">
        <v>1.57981735E-3</v>
      </c>
      <c r="H6334" s="231">
        <v>4.1718878100000002E-3</v>
      </c>
    </row>
    <row r="6335" spans="1:8">
      <c r="A6335" s="227" t="s">
        <v>128</v>
      </c>
      <c r="B6335" s="227" t="s">
        <v>112</v>
      </c>
      <c r="C6335" s="227" t="s">
        <v>71</v>
      </c>
      <c r="D6335" s="230">
        <v>19</v>
      </c>
      <c r="E6335" s="231">
        <v>8.2419588699999997E-3</v>
      </c>
      <c r="F6335" s="231">
        <v>1.0020709300000001E-3</v>
      </c>
      <c r="G6335" s="231">
        <v>1.8189568600000001E-3</v>
      </c>
      <c r="H6335" s="231">
        <v>5.4209305500000004E-3</v>
      </c>
    </row>
    <row r="6336" spans="1:8">
      <c r="A6336" s="227" t="s">
        <v>128</v>
      </c>
      <c r="B6336" s="227" t="s">
        <v>111</v>
      </c>
      <c r="C6336" s="227" t="s">
        <v>72</v>
      </c>
      <c r="D6336" s="230">
        <v>229</v>
      </c>
      <c r="E6336" s="231">
        <v>6.8990576500000001E-3</v>
      </c>
      <c r="F6336" s="231">
        <v>1.3485057600000001E-3</v>
      </c>
      <c r="G6336" s="231">
        <v>1.56714962E-3</v>
      </c>
      <c r="H6336" s="231">
        <v>3.9834018200000003E-3</v>
      </c>
    </row>
    <row r="6337" spans="1:8">
      <c r="A6337" s="227" t="s">
        <v>128</v>
      </c>
      <c r="B6337" s="227" t="s">
        <v>112</v>
      </c>
      <c r="C6337" s="227" t="s">
        <v>72</v>
      </c>
      <c r="D6337" s="230">
        <v>26</v>
      </c>
      <c r="E6337" s="231">
        <v>6.5495902100000001E-3</v>
      </c>
      <c r="F6337" s="231">
        <v>1.3145474799999999E-3</v>
      </c>
      <c r="G6337" s="231">
        <v>1.22596134E-3</v>
      </c>
      <c r="H6337" s="231">
        <v>4.0090809499999996E-3</v>
      </c>
    </row>
    <row r="6338" spans="1:8">
      <c r="A6338" s="227" t="s">
        <v>128</v>
      </c>
      <c r="B6338" s="227" t="s">
        <v>111</v>
      </c>
      <c r="C6338" s="227" t="s">
        <v>73</v>
      </c>
      <c r="D6338" s="230">
        <v>371</v>
      </c>
      <c r="E6338" s="231">
        <v>6.8970872199999997E-3</v>
      </c>
      <c r="F6338" s="231">
        <v>7.2623391000000001E-4</v>
      </c>
      <c r="G6338" s="231">
        <v>1.6844798899999999E-3</v>
      </c>
      <c r="H6338" s="231">
        <v>4.4863729300000004E-3</v>
      </c>
    </row>
    <row r="6339" spans="1:8">
      <c r="A6339" s="227" t="s">
        <v>128</v>
      </c>
      <c r="B6339" s="227" t="s">
        <v>112</v>
      </c>
      <c r="C6339" s="227" t="s">
        <v>73</v>
      </c>
      <c r="D6339" s="230">
        <v>75</v>
      </c>
      <c r="E6339" s="231">
        <v>6.2453701500000004E-3</v>
      </c>
      <c r="F6339" s="231">
        <v>7.0185158000000004E-4</v>
      </c>
      <c r="G6339" s="231">
        <v>1.9557096000000001E-3</v>
      </c>
      <c r="H6339" s="231">
        <v>3.5878083899999998E-3</v>
      </c>
    </row>
    <row r="6340" spans="1:8">
      <c r="A6340" s="227" t="s">
        <v>128</v>
      </c>
      <c r="B6340" s="227" t="s">
        <v>111</v>
      </c>
      <c r="C6340" s="227" t="s">
        <v>74</v>
      </c>
      <c r="D6340" s="230">
        <v>349</v>
      </c>
      <c r="E6340" s="231">
        <v>6.5828621600000003E-3</v>
      </c>
      <c r="F6340" s="231">
        <v>8.2202434000000003E-4</v>
      </c>
      <c r="G6340" s="231">
        <v>1.3842457700000001E-3</v>
      </c>
      <c r="H6340" s="231">
        <v>4.3765916100000002E-3</v>
      </c>
    </row>
    <row r="6341" spans="1:8">
      <c r="A6341" s="227" t="s">
        <v>128</v>
      </c>
      <c r="B6341" s="227" t="s">
        <v>112</v>
      </c>
      <c r="C6341" s="227" t="s">
        <v>74</v>
      </c>
      <c r="D6341" s="230">
        <v>80</v>
      </c>
      <c r="E6341" s="231">
        <v>6.9855321600000003E-3</v>
      </c>
      <c r="F6341" s="231">
        <v>7.3987241999999998E-4</v>
      </c>
      <c r="G6341" s="231">
        <v>1.77821156E-3</v>
      </c>
      <c r="H6341" s="231">
        <v>4.4674476100000004E-3</v>
      </c>
    </row>
    <row r="6342" spans="1:8">
      <c r="A6342" s="227" t="s">
        <v>128</v>
      </c>
      <c r="B6342" s="227" t="s">
        <v>111</v>
      </c>
      <c r="C6342" s="227" t="s">
        <v>75</v>
      </c>
      <c r="D6342" s="230">
        <v>191</v>
      </c>
      <c r="E6342" s="231">
        <v>5.6483297100000003E-3</v>
      </c>
      <c r="F6342" s="231">
        <v>6.0154865000000004E-4</v>
      </c>
      <c r="G6342" s="231">
        <v>1.1085657599999999E-3</v>
      </c>
      <c r="H6342" s="231">
        <v>3.9382148399999999E-3</v>
      </c>
    </row>
    <row r="6343" spans="1:8">
      <c r="A6343" s="227" t="s">
        <v>128</v>
      </c>
      <c r="B6343" s="227" t="s">
        <v>112</v>
      </c>
      <c r="C6343" s="227" t="s">
        <v>75</v>
      </c>
      <c r="D6343" s="230">
        <v>13</v>
      </c>
      <c r="E6343" s="231">
        <v>5.8306621699999997E-3</v>
      </c>
      <c r="F6343" s="231">
        <v>5.9472916000000002E-4</v>
      </c>
      <c r="G6343" s="231">
        <v>1.3915595000000001E-3</v>
      </c>
      <c r="H6343" s="231">
        <v>3.84437307E-3</v>
      </c>
    </row>
    <row r="6344" spans="1:8">
      <c r="A6344" s="227" t="s">
        <v>128</v>
      </c>
      <c r="B6344" s="227" t="s">
        <v>111</v>
      </c>
      <c r="C6344" s="227" t="s">
        <v>76</v>
      </c>
      <c r="D6344" s="230">
        <v>189</v>
      </c>
      <c r="E6344" s="231">
        <v>5.4689028600000003E-3</v>
      </c>
      <c r="F6344" s="231">
        <v>4.9529664000000004E-4</v>
      </c>
      <c r="G6344" s="231">
        <v>1.6070201500000001E-3</v>
      </c>
      <c r="H6344" s="231">
        <v>3.3665855899999999E-3</v>
      </c>
    </row>
    <row r="6345" spans="1:8">
      <c r="A6345" s="227" t="s">
        <v>128</v>
      </c>
      <c r="B6345" s="227" t="s">
        <v>112</v>
      </c>
      <c r="C6345" s="227" t="s">
        <v>76</v>
      </c>
      <c r="D6345" s="230">
        <v>39</v>
      </c>
      <c r="E6345" s="231">
        <v>5.4582143599999997E-3</v>
      </c>
      <c r="F6345" s="231">
        <v>5.2795553000000003E-4</v>
      </c>
      <c r="G6345" s="231">
        <v>1.44853965E-3</v>
      </c>
      <c r="H6345" s="231">
        <v>3.4817186699999999E-3</v>
      </c>
    </row>
    <row r="6346" spans="1:8">
      <c r="A6346" s="227" t="s">
        <v>128</v>
      </c>
      <c r="B6346" s="227" t="s">
        <v>111</v>
      </c>
      <c r="C6346" s="227" t="s">
        <v>77</v>
      </c>
      <c r="D6346" s="230">
        <v>348</v>
      </c>
      <c r="E6346" s="231">
        <v>6.2416517800000003E-3</v>
      </c>
      <c r="F6346" s="231">
        <v>8.9546058999999997E-4</v>
      </c>
      <c r="G6346" s="231">
        <v>1.5109485800000001E-3</v>
      </c>
      <c r="H6346" s="231">
        <v>3.8352421599999998E-3</v>
      </c>
    </row>
    <row r="6347" spans="1:8">
      <c r="A6347" s="227" t="s">
        <v>128</v>
      </c>
      <c r="B6347" s="227" t="s">
        <v>112</v>
      </c>
      <c r="C6347" s="227" t="s">
        <v>77</v>
      </c>
      <c r="D6347" s="230">
        <v>67</v>
      </c>
      <c r="E6347" s="231">
        <v>5.3047260899999997E-3</v>
      </c>
      <c r="F6347" s="231">
        <v>7.8790057000000001E-4</v>
      </c>
      <c r="G6347" s="231">
        <v>1.5752830400000001E-3</v>
      </c>
      <c r="H6347" s="231">
        <v>2.94154203E-3</v>
      </c>
    </row>
    <row r="6348" spans="1:8">
      <c r="A6348" s="227" t="s">
        <v>128</v>
      </c>
      <c r="B6348" s="227" t="s">
        <v>111</v>
      </c>
      <c r="C6348" s="227" t="s">
        <v>78</v>
      </c>
      <c r="D6348" s="230">
        <v>120</v>
      </c>
      <c r="E6348" s="231">
        <v>6.8049765900000002E-3</v>
      </c>
      <c r="F6348" s="231">
        <v>1.03896581E-3</v>
      </c>
      <c r="G6348" s="231">
        <v>1.8018901799999999E-3</v>
      </c>
      <c r="H6348" s="231">
        <v>3.9641201100000002E-3</v>
      </c>
    </row>
    <row r="6349" spans="1:8">
      <c r="A6349" s="227" t="s">
        <v>128</v>
      </c>
      <c r="B6349" s="227" t="s">
        <v>112</v>
      </c>
      <c r="C6349" s="227" t="s">
        <v>78</v>
      </c>
      <c r="D6349" s="230">
        <v>20</v>
      </c>
      <c r="E6349" s="231">
        <v>7.0920137100000001E-3</v>
      </c>
      <c r="F6349" s="231">
        <v>1.0827544700000001E-3</v>
      </c>
      <c r="G6349" s="231">
        <v>1.7731479099999999E-3</v>
      </c>
      <c r="H6349" s="231">
        <v>4.2361109300000001E-3</v>
      </c>
    </row>
    <row r="6350" spans="1:8">
      <c r="A6350" s="227" t="s">
        <v>128</v>
      </c>
      <c r="B6350" s="227" t="s">
        <v>111</v>
      </c>
      <c r="C6350" s="227" t="s">
        <v>79</v>
      </c>
      <c r="D6350" s="230">
        <v>1963</v>
      </c>
      <c r="E6350" s="231">
        <v>4.5287114800000002E-3</v>
      </c>
      <c r="F6350" s="231">
        <v>1.0253047100000001E-3</v>
      </c>
      <c r="G6350" s="231">
        <v>6.9334753000000002E-4</v>
      </c>
      <c r="H6350" s="231">
        <v>2.8100587699999998E-3</v>
      </c>
    </row>
    <row r="6351" spans="1:8">
      <c r="A6351" s="227" t="s">
        <v>128</v>
      </c>
      <c r="B6351" s="227" t="s">
        <v>112</v>
      </c>
      <c r="C6351" s="227" t="s">
        <v>79</v>
      </c>
      <c r="D6351" s="230">
        <v>334</v>
      </c>
      <c r="E6351" s="231">
        <v>4.1010684500000002E-3</v>
      </c>
      <c r="F6351" s="231">
        <v>9.1989608000000002E-4</v>
      </c>
      <c r="G6351" s="231">
        <v>6.8637007999999995E-4</v>
      </c>
      <c r="H6351" s="231">
        <v>2.4948018400000002E-3</v>
      </c>
    </row>
    <row r="6352" spans="1:8">
      <c r="A6352" s="227" t="s">
        <v>128</v>
      </c>
      <c r="B6352" s="227" t="s">
        <v>111</v>
      </c>
      <c r="C6352" s="227" t="s">
        <v>80</v>
      </c>
      <c r="D6352" s="230">
        <v>843</v>
      </c>
      <c r="E6352" s="231">
        <v>4.9384773099999998E-3</v>
      </c>
      <c r="F6352" s="231">
        <v>1.21010146E-3</v>
      </c>
      <c r="G6352" s="231">
        <v>5.1999558000000005E-4</v>
      </c>
      <c r="H6352" s="231">
        <v>3.2083797799999998E-3</v>
      </c>
    </row>
    <row r="6353" spans="1:8">
      <c r="A6353" s="227" t="s">
        <v>128</v>
      </c>
      <c r="B6353" s="227" t="s">
        <v>112</v>
      </c>
      <c r="C6353" s="227" t="s">
        <v>80</v>
      </c>
      <c r="D6353" s="230">
        <v>135</v>
      </c>
      <c r="E6353" s="231">
        <v>4.6102535400000004E-3</v>
      </c>
      <c r="F6353" s="231">
        <v>1.2116767100000001E-3</v>
      </c>
      <c r="G6353" s="231">
        <v>4.6502031999999998E-4</v>
      </c>
      <c r="H6353" s="231">
        <v>2.9335559999999999E-3</v>
      </c>
    </row>
    <row r="6354" spans="1:8">
      <c r="A6354" s="227" t="s">
        <v>128</v>
      </c>
      <c r="B6354" s="227" t="s">
        <v>111</v>
      </c>
      <c r="C6354" s="227" t="s">
        <v>119</v>
      </c>
      <c r="D6354" s="230">
        <v>354</v>
      </c>
      <c r="E6354" s="231">
        <v>5.8303251400000002E-3</v>
      </c>
      <c r="F6354" s="231">
        <v>1.0422549599999999E-3</v>
      </c>
      <c r="G6354" s="231">
        <v>9.9834540000000001E-4</v>
      </c>
      <c r="H6354" s="231">
        <v>3.78972432E-3</v>
      </c>
    </row>
    <row r="6355" spans="1:8">
      <c r="A6355" s="227" t="s">
        <v>128</v>
      </c>
      <c r="B6355" s="227" t="s">
        <v>112</v>
      </c>
      <c r="C6355" s="227" t="s">
        <v>119</v>
      </c>
      <c r="D6355" s="230">
        <v>46</v>
      </c>
      <c r="E6355" s="231">
        <v>5.71557947E-3</v>
      </c>
      <c r="F6355" s="231">
        <v>1.10079486E-3</v>
      </c>
      <c r="G6355" s="231">
        <v>1.1314912800000001E-3</v>
      </c>
      <c r="H6355" s="231">
        <v>3.4832928499999999E-3</v>
      </c>
    </row>
    <row r="6356" spans="1:8">
      <c r="A6356" s="227" t="s">
        <v>128</v>
      </c>
      <c r="B6356" s="227" t="s">
        <v>111</v>
      </c>
      <c r="C6356" s="227" t="s">
        <v>82</v>
      </c>
      <c r="D6356" s="230">
        <v>203</v>
      </c>
      <c r="E6356" s="231">
        <v>7.2535233000000001E-3</v>
      </c>
      <c r="F6356" s="231">
        <v>1.2298734099999999E-3</v>
      </c>
      <c r="G6356" s="231">
        <v>1.6119318999999999E-3</v>
      </c>
      <c r="H6356" s="231">
        <v>4.4117175400000003E-3</v>
      </c>
    </row>
    <row r="6357" spans="1:8">
      <c r="A6357" s="227" t="s">
        <v>128</v>
      </c>
      <c r="B6357" s="227" t="s">
        <v>112</v>
      </c>
      <c r="C6357" s="227" t="s">
        <v>82</v>
      </c>
      <c r="D6357" s="230">
        <v>34</v>
      </c>
      <c r="E6357" s="231">
        <v>6.3892290800000003E-3</v>
      </c>
      <c r="F6357" s="231">
        <v>9.4498886000000005E-4</v>
      </c>
      <c r="G6357" s="231">
        <v>1.4511844299999999E-3</v>
      </c>
      <c r="H6357" s="231">
        <v>3.9930553000000002E-3</v>
      </c>
    </row>
    <row r="6358" spans="1:8">
      <c r="A6358" s="227" t="s">
        <v>128</v>
      </c>
      <c r="B6358" s="227" t="s">
        <v>111</v>
      </c>
      <c r="C6358" s="227" t="s">
        <v>83</v>
      </c>
      <c r="D6358" s="230">
        <v>213</v>
      </c>
      <c r="E6358" s="231">
        <v>5.5368629199999998E-3</v>
      </c>
      <c r="F6358" s="231">
        <v>9.1489499999999999E-4</v>
      </c>
      <c r="G6358" s="231">
        <v>9.7287405E-4</v>
      </c>
      <c r="H6358" s="231">
        <v>3.6490933800000002E-3</v>
      </c>
    </row>
    <row r="6359" spans="1:8">
      <c r="A6359" s="227" t="s">
        <v>128</v>
      </c>
      <c r="B6359" s="227" t="s">
        <v>112</v>
      </c>
      <c r="C6359" s="227" t="s">
        <v>83</v>
      </c>
      <c r="D6359" s="230">
        <v>35</v>
      </c>
      <c r="E6359" s="231">
        <v>5.2771161400000004E-3</v>
      </c>
      <c r="F6359" s="231">
        <v>7.9464263E-4</v>
      </c>
      <c r="G6359" s="231">
        <v>1.15972194E-3</v>
      </c>
      <c r="H6359" s="231">
        <v>3.3227510800000002E-3</v>
      </c>
    </row>
    <row r="6360" spans="1:8">
      <c r="A6360" s="227" t="s">
        <v>128</v>
      </c>
      <c r="B6360" s="227" t="s">
        <v>111</v>
      </c>
      <c r="C6360" s="227" t="s">
        <v>84</v>
      </c>
      <c r="D6360" s="230">
        <v>305</v>
      </c>
      <c r="E6360" s="231">
        <v>5.7122416999999997E-3</v>
      </c>
      <c r="F6360" s="231">
        <v>7.7212332000000002E-4</v>
      </c>
      <c r="G6360" s="231">
        <v>1.10439413E-3</v>
      </c>
      <c r="H6360" s="231">
        <v>3.8357238099999999E-3</v>
      </c>
    </row>
    <row r="6361" spans="1:8">
      <c r="A6361" s="227" t="s">
        <v>128</v>
      </c>
      <c r="B6361" s="227" t="s">
        <v>112</v>
      </c>
      <c r="C6361" s="227" t="s">
        <v>84</v>
      </c>
      <c r="D6361" s="230">
        <v>29</v>
      </c>
      <c r="E6361" s="231">
        <v>5.0666504899999996E-3</v>
      </c>
      <c r="F6361" s="231">
        <v>8.5488486000000002E-4</v>
      </c>
      <c r="G6361" s="231">
        <v>9.2353105000000002E-4</v>
      </c>
      <c r="H6361" s="231">
        <v>3.28823414E-3</v>
      </c>
    </row>
    <row r="6362" spans="1:8">
      <c r="A6362" s="227" t="s">
        <v>128</v>
      </c>
      <c r="B6362" s="227" t="s">
        <v>111</v>
      </c>
      <c r="C6362" s="227" t="s">
        <v>86</v>
      </c>
      <c r="D6362" s="230">
        <v>4</v>
      </c>
      <c r="E6362" s="231">
        <v>6.2268515599999998E-3</v>
      </c>
      <c r="F6362" s="231">
        <v>2.4681708300000002E-3</v>
      </c>
      <c r="G6362" s="231">
        <v>2.5144673500000002E-3</v>
      </c>
      <c r="H6362" s="231">
        <v>1.2442128400000001E-3</v>
      </c>
    </row>
    <row r="6363" spans="1:8">
      <c r="A6363" s="227" t="s">
        <v>128</v>
      </c>
      <c r="B6363" s="227" t="s">
        <v>111</v>
      </c>
      <c r="C6363" s="227" t="s">
        <v>87</v>
      </c>
      <c r="D6363" s="230">
        <v>369</v>
      </c>
      <c r="E6363" s="231">
        <v>6.2394293899999996E-3</v>
      </c>
      <c r="F6363" s="231">
        <v>8.9233263999999996E-4</v>
      </c>
      <c r="G6363" s="231">
        <v>1.03285256E-3</v>
      </c>
      <c r="H6363" s="231">
        <v>4.3142437100000004E-3</v>
      </c>
    </row>
    <row r="6364" spans="1:8">
      <c r="A6364" s="227" t="s">
        <v>128</v>
      </c>
      <c r="B6364" s="227" t="s">
        <v>112</v>
      </c>
      <c r="C6364" s="227" t="s">
        <v>87</v>
      </c>
      <c r="D6364" s="230">
        <v>34</v>
      </c>
      <c r="E6364" s="231">
        <v>5.7638886300000001E-3</v>
      </c>
      <c r="F6364" s="231">
        <v>1.1315357099999999E-3</v>
      </c>
      <c r="G6364" s="231">
        <v>1.1717045700000001E-3</v>
      </c>
      <c r="H6364" s="231">
        <v>3.46064795E-3</v>
      </c>
    </row>
    <row r="6365" spans="1:8">
      <c r="A6365" s="227" t="s">
        <v>128</v>
      </c>
      <c r="B6365" s="227" t="s">
        <v>111</v>
      </c>
      <c r="C6365" s="227" t="s">
        <v>88</v>
      </c>
      <c r="D6365" s="230">
        <v>452</v>
      </c>
      <c r="E6365" s="231">
        <v>5.7331354300000003E-3</v>
      </c>
      <c r="F6365" s="231">
        <v>1.1623492000000001E-3</v>
      </c>
      <c r="G6365" s="231">
        <v>9.3158469999999997E-4</v>
      </c>
      <c r="H6365" s="231">
        <v>3.6392010500000001E-3</v>
      </c>
    </row>
    <row r="6366" spans="1:8">
      <c r="A6366" s="227" t="s">
        <v>128</v>
      </c>
      <c r="B6366" s="227" t="s">
        <v>112</v>
      </c>
      <c r="C6366" s="227" t="s">
        <v>88</v>
      </c>
      <c r="D6366" s="230">
        <v>52</v>
      </c>
      <c r="E6366" s="231">
        <v>4.9009523800000003E-3</v>
      </c>
      <c r="F6366" s="231">
        <v>1.11111088E-3</v>
      </c>
      <c r="G6366" s="231">
        <v>7.7056602000000001E-4</v>
      </c>
      <c r="H6366" s="231">
        <v>3.0192751000000001E-3</v>
      </c>
    </row>
    <row r="6367" spans="1:8">
      <c r="A6367" s="227" t="s">
        <v>128</v>
      </c>
      <c r="B6367" s="227" t="s">
        <v>111</v>
      </c>
      <c r="C6367" s="227" t="s">
        <v>89</v>
      </c>
      <c r="D6367" s="230">
        <v>224</v>
      </c>
      <c r="E6367" s="231">
        <v>7.2086327699999999E-3</v>
      </c>
      <c r="F6367" s="231">
        <v>1.36889238E-3</v>
      </c>
      <c r="G6367" s="231">
        <v>1.5168751799999999E-3</v>
      </c>
      <c r="H6367" s="231">
        <v>4.3228647499999997E-3</v>
      </c>
    </row>
    <row r="6368" spans="1:8">
      <c r="A6368" s="227" t="s">
        <v>128</v>
      </c>
      <c r="B6368" s="227" t="s">
        <v>112</v>
      </c>
      <c r="C6368" s="227" t="s">
        <v>89</v>
      </c>
      <c r="D6368" s="230">
        <v>23</v>
      </c>
      <c r="E6368" s="231">
        <v>6.7119562099999999E-3</v>
      </c>
      <c r="F6368" s="231">
        <v>1.53985482E-3</v>
      </c>
      <c r="G6368" s="231">
        <v>1.2359095899999999E-3</v>
      </c>
      <c r="H6368" s="231">
        <v>3.9361914500000003E-3</v>
      </c>
    </row>
    <row r="6369" spans="1:8">
      <c r="A6369" s="227" t="s">
        <v>128</v>
      </c>
      <c r="B6369" s="227" t="s">
        <v>111</v>
      </c>
      <c r="C6369" s="227" t="s">
        <v>90</v>
      </c>
      <c r="D6369" s="230">
        <v>226</v>
      </c>
      <c r="E6369" s="231">
        <v>6.73903E-3</v>
      </c>
      <c r="F6369" s="231">
        <v>7.8703680000000002E-4</v>
      </c>
      <c r="G6369" s="231">
        <v>1.3360371299999999E-3</v>
      </c>
      <c r="H6369" s="231">
        <v>4.6159555999999999E-3</v>
      </c>
    </row>
    <row r="6370" spans="1:8">
      <c r="A6370" s="227" t="s">
        <v>128</v>
      </c>
      <c r="B6370" s="227" t="s">
        <v>112</v>
      </c>
      <c r="C6370" s="227" t="s">
        <v>90</v>
      </c>
      <c r="D6370" s="230">
        <v>28</v>
      </c>
      <c r="E6370" s="231">
        <v>6.0238919800000004E-3</v>
      </c>
      <c r="F6370" s="231">
        <v>7.9654398999999998E-4</v>
      </c>
      <c r="G6370" s="231">
        <v>9.5734105999999999E-4</v>
      </c>
      <c r="H6370" s="231">
        <v>4.27000639E-3</v>
      </c>
    </row>
    <row r="6371" spans="1:8">
      <c r="A6371" s="227" t="s">
        <v>128</v>
      </c>
      <c r="B6371" s="227" t="s">
        <v>111</v>
      </c>
      <c r="C6371" s="227" t="s">
        <v>91</v>
      </c>
      <c r="D6371" s="230">
        <v>325</v>
      </c>
      <c r="E6371" s="231">
        <v>5.0361108799999998E-3</v>
      </c>
      <c r="F6371" s="231">
        <v>1.0234684099999999E-3</v>
      </c>
      <c r="G6371" s="231">
        <v>5.3675189000000005E-4</v>
      </c>
      <c r="H6371" s="231">
        <v>3.4758900799999998E-3</v>
      </c>
    </row>
    <row r="6372" spans="1:8">
      <c r="A6372" s="227" t="s">
        <v>128</v>
      </c>
      <c r="B6372" s="227" t="s">
        <v>112</v>
      </c>
      <c r="C6372" s="227" t="s">
        <v>91</v>
      </c>
      <c r="D6372" s="230">
        <v>47</v>
      </c>
      <c r="E6372" s="231">
        <v>4.6552400800000003E-3</v>
      </c>
      <c r="F6372" s="231">
        <v>9.7616211999999999E-4</v>
      </c>
      <c r="G6372" s="231">
        <v>5.8141227999999997E-4</v>
      </c>
      <c r="H6372" s="231">
        <v>3.0976652399999998E-3</v>
      </c>
    </row>
    <row r="6373" spans="1:8">
      <c r="A6373" s="227" t="s">
        <v>128</v>
      </c>
      <c r="B6373" s="227" t="s">
        <v>111</v>
      </c>
      <c r="C6373" s="227" t="s">
        <v>92</v>
      </c>
      <c r="D6373" s="230">
        <v>260</v>
      </c>
      <c r="E6373" s="231">
        <v>6.7249374400000003E-3</v>
      </c>
      <c r="F6373" s="231">
        <v>7.7786653000000005E-4</v>
      </c>
      <c r="G6373" s="231">
        <v>1.364316E-3</v>
      </c>
      <c r="H6373" s="231">
        <v>4.5827543799999999E-3</v>
      </c>
    </row>
    <row r="6374" spans="1:8">
      <c r="A6374" s="227" t="s">
        <v>128</v>
      </c>
      <c r="B6374" s="227" t="s">
        <v>112</v>
      </c>
      <c r="C6374" s="227" t="s">
        <v>92</v>
      </c>
      <c r="D6374" s="230">
        <v>40</v>
      </c>
      <c r="E6374" s="231">
        <v>6.1626155100000003E-3</v>
      </c>
      <c r="F6374" s="231">
        <v>7.6128448999999998E-4</v>
      </c>
      <c r="G6374" s="231">
        <v>1.3851270600000001E-3</v>
      </c>
      <c r="H6374" s="231">
        <v>4.0162034800000001E-3</v>
      </c>
    </row>
    <row r="6375" spans="1:8">
      <c r="A6375" s="227" t="s">
        <v>128</v>
      </c>
      <c r="B6375" s="227" t="s">
        <v>111</v>
      </c>
      <c r="C6375" s="227" t="s">
        <v>93</v>
      </c>
      <c r="D6375" s="230">
        <v>209</v>
      </c>
      <c r="E6375" s="231">
        <v>7.5154503400000003E-3</v>
      </c>
      <c r="F6375" s="231">
        <v>1.18991423E-3</v>
      </c>
      <c r="G6375" s="231">
        <v>1.74840488E-3</v>
      </c>
      <c r="H6375" s="231">
        <v>4.5771307200000002E-3</v>
      </c>
    </row>
    <row r="6376" spans="1:8">
      <c r="A6376" s="227" t="s">
        <v>128</v>
      </c>
      <c r="B6376" s="227" t="s">
        <v>112</v>
      </c>
      <c r="C6376" s="227" t="s">
        <v>93</v>
      </c>
      <c r="D6376" s="230">
        <v>39</v>
      </c>
      <c r="E6376" s="231">
        <v>6.0108022499999999E-3</v>
      </c>
      <c r="F6376" s="231">
        <v>1.36633402E-3</v>
      </c>
      <c r="G6376" s="231">
        <v>1.6544988E-3</v>
      </c>
      <c r="H6376" s="231">
        <v>2.9899688999999998E-3</v>
      </c>
    </row>
    <row r="6377" spans="1:8">
      <c r="A6377" s="227" t="s">
        <v>128</v>
      </c>
      <c r="B6377" s="227" t="s">
        <v>111</v>
      </c>
      <c r="C6377" s="227" t="s">
        <v>94</v>
      </c>
      <c r="D6377" s="230">
        <v>180</v>
      </c>
      <c r="E6377" s="231">
        <v>7.3297965499999999E-3</v>
      </c>
      <c r="F6377" s="231">
        <v>1.1061597400000001E-3</v>
      </c>
      <c r="G6377" s="231">
        <v>1.4884899899999999E-3</v>
      </c>
      <c r="H6377" s="231">
        <v>4.7351463600000003E-3</v>
      </c>
    </row>
    <row r="6378" spans="1:8">
      <c r="A6378" s="227" t="s">
        <v>128</v>
      </c>
      <c r="B6378" s="227" t="s">
        <v>112</v>
      </c>
      <c r="C6378" s="227" t="s">
        <v>94</v>
      </c>
      <c r="D6378" s="230">
        <v>35</v>
      </c>
      <c r="E6378" s="231">
        <v>5.5882934400000002E-3</v>
      </c>
      <c r="F6378" s="231">
        <v>8.9384898000000003E-4</v>
      </c>
      <c r="G6378" s="231">
        <v>1.1015209E-3</v>
      </c>
      <c r="H6378" s="231">
        <v>3.5929230499999998E-3</v>
      </c>
    </row>
    <row r="6379" spans="1:8">
      <c r="A6379" s="227" t="s">
        <v>128</v>
      </c>
      <c r="B6379" s="227" t="s">
        <v>111</v>
      </c>
      <c r="C6379" s="227" t="s">
        <v>95</v>
      </c>
      <c r="D6379" s="230">
        <v>110</v>
      </c>
      <c r="E6379" s="231">
        <v>8.6731900000000008E-3</v>
      </c>
      <c r="F6379" s="231">
        <v>9.9473881999999998E-4</v>
      </c>
      <c r="G6379" s="231">
        <v>1.1923398300000001E-3</v>
      </c>
      <c r="H6379" s="231">
        <v>6.4861108899999997E-3</v>
      </c>
    </row>
    <row r="6380" spans="1:8">
      <c r="A6380" s="227" t="s">
        <v>128</v>
      </c>
      <c r="B6380" s="227" t="s">
        <v>112</v>
      </c>
      <c r="C6380" s="227" t="s">
        <v>95</v>
      </c>
      <c r="D6380" s="230">
        <v>15</v>
      </c>
      <c r="E6380" s="231">
        <v>8.6890430000000005E-3</v>
      </c>
      <c r="F6380" s="231">
        <v>9.8688245000000006E-4</v>
      </c>
      <c r="G6380" s="231">
        <v>1.5370367499999999E-3</v>
      </c>
      <c r="H6380" s="231">
        <v>6.1651232800000004E-3</v>
      </c>
    </row>
    <row r="6381" spans="1:8">
      <c r="A6381" s="227" t="s">
        <v>128</v>
      </c>
      <c r="B6381" s="227" t="s">
        <v>111</v>
      </c>
      <c r="C6381" s="227" t="s">
        <v>96</v>
      </c>
      <c r="D6381" s="230">
        <v>291</v>
      </c>
      <c r="E6381" s="231">
        <v>6.8006631800000003E-3</v>
      </c>
      <c r="F6381" s="231">
        <v>1.3294273600000001E-3</v>
      </c>
      <c r="G6381" s="231">
        <v>1.39684333E-3</v>
      </c>
      <c r="H6381" s="231">
        <v>4.0743920300000003E-3</v>
      </c>
    </row>
    <row r="6382" spans="1:8">
      <c r="A6382" s="227" t="s">
        <v>128</v>
      </c>
      <c r="B6382" s="227" t="s">
        <v>112</v>
      </c>
      <c r="C6382" s="227" t="s">
        <v>96</v>
      </c>
      <c r="D6382" s="230">
        <v>37</v>
      </c>
      <c r="E6382" s="231">
        <v>6.4846093699999999E-3</v>
      </c>
      <c r="F6382" s="231">
        <v>1.3013011200000001E-3</v>
      </c>
      <c r="G6382" s="231">
        <v>1.2343591300000001E-3</v>
      </c>
      <c r="H6382" s="231">
        <v>3.9489487199999996E-3</v>
      </c>
    </row>
    <row r="6383" spans="1:8">
      <c r="A6383" s="227" t="s">
        <v>128</v>
      </c>
      <c r="B6383" s="227" t="s">
        <v>111</v>
      </c>
      <c r="C6383" s="227" t="s">
        <v>97</v>
      </c>
      <c r="D6383" s="230">
        <v>170</v>
      </c>
      <c r="E6383" s="231">
        <v>6.8112061800000004E-3</v>
      </c>
      <c r="F6383" s="231">
        <v>8.6962121999999999E-4</v>
      </c>
      <c r="G6383" s="231">
        <v>1.2706288299999999E-3</v>
      </c>
      <c r="H6383" s="231">
        <v>4.6709556400000001E-3</v>
      </c>
    </row>
    <row r="6384" spans="1:8">
      <c r="A6384" s="227" t="s">
        <v>128</v>
      </c>
      <c r="B6384" s="227" t="s">
        <v>112</v>
      </c>
      <c r="C6384" s="227" t="s">
        <v>97</v>
      </c>
      <c r="D6384" s="230">
        <v>16</v>
      </c>
      <c r="E6384" s="231">
        <v>6.6399013399999996E-3</v>
      </c>
      <c r="F6384" s="231">
        <v>7.2048583999999999E-4</v>
      </c>
      <c r="G6384" s="231">
        <v>1.3491026799999999E-3</v>
      </c>
      <c r="H6384" s="231">
        <v>4.5703121900000001E-3</v>
      </c>
    </row>
    <row r="6385" spans="1:8">
      <c r="A6385" s="227" t="s">
        <v>128</v>
      </c>
      <c r="B6385" s="227" t="s">
        <v>111</v>
      </c>
      <c r="C6385" s="227" t="s">
        <v>98</v>
      </c>
      <c r="D6385" s="230">
        <v>116</v>
      </c>
      <c r="E6385" s="231">
        <v>6.8996445800000002E-3</v>
      </c>
      <c r="F6385" s="231">
        <v>3.3534856E-4</v>
      </c>
      <c r="G6385" s="231">
        <v>1.86731697E-3</v>
      </c>
      <c r="H6385" s="231">
        <v>4.6854044499999997E-3</v>
      </c>
    </row>
    <row r="6386" spans="1:8">
      <c r="A6386" s="227" t="s">
        <v>128</v>
      </c>
      <c r="B6386" s="227" t="s">
        <v>112</v>
      </c>
      <c r="C6386" s="227" t="s">
        <v>98</v>
      </c>
      <c r="D6386" s="230">
        <v>21</v>
      </c>
      <c r="E6386" s="231">
        <v>5.7005068000000004E-3</v>
      </c>
      <c r="F6386" s="231">
        <v>9.0938879999999996E-5</v>
      </c>
      <c r="G6386" s="231">
        <v>1.5382493600000001E-3</v>
      </c>
      <c r="H6386" s="231">
        <v>4.0602952300000002E-3</v>
      </c>
    </row>
    <row r="6387" spans="1:8">
      <c r="A6387" s="227" t="s">
        <v>128</v>
      </c>
      <c r="B6387" s="227" t="s">
        <v>111</v>
      </c>
      <c r="C6387" s="227" t="s">
        <v>99</v>
      </c>
      <c r="D6387" s="230">
        <v>415</v>
      </c>
      <c r="E6387" s="231">
        <v>6.0531010499999998E-3</v>
      </c>
      <c r="F6387" s="231">
        <v>1.1547018900000001E-3</v>
      </c>
      <c r="G6387" s="231">
        <v>8.657405E-4</v>
      </c>
      <c r="H6387" s="231">
        <v>4.0326581699999999E-3</v>
      </c>
    </row>
    <row r="6388" spans="1:8">
      <c r="A6388" s="227" t="s">
        <v>128</v>
      </c>
      <c r="B6388" s="227" t="s">
        <v>112</v>
      </c>
      <c r="C6388" s="227" t="s">
        <v>99</v>
      </c>
      <c r="D6388" s="230">
        <v>39</v>
      </c>
      <c r="E6388" s="231">
        <v>5.6718895899999996E-3</v>
      </c>
      <c r="F6388" s="231">
        <v>1.13218156E-3</v>
      </c>
      <c r="G6388" s="231">
        <v>7.9415932000000003E-4</v>
      </c>
      <c r="H6388" s="231">
        <v>3.7455481900000001E-3</v>
      </c>
    </row>
    <row r="6389" spans="1:8">
      <c r="A6389" s="227" t="s">
        <v>128</v>
      </c>
      <c r="B6389" s="227" t="s">
        <v>111</v>
      </c>
      <c r="C6389" s="227" t="s">
        <v>100</v>
      </c>
      <c r="D6389" s="230">
        <v>325</v>
      </c>
      <c r="E6389" s="231">
        <v>7.7657760999999999E-3</v>
      </c>
      <c r="F6389" s="231">
        <v>1.12528467E-3</v>
      </c>
      <c r="G6389" s="231">
        <v>1.1218658599999999E-3</v>
      </c>
      <c r="H6389" s="231">
        <v>5.5186251099999997E-3</v>
      </c>
    </row>
    <row r="6390" spans="1:8">
      <c r="A6390" s="227" t="s">
        <v>128</v>
      </c>
      <c r="B6390" s="227" t="s">
        <v>112</v>
      </c>
      <c r="C6390" s="227" t="s">
        <v>100</v>
      </c>
      <c r="D6390" s="230">
        <v>40</v>
      </c>
      <c r="E6390" s="231">
        <v>7.7861688099999998E-3</v>
      </c>
      <c r="F6390" s="231">
        <v>1.03385391E-3</v>
      </c>
      <c r="G6390" s="231">
        <v>1.52314789E-3</v>
      </c>
      <c r="H6390" s="231">
        <v>5.2291664500000003E-3</v>
      </c>
    </row>
    <row r="6391" spans="1:8">
      <c r="A6391" s="227" t="s">
        <v>128</v>
      </c>
      <c r="B6391" s="227" t="s">
        <v>111</v>
      </c>
      <c r="C6391" s="227" t="s">
        <v>101</v>
      </c>
      <c r="D6391" s="230">
        <v>159</v>
      </c>
      <c r="E6391" s="231">
        <v>7.2416576600000003E-3</v>
      </c>
      <c r="F6391" s="231">
        <v>7.1519019999999995E-4</v>
      </c>
      <c r="G6391" s="231">
        <v>1.9476470899999999E-3</v>
      </c>
      <c r="H6391" s="231">
        <v>4.5788199600000001E-3</v>
      </c>
    </row>
    <row r="6392" spans="1:8">
      <c r="A6392" s="227" t="s">
        <v>128</v>
      </c>
      <c r="B6392" s="227" t="s">
        <v>112</v>
      </c>
      <c r="C6392" s="227" t="s">
        <v>101</v>
      </c>
      <c r="D6392" s="230">
        <v>14</v>
      </c>
      <c r="E6392" s="231">
        <v>5.52579349E-3</v>
      </c>
      <c r="F6392" s="231">
        <v>7.1759224999999995E-4</v>
      </c>
      <c r="G6392" s="231">
        <v>1.6939482100000001E-3</v>
      </c>
      <c r="H6392" s="231">
        <v>3.1142524699999999E-3</v>
      </c>
    </row>
    <row r="6393" spans="1:8">
      <c r="A6393" s="227" t="s">
        <v>128</v>
      </c>
      <c r="B6393" s="227" t="s">
        <v>111</v>
      </c>
      <c r="C6393" s="227" t="s">
        <v>102</v>
      </c>
      <c r="D6393" s="230">
        <v>272</v>
      </c>
      <c r="E6393" s="231">
        <v>5.8963522199999997E-3</v>
      </c>
      <c r="F6393" s="231">
        <v>1.02524146E-3</v>
      </c>
      <c r="G6393" s="231">
        <v>8.0758928000000002E-4</v>
      </c>
      <c r="H6393" s="231">
        <v>4.0635209999999996E-3</v>
      </c>
    </row>
    <row r="6394" spans="1:8">
      <c r="A6394" s="227" t="s">
        <v>128</v>
      </c>
      <c r="B6394" s="227" t="s">
        <v>112</v>
      </c>
      <c r="C6394" s="227" t="s">
        <v>102</v>
      </c>
      <c r="D6394" s="230">
        <v>42</v>
      </c>
      <c r="E6394" s="231">
        <v>6.4351849399999998E-3</v>
      </c>
      <c r="F6394" s="231">
        <v>1.1830354599999999E-3</v>
      </c>
      <c r="G6394" s="231">
        <v>1.0041884800000001E-3</v>
      </c>
      <c r="H6394" s="231">
        <v>4.2479605399999999E-3</v>
      </c>
    </row>
    <row r="6395" spans="1:8">
      <c r="A6395" s="227" t="s">
        <v>128</v>
      </c>
      <c r="B6395" s="227" t="s">
        <v>111</v>
      </c>
      <c r="C6395" s="227" t="s">
        <v>103</v>
      </c>
      <c r="D6395" s="230">
        <v>317</v>
      </c>
      <c r="E6395" s="231">
        <v>4.7181326999999997E-3</v>
      </c>
      <c r="F6395" s="231">
        <v>8.9751990000000003E-4</v>
      </c>
      <c r="G6395" s="231">
        <v>5.7852092000000002E-4</v>
      </c>
      <c r="H6395" s="231">
        <v>3.24209142E-3</v>
      </c>
    </row>
    <row r="6396" spans="1:8">
      <c r="A6396" s="227" t="s">
        <v>128</v>
      </c>
      <c r="B6396" s="227" t="s">
        <v>112</v>
      </c>
      <c r="C6396" s="227" t="s">
        <v>103</v>
      </c>
      <c r="D6396" s="230">
        <v>33</v>
      </c>
      <c r="E6396" s="231">
        <v>3.8871349899999999E-3</v>
      </c>
      <c r="F6396" s="231">
        <v>8.1719951000000003E-4</v>
      </c>
      <c r="G6396" s="231">
        <v>4.9838642000000002E-4</v>
      </c>
      <c r="H6396" s="231">
        <v>2.5715485800000002E-3</v>
      </c>
    </row>
    <row r="6397" spans="1:8">
      <c r="A6397" s="227" t="s">
        <v>128</v>
      </c>
      <c r="B6397" s="227" t="s">
        <v>111</v>
      </c>
      <c r="C6397" s="227" t="s">
        <v>104</v>
      </c>
      <c r="D6397" s="230">
        <v>112</v>
      </c>
      <c r="E6397" s="231">
        <v>6.4947087499999997E-3</v>
      </c>
      <c r="F6397" s="231">
        <v>8.5090089000000005E-4</v>
      </c>
      <c r="G6397" s="231">
        <v>1.35468311E-3</v>
      </c>
      <c r="H6397" s="231">
        <v>4.2891242599999999E-3</v>
      </c>
    </row>
    <row r="6398" spans="1:8">
      <c r="A6398" s="227" t="s">
        <v>128</v>
      </c>
      <c r="B6398" s="227" t="s">
        <v>112</v>
      </c>
      <c r="C6398" s="227" t="s">
        <v>104</v>
      </c>
      <c r="D6398" s="230">
        <v>16</v>
      </c>
      <c r="E6398" s="231">
        <v>6.2738713E-3</v>
      </c>
      <c r="F6398" s="231">
        <v>6.5827520999999997E-4</v>
      </c>
      <c r="G6398" s="231">
        <v>1.2565102299999999E-3</v>
      </c>
      <c r="H6398" s="231">
        <v>4.3590854099999996E-3</v>
      </c>
    </row>
    <row r="6399" spans="1:8">
      <c r="A6399" s="227" t="s">
        <v>128</v>
      </c>
      <c r="B6399" s="227" t="s">
        <v>111</v>
      </c>
      <c r="C6399" s="227" t="s">
        <v>105</v>
      </c>
      <c r="D6399" s="230">
        <v>758</v>
      </c>
      <c r="E6399" s="231">
        <v>4.6632064299999996E-3</v>
      </c>
      <c r="F6399" s="231">
        <v>1.00245505E-3</v>
      </c>
      <c r="G6399" s="231">
        <v>7.6624009999999999E-4</v>
      </c>
      <c r="H6399" s="231">
        <v>2.8945107799999998E-3</v>
      </c>
    </row>
    <row r="6400" spans="1:8">
      <c r="A6400" s="227" t="s">
        <v>128</v>
      </c>
      <c r="B6400" s="227" t="s">
        <v>112</v>
      </c>
      <c r="C6400" s="227" t="s">
        <v>105</v>
      </c>
      <c r="D6400" s="230">
        <v>79</v>
      </c>
      <c r="E6400" s="231">
        <v>4.6718234600000002E-3</v>
      </c>
      <c r="F6400" s="231">
        <v>1.1311823699999999E-3</v>
      </c>
      <c r="G6400" s="231">
        <v>7.0045100000000005E-4</v>
      </c>
      <c r="H6400" s="231">
        <v>2.8401896499999999E-3</v>
      </c>
    </row>
    <row r="6401" spans="1:8">
      <c r="A6401" s="227" t="s">
        <v>128</v>
      </c>
      <c r="B6401" s="227" t="s">
        <v>111</v>
      </c>
      <c r="C6401" s="227" t="s">
        <v>106</v>
      </c>
      <c r="D6401" s="230">
        <v>184</v>
      </c>
      <c r="E6401" s="231">
        <v>6.24811269E-3</v>
      </c>
      <c r="F6401" s="231">
        <v>9.7870093000000007E-4</v>
      </c>
      <c r="G6401" s="231">
        <v>1.4860102100000001E-3</v>
      </c>
      <c r="H6401" s="231">
        <v>3.78340101E-3</v>
      </c>
    </row>
    <row r="6402" spans="1:8">
      <c r="A6402" s="227" t="s">
        <v>128</v>
      </c>
      <c r="B6402" s="227" t="s">
        <v>112</v>
      </c>
      <c r="C6402" s="227" t="s">
        <v>106</v>
      </c>
      <c r="D6402" s="230">
        <v>30</v>
      </c>
      <c r="E6402" s="231">
        <v>5.78510772E-3</v>
      </c>
      <c r="F6402" s="231">
        <v>9.4753063999999997E-4</v>
      </c>
      <c r="G6402" s="231">
        <v>1.81712944E-3</v>
      </c>
      <c r="H6402" s="231">
        <v>3.0204473499999998E-3</v>
      </c>
    </row>
    <row r="6403" spans="1:8">
      <c r="A6403" s="227" t="s">
        <v>128</v>
      </c>
      <c r="B6403" s="227" t="s">
        <v>111</v>
      </c>
      <c r="C6403" s="227" t="s">
        <v>107</v>
      </c>
      <c r="D6403" s="230">
        <v>603</v>
      </c>
      <c r="E6403" s="231">
        <v>5.69371483E-3</v>
      </c>
      <c r="F6403" s="231">
        <v>1.1137020899999999E-3</v>
      </c>
      <c r="G6403" s="231">
        <v>9.5686667000000004E-4</v>
      </c>
      <c r="H6403" s="231">
        <v>3.6231456000000001E-3</v>
      </c>
    </row>
    <row r="6404" spans="1:8">
      <c r="A6404" s="227" t="s">
        <v>128</v>
      </c>
      <c r="B6404" s="227" t="s">
        <v>112</v>
      </c>
      <c r="C6404" s="227" t="s">
        <v>107</v>
      </c>
      <c r="D6404" s="230">
        <v>38</v>
      </c>
      <c r="E6404" s="231">
        <v>5.1906674300000004E-3</v>
      </c>
      <c r="F6404" s="231">
        <v>1.20339882E-3</v>
      </c>
      <c r="G6404" s="231">
        <v>9.4024098000000005E-4</v>
      </c>
      <c r="H6404" s="231">
        <v>3.0470270600000001E-3</v>
      </c>
    </row>
    <row r="6405" spans="1:8">
      <c r="A6405" s="227" t="s">
        <v>129</v>
      </c>
      <c r="B6405" s="227" t="s">
        <v>111</v>
      </c>
      <c r="C6405" s="227" t="s">
        <v>58</v>
      </c>
      <c r="D6405" s="230">
        <v>12940</v>
      </c>
      <c r="E6405" s="231">
        <v>6.0191595899999999E-3</v>
      </c>
      <c r="F6405" s="231">
        <v>9.9411611999999992E-4</v>
      </c>
      <c r="G6405" s="231">
        <v>1.06974831E-3</v>
      </c>
      <c r="H6405" s="231">
        <v>3.9551757099999998E-3</v>
      </c>
    </row>
    <row r="6406" spans="1:8">
      <c r="A6406" s="227" t="s">
        <v>129</v>
      </c>
      <c r="B6406" s="227" t="s">
        <v>112</v>
      </c>
      <c r="C6406" s="227" t="s">
        <v>58</v>
      </c>
      <c r="D6406" s="230">
        <v>1693</v>
      </c>
      <c r="E6406" s="231">
        <v>5.5061962900000002E-3</v>
      </c>
      <c r="F6406" s="231">
        <v>9.4510185999999998E-4</v>
      </c>
      <c r="G6406" s="231">
        <v>1.09867541E-3</v>
      </c>
      <c r="H6406" s="231">
        <v>3.4622544799999999E-3</v>
      </c>
    </row>
    <row r="6407" spans="1:8">
      <c r="A6407" s="227" t="s">
        <v>129</v>
      </c>
      <c r="B6407" s="227" t="s">
        <v>111</v>
      </c>
      <c r="C6407" s="227" t="s">
        <v>63</v>
      </c>
      <c r="D6407" s="230">
        <v>249</v>
      </c>
      <c r="E6407" s="231">
        <v>5.9053805399999996E-3</v>
      </c>
      <c r="F6407" s="231">
        <v>1.1550365600000001E-3</v>
      </c>
      <c r="G6407" s="231">
        <v>1.0804326000000001E-3</v>
      </c>
      <c r="H6407" s="231">
        <v>3.6699109000000001E-3</v>
      </c>
    </row>
    <row r="6408" spans="1:8">
      <c r="A6408" s="227" t="s">
        <v>129</v>
      </c>
      <c r="B6408" s="227" t="s">
        <v>112</v>
      </c>
      <c r="C6408" s="227" t="s">
        <v>63</v>
      </c>
      <c r="D6408" s="230">
        <v>26</v>
      </c>
      <c r="E6408" s="231">
        <v>4.9430197299999996E-3</v>
      </c>
      <c r="F6408" s="231">
        <v>1.0434470500000001E-3</v>
      </c>
      <c r="G6408" s="231">
        <v>1.0723822299999999E-3</v>
      </c>
      <c r="H6408" s="231">
        <v>2.8271899799999999E-3</v>
      </c>
    </row>
    <row r="6409" spans="1:8">
      <c r="A6409" s="227" t="s">
        <v>129</v>
      </c>
      <c r="B6409" s="227" t="s">
        <v>111</v>
      </c>
      <c r="C6409" s="227" t="s">
        <v>64</v>
      </c>
      <c r="D6409" s="230">
        <v>119</v>
      </c>
      <c r="E6409" s="231">
        <v>7.2266960000000003E-3</v>
      </c>
      <c r="F6409" s="231">
        <v>1.44131241E-3</v>
      </c>
      <c r="G6409" s="231">
        <v>1.5396434099999999E-3</v>
      </c>
      <c r="H6409" s="231">
        <v>4.2457396999999999E-3</v>
      </c>
    </row>
    <row r="6410" spans="1:8">
      <c r="A6410" s="227" t="s">
        <v>129</v>
      </c>
      <c r="B6410" s="227" t="s">
        <v>112</v>
      </c>
      <c r="C6410" s="227" t="s">
        <v>64</v>
      </c>
      <c r="D6410" s="230">
        <v>36</v>
      </c>
      <c r="E6410" s="231">
        <v>5.3051052000000001E-3</v>
      </c>
      <c r="F6410" s="231">
        <v>9.3139118999999995E-4</v>
      </c>
      <c r="G6410" s="231">
        <v>1.2043464599999999E-3</v>
      </c>
      <c r="H6410" s="231">
        <v>3.16936704E-3</v>
      </c>
    </row>
    <row r="6411" spans="1:8">
      <c r="A6411" s="227" t="s">
        <v>129</v>
      </c>
      <c r="B6411" s="227" t="s">
        <v>111</v>
      </c>
      <c r="C6411" s="227" t="s">
        <v>65</v>
      </c>
      <c r="D6411" s="230">
        <v>196</v>
      </c>
      <c r="E6411" s="231">
        <v>5.6260036400000001E-3</v>
      </c>
      <c r="F6411" s="231">
        <v>8.1809782999999999E-4</v>
      </c>
      <c r="G6411" s="231">
        <v>6.4100267999999999E-4</v>
      </c>
      <c r="H6411" s="231">
        <v>4.1669026200000002E-3</v>
      </c>
    </row>
    <row r="6412" spans="1:8">
      <c r="A6412" s="227" t="s">
        <v>129</v>
      </c>
      <c r="B6412" s="227" t="s">
        <v>112</v>
      </c>
      <c r="C6412" s="227" t="s">
        <v>65</v>
      </c>
      <c r="D6412" s="230">
        <v>24</v>
      </c>
      <c r="E6412" s="231">
        <v>5.4624804900000002E-3</v>
      </c>
      <c r="F6412" s="231">
        <v>7.8510774999999999E-4</v>
      </c>
      <c r="G6412" s="231">
        <v>4.9575591999999997E-4</v>
      </c>
      <c r="H6412" s="231">
        <v>4.1816162799999997E-3</v>
      </c>
    </row>
    <row r="6413" spans="1:8">
      <c r="A6413" s="227" t="s">
        <v>129</v>
      </c>
      <c r="B6413" s="227" t="s">
        <v>111</v>
      </c>
      <c r="C6413" s="227" t="s">
        <v>66</v>
      </c>
      <c r="D6413" s="230">
        <v>186</v>
      </c>
      <c r="E6413" s="231">
        <v>6.48602376E-3</v>
      </c>
      <c r="F6413" s="231">
        <v>7.9736632E-4</v>
      </c>
      <c r="G6413" s="231">
        <v>8.4142246999999995E-4</v>
      </c>
      <c r="H6413" s="231">
        <v>4.8472344299999998E-3</v>
      </c>
    </row>
    <row r="6414" spans="1:8">
      <c r="A6414" s="227" t="s">
        <v>129</v>
      </c>
      <c r="B6414" s="227" t="s">
        <v>112</v>
      </c>
      <c r="C6414" s="227" t="s">
        <v>66</v>
      </c>
      <c r="D6414" s="230">
        <v>26</v>
      </c>
      <c r="E6414" s="231">
        <v>6.2620189799999998E-3</v>
      </c>
      <c r="F6414" s="231">
        <v>8.0172697000000003E-4</v>
      </c>
      <c r="G6414" s="231">
        <v>8.5915220999999999E-4</v>
      </c>
      <c r="H6414" s="231">
        <v>4.6011394399999997E-3</v>
      </c>
    </row>
    <row r="6415" spans="1:8">
      <c r="A6415" s="227" t="s">
        <v>129</v>
      </c>
      <c r="B6415" s="227" t="s">
        <v>111</v>
      </c>
      <c r="C6415" s="227" t="s">
        <v>67</v>
      </c>
      <c r="D6415" s="230">
        <v>188</v>
      </c>
      <c r="E6415" s="231">
        <v>7.0812399100000003E-3</v>
      </c>
      <c r="F6415" s="231">
        <v>7.9356260999999999E-4</v>
      </c>
      <c r="G6415" s="231">
        <v>1.24969194E-3</v>
      </c>
      <c r="H6415" s="231">
        <v>5.0379848799999996E-3</v>
      </c>
    </row>
    <row r="6416" spans="1:8">
      <c r="A6416" s="227" t="s">
        <v>129</v>
      </c>
      <c r="B6416" s="227" t="s">
        <v>112</v>
      </c>
      <c r="C6416" s="227" t="s">
        <v>67</v>
      </c>
      <c r="D6416" s="230">
        <v>16</v>
      </c>
      <c r="E6416" s="231">
        <v>4.6325229900000004E-3</v>
      </c>
      <c r="F6416" s="231">
        <v>7.4725094999999997E-4</v>
      </c>
      <c r="G6416" s="231">
        <v>7.8341987000000004E-4</v>
      </c>
      <c r="H6416" s="231">
        <v>3.1018516400000001E-3</v>
      </c>
    </row>
    <row r="6417" spans="1:8">
      <c r="A6417" s="227" t="s">
        <v>129</v>
      </c>
      <c r="B6417" s="227" t="s">
        <v>111</v>
      </c>
      <c r="C6417" s="227" t="s">
        <v>68</v>
      </c>
      <c r="D6417" s="230">
        <v>206</v>
      </c>
      <c r="E6417" s="231">
        <v>6.3820902899999997E-3</v>
      </c>
      <c r="F6417" s="231">
        <v>1.1409450099999999E-3</v>
      </c>
      <c r="G6417" s="231">
        <v>1.0267212799999999E-3</v>
      </c>
      <c r="H6417" s="231">
        <v>4.2144235299999997E-3</v>
      </c>
    </row>
    <row r="6418" spans="1:8">
      <c r="A6418" s="227" t="s">
        <v>129</v>
      </c>
      <c r="B6418" s="227" t="s">
        <v>112</v>
      </c>
      <c r="C6418" s="227" t="s">
        <v>68</v>
      </c>
      <c r="D6418" s="230">
        <v>13</v>
      </c>
      <c r="E6418" s="231">
        <v>7.0735396300000003E-3</v>
      </c>
      <c r="F6418" s="231">
        <v>1.04611794E-3</v>
      </c>
      <c r="G6418" s="231">
        <v>1.02029898E-3</v>
      </c>
      <c r="H6418" s="231">
        <v>5.0071222699999999E-3</v>
      </c>
    </row>
    <row r="6419" spans="1:8">
      <c r="A6419" s="227" t="s">
        <v>129</v>
      </c>
      <c r="B6419" s="227" t="s">
        <v>111</v>
      </c>
      <c r="C6419" s="227" t="s">
        <v>69</v>
      </c>
      <c r="D6419" s="230">
        <v>132</v>
      </c>
      <c r="E6419" s="231">
        <v>4.33221075E-3</v>
      </c>
      <c r="F6419" s="231">
        <v>7.7581343999999996E-4</v>
      </c>
      <c r="G6419" s="231">
        <v>4.9505443E-4</v>
      </c>
      <c r="H6419" s="231">
        <v>3.0613423299999999E-3</v>
      </c>
    </row>
    <row r="6420" spans="1:8">
      <c r="A6420" s="227" t="s">
        <v>129</v>
      </c>
      <c r="B6420" s="227" t="s">
        <v>112</v>
      </c>
      <c r="C6420" s="227" t="s">
        <v>69</v>
      </c>
      <c r="D6420" s="230">
        <v>7</v>
      </c>
      <c r="E6420" s="231">
        <v>3.5400129899999999E-3</v>
      </c>
      <c r="F6420" s="231">
        <v>8.3663997000000005E-4</v>
      </c>
      <c r="G6420" s="231">
        <v>3.6044969E-4</v>
      </c>
      <c r="H6420" s="231">
        <v>2.3429231099999998E-3</v>
      </c>
    </row>
    <row r="6421" spans="1:8">
      <c r="A6421" s="227" t="s">
        <v>129</v>
      </c>
      <c r="B6421" s="227" t="s">
        <v>111</v>
      </c>
      <c r="C6421" s="227" t="s">
        <v>70</v>
      </c>
      <c r="D6421" s="230">
        <v>134</v>
      </c>
      <c r="E6421" s="231">
        <v>8.7428307499999997E-3</v>
      </c>
      <c r="F6421" s="231">
        <v>1.24360812E-3</v>
      </c>
      <c r="G6421" s="231">
        <v>1.9294151499999999E-3</v>
      </c>
      <c r="H6421" s="231">
        <v>5.5698069799999996E-3</v>
      </c>
    </row>
    <row r="6422" spans="1:8">
      <c r="A6422" s="227" t="s">
        <v>129</v>
      </c>
      <c r="B6422" s="227" t="s">
        <v>112</v>
      </c>
      <c r="C6422" s="227" t="s">
        <v>70</v>
      </c>
      <c r="D6422" s="230">
        <v>33</v>
      </c>
      <c r="E6422" s="231">
        <v>7.2843011300000003E-3</v>
      </c>
      <c r="F6422" s="231">
        <v>1.3857320800000001E-3</v>
      </c>
      <c r="G6422" s="231">
        <v>1.6933218500000001E-3</v>
      </c>
      <c r="H6422" s="231">
        <v>4.2052467099999999E-3</v>
      </c>
    </row>
    <row r="6423" spans="1:8">
      <c r="A6423" s="227" t="s">
        <v>129</v>
      </c>
      <c r="B6423" s="227" t="s">
        <v>111</v>
      </c>
      <c r="C6423" s="227" t="s">
        <v>71</v>
      </c>
      <c r="D6423" s="230">
        <v>120</v>
      </c>
      <c r="E6423" s="231">
        <v>7.3425923900000004E-3</v>
      </c>
      <c r="F6423" s="231">
        <v>1.2037034600000001E-3</v>
      </c>
      <c r="G6423" s="231">
        <v>1.4165699800000001E-3</v>
      </c>
      <c r="H6423" s="231">
        <v>4.7223184299999997E-3</v>
      </c>
    </row>
    <row r="6424" spans="1:8">
      <c r="A6424" s="227" t="s">
        <v>129</v>
      </c>
      <c r="B6424" s="227" t="s">
        <v>112</v>
      </c>
      <c r="C6424" s="227" t="s">
        <v>71</v>
      </c>
      <c r="D6424" s="230">
        <v>15</v>
      </c>
      <c r="E6424" s="231">
        <v>8.9675923499999994E-3</v>
      </c>
      <c r="F6424" s="231">
        <v>9.0895036000000003E-4</v>
      </c>
      <c r="G6424" s="231">
        <v>1.81867268E-3</v>
      </c>
      <c r="H6424" s="231">
        <v>6.2399688800000002E-3</v>
      </c>
    </row>
    <row r="6425" spans="1:8">
      <c r="A6425" s="227" t="s">
        <v>129</v>
      </c>
      <c r="B6425" s="227" t="s">
        <v>111</v>
      </c>
      <c r="C6425" s="227" t="s">
        <v>72</v>
      </c>
      <c r="D6425" s="230">
        <v>230</v>
      </c>
      <c r="E6425" s="231">
        <v>6.5728157900000004E-3</v>
      </c>
      <c r="F6425" s="231">
        <v>1.1014490300000001E-3</v>
      </c>
      <c r="G6425" s="231">
        <v>1.6223830199999999E-3</v>
      </c>
      <c r="H6425" s="231">
        <v>3.8489832600000001E-3</v>
      </c>
    </row>
    <row r="6426" spans="1:8">
      <c r="A6426" s="227" t="s">
        <v>129</v>
      </c>
      <c r="B6426" s="227" t="s">
        <v>112</v>
      </c>
      <c r="C6426" s="227" t="s">
        <v>72</v>
      </c>
      <c r="D6426" s="230">
        <v>10</v>
      </c>
      <c r="E6426" s="231">
        <v>8.0254626999999995E-3</v>
      </c>
      <c r="F6426" s="231">
        <v>1.2754626300000001E-3</v>
      </c>
      <c r="G6426" s="231">
        <v>1.55324055E-3</v>
      </c>
      <c r="H6426" s="231">
        <v>5.1967590200000004E-3</v>
      </c>
    </row>
    <row r="6427" spans="1:8">
      <c r="A6427" s="227" t="s">
        <v>129</v>
      </c>
      <c r="B6427" s="227" t="s">
        <v>111</v>
      </c>
      <c r="C6427" s="227" t="s">
        <v>73</v>
      </c>
      <c r="D6427" s="230">
        <v>387</v>
      </c>
      <c r="E6427" s="231">
        <v>6.9875105200000003E-3</v>
      </c>
      <c r="F6427" s="231">
        <v>6.3618504E-4</v>
      </c>
      <c r="G6427" s="231">
        <v>1.8428196600000001E-3</v>
      </c>
      <c r="H6427" s="231">
        <v>4.5085053499999998E-3</v>
      </c>
    </row>
    <row r="6428" spans="1:8">
      <c r="A6428" s="227" t="s">
        <v>129</v>
      </c>
      <c r="B6428" s="227" t="s">
        <v>112</v>
      </c>
      <c r="C6428" s="227" t="s">
        <v>73</v>
      </c>
      <c r="D6428" s="230">
        <v>80</v>
      </c>
      <c r="E6428" s="231">
        <v>5.9606478700000003E-3</v>
      </c>
      <c r="F6428" s="231">
        <v>7.8341985000000001E-4</v>
      </c>
      <c r="G6428" s="231">
        <v>1.9822046300000001E-3</v>
      </c>
      <c r="H6428" s="231">
        <v>3.19502289E-3</v>
      </c>
    </row>
    <row r="6429" spans="1:8">
      <c r="A6429" s="227" t="s">
        <v>129</v>
      </c>
      <c r="B6429" s="227" t="s">
        <v>111</v>
      </c>
      <c r="C6429" s="227" t="s">
        <v>74</v>
      </c>
      <c r="D6429" s="230">
        <v>311</v>
      </c>
      <c r="E6429" s="231">
        <v>6.61661135E-3</v>
      </c>
      <c r="F6429" s="231">
        <v>8.5011736999999999E-4</v>
      </c>
      <c r="G6429" s="231">
        <v>1.46439924E-3</v>
      </c>
      <c r="H6429" s="231">
        <v>4.3020942500000001E-3</v>
      </c>
    </row>
    <row r="6430" spans="1:8">
      <c r="A6430" s="227" t="s">
        <v>129</v>
      </c>
      <c r="B6430" s="227" t="s">
        <v>112</v>
      </c>
      <c r="C6430" s="227" t="s">
        <v>74</v>
      </c>
      <c r="D6430" s="230">
        <v>68</v>
      </c>
      <c r="E6430" s="231">
        <v>6.4620776300000002E-3</v>
      </c>
      <c r="F6430" s="231">
        <v>7.2184756E-4</v>
      </c>
      <c r="G6430" s="231">
        <v>1.67075139E-3</v>
      </c>
      <c r="H6430" s="231">
        <v>4.0694782500000004E-3</v>
      </c>
    </row>
    <row r="6431" spans="1:8">
      <c r="A6431" s="227" t="s">
        <v>129</v>
      </c>
      <c r="B6431" s="227" t="s">
        <v>111</v>
      </c>
      <c r="C6431" s="227" t="s">
        <v>75</v>
      </c>
      <c r="D6431" s="230">
        <v>207</v>
      </c>
      <c r="E6431" s="231">
        <v>5.5743422400000003E-3</v>
      </c>
      <c r="F6431" s="231">
        <v>5.5102633000000002E-4</v>
      </c>
      <c r="G6431" s="231">
        <v>1.05888774E-3</v>
      </c>
      <c r="H6431" s="231">
        <v>3.9644276399999996E-3</v>
      </c>
    </row>
    <row r="6432" spans="1:8">
      <c r="A6432" s="227" t="s">
        <v>129</v>
      </c>
      <c r="B6432" s="227" t="s">
        <v>112</v>
      </c>
      <c r="C6432" s="227" t="s">
        <v>75</v>
      </c>
      <c r="D6432" s="230">
        <v>11</v>
      </c>
      <c r="E6432" s="231">
        <v>5.2293768200000002E-3</v>
      </c>
      <c r="F6432" s="231">
        <v>5.1767643999999999E-4</v>
      </c>
      <c r="G6432" s="231">
        <v>7.3127076000000001E-4</v>
      </c>
      <c r="H6432" s="231">
        <v>3.9804290900000002E-3</v>
      </c>
    </row>
    <row r="6433" spans="1:8">
      <c r="A6433" s="227" t="s">
        <v>129</v>
      </c>
      <c r="B6433" s="227" t="s">
        <v>111</v>
      </c>
      <c r="C6433" s="227" t="s">
        <v>76</v>
      </c>
      <c r="D6433" s="230">
        <v>203</v>
      </c>
      <c r="E6433" s="231">
        <v>6.60161215E-3</v>
      </c>
      <c r="F6433" s="231">
        <v>1.2007386900000001E-3</v>
      </c>
      <c r="G6433" s="231">
        <v>1.72961117E-3</v>
      </c>
      <c r="H6433" s="231">
        <v>3.67126183E-3</v>
      </c>
    </row>
    <row r="6434" spans="1:8">
      <c r="A6434" s="227" t="s">
        <v>129</v>
      </c>
      <c r="B6434" s="227" t="s">
        <v>112</v>
      </c>
      <c r="C6434" s="227" t="s">
        <v>76</v>
      </c>
      <c r="D6434" s="230">
        <v>36</v>
      </c>
      <c r="E6434" s="231">
        <v>6.0439169099999997E-3</v>
      </c>
      <c r="F6434" s="231">
        <v>1.2133484899999999E-3</v>
      </c>
      <c r="G6434" s="231">
        <v>2.0347863099999999E-3</v>
      </c>
      <c r="H6434" s="231">
        <v>2.7957816299999999E-3</v>
      </c>
    </row>
    <row r="6435" spans="1:8">
      <c r="A6435" s="227" t="s">
        <v>129</v>
      </c>
      <c r="B6435" s="227" t="s">
        <v>111</v>
      </c>
      <c r="C6435" s="227" t="s">
        <v>77</v>
      </c>
      <c r="D6435" s="230">
        <v>329</v>
      </c>
      <c r="E6435" s="231">
        <v>6.5569413900000003E-3</v>
      </c>
      <c r="F6435" s="231">
        <v>9.4200274000000002E-4</v>
      </c>
      <c r="G6435" s="231">
        <v>1.5133187500000001E-3</v>
      </c>
      <c r="H6435" s="231">
        <v>4.10161941E-3</v>
      </c>
    </row>
    <row r="6436" spans="1:8">
      <c r="A6436" s="227" t="s">
        <v>129</v>
      </c>
      <c r="B6436" s="227" t="s">
        <v>112</v>
      </c>
      <c r="C6436" s="227" t="s">
        <v>77</v>
      </c>
      <c r="D6436" s="230">
        <v>60</v>
      </c>
      <c r="E6436" s="231">
        <v>6.2685182900000004E-3</v>
      </c>
      <c r="F6436" s="231">
        <v>9.1261548999999997E-4</v>
      </c>
      <c r="G6436" s="231">
        <v>1.61053216E-3</v>
      </c>
      <c r="H6436" s="231">
        <v>3.7453701499999999E-3</v>
      </c>
    </row>
    <row r="6437" spans="1:8">
      <c r="A6437" s="227" t="s">
        <v>129</v>
      </c>
      <c r="B6437" s="227" t="s">
        <v>111</v>
      </c>
      <c r="C6437" s="227" t="s">
        <v>78</v>
      </c>
      <c r="D6437" s="230">
        <v>138</v>
      </c>
      <c r="E6437" s="231">
        <v>6.8401936599999996E-3</v>
      </c>
      <c r="F6437" s="231">
        <v>9.4689318999999997E-4</v>
      </c>
      <c r="G6437" s="231">
        <v>1.7318335000000001E-3</v>
      </c>
      <c r="H6437" s="231">
        <v>4.1614664699999998E-3</v>
      </c>
    </row>
    <row r="6438" spans="1:8">
      <c r="A6438" s="227" t="s">
        <v>129</v>
      </c>
      <c r="B6438" s="227" t="s">
        <v>112</v>
      </c>
      <c r="C6438" s="227" t="s">
        <v>78</v>
      </c>
      <c r="D6438" s="230">
        <v>23</v>
      </c>
      <c r="E6438" s="231">
        <v>6.6852856200000001E-3</v>
      </c>
      <c r="F6438" s="231">
        <v>1.0351245399999999E-3</v>
      </c>
      <c r="G6438" s="231">
        <v>1.8005230899999999E-3</v>
      </c>
      <c r="H6438" s="231">
        <v>3.84963743E-3</v>
      </c>
    </row>
    <row r="6439" spans="1:8">
      <c r="A6439" s="227" t="s">
        <v>129</v>
      </c>
      <c r="B6439" s="227" t="s">
        <v>111</v>
      </c>
      <c r="C6439" s="227" t="s">
        <v>79</v>
      </c>
      <c r="D6439" s="230">
        <v>1772</v>
      </c>
      <c r="E6439" s="231">
        <v>4.5251034799999998E-3</v>
      </c>
      <c r="F6439" s="231">
        <v>1.0051741300000001E-3</v>
      </c>
      <c r="G6439" s="231">
        <v>7.1743559999999998E-4</v>
      </c>
      <c r="H6439" s="231">
        <v>2.8024932899999998E-3</v>
      </c>
    </row>
    <row r="6440" spans="1:8">
      <c r="A6440" s="227" t="s">
        <v>129</v>
      </c>
      <c r="B6440" s="227" t="s">
        <v>112</v>
      </c>
      <c r="C6440" s="227" t="s">
        <v>79</v>
      </c>
      <c r="D6440" s="230">
        <v>318</v>
      </c>
      <c r="E6440" s="231">
        <v>4.2874662899999999E-3</v>
      </c>
      <c r="F6440" s="231">
        <v>9.3913760000000003E-4</v>
      </c>
      <c r="G6440" s="231">
        <v>7.0652781999999996E-4</v>
      </c>
      <c r="H6440" s="231">
        <v>2.6418003899999999E-3</v>
      </c>
    </row>
    <row r="6441" spans="1:8">
      <c r="A6441" s="227" t="s">
        <v>129</v>
      </c>
      <c r="B6441" s="227" t="s">
        <v>111</v>
      </c>
      <c r="C6441" s="227" t="s">
        <v>80</v>
      </c>
      <c r="D6441" s="230">
        <v>777</v>
      </c>
      <c r="E6441" s="231">
        <v>5.0395631299999999E-3</v>
      </c>
      <c r="F6441" s="231">
        <v>1.0965427299999999E-3</v>
      </c>
      <c r="G6441" s="231">
        <v>5.2484007999999995E-4</v>
      </c>
      <c r="H6441" s="231">
        <v>3.41817985E-3</v>
      </c>
    </row>
    <row r="6442" spans="1:8">
      <c r="A6442" s="227" t="s">
        <v>129</v>
      </c>
      <c r="B6442" s="227" t="s">
        <v>112</v>
      </c>
      <c r="C6442" s="227" t="s">
        <v>80</v>
      </c>
      <c r="D6442" s="230">
        <v>112</v>
      </c>
      <c r="E6442" s="231">
        <v>4.4627354099999999E-3</v>
      </c>
      <c r="F6442" s="231">
        <v>9.5765105000000003E-4</v>
      </c>
      <c r="G6442" s="231">
        <v>4.3289077000000002E-4</v>
      </c>
      <c r="H6442" s="231">
        <v>3.0721930500000002E-3</v>
      </c>
    </row>
    <row r="6443" spans="1:8">
      <c r="A6443" s="227" t="s">
        <v>129</v>
      </c>
      <c r="B6443" s="227" t="s">
        <v>111</v>
      </c>
      <c r="C6443" s="227" t="s">
        <v>119</v>
      </c>
      <c r="D6443" s="230">
        <v>367</v>
      </c>
      <c r="E6443" s="231">
        <v>6.2595554599999999E-3</v>
      </c>
      <c r="F6443" s="231">
        <v>1.2519550499999999E-3</v>
      </c>
      <c r="G6443" s="231">
        <v>9.9130186000000002E-4</v>
      </c>
      <c r="H6443" s="231">
        <v>4.0162980500000004E-3</v>
      </c>
    </row>
    <row r="6444" spans="1:8">
      <c r="A6444" s="227" t="s">
        <v>129</v>
      </c>
      <c r="B6444" s="227" t="s">
        <v>112</v>
      </c>
      <c r="C6444" s="227" t="s">
        <v>119</v>
      </c>
      <c r="D6444" s="230">
        <v>47</v>
      </c>
      <c r="E6444" s="231">
        <v>5.6740048499999999E-3</v>
      </c>
      <c r="F6444" s="231">
        <v>9.7419203000000002E-4</v>
      </c>
      <c r="G6444" s="231">
        <v>1.37829959E-3</v>
      </c>
      <c r="H6444" s="231">
        <v>3.3215127699999999E-3</v>
      </c>
    </row>
    <row r="6445" spans="1:8">
      <c r="A6445" s="227" t="s">
        <v>129</v>
      </c>
      <c r="B6445" s="227" t="s">
        <v>111</v>
      </c>
      <c r="C6445" s="227" t="s">
        <v>82</v>
      </c>
      <c r="D6445" s="230">
        <v>229</v>
      </c>
      <c r="E6445" s="231">
        <v>7.11790368E-3</v>
      </c>
      <c r="F6445" s="231">
        <v>1.1763603499999999E-3</v>
      </c>
      <c r="G6445" s="231">
        <v>1.3924265800000001E-3</v>
      </c>
      <c r="H6445" s="231">
        <v>4.5491163000000003E-3</v>
      </c>
    </row>
    <row r="6446" spans="1:8">
      <c r="A6446" s="227" t="s">
        <v>129</v>
      </c>
      <c r="B6446" s="227" t="s">
        <v>112</v>
      </c>
      <c r="C6446" s="227" t="s">
        <v>82</v>
      </c>
      <c r="D6446" s="230">
        <v>27</v>
      </c>
      <c r="E6446" s="231">
        <v>7.9269544599999998E-3</v>
      </c>
      <c r="F6446" s="231">
        <v>1.41160809E-3</v>
      </c>
      <c r="G6446" s="231">
        <v>1.8239881599999999E-3</v>
      </c>
      <c r="H6446" s="231">
        <v>4.6913577599999997E-3</v>
      </c>
    </row>
    <row r="6447" spans="1:8">
      <c r="A6447" s="227" t="s">
        <v>129</v>
      </c>
      <c r="B6447" s="227" t="s">
        <v>111</v>
      </c>
      <c r="C6447" s="227" t="s">
        <v>83</v>
      </c>
      <c r="D6447" s="230">
        <v>195</v>
      </c>
      <c r="E6447" s="231">
        <v>5.67236444E-3</v>
      </c>
      <c r="F6447" s="231">
        <v>9.1832836999999998E-4</v>
      </c>
      <c r="G6447" s="231">
        <v>1.00575713E-3</v>
      </c>
      <c r="H6447" s="231">
        <v>3.7482784900000001E-3</v>
      </c>
    </row>
    <row r="6448" spans="1:8">
      <c r="A6448" s="227" t="s">
        <v>129</v>
      </c>
      <c r="B6448" s="227" t="s">
        <v>112</v>
      </c>
      <c r="C6448" s="227" t="s">
        <v>83</v>
      </c>
      <c r="D6448" s="230">
        <v>23</v>
      </c>
      <c r="E6448" s="231">
        <v>5.6894119799999997E-3</v>
      </c>
      <c r="F6448" s="231">
        <v>8.5597801000000004E-4</v>
      </c>
      <c r="G6448" s="231">
        <v>9.9889268000000002E-4</v>
      </c>
      <c r="H6448" s="231">
        <v>3.8345408099999998E-3</v>
      </c>
    </row>
    <row r="6449" spans="1:8">
      <c r="A6449" s="227" t="s">
        <v>129</v>
      </c>
      <c r="B6449" s="227" t="s">
        <v>111</v>
      </c>
      <c r="C6449" s="227" t="s">
        <v>84</v>
      </c>
      <c r="D6449" s="230">
        <v>344</v>
      </c>
      <c r="E6449" s="231">
        <v>5.9842670900000002E-3</v>
      </c>
      <c r="F6449" s="231">
        <v>8.3535182999999995E-4</v>
      </c>
      <c r="G6449" s="231">
        <v>1.0880299900000001E-3</v>
      </c>
      <c r="H6449" s="231">
        <v>4.0608847600000003E-3</v>
      </c>
    </row>
    <row r="6450" spans="1:8">
      <c r="A6450" s="227" t="s">
        <v>129</v>
      </c>
      <c r="B6450" s="227" t="s">
        <v>112</v>
      </c>
      <c r="C6450" s="227" t="s">
        <v>84</v>
      </c>
      <c r="D6450" s="230">
        <v>25</v>
      </c>
      <c r="E6450" s="231">
        <v>4.7106479399999998E-3</v>
      </c>
      <c r="F6450" s="231">
        <v>6.9629616000000001E-4</v>
      </c>
      <c r="G6450" s="231">
        <v>7.7777751999999999E-4</v>
      </c>
      <c r="H6450" s="231">
        <v>3.2365739099999998E-3</v>
      </c>
    </row>
    <row r="6451" spans="1:8">
      <c r="A6451" s="227" t="s">
        <v>129</v>
      </c>
      <c r="B6451" s="227" t="s">
        <v>111</v>
      </c>
      <c r="C6451" s="227" t="s">
        <v>86</v>
      </c>
      <c r="D6451" s="230">
        <v>1</v>
      </c>
      <c r="E6451" s="231">
        <v>8.2870367999999996E-3</v>
      </c>
      <c r="F6451" s="231">
        <v>6.5972222000000005E-4</v>
      </c>
      <c r="G6451" s="231">
        <v>4.0509256900000002E-3</v>
      </c>
      <c r="H6451" s="231">
        <v>3.5763888800000002E-3</v>
      </c>
    </row>
    <row r="6452" spans="1:8">
      <c r="A6452" s="227" t="s">
        <v>129</v>
      </c>
      <c r="B6452" s="227" t="s">
        <v>111</v>
      </c>
      <c r="C6452" s="227" t="s">
        <v>87</v>
      </c>
      <c r="D6452" s="230">
        <v>358</v>
      </c>
      <c r="E6452" s="231">
        <v>6.7530193800000001E-3</v>
      </c>
      <c r="F6452" s="231">
        <v>9.7678049999999996E-4</v>
      </c>
      <c r="G6452" s="231">
        <v>1.1893813399999999E-3</v>
      </c>
      <c r="H6452" s="231">
        <v>4.5868570500000004E-3</v>
      </c>
    </row>
    <row r="6453" spans="1:8">
      <c r="A6453" s="227" t="s">
        <v>129</v>
      </c>
      <c r="B6453" s="227" t="s">
        <v>112</v>
      </c>
      <c r="C6453" s="227" t="s">
        <v>87</v>
      </c>
      <c r="D6453" s="230">
        <v>23</v>
      </c>
      <c r="E6453" s="231">
        <v>6.1050722400000004E-3</v>
      </c>
      <c r="F6453" s="231">
        <v>9.2039024000000001E-4</v>
      </c>
      <c r="G6453" s="231">
        <v>1.4905391800000001E-3</v>
      </c>
      <c r="H6453" s="231">
        <v>3.6941422599999999E-3</v>
      </c>
    </row>
    <row r="6454" spans="1:8">
      <c r="A6454" s="227" t="s">
        <v>129</v>
      </c>
      <c r="B6454" s="227" t="s">
        <v>111</v>
      </c>
      <c r="C6454" s="227" t="s">
        <v>88</v>
      </c>
      <c r="D6454" s="230">
        <v>467</v>
      </c>
      <c r="E6454" s="231">
        <v>5.7443093899999997E-3</v>
      </c>
      <c r="F6454" s="231">
        <v>1.07881748E-3</v>
      </c>
      <c r="G6454" s="231">
        <v>8.5863743E-4</v>
      </c>
      <c r="H6454" s="231">
        <v>3.8068539900000002E-3</v>
      </c>
    </row>
    <row r="6455" spans="1:8">
      <c r="A6455" s="227" t="s">
        <v>129</v>
      </c>
      <c r="B6455" s="227" t="s">
        <v>112</v>
      </c>
      <c r="C6455" s="227" t="s">
        <v>88</v>
      </c>
      <c r="D6455" s="230">
        <v>48</v>
      </c>
      <c r="E6455" s="231">
        <v>5.2671679000000004E-3</v>
      </c>
      <c r="F6455" s="231">
        <v>1.03997853E-3</v>
      </c>
      <c r="G6455" s="231">
        <v>9.6764061999999999E-4</v>
      </c>
      <c r="H6455" s="231">
        <v>3.2595483100000002E-3</v>
      </c>
    </row>
    <row r="6456" spans="1:8">
      <c r="A6456" s="227" t="s">
        <v>129</v>
      </c>
      <c r="B6456" s="227" t="s">
        <v>111</v>
      </c>
      <c r="C6456" s="227" t="s">
        <v>89</v>
      </c>
      <c r="D6456" s="230">
        <v>232</v>
      </c>
      <c r="E6456" s="231">
        <v>7.072208E-3</v>
      </c>
      <c r="F6456" s="231">
        <v>1.27564232E-3</v>
      </c>
      <c r="G6456" s="231">
        <v>1.42770171E-3</v>
      </c>
      <c r="H6456" s="231">
        <v>4.3688634900000004E-3</v>
      </c>
    </row>
    <row r="6457" spans="1:8">
      <c r="A6457" s="227" t="s">
        <v>129</v>
      </c>
      <c r="B6457" s="227" t="s">
        <v>112</v>
      </c>
      <c r="C6457" s="227" t="s">
        <v>89</v>
      </c>
      <c r="D6457" s="230">
        <v>14</v>
      </c>
      <c r="E6457" s="231">
        <v>5.8258926000000003E-3</v>
      </c>
      <c r="F6457" s="231">
        <v>1.4227842200000001E-3</v>
      </c>
      <c r="G6457" s="231">
        <v>1.7154429000000001E-3</v>
      </c>
      <c r="H6457" s="231">
        <v>2.6876652200000001E-3</v>
      </c>
    </row>
    <row r="6458" spans="1:8">
      <c r="A6458" s="227" t="s">
        <v>129</v>
      </c>
      <c r="B6458" s="227" t="s">
        <v>111</v>
      </c>
      <c r="C6458" s="227" t="s">
        <v>90</v>
      </c>
      <c r="D6458" s="230">
        <v>211</v>
      </c>
      <c r="E6458" s="231">
        <v>6.7995214500000001E-3</v>
      </c>
      <c r="F6458" s="231">
        <v>7.4266035999999999E-4</v>
      </c>
      <c r="G6458" s="231">
        <v>1.3405628000000001E-3</v>
      </c>
      <c r="H6458" s="231">
        <v>4.7162978099999997E-3</v>
      </c>
    </row>
    <row r="6459" spans="1:8">
      <c r="A6459" s="227" t="s">
        <v>129</v>
      </c>
      <c r="B6459" s="227" t="s">
        <v>112</v>
      </c>
      <c r="C6459" s="227" t="s">
        <v>90</v>
      </c>
      <c r="D6459" s="230">
        <v>20</v>
      </c>
      <c r="E6459" s="231">
        <v>6.84606461E-3</v>
      </c>
      <c r="F6459" s="231">
        <v>7.3032383999999996E-4</v>
      </c>
      <c r="G6459" s="231">
        <v>1.38136551E-3</v>
      </c>
      <c r="H6459" s="231">
        <v>4.7343747799999999E-3</v>
      </c>
    </row>
    <row r="6460" spans="1:8">
      <c r="A6460" s="227" t="s">
        <v>129</v>
      </c>
      <c r="B6460" s="227" t="s">
        <v>111</v>
      </c>
      <c r="C6460" s="227" t="s">
        <v>91</v>
      </c>
      <c r="D6460" s="230">
        <v>295</v>
      </c>
      <c r="E6460" s="231">
        <v>5.2935496499999998E-3</v>
      </c>
      <c r="F6460" s="231">
        <v>1.0702680999999999E-3</v>
      </c>
      <c r="G6460" s="231">
        <v>4.9686103999999997E-4</v>
      </c>
      <c r="H6460" s="231">
        <v>3.7264200300000001E-3</v>
      </c>
    </row>
    <row r="6461" spans="1:8">
      <c r="A6461" s="227" t="s">
        <v>129</v>
      </c>
      <c r="B6461" s="227" t="s">
        <v>112</v>
      </c>
      <c r="C6461" s="227" t="s">
        <v>91</v>
      </c>
      <c r="D6461" s="230">
        <v>46</v>
      </c>
      <c r="E6461" s="231">
        <v>4.9944643799999999E-3</v>
      </c>
      <c r="F6461" s="231">
        <v>1.0288342900000001E-3</v>
      </c>
      <c r="G6461" s="231">
        <v>5.1605255999999996E-4</v>
      </c>
      <c r="H6461" s="231">
        <v>3.4495770699999998E-3</v>
      </c>
    </row>
    <row r="6462" spans="1:8">
      <c r="A6462" s="227" t="s">
        <v>129</v>
      </c>
      <c r="B6462" s="227" t="s">
        <v>111</v>
      </c>
      <c r="C6462" s="227" t="s">
        <v>92</v>
      </c>
      <c r="D6462" s="230">
        <v>230</v>
      </c>
      <c r="E6462" s="231">
        <v>7.0485102399999999E-3</v>
      </c>
      <c r="F6462" s="231">
        <v>8.3081699999999997E-4</v>
      </c>
      <c r="G6462" s="231">
        <v>1.3021334200000001E-3</v>
      </c>
      <c r="H6462" s="231">
        <v>4.9155593600000002E-3</v>
      </c>
    </row>
    <row r="6463" spans="1:8">
      <c r="A6463" s="227" t="s">
        <v>129</v>
      </c>
      <c r="B6463" s="227" t="s">
        <v>112</v>
      </c>
      <c r="C6463" s="227" t="s">
        <v>92</v>
      </c>
      <c r="D6463" s="230">
        <v>31</v>
      </c>
      <c r="E6463" s="231">
        <v>6.7656060800000001E-3</v>
      </c>
      <c r="F6463" s="231">
        <v>7.6239524000000004E-4</v>
      </c>
      <c r="G6463" s="231">
        <v>1.55017891E-3</v>
      </c>
      <c r="H6463" s="231">
        <v>4.4530313799999999E-3</v>
      </c>
    </row>
    <row r="6464" spans="1:8">
      <c r="A6464" s="227" t="s">
        <v>129</v>
      </c>
      <c r="B6464" s="227" t="s">
        <v>111</v>
      </c>
      <c r="C6464" s="227" t="s">
        <v>93</v>
      </c>
      <c r="D6464" s="230">
        <v>227</v>
      </c>
      <c r="E6464" s="231">
        <v>7.7868022599999996E-3</v>
      </c>
      <c r="F6464" s="231">
        <v>1.1271718199999999E-3</v>
      </c>
      <c r="G6464" s="231">
        <v>1.65198215E-3</v>
      </c>
      <c r="H6464" s="231">
        <v>5.0076478599999997E-3</v>
      </c>
    </row>
    <row r="6465" spans="1:8">
      <c r="A6465" s="227" t="s">
        <v>129</v>
      </c>
      <c r="B6465" s="227" t="s">
        <v>112</v>
      </c>
      <c r="C6465" s="227" t="s">
        <v>93</v>
      </c>
      <c r="D6465" s="230">
        <v>41</v>
      </c>
      <c r="E6465" s="231">
        <v>5.9072941999999996E-3</v>
      </c>
      <c r="F6465" s="231">
        <v>8.9543790999999995E-4</v>
      </c>
      <c r="G6465" s="231">
        <v>1.60145639E-3</v>
      </c>
      <c r="H6465" s="231">
        <v>3.4103994999999999E-3</v>
      </c>
    </row>
    <row r="6466" spans="1:8">
      <c r="A6466" s="227" t="s">
        <v>129</v>
      </c>
      <c r="B6466" s="227" t="s">
        <v>111</v>
      </c>
      <c r="C6466" s="227" t="s">
        <v>94</v>
      </c>
      <c r="D6466" s="230">
        <v>142</v>
      </c>
      <c r="E6466" s="231">
        <v>7.2800923599999996E-3</v>
      </c>
      <c r="F6466" s="231">
        <v>1.2099795600000001E-3</v>
      </c>
      <c r="G6466" s="231">
        <v>1.29156862E-3</v>
      </c>
      <c r="H6466" s="231">
        <v>4.7785437100000003E-3</v>
      </c>
    </row>
    <row r="6467" spans="1:8">
      <c r="A6467" s="227" t="s">
        <v>129</v>
      </c>
      <c r="B6467" s="227" t="s">
        <v>112</v>
      </c>
      <c r="C6467" s="227" t="s">
        <v>94</v>
      </c>
      <c r="D6467" s="230">
        <v>30</v>
      </c>
      <c r="E6467" s="231">
        <v>5.5798608699999998E-3</v>
      </c>
      <c r="F6467" s="231">
        <v>1.0505398100000001E-3</v>
      </c>
      <c r="G6467" s="231">
        <v>1.1612651999999999E-3</v>
      </c>
      <c r="H6467" s="231">
        <v>3.3680552900000001E-3</v>
      </c>
    </row>
    <row r="6468" spans="1:8">
      <c r="A6468" s="227" t="s">
        <v>129</v>
      </c>
      <c r="B6468" s="227" t="s">
        <v>111</v>
      </c>
      <c r="C6468" s="227" t="s">
        <v>95</v>
      </c>
      <c r="D6468" s="230">
        <v>113</v>
      </c>
      <c r="E6468" s="231">
        <v>8.1456896699999993E-3</v>
      </c>
      <c r="F6468" s="231">
        <v>8.9110101999999997E-4</v>
      </c>
      <c r="G6468" s="231">
        <v>1.19130998E-3</v>
      </c>
      <c r="H6468" s="231">
        <v>6.0632781900000002E-3</v>
      </c>
    </row>
    <row r="6469" spans="1:8">
      <c r="A6469" s="227" t="s">
        <v>129</v>
      </c>
      <c r="B6469" s="227" t="s">
        <v>112</v>
      </c>
      <c r="C6469" s="227" t="s">
        <v>95</v>
      </c>
      <c r="D6469" s="230">
        <v>9</v>
      </c>
      <c r="E6469" s="231">
        <v>7.5257199E-3</v>
      </c>
      <c r="F6469" s="231">
        <v>6.7129598000000002E-4</v>
      </c>
      <c r="G6469" s="231">
        <v>7.1630632000000002E-4</v>
      </c>
      <c r="H6469" s="231">
        <v>6.1381170400000001E-3</v>
      </c>
    </row>
    <row r="6470" spans="1:8">
      <c r="A6470" s="227" t="s">
        <v>129</v>
      </c>
      <c r="B6470" s="227" t="s">
        <v>111</v>
      </c>
      <c r="C6470" s="227" t="s">
        <v>96</v>
      </c>
      <c r="D6470" s="230">
        <v>291</v>
      </c>
      <c r="E6470" s="231">
        <v>6.5407039199999999E-3</v>
      </c>
      <c r="F6470" s="231">
        <v>1.19153279E-3</v>
      </c>
      <c r="G6470" s="231">
        <v>1.29072776E-3</v>
      </c>
      <c r="H6470" s="231">
        <v>4.0584428699999998E-3</v>
      </c>
    </row>
    <row r="6471" spans="1:8">
      <c r="A6471" s="227" t="s">
        <v>129</v>
      </c>
      <c r="B6471" s="227" t="s">
        <v>112</v>
      </c>
      <c r="C6471" s="227" t="s">
        <v>96</v>
      </c>
      <c r="D6471" s="230">
        <v>41</v>
      </c>
      <c r="E6471" s="231">
        <v>6.0842929099999997E-3</v>
      </c>
      <c r="F6471" s="231">
        <v>1.3355350000000001E-3</v>
      </c>
      <c r="G6471" s="231">
        <v>1.26242071E-3</v>
      </c>
      <c r="H6471" s="231">
        <v>3.4863367500000001E-3</v>
      </c>
    </row>
    <row r="6472" spans="1:8">
      <c r="A6472" s="227" t="s">
        <v>129</v>
      </c>
      <c r="B6472" s="227" t="s">
        <v>111</v>
      </c>
      <c r="C6472" s="227" t="s">
        <v>97</v>
      </c>
      <c r="D6472" s="230">
        <v>150</v>
      </c>
      <c r="E6472" s="231">
        <v>7.1853392699999996E-3</v>
      </c>
      <c r="F6472" s="231">
        <v>9.2885777999999997E-4</v>
      </c>
      <c r="G6472" s="231">
        <v>1.42808618E-3</v>
      </c>
      <c r="H6472" s="231">
        <v>4.82839481E-3</v>
      </c>
    </row>
    <row r="6473" spans="1:8">
      <c r="A6473" s="227" t="s">
        <v>129</v>
      </c>
      <c r="B6473" s="227" t="s">
        <v>112</v>
      </c>
      <c r="C6473" s="227" t="s">
        <v>97</v>
      </c>
      <c r="D6473" s="230">
        <v>21</v>
      </c>
      <c r="E6473" s="231">
        <v>6.1270940700000002E-3</v>
      </c>
      <c r="F6473" s="231">
        <v>8.9726596000000002E-4</v>
      </c>
      <c r="G6473" s="231">
        <v>1.2257493299999999E-3</v>
      </c>
      <c r="H6473" s="231">
        <v>4.0040782600000002E-3</v>
      </c>
    </row>
    <row r="6474" spans="1:8">
      <c r="A6474" s="227" t="s">
        <v>129</v>
      </c>
      <c r="B6474" s="227" t="s">
        <v>111</v>
      </c>
      <c r="C6474" s="227" t="s">
        <v>98</v>
      </c>
      <c r="D6474" s="230">
        <v>132</v>
      </c>
      <c r="E6474" s="231">
        <v>7.2122261599999998E-3</v>
      </c>
      <c r="F6474" s="231">
        <v>3.5923446E-4</v>
      </c>
      <c r="G6474" s="231">
        <v>1.7841608200000001E-3</v>
      </c>
      <c r="H6474" s="231">
        <v>5.0571686899999998E-3</v>
      </c>
    </row>
    <row r="6475" spans="1:8">
      <c r="A6475" s="227" t="s">
        <v>129</v>
      </c>
      <c r="B6475" s="227" t="s">
        <v>112</v>
      </c>
      <c r="C6475" s="227" t="s">
        <v>98</v>
      </c>
      <c r="D6475" s="230">
        <v>22</v>
      </c>
      <c r="E6475" s="231">
        <v>4.9526512800000004E-3</v>
      </c>
      <c r="F6475" s="231">
        <v>1.0206202E-4</v>
      </c>
      <c r="G6475" s="231">
        <v>1.0753364799999999E-3</v>
      </c>
      <c r="H6475" s="231">
        <v>3.7626260899999999E-3</v>
      </c>
    </row>
    <row r="6476" spans="1:8">
      <c r="A6476" s="227" t="s">
        <v>129</v>
      </c>
      <c r="B6476" s="227" t="s">
        <v>111</v>
      </c>
      <c r="C6476" s="227" t="s">
        <v>99</v>
      </c>
      <c r="D6476" s="230">
        <v>383</v>
      </c>
      <c r="E6476" s="231">
        <v>6.279494E-3</v>
      </c>
      <c r="F6476" s="231">
        <v>1.22059616E-3</v>
      </c>
      <c r="G6476" s="231">
        <v>8.3913523999999998E-4</v>
      </c>
      <c r="H6476" s="231">
        <v>4.2197621199999997E-3</v>
      </c>
    </row>
    <row r="6477" spans="1:8">
      <c r="A6477" s="227" t="s">
        <v>129</v>
      </c>
      <c r="B6477" s="227" t="s">
        <v>112</v>
      </c>
      <c r="C6477" s="227" t="s">
        <v>99</v>
      </c>
      <c r="D6477" s="230">
        <v>27</v>
      </c>
      <c r="E6477" s="231">
        <v>5.6545779499999997E-3</v>
      </c>
      <c r="F6477" s="231">
        <v>9.7350796000000004E-4</v>
      </c>
      <c r="G6477" s="231">
        <v>7.8103535999999999E-4</v>
      </c>
      <c r="H6477" s="231">
        <v>3.9000340699999999E-3</v>
      </c>
    </row>
    <row r="6478" spans="1:8">
      <c r="A6478" s="227" t="s">
        <v>129</v>
      </c>
      <c r="B6478" s="227" t="s">
        <v>111</v>
      </c>
      <c r="C6478" s="227" t="s">
        <v>100</v>
      </c>
      <c r="D6478" s="230">
        <v>343</v>
      </c>
      <c r="E6478" s="231">
        <v>7.7883392899999997E-3</v>
      </c>
      <c r="F6478" s="231">
        <v>1.1182982500000001E-3</v>
      </c>
      <c r="G6478" s="231">
        <v>1.16968986E-3</v>
      </c>
      <c r="H6478" s="231">
        <v>5.50035069E-3</v>
      </c>
    </row>
    <row r="6479" spans="1:8">
      <c r="A6479" s="227" t="s">
        <v>129</v>
      </c>
      <c r="B6479" s="227" t="s">
        <v>112</v>
      </c>
      <c r="C6479" s="227" t="s">
        <v>100</v>
      </c>
      <c r="D6479" s="230">
        <v>27</v>
      </c>
      <c r="E6479" s="231">
        <v>7.7974963399999996E-3</v>
      </c>
      <c r="F6479" s="231">
        <v>1.02923502E-3</v>
      </c>
      <c r="G6479" s="231">
        <v>1.28000665E-3</v>
      </c>
      <c r="H6479" s="231">
        <v>5.4882541799999999E-3</v>
      </c>
    </row>
    <row r="6480" spans="1:8">
      <c r="A6480" s="227" t="s">
        <v>129</v>
      </c>
      <c r="B6480" s="227" t="s">
        <v>111</v>
      </c>
      <c r="C6480" s="227" t="s">
        <v>101</v>
      </c>
      <c r="D6480" s="230">
        <v>180</v>
      </c>
      <c r="E6480" s="231">
        <v>7.7112266599999998E-3</v>
      </c>
      <c r="F6480" s="231">
        <v>9.5119574999999999E-4</v>
      </c>
      <c r="G6480" s="231">
        <v>2.0084231000000001E-3</v>
      </c>
      <c r="H6480" s="231">
        <v>4.7516072800000003E-3</v>
      </c>
    </row>
    <row r="6481" spans="1:8">
      <c r="A6481" s="227" t="s">
        <v>129</v>
      </c>
      <c r="B6481" s="227" t="s">
        <v>112</v>
      </c>
      <c r="C6481" s="227" t="s">
        <v>101</v>
      </c>
      <c r="D6481" s="230">
        <v>23</v>
      </c>
      <c r="E6481" s="231">
        <v>6.2530190400000001E-3</v>
      </c>
      <c r="F6481" s="231">
        <v>7.8452070000000005E-4</v>
      </c>
      <c r="G6481" s="231">
        <v>2.0063403300000001E-3</v>
      </c>
      <c r="H6481" s="231">
        <v>3.46215754E-3</v>
      </c>
    </row>
    <row r="6482" spans="1:8">
      <c r="A6482" s="227" t="s">
        <v>129</v>
      </c>
      <c r="B6482" s="227" t="s">
        <v>111</v>
      </c>
      <c r="C6482" s="227" t="s">
        <v>102</v>
      </c>
      <c r="D6482" s="230">
        <v>259</v>
      </c>
      <c r="E6482" s="231">
        <v>6.1053461599999996E-3</v>
      </c>
      <c r="F6482" s="231">
        <v>9.0344785999999996E-4</v>
      </c>
      <c r="G6482" s="231">
        <v>8.2417212999999999E-4</v>
      </c>
      <c r="H6482" s="231">
        <v>4.3777256799999997E-3</v>
      </c>
    </row>
    <row r="6483" spans="1:8">
      <c r="A6483" s="227" t="s">
        <v>129</v>
      </c>
      <c r="B6483" s="227" t="s">
        <v>112</v>
      </c>
      <c r="C6483" s="227" t="s">
        <v>102</v>
      </c>
      <c r="D6483" s="230">
        <v>32</v>
      </c>
      <c r="E6483" s="231">
        <v>7.0594615799999998E-3</v>
      </c>
      <c r="F6483" s="231">
        <v>1.09266464E-3</v>
      </c>
      <c r="G6483" s="231">
        <v>7.6859064000000003E-4</v>
      </c>
      <c r="H6483" s="231">
        <v>5.1982058100000002E-3</v>
      </c>
    </row>
    <row r="6484" spans="1:8">
      <c r="A6484" s="227" t="s">
        <v>129</v>
      </c>
      <c r="B6484" s="227" t="s">
        <v>111</v>
      </c>
      <c r="C6484" s="227" t="s">
        <v>103</v>
      </c>
      <c r="D6484" s="230">
        <v>311</v>
      </c>
      <c r="E6484" s="231">
        <v>5.0256413600000003E-3</v>
      </c>
      <c r="F6484" s="231">
        <v>8.9336196999999999E-4</v>
      </c>
      <c r="G6484" s="231">
        <v>5.8815623999999996E-4</v>
      </c>
      <c r="H6484" s="231">
        <v>3.5441226600000002E-3</v>
      </c>
    </row>
    <row r="6485" spans="1:8">
      <c r="A6485" s="227" t="s">
        <v>129</v>
      </c>
      <c r="B6485" s="227" t="s">
        <v>112</v>
      </c>
      <c r="C6485" s="227" t="s">
        <v>103</v>
      </c>
      <c r="D6485" s="230">
        <v>34</v>
      </c>
      <c r="E6485" s="231">
        <v>4.1619005999999998E-3</v>
      </c>
      <c r="F6485" s="231">
        <v>9.1673448999999999E-4</v>
      </c>
      <c r="G6485" s="231">
        <v>4.9972744000000003E-4</v>
      </c>
      <c r="H6485" s="231">
        <v>2.7454382500000001E-3</v>
      </c>
    </row>
    <row r="6486" spans="1:8">
      <c r="A6486" s="227" t="s">
        <v>129</v>
      </c>
      <c r="B6486" s="227" t="s">
        <v>111</v>
      </c>
      <c r="C6486" s="227" t="s">
        <v>104</v>
      </c>
      <c r="D6486" s="230">
        <v>102</v>
      </c>
      <c r="E6486" s="231">
        <v>6.6504400300000004E-3</v>
      </c>
      <c r="F6486" s="231">
        <v>7.3688251000000003E-4</v>
      </c>
      <c r="G6486" s="231">
        <v>1.1235927000000001E-3</v>
      </c>
      <c r="H6486" s="231">
        <v>4.7899643600000002E-3</v>
      </c>
    </row>
    <row r="6487" spans="1:8">
      <c r="A6487" s="227" t="s">
        <v>129</v>
      </c>
      <c r="B6487" s="227" t="s">
        <v>112</v>
      </c>
      <c r="C6487" s="227" t="s">
        <v>104</v>
      </c>
      <c r="D6487" s="230">
        <v>17</v>
      </c>
      <c r="E6487" s="231">
        <v>5.5221946800000001E-3</v>
      </c>
      <c r="F6487" s="231">
        <v>6.1614904999999999E-4</v>
      </c>
      <c r="G6487" s="231">
        <v>1.1274508099999999E-3</v>
      </c>
      <c r="H6487" s="231">
        <v>3.7785945199999998E-3</v>
      </c>
    </row>
    <row r="6488" spans="1:8">
      <c r="A6488" s="227" t="s">
        <v>129</v>
      </c>
      <c r="B6488" s="227" t="s">
        <v>111</v>
      </c>
      <c r="C6488" s="227" t="s">
        <v>105</v>
      </c>
      <c r="D6488" s="230">
        <v>709</v>
      </c>
      <c r="E6488" s="231">
        <v>4.66888982E-3</v>
      </c>
      <c r="F6488" s="231">
        <v>9.7173224000000002E-4</v>
      </c>
      <c r="G6488" s="231">
        <v>6.7287952999999998E-4</v>
      </c>
      <c r="H6488" s="231">
        <v>3.0242775600000001E-3</v>
      </c>
    </row>
    <row r="6489" spans="1:8">
      <c r="A6489" s="227" t="s">
        <v>129</v>
      </c>
      <c r="B6489" s="227" t="s">
        <v>112</v>
      </c>
      <c r="C6489" s="227" t="s">
        <v>105</v>
      </c>
      <c r="D6489" s="230">
        <v>82</v>
      </c>
      <c r="E6489" s="231">
        <v>4.3680835499999996E-3</v>
      </c>
      <c r="F6489" s="231">
        <v>1.02656368E-3</v>
      </c>
      <c r="G6489" s="231">
        <v>6.3925560000000002E-4</v>
      </c>
      <c r="H6489" s="231">
        <v>2.70226374E-3</v>
      </c>
    </row>
    <row r="6490" spans="1:8">
      <c r="A6490" s="227" t="s">
        <v>129</v>
      </c>
      <c r="B6490" s="227" t="s">
        <v>111</v>
      </c>
      <c r="C6490" s="227" t="s">
        <v>106</v>
      </c>
      <c r="D6490" s="230">
        <v>168</v>
      </c>
      <c r="E6490" s="231">
        <v>6.2183777300000003E-3</v>
      </c>
      <c r="F6490" s="231">
        <v>9.0346646000000002E-4</v>
      </c>
      <c r="G6490" s="231">
        <v>1.51992371E-3</v>
      </c>
      <c r="H6490" s="231">
        <v>3.7949870599999999E-3</v>
      </c>
    </row>
    <row r="6491" spans="1:8">
      <c r="A6491" s="227" t="s">
        <v>129</v>
      </c>
      <c r="B6491" s="227" t="s">
        <v>112</v>
      </c>
      <c r="C6491" s="227" t="s">
        <v>106</v>
      </c>
      <c r="D6491" s="230">
        <v>22</v>
      </c>
      <c r="E6491" s="231">
        <v>6.6582487899999997E-3</v>
      </c>
      <c r="F6491" s="231">
        <v>1.07428427E-3</v>
      </c>
      <c r="G6491" s="231">
        <v>1.9407615400000001E-3</v>
      </c>
      <c r="H6491" s="231">
        <v>3.6432026699999998E-3</v>
      </c>
    </row>
    <row r="6492" spans="1:8">
      <c r="A6492" s="227" t="s">
        <v>129</v>
      </c>
      <c r="B6492" s="227" t="s">
        <v>111</v>
      </c>
      <c r="C6492" s="227" t="s">
        <v>107</v>
      </c>
      <c r="D6492" s="230">
        <v>617</v>
      </c>
      <c r="E6492" s="231">
        <v>5.5416551799999996E-3</v>
      </c>
      <c r="F6492" s="231">
        <v>9.4338997000000002E-4</v>
      </c>
      <c r="G6492" s="231">
        <v>1.05331553E-3</v>
      </c>
      <c r="H6492" s="231">
        <v>3.54494919E-3</v>
      </c>
    </row>
    <row r="6493" spans="1:8">
      <c r="A6493" s="227" t="s">
        <v>129</v>
      </c>
      <c r="B6493" s="227" t="s">
        <v>112</v>
      </c>
      <c r="C6493" s="227" t="s">
        <v>107</v>
      </c>
      <c r="D6493" s="230">
        <v>47</v>
      </c>
      <c r="E6493" s="231">
        <v>5.5353621800000004E-3</v>
      </c>
      <c r="F6493" s="231">
        <v>9.8625860000000004E-4</v>
      </c>
      <c r="G6493" s="231">
        <v>7.7669404000000003E-4</v>
      </c>
      <c r="H6493" s="231">
        <v>3.7724091399999999E-3</v>
      </c>
    </row>
    <row r="6494" spans="1:8">
      <c r="A6494" s="227" t="s">
        <v>130</v>
      </c>
      <c r="B6494" s="227" t="s">
        <v>111</v>
      </c>
      <c r="C6494" s="227" t="s">
        <v>58</v>
      </c>
      <c r="D6494" s="230">
        <v>12191</v>
      </c>
      <c r="E6494" s="231">
        <v>6.02385387E-3</v>
      </c>
      <c r="F6494" s="231">
        <v>9.8907469E-4</v>
      </c>
      <c r="G6494" s="231">
        <v>1.0601805700000001E-3</v>
      </c>
      <c r="H6494" s="231">
        <v>3.9744737599999996E-3</v>
      </c>
    </row>
    <row r="6495" spans="1:8">
      <c r="A6495" s="227" t="s">
        <v>130</v>
      </c>
      <c r="B6495" s="227" t="s">
        <v>112</v>
      </c>
      <c r="C6495" s="227" t="s">
        <v>58</v>
      </c>
      <c r="D6495" s="230">
        <v>1591</v>
      </c>
      <c r="E6495" s="231">
        <v>5.6328346299999998E-3</v>
      </c>
      <c r="F6495" s="231">
        <v>9.7193099999999999E-4</v>
      </c>
      <c r="G6495" s="231">
        <v>1.1204152399999999E-3</v>
      </c>
      <c r="H6495" s="231">
        <v>3.5404079000000001E-3</v>
      </c>
    </row>
    <row r="6496" spans="1:8">
      <c r="A6496" s="227" t="s">
        <v>130</v>
      </c>
      <c r="B6496" s="227" t="s">
        <v>111</v>
      </c>
      <c r="C6496" s="227" t="s">
        <v>63</v>
      </c>
      <c r="D6496" s="230">
        <v>267</v>
      </c>
      <c r="E6496" s="231">
        <v>6.2099023300000002E-3</v>
      </c>
      <c r="F6496" s="231">
        <v>1.2257679100000001E-3</v>
      </c>
      <c r="G6496" s="231">
        <v>1.03893548E-3</v>
      </c>
      <c r="H6496" s="231">
        <v>3.9451984700000003E-3</v>
      </c>
    </row>
    <row r="6497" spans="1:8">
      <c r="A6497" s="227" t="s">
        <v>130</v>
      </c>
      <c r="B6497" s="227" t="s">
        <v>112</v>
      </c>
      <c r="C6497" s="227" t="s">
        <v>63</v>
      </c>
      <c r="D6497" s="230">
        <v>42</v>
      </c>
      <c r="E6497" s="231">
        <v>6.1494155299999997E-3</v>
      </c>
      <c r="F6497" s="231">
        <v>1.38558172E-3</v>
      </c>
      <c r="G6497" s="231">
        <v>1.2169309899999999E-3</v>
      </c>
      <c r="H6497" s="231">
        <v>3.5469023199999998E-3</v>
      </c>
    </row>
    <row r="6498" spans="1:8">
      <c r="A6498" s="227" t="s">
        <v>130</v>
      </c>
      <c r="B6498" s="227" t="s">
        <v>111</v>
      </c>
      <c r="C6498" s="227" t="s">
        <v>64</v>
      </c>
      <c r="D6498" s="230">
        <v>137</v>
      </c>
      <c r="E6498" s="231">
        <v>7.3342454900000003E-3</v>
      </c>
      <c r="F6498" s="231">
        <v>1.37655424E-3</v>
      </c>
      <c r="G6498" s="231">
        <v>1.7219178599999999E-3</v>
      </c>
      <c r="H6498" s="231">
        <v>4.2357729300000002E-3</v>
      </c>
    </row>
    <row r="6499" spans="1:8">
      <c r="A6499" s="227" t="s">
        <v>130</v>
      </c>
      <c r="B6499" s="227" t="s">
        <v>112</v>
      </c>
      <c r="C6499" s="227" t="s">
        <v>64</v>
      </c>
      <c r="D6499" s="230">
        <v>22</v>
      </c>
      <c r="E6499" s="231">
        <v>6.2442127400000004E-3</v>
      </c>
      <c r="F6499" s="231">
        <v>8.9278174999999997E-4</v>
      </c>
      <c r="G6499" s="231">
        <v>1.90866975E-3</v>
      </c>
      <c r="H6499" s="231">
        <v>3.4427606899999998E-3</v>
      </c>
    </row>
    <row r="6500" spans="1:8">
      <c r="A6500" s="227" t="s">
        <v>130</v>
      </c>
      <c r="B6500" s="227" t="s">
        <v>111</v>
      </c>
      <c r="C6500" s="227" t="s">
        <v>65</v>
      </c>
      <c r="D6500" s="230">
        <v>154</v>
      </c>
      <c r="E6500" s="231">
        <v>5.1783456999999998E-3</v>
      </c>
      <c r="F6500" s="231">
        <v>7.8869023000000004E-4</v>
      </c>
      <c r="G6500" s="231">
        <v>5.9561361999999995E-4</v>
      </c>
      <c r="H6500" s="231">
        <v>3.79404137E-3</v>
      </c>
    </row>
    <row r="6501" spans="1:8">
      <c r="A6501" s="227" t="s">
        <v>130</v>
      </c>
      <c r="B6501" s="227" t="s">
        <v>112</v>
      </c>
      <c r="C6501" s="227" t="s">
        <v>65</v>
      </c>
      <c r="D6501" s="230">
        <v>34</v>
      </c>
      <c r="E6501" s="231">
        <v>4.9159175100000002E-3</v>
      </c>
      <c r="F6501" s="231">
        <v>7.3359186000000005E-4</v>
      </c>
      <c r="G6501" s="231">
        <v>4.5615446000000002E-4</v>
      </c>
      <c r="H6501" s="231">
        <v>3.7261708200000002E-3</v>
      </c>
    </row>
    <row r="6502" spans="1:8">
      <c r="A6502" s="227" t="s">
        <v>130</v>
      </c>
      <c r="B6502" s="227" t="s">
        <v>111</v>
      </c>
      <c r="C6502" s="227" t="s">
        <v>66</v>
      </c>
      <c r="D6502" s="230">
        <v>154</v>
      </c>
      <c r="E6502" s="231">
        <v>6.3754356800000004E-3</v>
      </c>
      <c r="F6502" s="231">
        <v>7.7365897999999997E-4</v>
      </c>
      <c r="G6502" s="231">
        <v>9.2322005E-4</v>
      </c>
      <c r="H6502" s="231">
        <v>4.6785561599999997E-3</v>
      </c>
    </row>
    <row r="6503" spans="1:8">
      <c r="A6503" s="227" t="s">
        <v>130</v>
      </c>
      <c r="B6503" s="227" t="s">
        <v>112</v>
      </c>
      <c r="C6503" s="227" t="s">
        <v>66</v>
      </c>
      <c r="D6503" s="230">
        <v>27</v>
      </c>
      <c r="E6503" s="231">
        <v>6.2525717299999999E-3</v>
      </c>
      <c r="F6503" s="231">
        <v>1.09267803E-3</v>
      </c>
      <c r="G6503" s="231">
        <v>1.0725306700000001E-3</v>
      </c>
      <c r="H6503" s="231">
        <v>4.0873625700000001E-3</v>
      </c>
    </row>
    <row r="6504" spans="1:8">
      <c r="A6504" s="227" t="s">
        <v>130</v>
      </c>
      <c r="B6504" s="227" t="s">
        <v>111</v>
      </c>
      <c r="C6504" s="227" t="s">
        <v>67</v>
      </c>
      <c r="D6504" s="230">
        <v>190</v>
      </c>
      <c r="E6504" s="231">
        <v>6.8441761699999997E-3</v>
      </c>
      <c r="F6504" s="231">
        <v>6.9328680000000005E-4</v>
      </c>
      <c r="G6504" s="231">
        <v>1.58875465E-3</v>
      </c>
      <c r="H6504" s="231">
        <v>4.5621342699999996E-3</v>
      </c>
    </row>
    <row r="6505" spans="1:8">
      <c r="A6505" s="227" t="s">
        <v>130</v>
      </c>
      <c r="B6505" s="227" t="s">
        <v>112</v>
      </c>
      <c r="C6505" s="227" t="s">
        <v>67</v>
      </c>
      <c r="D6505" s="230">
        <v>24</v>
      </c>
      <c r="E6505" s="231">
        <v>5.6939620000000003E-3</v>
      </c>
      <c r="F6505" s="231">
        <v>6.1294344999999995E-4</v>
      </c>
      <c r="G6505" s="231">
        <v>1.4443477599999999E-3</v>
      </c>
      <c r="H6505" s="231">
        <v>3.6366702700000001E-3</v>
      </c>
    </row>
    <row r="6506" spans="1:8">
      <c r="A6506" s="227" t="s">
        <v>130</v>
      </c>
      <c r="B6506" s="227" t="s">
        <v>111</v>
      </c>
      <c r="C6506" s="227" t="s">
        <v>68</v>
      </c>
      <c r="D6506" s="230">
        <v>182</v>
      </c>
      <c r="E6506" s="231">
        <v>6.8300389299999998E-3</v>
      </c>
      <c r="F6506" s="231">
        <v>1.04376503E-3</v>
      </c>
      <c r="G6506" s="231">
        <v>1.29190806E-3</v>
      </c>
      <c r="H6506" s="231">
        <v>4.4943653499999996E-3</v>
      </c>
    </row>
    <row r="6507" spans="1:8">
      <c r="A6507" s="227" t="s">
        <v>130</v>
      </c>
      <c r="B6507" s="227" t="s">
        <v>112</v>
      </c>
      <c r="C6507" s="227" t="s">
        <v>68</v>
      </c>
      <c r="D6507" s="230">
        <v>19</v>
      </c>
      <c r="E6507" s="231">
        <v>7.3824315299999997E-3</v>
      </c>
      <c r="F6507" s="231">
        <v>1.0855260899999999E-3</v>
      </c>
      <c r="G6507" s="231">
        <v>1.1159842399999999E-3</v>
      </c>
      <c r="H6507" s="231">
        <v>5.1809209000000002E-3</v>
      </c>
    </row>
    <row r="6508" spans="1:8">
      <c r="A6508" s="227" t="s">
        <v>130</v>
      </c>
      <c r="B6508" s="227" t="s">
        <v>111</v>
      </c>
      <c r="C6508" s="227" t="s">
        <v>69</v>
      </c>
      <c r="D6508" s="230">
        <v>142</v>
      </c>
      <c r="E6508" s="231">
        <v>4.8273667100000002E-3</v>
      </c>
      <c r="F6508" s="231">
        <v>8.4009823999999997E-4</v>
      </c>
      <c r="G6508" s="231">
        <v>6.0527493999999998E-4</v>
      </c>
      <c r="H6508" s="231">
        <v>3.3819931200000002E-3</v>
      </c>
    </row>
    <row r="6509" spans="1:8">
      <c r="A6509" s="227" t="s">
        <v>130</v>
      </c>
      <c r="B6509" s="227" t="s">
        <v>112</v>
      </c>
      <c r="C6509" s="227" t="s">
        <v>69</v>
      </c>
      <c r="D6509" s="230">
        <v>4</v>
      </c>
      <c r="E6509" s="231">
        <v>3.9843748199999999E-3</v>
      </c>
      <c r="F6509" s="231">
        <v>1.13136544E-3</v>
      </c>
      <c r="G6509" s="231">
        <v>6.2499964000000004E-4</v>
      </c>
      <c r="H6509" s="231">
        <v>2.2280090199999999E-3</v>
      </c>
    </row>
    <row r="6510" spans="1:8">
      <c r="A6510" s="227" t="s">
        <v>130</v>
      </c>
      <c r="B6510" s="227" t="s">
        <v>111</v>
      </c>
      <c r="C6510" s="227" t="s">
        <v>70</v>
      </c>
      <c r="D6510" s="230">
        <v>141</v>
      </c>
      <c r="E6510" s="231">
        <v>8.3142071000000001E-3</v>
      </c>
      <c r="F6510" s="231">
        <v>1.1391841599999999E-3</v>
      </c>
      <c r="G6510" s="231">
        <v>1.76681086E-3</v>
      </c>
      <c r="H6510" s="231">
        <v>5.4082115899999998E-3</v>
      </c>
    </row>
    <row r="6511" spans="1:8">
      <c r="A6511" s="227" t="s">
        <v>130</v>
      </c>
      <c r="B6511" s="227" t="s">
        <v>112</v>
      </c>
      <c r="C6511" s="227" t="s">
        <v>70</v>
      </c>
      <c r="D6511" s="230">
        <v>29</v>
      </c>
      <c r="E6511" s="231">
        <v>8.1756861699999999E-3</v>
      </c>
      <c r="F6511" s="231">
        <v>1.38609487E-3</v>
      </c>
      <c r="G6511" s="231">
        <v>2.1128669700000002E-3</v>
      </c>
      <c r="H6511" s="231">
        <v>4.6767239099999997E-3</v>
      </c>
    </row>
    <row r="6512" spans="1:8">
      <c r="A6512" s="227" t="s">
        <v>130</v>
      </c>
      <c r="B6512" s="227" t="s">
        <v>111</v>
      </c>
      <c r="C6512" s="227" t="s">
        <v>71</v>
      </c>
      <c r="D6512" s="230">
        <v>114</v>
      </c>
      <c r="E6512" s="231">
        <v>7.1337919600000001E-3</v>
      </c>
      <c r="F6512" s="231">
        <v>1.11192308E-3</v>
      </c>
      <c r="G6512" s="231">
        <v>1.49843625E-3</v>
      </c>
      <c r="H6512" s="231">
        <v>4.52343221E-3</v>
      </c>
    </row>
    <row r="6513" spans="1:8">
      <c r="A6513" s="227" t="s">
        <v>130</v>
      </c>
      <c r="B6513" s="227" t="s">
        <v>112</v>
      </c>
      <c r="C6513" s="227" t="s">
        <v>71</v>
      </c>
      <c r="D6513" s="230">
        <v>22</v>
      </c>
      <c r="E6513" s="231">
        <v>7.9203490700000007E-3</v>
      </c>
      <c r="F6513" s="231">
        <v>1.11847616E-3</v>
      </c>
      <c r="G6513" s="231">
        <v>1.59459156E-3</v>
      </c>
      <c r="H6513" s="231">
        <v>5.2072809199999997E-3</v>
      </c>
    </row>
    <row r="6514" spans="1:8">
      <c r="A6514" s="227" t="s">
        <v>130</v>
      </c>
      <c r="B6514" s="227" t="s">
        <v>111</v>
      </c>
      <c r="C6514" s="227" t="s">
        <v>72</v>
      </c>
      <c r="D6514" s="230">
        <v>200</v>
      </c>
      <c r="E6514" s="231">
        <v>7.1085067000000004E-3</v>
      </c>
      <c r="F6514" s="231">
        <v>1.2456015900000001E-3</v>
      </c>
      <c r="G6514" s="231">
        <v>1.6292821700000001E-3</v>
      </c>
      <c r="H6514" s="231">
        <v>4.2336224400000002E-3</v>
      </c>
    </row>
    <row r="6515" spans="1:8">
      <c r="A6515" s="227" t="s">
        <v>130</v>
      </c>
      <c r="B6515" s="227" t="s">
        <v>112</v>
      </c>
      <c r="C6515" s="227" t="s">
        <v>72</v>
      </c>
      <c r="D6515" s="230">
        <v>19</v>
      </c>
      <c r="E6515" s="231">
        <v>7.3056771800000002E-3</v>
      </c>
      <c r="F6515" s="231">
        <v>1.0300923499999999E-3</v>
      </c>
      <c r="G6515" s="231">
        <v>1.40289933E-3</v>
      </c>
      <c r="H6515" s="231">
        <v>4.8726850099999998E-3</v>
      </c>
    </row>
    <row r="6516" spans="1:8">
      <c r="A6516" s="227" t="s">
        <v>130</v>
      </c>
      <c r="B6516" s="227" t="s">
        <v>111</v>
      </c>
      <c r="C6516" s="227" t="s">
        <v>73</v>
      </c>
      <c r="D6516" s="230">
        <v>407</v>
      </c>
      <c r="E6516" s="231">
        <v>6.9578667199999998E-3</v>
      </c>
      <c r="F6516" s="231">
        <v>6.4547479000000004E-4</v>
      </c>
      <c r="G6516" s="231">
        <v>1.69754959E-3</v>
      </c>
      <c r="H6516" s="231">
        <v>4.6148418799999997E-3</v>
      </c>
    </row>
    <row r="6517" spans="1:8">
      <c r="A6517" s="227" t="s">
        <v>130</v>
      </c>
      <c r="B6517" s="227" t="s">
        <v>112</v>
      </c>
      <c r="C6517" s="227" t="s">
        <v>73</v>
      </c>
      <c r="D6517" s="230">
        <v>74</v>
      </c>
      <c r="E6517" s="231">
        <v>6.3480665699999998E-3</v>
      </c>
      <c r="F6517" s="231">
        <v>6.3156881000000001E-4</v>
      </c>
      <c r="G6517" s="231">
        <v>1.9331829599999999E-3</v>
      </c>
      <c r="H6517" s="231">
        <v>3.7833143299999998E-3</v>
      </c>
    </row>
    <row r="6518" spans="1:8">
      <c r="A6518" s="227" t="s">
        <v>130</v>
      </c>
      <c r="B6518" s="227" t="s">
        <v>111</v>
      </c>
      <c r="C6518" s="227" t="s">
        <v>74</v>
      </c>
      <c r="D6518" s="230">
        <v>342</v>
      </c>
      <c r="E6518" s="231">
        <v>6.7479218399999997E-3</v>
      </c>
      <c r="F6518" s="231">
        <v>8.3045649000000003E-4</v>
      </c>
      <c r="G6518" s="231">
        <v>1.4609389400000001E-3</v>
      </c>
      <c r="H6518" s="231">
        <v>4.4565259100000001E-3</v>
      </c>
    </row>
    <row r="6519" spans="1:8">
      <c r="A6519" s="227" t="s">
        <v>130</v>
      </c>
      <c r="B6519" s="227" t="s">
        <v>112</v>
      </c>
      <c r="C6519" s="227" t="s">
        <v>74</v>
      </c>
      <c r="D6519" s="230">
        <v>68</v>
      </c>
      <c r="E6519" s="231">
        <v>6.0911966500000001E-3</v>
      </c>
      <c r="F6519" s="231">
        <v>7.1640088999999998E-4</v>
      </c>
      <c r="G6519" s="231">
        <v>1.29816836E-3</v>
      </c>
      <c r="H6519" s="231">
        <v>4.0766269399999996E-3</v>
      </c>
    </row>
    <row r="6520" spans="1:8">
      <c r="A6520" s="227" t="s">
        <v>130</v>
      </c>
      <c r="B6520" s="227" t="s">
        <v>111</v>
      </c>
      <c r="C6520" s="227" t="s">
        <v>75</v>
      </c>
      <c r="D6520" s="230">
        <v>182</v>
      </c>
      <c r="E6520" s="231">
        <v>6.0304738999999996E-3</v>
      </c>
      <c r="F6520" s="231">
        <v>6.3701898999999999E-4</v>
      </c>
      <c r="G6520" s="231">
        <v>1.27034977E-3</v>
      </c>
      <c r="H6520" s="231">
        <v>4.1231046899999997E-3</v>
      </c>
    </row>
    <row r="6521" spans="1:8">
      <c r="A6521" s="227" t="s">
        <v>130</v>
      </c>
      <c r="B6521" s="227" t="s">
        <v>112</v>
      </c>
      <c r="C6521" s="227" t="s">
        <v>75</v>
      </c>
      <c r="D6521" s="230">
        <v>15</v>
      </c>
      <c r="E6521" s="231">
        <v>5.5385800800000001E-3</v>
      </c>
      <c r="F6521" s="231">
        <v>6.5817879000000003E-4</v>
      </c>
      <c r="G6521" s="231">
        <v>1.0370367499999999E-3</v>
      </c>
      <c r="H6521" s="231">
        <v>3.84336393E-3</v>
      </c>
    </row>
    <row r="6522" spans="1:8">
      <c r="A6522" s="227" t="s">
        <v>130</v>
      </c>
      <c r="B6522" s="227" t="s">
        <v>111</v>
      </c>
      <c r="C6522" s="227" t="s">
        <v>76</v>
      </c>
      <c r="D6522" s="230">
        <v>163</v>
      </c>
      <c r="E6522" s="231">
        <v>6.0819981800000001E-3</v>
      </c>
      <c r="F6522" s="231">
        <v>1.0090034E-3</v>
      </c>
      <c r="G6522" s="231">
        <v>1.3419532599999999E-3</v>
      </c>
      <c r="H6522" s="231">
        <v>3.7310410299999999E-3</v>
      </c>
    </row>
    <row r="6523" spans="1:8">
      <c r="A6523" s="227" t="s">
        <v>130</v>
      </c>
      <c r="B6523" s="227" t="s">
        <v>112</v>
      </c>
      <c r="C6523" s="227" t="s">
        <v>76</v>
      </c>
      <c r="D6523" s="230">
        <v>42</v>
      </c>
      <c r="E6523" s="231">
        <v>5.9611991E-3</v>
      </c>
      <c r="F6523" s="231">
        <v>1.10587498E-3</v>
      </c>
      <c r="G6523" s="231">
        <v>1.6763115099999999E-3</v>
      </c>
      <c r="H6523" s="231">
        <v>3.1790121300000001E-3</v>
      </c>
    </row>
    <row r="6524" spans="1:8">
      <c r="A6524" s="227" t="s">
        <v>130</v>
      </c>
      <c r="B6524" s="227" t="s">
        <v>111</v>
      </c>
      <c r="C6524" s="227" t="s">
        <v>77</v>
      </c>
      <c r="D6524" s="230">
        <v>306</v>
      </c>
      <c r="E6524" s="231">
        <v>6.87730701E-3</v>
      </c>
      <c r="F6524" s="231">
        <v>1.0388674600000001E-3</v>
      </c>
      <c r="G6524" s="231">
        <v>1.45231908E-3</v>
      </c>
      <c r="H6524" s="231">
        <v>4.3861199599999996E-3</v>
      </c>
    </row>
    <row r="6525" spans="1:8">
      <c r="A6525" s="227" t="s">
        <v>130</v>
      </c>
      <c r="B6525" s="227" t="s">
        <v>112</v>
      </c>
      <c r="C6525" s="227" t="s">
        <v>77</v>
      </c>
      <c r="D6525" s="230">
        <v>46</v>
      </c>
      <c r="E6525" s="231">
        <v>5.8861712799999997E-3</v>
      </c>
      <c r="F6525" s="231">
        <v>7.6187578999999995E-4</v>
      </c>
      <c r="G6525" s="231">
        <v>1.42260444E-3</v>
      </c>
      <c r="H6525" s="231">
        <v>3.70169057E-3</v>
      </c>
    </row>
    <row r="6526" spans="1:8">
      <c r="A6526" s="227" t="s">
        <v>130</v>
      </c>
      <c r="B6526" s="227" t="s">
        <v>111</v>
      </c>
      <c r="C6526" s="227" t="s">
        <v>78</v>
      </c>
      <c r="D6526" s="230">
        <v>114</v>
      </c>
      <c r="E6526" s="231">
        <v>7.2330853299999998E-3</v>
      </c>
      <c r="F6526" s="231">
        <v>1.2834021100000001E-3</v>
      </c>
      <c r="G6526" s="231">
        <v>1.6289999099999999E-3</v>
      </c>
      <c r="H6526" s="231">
        <v>4.3206828400000003E-3</v>
      </c>
    </row>
    <row r="6527" spans="1:8">
      <c r="A6527" s="227" t="s">
        <v>130</v>
      </c>
      <c r="B6527" s="227" t="s">
        <v>112</v>
      </c>
      <c r="C6527" s="227" t="s">
        <v>78</v>
      </c>
      <c r="D6527" s="230">
        <v>15</v>
      </c>
      <c r="E6527" s="231">
        <v>8.8526231799999997E-3</v>
      </c>
      <c r="F6527" s="231">
        <v>9.5678984999999995E-4</v>
      </c>
      <c r="G6527" s="231">
        <v>2.4814812400000001E-3</v>
      </c>
      <c r="H6527" s="231">
        <v>5.4143515699999999E-3</v>
      </c>
    </row>
    <row r="6528" spans="1:8">
      <c r="A6528" s="227" t="s">
        <v>130</v>
      </c>
      <c r="B6528" s="227" t="s">
        <v>111</v>
      </c>
      <c r="C6528" s="227" t="s">
        <v>79</v>
      </c>
      <c r="D6528" s="230">
        <v>1668</v>
      </c>
      <c r="E6528" s="231">
        <v>4.5610869900000002E-3</v>
      </c>
      <c r="F6528" s="231">
        <v>1.00814463E-3</v>
      </c>
      <c r="G6528" s="231">
        <v>7.2267162000000005E-4</v>
      </c>
      <c r="H6528" s="231">
        <v>2.83027027E-3</v>
      </c>
    </row>
    <row r="6529" spans="1:8">
      <c r="A6529" s="227" t="s">
        <v>130</v>
      </c>
      <c r="B6529" s="227" t="s">
        <v>112</v>
      </c>
      <c r="C6529" s="227" t="s">
        <v>79</v>
      </c>
      <c r="D6529" s="230">
        <v>268</v>
      </c>
      <c r="E6529" s="231">
        <v>4.2716536400000003E-3</v>
      </c>
      <c r="F6529" s="231">
        <v>9.1841119000000005E-4</v>
      </c>
      <c r="G6529" s="231">
        <v>6.9966981999999996E-4</v>
      </c>
      <c r="H6529" s="231">
        <v>2.65357218E-3</v>
      </c>
    </row>
    <row r="6530" spans="1:8">
      <c r="A6530" s="227" t="s">
        <v>130</v>
      </c>
      <c r="B6530" s="227" t="s">
        <v>111</v>
      </c>
      <c r="C6530" s="227" t="s">
        <v>80</v>
      </c>
      <c r="D6530" s="230">
        <v>768</v>
      </c>
      <c r="E6530" s="231">
        <v>4.9526033200000003E-3</v>
      </c>
      <c r="F6530" s="231">
        <v>1.1064842499999999E-3</v>
      </c>
      <c r="G6530" s="231">
        <v>5.1248408999999997E-4</v>
      </c>
      <c r="H6530" s="231">
        <v>3.3336345E-3</v>
      </c>
    </row>
    <row r="6531" spans="1:8">
      <c r="A6531" s="227" t="s">
        <v>130</v>
      </c>
      <c r="B6531" s="227" t="s">
        <v>112</v>
      </c>
      <c r="C6531" s="227" t="s">
        <v>80</v>
      </c>
      <c r="D6531" s="230">
        <v>131</v>
      </c>
      <c r="E6531" s="231">
        <v>4.6087783900000002E-3</v>
      </c>
      <c r="F6531" s="231">
        <v>1.00950639E-3</v>
      </c>
      <c r="G6531" s="231">
        <v>4.8558081000000001E-4</v>
      </c>
      <c r="H6531" s="231">
        <v>3.1136907500000002E-3</v>
      </c>
    </row>
    <row r="6532" spans="1:8">
      <c r="A6532" s="227" t="s">
        <v>130</v>
      </c>
      <c r="B6532" s="227" t="s">
        <v>111</v>
      </c>
      <c r="C6532" s="227" t="s">
        <v>119</v>
      </c>
      <c r="D6532" s="230">
        <v>371</v>
      </c>
      <c r="E6532" s="231">
        <v>5.91544351E-3</v>
      </c>
      <c r="F6532" s="231">
        <v>1.17534543E-3</v>
      </c>
      <c r="G6532" s="231">
        <v>1.0174263699999999E-3</v>
      </c>
      <c r="H6532" s="231">
        <v>3.7226712199999999E-3</v>
      </c>
    </row>
    <row r="6533" spans="1:8">
      <c r="A6533" s="227" t="s">
        <v>130</v>
      </c>
      <c r="B6533" s="227" t="s">
        <v>112</v>
      </c>
      <c r="C6533" s="227" t="s">
        <v>119</v>
      </c>
      <c r="D6533" s="230">
        <v>55</v>
      </c>
      <c r="E6533" s="231">
        <v>5.6900250300000003E-3</v>
      </c>
      <c r="F6533" s="231">
        <v>1.2401091600000001E-3</v>
      </c>
      <c r="G6533" s="231">
        <v>1.07281119E-3</v>
      </c>
      <c r="H6533" s="231">
        <v>3.3771040900000002E-3</v>
      </c>
    </row>
    <row r="6534" spans="1:8">
      <c r="A6534" s="227" t="s">
        <v>130</v>
      </c>
      <c r="B6534" s="227" t="s">
        <v>111</v>
      </c>
      <c r="C6534" s="227" t="s">
        <v>82</v>
      </c>
      <c r="D6534" s="230">
        <v>211</v>
      </c>
      <c r="E6534" s="231">
        <v>7.2262811199999997E-3</v>
      </c>
      <c r="F6534" s="231">
        <v>9.8193103999999996E-4</v>
      </c>
      <c r="G6534" s="231">
        <v>1.44286441E-3</v>
      </c>
      <c r="H6534" s="231">
        <v>4.8014851799999996E-3</v>
      </c>
    </row>
    <row r="6535" spans="1:8">
      <c r="A6535" s="227" t="s">
        <v>130</v>
      </c>
      <c r="B6535" s="227" t="s">
        <v>112</v>
      </c>
      <c r="C6535" s="227" t="s">
        <v>82</v>
      </c>
      <c r="D6535" s="230">
        <v>28</v>
      </c>
      <c r="E6535" s="231">
        <v>7.7885249199999996E-3</v>
      </c>
      <c r="F6535" s="231">
        <v>1.18840914E-3</v>
      </c>
      <c r="G6535" s="231">
        <v>2.1701386299999999E-3</v>
      </c>
      <c r="H6535" s="231">
        <v>4.4299765999999997E-3</v>
      </c>
    </row>
    <row r="6536" spans="1:8">
      <c r="A6536" s="227" t="s">
        <v>130</v>
      </c>
      <c r="B6536" s="227" t="s">
        <v>111</v>
      </c>
      <c r="C6536" s="227" t="s">
        <v>83</v>
      </c>
      <c r="D6536" s="230">
        <v>179</v>
      </c>
      <c r="E6536" s="231">
        <v>5.9970512800000004E-3</v>
      </c>
      <c r="F6536" s="231">
        <v>1.0404379E-3</v>
      </c>
      <c r="G6536" s="231">
        <v>1.0300923599999999E-3</v>
      </c>
      <c r="H6536" s="231">
        <v>3.9265205499999997E-3</v>
      </c>
    </row>
    <row r="6537" spans="1:8">
      <c r="A6537" s="227" t="s">
        <v>130</v>
      </c>
      <c r="B6537" s="227" t="s">
        <v>112</v>
      </c>
      <c r="C6537" s="227" t="s">
        <v>83</v>
      </c>
      <c r="D6537" s="230">
        <v>22</v>
      </c>
      <c r="E6537" s="231">
        <v>5.67392647E-3</v>
      </c>
      <c r="F6537" s="231">
        <v>9.5643919000000001E-4</v>
      </c>
      <c r="G6537" s="231">
        <v>1.0863844899999999E-3</v>
      </c>
      <c r="H6537" s="231">
        <v>3.6311024500000001E-3</v>
      </c>
    </row>
    <row r="6538" spans="1:8">
      <c r="A6538" s="227" t="s">
        <v>130</v>
      </c>
      <c r="B6538" s="227" t="s">
        <v>111</v>
      </c>
      <c r="C6538" s="227" t="s">
        <v>84</v>
      </c>
      <c r="D6538" s="230">
        <v>292</v>
      </c>
      <c r="E6538" s="231">
        <v>5.9663952999999999E-3</v>
      </c>
      <c r="F6538" s="231">
        <v>9.1462908000000003E-4</v>
      </c>
      <c r="G6538" s="231">
        <v>1.05807623E-3</v>
      </c>
      <c r="H6538" s="231">
        <v>3.9936895099999996E-3</v>
      </c>
    </row>
    <row r="6539" spans="1:8">
      <c r="A6539" s="227" t="s">
        <v>130</v>
      </c>
      <c r="B6539" s="227" t="s">
        <v>112</v>
      </c>
      <c r="C6539" s="227" t="s">
        <v>84</v>
      </c>
      <c r="D6539" s="230">
        <v>25</v>
      </c>
      <c r="E6539" s="231">
        <v>4.5731479100000003E-3</v>
      </c>
      <c r="F6539" s="231">
        <v>8.7453681999999995E-4</v>
      </c>
      <c r="G6539" s="231">
        <v>7.7314785000000003E-4</v>
      </c>
      <c r="H6539" s="231">
        <v>2.9254627399999998E-3</v>
      </c>
    </row>
    <row r="6540" spans="1:8">
      <c r="A6540" s="227" t="s">
        <v>130</v>
      </c>
      <c r="B6540" s="227" t="s">
        <v>111</v>
      </c>
      <c r="C6540" s="227" t="s">
        <v>86</v>
      </c>
      <c r="D6540" s="230">
        <v>1</v>
      </c>
      <c r="E6540" s="231">
        <v>7.7893513800000001E-3</v>
      </c>
      <c r="F6540" s="231">
        <v>1.01851805E-3</v>
      </c>
      <c r="G6540" s="231">
        <v>4.4675923599999997E-3</v>
      </c>
      <c r="H6540" s="231">
        <v>2.30324027E-3</v>
      </c>
    </row>
    <row r="6541" spans="1:8">
      <c r="A6541" s="227" t="s">
        <v>130</v>
      </c>
      <c r="B6541" s="227" t="s">
        <v>112</v>
      </c>
      <c r="C6541" s="227" t="s">
        <v>86</v>
      </c>
      <c r="D6541" s="230">
        <v>2</v>
      </c>
      <c r="E6541" s="231">
        <v>7.4710645799999998E-3</v>
      </c>
      <c r="F6541" s="231">
        <v>1.92129617E-3</v>
      </c>
      <c r="G6541" s="231">
        <v>3.90624999E-3</v>
      </c>
      <c r="H6541" s="231">
        <v>1.6435184E-3</v>
      </c>
    </row>
    <row r="6542" spans="1:8">
      <c r="A6542" s="227" t="s">
        <v>130</v>
      </c>
      <c r="B6542" s="227" t="s">
        <v>111</v>
      </c>
      <c r="C6542" s="227" t="s">
        <v>87</v>
      </c>
      <c r="D6542" s="230">
        <v>366</v>
      </c>
      <c r="E6542" s="231">
        <v>6.7270666400000003E-3</v>
      </c>
      <c r="F6542" s="231">
        <v>8.5132665999999998E-4</v>
      </c>
      <c r="G6542" s="231">
        <v>1.2159732400000001E-3</v>
      </c>
      <c r="H6542" s="231">
        <v>4.6597662499999999E-3</v>
      </c>
    </row>
    <row r="6543" spans="1:8">
      <c r="A6543" s="227" t="s">
        <v>130</v>
      </c>
      <c r="B6543" s="227" t="s">
        <v>112</v>
      </c>
      <c r="C6543" s="227" t="s">
        <v>87</v>
      </c>
      <c r="D6543" s="230">
        <v>25</v>
      </c>
      <c r="E6543" s="231">
        <v>7.8203702100000001E-3</v>
      </c>
      <c r="F6543" s="231">
        <v>8.6111087999999995E-4</v>
      </c>
      <c r="G6543" s="231">
        <v>1.2027775499999999E-3</v>
      </c>
      <c r="H6543" s="231">
        <v>5.75648121E-3</v>
      </c>
    </row>
    <row r="6544" spans="1:8">
      <c r="A6544" s="227" t="s">
        <v>130</v>
      </c>
      <c r="B6544" s="227" t="s">
        <v>111</v>
      </c>
      <c r="C6544" s="227" t="s">
        <v>88</v>
      </c>
      <c r="D6544" s="230">
        <v>394</v>
      </c>
      <c r="E6544" s="231">
        <v>5.2843577199999997E-3</v>
      </c>
      <c r="F6544" s="231">
        <v>1.11425408E-3</v>
      </c>
      <c r="G6544" s="231">
        <v>7.5974666999999998E-4</v>
      </c>
      <c r="H6544" s="231">
        <v>3.4103565E-3</v>
      </c>
    </row>
    <row r="6545" spans="1:8">
      <c r="A6545" s="227" t="s">
        <v>130</v>
      </c>
      <c r="B6545" s="227" t="s">
        <v>112</v>
      </c>
      <c r="C6545" s="227" t="s">
        <v>88</v>
      </c>
      <c r="D6545" s="230">
        <v>40</v>
      </c>
      <c r="E6545" s="231">
        <v>5.1464117800000004E-3</v>
      </c>
      <c r="F6545" s="231">
        <v>1.0115738500000001E-3</v>
      </c>
      <c r="G6545" s="231">
        <v>9.2505763000000005E-4</v>
      </c>
      <c r="H6545" s="231">
        <v>3.20977983E-3</v>
      </c>
    </row>
    <row r="6546" spans="1:8">
      <c r="A6546" s="227" t="s">
        <v>130</v>
      </c>
      <c r="B6546" s="227" t="s">
        <v>111</v>
      </c>
      <c r="C6546" s="227" t="s">
        <v>89</v>
      </c>
      <c r="D6546" s="230">
        <v>221</v>
      </c>
      <c r="E6546" s="231">
        <v>6.8362973100000004E-3</v>
      </c>
      <c r="F6546" s="231">
        <v>1.2591647499999999E-3</v>
      </c>
      <c r="G6546" s="231">
        <v>1.1058213699999999E-3</v>
      </c>
      <c r="H6546" s="231">
        <v>4.4713107199999998E-3</v>
      </c>
    </row>
    <row r="6547" spans="1:8">
      <c r="A6547" s="227" t="s">
        <v>130</v>
      </c>
      <c r="B6547" s="227" t="s">
        <v>112</v>
      </c>
      <c r="C6547" s="227" t="s">
        <v>89</v>
      </c>
      <c r="D6547" s="230">
        <v>19</v>
      </c>
      <c r="E6547" s="231">
        <v>6.1086742199999997E-3</v>
      </c>
      <c r="F6547" s="231">
        <v>1.2024851200000001E-3</v>
      </c>
      <c r="G6547" s="231">
        <v>1.0477579599999999E-3</v>
      </c>
      <c r="H6547" s="231">
        <v>3.8584305100000001E-3</v>
      </c>
    </row>
    <row r="6548" spans="1:8">
      <c r="A6548" s="227" t="s">
        <v>130</v>
      </c>
      <c r="B6548" s="227" t="s">
        <v>111</v>
      </c>
      <c r="C6548" s="227" t="s">
        <v>90</v>
      </c>
      <c r="D6548" s="230">
        <v>206</v>
      </c>
      <c r="E6548" s="231">
        <v>6.9132054300000004E-3</v>
      </c>
      <c r="F6548" s="231">
        <v>7.7181071000000003E-4</v>
      </c>
      <c r="G6548" s="231">
        <v>1.4165877699999999E-3</v>
      </c>
      <c r="H6548" s="231">
        <v>4.7248064699999997E-3</v>
      </c>
    </row>
    <row r="6549" spans="1:8">
      <c r="A6549" s="227" t="s">
        <v>130</v>
      </c>
      <c r="B6549" s="227" t="s">
        <v>112</v>
      </c>
      <c r="C6549" s="227" t="s">
        <v>90</v>
      </c>
      <c r="D6549" s="230">
        <v>28</v>
      </c>
      <c r="E6549" s="231">
        <v>6.7745533099999996E-3</v>
      </c>
      <c r="F6549" s="231">
        <v>6.8783045E-4</v>
      </c>
      <c r="G6549" s="231">
        <v>1.50173585E-3</v>
      </c>
      <c r="H6549" s="231">
        <v>4.5849864000000002E-3</v>
      </c>
    </row>
    <row r="6550" spans="1:8">
      <c r="A6550" s="227" t="s">
        <v>130</v>
      </c>
      <c r="B6550" s="227" t="s">
        <v>111</v>
      </c>
      <c r="C6550" s="227" t="s">
        <v>91</v>
      </c>
      <c r="D6550" s="230">
        <v>246</v>
      </c>
      <c r="E6550" s="231">
        <v>5.0922629999999997E-3</v>
      </c>
      <c r="F6550" s="231">
        <v>1.0286808800000001E-3</v>
      </c>
      <c r="G6550" s="231">
        <v>5.1608114000000003E-4</v>
      </c>
      <c r="H6550" s="231">
        <v>3.54750051E-3</v>
      </c>
    </row>
    <row r="6551" spans="1:8">
      <c r="A6551" s="227" t="s">
        <v>130</v>
      </c>
      <c r="B6551" s="227" t="s">
        <v>112</v>
      </c>
      <c r="C6551" s="227" t="s">
        <v>91</v>
      </c>
      <c r="D6551" s="230">
        <v>47</v>
      </c>
      <c r="E6551" s="231">
        <v>4.1784867799999998E-3</v>
      </c>
      <c r="F6551" s="231">
        <v>9.5055140999999999E-4</v>
      </c>
      <c r="G6551" s="231">
        <v>5.2698952000000004E-4</v>
      </c>
      <c r="H6551" s="231">
        <v>2.7009453999999999E-3</v>
      </c>
    </row>
    <row r="6552" spans="1:8">
      <c r="A6552" s="227" t="s">
        <v>130</v>
      </c>
      <c r="B6552" s="227" t="s">
        <v>111</v>
      </c>
      <c r="C6552" s="227" t="s">
        <v>92</v>
      </c>
      <c r="D6552" s="230">
        <v>278</v>
      </c>
      <c r="E6552" s="231">
        <v>6.3642416900000004E-3</v>
      </c>
      <c r="F6552" s="231">
        <v>8.0418972000000002E-4</v>
      </c>
      <c r="G6552" s="231">
        <v>1.0601100200000001E-3</v>
      </c>
      <c r="H6552" s="231">
        <v>4.4999414800000002E-3</v>
      </c>
    </row>
    <row r="6553" spans="1:8">
      <c r="A6553" s="227" t="s">
        <v>130</v>
      </c>
      <c r="B6553" s="227" t="s">
        <v>112</v>
      </c>
      <c r="C6553" s="227" t="s">
        <v>92</v>
      </c>
      <c r="D6553" s="230">
        <v>30</v>
      </c>
      <c r="E6553" s="231">
        <v>6.9972991299999997E-3</v>
      </c>
      <c r="F6553" s="231">
        <v>7.7507689E-4</v>
      </c>
      <c r="G6553" s="231">
        <v>1.40547814E-3</v>
      </c>
      <c r="H6553" s="231">
        <v>4.8167435800000004E-3</v>
      </c>
    </row>
    <row r="6554" spans="1:8">
      <c r="A6554" s="227" t="s">
        <v>130</v>
      </c>
      <c r="B6554" s="227" t="s">
        <v>111</v>
      </c>
      <c r="C6554" s="227" t="s">
        <v>93</v>
      </c>
      <c r="D6554" s="230">
        <v>213</v>
      </c>
      <c r="E6554" s="231">
        <v>8.0280601100000005E-3</v>
      </c>
      <c r="F6554" s="231">
        <v>1.1263799599999999E-3</v>
      </c>
      <c r="G6554" s="231">
        <v>1.7792012000000001E-3</v>
      </c>
      <c r="H6554" s="231">
        <v>5.1224784599999997E-3</v>
      </c>
    </row>
    <row r="6555" spans="1:8">
      <c r="A6555" s="227" t="s">
        <v>130</v>
      </c>
      <c r="B6555" s="227" t="s">
        <v>112</v>
      </c>
      <c r="C6555" s="227" t="s">
        <v>93</v>
      </c>
      <c r="D6555" s="230">
        <v>35</v>
      </c>
      <c r="E6555" s="231">
        <v>6.3171293999999996E-3</v>
      </c>
      <c r="F6555" s="231">
        <v>1.28505273E-3</v>
      </c>
      <c r="G6555" s="231">
        <v>1.7986108799999999E-3</v>
      </c>
      <c r="H6555" s="231">
        <v>3.2334653499999999E-3</v>
      </c>
    </row>
    <row r="6556" spans="1:8">
      <c r="A6556" s="227" t="s">
        <v>130</v>
      </c>
      <c r="B6556" s="227" t="s">
        <v>111</v>
      </c>
      <c r="C6556" s="227" t="s">
        <v>94</v>
      </c>
      <c r="D6556" s="230">
        <v>159</v>
      </c>
      <c r="E6556" s="231">
        <v>7.2771078499999997E-3</v>
      </c>
      <c r="F6556" s="231">
        <v>1.1554417600000001E-3</v>
      </c>
      <c r="G6556" s="231">
        <v>1.32861615E-3</v>
      </c>
      <c r="H6556" s="231">
        <v>4.7930494900000004E-3</v>
      </c>
    </row>
    <row r="6557" spans="1:8">
      <c r="A6557" s="227" t="s">
        <v>130</v>
      </c>
      <c r="B6557" s="227" t="s">
        <v>112</v>
      </c>
      <c r="C6557" s="227" t="s">
        <v>94</v>
      </c>
      <c r="D6557" s="230">
        <v>32</v>
      </c>
      <c r="E6557" s="231">
        <v>5.0585935699999996E-3</v>
      </c>
      <c r="F6557" s="231">
        <v>7.3893202000000001E-4</v>
      </c>
      <c r="G6557" s="231">
        <v>1.34584756E-3</v>
      </c>
      <c r="H6557" s="231">
        <v>2.97381345E-3</v>
      </c>
    </row>
    <row r="6558" spans="1:8">
      <c r="A6558" s="227" t="s">
        <v>130</v>
      </c>
      <c r="B6558" s="227" t="s">
        <v>111</v>
      </c>
      <c r="C6558" s="227" t="s">
        <v>95</v>
      </c>
      <c r="D6558" s="230">
        <v>112</v>
      </c>
      <c r="E6558" s="231">
        <v>8.3163853500000003E-3</v>
      </c>
      <c r="F6558" s="231">
        <v>8.9223684999999999E-4</v>
      </c>
      <c r="G6558" s="231">
        <v>1.3252313E-3</v>
      </c>
      <c r="H6558" s="231">
        <v>6.0989167399999999E-3</v>
      </c>
    </row>
    <row r="6559" spans="1:8">
      <c r="A6559" s="227" t="s">
        <v>130</v>
      </c>
      <c r="B6559" s="227" t="s">
        <v>112</v>
      </c>
      <c r="C6559" s="227" t="s">
        <v>95</v>
      </c>
      <c r="D6559" s="230">
        <v>6</v>
      </c>
      <c r="E6559" s="231">
        <v>1.149305531E-2</v>
      </c>
      <c r="F6559" s="231">
        <v>1.0030861000000001E-3</v>
      </c>
      <c r="G6559" s="231">
        <v>1.0320212900000001E-3</v>
      </c>
      <c r="H6559" s="231">
        <v>9.4579473300000008E-3</v>
      </c>
    </row>
    <row r="6560" spans="1:8">
      <c r="A6560" s="227" t="s">
        <v>130</v>
      </c>
      <c r="B6560" s="227" t="s">
        <v>111</v>
      </c>
      <c r="C6560" s="227" t="s">
        <v>96</v>
      </c>
      <c r="D6560" s="230">
        <v>295</v>
      </c>
      <c r="E6560" s="231">
        <v>6.5537505400000001E-3</v>
      </c>
      <c r="F6560" s="231">
        <v>1.1747486599999999E-3</v>
      </c>
      <c r="G6560" s="231">
        <v>1.1635276700000001E-3</v>
      </c>
      <c r="H6560" s="231">
        <v>4.2154737099999997E-3</v>
      </c>
    </row>
    <row r="6561" spans="1:8">
      <c r="A6561" s="227" t="s">
        <v>130</v>
      </c>
      <c r="B6561" s="227" t="s">
        <v>112</v>
      </c>
      <c r="C6561" s="227" t="s">
        <v>96</v>
      </c>
      <c r="D6561" s="230">
        <v>42</v>
      </c>
      <c r="E6561" s="231">
        <v>6.78598966E-3</v>
      </c>
      <c r="F6561" s="231">
        <v>1.39853365E-3</v>
      </c>
      <c r="G6561" s="231">
        <v>1.2927136E-3</v>
      </c>
      <c r="H6561" s="231">
        <v>4.0947418399999999E-3</v>
      </c>
    </row>
    <row r="6562" spans="1:8">
      <c r="A6562" s="227" t="s">
        <v>130</v>
      </c>
      <c r="B6562" s="227" t="s">
        <v>111</v>
      </c>
      <c r="C6562" s="227" t="s">
        <v>97</v>
      </c>
      <c r="D6562" s="230">
        <v>131</v>
      </c>
      <c r="E6562" s="231">
        <v>6.8751764700000001E-3</v>
      </c>
      <c r="F6562" s="231">
        <v>8.1636955999999999E-4</v>
      </c>
      <c r="G6562" s="231">
        <v>1.1195042699999999E-3</v>
      </c>
      <c r="H6562" s="231">
        <v>4.9393021699999998E-3</v>
      </c>
    </row>
    <row r="6563" spans="1:8">
      <c r="A6563" s="227" t="s">
        <v>130</v>
      </c>
      <c r="B6563" s="227" t="s">
        <v>112</v>
      </c>
      <c r="C6563" s="227" t="s">
        <v>97</v>
      </c>
      <c r="D6563" s="230">
        <v>18</v>
      </c>
      <c r="E6563" s="231">
        <v>5.3993053500000004E-3</v>
      </c>
      <c r="F6563" s="231">
        <v>8.7962927000000005E-4</v>
      </c>
      <c r="G6563" s="231">
        <v>1.05066851E-3</v>
      </c>
      <c r="H6563" s="231">
        <v>3.4690069399999999E-3</v>
      </c>
    </row>
    <row r="6564" spans="1:8">
      <c r="A6564" s="227" t="s">
        <v>130</v>
      </c>
      <c r="B6564" s="227" t="s">
        <v>111</v>
      </c>
      <c r="C6564" s="227" t="s">
        <v>98</v>
      </c>
      <c r="D6564" s="230">
        <v>130</v>
      </c>
      <c r="E6564" s="231">
        <v>6.9536144400000003E-3</v>
      </c>
      <c r="F6564" s="231">
        <v>2.0708669E-4</v>
      </c>
      <c r="G6564" s="231">
        <v>2.0165595700000001E-3</v>
      </c>
      <c r="H6564" s="231">
        <v>4.7183045999999998E-3</v>
      </c>
    </row>
    <row r="6565" spans="1:8">
      <c r="A6565" s="227" t="s">
        <v>130</v>
      </c>
      <c r="B6565" s="227" t="s">
        <v>112</v>
      </c>
      <c r="C6565" s="227" t="s">
        <v>98</v>
      </c>
      <c r="D6565" s="230">
        <v>13</v>
      </c>
      <c r="E6565" s="231">
        <v>6.1102206099999997E-3</v>
      </c>
      <c r="F6565" s="231">
        <v>2.8222916000000001E-4</v>
      </c>
      <c r="G6565" s="231">
        <v>1.68091148E-3</v>
      </c>
      <c r="H6565" s="231">
        <v>4.1372861E-3</v>
      </c>
    </row>
    <row r="6566" spans="1:8">
      <c r="A6566" s="227" t="s">
        <v>130</v>
      </c>
      <c r="B6566" s="227" t="s">
        <v>111</v>
      </c>
      <c r="C6566" s="227" t="s">
        <v>99</v>
      </c>
      <c r="D6566" s="230">
        <v>331</v>
      </c>
      <c r="E6566" s="231">
        <v>5.89921092E-3</v>
      </c>
      <c r="F6566" s="231">
        <v>1.1462876599999999E-3</v>
      </c>
      <c r="G6566" s="231">
        <v>8.0469513000000004E-4</v>
      </c>
      <c r="H6566" s="231">
        <v>3.9482276199999996E-3</v>
      </c>
    </row>
    <row r="6567" spans="1:8">
      <c r="A6567" s="227" t="s">
        <v>130</v>
      </c>
      <c r="B6567" s="227" t="s">
        <v>112</v>
      </c>
      <c r="C6567" s="227" t="s">
        <v>99</v>
      </c>
      <c r="D6567" s="230">
        <v>20</v>
      </c>
      <c r="E6567" s="231">
        <v>5.2986108900000004E-3</v>
      </c>
      <c r="F6567" s="231">
        <v>1.0075229099999999E-3</v>
      </c>
      <c r="G6567" s="231">
        <v>6.4062475000000005E-4</v>
      </c>
      <c r="H6567" s="231">
        <v>3.6504627299999998E-3</v>
      </c>
    </row>
    <row r="6568" spans="1:8">
      <c r="A6568" s="227" t="s">
        <v>130</v>
      </c>
      <c r="B6568" s="227" t="s">
        <v>111</v>
      </c>
      <c r="C6568" s="227" t="s">
        <v>100</v>
      </c>
      <c r="D6568" s="230">
        <v>295</v>
      </c>
      <c r="E6568" s="231">
        <v>7.8622486700000004E-3</v>
      </c>
      <c r="F6568" s="231">
        <v>1.0246780400000001E-3</v>
      </c>
      <c r="G6568" s="231">
        <v>1.2293626100000001E-3</v>
      </c>
      <c r="H6568" s="231">
        <v>5.60820754E-3</v>
      </c>
    </row>
    <row r="6569" spans="1:8">
      <c r="A6569" s="227" t="s">
        <v>130</v>
      </c>
      <c r="B6569" s="227" t="s">
        <v>112</v>
      </c>
      <c r="C6569" s="227" t="s">
        <v>100</v>
      </c>
      <c r="D6569" s="230">
        <v>20</v>
      </c>
      <c r="E6569" s="231">
        <v>7.6909719400000002E-3</v>
      </c>
      <c r="F6569" s="231">
        <v>1.04166652E-3</v>
      </c>
      <c r="G6569" s="231">
        <v>1.6440970099999999E-3</v>
      </c>
      <c r="H6569" s="231">
        <v>5.0052080500000004E-3</v>
      </c>
    </row>
    <row r="6570" spans="1:8">
      <c r="A6570" s="227" t="s">
        <v>130</v>
      </c>
      <c r="B6570" s="227" t="s">
        <v>111</v>
      </c>
      <c r="C6570" s="227" t="s">
        <v>101</v>
      </c>
      <c r="D6570" s="230">
        <v>182</v>
      </c>
      <c r="E6570" s="231">
        <v>7.6441033199999998E-3</v>
      </c>
      <c r="F6570" s="231">
        <v>7.7272813999999996E-4</v>
      </c>
      <c r="G6570" s="231">
        <v>2.2247021300000002E-3</v>
      </c>
      <c r="H6570" s="231">
        <v>4.6466725299999997E-3</v>
      </c>
    </row>
    <row r="6571" spans="1:8">
      <c r="A6571" s="227" t="s">
        <v>130</v>
      </c>
      <c r="B6571" s="227" t="s">
        <v>112</v>
      </c>
      <c r="C6571" s="227" t="s">
        <v>101</v>
      </c>
      <c r="D6571" s="230">
        <v>21</v>
      </c>
      <c r="E6571" s="231">
        <v>6.1645720100000001E-3</v>
      </c>
      <c r="F6571" s="231">
        <v>8.4215145000000001E-4</v>
      </c>
      <c r="G6571" s="231">
        <v>2.1770279699999998E-3</v>
      </c>
      <c r="H6571" s="231">
        <v>3.1453921199999998E-3</v>
      </c>
    </row>
    <row r="6572" spans="1:8">
      <c r="A6572" s="227" t="s">
        <v>130</v>
      </c>
      <c r="B6572" s="227" t="s">
        <v>111</v>
      </c>
      <c r="C6572" s="227" t="s">
        <v>102</v>
      </c>
      <c r="D6572" s="230">
        <v>261</v>
      </c>
      <c r="E6572" s="231">
        <v>6.4832550300000001E-3</v>
      </c>
      <c r="F6572" s="231">
        <v>1.0959004899999999E-3</v>
      </c>
      <c r="G6572" s="231">
        <v>8.4113782999999998E-4</v>
      </c>
      <c r="H6572" s="231">
        <v>4.5462162299999996E-3</v>
      </c>
    </row>
    <row r="6573" spans="1:8">
      <c r="A6573" s="227" t="s">
        <v>130</v>
      </c>
      <c r="B6573" s="227" t="s">
        <v>112</v>
      </c>
      <c r="C6573" s="227" t="s">
        <v>102</v>
      </c>
      <c r="D6573" s="230">
        <v>22</v>
      </c>
      <c r="E6573" s="231">
        <v>6.1679289999999999E-3</v>
      </c>
      <c r="F6573" s="231">
        <v>1.0442969E-3</v>
      </c>
      <c r="G6573" s="231">
        <v>1.04587515E-3</v>
      </c>
      <c r="H6573" s="231">
        <v>4.0777564000000002E-3</v>
      </c>
    </row>
    <row r="6574" spans="1:8">
      <c r="A6574" s="227" t="s">
        <v>130</v>
      </c>
      <c r="B6574" s="227" t="s">
        <v>111</v>
      </c>
      <c r="C6574" s="227" t="s">
        <v>103</v>
      </c>
      <c r="D6574" s="230">
        <v>281</v>
      </c>
      <c r="E6574" s="231">
        <v>4.7025337099999998E-3</v>
      </c>
      <c r="F6574" s="231">
        <v>8.1566305999999998E-4</v>
      </c>
      <c r="G6574" s="231">
        <v>4.3841414999999998E-4</v>
      </c>
      <c r="H6574" s="231">
        <v>3.44845599E-3</v>
      </c>
    </row>
    <row r="6575" spans="1:8">
      <c r="A6575" s="227" t="s">
        <v>130</v>
      </c>
      <c r="B6575" s="227" t="s">
        <v>112</v>
      </c>
      <c r="C6575" s="227" t="s">
        <v>103</v>
      </c>
      <c r="D6575" s="230">
        <v>29</v>
      </c>
      <c r="E6575" s="231">
        <v>4.27003483E-3</v>
      </c>
      <c r="F6575" s="231">
        <v>8.1297870000000003E-4</v>
      </c>
      <c r="G6575" s="231">
        <v>4.4021369000000002E-4</v>
      </c>
      <c r="H6575" s="231">
        <v>3.0168420399999999E-3</v>
      </c>
    </row>
    <row r="6576" spans="1:8">
      <c r="A6576" s="227" t="s">
        <v>130</v>
      </c>
      <c r="B6576" s="227" t="s">
        <v>111</v>
      </c>
      <c r="C6576" s="227" t="s">
        <v>104</v>
      </c>
      <c r="D6576" s="230">
        <v>107</v>
      </c>
      <c r="E6576" s="231">
        <v>6.4626598200000001E-3</v>
      </c>
      <c r="F6576" s="231">
        <v>6.8362729000000005E-4</v>
      </c>
      <c r="G6576" s="231">
        <v>1.29153665E-3</v>
      </c>
      <c r="H6576" s="231">
        <v>4.4874954300000002E-3</v>
      </c>
    </row>
    <row r="6577" spans="1:8">
      <c r="A6577" s="227" t="s">
        <v>130</v>
      </c>
      <c r="B6577" s="227" t="s">
        <v>112</v>
      </c>
      <c r="C6577" s="227" t="s">
        <v>104</v>
      </c>
      <c r="D6577" s="230">
        <v>6</v>
      </c>
      <c r="E6577" s="231">
        <v>5.08873425E-3</v>
      </c>
      <c r="F6577" s="231">
        <v>6.5586400000000003E-4</v>
      </c>
      <c r="G6577" s="231">
        <v>9.9922822999999996E-4</v>
      </c>
      <c r="H6577" s="231">
        <v>3.4336416599999998E-3</v>
      </c>
    </row>
    <row r="6578" spans="1:8">
      <c r="A6578" s="227" t="s">
        <v>130</v>
      </c>
      <c r="B6578" s="227" t="s">
        <v>111</v>
      </c>
      <c r="C6578" s="227" t="s">
        <v>105</v>
      </c>
      <c r="D6578" s="230">
        <v>674</v>
      </c>
      <c r="E6578" s="231">
        <v>4.7303101000000002E-3</v>
      </c>
      <c r="F6578" s="231">
        <v>1.0375794300000001E-3</v>
      </c>
      <c r="G6578" s="231">
        <v>6.1759852E-4</v>
      </c>
      <c r="H6578" s="231">
        <v>3.0751316300000001E-3</v>
      </c>
    </row>
    <row r="6579" spans="1:8">
      <c r="A6579" s="227" t="s">
        <v>130</v>
      </c>
      <c r="B6579" s="227" t="s">
        <v>112</v>
      </c>
      <c r="C6579" s="227" t="s">
        <v>105</v>
      </c>
      <c r="D6579" s="230">
        <v>60</v>
      </c>
      <c r="E6579" s="231">
        <v>4.3910105300000004E-3</v>
      </c>
      <c r="F6579" s="231">
        <v>1.0121525899999999E-3</v>
      </c>
      <c r="G6579" s="231">
        <v>6.3830992E-4</v>
      </c>
      <c r="H6579" s="231">
        <v>2.7405475700000002E-3</v>
      </c>
    </row>
    <row r="6580" spans="1:8">
      <c r="A6580" s="227" t="s">
        <v>130</v>
      </c>
      <c r="B6580" s="227" t="s">
        <v>111</v>
      </c>
      <c r="C6580" s="227" t="s">
        <v>106</v>
      </c>
      <c r="D6580" s="230">
        <v>44</v>
      </c>
      <c r="E6580" s="231">
        <v>5.9177712500000004E-3</v>
      </c>
      <c r="F6580" s="231">
        <v>9.5486088000000004E-4</v>
      </c>
      <c r="G6580" s="231">
        <v>1.2802502E-3</v>
      </c>
      <c r="H6580" s="231">
        <v>3.6826597300000001E-3</v>
      </c>
    </row>
    <row r="6581" spans="1:8">
      <c r="A6581" s="227" t="s">
        <v>130</v>
      </c>
      <c r="B6581" s="227" t="s">
        <v>112</v>
      </c>
      <c r="C6581" s="227" t="s">
        <v>106</v>
      </c>
      <c r="D6581" s="230">
        <v>7</v>
      </c>
      <c r="E6581" s="231">
        <v>6.2714945300000003E-3</v>
      </c>
      <c r="F6581" s="231">
        <v>9.4246010999999999E-4</v>
      </c>
      <c r="G6581" s="231">
        <v>1.2384256900000001E-3</v>
      </c>
      <c r="H6581" s="231">
        <v>4.0906081300000003E-3</v>
      </c>
    </row>
    <row r="6582" spans="1:8">
      <c r="A6582" s="227" t="s">
        <v>130</v>
      </c>
      <c r="B6582" s="227" t="s">
        <v>111</v>
      </c>
      <c r="C6582" s="227" t="s">
        <v>107</v>
      </c>
      <c r="D6582" s="230">
        <v>580</v>
      </c>
      <c r="E6582" s="231">
        <v>5.8486388199999999E-3</v>
      </c>
      <c r="F6582" s="231">
        <v>1.0052679399999999E-3</v>
      </c>
      <c r="G6582" s="231">
        <v>9.9830355000000005E-4</v>
      </c>
      <c r="H6582" s="231">
        <v>3.8450668100000001E-3</v>
      </c>
    </row>
    <row r="6583" spans="1:8">
      <c r="A6583" s="227" t="s">
        <v>130</v>
      </c>
      <c r="B6583" s="227" t="s">
        <v>112</v>
      </c>
      <c r="C6583" s="227" t="s">
        <v>107</v>
      </c>
      <c r="D6583" s="230">
        <v>38</v>
      </c>
      <c r="E6583" s="231">
        <v>5.7611473999999996E-3</v>
      </c>
      <c r="F6583" s="231">
        <v>1.59630829E-3</v>
      </c>
      <c r="G6583" s="231">
        <v>1.0096854100000001E-3</v>
      </c>
      <c r="H6583" s="231">
        <v>3.1551532600000002E-3</v>
      </c>
    </row>
    <row r="6584" spans="1:8">
      <c r="A6584" s="227" t="s">
        <v>131</v>
      </c>
      <c r="B6584" s="227" t="s">
        <v>111</v>
      </c>
      <c r="C6584" s="227" t="s">
        <v>58</v>
      </c>
      <c r="D6584" s="230">
        <v>10341</v>
      </c>
      <c r="E6584" s="231">
        <v>6.0189883599999997E-3</v>
      </c>
      <c r="F6584" s="231">
        <v>9.4904921000000001E-4</v>
      </c>
      <c r="G6584" s="231">
        <v>1.09079664E-3</v>
      </c>
      <c r="H6584" s="231">
        <v>3.97898086E-3</v>
      </c>
    </row>
    <row r="6585" spans="1:8">
      <c r="A6585" s="227" t="s">
        <v>131</v>
      </c>
      <c r="B6585" s="227" t="s">
        <v>112</v>
      </c>
      <c r="C6585" s="227" t="s">
        <v>58</v>
      </c>
      <c r="D6585" s="230">
        <v>1252</v>
      </c>
      <c r="E6585" s="231">
        <v>5.5627844900000001E-3</v>
      </c>
      <c r="F6585" s="231">
        <v>9.8677277000000009E-4</v>
      </c>
      <c r="G6585" s="231">
        <v>1.15672308E-3</v>
      </c>
      <c r="H6585" s="231">
        <v>3.4191864700000001E-3</v>
      </c>
    </row>
    <row r="6586" spans="1:8">
      <c r="A6586" s="227" t="s">
        <v>131</v>
      </c>
      <c r="B6586" s="227" t="s">
        <v>111</v>
      </c>
      <c r="C6586" s="227" t="s">
        <v>63</v>
      </c>
      <c r="D6586" s="230">
        <v>191</v>
      </c>
      <c r="E6586" s="231">
        <v>5.8739332400000004E-3</v>
      </c>
      <c r="F6586" s="231">
        <v>1.30126501E-3</v>
      </c>
      <c r="G6586" s="231">
        <v>9.1223072000000004E-4</v>
      </c>
      <c r="H6586" s="231">
        <v>3.6604370400000002E-3</v>
      </c>
    </row>
    <row r="6587" spans="1:8">
      <c r="A6587" s="227" t="s">
        <v>131</v>
      </c>
      <c r="B6587" s="227" t="s">
        <v>112</v>
      </c>
      <c r="C6587" s="227" t="s">
        <v>63</v>
      </c>
      <c r="D6587" s="230">
        <v>24</v>
      </c>
      <c r="E6587" s="231">
        <v>5.3515622599999996E-3</v>
      </c>
      <c r="F6587" s="231">
        <v>1.32137317E-3</v>
      </c>
      <c r="G6587" s="231">
        <v>9.8765413000000005E-4</v>
      </c>
      <c r="H6587" s="231">
        <v>3.0425345100000001E-3</v>
      </c>
    </row>
    <row r="6588" spans="1:8">
      <c r="A6588" s="227" t="s">
        <v>131</v>
      </c>
      <c r="B6588" s="227" t="s">
        <v>111</v>
      </c>
      <c r="C6588" s="227" t="s">
        <v>64</v>
      </c>
      <c r="D6588" s="230">
        <v>108</v>
      </c>
      <c r="E6588" s="231">
        <v>5.9692213099999999E-3</v>
      </c>
      <c r="F6588" s="231">
        <v>8.8166556000000005E-4</v>
      </c>
      <c r="G6588" s="231">
        <v>1.6513414999999999E-3</v>
      </c>
      <c r="H6588" s="231">
        <v>3.4362137500000001E-3</v>
      </c>
    </row>
    <row r="6589" spans="1:8">
      <c r="A6589" s="227" t="s">
        <v>131</v>
      </c>
      <c r="B6589" s="227" t="s">
        <v>112</v>
      </c>
      <c r="C6589" s="227" t="s">
        <v>64</v>
      </c>
      <c r="D6589" s="230">
        <v>16</v>
      </c>
      <c r="E6589" s="231">
        <v>6.5400748999999998E-3</v>
      </c>
      <c r="F6589" s="231">
        <v>1.1689812E-3</v>
      </c>
      <c r="G6589" s="231">
        <v>1.77372655E-3</v>
      </c>
      <c r="H6589" s="231">
        <v>3.5973666599999998E-3</v>
      </c>
    </row>
    <row r="6590" spans="1:8">
      <c r="A6590" s="227" t="s">
        <v>131</v>
      </c>
      <c r="B6590" s="227" t="s">
        <v>111</v>
      </c>
      <c r="C6590" s="227" t="s">
        <v>65</v>
      </c>
      <c r="D6590" s="230">
        <v>146</v>
      </c>
      <c r="E6590" s="231">
        <v>5.4239596799999998E-3</v>
      </c>
      <c r="F6590" s="231">
        <v>1.0098773399999999E-3</v>
      </c>
      <c r="G6590" s="231">
        <v>5.2772997000000003E-4</v>
      </c>
      <c r="H6590" s="231">
        <v>3.8863518600000002E-3</v>
      </c>
    </row>
    <row r="6591" spans="1:8">
      <c r="A6591" s="227" t="s">
        <v>131</v>
      </c>
      <c r="B6591" s="227" t="s">
        <v>112</v>
      </c>
      <c r="C6591" s="227" t="s">
        <v>65</v>
      </c>
      <c r="D6591" s="230">
        <v>13</v>
      </c>
      <c r="E6591" s="231">
        <v>4.8593301199999998E-3</v>
      </c>
      <c r="F6591" s="231">
        <v>8.4490715000000004E-4</v>
      </c>
      <c r="G6591" s="231">
        <v>4.2735026E-4</v>
      </c>
      <c r="H6591" s="231">
        <v>3.5870724300000002E-3</v>
      </c>
    </row>
    <row r="6592" spans="1:8">
      <c r="A6592" s="227" t="s">
        <v>131</v>
      </c>
      <c r="B6592" s="227" t="s">
        <v>111</v>
      </c>
      <c r="C6592" s="227" t="s">
        <v>66</v>
      </c>
      <c r="D6592" s="230">
        <v>130</v>
      </c>
      <c r="E6592" s="231">
        <v>6.0458508800000001E-3</v>
      </c>
      <c r="F6592" s="231">
        <v>7.1518847999999999E-4</v>
      </c>
      <c r="G6592" s="231">
        <v>1.1136927700000001E-3</v>
      </c>
      <c r="H6592" s="231">
        <v>4.2169691400000004E-3</v>
      </c>
    </row>
    <row r="6593" spans="1:8">
      <c r="A6593" s="227" t="s">
        <v>131</v>
      </c>
      <c r="B6593" s="227" t="s">
        <v>112</v>
      </c>
      <c r="C6593" s="227" t="s">
        <v>66</v>
      </c>
      <c r="D6593" s="230">
        <v>16</v>
      </c>
      <c r="E6593" s="231">
        <v>5.86371505E-3</v>
      </c>
      <c r="F6593" s="231">
        <v>7.6895238000000005E-4</v>
      </c>
      <c r="G6593" s="231">
        <v>9.4762703000000003E-4</v>
      </c>
      <c r="H6593" s="231">
        <v>4.1471352299999997E-3</v>
      </c>
    </row>
    <row r="6594" spans="1:8">
      <c r="A6594" s="227" t="s">
        <v>131</v>
      </c>
      <c r="B6594" s="227" t="s">
        <v>111</v>
      </c>
      <c r="C6594" s="227" t="s">
        <v>67</v>
      </c>
      <c r="D6594" s="230">
        <v>202</v>
      </c>
      <c r="E6594" s="231">
        <v>7.1569029500000002E-3</v>
      </c>
      <c r="F6594" s="231">
        <v>6.5702899999999995E-4</v>
      </c>
      <c r="G6594" s="231">
        <v>1.5858770899999999E-3</v>
      </c>
      <c r="H6594" s="231">
        <v>4.9139963799999997E-3</v>
      </c>
    </row>
    <row r="6595" spans="1:8">
      <c r="A6595" s="227" t="s">
        <v>131</v>
      </c>
      <c r="B6595" s="227" t="s">
        <v>112</v>
      </c>
      <c r="C6595" s="227" t="s">
        <v>67</v>
      </c>
      <c r="D6595" s="230">
        <v>18</v>
      </c>
      <c r="E6595" s="231">
        <v>6.4853392700000003E-3</v>
      </c>
      <c r="F6595" s="231">
        <v>6.7258205000000004E-4</v>
      </c>
      <c r="G6595" s="231">
        <v>1.62615717E-3</v>
      </c>
      <c r="H6595" s="231">
        <v>4.1865995700000004E-3</v>
      </c>
    </row>
    <row r="6596" spans="1:8">
      <c r="A6596" s="227" t="s">
        <v>131</v>
      </c>
      <c r="B6596" s="227" t="s">
        <v>111</v>
      </c>
      <c r="C6596" s="227" t="s">
        <v>68</v>
      </c>
      <c r="D6596" s="230">
        <v>165</v>
      </c>
      <c r="E6596" s="231">
        <v>6.46001662E-3</v>
      </c>
      <c r="F6596" s="231">
        <v>9.6843408999999997E-4</v>
      </c>
      <c r="G6596" s="231">
        <v>1.0362651699999999E-3</v>
      </c>
      <c r="H6596" s="231">
        <v>4.4553168300000001E-3</v>
      </c>
    </row>
    <row r="6597" spans="1:8">
      <c r="A6597" s="227" t="s">
        <v>131</v>
      </c>
      <c r="B6597" s="227" t="s">
        <v>112</v>
      </c>
      <c r="C6597" s="227" t="s">
        <v>68</v>
      </c>
      <c r="D6597" s="230">
        <v>14</v>
      </c>
      <c r="E6597" s="231">
        <v>5.8969905699999998E-3</v>
      </c>
      <c r="F6597" s="231">
        <v>1.58812807E-3</v>
      </c>
      <c r="G6597" s="231">
        <v>1.7245367000000001E-3</v>
      </c>
      <c r="H6597" s="231">
        <v>2.58432514E-3</v>
      </c>
    </row>
    <row r="6598" spans="1:8">
      <c r="A6598" s="227" t="s">
        <v>131</v>
      </c>
      <c r="B6598" s="227" t="s">
        <v>111</v>
      </c>
      <c r="C6598" s="227" t="s">
        <v>69</v>
      </c>
      <c r="D6598" s="230">
        <v>159</v>
      </c>
      <c r="E6598" s="231">
        <v>4.3866466100000003E-3</v>
      </c>
      <c r="F6598" s="231">
        <v>8.1659067999999995E-4</v>
      </c>
      <c r="G6598" s="231">
        <v>5.5934055000000005E-4</v>
      </c>
      <c r="H6598" s="231">
        <v>3.0107149100000001E-3</v>
      </c>
    </row>
    <row r="6599" spans="1:8">
      <c r="A6599" s="227" t="s">
        <v>131</v>
      </c>
      <c r="B6599" s="227" t="s">
        <v>112</v>
      </c>
      <c r="C6599" s="227" t="s">
        <v>69</v>
      </c>
      <c r="D6599" s="230">
        <v>11</v>
      </c>
      <c r="E6599" s="231">
        <v>5.0420873600000001E-3</v>
      </c>
      <c r="F6599" s="231">
        <v>1.23947783E-3</v>
      </c>
      <c r="G6599" s="231">
        <v>6.1342574999999995E-4</v>
      </c>
      <c r="H6599" s="231">
        <v>3.1891833299999999E-3</v>
      </c>
    </row>
    <row r="6600" spans="1:8">
      <c r="A6600" s="227" t="s">
        <v>131</v>
      </c>
      <c r="B6600" s="227" t="s">
        <v>111</v>
      </c>
      <c r="C6600" s="227" t="s">
        <v>70</v>
      </c>
      <c r="D6600" s="230">
        <v>101</v>
      </c>
      <c r="E6600" s="231">
        <v>8.5247064099999992E-3</v>
      </c>
      <c r="F6600" s="231">
        <v>1.43117414E-3</v>
      </c>
      <c r="G6600" s="231">
        <v>1.9805415500000001E-3</v>
      </c>
      <c r="H6600" s="231">
        <v>5.1129902300000004E-3</v>
      </c>
    </row>
    <row r="6601" spans="1:8">
      <c r="A6601" s="227" t="s">
        <v>131</v>
      </c>
      <c r="B6601" s="227" t="s">
        <v>112</v>
      </c>
      <c r="C6601" s="227" t="s">
        <v>70</v>
      </c>
      <c r="D6601" s="230">
        <v>11</v>
      </c>
      <c r="E6601" s="231">
        <v>7.2611529600000004E-3</v>
      </c>
      <c r="F6601" s="231">
        <v>1.35521861E-3</v>
      </c>
      <c r="G6601" s="231">
        <v>1.40046274E-3</v>
      </c>
      <c r="H6601" s="231">
        <v>4.5054711999999997E-3</v>
      </c>
    </row>
    <row r="6602" spans="1:8">
      <c r="A6602" s="227" t="s">
        <v>131</v>
      </c>
      <c r="B6602" s="227" t="s">
        <v>111</v>
      </c>
      <c r="C6602" s="227" t="s">
        <v>71</v>
      </c>
      <c r="D6602" s="230">
        <v>117</v>
      </c>
      <c r="E6602" s="231">
        <v>7.1351691099999998E-3</v>
      </c>
      <c r="F6602" s="231">
        <v>1.00259158E-3</v>
      </c>
      <c r="G6602" s="231">
        <v>1.4922639299999999E-3</v>
      </c>
      <c r="H6602" s="231">
        <v>4.6403131500000003E-3</v>
      </c>
    </row>
    <row r="6603" spans="1:8">
      <c r="A6603" s="227" t="s">
        <v>131</v>
      </c>
      <c r="B6603" s="227" t="s">
        <v>112</v>
      </c>
      <c r="C6603" s="227" t="s">
        <v>71</v>
      </c>
      <c r="D6603" s="230">
        <v>13</v>
      </c>
      <c r="E6603" s="231">
        <v>7.5854698600000001E-3</v>
      </c>
      <c r="F6603" s="231">
        <v>1.0033830000000001E-3</v>
      </c>
      <c r="G6603" s="231">
        <v>2.1278487599999999E-3</v>
      </c>
      <c r="H6603" s="231">
        <v>4.4542377600000002E-3</v>
      </c>
    </row>
    <row r="6604" spans="1:8">
      <c r="A6604" s="227" t="s">
        <v>131</v>
      </c>
      <c r="B6604" s="227" t="s">
        <v>111</v>
      </c>
      <c r="C6604" s="227" t="s">
        <v>72</v>
      </c>
      <c r="D6604" s="230">
        <v>189</v>
      </c>
      <c r="E6604" s="231">
        <v>6.5992428400000001E-3</v>
      </c>
      <c r="F6604" s="231">
        <v>9.7124215000000003E-4</v>
      </c>
      <c r="G6604" s="231">
        <v>1.65294899E-3</v>
      </c>
      <c r="H6604" s="231">
        <v>3.9750512100000003E-3</v>
      </c>
    </row>
    <row r="6605" spans="1:8">
      <c r="A6605" s="227" t="s">
        <v>131</v>
      </c>
      <c r="B6605" s="227" t="s">
        <v>112</v>
      </c>
      <c r="C6605" s="227" t="s">
        <v>72</v>
      </c>
      <c r="D6605" s="230">
        <v>14</v>
      </c>
      <c r="E6605" s="231">
        <v>7.0800261799999998E-3</v>
      </c>
      <c r="F6605" s="231">
        <v>1.0003305E-3</v>
      </c>
      <c r="G6605" s="231">
        <v>1.29960287E-3</v>
      </c>
      <c r="H6605" s="231">
        <v>4.7800923999999998E-3</v>
      </c>
    </row>
    <row r="6606" spans="1:8">
      <c r="A6606" s="227" t="s">
        <v>131</v>
      </c>
      <c r="B6606" s="227" t="s">
        <v>111</v>
      </c>
      <c r="C6606" s="227" t="s">
        <v>73</v>
      </c>
      <c r="D6606" s="230">
        <v>318</v>
      </c>
      <c r="E6606" s="231">
        <v>7.1666081799999998E-3</v>
      </c>
      <c r="F6606" s="231">
        <v>6.0658314000000004E-4</v>
      </c>
      <c r="G6606" s="231">
        <v>1.7405876199999999E-3</v>
      </c>
      <c r="H6606" s="231">
        <v>4.8194369199999997E-3</v>
      </c>
    </row>
    <row r="6607" spans="1:8">
      <c r="A6607" s="227" t="s">
        <v>131</v>
      </c>
      <c r="B6607" s="227" t="s">
        <v>112</v>
      </c>
      <c r="C6607" s="227" t="s">
        <v>73</v>
      </c>
      <c r="D6607" s="230">
        <v>59</v>
      </c>
      <c r="E6607" s="231">
        <v>5.9773224300000002E-3</v>
      </c>
      <c r="F6607" s="231">
        <v>5.6477535999999997E-4</v>
      </c>
      <c r="G6607" s="231">
        <v>1.9267888999999999E-3</v>
      </c>
      <c r="H6607" s="231">
        <v>3.4857577699999999E-3</v>
      </c>
    </row>
    <row r="6608" spans="1:8">
      <c r="A6608" s="227" t="s">
        <v>131</v>
      </c>
      <c r="B6608" s="227" t="s">
        <v>111</v>
      </c>
      <c r="C6608" s="227" t="s">
        <v>74</v>
      </c>
      <c r="D6608" s="230">
        <v>264</v>
      </c>
      <c r="E6608" s="231">
        <v>7.3293259899999998E-3</v>
      </c>
      <c r="F6608" s="231">
        <v>8.7765654E-4</v>
      </c>
      <c r="G6608" s="231">
        <v>1.4110284500000001E-3</v>
      </c>
      <c r="H6608" s="231">
        <v>5.0406405500000003E-3</v>
      </c>
    </row>
    <row r="6609" spans="1:8">
      <c r="A6609" s="227" t="s">
        <v>131</v>
      </c>
      <c r="B6609" s="227" t="s">
        <v>112</v>
      </c>
      <c r="C6609" s="227" t="s">
        <v>74</v>
      </c>
      <c r="D6609" s="230">
        <v>41</v>
      </c>
      <c r="E6609" s="231">
        <v>7.0500223799999998E-3</v>
      </c>
      <c r="F6609" s="231">
        <v>9.1237554999999996E-4</v>
      </c>
      <c r="G6609" s="231">
        <v>1.94218585E-3</v>
      </c>
      <c r="H6609" s="231">
        <v>4.1954604899999996E-3</v>
      </c>
    </row>
    <row r="6610" spans="1:8">
      <c r="A6610" s="227" t="s">
        <v>131</v>
      </c>
      <c r="B6610" s="227" t="s">
        <v>111</v>
      </c>
      <c r="C6610" s="227" t="s">
        <v>75</v>
      </c>
      <c r="D6610" s="230">
        <v>146</v>
      </c>
      <c r="E6610" s="231">
        <v>6.0921642800000004E-3</v>
      </c>
      <c r="F6610" s="231">
        <v>7.0165820000000004E-4</v>
      </c>
      <c r="G6610" s="231">
        <v>1.1061165899999999E-3</v>
      </c>
      <c r="H6610" s="231">
        <v>4.2843890400000003E-3</v>
      </c>
    </row>
    <row r="6611" spans="1:8">
      <c r="A6611" s="227" t="s">
        <v>131</v>
      </c>
      <c r="B6611" s="227" t="s">
        <v>112</v>
      </c>
      <c r="C6611" s="227" t="s">
        <v>75</v>
      </c>
      <c r="D6611" s="230">
        <v>6</v>
      </c>
      <c r="E6611" s="231">
        <v>5.2006170100000002E-3</v>
      </c>
      <c r="F6611" s="231">
        <v>5.5941330000000003E-4</v>
      </c>
      <c r="G6611" s="231">
        <v>8.6998424999999995E-4</v>
      </c>
      <c r="H6611" s="231">
        <v>3.7712188599999998E-3</v>
      </c>
    </row>
    <row r="6612" spans="1:8">
      <c r="A6612" s="227" t="s">
        <v>131</v>
      </c>
      <c r="B6612" s="227" t="s">
        <v>111</v>
      </c>
      <c r="C6612" s="227" t="s">
        <v>76</v>
      </c>
      <c r="D6612" s="230">
        <v>145</v>
      </c>
      <c r="E6612" s="231">
        <v>6.0253030799999998E-3</v>
      </c>
      <c r="F6612" s="231">
        <v>9.7126411999999996E-4</v>
      </c>
      <c r="G6612" s="231">
        <v>1.3943165E-3</v>
      </c>
      <c r="H6612" s="231">
        <v>3.65972196E-3</v>
      </c>
    </row>
    <row r="6613" spans="1:8">
      <c r="A6613" s="227" t="s">
        <v>131</v>
      </c>
      <c r="B6613" s="227" t="s">
        <v>112</v>
      </c>
      <c r="C6613" s="227" t="s">
        <v>76</v>
      </c>
      <c r="D6613" s="230">
        <v>42</v>
      </c>
      <c r="E6613" s="231">
        <v>5.6321646700000002E-3</v>
      </c>
      <c r="F6613" s="231">
        <v>9.1517830999999995E-4</v>
      </c>
      <c r="G6613" s="231">
        <v>1.2185843999999999E-3</v>
      </c>
      <c r="H6613" s="231">
        <v>3.4984014599999998E-3</v>
      </c>
    </row>
    <row r="6614" spans="1:8">
      <c r="A6614" s="227" t="s">
        <v>131</v>
      </c>
      <c r="B6614" s="227" t="s">
        <v>111</v>
      </c>
      <c r="C6614" s="227" t="s">
        <v>77</v>
      </c>
      <c r="D6614" s="230">
        <v>291</v>
      </c>
      <c r="E6614" s="231">
        <v>6.3273988899999996E-3</v>
      </c>
      <c r="F6614" s="231">
        <v>9.7055150999999997E-4</v>
      </c>
      <c r="G6614" s="231">
        <v>1.3979569900000001E-3</v>
      </c>
      <c r="H6614" s="231">
        <v>3.9588899399999999E-3</v>
      </c>
    </row>
    <row r="6615" spans="1:8">
      <c r="A6615" s="227" t="s">
        <v>131</v>
      </c>
      <c r="B6615" s="227" t="s">
        <v>112</v>
      </c>
      <c r="C6615" s="227" t="s">
        <v>77</v>
      </c>
      <c r="D6615" s="230">
        <v>47</v>
      </c>
      <c r="E6615" s="231">
        <v>7.1490836800000004E-3</v>
      </c>
      <c r="F6615" s="231">
        <v>8.6707023000000001E-4</v>
      </c>
      <c r="G6615" s="231">
        <v>2.18109709E-3</v>
      </c>
      <c r="H6615" s="231">
        <v>4.1009158000000004E-3</v>
      </c>
    </row>
    <row r="6616" spans="1:8">
      <c r="A6616" s="227" t="s">
        <v>131</v>
      </c>
      <c r="B6616" s="227" t="s">
        <v>111</v>
      </c>
      <c r="C6616" s="227" t="s">
        <v>78</v>
      </c>
      <c r="D6616" s="230">
        <v>100</v>
      </c>
      <c r="E6616" s="231">
        <v>7.05115716E-3</v>
      </c>
      <c r="F6616" s="231">
        <v>1.33159703E-3</v>
      </c>
      <c r="G6616" s="231">
        <v>1.70451363E-3</v>
      </c>
      <c r="H6616" s="231">
        <v>4.0150460500000002E-3</v>
      </c>
    </row>
    <row r="6617" spans="1:8">
      <c r="A6617" s="227" t="s">
        <v>131</v>
      </c>
      <c r="B6617" s="227" t="s">
        <v>112</v>
      </c>
      <c r="C6617" s="227" t="s">
        <v>78</v>
      </c>
      <c r="D6617" s="230">
        <v>16</v>
      </c>
      <c r="E6617" s="231">
        <v>6.4105900499999997E-3</v>
      </c>
      <c r="F6617" s="231">
        <v>9.1579834000000005E-4</v>
      </c>
      <c r="G6617" s="231">
        <v>2.0399303300000001E-3</v>
      </c>
      <c r="H6617" s="231">
        <v>3.4548608399999998E-3</v>
      </c>
    </row>
    <row r="6618" spans="1:8">
      <c r="A6618" s="227" t="s">
        <v>131</v>
      </c>
      <c r="B6618" s="227" t="s">
        <v>111</v>
      </c>
      <c r="C6618" s="227" t="s">
        <v>79</v>
      </c>
      <c r="D6618" s="230">
        <v>1314</v>
      </c>
      <c r="E6618" s="231">
        <v>4.4883534500000004E-3</v>
      </c>
      <c r="F6618" s="231">
        <v>9.8479138000000005E-4</v>
      </c>
      <c r="G6618" s="231">
        <v>7.3271616000000002E-4</v>
      </c>
      <c r="H6618" s="231">
        <v>2.7708454200000001E-3</v>
      </c>
    </row>
    <row r="6619" spans="1:8">
      <c r="A6619" s="227" t="s">
        <v>131</v>
      </c>
      <c r="B6619" s="227" t="s">
        <v>112</v>
      </c>
      <c r="C6619" s="227" t="s">
        <v>79</v>
      </c>
      <c r="D6619" s="230">
        <v>225</v>
      </c>
      <c r="E6619" s="231">
        <v>4.1283948199999998E-3</v>
      </c>
      <c r="F6619" s="231">
        <v>9.6563762E-4</v>
      </c>
      <c r="G6619" s="231">
        <v>6.9753060000000001E-4</v>
      </c>
      <c r="H6619" s="231">
        <v>2.4652261000000001E-3</v>
      </c>
    </row>
    <row r="6620" spans="1:8">
      <c r="A6620" s="227" t="s">
        <v>131</v>
      </c>
      <c r="B6620" s="227" t="s">
        <v>111</v>
      </c>
      <c r="C6620" s="227" t="s">
        <v>80</v>
      </c>
      <c r="D6620" s="230">
        <v>722</v>
      </c>
      <c r="E6620" s="231">
        <v>4.9039285399999997E-3</v>
      </c>
      <c r="F6620" s="231">
        <v>9.9105789999999992E-4</v>
      </c>
      <c r="G6620" s="231">
        <v>5.1791551999999996E-4</v>
      </c>
      <c r="H6620" s="231">
        <v>3.3949546100000001E-3</v>
      </c>
    </row>
    <row r="6621" spans="1:8">
      <c r="A6621" s="227" t="s">
        <v>131</v>
      </c>
      <c r="B6621" s="227" t="s">
        <v>112</v>
      </c>
      <c r="C6621" s="227" t="s">
        <v>80</v>
      </c>
      <c r="D6621" s="230">
        <v>73</v>
      </c>
      <c r="E6621" s="231">
        <v>4.7165141999999998E-3</v>
      </c>
      <c r="F6621" s="231">
        <v>9.793566799999999E-4</v>
      </c>
      <c r="G6621" s="231">
        <v>5.1782067000000003E-4</v>
      </c>
      <c r="H6621" s="231">
        <v>3.21933636E-3</v>
      </c>
    </row>
    <row r="6622" spans="1:8">
      <c r="A6622" s="227" t="s">
        <v>131</v>
      </c>
      <c r="B6622" s="227" t="s">
        <v>111</v>
      </c>
      <c r="C6622" s="227" t="s">
        <v>119</v>
      </c>
      <c r="D6622" s="230">
        <v>289</v>
      </c>
      <c r="E6622" s="231">
        <v>6.3387877499999998E-3</v>
      </c>
      <c r="F6622" s="231">
        <v>1.0938899399999999E-3</v>
      </c>
      <c r="G6622" s="231">
        <v>9.6433236999999997E-4</v>
      </c>
      <c r="H6622" s="231">
        <v>4.2805649200000004E-3</v>
      </c>
    </row>
    <row r="6623" spans="1:8">
      <c r="A6623" s="227" t="s">
        <v>131</v>
      </c>
      <c r="B6623" s="227" t="s">
        <v>112</v>
      </c>
      <c r="C6623" s="227" t="s">
        <v>119</v>
      </c>
      <c r="D6623" s="230">
        <v>47</v>
      </c>
      <c r="E6623" s="231">
        <v>5.4932523200000001E-3</v>
      </c>
      <c r="F6623" s="231">
        <v>1.05718059E-3</v>
      </c>
      <c r="G6623" s="231">
        <v>1.22266525E-3</v>
      </c>
      <c r="H6623" s="231">
        <v>3.2134060200000002E-3</v>
      </c>
    </row>
    <row r="6624" spans="1:8">
      <c r="A6624" s="227" t="s">
        <v>131</v>
      </c>
      <c r="B6624" s="227" t="s">
        <v>111</v>
      </c>
      <c r="C6624" s="227" t="s">
        <v>82</v>
      </c>
      <c r="D6624" s="230">
        <v>138</v>
      </c>
      <c r="E6624" s="231">
        <v>7.9823367299999993E-3</v>
      </c>
      <c r="F6624" s="231">
        <v>1.0083700200000001E-3</v>
      </c>
      <c r="G6624" s="231">
        <v>2.0007210199999999E-3</v>
      </c>
      <c r="H6624" s="231">
        <v>4.9732452200000003E-3</v>
      </c>
    </row>
    <row r="6625" spans="1:8">
      <c r="A6625" s="227" t="s">
        <v>131</v>
      </c>
      <c r="B6625" s="227" t="s">
        <v>112</v>
      </c>
      <c r="C6625" s="227" t="s">
        <v>82</v>
      </c>
      <c r="D6625" s="230">
        <v>22</v>
      </c>
      <c r="E6625" s="231">
        <v>8.1223692500000007E-3</v>
      </c>
      <c r="F6625" s="231">
        <v>1.70928007E-3</v>
      </c>
      <c r="G6625" s="231">
        <v>1.9702228800000002E-3</v>
      </c>
      <c r="H6625" s="231">
        <v>4.4428658999999997E-3</v>
      </c>
    </row>
    <row r="6626" spans="1:8">
      <c r="A6626" s="227" t="s">
        <v>131</v>
      </c>
      <c r="B6626" s="227" t="s">
        <v>111</v>
      </c>
      <c r="C6626" s="227" t="s">
        <v>83</v>
      </c>
      <c r="D6626" s="230">
        <v>138</v>
      </c>
      <c r="E6626" s="231">
        <v>5.9072226500000002E-3</v>
      </c>
      <c r="F6626" s="231">
        <v>1.06741455E-3</v>
      </c>
      <c r="G6626" s="231">
        <v>9.606479E-4</v>
      </c>
      <c r="H6626" s="231">
        <v>3.8791597300000002E-3</v>
      </c>
    </row>
    <row r="6627" spans="1:8">
      <c r="A6627" s="227" t="s">
        <v>131</v>
      </c>
      <c r="B6627" s="227" t="s">
        <v>112</v>
      </c>
      <c r="C6627" s="227" t="s">
        <v>83</v>
      </c>
      <c r="D6627" s="230">
        <v>27</v>
      </c>
      <c r="E6627" s="231">
        <v>6.1998454399999998E-3</v>
      </c>
      <c r="F6627" s="231">
        <v>1.0202329600000001E-3</v>
      </c>
      <c r="G6627" s="231">
        <v>7.0516090000000001E-4</v>
      </c>
      <c r="H6627" s="231">
        <v>4.4744510199999999E-3</v>
      </c>
    </row>
    <row r="6628" spans="1:8">
      <c r="A6628" s="227" t="s">
        <v>131</v>
      </c>
      <c r="B6628" s="227" t="s">
        <v>111</v>
      </c>
      <c r="C6628" s="227" t="s">
        <v>84</v>
      </c>
      <c r="D6628" s="230">
        <v>250</v>
      </c>
      <c r="E6628" s="231">
        <v>6.1402775499999999E-3</v>
      </c>
      <c r="F6628" s="231">
        <v>9.3550904000000001E-4</v>
      </c>
      <c r="G6628" s="231">
        <v>1.3912034500000001E-3</v>
      </c>
      <c r="H6628" s="231">
        <v>3.81356458E-3</v>
      </c>
    </row>
    <row r="6629" spans="1:8">
      <c r="A6629" s="227" t="s">
        <v>131</v>
      </c>
      <c r="B6629" s="227" t="s">
        <v>112</v>
      </c>
      <c r="C6629" s="227" t="s">
        <v>84</v>
      </c>
      <c r="D6629" s="230">
        <v>19</v>
      </c>
      <c r="E6629" s="231">
        <v>4.6338934899999998E-3</v>
      </c>
      <c r="F6629" s="231">
        <v>8.0774831000000001E-4</v>
      </c>
      <c r="G6629" s="231">
        <v>1.0623778799999999E-3</v>
      </c>
      <c r="H6629" s="231">
        <v>2.7637667699999999E-3</v>
      </c>
    </row>
    <row r="6630" spans="1:8">
      <c r="A6630" s="227" t="s">
        <v>131</v>
      </c>
      <c r="B6630" s="227" t="s">
        <v>112</v>
      </c>
      <c r="C6630" s="227" t="s">
        <v>86</v>
      </c>
      <c r="D6630" s="230">
        <v>1</v>
      </c>
      <c r="E6630" s="231">
        <v>7.1875000000000003E-3</v>
      </c>
      <c r="F6630" s="231">
        <v>2.5810180499999998E-3</v>
      </c>
      <c r="G6630" s="231">
        <v>1.5509256899999999E-3</v>
      </c>
      <c r="H6630" s="231">
        <v>3.0555555500000001E-3</v>
      </c>
    </row>
    <row r="6631" spans="1:8">
      <c r="A6631" s="227" t="s">
        <v>131</v>
      </c>
      <c r="B6631" s="227" t="s">
        <v>111</v>
      </c>
      <c r="C6631" s="227" t="s">
        <v>87</v>
      </c>
      <c r="D6631" s="230">
        <v>334</v>
      </c>
      <c r="E6631" s="231">
        <v>6.9397660599999998E-3</v>
      </c>
      <c r="F6631" s="231">
        <v>7.9545745999999996E-4</v>
      </c>
      <c r="G6631" s="231">
        <v>1.39225E-3</v>
      </c>
      <c r="H6631" s="231">
        <v>4.7520581600000002E-3</v>
      </c>
    </row>
    <row r="6632" spans="1:8">
      <c r="A6632" s="227" t="s">
        <v>131</v>
      </c>
      <c r="B6632" s="227" t="s">
        <v>112</v>
      </c>
      <c r="C6632" s="227" t="s">
        <v>87</v>
      </c>
      <c r="D6632" s="230">
        <v>16</v>
      </c>
      <c r="E6632" s="231">
        <v>7.7047161399999998E-3</v>
      </c>
      <c r="F6632" s="231">
        <v>1.13425902E-3</v>
      </c>
      <c r="G6632" s="231">
        <v>1.5567127500000001E-3</v>
      </c>
      <c r="H6632" s="231">
        <v>5.0137439999999997E-3</v>
      </c>
    </row>
    <row r="6633" spans="1:8">
      <c r="A6633" s="227" t="s">
        <v>131</v>
      </c>
      <c r="B6633" s="227" t="s">
        <v>111</v>
      </c>
      <c r="C6633" s="227" t="s">
        <v>88</v>
      </c>
      <c r="D6633" s="230">
        <v>379</v>
      </c>
      <c r="E6633" s="231">
        <v>5.5330179300000001E-3</v>
      </c>
      <c r="F6633" s="231">
        <v>9.3493451999999999E-4</v>
      </c>
      <c r="G6633" s="231">
        <v>7.6865264000000003E-4</v>
      </c>
      <c r="H6633" s="231">
        <v>3.8294302900000001E-3</v>
      </c>
    </row>
    <row r="6634" spans="1:8">
      <c r="A6634" s="227" t="s">
        <v>131</v>
      </c>
      <c r="B6634" s="227" t="s">
        <v>112</v>
      </c>
      <c r="C6634" s="227" t="s">
        <v>88</v>
      </c>
      <c r="D6634" s="230">
        <v>26</v>
      </c>
      <c r="E6634" s="231">
        <v>4.3825674300000004E-3</v>
      </c>
      <c r="F6634" s="231">
        <v>9.0811945999999999E-4</v>
      </c>
      <c r="G6634" s="231">
        <v>9.0233242E-4</v>
      </c>
      <c r="H6634" s="231">
        <v>2.5721151300000002E-3</v>
      </c>
    </row>
    <row r="6635" spans="1:8">
      <c r="A6635" s="227" t="s">
        <v>131</v>
      </c>
      <c r="B6635" s="227" t="s">
        <v>111</v>
      </c>
      <c r="C6635" s="227" t="s">
        <v>89</v>
      </c>
      <c r="D6635" s="230">
        <v>192</v>
      </c>
      <c r="E6635" s="231">
        <v>6.9396216699999999E-3</v>
      </c>
      <c r="F6635" s="231">
        <v>1.0947142300000001E-3</v>
      </c>
      <c r="G6635" s="231">
        <v>1.07439936E-3</v>
      </c>
      <c r="H6635" s="231">
        <v>4.7705075699999997E-3</v>
      </c>
    </row>
    <row r="6636" spans="1:8">
      <c r="A6636" s="227" t="s">
        <v>131</v>
      </c>
      <c r="B6636" s="227" t="s">
        <v>112</v>
      </c>
      <c r="C6636" s="227" t="s">
        <v>89</v>
      </c>
      <c r="D6636" s="230">
        <v>24</v>
      </c>
      <c r="E6636" s="231">
        <v>5.4523531500000003E-3</v>
      </c>
      <c r="F6636" s="231">
        <v>1.25048196E-3</v>
      </c>
      <c r="G6636" s="231">
        <v>1.05613405E-3</v>
      </c>
      <c r="H6636" s="231">
        <v>3.14573668E-3</v>
      </c>
    </row>
    <row r="6637" spans="1:8">
      <c r="A6637" s="227" t="s">
        <v>131</v>
      </c>
      <c r="B6637" s="227" t="s">
        <v>111</v>
      </c>
      <c r="C6637" s="227" t="s">
        <v>90</v>
      </c>
      <c r="D6637" s="230">
        <v>197</v>
      </c>
      <c r="E6637" s="231">
        <v>6.9037880699999998E-3</v>
      </c>
      <c r="F6637" s="231">
        <v>7.7364141000000003E-4</v>
      </c>
      <c r="G6637" s="231">
        <v>1.4110380399999999E-3</v>
      </c>
      <c r="H6637" s="231">
        <v>4.7191081499999999E-3</v>
      </c>
    </row>
    <row r="6638" spans="1:8">
      <c r="A6638" s="227" t="s">
        <v>131</v>
      </c>
      <c r="B6638" s="227" t="s">
        <v>112</v>
      </c>
      <c r="C6638" s="227" t="s">
        <v>90</v>
      </c>
      <c r="D6638" s="230">
        <v>11</v>
      </c>
      <c r="E6638" s="231">
        <v>5.6071124899999998E-3</v>
      </c>
      <c r="F6638" s="231">
        <v>8.0176748000000003E-4</v>
      </c>
      <c r="G6638" s="231">
        <v>1.2952438E-3</v>
      </c>
      <c r="H6638" s="231">
        <v>3.5101006899999998E-3</v>
      </c>
    </row>
    <row r="6639" spans="1:8">
      <c r="A6639" s="227" t="s">
        <v>131</v>
      </c>
      <c r="B6639" s="227" t="s">
        <v>111</v>
      </c>
      <c r="C6639" s="227" t="s">
        <v>91</v>
      </c>
      <c r="D6639" s="230">
        <v>200</v>
      </c>
      <c r="E6639" s="231">
        <v>5.0409719800000004E-3</v>
      </c>
      <c r="F6639" s="231">
        <v>1.01064791E-3</v>
      </c>
      <c r="G6639" s="231">
        <v>5.7731457999999995E-4</v>
      </c>
      <c r="H6639" s="231">
        <v>3.4530090400000002E-3</v>
      </c>
    </row>
    <row r="6640" spans="1:8">
      <c r="A6640" s="227" t="s">
        <v>131</v>
      </c>
      <c r="B6640" s="227" t="s">
        <v>112</v>
      </c>
      <c r="C6640" s="227" t="s">
        <v>91</v>
      </c>
      <c r="D6640" s="230">
        <v>27</v>
      </c>
      <c r="E6640" s="231">
        <v>4.4380141899999998E-3</v>
      </c>
      <c r="F6640" s="231">
        <v>8.8906011999999996E-4</v>
      </c>
      <c r="G6640" s="231">
        <v>5.2940645E-4</v>
      </c>
      <c r="H6640" s="231">
        <v>3.0195470800000001E-3</v>
      </c>
    </row>
    <row r="6641" spans="1:8">
      <c r="A6641" s="227" t="s">
        <v>131</v>
      </c>
      <c r="B6641" s="227" t="s">
        <v>111</v>
      </c>
      <c r="C6641" s="227" t="s">
        <v>92</v>
      </c>
      <c r="D6641" s="230">
        <v>174</v>
      </c>
      <c r="E6641" s="231">
        <v>6.8914296200000003E-3</v>
      </c>
      <c r="F6641" s="231">
        <v>8.0093899999999997E-4</v>
      </c>
      <c r="G6641" s="231">
        <v>1.52385298E-3</v>
      </c>
      <c r="H6641" s="231">
        <v>4.5666371600000004E-3</v>
      </c>
    </row>
    <row r="6642" spans="1:8">
      <c r="A6642" s="227" t="s">
        <v>131</v>
      </c>
      <c r="B6642" s="227" t="s">
        <v>112</v>
      </c>
      <c r="C6642" s="227" t="s">
        <v>92</v>
      </c>
      <c r="D6642" s="230">
        <v>32</v>
      </c>
      <c r="E6642" s="231">
        <v>7.1987121199999999E-3</v>
      </c>
      <c r="F6642" s="231">
        <v>1.3418689399999999E-3</v>
      </c>
      <c r="G6642" s="231">
        <v>1.32595466E-3</v>
      </c>
      <c r="H6642" s="231">
        <v>4.5308880999999999E-3</v>
      </c>
    </row>
    <row r="6643" spans="1:8">
      <c r="A6643" s="227" t="s">
        <v>131</v>
      </c>
      <c r="B6643" s="227" t="s">
        <v>111</v>
      </c>
      <c r="C6643" s="227" t="s">
        <v>93</v>
      </c>
      <c r="D6643" s="230">
        <v>176</v>
      </c>
      <c r="E6643" s="231">
        <v>8.3831147500000001E-3</v>
      </c>
      <c r="F6643" s="231">
        <v>1.24151649E-3</v>
      </c>
      <c r="G6643" s="231">
        <v>1.88907278E-3</v>
      </c>
      <c r="H6643" s="231">
        <v>5.25252501E-3</v>
      </c>
    </row>
    <row r="6644" spans="1:8">
      <c r="A6644" s="227" t="s">
        <v>131</v>
      </c>
      <c r="B6644" s="227" t="s">
        <v>112</v>
      </c>
      <c r="C6644" s="227" t="s">
        <v>93</v>
      </c>
      <c r="D6644" s="230">
        <v>30</v>
      </c>
      <c r="E6644" s="231">
        <v>6.9903546699999998E-3</v>
      </c>
      <c r="F6644" s="231">
        <v>1.15277754E-3</v>
      </c>
      <c r="G6644" s="231">
        <v>1.4656634199999999E-3</v>
      </c>
      <c r="H6644" s="231">
        <v>4.3719133200000003E-3</v>
      </c>
    </row>
    <row r="6645" spans="1:8">
      <c r="A6645" s="227" t="s">
        <v>131</v>
      </c>
      <c r="B6645" s="227" t="s">
        <v>111</v>
      </c>
      <c r="C6645" s="227" t="s">
        <v>94</v>
      </c>
      <c r="D6645" s="230">
        <v>125</v>
      </c>
      <c r="E6645" s="231">
        <v>7.2333331000000002E-3</v>
      </c>
      <c r="F6645" s="231">
        <v>1.18796274E-3</v>
      </c>
      <c r="G6645" s="231">
        <v>1.61018497E-3</v>
      </c>
      <c r="H6645" s="231">
        <v>4.4351849199999998E-3</v>
      </c>
    </row>
    <row r="6646" spans="1:8">
      <c r="A6646" s="227" t="s">
        <v>131</v>
      </c>
      <c r="B6646" s="227" t="s">
        <v>112</v>
      </c>
      <c r="C6646" s="227" t="s">
        <v>94</v>
      </c>
      <c r="D6646" s="230">
        <v>29</v>
      </c>
      <c r="E6646" s="231">
        <v>6.1989142199999998E-3</v>
      </c>
      <c r="F6646" s="231">
        <v>9.3390781999999996E-4</v>
      </c>
      <c r="G6646" s="231">
        <v>1.3829020000000001E-3</v>
      </c>
      <c r="H6646" s="231">
        <v>3.8821038899999999E-3</v>
      </c>
    </row>
    <row r="6647" spans="1:8">
      <c r="A6647" s="227" t="s">
        <v>131</v>
      </c>
      <c r="B6647" s="227" t="s">
        <v>111</v>
      </c>
      <c r="C6647" s="227" t="s">
        <v>95</v>
      </c>
      <c r="D6647" s="230">
        <v>70</v>
      </c>
      <c r="E6647" s="231">
        <v>7.94890849E-3</v>
      </c>
      <c r="F6647" s="231">
        <v>1.0165341300000001E-3</v>
      </c>
      <c r="G6647" s="231">
        <v>1.39484105E-3</v>
      </c>
      <c r="H6647" s="231">
        <v>5.5375328499999996E-3</v>
      </c>
    </row>
    <row r="6648" spans="1:8">
      <c r="A6648" s="227" t="s">
        <v>131</v>
      </c>
      <c r="B6648" s="227" t="s">
        <v>112</v>
      </c>
      <c r="C6648" s="227" t="s">
        <v>95</v>
      </c>
      <c r="D6648" s="230">
        <v>8</v>
      </c>
      <c r="E6648" s="231">
        <v>9.4285298500000007E-3</v>
      </c>
      <c r="F6648" s="231">
        <v>1.2543401000000001E-3</v>
      </c>
      <c r="G6648" s="231">
        <v>1.83449044E-3</v>
      </c>
      <c r="H6648" s="231">
        <v>6.3396987799999999E-3</v>
      </c>
    </row>
    <row r="6649" spans="1:8">
      <c r="A6649" s="227" t="s">
        <v>131</v>
      </c>
      <c r="B6649" s="227" t="s">
        <v>111</v>
      </c>
      <c r="C6649" s="227" t="s">
        <v>96</v>
      </c>
      <c r="D6649" s="230">
        <v>226</v>
      </c>
      <c r="E6649" s="231">
        <v>6.9129483699999997E-3</v>
      </c>
      <c r="F6649" s="231">
        <v>9.8973675E-4</v>
      </c>
      <c r="G6649" s="231">
        <v>1.28840931E-3</v>
      </c>
      <c r="H6649" s="231">
        <v>4.63480187E-3</v>
      </c>
    </row>
    <row r="6650" spans="1:8">
      <c r="A6650" s="227" t="s">
        <v>131</v>
      </c>
      <c r="B6650" s="227" t="s">
        <v>112</v>
      </c>
      <c r="C6650" s="227" t="s">
        <v>96</v>
      </c>
      <c r="D6650" s="230">
        <v>15</v>
      </c>
      <c r="E6650" s="231">
        <v>5.8564812000000003E-3</v>
      </c>
      <c r="F6650" s="231">
        <v>1.2091047100000001E-3</v>
      </c>
      <c r="G6650" s="231">
        <v>9.0046277000000005E-4</v>
      </c>
      <c r="H6650" s="231">
        <v>3.74691337E-3</v>
      </c>
    </row>
    <row r="6651" spans="1:8">
      <c r="A6651" s="227" t="s">
        <v>131</v>
      </c>
      <c r="B6651" s="227" t="s">
        <v>111</v>
      </c>
      <c r="C6651" s="227" t="s">
        <v>97</v>
      </c>
      <c r="D6651" s="230">
        <v>114</v>
      </c>
      <c r="E6651" s="231">
        <v>7.5055837300000003E-3</v>
      </c>
      <c r="F6651" s="231">
        <v>9.939487700000001E-4</v>
      </c>
      <c r="G6651" s="231">
        <v>1.4252353000000001E-3</v>
      </c>
      <c r="H6651" s="231">
        <v>5.0863992100000002E-3</v>
      </c>
    </row>
    <row r="6652" spans="1:8">
      <c r="A6652" s="227" t="s">
        <v>131</v>
      </c>
      <c r="B6652" s="227" t="s">
        <v>112</v>
      </c>
      <c r="C6652" s="227" t="s">
        <v>97</v>
      </c>
      <c r="D6652" s="230">
        <v>10</v>
      </c>
      <c r="E6652" s="231">
        <v>5.3425922799999999E-3</v>
      </c>
      <c r="F6652" s="231">
        <v>7.025461E-4</v>
      </c>
      <c r="G6652" s="231">
        <v>1.4560183199999999E-3</v>
      </c>
      <c r="H6652" s="231">
        <v>3.1840276299999999E-3</v>
      </c>
    </row>
    <row r="6653" spans="1:8">
      <c r="A6653" s="227" t="s">
        <v>131</v>
      </c>
      <c r="B6653" s="227" t="s">
        <v>111</v>
      </c>
      <c r="C6653" s="227" t="s">
        <v>98</v>
      </c>
      <c r="D6653" s="230">
        <v>136</v>
      </c>
      <c r="E6653" s="231">
        <v>8.0285775E-3</v>
      </c>
      <c r="F6653" s="231">
        <v>3.2032932000000002E-4</v>
      </c>
      <c r="G6653" s="231">
        <v>1.96333719E-3</v>
      </c>
      <c r="H6653" s="231">
        <v>5.7328258800000004E-3</v>
      </c>
    </row>
    <row r="6654" spans="1:8">
      <c r="A6654" s="227" t="s">
        <v>131</v>
      </c>
      <c r="B6654" s="227" t="s">
        <v>112</v>
      </c>
      <c r="C6654" s="227" t="s">
        <v>98</v>
      </c>
      <c r="D6654" s="230">
        <v>16</v>
      </c>
      <c r="E6654" s="231">
        <v>5.8499707799999998E-3</v>
      </c>
      <c r="F6654" s="231">
        <v>7.2265602000000004E-4</v>
      </c>
      <c r="G6654" s="231">
        <v>2.29455993E-3</v>
      </c>
      <c r="H6654" s="231">
        <v>2.8247972599999998E-3</v>
      </c>
    </row>
    <row r="6655" spans="1:8">
      <c r="A6655" s="227" t="s">
        <v>131</v>
      </c>
      <c r="B6655" s="227" t="s">
        <v>111</v>
      </c>
      <c r="C6655" s="227" t="s">
        <v>99</v>
      </c>
      <c r="D6655" s="230">
        <v>320</v>
      </c>
      <c r="E6655" s="231">
        <v>5.9720411300000003E-3</v>
      </c>
      <c r="F6655" s="231">
        <v>1.1357057999999999E-3</v>
      </c>
      <c r="G6655" s="231">
        <v>7.9955127000000002E-4</v>
      </c>
      <c r="H6655" s="231">
        <v>4.0367836299999996E-3</v>
      </c>
    </row>
    <row r="6656" spans="1:8">
      <c r="A6656" s="227" t="s">
        <v>131</v>
      </c>
      <c r="B6656" s="227" t="s">
        <v>112</v>
      </c>
      <c r="C6656" s="227" t="s">
        <v>99</v>
      </c>
      <c r="D6656" s="230">
        <v>14</v>
      </c>
      <c r="E6656" s="231">
        <v>5.2827378400000001E-3</v>
      </c>
      <c r="F6656" s="231">
        <v>9.8627618000000005E-4</v>
      </c>
      <c r="G6656" s="231">
        <v>7.8124984000000003E-4</v>
      </c>
      <c r="H6656" s="231">
        <v>3.5152114E-3</v>
      </c>
    </row>
    <row r="6657" spans="1:8">
      <c r="A6657" s="227" t="s">
        <v>131</v>
      </c>
      <c r="B6657" s="227" t="s">
        <v>111</v>
      </c>
      <c r="C6657" s="227" t="s">
        <v>100</v>
      </c>
      <c r="D6657" s="230">
        <v>243</v>
      </c>
      <c r="E6657" s="231">
        <v>7.5955930300000002E-3</v>
      </c>
      <c r="F6657" s="231">
        <v>9.7512740000000003E-4</v>
      </c>
      <c r="G6657" s="231">
        <v>1.23237667E-3</v>
      </c>
      <c r="H6657" s="231">
        <v>5.3879932099999998E-3</v>
      </c>
    </row>
    <row r="6658" spans="1:8">
      <c r="A6658" s="227" t="s">
        <v>131</v>
      </c>
      <c r="B6658" s="227" t="s">
        <v>112</v>
      </c>
      <c r="C6658" s="227" t="s">
        <v>100</v>
      </c>
      <c r="D6658" s="230">
        <v>19</v>
      </c>
      <c r="E6658" s="231">
        <v>6.4686888400000003E-3</v>
      </c>
      <c r="F6658" s="231">
        <v>1.10136428E-3</v>
      </c>
      <c r="G6658" s="231">
        <v>1.52229513E-3</v>
      </c>
      <c r="H6658" s="231">
        <v>3.8450289699999999E-3</v>
      </c>
    </row>
    <row r="6659" spans="1:8">
      <c r="A6659" s="227" t="s">
        <v>131</v>
      </c>
      <c r="B6659" s="227" t="s">
        <v>111</v>
      </c>
      <c r="C6659" s="227" t="s">
        <v>101</v>
      </c>
      <c r="D6659" s="230">
        <v>162</v>
      </c>
      <c r="E6659" s="231">
        <v>7.4878541399999998E-3</v>
      </c>
      <c r="F6659" s="231">
        <v>7.4188363999999998E-4</v>
      </c>
      <c r="G6659" s="231">
        <v>2.2863795E-3</v>
      </c>
      <c r="H6659" s="231">
        <v>4.4595905E-3</v>
      </c>
    </row>
    <row r="6660" spans="1:8">
      <c r="A6660" s="227" t="s">
        <v>131</v>
      </c>
      <c r="B6660" s="227" t="s">
        <v>112</v>
      </c>
      <c r="C6660" s="227" t="s">
        <v>101</v>
      </c>
      <c r="D6660" s="230">
        <v>24</v>
      </c>
      <c r="E6660" s="231">
        <v>6.1824844200000003E-3</v>
      </c>
      <c r="F6660" s="231">
        <v>7.6099516E-4</v>
      </c>
      <c r="G6660" s="231">
        <v>1.50221822E-3</v>
      </c>
      <c r="H6660" s="231">
        <v>3.9192705600000002E-3</v>
      </c>
    </row>
    <row r="6661" spans="1:8">
      <c r="A6661" s="227" t="s">
        <v>131</v>
      </c>
      <c r="B6661" s="227" t="s">
        <v>111</v>
      </c>
      <c r="C6661" s="227" t="s">
        <v>102</v>
      </c>
      <c r="D6661" s="230">
        <v>196</v>
      </c>
      <c r="E6661" s="231">
        <v>6.4610494599999999E-3</v>
      </c>
      <c r="F6661" s="231">
        <v>1.01019202E-3</v>
      </c>
      <c r="G6661" s="231">
        <v>7.6926231E-4</v>
      </c>
      <c r="H6661" s="231">
        <v>4.68159461E-3</v>
      </c>
    </row>
    <row r="6662" spans="1:8">
      <c r="A6662" s="227" t="s">
        <v>131</v>
      </c>
      <c r="B6662" s="227" t="s">
        <v>112</v>
      </c>
      <c r="C6662" s="227" t="s">
        <v>102</v>
      </c>
      <c r="D6662" s="230">
        <v>16</v>
      </c>
      <c r="E6662" s="231">
        <v>6.6521987800000001E-3</v>
      </c>
      <c r="F6662" s="231">
        <v>1.04962364E-3</v>
      </c>
      <c r="G6662" s="231">
        <v>8.7673587999999997E-4</v>
      </c>
      <c r="H6662" s="231">
        <v>4.7258387899999999E-3</v>
      </c>
    </row>
    <row r="6663" spans="1:8">
      <c r="A6663" s="227" t="s">
        <v>131</v>
      </c>
      <c r="B6663" s="227" t="s">
        <v>111</v>
      </c>
      <c r="C6663" s="227" t="s">
        <v>103</v>
      </c>
      <c r="D6663" s="230">
        <v>246</v>
      </c>
      <c r="E6663" s="231">
        <v>4.67818403E-3</v>
      </c>
      <c r="F6663" s="231">
        <v>8.5906891999999995E-4</v>
      </c>
      <c r="G6663" s="231">
        <v>4.7910054E-4</v>
      </c>
      <c r="H6663" s="231">
        <v>3.3400140599999999E-3</v>
      </c>
    </row>
    <row r="6664" spans="1:8">
      <c r="A6664" s="227" t="s">
        <v>131</v>
      </c>
      <c r="B6664" s="227" t="s">
        <v>112</v>
      </c>
      <c r="C6664" s="227" t="s">
        <v>103</v>
      </c>
      <c r="D6664" s="230">
        <v>29</v>
      </c>
      <c r="E6664" s="231">
        <v>3.67456876E-3</v>
      </c>
      <c r="F6664" s="231">
        <v>7.5431011999999996E-4</v>
      </c>
      <c r="G6664" s="231">
        <v>4.1506999000000001E-4</v>
      </c>
      <c r="H6664" s="231">
        <v>2.50518816E-3</v>
      </c>
    </row>
    <row r="6665" spans="1:8">
      <c r="A6665" s="227" t="s">
        <v>131</v>
      </c>
      <c r="B6665" s="227" t="s">
        <v>111</v>
      </c>
      <c r="C6665" s="227" t="s">
        <v>104</v>
      </c>
      <c r="D6665" s="230">
        <v>73</v>
      </c>
      <c r="E6665" s="231">
        <v>6.3018452900000001E-3</v>
      </c>
      <c r="F6665" s="231">
        <v>6.3451269999999997E-4</v>
      </c>
      <c r="G6665" s="231">
        <v>1.3104069099999999E-3</v>
      </c>
      <c r="H6665" s="231">
        <v>4.3569251700000004E-3</v>
      </c>
    </row>
    <row r="6666" spans="1:8">
      <c r="A6666" s="227" t="s">
        <v>131</v>
      </c>
      <c r="B6666" s="227" t="s">
        <v>112</v>
      </c>
      <c r="C6666" s="227" t="s">
        <v>104</v>
      </c>
      <c r="D6666" s="230">
        <v>8</v>
      </c>
      <c r="E6666" s="231">
        <v>5.5627891399999997E-3</v>
      </c>
      <c r="F6666" s="231">
        <v>6.3802056000000003E-4</v>
      </c>
      <c r="G6666" s="231">
        <v>8.7239556000000002E-4</v>
      </c>
      <c r="H6666" s="231">
        <v>4.0523724700000001E-3</v>
      </c>
    </row>
    <row r="6667" spans="1:8">
      <c r="A6667" s="227" t="s">
        <v>131</v>
      </c>
      <c r="B6667" s="227" t="s">
        <v>111</v>
      </c>
      <c r="C6667" s="227" t="s">
        <v>105</v>
      </c>
      <c r="D6667" s="230">
        <v>581</v>
      </c>
      <c r="E6667" s="231">
        <v>4.3782269500000004E-3</v>
      </c>
      <c r="F6667" s="231">
        <v>9.5210181000000003E-4</v>
      </c>
      <c r="G6667" s="231">
        <v>5.7844449E-4</v>
      </c>
      <c r="H6667" s="231">
        <v>2.8476801800000002E-3</v>
      </c>
    </row>
    <row r="6668" spans="1:8">
      <c r="A6668" s="227" t="s">
        <v>131</v>
      </c>
      <c r="B6668" s="227" t="s">
        <v>112</v>
      </c>
      <c r="C6668" s="227" t="s">
        <v>105</v>
      </c>
      <c r="D6668" s="230">
        <v>53</v>
      </c>
      <c r="E6668" s="231">
        <v>4.26864928E-3</v>
      </c>
      <c r="F6668" s="231">
        <v>1.03293125E-3</v>
      </c>
      <c r="G6668" s="231">
        <v>6.4115977000000005E-4</v>
      </c>
      <c r="H6668" s="231">
        <v>2.59455775E-3</v>
      </c>
    </row>
    <row r="6669" spans="1:8">
      <c r="A6669" s="227" t="s">
        <v>131</v>
      </c>
      <c r="B6669" s="227" t="s">
        <v>111</v>
      </c>
      <c r="C6669" s="227" t="s">
        <v>106</v>
      </c>
      <c r="D6669" s="230">
        <v>122</v>
      </c>
      <c r="E6669" s="231">
        <v>6.3730454499999999E-3</v>
      </c>
      <c r="F6669" s="231">
        <v>8.7232442000000001E-4</v>
      </c>
      <c r="G6669" s="231">
        <v>1.2393743699999999E-3</v>
      </c>
      <c r="H6669" s="231">
        <v>4.2613461300000004E-3</v>
      </c>
    </row>
    <row r="6670" spans="1:8">
      <c r="A6670" s="227" t="s">
        <v>131</v>
      </c>
      <c r="B6670" s="227" t="s">
        <v>112</v>
      </c>
      <c r="C6670" s="227" t="s">
        <v>106</v>
      </c>
      <c r="D6670" s="230">
        <v>28</v>
      </c>
      <c r="E6670" s="231">
        <v>6.3256446300000001E-3</v>
      </c>
      <c r="F6670" s="231">
        <v>9.5527426999999999E-4</v>
      </c>
      <c r="G6670" s="231">
        <v>1.6720400500000001E-3</v>
      </c>
      <c r="H6670" s="231">
        <v>3.6983297499999998E-3</v>
      </c>
    </row>
    <row r="6671" spans="1:8">
      <c r="A6671" s="227" t="s">
        <v>131</v>
      </c>
      <c r="B6671" s="227" t="s">
        <v>111</v>
      </c>
      <c r="C6671" s="227" t="s">
        <v>107</v>
      </c>
      <c r="D6671" s="230">
        <v>452</v>
      </c>
      <c r="E6671" s="231">
        <v>5.6889900400000004E-3</v>
      </c>
      <c r="F6671" s="231">
        <v>1.00453721E-3</v>
      </c>
      <c r="G6671" s="231">
        <v>9.9298874000000007E-4</v>
      </c>
      <c r="H6671" s="231">
        <v>3.6914636299999999E-3</v>
      </c>
    </row>
    <row r="6672" spans="1:8">
      <c r="A6672" s="227" t="s">
        <v>131</v>
      </c>
      <c r="B6672" s="227" t="s">
        <v>112</v>
      </c>
      <c r="C6672" s="227" t="s">
        <v>107</v>
      </c>
      <c r="D6672" s="230">
        <v>42</v>
      </c>
      <c r="E6672" s="231">
        <v>5.6098432099999998E-3</v>
      </c>
      <c r="F6672" s="231">
        <v>1.14583309E-3</v>
      </c>
      <c r="G6672" s="231">
        <v>8.2919951E-4</v>
      </c>
      <c r="H6672" s="231">
        <v>3.6348101800000002E-3</v>
      </c>
    </row>
    <row r="6673" spans="1:8">
      <c r="A6673" s="227" t="s">
        <v>132</v>
      </c>
      <c r="B6673" s="227" t="s">
        <v>111</v>
      </c>
      <c r="C6673" s="227" t="s">
        <v>58</v>
      </c>
      <c r="D6673" s="230">
        <v>11164</v>
      </c>
      <c r="E6673" s="231">
        <v>6.1615561699999996E-3</v>
      </c>
      <c r="F6673" s="231">
        <v>9.7394398999999996E-4</v>
      </c>
      <c r="G6673" s="231">
        <v>1.0736091700000001E-3</v>
      </c>
      <c r="H6673" s="231">
        <v>4.1138708600000004E-3</v>
      </c>
    </row>
    <row r="6674" spans="1:8">
      <c r="A6674" s="227" t="s">
        <v>132</v>
      </c>
      <c r="B6674" s="227" t="s">
        <v>112</v>
      </c>
      <c r="C6674" s="227" t="s">
        <v>58</v>
      </c>
      <c r="D6674" s="230">
        <v>1433</v>
      </c>
      <c r="E6674" s="231">
        <v>5.7952266800000004E-3</v>
      </c>
      <c r="F6674" s="231">
        <v>9.7038853999999999E-4</v>
      </c>
      <c r="G6674" s="231">
        <v>1.07576673E-3</v>
      </c>
      <c r="H6674" s="231">
        <v>3.7489416999999998E-3</v>
      </c>
    </row>
    <row r="6675" spans="1:8">
      <c r="A6675" s="227" t="s">
        <v>132</v>
      </c>
      <c r="B6675" s="227" t="s">
        <v>111</v>
      </c>
      <c r="C6675" s="227" t="s">
        <v>63</v>
      </c>
      <c r="D6675" s="230">
        <v>183</v>
      </c>
      <c r="E6675" s="231">
        <v>6.2997113599999998E-3</v>
      </c>
      <c r="F6675" s="231">
        <v>1.3841451899999999E-3</v>
      </c>
      <c r="G6675" s="231">
        <v>8.9044448999999999E-4</v>
      </c>
      <c r="H6675" s="231">
        <v>4.0251211899999997E-3</v>
      </c>
    </row>
    <row r="6676" spans="1:8">
      <c r="A6676" s="227" t="s">
        <v>132</v>
      </c>
      <c r="B6676" s="227" t="s">
        <v>112</v>
      </c>
      <c r="C6676" s="227" t="s">
        <v>63</v>
      </c>
      <c r="D6676" s="230">
        <v>25</v>
      </c>
      <c r="E6676" s="231">
        <v>6.2370367999999999E-3</v>
      </c>
      <c r="F6676" s="231">
        <v>1.6217590200000001E-3</v>
      </c>
      <c r="G6676" s="231">
        <v>9.1898124000000005E-4</v>
      </c>
      <c r="H6676" s="231">
        <v>3.6962960500000002E-3</v>
      </c>
    </row>
    <row r="6677" spans="1:8">
      <c r="A6677" s="227" t="s">
        <v>132</v>
      </c>
      <c r="B6677" s="227" t="s">
        <v>111</v>
      </c>
      <c r="C6677" s="227" t="s">
        <v>64</v>
      </c>
      <c r="D6677" s="230">
        <v>140</v>
      </c>
      <c r="E6677" s="231">
        <v>6.7791003000000002E-3</v>
      </c>
      <c r="F6677" s="231">
        <v>1.40269485E-3</v>
      </c>
      <c r="G6677" s="231">
        <v>1.7340440600000001E-3</v>
      </c>
      <c r="H6677" s="231">
        <v>3.6423608599999999E-3</v>
      </c>
    </row>
    <row r="6678" spans="1:8">
      <c r="A6678" s="227" t="s">
        <v>132</v>
      </c>
      <c r="B6678" s="227" t="s">
        <v>112</v>
      </c>
      <c r="C6678" s="227" t="s">
        <v>64</v>
      </c>
      <c r="D6678" s="230">
        <v>21</v>
      </c>
      <c r="E6678" s="231">
        <v>5.7859344800000002E-3</v>
      </c>
      <c r="F6678" s="231">
        <v>1.00253504E-3</v>
      </c>
      <c r="G6678" s="231">
        <v>1.1507934100000001E-3</v>
      </c>
      <c r="H6678" s="231">
        <v>3.6326055099999998E-3</v>
      </c>
    </row>
    <row r="6679" spans="1:8">
      <c r="A6679" s="227" t="s">
        <v>132</v>
      </c>
      <c r="B6679" s="227" t="s">
        <v>111</v>
      </c>
      <c r="C6679" s="227" t="s">
        <v>65</v>
      </c>
      <c r="D6679" s="230">
        <v>145</v>
      </c>
      <c r="E6679" s="231">
        <v>5.4335885200000001E-3</v>
      </c>
      <c r="F6679" s="231">
        <v>9.4803617000000005E-4</v>
      </c>
      <c r="G6679" s="231">
        <v>4.8898443000000005E-4</v>
      </c>
      <c r="H6679" s="231">
        <v>3.9965674700000002E-3</v>
      </c>
    </row>
    <row r="6680" spans="1:8">
      <c r="A6680" s="227" t="s">
        <v>132</v>
      </c>
      <c r="B6680" s="227" t="s">
        <v>112</v>
      </c>
      <c r="C6680" s="227" t="s">
        <v>65</v>
      </c>
      <c r="D6680" s="230">
        <v>33</v>
      </c>
      <c r="E6680" s="231">
        <v>5.2998734799999999E-3</v>
      </c>
      <c r="F6680" s="231">
        <v>5.9623996999999995E-4</v>
      </c>
      <c r="G6680" s="231">
        <v>6.0606034E-4</v>
      </c>
      <c r="H6680" s="231">
        <v>4.0975727199999996E-3</v>
      </c>
    </row>
    <row r="6681" spans="1:8">
      <c r="A6681" s="227" t="s">
        <v>132</v>
      </c>
      <c r="B6681" s="227" t="s">
        <v>111</v>
      </c>
      <c r="C6681" s="227" t="s">
        <v>66</v>
      </c>
      <c r="D6681" s="230">
        <v>178</v>
      </c>
      <c r="E6681" s="231">
        <v>6.1835463700000001E-3</v>
      </c>
      <c r="F6681" s="231">
        <v>7.8918255999999997E-4</v>
      </c>
      <c r="G6681" s="231">
        <v>9.4328681000000001E-4</v>
      </c>
      <c r="H6681" s="231">
        <v>4.4510765199999996E-3</v>
      </c>
    </row>
    <row r="6682" spans="1:8">
      <c r="A6682" s="227" t="s">
        <v>132</v>
      </c>
      <c r="B6682" s="227" t="s">
        <v>112</v>
      </c>
      <c r="C6682" s="227" t="s">
        <v>66</v>
      </c>
      <c r="D6682" s="230">
        <v>16</v>
      </c>
      <c r="E6682" s="231">
        <v>6.68981457E-3</v>
      </c>
      <c r="F6682" s="231">
        <v>1.6644963900000001E-3</v>
      </c>
      <c r="G6682" s="231">
        <v>8.3260970999999998E-4</v>
      </c>
      <c r="H6682" s="231">
        <v>4.1927081100000003E-3</v>
      </c>
    </row>
    <row r="6683" spans="1:8">
      <c r="A6683" s="227" t="s">
        <v>132</v>
      </c>
      <c r="B6683" s="227" t="s">
        <v>111</v>
      </c>
      <c r="C6683" s="227" t="s">
        <v>67</v>
      </c>
      <c r="D6683" s="230">
        <v>188</v>
      </c>
      <c r="E6683" s="231">
        <v>6.7640610299999999E-3</v>
      </c>
      <c r="F6683" s="231">
        <v>7.3963233000000003E-4</v>
      </c>
      <c r="G6683" s="231">
        <v>1.52968604E-3</v>
      </c>
      <c r="H6683" s="231">
        <v>4.4947422000000004E-3</v>
      </c>
    </row>
    <row r="6684" spans="1:8">
      <c r="A6684" s="227" t="s">
        <v>132</v>
      </c>
      <c r="B6684" s="227" t="s">
        <v>112</v>
      </c>
      <c r="C6684" s="227" t="s">
        <v>67</v>
      </c>
      <c r="D6684" s="230">
        <v>14</v>
      </c>
      <c r="E6684" s="231">
        <v>5.3389548000000002E-3</v>
      </c>
      <c r="F6684" s="231">
        <v>7.0353818999999997E-4</v>
      </c>
      <c r="G6684" s="231">
        <v>1.23263868E-3</v>
      </c>
      <c r="H6684" s="231">
        <v>3.4027774699999999E-3</v>
      </c>
    </row>
    <row r="6685" spans="1:8">
      <c r="A6685" s="227" t="s">
        <v>132</v>
      </c>
      <c r="B6685" s="227" t="s">
        <v>111</v>
      </c>
      <c r="C6685" s="227" t="s">
        <v>68</v>
      </c>
      <c r="D6685" s="230">
        <v>196</v>
      </c>
      <c r="E6685" s="231">
        <v>7.16346585E-3</v>
      </c>
      <c r="F6685" s="231">
        <v>1.07827827E-3</v>
      </c>
      <c r="G6685" s="231">
        <v>1.1523287300000001E-3</v>
      </c>
      <c r="H6685" s="231">
        <v>4.9328583199999996E-3</v>
      </c>
    </row>
    <row r="6686" spans="1:8">
      <c r="A6686" s="227" t="s">
        <v>132</v>
      </c>
      <c r="B6686" s="227" t="s">
        <v>112</v>
      </c>
      <c r="C6686" s="227" t="s">
        <v>68</v>
      </c>
      <c r="D6686" s="230">
        <v>15</v>
      </c>
      <c r="E6686" s="231">
        <v>6.7631170699999996E-3</v>
      </c>
      <c r="F6686" s="231">
        <v>9.2206768000000004E-4</v>
      </c>
      <c r="G6686" s="231">
        <v>7.9552443000000005E-4</v>
      </c>
      <c r="H6686" s="231">
        <v>5.0455244799999998E-3</v>
      </c>
    </row>
    <row r="6687" spans="1:8">
      <c r="A6687" s="227" t="s">
        <v>132</v>
      </c>
      <c r="B6687" s="227" t="s">
        <v>111</v>
      </c>
      <c r="C6687" s="227" t="s">
        <v>69</v>
      </c>
      <c r="D6687" s="230">
        <v>166</v>
      </c>
      <c r="E6687" s="231">
        <v>4.6589131899999999E-3</v>
      </c>
      <c r="F6687" s="231">
        <v>8.6247744999999999E-4</v>
      </c>
      <c r="G6687" s="231">
        <v>5.0110140000000003E-4</v>
      </c>
      <c r="H6687" s="231">
        <v>3.2953338700000001E-3</v>
      </c>
    </row>
    <row r="6688" spans="1:8">
      <c r="A6688" s="227" t="s">
        <v>132</v>
      </c>
      <c r="B6688" s="227" t="s">
        <v>112</v>
      </c>
      <c r="C6688" s="227" t="s">
        <v>69</v>
      </c>
      <c r="D6688" s="230">
        <v>5</v>
      </c>
      <c r="E6688" s="231">
        <v>4.1249997099999996E-3</v>
      </c>
      <c r="F6688" s="231">
        <v>1.52777735E-3</v>
      </c>
      <c r="G6688" s="231">
        <v>1.7129609999999999E-4</v>
      </c>
      <c r="H6688" s="231">
        <v>2.4259256800000001E-3</v>
      </c>
    </row>
    <row r="6689" spans="1:8">
      <c r="A6689" s="227" t="s">
        <v>132</v>
      </c>
      <c r="B6689" s="227" t="s">
        <v>111</v>
      </c>
      <c r="C6689" s="227" t="s">
        <v>70</v>
      </c>
      <c r="D6689" s="230">
        <v>108</v>
      </c>
      <c r="E6689" s="231">
        <v>7.8770144799999997E-3</v>
      </c>
      <c r="F6689" s="231">
        <v>1.1934154399999999E-3</v>
      </c>
      <c r="G6689" s="231">
        <v>1.654235E-3</v>
      </c>
      <c r="H6689" s="231">
        <v>5.0293636300000003E-3</v>
      </c>
    </row>
    <row r="6690" spans="1:8">
      <c r="A6690" s="227" t="s">
        <v>132</v>
      </c>
      <c r="B6690" s="227" t="s">
        <v>112</v>
      </c>
      <c r="C6690" s="227" t="s">
        <v>70</v>
      </c>
      <c r="D6690" s="230">
        <v>21</v>
      </c>
      <c r="E6690" s="231">
        <v>7.2475746599999996E-3</v>
      </c>
      <c r="F6690" s="231">
        <v>8.9230574999999996E-4</v>
      </c>
      <c r="G6690" s="231">
        <v>1.6253304500000001E-3</v>
      </c>
      <c r="H6690" s="231">
        <v>4.7299381199999999E-3</v>
      </c>
    </row>
    <row r="6691" spans="1:8">
      <c r="A6691" s="227" t="s">
        <v>132</v>
      </c>
      <c r="B6691" s="227" t="s">
        <v>111</v>
      </c>
      <c r="C6691" s="227" t="s">
        <v>71</v>
      </c>
      <c r="D6691" s="230">
        <v>122</v>
      </c>
      <c r="E6691" s="231">
        <v>8.0513810599999996E-3</v>
      </c>
      <c r="F6691" s="231">
        <v>1.3302593099999999E-3</v>
      </c>
      <c r="G6691" s="231">
        <v>1.7103063899999999E-3</v>
      </c>
      <c r="H6691" s="231">
        <v>5.0108148599999998E-3</v>
      </c>
    </row>
    <row r="6692" spans="1:8">
      <c r="A6692" s="227" t="s">
        <v>132</v>
      </c>
      <c r="B6692" s="227" t="s">
        <v>112</v>
      </c>
      <c r="C6692" s="227" t="s">
        <v>71</v>
      </c>
      <c r="D6692" s="230">
        <v>20</v>
      </c>
      <c r="E6692" s="231">
        <v>6.5781247499999999E-3</v>
      </c>
      <c r="F6692" s="231">
        <v>8.3854138000000005E-4</v>
      </c>
      <c r="G6692" s="231">
        <v>1.44039329E-3</v>
      </c>
      <c r="H6692" s="231">
        <v>4.29918947E-3</v>
      </c>
    </row>
    <row r="6693" spans="1:8">
      <c r="A6693" s="227" t="s">
        <v>132</v>
      </c>
      <c r="B6693" s="227" t="s">
        <v>111</v>
      </c>
      <c r="C6693" s="227" t="s">
        <v>72</v>
      </c>
      <c r="D6693" s="230">
        <v>196</v>
      </c>
      <c r="E6693" s="231">
        <v>7.1301018000000001E-3</v>
      </c>
      <c r="F6693" s="231">
        <v>1.0184001500000001E-3</v>
      </c>
      <c r="G6693" s="231">
        <v>1.5646846900000001E-3</v>
      </c>
      <c r="H6693" s="231">
        <v>4.5470164899999999E-3</v>
      </c>
    </row>
    <row r="6694" spans="1:8">
      <c r="A6694" s="227" t="s">
        <v>132</v>
      </c>
      <c r="B6694" s="227" t="s">
        <v>112</v>
      </c>
      <c r="C6694" s="227" t="s">
        <v>72</v>
      </c>
      <c r="D6694" s="230">
        <v>12</v>
      </c>
      <c r="E6694" s="231">
        <v>7.2926309500000001E-3</v>
      </c>
      <c r="F6694" s="231">
        <v>8.7480681999999998E-4</v>
      </c>
      <c r="G6694" s="231">
        <v>1.6647374299999999E-3</v>
      </c>
      <c r="H6694" s="231">
        <v>4.7530861600000003E-3</v>
      </c>
    </row>
    <row r="6695" spans="1:8">
      <c r="A6695" s="227" t="s">
        <v>132</v>
      </c>
      <c r="B6695" s="227" t="s">
        <v>111</v>
      </c>
      <c r="C6695" s="227" t="s">
        <v>73</v>
      </c>
      <c r="D6695" s="230">
        <v>383</v>
      </c>
      <c r="E6695" s="231">
        <v>7.3894265599999997E-3</v>
      </c>
      <c r="F6695" s="231">
        <v>6.6543346999999996E-4</v>
      </c>
      <c r="G6695" s="231">
        <v>1.93217509E-3</v>
      </c>
      <c r="H6695" s="231">
        <v>4.79181752E-3</v>
      </c>
    </row>
    <row r="6696" spans="1:8">
      <c r="A6696" s="227" t="s">
        <v>132</v>
      </c>
      <c r="B6696" s="227" t="s">
        <v>112</v>
      </c>
      <c r="C6696" s="227" t="s">
        <v>73</v>
      </c>
      <c r="D6696" s="230">
        <v>72</v>
      </c>
      <c r="E6696" s="231">
        <v>6.7472027099999997E-3</v>
      </c>
      <c r="F6696" s="231">
        <v>7.7594497999999997E-4</v>
      </c>
      <c r="G6696" s="231">
        <v>1.78626521E-3</v>
      </c>
      <c r="H6696" s="231">
        <v>4.1849920799999999E-3</v>
      </c>
    </row>
    <row r="6697" spans="1:8">
      <c r="A6697" s="227" t="s">
        <v>132</v>
      </c>
      <c r="B6697" s="227" t="s">
        <v>111</v>
      </c>
      <c r="C6697" s="227" t="s">
        <v>74</v>
      </c>
      <c r="D6697" s="230">
        <v>326</v>
      </c>
      <c r="E6697" s="231">
        <v>7.5902136100000003E-3</v>
      </c>
      <c r="F6697" s="231">
        <v>8.3926213000000004E-4</v>
      </c>
      <c r="G6697" s="231">
        <v>1.6111747699999999E-3</v>
      </c>
      <c r="H6697" s="231">
        <v>5.1397762300000004E-3</v>
      </c>
    </row>
    <row r="6698" spans="1:8">
      <c r="A6698" s="227" t="s">
        <v>132</v>
      </c>
      <c r="B6698" s="227" t="s">
        <v>112</v>
      </c>
      <c r="C6698" s="227" t="s">
        <v>74</v>
      </c>
      <c r="D6698" s="230">
        <v>55</v>
      </c>
      <c r="E6698" s="231">
        <v>7.1123734499999999E-3</v>
      </c>
      <c r="F6698" s="231">
        <v>8.4301324E-4</v>
      </c>
      <c r="G6698" s="231">
        <v>1.43181796E-3</v>
      </c>
      <c r="H6698" s="231">
        <v>4.83754183E-3</v>
      </c>
    </row>
    <row r="6699" spans="1:8">
      <c r="A6699" s="227" t="s">
        <v>132</v>
      </c>
      <c r="B6699" s="227" t="s">
        <v>111</v>
      </c>
      <c r="C6699" s="227" t="s">
        <v>75</v>
      </c>
      <c r="D6699" s="230">
        <v>172</v>
      </c>
      <c r="E6699" s="231">
        <v>6.2725422899999996E-3</v>
      </c>
      <c r="F6699" s="231">
        <v>6.0555261999999999E-4</v>
      </c>
      <c r="G6699" s="231">
        <v>1.0774653199999999E-3</v>
      </c>
      <c r="H6699" s="231">
        <v>4.5895238799999998E-3</v>
      </c>
    </row>
    <row r="6700" spans="1:8">
      <c r="A6700" s="227" t="s">
        <v>132</v>
      </c>
      <c r="B6700" s="227" t="s">
        <v>112</v>
      </c>
      <c r="C6700" s="227" t="s">
        <v>75</v>
      </c>
      <c r="D6700" s="230">
        <v>11</v>
      </c>
      <c r="E6700" s="231">
        <v>5.8996210099999998E-3</v>
      </c>
      <c r="F6700" s="231">
        <v>6.1026912000000004E-4</v>
      </c>
      <c r="G6700" s="231">
        <v>1.1910772000000001E-3</v>
      </c>
      <c r="H6700" s="231">
        <v>4.0982742299999998E-3</v>
      </c>
    </row>
    <row r="6701" spans="1:8">
      <c r="A6701" s="227" t="s">
        <v>132</v>
      </c>
      <c r="B6701" s="227" t="s">
        <v>111</v>
      </c>
      <c r="C6701" s="227" t="s">
        <v>76</v>
      </c>
      <c r="D6701" s="230">
        <v>148</v>
      </c>
      <c r="E6701" s="231">
        <v>5.9805115299999996E-3</v>
      </c>
      <c r="F6701" s="231">
        <v>1.1133005699999999E-3</v>
      </c>
      <c r="G6701" s="231">
        <v>1.3589367899999999E-3</v>
      </c>
      <c r="H6701" s="231">
        <v>3.50827367E-3</v>
      </c>
    </row>
    <row r="6702" spans="1:8">
      <c r="A6702" s="227" t="s">
        <v>132</v>
      </c>
      <c r="B6702" s="227" t="s">
        <v>112</v>
      </c>
      <c r="C6702" s="227" t="s">
        <v>76</v>
      </c>
      <c r="D6702" s="230">
        <v>38</v>
      </c>
      <c r="E6702" s="231">
        <v>5.8275460400000001E-3</v>
      </c>
      <c r="F6702" s="231">
        <v>1.08308937E-3</v>
      </c>
      <c r="G6702" s="231">
        <v>1.0998413800000001E-3</v>
      </c>
      <c r="H6702" s="231">
        <v>3.6446148500000001E-3</v>
      </c>
    </row>
    <row r="6703" spans="1:8">
      <c r="A6703" s="227" t="s">
        <v>132</v>
      </c>
      <c r="B6703" s="227" t="s">
        <v>111</v>
      </c>
      <c r="C6703" s="227" t="s">
        <v>77</v>
      </c>
      <c r="D6703" s="230">
        <v>326</v>
      </c>
      <c r="E6703" s="231">
        <v>6.5723696999999996E-3</v>
      </c>
      <c r="F6703" s="231">
        <v>8.5257588000000001E-4</v>
      </c>
      <c r="G6703" s="231">
        <v>1.40067574E-3</v>
      </c>
      <c r="H6703" s="231">
        <v>4.3191175800000002E-3</v>
      </c>
    </row>
    <row r="6704" spans="1:8">
      <c r="A6704" s="227" t="s">
        <v>132</v>
      </c>
      <c r="B6704" s="227" t="s">
        <v>112</v>
      </c>
      <c r="C6704" s="227" t="s">
        <v>77</v>
      </c>
      <c r="D6704" s="230">
        <v>51</v>
      </c>
      <c r="E6704" s="231">
        <v>6.1190538900000001E-3</v>
      </c>
      <c r="F6704" s="231">
        <v>7.9611448999999999E-4</v>
      </c>
      <c r="G6704" s="231">
        <v>1.84141225E-3</v>
      </c>
      <c r="H6704" s="231">
        <v>3.4815266100000001E-3</v>
      </c>
    </row>
    <row r="6705" spans="1:8">
      <c r="A6705" s="227" t="s">
        <v>132</v>
      </c>
      <c r="B6705" s="227" t="s">
        <v>111</v>
      </c>
      <c r="C6705" s="227" t="s">
        <v>78</v>
      </c>
      <c r="D6705" s="230">
        <v>114</v>
      </c>
      <c r="E6705" s="231">
        <v>6.8088041700000001E-3</v>
      </c>
      <c r="F6705" s="231">
        <v>9.4937837999999996E-4</v>
      </c>
      <c r="G6705" s="231">
        <v>1.6562091600000001E-3</v>
      </c>
      <c r="H6705" s="231">
        <v>4.2032161300000004E-3</v>
      </c>
    </row>
    <row r="6706" spans="1:8">
      <c r="A6706" s="227" t="s">
        <v>132</v>
      </c>
      <c r="B6706" s="227" t="s">
        <v>112</v>
      </c>
      <c r="C6706" s="227" t="s">
        <v>78</v>
      </c>
      <c r="D6706" s="230">
        <v>15</v>
      </c>
      <c r="E6706" s="231">
        <v>6.5316355900000003E-3</v>
      </c>
      <c r="F6706" s="231">
        <v>1.15586393E-3</v>
      </c>
      <c r="G6706" s="231">
        <v>1.59336397E-3</v>
      </c>
      <c r="H6706" s="231">
        <v>3.78240717E-3</v>
      </c>
    </row>
    <row r="6707" spans="1:8">
      <c r="A6707" s="227" t="s">
        <v>132</v>
      </c>
      <c r="B6707" s="227" t="s">
        <v>111</v>
      </c>
      <c r="C6707" s="227" t="s">
        <v>79</v>
      </c>
      <c r="D6707" s="230">
        <v>1402</v>
      </c>
      <c r="E6707" s="231">
        <v>4.5205425100000004E-3</v>
      </c>
      <c r="F6707" s="231">
        <v>9.8768435000000008E-4</v>
      </c>
      <c r="G6707" s="231">
        <v>7.0029729000000004E-4</v>
      </c>
      <c r="H6707" s="231">
        <v>2.8325603900000002E-3</v>
      </c>
    </row>
    <row r="6708" spans="1:8">
      <c r="A6708" s="227" t="s">
        <v>132</v>
      </c>
      <c r="B6708" s="227" t="s">
        <v>112</v>
      </c>
      <c r="C6708" s="227" t="s">
        <v>79</v>
      </c>
      <c r="D6708" s="230">
        <v>232</v>
      </c>
      <c r="E6708" s="231">
        <v>4.4459408299999999E-3</v>
      </c>
      <c r="F6708" s="231">
        <v>9.4662931999999996E-4</v>
      </c>
      <c r="G6708" s="231">
        <v>6.3732217000000003E-4</v>
      </c>
      <c r="H6708" s="231">
        <v>2.8619888900000001E-3</v>
      </c>
    </row>
    <row r="6709" spans="1:8">
      <c r="A6709" s="227" t="s">
        <v>132</v>
      </c>
      <c r="B6709" s="227" t="s">
        <v>111</v>
      </c>
      <c r="C6709" s="227" t="s">
        <v>80</v>
      </c>
      <c r="D6709" s="230">
        <v>692</v>
      </c>
      <c r="E6709" s="231">
        <v>4.9530176900000004E-3</v>
      </c>
      <c r="F6709" s="231">
        <v>1.0277005899999999E-3</v>
      </c>
      <c r="G6709" s="231">
        <v>5.1772215000000003E-4</v>
      </c>
      <c r="H6709" s="231">
        <v>3.4075944900000001E-3</v>
      </c>
    </row>
    <row r="6710" spans="1:8">
      <c r="A6710" s="227" t="s">
        <v>132</v>
      </c>
      <c r="B6710" s="227" t="s">
        <v>112</v>
      </c>
      <c r="C6710" s="227" t="s">
        <v>80</v>
      </c>
      <c r="D6710" s="230">
        <v>92</v>
      </c>
      <c r="E6710" s="231">
        <v>4.9207425200000002E-3</v>
      </c>
      <c r="F6710" s="231">
        <v>9.4680929999999995E-4</v>
      </c>
      <c r="G6710" s="231">
        <v>5.2032984000000004E-4</v>
      </c>
      <c r="H6710" s="231">
        <v>3.4536028199999998E-3</v>
      </c>
    </row>
    <row r="6711" spans="1:8">
      <c r="A6711" s="227" t="s">
        <v>132</v>
      </c>
      <c r="B6711" s="227" t="s">
        <v>111</v>
      </c>
      <c r="C6711" s="227" t="s">
        <v>119</v>
      </c>
      <c r="D6711" s="230">
        <v>315</v>
      </c>
      <c r="E6711" s="231">
        <v>6.4623380900000003E-3</v>
      </c>
      <c r="F6711" s="231">
        <v>1.1409095199999999E-3</v>
      </c>
      <c r="G6711" s="231">
        <v>1.0066502500000001E-3</v>
      </c>
      <c r="H6711" s="231">
        <v>4.3147778299999998E-3</v>
      </c>
    </row>
    <row r="6712" spans="1:8">
      <c r="A6712" s="227" t="s">
        <v>132</v>
      </c>
      <c r="B6712" s="227" t="s">
        <v>112</v>
      </c>
      <c r="C6712" s="227" t="s">
        <v>119</v>
      </c>
      <c r="D6712" s="230">
        <v>37</v>
      </c>
      <c r="E6712" s="231">
        <v>6.4320567999999996E-3</v>
      </c>
      <c r="F6712" s="231">
        <v>9.5877101000000004E-4</v>
      </c>
      <c r="G6712" s="231">
        <v>1.31506478E-3</v>
      </c>
      <c r="H6712" s="231">
        <v>4.1582204899999996E-3</v>
      </c>
    </row>
    <row r="6713" spans="1:8">
      <c r="A6713" s="227" t="s">
        <v>132</v>
      </c>
      <c r="B6713" s="227" t="s">
        <v>111</v>
      </c>
      <c r="C6713" s="227" t="s">
        <v>82</v>
      </c>
      <c r="D6713" s="230">
        <v>155</v>
      </c>
      <c r="E6713" s="231">
        <v>7.4519113699999997E-3</v>
      </c>
      <c r="F6713" s="231">
        <v>1.1720427600000001E-3</v>
      </c>
      <c r="G6713" s="231">
        <v>1.9626640300000001E-3</v>
      </c>
      <c r="H6713" s="231">
        <v>4.3172040700000004E-3</v>
      </c>
    </row>
    <row r="6714" spans="1:8">
      <c r="A6714" s="227" t="s">
        <v>132</v>
      </c>
      <c r="B6714" s="227" t="s">
        <v>112</v>
      </c>
      <c r="C6714" s="227" t="s">
        <v>82</v>
      </c>
      <c r="D6714" s="230">
        <v>17</v>
      </c>
      <c r="E6714" s="231">
        <v>6.7068353299999999E-3</v>
      </c>
      <c r="F6714" s="231">
        <v>1.1322164899999999E-3</v>
      </c>
      <c r="G6714" s="231">
        <v>2.30868716E-3</v>
      </c>
      <c r="H6714" s="231">
        <v>3.2659311200000001E-3</v>
      </c>
    </row>
    <row r="6715" spans="1:8">
      <c r="A6715" s="227" t="s">
        <v>132</v>
      </c>
      <c r="B6715" s="227" t="s">
        <v>111</v>
      </c>
      <c r="C6715" s="227" t="s">
        <v>83</v>
      </c>
      <c r="D6715" s="230">
        <v>169</v>
      </c>
      <c r="E6715" s="231">
        <v>5.3477014E-3</v>
      </c>
      <c r="F6715" s="231">
        <v>9.0175024999999997E-4</v>
      </c>
      <c r="G6715" s="231">
        <v>9.3256877999999997E-4</v>
      </c>
      <c r="H6715" s="231">
        <v>3.51338183E-3</v>
      </c>
    </row>
    <row r="6716" spans="1:8">
      <c r="A6716" s="227" t="s">
        <v>132</v>
      </c>
      <c r="B6716" s="227" t="s">
        <v>112</v>
      </c>
      <c r="C6716" s="227" t="s">
        <v>83</v>
      </c>
      <c r="D6716" s="230">
        <v>19</v>
      </c>
      <c r="E6716" s="231">
        <v>5.1973681600000002E-3</v>
      </c>
      <c r="F6716" s="231">
        <v>8.4247053000000005E-4</v>
      </c>
      <c r="G6716" s="231">
        <v>9.630846E-4</v>
      </c>
      <c r="H6716" s="231">
        <v>3.3918125999999999E-3</v>
      </c>
    </row>
    <row r="6717" spans="1:8">
      <c r="A6717" s="227" t="s">
        <v>132</v>
      </c>
      <c r="B6717" s="227" t="s">
        <v>111</v>
      </c>
      <c r="C6717" s="227" t="s">
        <v>84</v>
      </c>
      <c r="D6717" s="230">
        <v>215</v>
      </c>
      <c r="E6717" s="231">
        <v>6.4087529899999997E-3</v>
      </c>
      <c r="F6717" s="231">
        <v>9.9262466000000008E-4</v>
      </c>
      <c r="G6717" s="231">
        <v>1.2159235300000001E-3</v>
      </c>
      <c r="H6717" s="231">
        <v>4.2002043300000003E-3</v>
      </c>
    </row>
    <row r="6718" spans="1:8">
      <c r="A6718" s="227" t="s">
        <v>132</v>
      </c>
      <c r="B6718" s="227" t="s">
        <v>112</v>
      </c>
      <c r="C6718" s="227" t="s">
        <v>84</v>
      </c>
      <c r="D6718" s="230">
        <v>22</v>
      </c>
      <c r="E6718" s="231">
        <v>5.7007572799999996E-3</v>
      </c>
      <c r="F6718" s="231">
        <v>1.1032193699999999E-3</v>
      </c>
      <c r="G6718" s="231">
        <v>1.0327227799999999E-3</v>
      </c>
      <c r="H6718" s="231">
        <v>3.5648145399999999E-3</v>
      </c>
    </row>
    <row r="6719" spans="1:8">
      <c r="A6719" s="227" t="s">
        <v>132</v>
      </c>
      <c r="B6719" s="227" t="s">
        <v>111</v>
      </c>
      <c r="C6719" s="227" t="s">
        <v>86</v>
      </c>
      <c r="D6719" s="230">
        <v>1</v>
      </c>
      <c r="E6719" s="231">
        <v>7.0023145800000002E-3</v>
      </c>
      <c r="F6719" s="231">
        <v>1.2268513799999999E-3</v>
      </c>
      <c r="G6719" s="231">
        <v>4.9421291600000002E-3</v>
      </c>
      <c r="H6719" s="231">
        <v>8.3333332999999999E-4</v>
      </c>
    </row>
    <row r="6720" spans="1:8">
      <c r="A6720" s="227" t="s">
        <v>132</v>
      </c>
      <c r="B6720" s="227" t="s">
        <v>112</v>
      </c>
      <c r="C6720" s="227" t="s">
        <v>86</v>
      </c>
      <c r="D6720" s="230">
        <v>1</v>
      </c>
      <c r="E6720" s="231">
        <v>8.2986111099999996E-3</v>
      </c>
      <c r="F6720" s="231">
        <v>3.5763888800000002E-3</v>
      </c>
      <c r="G6720" s="231">
        <v>2.6504624999999999E-3</v>
      </c>
      <c r="H6720" s="231">
        <v>2.0717590200000002E-3</v>
      </c>
    </row>
    <row r="6721" spans="1:8">
      <c r="A6721" s="227" t="s">
        <v>132</v>
      </c>
      <c r="B6721" s="227" t="s">
        <v>111</v>
      </c>
      <c r="C6721" s="227" t="s">
        <v>87</v>
      </c>
      <c r="D6721" s="230">
        <v>293</v>
      </c>
      <c r="E6721" s="231">
        <v>6.9331466600000002E-3</v>
      </c>
      <c r="F6721" s="231">
        <v>8.4289255999999996E-4</v>
      </c>
      <c r="G6721" s="231">
        <v>1.4119972699999999E-3</v>
      </c>
      <c r="H6721" s="231">
        <v>4.6782562900000001E-3</v>
      </c>
    </row>
    <row r="6722" spans="1:8">
      <c r="A6722" s="227" t="s">
        <v>132</v>
      </c>
      <c r="B6722" s="227" t="s">
        <v>112</v>
      </c>
      <c r="C6722" s="227" t="s">
        <v>87</v>
      </c>
      <c r="D6722" s="230">
        <v>29</v>
      </c>
      <c r="E6722" s="231">
        <v>6.2915068099999999E-3</v>
      </c>
      <c r="F6722" s="231">
        <v>8.3333308000000002E-4</v>
      </c>
      <c r="G6722" s="231">
        <v>1.1546134699999999E-3</v>
      </c>
      <c r="H6722" s="231">
        <v>4.3035597899999996E-3</v>
      </c>
    </row>
    <row r="6723" spans="1:8">
      <c r="A6723" s="227" t="s">
        <v>132</v>
      </c>
      <c r="B6723" s="227" t="s">
        <v>111</v>
      </c>
      <c r="C6723" s="227" t="s">
        <v>88</v>
      </c>
      <c r="D6723" s="230">
        <v>407</v>
      </c>
      <c r="E6723" s="231">
        <v>5.4249986099999996E-3</v>
      </c>
      <c r="F6723" s="231">
        <v>9.8885793000000007E-4</v>
      </c>
      <c r="G6723" s="231">
        <v>6.8181795000000003E-4</v>
      </c>
      <c r="H6723" s="231">
        <v>3.7543222699999998E-3</v>
      </c>
    </row>
    <row r="6724" spans="1:8">
      <c r="A6724" s="227" t="s">
        <v>132</v>
      </c>
      <c r="B6724" s="227" t="s">
        <v>112</v>
      </c>
      <c r="C6724" s="227" t="s">
        <v>88</v>
      </c>
      <c r="D6724" s="230">
        <v>54</v>
      </c>
      <c r="E6724" s="231">
        <v>5.8446928099999997E-3</v>
      </c>
      <c r="F6724" s="231">
        <v>1.1359737E-3</v>
      </c>
      <c r="G6724" s="231">
        <v>6.9808784999999998E-4</v>
      </c>
      <c r="H6724" s="231">
        <v>4.01063073E-3</v>
      </c>
    </row>
    <row r="6725" spans="1:8">
      <c r="A6725" s="227" t="s">
        <v>132</v>
      </c>
      <c r="B6725" s="227" t="s">
        <v>111</v>
      </c>
      <c r="C6725" s="227" t="s">
        <v>89</v>
      </c>
      <c r="D6725" s="230">
        <v>195</v>
      </c>
      <c r="E6725" s="231">
        <v>6.7183639600000003E-3</v>
      </c>
      <c r="F6725" s="231">
        <v>1.1927229600000001E-3</v>
      </c>
      <c r="G6725" s="231">
        <v>1.0087841900000001E-3</v>
      </c>
      <c r="H6725" s="231">
        <v>4.5168563799999999E-3</v>
      </c>
    </row>
    <row r="6726" spans="1:8">
      <c r="A6726" s="227" t="s">
        <v>132</v>
      </c>
      <c r="B6726" s="227" t="s">
        <v>112</v>
      </c>
      <c r="C6726" s="227" t="s">
        <v>89</v>
      </c>
      <c r="D6726" s="230">
        <v>26</v>
      </c>
      <c r="E6726" s="231">
        <v>5.1816237600000002E-3</v>
      </c>
      <c r="F6726" s="231">
        <v>1.1146721300000001E-3</v>
      </c>
      <c r="G6726" s="231">
        <v>8.5559087999999999E-4</v>
      </c>
      <c r="H6726" s="231">
        <v>3.2113601399999998E-3</v>
      </c>
    </row>
    <row r="6727" spans="1:8">
      <c r="A6727" s="227" t="s">
        <v>132</v>
      </c>
      <c r="B6727" s="227" t="s">
        <v>111</v>
      </c>
      <c r="C6727" s="227" t="s">
        <v>90</v>
      </c>
      <c r="D6727" s="230">
        <v>207</v>
      </c>
      <c r="E6727" s="231">
        <v>7.2750042299999998E-3</v>
      </c>
      <c r="F6727" s="231">
        <v>8.9193034999999999E-4</v>
      </c>
      <c r="G6727" s="231">
        <v>1.56199654E-3</v>
      </c>
      <c r="H6727" s="231">
        <v>4.8210768699999997E-3</v>
      </c>
    </row>
    <row r="6728" spans="1:8">
      <c r="A6728" s="227" t="s">
        <v>132</v>
      </c>
      <c r="B6728" s="227" t="s">
        <v>112</v>
      </c>
      <c r="C6728" s="227" t="s">
        <v>90</v>
      </c>
      <c r="D6728" s="230">
        <v>15</v>
      </c>
      <c r="E6728" s="231">
        <v>8.0270059599999999E-3</v>
      </c>
      <c r="F6728" s="231">
        <v>8.2253058999999995E-4</v>
      </c>
      <c r="G6728" s="231">
        <v>1.73533934E-3</v>
      </c>
      <c r="H6728" s="231">
        <v>5.4691355500000004E-3</v>
      </c>
    </row>
    <row r="6729" spans="1:8">
      <c r="A6729" s="227" t="s">
        <v>132</v>
      </c>
      <c r="B6729" s="227" t="s">
        <v>111</v>
      </c>
      <c r="C6729" s="227" t="s">
        <v>91</v>
      </c>
      <c r="D6729" s="230">
        <v>235</v>
      </c>
      <c r="E6729" s="231">
        <v>5.13962742E-3</v>
      </c>
      <c r="F6729" s="231">
        <v>1.13642608E-3</v>
      </c>
      <c r="G6729" s="231">
        <v>5.4467074E-4</v>
      </c>
      <c r="H6729" s="231">
        <v>3.4585300900000001E-3</v>
      </c>
    </row>
    <row r="6730" spans="1:8">
      <c r="A6730" s="227" t="s">
        <v>132</v>
      </c>
      <c r="B6730" s="227" t="s">
        <v>112</v>
      </c>
      <c r="C6730" s="227" t="s">
        <v>91</v>
      </c>
      <c r="D6730" s="230">
        <v>39</v>
      </c>
      <c r="E6730" s="231">
        <v>4.5717590199999998E-3</v>
      </c>
      <c r="F6730" s="231">
        <v>1.14316208E-3</v>
      </c>
      <c r="G6730" s="231">
        <v>5.8434209999999999E-4</v>
      </c>
      <c r="H6730" s="231">
        <v>2.84425423E-3</v>
      </c>
    </row>
    <row r="6731" spans="1:8">
      <c r="A6731" s="227" t="s">
        <v>132</v>
      </c>
      <c r="B6731" s="227" t="s">
        <v>111</v>
      </c>
      <c r="C6731" s="227" t="s">
        <v>92</v>
      </c>
      <c r="D6731" s="230">
        <v>234</v>
      </c>
      <c r="E6731" s="231">
        <v>7.1886373999999996E-3</v>
      </c>
      <c r="F6731" s="231">
        <v>7.8540456999999996E-4</v>
      </c>
      <c r="G6731" s="231">
        <v>1.4207420900000001E-3</v>
      </c>
      <c r="H6731" s="231">
        <v>4.9824902599999998E-3</v>
      </c>
    </row>
    <row r="6732" spans="1:8">
      <c r="A6732" s="227" t="s">
        <v>132</v>
      </c>
      <c r="B6732" s="227" t="s">
        <v>112</v>
      </c>
      <c r="C6732" s="227" t="s">
        <v>92</v>
      </c>
      <c r="D6732" s="230">
        <v>33</v>
      </c>
      <c r="E6732" s="231">
        <v>6.7420732600000002E-3</v>
      </c>
      <c r="F6732" s="231">
        <v>8.4981737000000004E-4</v>
      </c>
      <c r="G6732" s="231">
        <v>1.3667926700000001E-3</v>
      </c>
      <c r="H6732" s="231">
        <v>4.5254627399999997E-3</v>
      </c>
    </row>
    <row r="6733" spans="1:8">
      <c r="A6733" s="227" t="s">
        <v>132</v>
      </c>
      <c r="B6733" s="227" t="s">
        <v>111</v>
      </c>
      <c r="C6733" s="227" t="s">
        <v>93</v>
      </c>
      <c r="D6733" s="230">
        <v>166</v>
      </c>
      <c r="E6733" s="231">
        <v>8.3900181800000001E-3</v>
      </c>
      <c r="F6733" s="231">
        <v>1.22238931E-3</v>
      </c>
      <c r="G6733" s="231">
        <v>1.7424557099999999E-3</v>
      </c>
      <c r="H6733" s="231">
        <v>5.4251726499999998E-3</v>
      </c>
    </row>
    <row r="6734" spans="1:8">
      <c r="A6734" s="227" t="s">
        <v>132</v>
      </c>
      <c r="B6734" s="227" t="s">
        <v>112</v>
      </c>
      <c r="C6734" s="227" t="s">
        <v>93</v>
      </c>
      <c r="D6734" s="230">
        <v>34</v>
      </c>
      <c r="E6734" s="231">
        <v>9.1227530099999999E-3</v>
      </c>
      <c r="F6734" s="231">
        <v>1.0998772400000001E-3</v>
      </c>
      <c r="G6734" s="231">
        <v>2.46323506E-3</v>
      </c>
      <c r="H6734" s="231">
        <v>5.55964029E-3</v>
      </c>
    </row>
    <row r="6735" spans="1:8">
      <c r="A6735" s="227" t="s">
        <v>132</v>
      </c>
      <c r="B6735" s="227" t="s">
        <v>111</v>
      </c>
      <c r="C6735" s="227" t="s">
        <v>94</v>
      </c>
      <c r="D6735" s="230">
        <v>161</v>
      </c>
      <c r="E6735" s="231">
        <v>7.04875465E-3</v>
      </c>
      <c r="F6735" s="231">
        <v>1.21959088E-3</v>
      </c>
      <c r="G6735" s="231">
        <v>1.28615976E-3</v>
      </c>
      <c r="H6735" s="231">
        <v>4.5430035299999999E-3</v>
      </c>
    </row>
    <row r="6736" spans="1:8">
      <c r="A6736" s="227" t="s">
        <v>132</v>
      </c>
      <c r="B6736" s="227" t="s">
        <v>112</v>
      </c>
      <c r="C6736" s="227" t="s">
        <v>94</v>
      </c>
      <c r="D6736" s="230">
        <v>28</v>
      </c>
      <c r="E6736" s="231">
        <v>7.22056847E-3</v>
      </c>
      <c r="F6736" s="231">
        <v>1.1235116699999999E-3</v>
      </c>
      <c r="G6736" s="231">
        <v>1.4785876599999999E-3</v>
      </c>
      <c r="H6736" s="231">
        <v>4.6184687200000003E-3</v>
      </c>
    </row>
    <row r="6737" spans="1:8">
      <c r="A6737" s="227" t="s">
        <v>132</v>
      </c>
      <c r="B6737" s="227" t="s">
        <v>111</v>
      </c>
      <c r="C6737" s="227" t="s">
        <v>95</v>
      </c>
      <c r="D6737" s="230">
        <v>105</v>
      </c>
      <c r="E6737" s="231">
        <v>8.8786373099999996E-3</v>
      </c>
      <c r="F6737" s="231">
        <v>9.2879162999999997E-4</v>
      </c>
      <c r="G6737" s="231">
        <v>1.6094574500000001E-3</v>
      </c>
      <c r="H6737" s="231">
        <v>6.3403877799999998E-3</v>
      </c>
    </row>
    <row r="6738" spans="1:8">
      <c r="A6738" s="227" t="s">
        <v>132</v>
      </c>
      <c r="B6738" s="227" t="s">
        <v>112</v>
      </c>
      <c r="C6738" s="227" t="s">
        <v>95</v>
      </c>
      <c r="D6738" s="230">
        <v>6</v>
      </c>
      <c r="E6738" s="231">
        <v>9.5158175899999996E-3</v>
      </c>
      <c r="F6738" s="231">
        <v>1.00501504E-3</v>
      </c>
      <c r="G6738" s="231">
        <v>2.4652775400000001E-3</v>
      </c>
      <c r="H6738" s="231">
        <v>6.0455246400000001E-3</v>
      </c>
    </row>
    <row r="6739" spans="1:8">
      <c r="A6739" s="227" t="s">
        <v>132</v>
      </c>
      <c r="B6739" s="227" t="s">
        <v>111</v>
      </c>
      <c r="C6739" s="227" t="s">
        <v>96</v>
      </c>
      <c r="D6739" s="230">
        <v>252</v>
      </c>
      <c r="E6739" s="231">
        <v>6.5125750900000001E-3</v>
      </c>
      <c r="F6739" s="231">
        <v>9.9454341999999992E-4</v>
      </c>
      <c r="G6739" s="231">
        <v>1.10716099E-3</v>
      </c>
      <c r="H6739" s="231">
        <v>4.4108702099999999E-3</v>
      </c>
    </row>
    <row r="6740" spans="1:8">
      <c r="A6740" s="227" t="s">
        <v>132</v>
      </c>
      <c r="B6740" s="227" t="s">
        <v>112</v>
      </c>
      <c r="C6740" s="227" t="s">
        <v>96</v>
      </c>
      <c r="D6740" s="230">
        <v>33</v>
      </c>
      <c r="E6740" s="231">
        <v>6.34469675E-3</v>
      </c>
      <c r="F6740" s="231">
        <v>9.1715746000000005E-4</v>
      </c>
      <c r="G6740" s="231">
        <v>1.3955524999999999E-3</v>
      </c>
      <c r="H6740" s="231">
        <v>4.0319863499999999E-3</v>
      </c>
    </row>
    <row r="6741" spans="1:8">
      <c r="A6741" s="227" t="s">
        <v>132</v>
      </c>
      <c r="B6741" s="227" t="s">
        <v>111</v>
      </c>
      <c r="C6741" s="227" t="s">
        <v>97</v>
      </c>
      <c r="D6741" s="230">
        <v>125</v>
      </c>
      <c r="E6741" s="231">
        <v>7.1824997599999997E-3</v>
      </c>
      <c r="F6741" s="231">
        <v>9.5462940000000005E-4</v>
      </c>
      <c r="G6741" s="231">
        <v>1.20527756E-3</v>
      </c>
      <c r="H6741" s="231">
        <v>5.0225923399999997E-3</v>
      </c>
    </row>
    <row r="6742" spans="1:8">
      <c r="A6742" s="227" t="s">
        <v>132</v>
      </c>
      <c r="B6742" s="227" t="s">
        <v>112</v>
      </c>
      <c r="C6742" s="227" t="s">
        <v>97</v>
      </c>
      <c r="D6742" s="230">
        <v>21</v>
      </c>
      <c r="E6742" s="231">
        <v>5.6762563399999997E-3</v>
      </c>
      <c r="F6742" s="231">
        <v>8.4876519999999998E-4</v>
      </c>
      <c r="G6742" s="231">
        <v>1.0962298799999999E-3</v>
      </c>
      <c r="H6742" s="231">
        <v>3.7312607400000002E-3</v>
      </c>
    </row>
    <row r="6743" spans="1:8">
      <c r="A6743" s="227" t="s">
        <v>132</v>
      </c>
      <c r="B6743" s="227" t="s">
        <v>111</v>
      </c>
      <c r="C6743" s="227" t="s">
        <v>98</v>
      </c>
      <c r="D6743" s="230">
        <v>125</v>
      </c>
      <c r="E6743" s="231">
        <v>8.2261108499999992E-3</v>
      </c>
      <c r="F6743" s="231">
        <v>3.2694420999999999E-4</v>
      </c>
      <c r="G6743" s="231">
        <v>1.9359256900000001E-3</v>
      </c>
      <c r="H6743" s="231">
        <v>5.95157385E-3</v>
      </c>
    </row>
    <row r="6744" spans="1:8">
      <c r="A6744" s="227" t="s">
        <v>132</v>
      </c>
      <c r="B6744" s="227" t="s">
        <v>112</v>
      </c>
      <c r="C6744" s="227" t="s">
        <v>98</v>
      </c>
      <c r="D6744" s="230">
        <v>16</v>
      </c>
      <c r="E6744" s="231">
        <v>6.3078701299999996E-3</v>
      </c>
      <c r="F6744" s="231">
        <v>3.5156222999999998E-4</v>
      </c>
      <c r="G6744" s="231">
        <v>2.08260976E-3</v>
      </c>
      <c r="H6744" s="231">
        <v>3.8621236000000001E-3</v>
      </c>
    </row>
    <row r="6745" spans="1:8">
      <c r="A6745" s="227" t="s">
        <v>132</v>
      </c>
      <c r="B6745" s="227" t="s">
        <v>111</v>
      </c>
      <c r="C6745" s="227" t="s">
        <v>99</v>
      </c>
      <c r="D6745" s="230">
        <v>349</v>
      </c>
      <c r="E6745" s="231">
        <v>5.9446630799999999E-3</v>
      </c>
      <c r="F6745" s="231">
        <v>9.2509657999999999E-4</v>
      </c>
      <c r="G6745" s="231">
        <v>7.6196513999999996E-4</v>
      </c>
      <c r="H6745" s="231">
        <v>4.2576008500000003E-3</v>
      </c>
    </row>
    <row r="6746" spans="1:8">
      <c r="A6746" s="227" t="s">
        <v>132</v>
      </c>
      <c r="B6746" s="227" t="s">
        <v>112</v>
      </c>
      <c r="C6746" s="227" t="s">
        <v>99</v>
      </c>
      <c r="D6746" s="230">
        <v>26</v>
      </c>
      <c r="E6746" s="231">
        <v>5.3712604100000002E-3</v>
      </c>
      <c r="F6746" s="231">
        <v>1.09018853E-3</v>
      </c>
      <c r="G6746" s="231">
        <v>7.3050196999999996E-4</v>
      </c>
      <c r="H6746" s="231">
        <v>3.5505696200000001E-3</v>
      </c>
    </row>
    <row r="6747" spans="1:8">
      <c r="A6747" s="227" t="s">
        <v>132</v>
      </c>
      <c r="B6747" s="227" t="s">
        <v>111</v>
      </c>
      <c r="C6747" s="227" t="s">
        <v>100</v>
      </c>
      <c r="D6747" s="230">
        <v>311</v>
      </c>
      <c r="E6747" s="231">
        <v>8.3433068900000008E-3</v>
      </c>
      <c r="F6747" s="231">
        <v>1.0132708800000001E-3</v>
      </c>
      <c r="G6747" s="231">
        <v>1.21174206E-3</v>
      </c>
      <c r="H6747" s="231">
        <v>6.1182562799999996E-3</v>
      </c>
    </row>
    <row r="6748" spans="1:8">
      <c r="A6748" s="227" t="s">
        <v>132</v>
      </c>
      <c r="B6748" s="227" t="s">
        <v>112</v>
      </c>
      <c r="C6748" s="227" t="s">
        <v>100</v>
      </c>
      <c r="D6748" s="230">
        <v>29</v>
      </c>
      <c r="E6748" s="231">
        <v>7.5243451800000001E-3</v>
      </c>
      <c r="F6748" s="231">
        <v>1.20490078E-3</v>
      </c>
      <c r="G6748" s="231">
        <v>8.8042755E-4</v>
      </c>
      <c r="H6748" s="231">
        <v>5.4390163899999998E-3</v>
      </c>
    </row>
    <row r="6749" spans="1:8">
      <c r="A6749" s="227" t="s">
        <v>132</v>
      </c>
      <c r="B6749" s="227" t="s">
        <v>111</v>
      </c>
      <c r="C6749" s="227" t="s">
        <v>101</v>
      </c>
      <c r="D6749" s="230">
        <v>147</v>
      </c>
      <c r="E6749" s="231">
        <v>7.7071520599999999E-3</v>
      </c>
      <c r="F6749" s="231">
        <v>7.3987439000000002E-4</v>
      </c>
      <c r="G6749" s="231">
        <v>2.2910365199999999E-3</v>
      </c>
      <c r="H6749" s="231">
        <v>4.67624064E-3</v>
      </c>
    </row>
    <row r="6750" spans="1:8">
      <c r="A6750" s="227" t="s">
        <v>132</v>
      </c>
      <c r="B6750" s="227" t="s">
        <v>112</v>
      </c>
      <c r="C6750" s="227" t="s">
        <v>101</v>
      </c>
      <c r="D6750" s="230">
        <v>13</v>
      </c>
      <c r="E6750" s="231">
        <v>6.0131763799999996E-3</v>
      </c>
      <c r="F6750" s="231">
        <v>5.6445832000000002E-4</v>
      </c>
      <c r="G6750" s="231">
        <v>1.6826920800000001E-3</v>
      </c>
      <c r="H6750" s="231">
        <v>3.7660254200000002E-3</v>
      </c>
    </row>
    <row r="6751" spans="1:8">
      <c r="A6751" s="227" t="s">
        <v>132</v>
      </c>
      <c r="B6751" s="227" t="s">
        <v>111</v>
      </c>
      <c r="C6751" s="227" t="s">
        <v>102</v>
      </c>
      <c r="D6751" s="230">
        <v>219</v>
      </c>
      <c r="E6751" s="231">
        <v>6.3376244999999998E-3</v>
      </c>
      <c r="F6751" s="231">
        <v>1.0758072999999999E-3</v>
      </c>
      <c r="G6751" s="231">
        <v>7.3313013000000005E-4</v>
      </c>
      <c r="H6751" s="231">
        <v>4.5286865400000001E-3</v>
      </c>
    </row>
    <row r="6752" spans="1:8">
      <c r="A6752" s="227" t="s">
        <v>132</v>
      </c>
      <c r="B6752" s="227" t="s">
        <v>112</v>
      </c>
      <c r="C6752" s="227" t="s">
        <v>102</v>
      </c>
      <c r="D6752" s="230">
        <v>30</v>
      </c>
      <c r="E6752" s="231">
        <v>6.3043979099999996E-3</v>
      </c>
      <c r="F6752" s="231">
        <v>9.8649669999999992E-4</v>
      </c>
      <c r="G6752" s="231">
        <v>7.6234543000000001E-4</v>
      </c>
      <c r="H6752" s="231">
        <v>4.5555553399999997E-3</v>
      </c>
    </row>
    <row r="6753" spans="1:8">
      <c r="A6753" s="227" t="s">
        <v>132</v>
      </c>
      <c r="B6753" s="227" t="s">
        <v>111</v>
      </c>
      <c r="C6753" s="227" t="s">
        <v>103</v>
      </c>
      <c r="D6753" s="230">
        <v>259</v>
      </c>
      <c r="E6753" s="231">
        <v>4.7112735299999998E-3</v>
      </c>
      <c r="F6753" s="231">
        <v>7.5302957999999996E-4</v>
      </c>
      <c r="G6753" s="231">
        <v>4.4817114000000001E-4</v>
      </c>
      <c r="H6753" s="231">
        <v>3.5100723399999999E-3</v>
      </c>
    </row>
    <row r="6754" spans="1:8">
      <c r="A6754" s="227" t="s">
        <v>132</v>
      </c>
      <c r="B6754" s="227" t="s">
        <v>112</v>
      </c>
      <c r="C6754" s="227" t="s">
        <v>103</v>
      </c>
      <c r="D6754" s="230">
        <v>37</v>
      </c>
      <c r="E6754" s="231">
        <v>4.1754251800000001E-3</v>
      </c>
      <c r="F6754" s="231">
        <v>9.3468439000000004E-4</v>
      </c>
      <c r="G6754" s="231">
        <v>4.5389114999999999E-4</v>
      </c>
      <c r="H6754" s="231">
        <v>2.7868491499999999E-3</v>
      </c>
    </row>
    <row r="6755" spans="1:8">
      <c r="A6755" s="227" t="s">
        <v>132</v>
      </c>
      <c r="B6755" s="227" t="s">
        <v>111</v>
      </c>
      <c r="C6755" s="227" t="s">
        <v>104</v>
      </c>
      <c r="D6755" s="230">
        <v>85</v>
      </c>
      <c r="E6755" s="231">
        <v>6.98338759E-3</v>
      </c>
      <c r="F6755" s="231">
        <v>8.1249974999999999E-4</v>
      </c>
      <c r="G6755" s="231">
        <v>1.1688450800000001E-3</v>
      </c>
      <c r="H6755" s="231">
        <v>5.0020422899999997E-3</v>
      </c>
    </row>
    <row r="6756" spans="1:8">
      <c r="A6756" s="227" t="s">
        <v>132</v>
      </c>
      <c r="B6756" s="227" t="s">
        <v>112</v>
      </c>
      <c r="C6756" s="227" t="s">
        <v>104</v>
      </c>
      <c r="D6756" s="230">
        <v>8</v>
      </c>
      <c r="E6756" s="231">
        <v>7.1874997299999997E-3</v>
      </c>
      <c r="F6756" s="231">
        <v>6.4380771999999998E-4</v>
      </c>
      <c r="G6756" s="231">
        <v>1.77806683E-3</v>
      </c>
      <c r="H6756" s="231">
        <v>4.7656247300000001E-3</v>
      </c>
    </row>
    <row r="6757" spans="1:8">
      <c r="A6757" s="227" t="s">
        <v>132</v>
      </c>
      <c r="B6757" s="227" t="s">
        <v>111</v>
      </c>
      <c r="C6757" s="227" t="s">
        <v>105</v>
      </c>
      <c r="D6757" s="230">
        <v>642</v>
      </c>
      <c r="E6757" s="231">
        <v>4.8547469199999999E-3</v>
      </c>
      <c r="F6757" s="231">
        <v>1.0437937499999999E-3</v>
      </c>
      <c r="G6757" s="231">
        <v>6.0273499999999997E-4</v>
      </c>
      <c r="H6757" s="231">
        <v>3.20821771E-3</v>
      </c>
    </row>
    <row r="6758" spans="1:8">
      <c r="A6758" s="227" t="s">
        <v>132</v>
      </c>
      <c r="B6758" s="227" t="s">
        <v>112</v>
      </c>
      <c r="C6758" s="227" t="s">
        <v>105</v>
      </c>
      <c r="D6758" s="230">
        <v>61</v>
      </c>
      <c r="E6758" s="231">
        <v>4.04978723E-3</v>
      </c>
      <c r="F6758" s="231">
        <v>1.11357747E-3</v>
      </c>
      <c r="G6758" s="231">
        <v>5.7965220999999997E-4</v>
      </c>
      <c r="H6758" s="231">
        <v>2.3565570800000001E-3</v>
      </c>
    </row>
    <row r="6759" spans="1:8">
      <c r="A6759" s="227" t="s">
        <v>132</v>
      </c>
      <c r="B6759" s="227" t="s">
        <v>111</v>
      </c>
      <c r="C6759" s="227" t="s">
        <v>106</v>
      </c>
      <c r="D6759" s="230">
        <v>131</v>
      </c>
      <c r="E6759" s="231">
        <v>6.4414579200000001E-3</v>
      </c>
      <c r="F6759" s="231">
        <v>1.0027033500000001E-3</v>
      </c>
      <c r="G6759" s="231">
        <v>1.37042316E-3</v>
      </c>
      <c r="H6759" s="231">
        <v>4.0683309899999997E-3</v>
      </c>
    </row>
    <row r="6760" spans="1:8">
      <c r="A6760" s="227" t="s">
        <v>132</v>
      </c>
      <c r="B6760" s="227" t="s">
        <v>112</v>
      </c>
      <c r="C6760" s="227" t="s">
        <v>106</v>
      </c>
      <c r="D6760" s="230">
        <v>19</v>
      </c>
      <c r="E6760" s="231">
        <v>6.6471732699999999E-3</v>
      </c>
      <c r="F6760" s="231">
        <v>8.8937600999999995E-4</v>
      </c>
      <c r="G6760" s="231">
        <v>1.5277775899999999E-3</v>
      </c>
      <c r="H6760" s="231">
        <v>4.2300192199999998E-3</v>
      </c>
    </row>
    <row r="6761" spans="1:8">
      <c r="A6761" s="227" t="s">
        <v>132</v>
      </c>
      <c r="B6761" s="227" t="s">
        <v>111</v>
      </c>
      <c r="C6761" s="227" t="s">
        <v>107</v>
      </c>
      <c r="D6761" s="230">
        <v>476</v>
      </c>
      <c r="E6761" s="231">
        <v>5.77407674E-3</v>
      </c>
      <c r="F6761" s="231">
        <v>1.0516356800000001E-3</v>
      </c>
      <c r="G6761" s="231">
        <v>9.1897151999999996E-4</v>
      </c>
      <c r="H6761" s="231">
        <v>3.8034690899999999E-3</v>
      </c>
    </row>
    <row r="6762" spans="1:8">
      <c r="A6762" s="227" t="s">
        <v>132</v>
      </c>
      <c r="B6762" s="227" t="s">
        <v>112</v>
      </c>
      <c r="C6762" s="227" t="s">
        <v>107</v>
      </c>
      <c r="D6762" s="230">
        <v>32</v>
      </c>
      <c r="E6762" s="231">
        <v>5.3653065E-3</v>
      </c>
      <c r="F6762" s="231">
        <v>1.22359643E-3</v>
      </c>
      <c r="G6762" s="231">
        <v>8.2537591999999995E-4</v>
      </c>
      <c r="H6762" s="231">
        <v>3.3163336900000001E-3</v>
      </c>
    </row>
    <row r="6763" spans="1:8">
      <c r="A6763" s="227" t="s">
        <v>133</v>
      </c>
      <c r="B6763" s="227" t="s">
        <v>111</v>
      </c>
      <c r="C6763" s="227" t="s">
        <v>58</v>
      </c>
      <c r="D6763" s="230">
        <v>11663</v>
      </c>
      <c r="E6763" s="231">
        <v>6.2601229800000003E-3</v>
      </c>
      <c r="F6763" s="231">
        <v>9.9807931000000009E-4</v>
      </c>
      <c r="G6763" s="231">
        <v>1.0265336900000001E-3</v>
      </c>
      <c r="H6763" s="231">
        <v>4.2347433800000002E-3</v>
      </c>
    </row>
    <row r="6764" spans="1:8">
      <c r="A6764" s="227" t="s">
        <v>133</v>
      </c>
      <c r="B6764" s="227" t="s">
        <v>112</v>
      </c>
      <c r="C6764" s="227" t="s">
        <v>58</v>
      </c>
      <c r="D6764" s="230">
        <v>1479</v>
      </c>
      <c r="E6764" s="231">
        <v>5.8143168699999999E-3</v>
      </c>
      <c r="F6764" s="231">
        <v>9.9027567000000002E-4</v>
      </c>
      <c r="G6764" s="231">
        <v>1.0205764099999999E-3</v>
      </c>
      <c r="H6764" s="231">
        <v>3.80276002E-3</v>
      </c>
    </row>
    <row r="6765" spans="1:8">
      <c r="A6765" s="227" t="s">
        <v>133</v>
      </c>
      <c r="B6765" s="227" t="s">
        <v>111</v>
      </c>
      <c r="C6765" s="227" t="s">
        <v>63</v>
      </c>
      <c r="D6765" s="230">
        <v>250</v>
      </c>
      <c r="E6765" s="231">
        <v>6.2158793899999999E-3</v>
      </c>
      <c r="F6765" s="231">
        <v>1.31731459E-3</v>
      </c>
      <c r="G6765" s="231">
        <v>7.9342569999999997E-4</v>
      </c>
      <c r="H6765" s="231">
        <v>4.1051386500000004E-3</v>
      </c>
    </row>
    <row r="6766" spans="1:8">
      <c r="A6766" s="227" t="s">
        <v>133</v>
      </c>
      <c r="B6766" s="227" t="s">
        <v>112</v>
      </c>
      <c r="C6766" s="227" t="s">
        <v>63</v>
      </c>
      <c r="D6766" s="230">
        <v>30</v>
      </c>
      <c r="E6766" s="231">
        <v>5.6809411299999996E-3</v>
      </c>
      <c r="F6766" s="231">
        <v>1.36342569E-3</v>
      </c>
      <c r="G6766" s="231">
        <v>7.3881149999999998E-4</v>
      </c>
      <c r="H6766" s="231">
        <v>3.5787034599999998E-3</v>
      </c>
    </row>
    <row r="6767" spans="1:8">
      <c r="A6767" s="227" t="s">
        <v>133</v>
      </c>
      <c r="B6767" s="227" t="s">
        <v>111</v>
      </c>
      <c r="C6767" s="227" t="s">
        <v>64</v>
      </c>
      <c r="D6767" s="230">
        <v>138</v>
      </c>
      <c r="E6767" s="231">
        <v>6.8763416600000002E-3</v>
      </c>
      <c r="F6767" s="231">
        <v>1.08645305E-3</v>
      </c>
      <c r="G6767" s="231">
        <v>1.6702728400000001E-3</v>
      </c>
      <c r="H6767" s="231">
        <v>4.1196152899999998E-3</v>
      </c>
    </row>
    <row r="6768" spans="1:8">
      <c r="A6768" s="227" t="s">
        <v>133</v>
      </c>
      <c r="B6768" s="227" t="s">
        <v>112</v>
      </c>
      <c r="C6768" s="227" t="s">
        <v>64</v>
      </c>
      <c r="D6768" s="230">
        <v>19</v>
      </c>
      <c r="E6768" s="231">
        <v>5.7973924600000001E-3</v>
      </c>
      <c r="F6768" s="231">
        <v>9.6491201999999998E-4</v>
      </c>
      <c r="G6768" s="231">
        <v>1.4808721399999999E-3</v>
      </c>
      <c r="H6768" s="231">
        <v>3.3516078899999999E-3</v>
      </c>
    </row>
    <row r="6769" spans="1:8">
      <c r="A6769" s="227" t="s">
        <v>133</v>
      </c>
      <c r="B6769" s="227" t="s">
        <v>111</v>
      </c>
      <c r="C6769" s="227" t="s">
        <v>65</v>
      </c>
      <c r="D6769" s="230">
        <v>161</v>
      </c>
      <c r="E6769" s="231">
        <v>5.6789881199999998E-3</v>
      </c>
      <c r="F6769" s="231">
        <v>8.6446088000000001E-4</v>
      </c>
      <c r="G6769" s="231">
        <v>5.0120747000000001E-4</v>
      </c>
      <c r="H6769" s="231">
        <v>4.3133192900000001E-3</v>
      </c>
    </row>
    <row r="6770" spans="1:8">
      <c r="A6770" s="227" t="s">
        <v>133</v>
      </c>
      <c r="B6770" s="227" t="s">
        <v>112</v>
      </c>
      <c r="C6770" s="227" t="s">
        <v>65</v>
      </c>
      <c r="D6770" s="230">
        <v>36</v>
      </c>
      <c r="E6770" s="231">
        <v>5.4356350000000003E-3</v>
      </c>
      <c r="F6770" s="231">
        <v>9.0374208000000003E-4</v>
      </c>
      <c r="G6770" s="231">
        <v>4.6199822000000002E-4</v>
      </c>
      <c r="H6770" s="231">
        <v>4.0698942799999999E-3</v>
      </c>
    </row>
    <row r="6771" spans="1:8">
      <c r="A6771" s="227" t="s">
        <v>133</v>
      </c>
      <c r="B6771" s="227" t="s">
        <v>111</v>
      </c>
      <c r="C6771" s="227" t="s">
        <v>66</v>
      </c>
      <c r="D6771" s="230">
        <v>215</v>
      </c>
      <c r="E6771" s="231">
        <v>7.1020131100000003E-3</v>
      </c>
      <c r="F6771" s="231">
        <v>8.3333310000000005E-4</v>
      </c>
      <c r="G6771" s="231">
        <v>9.0665351000000002E-4</v>
      </c>
      <c r="H6771" s="231">
        <v>5.3620260199999997E-3</v>
      </c>
    </row>
    <row r="6772" spans="1:8">
      <c r="A6772" s="227" t="s">
        <v>133</v>
      </c>
      <c r="B6772" s="227" t="s">
        <v>112</v>
      </c>
      <c r="C6772" s="227" t="s">
        <v>66</v>
      </c>
      <c r="D6772" s="230">
        <v>21</v>
      </c>
      <c r="E6772" s="231">
        <v>5.7164900400000001E-3</v>
      </c>
      <c r="F6772" s="231">
        <v>9.0994245E-4</v>
      </c>
      <c r="G6772" s="231">
        <v>1.01466031E-3</v>
      </c>
      <c r="H6772" s="231">
        <v>3.7918869300000001E-3</v>
      </c>
    </row>
    <row r="6773" spans="1:8">
      <c r="A6773" s="227" t="s">
        <v>133</v>
      </c>
      <c r="B6773" s="227" t="s">
        <v>111</v>
      </c>
      <c r="C6773" s="227" t="s">
        <v>67</v>
      </c>
      <c r="D6773" s="230">
        <v>214</v>
      </c>
      <c r="E6773" s="231">
        <v>6.8769468000000004E-3</v>
      </c>
      <c r="F6773" s="231">
        <v>6.4030566000000005E-4</v>
      </c>
      <c r="G6773" s="231">
        <v>1.4778034999999999E-3</v>
      </c>
      <c r="H6773" s="231">
        <v>4.7588371700000003E-3</v>
      </c>
    </row>
    <row r="6774" spans="1:8">
      <c r="A6774" s="227" t="s">
        <v>133</v>
      </c>
      <c r="B6774" s="227" t="s">
        <v>112</v>
      </c>
      <c r="C6774" s="227" t="s">
        <v>67</v>
      </c>
      <c r="D6774" s="230">
        <v>20</v>
      </c>
      <c r="E6774" s="231">
        <v>6.6834488399999999E-3</v>
      </c>
      <c r="F6774" s="231">
        <v>7.5636558000000001E-4</v>
      </c>
      <c r="G6774" s="231">
        <v>1.25925895E-3</v>
      </c>
      <c r="H6774" s="231">
        <v>4.6678238399999999E-3</v>
      </c>
    </row>
    <row r="6775" spans="1:8">
      <c r="A6775" s="227" t="s">
        <v>133</v>
      </c>
      <c r="B6775" s="227" t="s">
        <v>111</v>
      </c>
      <c r="C6775" s="227" t="s">
        <v>68</v>
      </c>
      <c r="D6775" s="230">
        <v>176</v>
      </c>
      <c r="E6775" s="231">
        <v>6.5596719899999999E-3</v>
      </c>
      <c r="F6775" s="231">
        <v>1.07349513E-3</v>
      </c>
      <c r="G6775" s="231">
        <v>9.5269072999999997E-4</v>
      </c>
      <c r="H6775" s="231">
        <v>4.5334856600000003E-3</v>
      </c>
    </row>
    <row r="6776" spans="1:8">
      <c r="A6776" s="227" t="s">
        <v>133</v>
      </c>
      <c r="B6776" s="227" t="s">
        <v>112</v>
      </c>
      <c r="C6776" s="227" t="s">
        <v>68</v>
      </c>
      <c r="D6776" s="230">
        <v>9</v>
      </c>
      <c r="E6776" s="231">
        <v>6.4557611000000004E-3</v>
      </c>
      <c r="F6776" s="231">
        <v>1.21141951E-3</v>
      </c>
      <c r="G6776" s="231">
        <v>7.3302461000000004E-4</v>
      </c>
      <c r="H6776" s="231">
        <v>4.5113165799999999E-3</v>
      </c>
    </row>
    <row r="6777" spans="1:8">
      <c r="A6777" s="227" t="s">
        <v>133</v>
      </c>
      <c r="B6777" s="227" t="s">
        <v>111</v>
      </c>
      <c r="C6777" s="227" t="s">
        <v>69</v>
      </c>
      <c r="D6777" s="230">
        <v>171</v>
      </c>
      <c r="E6777" s="231">
        <v>4.9840261800000001E-3</v>
      </c>
      <c r="F6777" s="231">
        <v>9.4352368999999999E-4</v>
      </c>
      <c r="G6777" s="231">
        <v>5.8845003999999997E-4</v>
      </c>
      <c r="H6777" s="231">
        <v>3.4520519499999999E-3</v>
      </c>
    </row>
    <row r="6778" spans="1:8">
      <c r="A6778" s="227" t="s">
        <v>133</v>
      </c>
      <c r="B6778" s="227" t="s">
        <v>112</v>
      </c>
      <c r="C6778" s="227" t="s">
        <v>69</v>
      </c>
      <c r="D6778" s="230">
        <v>11</v>
      </c>
      <c r="E6778" s="231">
        <v>4.5612370499999999E-3</v>
      </c>
      <c r="F6778" s="231">
        <v>1.20159917E-3</v>
      </c>
      <c r="G6778" s="231">
        <v>3.4511753999999999E-4</v>
      </c>
      <c r="H6778" s="231">
        <v>3.0145199399999999E-3</v>
      </c>
    </row>
    <row r="6779" spans="1:8">
      <c r="A6779" s="227" t="s">
        <v>133</v>
      </c>
      <c r="B6779" s="227" t="s">
        <v>111</v>
      </c>
      <c r="C6779" s="227" t="s">
        <v>70</v>
      </c>
      <c r="D6779" s="230">
        <v>133</v>
      </c>
      <c r="E6779" s="231">
        <v>8.4714387799999999E-3</v>
      </c>
      <c r="F6779" s="231">
        <v>1.0244358199999999E-3</v>
      </c>
      <c r="G6779" s="231">
        <v>1.88787919E-3</v>
      </c>
      <c r="H6779" s="231">
        <v>5.5591232899999997E-3</v>
      </c>
    </row>
    <row r="6780" spans="1:8">
      <c r="A6780" s="227" t="s">
        <v>133</v>
      </c>
      <c r="B6780" s="227" t="s">
        <v>112</v>
      </c>
      <c r="C6780" s="227" t="s">
        <v>70</v>
      </c>
      <c r="D6780" s="230">
        <v>13</v>
      </c>
      <c r="E6780" s="231">
        <v>7.4964385599999997E-3</v>
      </c>
      <c r="F6780" s="231">
        <v>8.4846846999999997E-4</v>
      </c>
      <c r="G6780" s="231">
        <v>1.9675924099999999E-3</v>
      </c>
      <c r="H6780" s="231">
        <v>4.6803772300000003E-3</v>
      </c>
    </row>
    <row r="6781" spans="1:8">
      <c r="A6781" s="227" t="s">
        <v>133</v>
      </c>
      <c r="B6781" s="227" t="s">
        <v>111</v>
      </c>
      <c r="C6781" s="227" t="s">
        <v>71</v>
      </c>
      <c r="D6781" s="230">
        <v>105</v>
      </c>
      <c r="E6781" s="231">
        <v>7.2559521299999999E-3</v>
      </c>
      <c r="F6781" s="231">
        <v>9.7519817999999997E-4</v>
      </c>
      <c r="G6781" s="231">
        <v>1.5966708300000001E-3</v>
      </c>
      <c r="H6781" s="231">
        <v>4.6840826699999999E-3</v>
      </c>
    </row>
    <row r="6782" spans="1:8">
      <c r="A6782" s="227" t="s">
        <v>133</v>
      </c>
      <c r="B6782" s="227" t="s">
        <v>112</v>
      </c>
      <c r="C6782" s="227" t="s">
        <v>71</v>
      </c>
      <c r="D6782" s="230">
        <v>12</v>
      </c>
      <c r="E6782" s="231">
        <v>8.1983023100000007E-3</v>
      </c>
      <c r="F6782" s="231">
        <v>7.8317880999999995E-4</v>
      </c>
      <c r="G6782" s="231">
        <v>1.8904318800000001E-3</v>
      </c>
      <c r="H6782" s="231">
        <v>5.5246911400000003E-3</v>
      </c>
    </row>
    <row r="6783" spans="1:8">
      <c r="A6783" s="227" t="s">
        <v>133</v>
      </c>
      <c r="B6783" s="227" t="s">
        <v>111</v>
      </c>
      <c r="C6783" s="227" t="s">
        <v>72</v>
      </c>
      <c r="D6783" s="230">
        <v>165</v>
      </c>
      <c r="E6783" s="231">
        <v>7.0484705999999996E-3</v>
      </c>
      <c r="F6783" s="231">
        <v>9.9558053000000008E-4</v>
      </c>
      <c r="G6783" s="231">
        <v>1.31193858E-3</v>
      </c>
      <c r="H6783" s="231">
        <v>4.7409509700000003E-3</v>
      </c>
    </row>
    <row r="6784" spans="1:8">
      <c r="A6784" s="227" t="s">
        <v>133</v>
      </c>
      <c r="B6784" s="227" t="s">
        <v>112</v>
      </c>
      <c r="C6784" s="227" t="s">
        <v>72</v>
      </c>
      <c r="D6784" s="230">
        <v>19</v>
      </c>
      <c r="E6784" s="231">
        <v>7.3123779499999998E-3</v>
      </c>
      <c r="F6784" s="231">
        <v>1.0903994399999999E-3</v>
      </c>
      <c r="G6784" s="231">
        <v>1.50036527E-3</v>
      </c>
      <c r="H6784" s="231">
        <v>4.7216128899999999E-3</v>
      </c>
    </row>
    <row r="6785" spans="1:8">
      <c r="A6785" s="227" t="s">
        <v>133</v>
      </c>
      <c r="B6785" s="227" t="s">
        <v>111</v>
      </c>
      <c r="C6785" s="227" t="s">
        <v>73</v>
      </c>
      <c r="D6785" s="230">
        <v>351</v>
      </c>
      <c r="E6785" s="231">
        <v>7.3958001199999996E-3</v>
      </c>
      <c r="F6785" s="231">
        <v>6.5457795000000004E-4</v>
      </c>
      <c r="G6785" s="231">
        <v>1.6421992899999999E-3</v>
      </c>
      <c r="H6785" s="231">
        <v>5.0990223900000001E-3</v>
      </c>
    </row>
    <row r="6786" spans="1:8">
      <c r="A6786" s="227" t="s">
        <v>133</v>
      </c>
      <c r="B6786" s="227" t="s">
        <v>112</v>
      </c>
      <c r="C6786" s="227" t="s">
        <v>73</v>
      </c>
      <c r="D6786" s="230">
        <v>82</v>
      </c>
      <c r="E6786" s="231">
        <v>7.0943426100000002E-3</v>
      </c>
      <c r="F6786" s="231">
        <v>6.0425113999999997E-4</v>
      </c>
      <c r="G6786" s="231">
        <v>1.7083048599999999E-3</v>
      </c>
      <c r="H6786" s="231">
        <v>4.78178614E-3</v>
      </c>
    </row>
    <row r="6787" spans="1:8">
      <c r="A6787" s="227" t="s">
        <v>133</v>
      </c>
      <c r="B6787" s="227" t="s">
        <v>111</v>
      </c>
      <c r="C6787" s="227" t="s">
        <v>74</v>
      </c>
      <c r="D6787" s="230">
        <v>320</v>
      </c>
      <c r="E6787" s="231">
        <v>7.2736181000000004E-3</v>
      </c>
      <c r="F6787" s="231">
        <v>8.7930387E-4</v>
      </c>
      <c r="G6787" s="231">
        <v>1.65556254E-3</v>
      </c>
      <c r="H6787" s="231">
        <v>4.7387512200000002E-3</v>
      </c>
    </row>
    <row r="6788" spans="1:8">
      <c r="A6788" s="227" t="s">
        <v>133</v>
      </c>
      <c r="B6788" s="227" t="s">
        <v>112</v>
      </c>
      <c r="C6788" s="227" t="s">
        <v>74</v>
      </c>
      <c r="D6788" s="230">
        <v>59</v>
      </c>
      <c r="E6788" s="231">
        <v>6.2195932900000004E-3</v>
      </c>
      <c r="F6788" s="231">
        <v>9.5633212999999997E-4</v>
      </c>
      <c r="G6788" s="231">
        <v>1.38535756E-3</v>
      </c>
      <c r="H6788" s="231">
        <v>3.8779031500000001E-3</v>
      </c>
    </row>
    <row r="6789" spans="1:8">
      <c r="A6789" s="227" t="s">
        <v>133</v>
      </c>
      <c r="B6789" s="227" t="s">
        <v>111</v>
      </c>
      <c r="C6789" s="227" t="s">
        <v>75</v>
      </c>
      <c r="D6789" s="230">
        <v>196</v>
      </c>
      <c r="E6789" s="231">
        <v>6.3581228799999999E-3</v>
      </c>
      <c r="F6789" s="231">
        <v>7.0560489999999996E-4</v>
      </c>
      <c r="G6789" s="231">
        <v>1.1402232E-3</v>
      </c>
      <c r="H6789" s="231">
        <v>4.5122942799999998E-3</v>
      </c>
    </row>
    <row r="6790" spans="1:8">
      <c r="A6790" s="227" t="s">
        <v>133</v>
      </c>
      <c r="B6790" s="227" t="s">
        <v>112</v>
      </c>
      <c r="C6790" s="227" t="s">
        <v>75</v>
      </c>
      <c r="D6790" s="230">
        <v>15</v>
      </c>
      <c r="E6790" s="231">
        <v>5.5216046700000002E-3</v>
      </c>
      <c r="F6790" s="231">
        <v>5.7793183999999996E-4</v>
      </c>
      <c r="G6790" s="231">
        <v>8.4876513000000005E-4</v>
      </c>
      <c r="H6790" s="231">
        <v>4.0949071700000002E-3</v>
      </c>
    </row>
    <row r="6791" spans="1:8">
      <c r="A6791" s="227" t="s">
        <v>133</v>
      </c>
      <c r="B6791" s="227" t="s">
        <v>111</v>
      </c>
      <c r="C6791" s="227" t="s">
        <v>76</v>
      </c>
      <c r="D6791" s="230">
        <v>167</v>
      </c>
      <c r="E6791" s="231">
        <v>6.25478189E-3</v>
      </c>
      <c r="F6791" s="231">
        <v>1.00528084E-3</v>
      </c>
      <c r="G6791" s="231">
        <v>1.02177564E-3</v>
      </c>
      <c r="H6791" s="231">
        <v>4.2277248599999996E-3</v>
      </c>
    </row>
    <row r="6792" spans="1:8">
      <c r="A6792" s="227" t="s">
        <v>133</v>
      </c>
      <c r="B6792" s="227" t="s">
        <v>112</v>
      </c>
      <c r="C6792" s="227" t="s">
        <v>76</v>
      </c>
      <c r="D6792" s="230">
        <v>36</v>
      </c>
      <c r="E6792" s="231">
        <v>5.7114838100000001E-3</v>
      </c>
      <c r="F6792" s="231">
        <v>9.9954968000000007E-4</v>
      </c>
      <c r="G6792" s="231">
        <v>1.2914735599999999E-3</v>
      </c>
      <c r="H6792" s="231">
        <v>3.4204601799999999E-3</v>
      </c>
    </row>
    <row r="6793" spans="1:8">
      <c r="A6793" s="227" t="s">
        <v>133</v>
      </c>
      <c r="B6793" s="227" t="s">
        <v>111</v>
      </c>
      <c r="C6793" s="227" t="s">
        <v>77</v>
      </c>
      <c r="D6793" s="230">
        <v>315</v>
      </c>
      <c r="E6793" s="231">
        <v>6.5342076000000004E-3</v>
      </c>
      <c r="F6793" s="231">
        <v>9.4587717999999996E-4</v>
      </c>
      <c r="G6793" s="231">
        <v>1.39410616E-3</v>
      </c>
      <c r="H6793" s="231">
        <v>4.19422375E-3</v>
      </c>
    </row>
    <row r="6794" spans="1:8">
      <c r="A6794" s="227" t="s">
        <v>133</v>
      </c>
      <c r="B6794" s="227" t="s">
        <v>112</v>
      </c>
      <c r="C6794" s="227" t="s">
        <v>77</v>
      </c>
      <c r="D6794" s="230">
        <v>50</v>
      </c>
      <c r="E6794" s="231">
        <v>6.0025460499999999E-3</v>
      </c>
      <c r="F6794" s="231">
        <v>8.0069419000000001E-4</v>
      </c>
      <c r="G6794" s="231">
        <v>1.63495348E-3</v>
      </c>
      <c r="H6794" s="231">
        <v>3.5668979100000001E-3</v>
      </c>
    </row>
    <row r="6795" spans="1:8">
      <c r="A6795" s="227" t="s">
        <v>133</v>
      </c>
      <c r="B6795" s="227" t="s">
        <v>111</v>
      </c>
      <c r="C6795" s="227" t="s">
        <v>78</v>
      </c>
      <c r="D6795" s="230">
        <v>89</v>
      </c>
      <c r="E6795" s="231">
        <v>6.8052952500000001E-3</v>
      </c>
      <c r="F6795" s="231">
        <v>1.0633840499999999E-3</v>
      </c>
      <c r="G6795" s="231">
        <v>1.83052407E-3</v>
      </c>
      <c r="H6795" s="231">
        <v>3.9113865499999997E-3</v>
      </c>
    </row>
    <row r="6796" spans="1:8">
      <c r="A6796" s="227" t="s">
        <v>133</v>
      </c>
      <c r="B6796" s="227" t="s">
        <v>112</v>
      </c>
      <c r="C6796" s="227" t="s">
        <v>78</v>
      </c>
      <c r="D6796" s="230">
        <v>15</v>
      </c>
      <c r="E6796" s="231">
        <v>7.3788577700000003E-3</v>
      </c>
      <c r="F6796" s="231">
        <v>9.4290092E-4</v>
      </c>
      <c r="G6796" s="231">
        <v>1.89428981E-3</v>
      </c>
      <c r="H6796" s="231">
        <v>4.5416664699999996E-3</v>
      </c>
    </row>
    <row r="6797" spans="1:8">
      <c r="A6797" s="227" t="s">
        <v>133</v>
      </c>
      <c r="B6797" s="227" t="s">
        <v>111</v>
      </c>
      <c r="C6797" s="227" t="s">
        <v>79</v>
      </c>
      <c r="D6797" s="230">
        <v>1612</v>
      </c>
      <c r="E6797" s="231">
        <v>4.6401121199999996E-3</v>
      </c>
      <c r="F6797" s="231">
        <v>1.01148194E-3</v>
      </c>
      <c r="G6797" s="231">
        <v>6.8219519999999998E-4</v>
      </c>
      <c r="H6797" s="231">
        <v>2.9464344800000002E-3</v>
      </c>
    </row>
    <row r="6798" spans="1:8">
      <c r="A6798" s="227" t="s">
        <v>133</v>
      </c>
      <c r="B6798" s="227" t="s">
        <v>112</v>
      </c>
      <c r="C6798" s="227" t="s">
        <v>79</v>
      </c>
      <c r="D6798" s="230">
        <v>242</v>
      </c>
      <c r="E6798" s="231">
        <v>4.3806911600000002E-3</v>
      </c>
      <c r="F6798" s="231">
        <v>9.848482400000001E-4</v>
      </c>
      <c r="G6798" s="231">
        <v>6.5580018000000004E-4</v>
      </c>
      <c r="H6798" s="231">
        <v>2.7400422500000001E-3</v>
      </c>
    </row>
    <row r="6799" spans="1:8">
      <c r="A6799" s="227" t="s">
        <v>133</v>
      </c>
      <c r="B6799" s="227" t="s">
        <v>111</v>
      </c>
      <c r="C6799" s="227" t="s">
        <v>80</v>
      </c>
      <c r="D6799" s="230">
        <v>712</v>
      </c>
      <c r="E6799" s="231">
        <v>4.9929935499999998E-3</v>
      </c>
      <c r="F6799" s="231">
        <v>1.0377325499999999E-3</v>
      </c>
      <c r="G6799" s="231">
        <v>5.3073281999999999E-4</v>
      </c>
      <c r="H6799" s="231">
        <v>3.42452769E-3</v>
      </c>
    </row>
    <row r="6800" spans="1:8">
      <c r="A6800" s="227" t="s">
        <v>133</v>
      </c>
      <c r="B6800" s="227" t="s">
        <v>112</v>
      </c>
      <c r="C6800" s="227" t="s">
        <v>80</v>
      </c>
      <c r="D6800" s="230">
        <v>70</v>
      </c>
      <c r="E6800" s="231">
        <v>4.7070103499999997E-3</v>
      </c>
      <c r="F6800" s="231">
        <v>9.7833969000000001E-4</v>
      </c>
      <c r="G6800" s="231">
        <v>6.1243362999999999E-4</v>
      </c>
      <c r="H6800" s="231">
        <v>3.11623656E-3</v>
      </c>
    </row>
    <row r="6801" spans="1:8">
      <c r="A6801" s="227" t="s">
        <v>133</v>
      </c>
      <c r="B6801" s="227" t="s">
        <v>111</v>
      </c>
      <c r="C6801" s="227" t="s">
        <v>119</v>
      </c>
      <c r="D6801" s="230">
        <v>342</v>
      </c>
      <c r="E6801" s="231">
        <v>6.5093334699999998E-3</v>
      </c>
      <c r="F6801" s="231">
        <v>1.1722977700000001E-3</v>
      </c>
      <c r="G6801" s="231">
        <v>1.02278239E-3</v>
      </c>
      <c r="H6801" s="231">
        <v>4.3142527899999996E-3</v>
      </c>
    </row>
    <row r="6802" spans="1:8">
      <c r="A6802" s="227" t="s">
        <v>133</v>
      </c>
      <c r="B6802" s="227" t="s">
        <v>112</v>
      </c>
      <c r="C6802" s="227" t="s">
        <v>119</v>
      </c>
      <c r="D6802" s="230">
        <v>42</v>
      </c>
      <c r="E6802" s="231">
        <v>5.5448080299999999E-3</v>
      </c>
      <c r="F6802" s="231">
        <v>1.1370147900000001E-3</v>
      </c>
      <c r="G6802" s="231">
        <v>9.4686925000000001E-4</v>
      </c>
      <c r="H6802" s="231">
        <v>3.4609234499999998E-3</v>
      </c>
    </row>
    <row r="6803" spans="1:8">
      <c r="A6803" s="227" t="s">
        <v>133</v>
      </c>
      <c r="B6803" s="227" t="s">
        <v>111</v>
      </c>
      <c r="C6803" s="227" t="s">
        <v>82</v>
      </c>
      <c r="D6803" s="230">
        <v>186</v>
      </c>
      <c r="E6803" s="231">
        <v>7.9735411799999999E-3</v>
      </c>
      <c r="F6803" s="231">
        <v>1.30562998E-3</v>
      </c>
      <c r="G6803" s="231">
        <v>1.62572162E-3</v>
      </c>
      <c r="H6803" s="231">
        <v>5.0421891400000002E-3</v>
      </c>
    </row>
    <row r="6804" spans="1:8">
      <c r="A6804" s="227" t="s">
        <v>133</v>
      </c>
      <c r="B6804" s="227" t="s">
        <v>112</v>
      </c>
      <c r="C6804" s="227" t="s">
        <v>82</v>
      </c>
      <c r="D6804" s="230">
        <v>22</v>
      </c>
      <c r="E6804" s="231">
        <v>7.3579543500000002E-3</v>
      </c>
      <c r="F6804" s="231">
        <v>1.36626663E-3</v>
      </c>
      <c r="G6804" s="231">
        <v>1.57091723E-3</v>
      </c>
      <c r="H6804" s="231">
        <v>4.4207699099999996E-3</v>
      </c>
    </row>
    <row r="6805" spans="1:8">
      <c r="A6805" s="227" t="s">
        <v>133</v>
      </c>
      <c r="B6805" s="227" t="s">
        <v>111</v>
      </c>
      <c r="C6805" s="227" t="s">
        <v>83</v>
      </c>
      <c r="D6805" s="230">
        <v>155</v>
      </c>
      <c r="E6805" s="231">
        <v>5.9134555500000002E-3</v>
      </c>
      <c r="F6805" s="231">
        <v>1.0079149500000001E-3</v>
      </c>
      <c r="G6805" s="231">
        <v>8.6335103000000004E-4</v>
      </c>
      <c r="H6805" s="231">
        <v>4.0421891300000002E-3</v>
      </c>
    </row>
    <row r="6806" spans="1:8">
      <c r="A6806" s="227" t="s">
        <v>133</v>
      </c>
      <c r="B6806" s="227" t="s">
        <v>112</v>
      </c>
      <c r="C6806" s="227" t="s">
        <v>83</v>
      </c>
      <c r="D6806" s="230">
        <v>18</v>
      </c>
      <c r="E6806" s="231">
        <v>5.5182610999999996E-3</v>
      </c>
      <c r="F6806" s="231">
        <v>1.0931067800000001E-3</v>
      </c>
      <c r="G6806" s="231">
        <v>9.2656878000000004E-4</v>
      </c>
      <c r="H6806" s="231">
        <v>3.4985852099999998E-3</v>
      </c>
    </row>
    <row r="6807" spans="1:8">
      <c r="A6807" s="227" t="s">
        <v>133</v>
      </c>
      <c r="B6807" s="227" t="s">
        <v>111</v>
      </c>
      <c r="C6807" s="227" t="s">
        <v>84</v>
      </c>
      <c r="D6807" s="230">
        <v>265</v>
      </c>
      <c r="E6807" s="231">
        <v>6.3618970399999999E-3</v>
      </c>
      <c r="F6807" s="231">
        <v>1.0589183599999999E-3</v>
      </c>
      <c r="G6807" s="231">
        <v>1.08866152E-3</v>
      </c>
      <c r="H6807" s="231">
        <v>4.21431668E-3</v>
      </c>
    </row>
    <row r="6808" spans="1:8">
      <c r="A6808" s="227" t="s">
        <v>133</v>
      </c>
      <c r="B6808" s="227" t="s">
        <v>112</v>
      </c>
      <c r="C6808" s="227" t="s">
        <v>84</v>
      </c>
      <c r="D6808" s="230">
        <v>13</v>
      </c>
      <c r="E6808" s="231">
        <v>4.7827633500000001E-3</v>
      </c>
      <c r="F6808" s="231">
        <v>8.5915218E-4</v>
      </c>
      <c r="G6808" s="231">
        <v>6.5883171999999996E-4</v>
      </c>
      <c r="H6808" s="231">
        <v>3.26477894E-3</v>
      </c>
    </row>
    <row r="6809" spans="1:8">
      <c r="A6809" s="227" t="s">
        <v>133</v>
      </c>
      <c r="B6809" s="227" t="s">
        <v>111</v>
      </c>
      <c r="C6809" s="227" t="s">
        <v>87</v>
      </c>
      <c r="D6809" s="230">
        <v>397</v>
      </c>
      <c r="E6809" s="231">
        <v>7.7970190700000002E-3</v>
      </c>
      <c r="F6809" s="231">
        <v>8.3511147999999996E-4</v>
      </c>
      <c r="G6809" s="231">
        <v>1.3288900600000001E-3</v>
      </c>
      <c r="H6809" s="231">
        <v>5.6330170600000003E-3</v>
      </c>
    </row>
    <row r="6810" spans="1:8">
      <c r="A6810" s="227" t="s">
        <v>133</v>
      </c>
      <c r="B6810" s="227" t="s">
        <v>112</v>
      </c>
      <c r="C6810" s="227" t="s">
        <v>87</v>
      </c>
      <c r="D6810" s="230">
        <v>23</v>
      </c>
      <c r="E6810" s="231">
        <v>6.8030391799999996E-3</v>
      </c>
      <c r="F6810" s="231">
        <v>8.7258431999999995E-4</v>
      </c>
      <c r="G6810" s="231">
        <v>1.3410827199999999E-3</v>
      </c>
      <c r="H6810" s="231">
        <v>4.5893716999999999E-3</v>
      </c>
    </row>
    <row r="6811" spans="1:8">
      <c r="A6811" s="227" t="s">
        <v>133</v>
      </c>
      <c r="B6811" s="227" t="s">
        <v>111</v>
      </c>
      <c r="C6811" s="227" t="s">
        <v>88</v>
      </c>
      <c r="D6811" s="230">
        <v>380</v>
      </c>
      <c r="E6811" s="231">
        <v>5.6481783599999997E-3</v>
      </c>
      <c r="F6811" s="231">
        <v>9.8102435999999991E-4</v>
      </c>
      <c r="G6811" s="231">
        <v>7.1707455999999998E-4</v>
      </c>
      <c r="H6811" s="231">
        <v>3.9500789599999997E-3</v>
      </c>
    </row>
    <row r="6812" spans="1:8">
      <c r="A6812" s="227" t="s">
        <v>133</v>
      </c>
      <c r="B6812" s="227" t="s">
        <v>112</v>
      </c>
      <c r="C6812" s="227" t="s">
        <v>88</v>
      </c>
      <c r="D6812" s="230">
        <v>50</v>
      </c>
      <c r="E6812" s="231">
        <v>5.06736084E-3</v>
      </c>
      <c r="F6812" s="231">
        <v>1.1451386800000001E-3</v>
      </c>
      <c r="G6812" s="231">
        <v>7.5763863000000002E-4</v>
      </c>
      <c r="H6812" s="231">
        <v>3.16458307E-3</v>
      </c>
    </row>
    <row r="6813" spans="1:8">
      <c r="A6813" s="227" t="s">
        <v>133</v>
      </c>
      <c r="B6813" s="227" t="s">
        <v>111</v>
      </c>
      <c r="C6813" s="227" t="s">
        <v>89</v>
      </c>
      <c r="D6813" s="230">
        <v>176</v>
      </c>
      <c r="E6813" s="231">
        <v>6.93247555E-3</v>
      </c>
      <c r="F6813" s="231">
        <v>1.02443683E-3</v>
      </c>
      <c r="G6813" s="231">
        <v>9.9504130999999996E-4</v>
      </c>
      <c r="H6813" s="231">
        <v>4.91299691E-3</v>
      </c>
    </row>
    <row r="6814" spans="1:8">
      <c r="A6814" s="227" t="s">
        <v>133</v>
      </c>
      <c r="B6814" s="227" t="s">
        <v>112</v>
      </c>
      <c r="C6814" s="227" t="s">
        <v>89</v>
      </c>
      <c r="D6814" s="230">
        <v>24</v>
      </c>
      <c r="E6814" s="231">
        <v>6.0180359900000001E-3</v>
      </c>
      <c r="F6814" s="231">
        <v>1.0595098900000001E-3</v>
      </c>
      <c r="G6814" s="231">
        <v>7.2145037000000004E-4</v>
      </c>
      <c r="H6814" s="231">
        <v>4.2370753700000001E-3</v>
      </c>
    </row>
    <row r="6815" spans="1:8">
      <c r="A6815" s="227" t="s">
        <v>133</v>
      </c>
      <c r="B6815" s="227" t="s">
        <v>111</v>
      </c>
      <c r="C6815" s="227" t="s">
        <v>90</v>
      </c>
      <c r="D6815" s="230">
        <v>177</v>
      </c>
      <c r="E6815" s="231">
        <v>7.2068552699999996E-3</v>
      </c>
      <c r="F6815" s="231">
        <v>7.9161412999999997E-4</v>
      </c>
      <c r="G6815" s="231">
        <v>1.5564838899999999E-3</v>
      </c>
      <c r="H6815" s="231">
        <v>4.8587567999999999E-3</v>
      </c>
    </row>
    <row r="6816" spans="1:8">
      <c r="A6816" s="227" t="s">
        <v>133</v>
      </c>
      <c r="B6816" s="227" t="s">
        <v>112</v>
      </c>
      <c r="C6816" s="227" t="s">
        <v>90</v>
      </c>
      <c r="D6816" s="230">
        <v>26</v>
      </c>
      <c r="E6816" s="231">
        <v>7.6531336199999996E-3</v>
      </c>
      <c r="F6816" s="231">
        <v>8.6137796000000004E-4</v>
      </c>
      <c r="G6816" s="231">
        <v>1.6292733099999999E-3</v>
      </c>
      <c r="H6816" s="231">
        <v>5.1624819900000004E-3</v>
      </c>
    </row>
    <row r="6817" spans="1:8">
      <c r="A6817" s="227" t="s">
        <v>133</v>
      </c>
      <c r="B6817" s="227" t="s">
        <v>111</v>
      </c>
      <c r="C6817" s="227" t="s">
        <v>91</v>
      </c>
      <c r="D6817" s="230">
        <v>266</v>
      </c>
      <c r="E6817" s="231">
        <v>5.4168839800000004E-3</v>
      </c>
      <c r="F6817" s="231">
        <v>1.10889178E-3</v>
      </c>
      <c r="G6817" s="231">
        <v>5.2248653999999997E-4</v>
      </c>
      <c r="H6817" s="231">
        <v>3.7855052200000002E-3</v>
      </c>
    </row>
    <row r="6818" spans="1:8">
      <c r="A6818" s="227" t="s">
        <v>133</v>
      </c>
      <c r="B6818" s="227" t="s">
        <v>112</v>
      </c>
      <c r="C6818" s="227" t="s">
        <v>91</v>
      </c>
      <c r="D6818" s="230">
        <v>48</v>
      </c>
      <c r="E6818" s="231">
        <v>4.7260800099999997E-3</v>
      </c>
      <c r="F6818" s="231">
        <v>1.1296776200000001E-3</v>
      </c>
      <c r="G6818" s="231">
        <v>5.2107420999999998E-4</v>
      </c>
      <c r="H6818" s="231">
        <v>3.0753277300000002E-3</v>
      </c>
    </row>
    <row r="6819" spans="1:8">
      <c r="A6819" s="227" t="s">
        <v>133</v>
      </c>
      <c r="B6819" s="227" t="s">
        <v>111</v>
      </c>
      <c r="C6819" s="227" t="s">
        <v>92</v>
      </c>
      <c r="D6819" s="230">
        <v>228</v>
      </c>
      <c r="E6819" s="231">
        <v>7.7190949599999998E-3</v>
      </c>
      <c r="F6819" s="231">
        <v>8.9754889999999995E-4</v>
      </c>
      <c r="G6819" s="231">
        <v>1.45696249E-3</v>
      </c>
      <c r="H6819" s="231">
        <v>5.3645830999999996E-3</v>
      </c>
    </row>
    <row r="6820" spans="1:8">
      <c r="A6820" s="227" t="s">
        <v>133</v>
      </c>
      <c r="B6820" s="227" t="s">
        <v>112</v>
      </c>
      <c r="C6820" s="227" t="s">
        <v>92</v>
      </c>
      <c r="D6820" s="230">
        <v>35</v>
      </c>
      <c r="E6820" s="231">
        <v>7.3783066600000002E-3</v>
      </c>
      <c r="F6820" s="231">
        <v>9.3386220999999996E-4</v>
      </c>
      <c r="G6820" s="231">
        <v>1.1994045300000001E-3</v>
      </c>
      <c r="H6820" s="231">
        <v>5.2450394499999999E-3</v>
      </c>
    </row>
    <row r="6821" spans="1:8">
      <c r="A6821" s="227" t="s">
        <v>133</v>
      </c>
      <c r="B6821" s="227" t="s">
        <v>111</v>
      </c>
      <c r="C6821" s="227" t="s">
        <v>93</v>
      </c>
      <c r="D6821" s="230">
        <v>175</v>
      </c>
      <c r="E6821" s="231">
        <v>8.1552907700000003E-3</v>
      </c>
      <c r="F6821" s="231">
        <v>1.1199071600000001E-3</v>
      </c>
      <c r="G6821" s="231">
        <v>1.7816135300000001E-3</v>
      </c>
      <c r="H6821" s="231">
        <v>5.2537696300000002E-3</v>
      </c>
    </row>
    <row r="6822" spans="1:8">
      <c r="A6822" s="227" t="s">
        <v>133</v>
      </c>
      <c r="B6822" s="227" t="s">
        <v>112</v>
      </c>
      <c r="C6822" s="227" t="s">
        <v>93</v>
      </c>
      <c r="D6822" s="230">
        <v>41</v>
      </c>
      <c r="E6822" s="231">
        <v>7.4522920000000001E-3</v>
      </c>
      <c r="F6822" s="231">
        <v>1.1551487699999999E-3</v>
      </c>
      <c r="G6822" s="231">
        <v>1.3852188200000001E-3</v>
      </c>
      <c r="H6822" s="231">
        <v>4.9119238900000002E-3</v>
      </c>
    </row>
    <row r="6823" spans="1:8">
      <c r="A6823" s="227" t="s">
        <v>133</v>
      </c>
      <c r="B6823" s="227" t="s">
        <v>111</v>
      </c>
      <c r="C6823" s="227" t="s">
        <v>94</v>
      </c>
      <c r="D6823" s="230">
        <v>135</v>
      </c>
      <c r="E6823" s="231">
        <v>7.0357508099999997E-3</v>
      </c>
      <c r="F6823" s="231">
        <v>1.0029147E-3</v>
      </c>
      <c r="G6823" s="231">
        <v>1.1811554399999999E-3</v>
      </c>
      <c r="H6823" s="231">
        <v>4.85168015E-3</v>
      </c>
    </row>
    <row r="6824" spans="1:8">
      <c r="A6824" s="227" t="s">
        <v>133</v>
      </c>
      <c r="B6824" s="227" t="s">
        <v>112</v>
      </c>
      <c r="C6824" s="227" t="s">
        <v>94</v>
      </c>
      <c r="D6824" s="230">
        <v>34</v>
      </c>
      <c r="E6824" s="231">
        <v>6.0280498499999998E-3</v>
      </c>
      <c r="F6824" s="231">
        <v>9.3988269000000002E-4</v>
      </c>
      <c r="G6824" s="231">
        <v>8.9630961000000003E-4</v>
      </c>
      <c r="H6824" s="231">
        <v>4.1918570400000001E-3</v>
      </c>
    </row>
    <row r="6825" spans="1:8">
      <c r="A6825" s="227" t="s">
        <v>133</v>
      </c>
      <c r="B6825" s="227" t="s">
        <v>111</v>
      </c>
      <c r="C6825" s="227" t="s">
        <v>95</v>
      </c>
      <c r="D6825" s="230">
        <v>82</v>
      </c>
      <c r="E6825" s="231">
        <v>8.2199918599999994E-3</v>
      </c>
      <c r="F6825" s="231">
        <v>7.7052255999999998E-4</v>
      </c>
      <c r="G6825" s="231">
        <v>1.57830822E-3</v>
      </c>
      <c r="H6825" s="231">
        <v>5.87116051E-3</v>
      </c>
    </row>
    <row r="6826" spans="1:8">
      <c r="A6826" s="227" t="s">
        <v>133</v>
      </c>
      <c r="B6826" s="227" t="s">
        <v>112</v>
      </c>
      <c r="C6826" s="227" t="s">
        <v>95</v>
      </c>
      <c r="D6826" s="230">
        <v>7</v>
      </c>
      <c r="E6826" s="231">
        <v>9.3039018700000007E-3</v>
      </c>
      <c r="F6826" s="231">
        <v>9.1435157999999995E-4</v>
      </c>
      <c r="G6826" s="231">
        <v>1.8320104099999999E-3</v>
      </c>
      <c r="H6826" s="231">
        <v>6.5575394700000001E-3</v>
      </c>
    </row>
    <row r="6827" spans="1:8">
      <c r="A6827" s="227" t="s">
        <v>133</v>
      </c>
      <c r="B6827" s="227" t="s">
        <v>111</v>
      </c>
      <c r="C6827" s="227" t="s">
        <v>96</v>
      </c>
      <c r="D6827" s="230">
        <v>294</v>
      </c>
      <c r="E6827" s="231">
        <v>6.8286247099999999E-3</v>
      </c>
      <c r="F6827" s="231">
        <v>1.0203291800000001E-3</v>
      </c>
      <c r="G6827" s="231">
        <v>1.2146476499999999E-3</v>
      </c>
      <c r="H6827" s="231">
        <v>4.5936474000000003E-3</v>
      </c>
    </row>
    <row r="6828" spans="1:8">
      <c r="A6828" s="227" t="s">
        <v>133</v>
      </c>
      <c r="B6828" s="227" t="s">
        <v>112</v>
      </c>
      <c r="C6828" s="227" t="s">
        <v>96</v>
      </c>
      <c r="D6828" s="230">
        <v>35</v>
      </c>
      <c r="E6828" s="231">
        <v>6.8257272899999999E-3</v>
      </c>
      <c r="F6828" s="231">
        <v>9.7288333999999996E-4</v>
      </c>
      <c r="G6828" s="231">
        <v>1.08862406E-3</v>
      </c>
      <c r="H6828" s="231">
        <v>4.7642192999999998E-3</v>
      </c>
    </row>
    <row r="6829" spans="1:8">
      <c r="A6829" s="227" t="s">
        <v>133</v>
      </c>
      <c r="B6829" s="227" t="s">
        <v>111</v>
      </c>
      <c r="C6829" s="227" t="s">
        <v>97</v>
      </c>
      <c r="D6829" s="230">
        <v>144</v>
      </c>
      <c r="E6829" s="231">
        <v>7.7009385700000004E-3</v>
      </c>
      <c r="F6829" s="231">
        <v>9.9906737999999997E-4</v>
      </c>
      <c r="G6829" s="231">
        <v>1.1969519300000001E-3</v>
      </c>
      <c r="H6829" s="231">
        <v>5.5049187599999997E-3</v>
      </c>
    </row>
    <row r="6830" spans="1:8">
      <c r="A6830" s="227" t="s">
        <v>133</v>
      </c>
      <c r="B6830" s="227" t="s">
        <v>112</v>
      </c>
      <c r="C6830" s="227" t="s">
        <v>97</v>
      </c>
      <c r="D6830" s="230">
        <v>23</v>
      </c>
      <c r="E6830" s="231">
        <v>7.33896919E-3</v>
      </c>
      <c r="F6830" s="231">
        <v>1.8523547899999999E-3</v>
      </c>
      <c r="G6830" s="231">
        <v>9.928540400000001E-4</v>
      </c>
      <c r="H6830" s="231">
        <v>4.4937598000000002E-3</v>
      </c>
    </row>
    <row r="6831" spans="1:8">
      <c r="A6831" s="227" t="s">
        <v>133</v>
      </c>
      <c r="B6831" s="227" t="s">
        <v>111</v>
      </c>
      <c r="C6831" s="227" t="s">
        <v>98</v>
      </c>
      <c r="D6831" s="230">
        <v>104</v>
      </c>
      <c r="E6831" s="231">
        <v>7.4322246200000004E-3</v>
      </c>
      <c r="F6831" s="231">
        <v>5.782583E-4</v>
      </c>
      <c r="G6831" s="231">
        <v>1.5026261900000001E-3</v>
      </c>
      <c r="H6831" s="231">
        <v>5.34154621E-3</v>
      </c>
    </row>
    <row r="6832" spans="1:8">
      <c r="A6832" s="227" t="s">
        <v>133</v>
      </c>
      <c r="B6832" s="227" t="s">
        <v>112</v>
      </c>
      <c r="C6832" s="227" t="s">
        <v>98</v>
      </c>
      <c r="D6832" s="230">
        <v>16</v>
      </c>
      <c r="E6832" s="231">
        <v>6.8214696500000001E-3</v>
      </c>
      <c r="F6832" s="231">
        <v>2.5390607000000002E-4</v>
      </c>
      <c r="G6832" s="231">
        <v>2.0869499900000002E-3</v>
      </c>
      <c r="H6832" s="231">
        <v>4.4683157500000001E-3</v>
      </c>
    </row>
    <row r="6833" spans="1:8">
      <c r="A6833" s="227" t="s">
        <v>133</v>
      </c>
      <c r="B6833" s="227" t="s">
        <v>111</v>
      </c>
      <c r="C6833" s="227" t="s">
        <v>99</v>
      </c>
      <c r="D6833" s="230">
        <v>369</v>
      </c>
      <c r="E6833" s="231">
        <v>6.3540409499999997E-3</v>
      </c>
      <c r="F6833" s="231">
        <v>1.1134947000000001E-3</v>
      </c>
      <c r="G6833" s="231">
        <v>7.8860507999999995E-4</v>
      </c>
      <c r="H6833" s="231">
        <v>4.4519406900000004E-3</v>
      </c>
    </row>
    <row r="6834" spans="1:8">
      <c r="A6834" s="227" t="s">
        <v>133</v>
      </c>
      <c r="B6834" s="227" t="s">
        <v>112</v>
      </c>
      <c r="C6834" s="227" t="s">
        <v>99</v>
      </c>
      <c r="D6834" s="230">
        <v>13</v>
      </c>
      <c r="E6834" s="231">
        <v>6.0603630299999999E-3</v>
      </c>
      <c r="F6834" s="231">
        <v>1.0194085900000001E-3</v>
      </c>
      <c r="G6834" s="231">
        <v>8.6093279E-4</v>
      </c>
      <c r="H6834" s="231">
        <v>4.1800211400000002E-3</v>
      </c>
    </row>
    <row r="6835" spans="1:8">
      <c r="A6835" s="227" t="s">
        <v>133</v>
      </c>
      <c r="B6835" s="227" t="s">
        <v>111</v>
      </c>
      <c r="C6835" s="227" t="s">
        <v>100</v>
      </c>
      <c r="D6835" s="230">
        <v>281</v>
      </c>
      <c r="E6835" s="231">
        <v>8.4057019399999995E-3</v>
      </c>
      <c r="F6835" s="231">
        <v>1.3077053899999999E-3</v>
      </c>
      <c r="G6835" s="231">
        <v>1.1891226100000001E-3</v>
      </c>
      <c r="H6835" s="231">
        <v>5.8993588600000004E-3</v>
      </c>
    </row>
    <row r="6836" spans="1:8">
      <c r="A6836" s="227" t="s">
        <v>133</v>
      </c>
      <c r="B6836" s="227" t="s">
        <v>112</v>
      </c>
      <c r="C6836" s="227" t="s">
        <v>100</v>
      </c>
      <c r="D6836" s="230">
        <v>29</v>
      </c>
      <c r="E6836" s="231">
        <v>8.2491217299999996E-3</v>
      </c>
      <c r="F6836" s="231">
        <v>1.2328381799999999E-3</v>
      </c>
      <c r="G6836" s="231">
        <v>1.16299468E-3</v>
      </c>
      <c r="H6836" s="231">
        <v>5.8425125599999997E-3</v>
      </c>
    </row>
    <row r="6837" spans="1:8">
      <c r="A6837" s="227" t="s">
        <v>133</v>
      </c>
      <c r="B6837" s="227" t="s">
        <v>111</v>
      </c>
      <c r="C6837" s="227" t="s">
        <v>101</v>
      </c>
      <c r="D6837" s="230">
        <v>165</v>
      </c>
      <c r="E6837" s="231">
        <v>7.8023987599999999E-3</v>
      </c>
      <c r="F6837" s="231">
        <v>7.0244084000000004E-4</v>
      </c>
      <c r="G6837" s="231">
        <v>2.0364756299999999E-3</v>
      </c>
      <c r="H6837" s="231">
        <v>5.0634818000000002E-3</v>
      </c>
    </row>
    <row r="6838" spans="1:8">
      <c r="A6838" s="227" t="s">
        <v>133</v>
      </c>
      <c r="B6838" s="227" t="s">
        <v>112</v>
      </c>
      <c r="C6838" s="227" t="s">
        <v>101</v>
      </c>
      <c r="D6838" s="230">
        <v>17</v>
      </c>
      <c r="E6838" s="231">
        <v>6.4099943100000001E-3</v>
      </c>
      <c r="F6838" s="231">
        <v>6.3997792999999999E-4</v>
      </c>
      <c r="G6838" s="231">
        <v>1.6244550999999999E-3</v>
      </c>
      <c r="H6838" s="231">
        <v>4.1455607300000001E-3</v>
      </c>
    </row>
    <row r="6839" spans="1:8">
      <c r="A6839" s="227" t="s">
        <v>133</v>
      </c>
      <c r="B6839" s="227" t="s">
        <v>111</v>
      </c>
      <c r="C6839" s="227" t="s">
        <v>102</v>
      </c>
      <c r="D6839" s="230">
        <v>210</v>
      </c>
      <c r="E6839" s="231">
        <v>6.5399027599999998E-3</v>
      </c>
      <c r="F6839" s="231">
        <v>1.04932735E-3</v>
      </c>
      <c r="G6839" s="231">
        <v>7.5330663E-4</v>
      </c>
      <c r="H6839" s="231">
        <v>4.73726828E-3</v>
      </c>
    </row>
    <row r="6840" spans="1:8">
      <c r="A6840" s="227" t="s">
        <v>133</v>
      </c>
      <c r="B6840" s="227" t="s">
        <v>112</v>
      </c>
      <c r="C6840" s="227" t="s">
        <v>102</v>
      </c>
      <c r="D6840" s="230">
        <v>23</v>
      </c>
      <c r="E6840" s="231">
        <v>6.3471213700000001E-3</v>
      </c>
      <c r="F6840" s="231">
        <v>1.07437581E-3</v>
      </c>
      <c r="G6840" s="231">
        <v>7.5784998999999995E-4</v>
      </c>
      <c r="H6840" s="231">
        <v>4.5148950700000003E-3</v>
      </c>
    </row>
    <row r="6841" spans="1:8">
      <c r="A6841" s="227" t="s">
        <v>133</v>
      </c>
      <c r="B6841" s="227" t="s">
        <v>111</v>
      </c>
      <c r="C6841" s="227" t="s">
        <v>103</v>
      </c>
      <c r="D6841" s="230">
        <v>247</v>
      </c>
      <c r="E6841" s="231">
        <v>4.8598456899999996E-3</v>
      </c>
      <c r="F6841" s="231">
        <v>8.2494538999999996E-4</v>
      </c>
      <c r="G6841" s="231">
        <v>4.4698393E-4</v>
      </c>
      <c r="H6841" s="231">
        <v>3.5879158600000001E-3</v>
      </c>
    </row>
    <row r="6842" spans="1:8">
      <c r="A6842" s="227" t="s">
        <v>133</v>
      </c>
      <c r="B6842" s="227" t="s">
        <v>112</v>
      </c>
      <c r="C6842" s="227" t="s">
        <v>103</v>
      </c>
      <c r="D6842" s="230">
        <v>34</v>
      </c>
      <c r="E6842" s="231">
        <v>3.9964595099999996E-3</v>
      </c>
      <c r="F6842" s="231">
        <v>8.5886410000000002E-4</v>
      </c>
      <c r="G6842" s="231">
        <v>3.5607274E-4</v>
      </c>
      <c r="H6842" s="231">
        <v>2.78152207E-3</v>
      </c>
    </row>
    <row r="6843" spans="1:8">
      <c r="A6843" s="227" t="s">
        <v>133</v>
      </c>
      <c r="B6843" s="227" t="s">
        <v>111</v>
      </c>
      <c r="C6843" s="227" t="s">
        <v>104</v>
      </c>
      <c r="D6843" s="230">
        <v>108</v>
      </c>
      <c r="E6843" s="231">
        <v>6.9703787199999999E-3</v>
      </c>
      <c r="F6843" s="231">
        <v>7.4749202999999998E-4</v>
      </c>
      <c r="G6843" s="231">
        <v>1.2886871800000001E-3</v>
      </c>
      <c r="H6843" s="231">
        <v>4.9341990200000001E-3</v>
      </c>
    </row>
    <row r="6844" spans="1:8">
      <c r="A6844" s="227" t="s">
        <v>133</v>
      </c>
      <c r="B6844" s="227" t="s">
        <v>112</v>
      </c>
      <c r="C6844" s="227" t="s">
        <v>104</v>
      </c>
      <c r="D6844" s="230">
        <v>15</v>
      </c>
      <c r="E6844" s="231">
        <v>6.1643516100000004E-3</v>
      </c>
      <c r="F6844" s="231">
        <v>5.9876517999999995E-4</v>
      </c>
      <c r="G6844" s="231">
        <v>1.12885782E-3</v>
      </c>
      <c r="H6844" s="231">
        <v>4.4359566099999997E-3</v>
      </c>
    </row>
    <row r="6845" spans="1:8">
      <c r="A6845" s="227" t="s">
        <v>133</v>
      </c>
      <c r="B6845" s="227" t="s">
        <v>111</v>
      </c>
      <c r="C6845" s="227" t="s">
        <v>105</v>
      </c>
      <c r="D6845" s="230">
        <v>608</v>
      </c>
      <c r="E6845" s="231">
        <v>4.9547314300000004E-3</v>
      </c>
      <c r="F6845" s="231">
        <v>1.2215975900000001E-3</v>
      </c>
      <c r="G6845" s="231">
        <v>6.0607768E-4</v>
      </c>
      <c r="H6845" s="231">
        <v>3.1184322399999999E-3</v>
      </c>
    </row>
    <row r="6846" spans="1:8">
      <c r="A6846" s="227" t="s">
        <v>133</v>
      </c>
      <c r="B6846" s="227" t="s">
        <v>112</v>
      </c>
      <c r="C6846" s="227" t="s">
        <v>105</v>
      </c>
      <c r="D6846" s="230">
        <v>57</v>
      </c>
      <c r="E6846" s="231">
        <v>4.3191599100000002E-3</v>
      </c>
      <c r="F6846" s="231">
        <v>1.2035004299999999E-3</v>
      </c>
      <c r="G6846" s="231">
        <v>6.3596466999999996E-4</v>
      </c>
      <c r="H6846" s="231">
        <v>2.4705569600000001E-3</v>
      </c>
    </row>
    <row r="6847" spans="1:8">
      <c r="A6847" s="227" t="s">
        <v>133</v>
      </c>
      <c r="B6847" s="227" t="s">
        <v>111</v>
      </c>
      <c r="C6847" s="227" t="s">
        <v>106</v>
      </c>
      <c r="D6847" s="230">
        <v>159</v>
      </c>
      <c r="E6847" s="231">
        <v>6.5504889399999999E-3</v>
      </c>
      <c r="F6847" s="231">
        <v>9.4274086999999996E-4</v>
      </c>
      <c r="G6847" s="231">
        <v>1.1400096699999999E-3</v>
      </c>
      <c r="H6847" s="231">
        <v>4.4677379200000001E-3</v>
      </c>
    </row>
    <row r="6848" spans="1:8">
      <c r="A6848" s="227" t="s">
        <v>133</v>
      </c>
      <c r="B6848" s="227" t="s">
        <v>112</v>
      </c>
      <c r="C6848" s="227" t="s">
        <v>106</v>
      </c>
      <c r="D6848" s="230">
        <v>25</v>
      </c>
      <c r="E6848" s="231">
        <v>6.5624997399999999E-3</v>
      </c>
      <c r="F6848" s="231">
        <v>8.6157379999999997E-4</v>
      </c>
      <c r="G6848" s="231">
        <v>1.5847219300000001E-3</v>
      </c>
      <c r="H6848" s="231">
        <v>4.1162034599999996E-3</v>
      </c>
    </row>
    <row r="6849" spans="1:8">
      <c r="A6849" s="227" t="s">
        <v>133</v>
      </c>
      <c r="B6849" s="227" t="s">
        <v>111</v>
      </c>
      <c r="C6849" s="227" t="s">
        <v>107</v>
      </c>
      <c r="D6849" s="230">
        <v>520</v>
      </c>
      <c r="E6849" s="231">
        <v>5.8834577399999996E-3</v>
      </c>
      <c r="F6849" s="231">
        <v>1.1120456999999999E-3</v>
      </c>
      <c r="G6849" s="231">
        <v>8.9776951999999996E-4</v>
      </c>
      <c r="H6849" s="231">
        <v>3.87364202E-3</v>
      </c>
    </row>
    <row r="6850" spans="1:8">
      <c r="A6850" s="227" t="s">
        <v>133</v>
      </c>
      <c r="B6850" s="227" t="s">
        <v>112</v>
      </c>
      <c r="C6850" s="227" t="s">
        <v>107</v>
      </c>
      <c r="D6850" s="230">
        <v>50</v>
      </c>
      <c r="E6850" s="231">
        <v>5.8032404900000001E-3</v>
      </c>
      <c r="F6850" s="231">
        <v>1.23310163E-3</v>
      </c>
      <c r="G6850" s="231">
        <v>6.3611088999999997E-4</v>
      </c>
      <c r="H6850" s="231">
        <v>3.9340275300000001E-3</v>
      </c>
    </row>
    <row r="6851" spans="1:8">
      <c r="A6851" s="227" t="s">
        <v>134</v>
      </c>
      <c r="B6851" s="227" t="s">
        <v>111</v>
      </c>
      <c r="C6851" s="227" t="s">
        <v>58</v>
      </c>
      <c r="D6851" s="230">
        <v>11444</v>
      </c>
      <c r="E6851" s="231">
        <v>6.3423819899999997E-3</v>
      </c>
      <c r="F6851" s="231">
        <v>9.9279518999999998E-4</v>
      </c>
      <c r="G6851" s="231">
        <v>1.0277156400000001E-3</v>
      </c>
      <c r="H6851" s="231">
        <v>4.3208532400000003E-3</v>
      </c>
    </row>
    <row r="6852" spans="1:8">
      <c r="A6852" s="227" t="s">
        <v>134</v>
      </c>
      <c r="B6852" s="227" t="s">
        <v>112</v>
      </c>
      <c r="C6852" s="227" t="s">
        <v>58</v>
      </c>
      <c r="D6852" s="230">
        <v>1396</v>
      </c>
      <c r="E6852" s="231">
        <v>5.8307712100000002E-3</v>
      </c>
      <c r="F6852" s="231">
        <v>1.0215859000000001E-3</v>
      </c>
      <c r="G6852" s="231">
        <v>1.03805988E-3</v>
      </c>
      <c r="H6852" s="231">
        <v>3.7704119300000002E-3</v>
      </c>
    </row>
    <row r="6853" spans="1:8">
      <c r="A6853" s="227" t="s">
        <v>134</v>
      </c>
      <c r="B6853" s="227" t="s">
        <v>111</v>
      </c>
      <c r="C6853" s="227" t="s">
        <v>63</v>
      </c>
      <c r="D6853" s="230">
        <v>214</v>
      </c>
      <c r="E6853" s="231">
        <v>6.4321021299999998E-3</v>
      </c>
      <c r="F6853" s="231">
        <v>1.2705518400000001E-3</v>
      </c>
      <c r="G6853" s="231">
        <v>8.8249588999999998E-4</v>
      </c>
      <c r="H6853" s="231">
        <v>4.2790539400000003E-3</v>
      </c>
    </row>
    <row r="6854" spans="1:8">
      <c r="A6854" s="227" t="s">
        <v>134</v>
      </c>
      <c r="B6854" s="227" t="s">
        <v>112</v>
      </c>
      <c r="C6854" s="227" t="s">
        <v>63</v>
      </c>
      <c r="D6854" s="230">
        <v>36</v>
      </c>
      <c r="E6854" s="231">
        <v>5.6648659800000003E-3</v>
      </c>
      <c r="F6854" s="231">
        <v>1.3988551600000001E-3</v>
      </c>
      <c r="G6854" s="231">
        <v>6.3528784000000001E-4</v>
      </c>
      <c r="H6854" s="231">
        <v>3.6307224600000002E-3</v>
      </c>
    </row>
    <row r="6855" spans="1:8">
      <c r="A6855" s="227" t="s">
        <v>134</v>
      </c>
      <c r="B6855" s="227" t="s">
        <v>111</v>
      </c>
      <c r="C6855" s="227" t="s">
        <v>64</v>
      </c>
      <c r="D6855" s="230">
        <v>133</v>
      </c>
      <c r="E6855" s="231">
        <v>5.9824907099999998E-3</v>
      </c>
      <c r="F6855" s="231">
        <v>8.9538053999999999E-4</v>
      </c>
      <c r="G6855" s="231">
        <v>1.1700255000000001E-3</v>
      </c>
      <c r="H6855" s="231">
        <v>3.9170841399999998E-3</v>
      </c>
    </row>
    <row r="6856" spans="1:8">
      <c r="A6856" s="227" t="s">
        <v>134</v>
      </c>
      <c r="B6856" s="227" t="s">
        <v>112</v>
      </c>
      <c r="C6856" s="227" t="s">
        <v>64</v>
      </c>
      <c r="D6856" s="230">
        <v>11</v>
      </c>
      <c r="E6856" s="231">
        <v>5.4177185499999997E-3</v>
      </c>
      <c r="F6856" s="231">
        <v>9.2487359999999998E-4</v>
      </c>
      <c r="G6856" s="231">
        <v>9.1856046999999998E-4</v>
      </c>
      <c r="H6856" s="231">
        <v>3.5742842699999998E-3</v>
      </c>
    </row>
    <row r="6857" spans="1:8">
      <c r="A6857" s="227" t="s">
        <v>134</v>
      </c>
      <c r="B6857" s="227" t="s">
        <v>111</v>
      </c>
      <c r="C6857" s="227" t="s">
        <v>65</v>
      </c>
      <c r="D6857" s="230">
        <v>122</v>
      </c>
      <c r="E6857" s="231">
        <v>5.9272538700000004E-3</v>
      </c>
      <c r="F6857" s="231">
        <v>1.3021779700000001E-3</v>
      </c>
      <c r="G6857" s="231">
        <v>4.9787469999999995E-4</v>
      </c>
      <c r="H6857" s="231">
        <v>4.1272007199999999E-3</v>
      </c>
    </row>
    <row r="6858" spans="1:8">
      <c r="A6858" s="227" t="s">
        <v>134</v>
      </c>
      <c r="B6858" s="227" t="s">
        <v>112</v>
      </c>
      <c r="C6858" s="227" t="s">
        <v>65</v>
      </c>
      <c r="D6858" s="230">
        <v>27</v>
      </c>
      <c r="E6858" s="231">
        <v>5.5186897299999999E-3</v>
      </c>
      <c r="F6858" s="231">
        <v>9.1392288000000002E-4</v>
      </c>
      <c r="G6858" s="231">
        <v>5.4398124000000004E-4</v>
      </c>
      <c r="H6858" s="231">
        <v>4.0607850499999997E-3</v>
      </c>
    </row>
    <row r="6859" spans="1:8">
      <c r="A6859" s="227" t="s">
        <v>134</v>
      </c>
      <c r="B6859" s="227" t="s">
        <v>111</v>
      </c>
      <c r="C6859" s="227" t="s">
        <v>66</v>
      </c>
      <c r="D6859" s="230">
        <v>253</v>
      </c>
      <c r="E6859" s="231">
        <v>6.8713399800000002E-3</v>
      </c>
      <c r="F6859" s="231">
        <v>8.4248256000000001E-4</v>
      </c>
      <c r="G6859" s="231">
        <v>8.9628142000000002E-4</v>
      </c>
      <c r="H6859" s="231">
        <v>5.13257551E-3</v>
      </c>
    </row>
    <row r="6860" spans="1:8">
      <c r="A6860" s="227" t="s">
        <v>134</v>
      </c>
      <c r="B6860" s="227" t="s">
        <v>112</v>
      </c>
      <c r="C6860" s="227" t="s">
        <v>66</v>
      </c>
      <c r="D6860" s="230">
        <v>17</v>
      </c>
      <c r="E6860" s="231">
        <v>6.3575704999999996E-3</v>
      </c>
      <c r="F6860" s="231">
        <v>1.12336584E-3</v>
      </c>
      <c r="G6860" s="231">
        <v>1.2493189400000001E-3</v>
      </c>
      <c r="H6860" s="231">
        <v>3.9848853699999999E-3</v>
      </c>
    </row>
    <row r="6861" spans="1:8">
      <c r="A6861" s="227" t="s">
        <v>134</v>
      </c>
      <c r="B6861" s="227" t="s">
        <v>111</v>
      </c>
      <c r="C6861" s="227" t="s">
        <v>67</v>
      </c>
      <c r="D6861" s="230">
        <v>186</v>
      </c>
      <c r="E6861" s="231">
        <v>6.8253432300000002E-3</v>
      </c>
      <c r="F6861" s="231">
        <v>6.6930482999999995E-4</v>
      </c>
      <c r="G6861" s="231">
        <v>1.38198155E-3</v>
      </c>
      <c r="H6861" s="231">
        <v>4.7740564299999996E-3</v>
      </c>
    </row>
    <row r="6862" spans="1:8">
      <c r="A6862" s="227" t="s">
        <v>134</v>
      </c>
      <c r="B6862" s="227" t="s">
        <v>112</v>
      </c>
      <c r="C6862" s="227" t="s">
        <v>67</v>
      </c>
      <c r="D6862" s="230">
        <v>18</v>
      </c>
      <c r="E6862" s="231">
        <v>5.73495346E-3</v>
      </c>
      <c r="F6862" s="231">
        <v>6.0120862999999997E-4</v>
      </c>
      <c r="G6862" s="231">
        <v>1.3528804299999999E-3</v>
      </c>
      <c r="H6862" s="231">
        <v>3.7808639599999998E-3</v>
      </c>
    </row>
    <row r="6863" spans="1:8">
      <c r="A6863" s="227" t="s">
        <v>134</v>
      </c>
      <c r="B6863" s="227" t="s">
        <v>111</v>
      </c>
      <c r="C6863" s="227" t="s">
        <v>68</v>
      </c>
      <c r="D6863" s="230">
        <v>183</v>
      </c>
      <c r="E6863" s="231">
        <v>6.3099572800000003E-3</v>
      </c>
      <c r="F6863" s="231">
        <v>1.07177165E-3</v>
      </c>
      <c r="G6863" s="231">
        <v>8.8380364999999996E-4</v>
      </c>
      <c r="H6863" s="231">
        <v>4.3543814699999999E-3</v>
      </c>
    </row>
    <row r="6864" spans="1:8">
      <c r="A6864" s="227" t="s">
        <v>134</v>
      </c>
      <c r="B6864" s="227" t="s">
        <v>112</v>
      </c>
      <c r="C6864" s="227" t="s">
        <v>68</v>
      </c>
      <c r="D6864" s="230">
        <v>17</v>
      </c>
      <c r="E6864" s="231">
        <v>6.2976577099999997E-3</v>
      </c>
      <c r="F6864" s="231">
        <v>1.0695803800000001E-3</v>
      </c>
      <c r="G6864" s="231">
        <v>1.0961327100000001E-3</v>
      </c>
      <c r="H6864" s="231">
        <v>4.1319441900000003E-3</v>
      </c>
    </row>
    <row r="6865" spans="1:8">
      <c r="A6865" s="227" t="s">
        <v>134</v>
      </c>
      <c r="B6865" s="227" t="s">
        <v>111</v>
      </c>
      <c r="C6865" s="227" t="s">
        <v>69</v>
      </c>
      <c r="D6865" s="230">
        <v>142</v>
      </c>
      <c r="E6865" s="231">
        <v>5.3856935599999999E-3</v>
      </c>
      <c r="F6865" s="231">
        <v>8.6821833999999997E-4</v>
      </c>
      <c r="G6865" s="231">
        <v>6.2141343000000004E-4</v>
      </c>
      <c r="H6865" s="231">
        <v>3.8960612899999999E-3</v>
      </c>
    </row>
    <row r="6866" spans="1:8">
      <c r="A6866" s="227" t="s">
        <v>134</v>
      </c>
      <c r="B6866" s="227" t="s">
        <v>112</v>
      </c>
      <c r="C6866" s="227" t="s">
        <v>69</v>
      </c>
      <c r="D6866" s="230">
        <v>7</v>
      </c>
      <c r="E6866" s="231">
        <v>5.2166002899999998E-3</v>
      </c>
      <c r="F6866" s="231">
        <v>8.8789651999999998E-4</v>
      </c>
      <c r="G6866" s="231">
        <v>7.6554206E-4</v>
      </c>
      <c r="H6866" s="231">
        <v>3.5631611000000001E-3</v>
      </c>
    </row>
    <row r="6867" spans="1:8">
      <c r="A6867" s="227" t="s">
        <v>134</v>
      </c>
      <c r="B6867" s="227" t="s">
        <v>111</v>
      </c>
      <c r="C6867" s="227" t="s">
        <v>70</v>
      </c>
      <c r="D6867" s="230">
        <v>139</v>
      </c>
      <c r="E6867" s="231">
        <v>8.9467590200000002E-3</v>
      </c>
      <c r="F6867" s="231">
        <v>1.1796393699999999E-3</v>
      </c>
      <c r="G6867" s="231">
        <v>1.9090558299999999E-3</v>
      </c>
      <c r="H6867" s="231">
        <v>5.8580632899999999E-3</v>
      </c>
    </row>
    <row r="6868" spans="1:8">
      <c r="A6868" s="227" t="s">
        <v>134</v>
      </c>
      <c r="B6868" s="227" t="s">
        <v>112</v>
      </c>
      <c r="C6868" s="227" t="s">
        <v>70</v>
      </c>
      <c r="D6868" s="230">
        <v>15</v>
      </c>
      <c r="E6868" s="231">
        <v>9.1705245299999998E-3</v>
      </c>
      <c r="F6868" s="231">
        <v>1.09953684E-3</v>
      </c>
      <c r="G6868" s="231">
        <v>1.7052466600000001E-3</v>
      </c>
      <c r="H6868" s="231">
        <v>6.3657405500000003E-3</v>
      </c>
    </row>
    <row r="6869" spans="1:8">
      <c r="A6869" s="227" t="s">
        <v>134</v>
      </c>
      <c r="B6869" s="227" t="s">
        <v>111</v>
      </c>
      <c r="C6869" s="227" t="s">
        <v>71</v>
      </c>
      <c r="D6869" s="230">
        <v>100</v>
      </c>
      <c r="E6869" s="231">
        <v>6.7076386400000002E-3</v>
      </c>
      <c r="F6869" s="231">
        <v>8.9583310999999995E-4</v>
      </c>
      <c r="G6869" s="231">
        <v>1.3796294099999999E-3</v>
      </c>
      <c r="H6869" s="231">
        <v>4.4321756899999998E-3</v>
      </c>
    </row>
    <row r="6870" spans="1:8">
      <c r="A6870" s="227" t="s">
        <v>134</v>
      </c>
      <c r="B6870" s="227" t="s">
        <v>112</v>
      </c>
      <c r="C6870" s="227" t="s">
        <v>71</v>
      </c>
      <c r="D6870" s="230">
        <v>16</v>
      </c>
      <c r="E6870" s="231">
        <v>7.8211801999999997E-3</v>
      </c>
      <c r="F6870" s="231">
        <v>8.2103557999999997E-4</v>
      </c>
      <c r="G6870" s="231">
        <v>2.2605611500000002E-3</v>
      </c>
      <c r="H6870" s="231">
        <v>4.7395831499999997E-3</v>
      </c>
    </row>
    <row r="6871" spans="1:8">
      <c r="A6871" s="227" t="s">
        <v>134</v>
      </c>
      <c r="B6871" s="227" t="s">
        <v>111</v>
      </c>
      <c r="C6871" s="227" t="s">
        <v>72</v>
      </c>
      <c r="D6871" s="230">
        <v>172</v>
      </c>
      <c r="E6871" s="231">
        <v>7.2150218500000004E-3</v>
      </c>
      <c r="F6871" s="231">
        <v>9.6037873000000002E-4</v>
      </c>
      <c r="G6871" s="231">
        <v>1.6343666700000001E-3</v>
      </c>
      <c r="H6871" s="231">
        <v>4.6202759199999999E-3</v>
      </c>
    </row>
    <row r="6872" spans="1:8">
      <c r="A6872" s="227" t="s">
        <v>134</v>
      </c>
      <c r="B6872" s="227" t="s">
        <v>112</v>
      </c>
      <c r="C6872" s="227" t="s">
        <v>72</v>
      </c>
      <c r="D6872" s="230">
        <v>23</v>
      </c>
      <c r="E6872" s="231">
        <v>5.7462759000000002E-3</v>
      </c>
      <c r="F6872" s="231">
        <v>9.9637655999999992E-4</v>
      </c>
      <c r="G6872" s="231">
        <v>1.3924111600000001E-3</v>
      </c>
      <c r="H6872" s="231">
        <v>3.3574877299999998E-3</v>
      </c>
    </row>
    <row r="6873" spans="1:8">
      <c r="A6873" s="227" t="s">
        <v>134</v>
      </c>
      <c r="B6873" s="227" t="s">
        <v>111</v>
      </c>
      <c r="C6873" s="227" t="s">
        <v>73</v>
      </c>
      <c r="D6873" s="230">
        <v>371</v>
      </c>
      <c r="E6873" s="231">
        <v>7.1406419100000004E-3</v>
      </c>
      <c r="F6873" s="231">
        <v>6.9413224999999995E-4</v>
      </c>
      <c r="G6873" s="231">
        <v>1.7707395000000001E-3</v>
      </c>
      <c r="H6873" s="231">
        <v>4.6757696899999996E-3</v>
      </c>
    </row>
    <row r="6874" spans="1:8">
      <c r="A6874" s="227" t="s">
        <v>134</v>
      </c>
      <c r="B6874" s="227" t="s">
        <v>112</v>
      </c>
      <c r="C6874" s="227" t="s">
        <v>73</v>
      </c>
      <c r="D6874" s="230">
        <v>53</v>
      </c>
      <c r="E6874" s="231">
        <v>6.4699071999999996E-3</v>
      </c>
      <c r="F6874" s="231">
        <v>6.0665594000000004E-4</v>
      </c>
      <c r="G6874" s="231">
        <v>1.7714882E-3</v>
      </c>
      <c r="H6874" s="231">
        <v>4.09176256E-3</v>
      </c>
    </row>
    <row r="6875" spans="1:8">
      <c r="A6875" s="227" t="s">
        <v>134</v>
      </c>
      <c r="B6875" s="227" t="s">
        <v>111</v>
      </c>
      <c r="C6875" s="227" t="s">
        <v>74</v>
      </c>
      <c r="D6875" s="230">
        <v>338</v>
      </c>
      <c r="E6875" s="231">
        <v>7.9936785499999993E-3</v>
      </c>
      <c r="F6875" s="231">
        <v>9.1298189999999997E-4</v>
      </c>
      <c r="G6875" s="231">
        <v>2.1595575900000001E-3</v>
      </c>
      <c r="H6875" s="231">
        <v>4.9211385299999999E-3</v>
      </c>
    </row>
    <row r="6876" spans="1:8">
      <c r="A6876" s="227" t="s">
        <v>134</v>
      </c>
      <c r="B6876" s="227" t="s">
        <v>112</v>
      </c>
      <c r="C6876" s="227" t="s">
        <v>74</v>
      </c>
      <c r="D6876" s="230">
        <v>52</v>
      </c>
      <c r="E6876" s="231">
        <v>5.5629004599999999E-3</v>
      </c>
      <c r="F6876" s="231">
        <v>7.7969175000000004E-4</v>
      </c>
      <c r="G6876" s="231">
        <v>1.5377935700000001E-3</v>
      </c>
      <c r="H6876" s="231">
        <v>3.2454146399999999E-3</v>
      </c>
    </row>
    <row r="6877" spans="1:8">
      <c r="A6877" s="227" t="s">
        <v>134</v>
      </c>
      <c r="B6877" s="227" t="s">
        <v>111</v>
      </c>
      <c r="C6877" s="227" t="s">
        <v>75</v>
      </c>
      <c r="D6877" s="230">
        <v>149</v>
      </c>
      <c r="E6877" s="231">
        <v>6.1333268699999997E-3</v>
      </c>
      <c r="F6877" s="231">
        <v>5.4569014999999998E-4</v>
      </c>
      <c r="G6877" s="231">
        <v>1.3304745299999999E-3</v>
      </c>
      <c r="H6877" s="231">
        <v>4.2571617100000004E-3</v>
      </c>
    </row>
    <row r="6878" spans="1:8">
      <c r="A6878" s="227" t="s">
        <v>134</v>
      </c>
      <c r="B6878" s="227" t="s">
        <v>112</v>
      </c>
      <c r="C6878" s="227" t="s">
        <v>75</v>
      </c>
      <c r="D6878" s="230">
        <v>7</v>
      </c>
      <c r="E6878" s="231">
        <v>6.2417326299999999E-3</v>
      </c>
      <c r="F6878" s="231">
        <v>7.7876973000000002E-4</v>
      </c>
      <c r="G6878" s="231">
        <v>1.29960297E-3</v>
      </c>
      <c r="H6878" s="231">
        <v>4.1633596100000003E-3</v>
      </c>
    </row>
    <row r="6879" spans="1:8">
      <c r="A6879" s="227" t="s">
        <v>134</v>
      </c>
      <c r="B6879" s="227" t="s">
        <v>111</v>
      </c>
      <c r="C6879" s="227" t="s">
        <v>76</v>
      </c>
      <c r="D6879" s="230">
        <v>157</v>
      </c>
      <c r="E6879" s="231">
        <v>5.7711132300000004E-3</v>
      </c>
      <c r="F6879" s="231">
        <v>9.3897415999999998E-4</v>
      </c>
      <c r="G6879" s="231">
        <v>1.07152312E-3</v>
      </c>
      <c r="H6879" s="231">
        <v>3.76061548E-3</v>
      </c>
    </row>
    <row r="6880" spans="1:8">
      <c r="A6880" s="227" t="s">
        <v>134</v>
      </c>
      <c r="B6880" s="227" t="s">
        <v>112</v>
      </c>
      <c r="C6880" s="227" t="s">
        <v>76</v>
      </c>
      <c r="D6880" s="230">
        <v>32</v>
      </c>
      <c r="E6880" s="231">
        <v>6.0340709099999997E-3</v>
      </c>
      <c r="F6880" s="231">
        <v>1.02539036E-3</v>
      </c>
      <c r="G6880" s="231">
        <v>1.07313348E-3</v>
      </c>
      <c r="H6880" s="231">
        <v>3.9355466699999998E-3</v>
      </c>
    </row>
    <row r="6881" spans="1:8">
      <c r="A6881" s="227" t="s">
        <v>134</v>
      </c>
      <c r="B6881" s="227" t="s">
        <v>111</v>
      </c>
      <c r="C6881" s="227" t="s">
        <v>77</v>
      </c>
      <c r="D6881" s="230">
        <v>280</v>
      </c>
      <c r="E6881" s="231">
        <v>6.9117887899999998E-3</v>
      </c>
      <c r="F6881" s="231">
        <v>9.6750969000000003E-4</v>
      </c>
      <c r="G6881" s="231">
        <v>1.26827026E-3</v>
      </c>
      <c r="H6881" s="231">
        <v>4.67600836E-3</v>
      </c>
    </row>
    <row r="6882" spans="1:8">
      <c r="A6882" s="227" t="s">
        <v>134</v>
      </c>
      <c r="B6882" s="227" t="s">
        <v>112</v>
      </c>
      <c r="C6882" s="227" t="s">
        <v>77</v>
      </c>
      <c r="D6882" s="230">
        <v>40</v>
      </c>
      <c r="E6882" s="231">
        <v>6.5720483599999999E-3</v>
      </c>
      <c r="F6882" s="231">
        <v>9.6672432999999995E-4</v>
      </c>
      <c r="G6882" s="231">
        <v>1.42013862E-3</v>
      </c>
      <c r="H6882" s="231">
        <v>4.1851849600000003E-3</v>
      </c>
    </row>
    <row r="6883" spans="1:8">
      <c r="A6883" s="227" t="s">
        <v>134</v>
      </c>
      <c r="B6883" s="227" t="s">
        <v>111</v>
      </c>
      <c r="C6883" s="227" t="s">
        <v>78</v>
      </c>
      <c r="D6883" s="230">
        <v>122</v>
      </c>
      <c r="E6883" s="231">
        <v>7.3869154000000001E-3</v>
      </c>
      <c r="F6883" s="231">
        <v>1.0141542500000001E-3</v>
      </c>
      <c r="G6883" s="231">
        <v>1.56714833E-3</v>
      </c>
      <c r="H6883" s="231">
        <v>4.8056122099999999E-3</v>
      </c>
    </row>
    <row r="6884" spans="1:8">
      <c r="A6884" s="227" t="s">
        <v>134</v>
      </c>
      <c r="B6884" s="227" t="s">
        <v>112</v>
      </c>
      <c r="C6884" s="227" t="s">
        <v>78</v>
      </c>
      <c r="D6884" s="230">
        <v>20</v>
      </c>
      <c r="E6884" s="231">
        <v>6.7528932200000003E-3</v>
      </c>
      <c r="F6884" s="231">
        <v>9.7453682999999996E-4</v>
      </c>
      <c r="G6884" s="231">
        <v>1.9230320399999999E-3</v>
      </c>
      <c r="H6884" s="231">
        <v>3.8553238799999999E-3</v>
      </c>
    </row>
    <row r="6885" spans="1:8">
      <c r="A6885" s="227" t="s">
        <v>134</v>
      </c>
      <c r="B6885" s="227" t="s">
        <v>111</v>
      </c>
      <c r="C6885" s="227" t="s">
        <v>79</v>
      </c>
      <c r="D6885" s="230">
        <v>1527</v>
      </c>
      <c r="E6885" s="231">
        <v>4.6625173300000001E-3</v>
      </c>
      <c r="F6885" s="231">
        <v>1.00945306E-3</v>
      </c>
      <c r="G6885" s="231">
        <v>6.8861547999999999E-4</v>
      </c>
      <c r="H6885" s="231">
        <v>2.9644483300000002E-3</v>
      </c>
    </row>
    <row r="6886" spans="1:8">
      <c r="A6886" s="227" t="s">
        <v>134</v>
      </c>
      <c r="B6886" s="227" t="s">
        <v>112</v>
      </c>
      <c r="C6886" s="227" t="s">
        <v>79</v>
      </c>
      <c r="D6886" s="230">
        <v>246</v>
      </c>
      <c r="E6886" s="231">
        <v>4.3375957400000002E-3</v>
      </c>
      <c r="F6886" s="231">
        <v>9.7838539999999994E-4</v>
      </c>
      <c r="G6886" s="231">
        <v>6.9707894999999995E-4</v>
      </c>
      <c r="H6886" s="231">
        <v>2.6621309200000002E-3</v>
      </c>
    </row>
    <row r="6887" spans="1:8">
      <c r="A6887" s="227" t="s">
        <v>134</v>
      </c>
      <c r="B6887" s="227" t="s">
        <v>111</v>
      </c>
      <c r="C6887" s="227" t="s">
        <v>80</v>
      </c>
      <c r="D6887" s="230">
        <v>743</v>
      </c>
      <c r="E6887" s="231">
        <v>4.9126411999999998E-3</v>
      </c>
      <c r="F6887" s="231">
        <v>9.9848563E-4</v>
      </c>
      <c r="G6887" s="231">
        <v>4.8358732000000003E-4</v>
      </c>
      <c r="H6887" s="231">
        <v>3.4305677800000002E-3</v>
      </c>
    </row>
    <row r="6888" spans="1:8">
      <c r="A6888" s="227" t="s">
        <v>134</v>
      </c>
      <c r="B6888" s="227" t="s">
        <v>112</v>
      </c>
      <c r="C6888" s="227" t="s">
        <v>80</v>
      </c>
      <c r="D6888" s="230">
        <v>88</v>
      </c>
      <c r="E6888" s="231">
        <v>4.8399355599999996E-3</v>
      </c>
      <c r="F6888" s="231">
        <v>1.0377206699999999E-3</v>
      </c>
      <c r="G6888" s="231">
        <v>5.9159274999999998E-4</v>
      </c>
      <c r="H6888" s="231">
        <v>3.2106216000000001E-3</v>
      </c>
    </row>
    <row r="6889" spans="1:8">
      <c r="A6889" s="227" t="s">
        <v>134</v>
      </c>
      <c r="B6889" s="227" t="s">
        <v>111</v>
      </c>
      <c r="C6889" s="227" t="s">
        <v>119</v>
      </c>
      <c r="D6889" s="230">
        <v>341</v>
      </c>
      <c r="E6889" s="231">
        <v>6.4390542600000003E-3</v>
      </c>
      <c r="F6889" s="231">
        <v>1.23754321E-3</v>
      </c>
      <c r="G6889" s="231">
        <v>7.0819054000000005E-4</v>
      </c>
      <c r="H6889" s="231">
        <v>4.4933200500000001E-3</v>
      </c>
    </row>
    <row r="6890" spans="1:8">
      <c r="A6890" s="227" t="s">
        <v>134</v>
      </c>
      <c r="B6890" s="227" t="s">
        <v>112</v>
      </c>
      <c r="C6890" s="227" t="s">
        <v>119</v>
      </c>
      <c r="D6890" s="230">
        <v>50</v>
      </c>
      <c r="E6890" s="231">
        <v>6.5409720299999998E-3</v>
      </c>
      <c r="F6890" s="231">
        <v>1.3601849500000001E-3</v>
      </c>
      <c r="G6890" s="231">
        <v>1.1437497100000001E-3</v>
      </c>
      <c r="H6890" s="231">
        <v>4.0370368699999999E-3</v>
      </c>
    </row>
    <row r="6891" spans="1:8">
      <c r="A6891" s="227" t="s">
        <v>134</v>
      </c>
      <c r="B6891" s="227" t="s">
        <v>111</v>
      </c>
      <c r="C6891" s="227" t="s">
        <v>82</v>
      </c>
      <c r="D6891" s="230">
        <v>186</v>
      </c>
      <c r="E6891" s="231">
        <v>7.9566779000000004E-3</v>
      </c>
      <c r="F6891" s="231">
        <v>1.28920226E-3</v>
      </c>
      <c r="G6891" s="231">
        <v>1.4214951600000001E-3</v>
      </c>
      <c r="H6891" s="231">
        <v>5.2459177199999998E-3</v>
      </c>
    </row>
    <row r="6892" spans="1:8">
      <c r="A6892" s="227" t="s">
        <v>134</v>
      </c>
      <c r="B6892" s="227" t="s">
        <v>112</v>
      </c>
      <c r="C6892" s="227" t="s">
        <v>82</v>
      </c>
      <c r="D6892" s="230">
        <v>21</v>
      </c>
      <c r="E6892" s="231">
        <v>7.9844574000000005E-3</v>
      </c>
      <c r="F6892" s="231">
        <v>1.17118584E-3</v>
      </c>
      <c r="G6892" s="231">
        <v>1.6429671199999999E-3</v>
      </c>
      <c r="H6892" s="231">
        <v>5.1703039899999997E-3</v>
      </c>
    </row>
    <row r="6893" spans="1:8">
      <c r="A6893" s="227" t="s">
        <v>134</v>
      </c>
      <c r="B6893" s="227" t="s">
        <v>111</v>
      </c>
      <c r="C6893" s="227" t="s">
        <v>83</v>
      </c>
      <c r="D6893" s="230">
        <v>146</v>
      </c>
      <c r="E6893" s="231">
        <v>5.79480567E-3</v>
      </c>
      <c r="F6893" s="231">
        <v>1.1429792300000001E-3</v>
      </c>
      <c r="G6893" s="231">
        <v>7.8664041999999997E-4</v>
      </c>
      <c r="H6893" s="231">
        <v>3.8651856099999999E-3</v>
      </c>
    </row>
    <row r="6894" spans="1:8">
      <c r="A6894" s="227" t="s">
        <v>134</v>
      </c>
      <c r="B6894" s="227" t="s">
        <v>112</v>
      </c>
      <c r="C6894" s="227" t="s">
        <v>83</v>
      </c>
      <c r="D6894" s="230">
        <v>18</v>
      </c>
      <c r="E6894" s="231">
        <v>7.4131942399999996E-3</v>
      </c>
      <c r="F6894" s="231">
        <v>1.4068927000000001E-3</v>
      </c>
      <c r="G6894" s="231">
        <v>9.6000497000000001E-4</v>
      </c>
      <c r="H6894" s="231">
        <v>5.0462960200000004E-3</v>
      </c>
    </row>
    <row r="6895" spans="1:8">
      <c r="A6895" s="227" t="s">
        <v>134</v>
      </c>
      <c r="B6895" s="227" t="s">
        <v>111</v>
      </c>
      <c r="C6895" s="227" t="s">
        <v>84</v>
      </c>
      <c r="D6895" s="230">
        <v>257</v>
      </c>
      <c r="E6895" s="231">
        <v>6.5649767099999999E-3</v>
      </c>
      <c r="F6895" s="231">
        <v>1.0317136299999999E-3</v>
      </c>
      <c r="G6895" s="231">
        <v>1.1898325799999999E-3</v>
      </c>
      <c r="H6895" s="231">
        <v>4.3434300400000004E-3</v>
      </c>
    </row>
    <row r="6896" spans="1:8">
      <c r="A6896" s="227" t="s">
        <v>134</v>
      </c>
      <c r="B6896" s="227" t="s">
        <v>112</v>
      </c>
      <c r="C6896" s="227" t="s">
        <v>84</v>
      </c>
      <c r="D6896" s="230">
        <v>21</v>
      </c>
      <c r="E6896" s="231">
        <v>5.8024689399999996E-3</v>
      </c>
      <c r="F6896" s="231">
        <v>1.0339503200000001E-3</v>
      </c>
      <c r="G6896" s="231">
        <v>1.37455879E-3</v>
      </c>
      <c r="H6896" s="231">
        <v>3.3939591799999999E-3</v>
      </c>
    </row>
    <row r="6897" spans="1:8">
      <c r="A6897" s="227" t="s">
        <v>134</v>
      </c>
      <c r="B6897" s="227" t="s">
        <v>111</v>
      </c>
      <c r="C6897" s="227" t="s">
        <v>87</v>
      </c>
      <c r="D6897" s="230">
        <v>316</v>
      </c>
      <c r="E6897" s="231">
        <v>7.78312504E-3</v>
      </c>
      <c r="F6897" s="231">
        <v>9.6951158999999997E-4</v>
      </c>
      <c r="G6897" s="231">
        <v>1.28263425E-3</v>
      </c>
      <c r="H6897" s="231">
        <v>5.5309787200000004E-3</v>
      </c>
    </row>
    <row r="6898" spans="1:8">
      <c r="A6898" s="227" t="s">
        <v>134</v>
      </c>
      <c r="B6898" s="227" t="s">
        <v>112</v>
      </c>
      <c r="C6898" s="227" t="s">
        <v>87</v>
      </c>
      <c r="D6898" s="230">
        <v>23</v>
      </c>
      <c r="E6898" s="231">
        <v>6.9444441900000002E-3</v>
      </c>
      <c r="F6898" s="231">
        <v>8.6654563999999997E-4</v>
      </c>
      <c r="G6898" s="231">
        <v>9.7272514E-4</v>
      </c>
      <c r="H6898" s="231">
        <v>5.10517282E-3</v>
      </c>
    </row>
    <row r="6899" spans="1:8">
      <c r="A6899" s="227" t="s">
        <v>134</v>
      </c>
      <c r="B6899" s="227" t="s">
        <v>111</v>
      </c>
      <c r="C6899" s="227" t="s">
        <v>88</v>
      </c>
      <c r="D6899" s="230">
        <v>387</v>
      </c>
      <c r="E6899" s="231">
        <v>6.00260768E-3</v>
      </c>
      <c r="F6899" s="231">
        <v>1.01035362E-3</v>
      </c>
      <c r="G6899" s="231">
        <v>7.6341014000000005E-4</v>
      </c>
      <c r="H6899" s="231">
        <v>4.2288434300000004E-3</v>
      </c>
    </row>
    <row r="6900" spans="1:8">
      <c r="A6900" s="227" t="s">
        <v>134</v>
      </c>
      <c r="B6900" s="227" t="s">
        <v>112</v>
      </c>
      <c r="C6900" s="227" t="s">
        <v>88</v>
      </c>
      <c r="D6900" s="230">
        <v>47</v>
      </c>
      <c r="E6900" s="231">
        <v>5.2568457200000002E-3</v>
      </c>
      <c r="F6900" s="231">
        <v>1.02886106E-3</v>
      </c>
      <c r="G6900" s="231">
        <v>7.1562226E-4</v>
      </c>
      <c r="H6900" s="231">
        <v>3.51236183E-3</v>
      </c>
    </row>
    <row r="6901" spans="1:8">
      <c r="A6901" s="227" t="s">
        <v>134</v>
      </c>
      <c r="B6901" s="227" t="s">
        <v>111</v>
      </c>
      <c r="C6901" s="227" t="s">
        <v>89</v>
      </c>
      <c r="D6901" s="230">
        <v>225</v>
      </c>
      <c r="E6901" s="231">
        <v>7.5281376499999999E-3</v>
      </c>
      <c r="F6901" s="231">
        <v>1.0383742300000001E-3</v>
      </c>
      <c r="G6901" s="231">
        <v>1.0541664200000001E-3</v>
      </c>
      <c r="H6901" s="231">
        <v>5.4355964699999999E-3</v>
      </c>
    </row>
    <row r="6902" spans="1:8">
      <c r="A6902" s="227" t="s">
        <v>134</v>
      </c>
      <c r="B6902" s="227" t="s">
        <v>112</v>
      </c>
      <c r="C6902" s="227" t="s">
        <v>89</v>
      </c>
      <c r="D6902" s="230">
        <v>25</v>
      </c>
      <c r="E6902" s="231">
        <v>5.8185182399999999E-3</v>
      </c>
      <c r="F6902" s="231">
        <v>1.2374997699999999E-3</v>
      </c>
      <c r="G6902" s="231">
        <v>8.2037017999999999E-4</v>
      </c>
      <c r="H6902" s="231">
        <v>3.76064791E-3</v>
      </c>
    </row>
    <row r="6903" spans="1:8">
      <c r="A6903" s="227" t="s">
        <v>134</v>
      </c>
      <c r="B6903" s="227" t="s">
        <v>111</v>
      </c>
      <c r="C6903" s="227" t="s">
        <v>90</v>
      </c>
      <c r="D6903" s="230">
        <v>176</v>
      </c>
      <c r="E6903" s="231">
        <v>7.6730189999999997E-3</v>
      </c>
      <c r="F6903" s="231">
        <v>9.8445368000000004E-4</v>
      </c>
      <c r="G6903" s="231">
        <v>1.6766622000000001E-3</v>
      </c>
      <c r="H6903" s="231">
        <v>5.0119026400000004E-3</v>
      </c>
    </row>
    <row r="6904" spans="1:8">
      <c r="A6904" s="227" t="s">
        <v>134</v>
      </c>
      <c r="B6904" s="227" t="s">
        <v>112</v>
      </c>
      <c r="C6904" s="227" t="s">
        <v>90</v>
      </c>
      <c r="D6904" s="230">
        <v>21</v>
      </c>
      <c r="E6904" s="231">
        <v>6.8066576E-3</v>
      </c>
      <c r="F6904" s="231">
        <v>9.4356238999999996E-4</v>
      </c>
      <c r="G6904" s="231">
        <v>2.1588401E-3</v>
      </c>
      <c r="H6904" s="231">
        <v>3.7042546199999998E-3</v>
      </c>
    </row>
    <row r="6905" spans="1:8">
      <c r="A6905" s="227" t="s">
        <v>134</v>
      </c>
      <c r="B6905" s="227" t="s">
        <v>111</v>
      </c>
      <c r="C6905" s="227" t="s">
        <v>91</v>
      </c>
      <c r="D6905" s="230">
        <v>256</v>
      </c>
      <c r="E6905" s="231">
        <v>5.2337418100000003E-3</v>
      </c>
      <c r="F6905" s="231">
        <v>1.1159484699999999E-3</v>
      </c>
      <c r="G6905" s="231">
        <v>5.0039761999999999E-4</v>
      </c>
      <c r="H6905" s="231">
        <v>3.6173952300000002E-3</v>
      </c>
    </row>
    <row r="6906" spans="1:8">
      <c r="A6906" s="227" t="s">
        <v>134</v>
      </c>
      <c r="B6906" s="227" t="s">
        <v>112</v>
      </c>
      <c r="C6906" s="227" t="s">
        <v>91</v>
      </c>
      <c r="D6906" s="230">
        <v>35</v>
      </c>
      <c r="E6906" s="231">
        <v>4.9295632800000003E-3</v>
      </c>
      <c r="F6906" s="231">
        <v>1.24206324E-3</v>
      </c>
      <c r="G6906" s="231">
        <v>4.9173250999999996E-4</v>
      </c>
      <c r="H6906" s="231">
        <v>3.19576699E-3</v>
      </c>
    </row>
    <row r="6907" spans="1:8">
      <c r="A6907" s="227" t="s">
        <v>134</v>
      </c>
      <c r="B6907" s="227" t="s">
        <v>111</v>
      </c>
      <c r="C6907" s="227" t="s">
        <v>92</v>
      </c>
      <c r="D6907" s="230">
        <v>224</v>
      </c>
      <c r="E6907" s="231">
        <v>6.6416581800000001E-3</v>
      </c>
      <c r="F6907" s="231">
        <v>8.7627085999999999E-4</v>
      </c>
      <c r="G6907" s="231">
        <v>1.1529635399999999E-3</v>
      </c>
      <c r="H6907" s="231">
        <v>4.6124232599999999E-3</v>
      </c>
    </row>
    <row r="6908" spans="1:8">
      <c r="A6908" s="227" t="s">
        <v>134</v>
      </c>
      <c r="B6908" s="227" t="s">
        <v>112</v>
      </c>
      <c r="C6908" s="227" t="s">
        <v>92</v>
      </c>
      <c r="D6908" s="230">
        <v>34</v>
      </c>
      <c r="E6908" s="231">
        <v>6.7640248099999998E-3</v>
      </c>
      <c r="F6908" s="231">
        <v>8.3980093E-4</v>
      </c>
      <c r="G6908" s="231">
        <v>1.3218270900000001E-3</v>
      </c>
      <c r="H6908" s="231">
        <v>4.6023963100000004E-3</v>
      </c>
    </row>
    <row r="6909" spans="1:8">
      <c r="A6909" s="227" t="s">
        <v>134</v>
      </c>
      <c r="B6909" s="227" t="s">
        <v>111</v>
      </c>
      <c r="C6909" s="227" t="s">
        <v>93</v>
      </c>
      <c r="D6909" s="230">
        <v>170</v>
      </c>
      <c r="E6909" s="231">
        <v>8.6494414699999998E-3</v>
      </c>
      <c r="F6909" s="231">
        <v>1.0856479300000001E-3</v>
      </c>
      <c r="G6909" s="231">
        <v>1.8744550999999999E-3</v>
      </c>
      <c r="H6909" s="231">
        <v>5.6893379799999996E-3</v>
      </c>
    </row>
    <row r="6910" spans="1:8">
      <c r="A6910" s="227" t="s">
        <v>134</v>
      </c>
      <c r="B6910" s="227" t="s">
        <v>112</v>
      </c>
      <c r="C6910" s="227" t="s">
        <v>93</v>
      </c>
      <c r="D6910" s="230">
        <v>26</v>
      </c>
      <c r="E6910" s="231">
        <v>8.5714919000000004E-3</v>
      </c>
      <c r="F6910" s="231">
        <v>1.3087604100000001E-3</v>
      </c>
      <c r="G6910" s="231">
        <v>1.5464741099999999E-3</v>
      </c>
      <c r="H6910" s="231">
        <v>5.7162569100000001E-3</v>
      </c>
    </row>
    <row r="6911" spans="1:8">
      <c r="A6911" s="227" t="s">
        <v>134</v>
      </c>
      <c r="B6911" s="227" t="s">
        <v>111</v>
      </c>
      <c r="C6911" s="227" t="s">
        <v>94</v>
      </c>
      <c r="D6911" s="230">
        <v>167</v>
      </c>
      <c r="E6911" s="231">
        <v>6.8079810300000002E-3</v>
      </c>
      <c r="F6911" s="231">
        <v>1.11083363E-3</v>
      </c>
      <c r="G6911" s="231">
        <v>1.0914280300000001E-3</v>
      </c>
      <c r="H6911" s="231">
        <v>4.6057188899999999E-3</v>
      </c>
    </row>
    <row r="6912" spans="1:8">
      <c r="A6912" s="227" t="s">
        <v>134</v>
      </c>
      <c r="B6912" s="227" t="s">
        <v>112</v>
      </c>
      <c r="C6912" s="227" t="s">
        <v>94</v>
      </c>
      <c r="D6912" s="230">
        <v>37</v>
      </c>
      <c r="E6912" s="231">
        <v>6.2180928599999997E-3</v>
      </c>
      <c r="F6912" s="231">
        <v>1.0638761399999999E-3</v>
      </c>
      <c r="G6912" s="231">
        <v>1.2002625500000001E-3</v>
      </c>
      <c r="H6912" s="231">
        <v>3.9539537600000001E-3</v>
      </c>
    </row>
    <row r="6913" spans="1:8">
      <c r="A6913" s="227" t="s">
        <v>134</v>
      </c>
      <c r="B6913" s="227" t="s">
        <v>111</v>
      </c>
      <c r="C6913" s="227" t="s">
        <v>95</v>
      </c>
      <c r="D6913" s="230">
        <v>73</v>
      </c>
      <c r="E6913" s="231">
        <v>8.5749617199999996E-3</v>
      </c>
      <c r="F6913" s="231">
        <v>9.0198476999999995E-4</v>
      </c>
      <c r="G6913" s="231">
        <v>1.60927172E-3</v>
      </c>
      <c r="H6913" s="231">
        <v>6.0637047600000001E-3</v>
      </c>
    </row>
    <row r="6914" spans="1:8">
      <c r="A6914" s="227" t="s">
        <v>134</v>
      </c>
      <c r="B6914" s="227" t="s">
        <v>112</v>
      </c>
      <c r="C6914" s="227" t="s">
        <v>95</v>
      </c>
      <c r="D6914" s="230">
        <v>10</v>
      </c>
      <c r="E6914" s="231">
        <v>9.3692127000000007E-3</v>
      </c>
      <c r="F6914" s="231">
        <v>7.4537013E-4</v>
      </c>
      <c r="G6914" s="231">
        <v>1.4456015899999999E-3</v>
      </c>
      <c r="H6914" s="231">
        <v>7.1782404799999996E-3</v>
      </c>
    </row>
    <row r="6915" spans="1:8">
      <c r="A6915" s="227" t="s">
        <v>134</v>
      </c>
      <c r="B6915" s="227" t="s">
        <v>111</v>
      </c>
      <c r="C6915" s="227" t="s">
        <v>96</v>
      </c>
      <c r="D6915" s="230">
        <v>387</v>
      </c>
      <c r="E6915" s="231">
        <v>7.3804309000000002E-3</v>
      </c>
      <c r="F6915" s="231">
        <v>8.5384939999999998E-4</v>
      </c>
      <c r="G6915" s="231">
        <v>1.03756915E-3</v>
      </c>
      <c r="H6915" s="231">
        <v>5.4890118600000003E-3</v>
      </c>
    </row>
    <row r="6916" spans="1:8">
      <c r="A6916" s="227" t="s">
        <v>134</v>
      </c>
      <c r="B6916" s="227" t="s">
        <v>112</v>
      </c>
      <c r="C6916" s="227" t="s">
        <v>96</v>
      </c>
      <c r="D6916" s="230">
        <v>40</v>
      </c>
      <c r="E6916" s="231">
        <v>6.2002312600000003E-3</v>
      </c>
      <c r="F6916" s="231">
        <v>1.0468747800000001E-3</v>
      </c>
      <c r="G6916" s="231">
        <v>1.259259E-3</v>
      </c>
      <c r="H6916" s="231">
        <v>3.8940969500000002E-3</v>
      </c>
    </row>
    <row r="6917" spans="1:8">
      <c r="A6917" s="227" t="s">
        <v>134</v>
      </c>
      <c r="B6917" s="227" t="s">
        <v>111</v>
      </c>
      <c r="C6917" s="227" t="s">
        <v>97</v>
      </c>
      <c r="D6917" s="230">
        <v>162</v>
      </c>
      <c r="E6917" s="231">
        <v>7.9213818000000002E-3</v>
      </c>
      <c r="F6917" s="231">
        <v>1.1344733600000001E-3</v>
      </c>
      <c r="G6917" s="231">
        <v>1.3220876800000001E-3</v>
      </c>
      <c r="H6917" s="231">
        <v>5.4648203000000001E-3</v>
      </c>
    </row>
    <row r="6918" spans="1:8">
      <c r="A6918" s="227" t="s">
        <v>134</v>
      </c>
      <c r="B6918" s="227" t="s">
        <v>112</v>
      </c>
      <c r="C6918" s="227" t="s">
        <v>97</v>
      </c>
      <c r="D6918" s="230">
        <v>22</v>
      </c>
      <c r="E6918" s="231">
        <v>7.5468221800000001E-3</v>
      </c>
      <c r="F6918" s="231">
        <v>8.1912855999999995E-4</v>
      </c>
      <c r="G6918" s="231">
        <v>1.31102673E-3</v>
      </c>
      <c r="H6918" s="231">
        <v>5.4166664399999996E-3</v>
      </c>
    </row>
    <row r="6919" spans="1:8">
      <c r="A6919" s="227" t="s">
        <v>134</v>
      </c>
      <c r="B6919" s="227" t="s">
        <v>111</v>
      </c>
      <c r="C6919" s="227" t="s">
        <v>98</v>
      </c>
      <c r="D6919" s="230">
        <v>139</v>
      </c>
      <c r="E6919" s="231">
        <v>8.1651343300000005E-3</v>
      </c>
      <c r="F6919" s="231">
        <v>2.9159980999999999E-4</v>
      </c>
      <c r="G6919" s="231">
        <v>1.76708609E-3</v>
      </c>
      <c r="H6919" s="231">
        <v>6.0950404200000004E-3</v>
      </c>
    </row>
    <row r="6920" spans="1:8">
      <c r="A6920" s="227" t="s">
        <v>134</v>
      </c>
      <c r="B6920" s="227" t="s">
        <v>112</v>
      </c>
      <c r="C6920" s="227" t="s">
        <v>98</v>
      </c>
      <c r="D6920" s="230">
        <v>18</v>
      </c>
      <c r="E6920" s="231">
        <v>5.0360080199999997E-3</v>
      </c>
      <c r="F6920" s="231">
        <v>2.3148132000000001E-4</v>
      </c>
      <c r="G6920" s="231">
        <v>6.7322507E-4</v>
      </c>
      <c r="H6920" s="231">
        <v>4.1197272300000001E-3</v>
      </c>
    </row>
    <row r="6921" spans="1:8">
      <c r="A6921" s="227" t="s">
        <v>134</v>
      </c>
      <c r="B6921" s="227" t="s">
        <v>111</v>
      </c>
      <c r="C6921" s="227" t="s">
        <v>99</v>
      </c>
      <c r="D6921" s="230">
        <v>289</v>
      </c>
      <c r="E6921" s="231">
        <v>5.9951698799999998E-3</v>
      </c>
      <c r="F6921" s="231">
        <v>9.9316745000000003E-4</v>
      </c>
      <c r="G6921" s="231">
        <v>7.8175037000000004E-4</v>
      </c>
      <c r="H6921" s="231">
        <v>4.2202515799999998E-3</v>
      </c>
    </row>
    <row r="6922" spans="1:8">
      <c r="A6922" s="227" t="s">
        <v>134</v>
      </c>
      <c r="B6922" s="227" t="s">
        <v>112</v>
      </c>
      <c r="C6922" s="227" t="s">
        <v>99</v>
      </c>
      <c r="D6922" s="230">
        <v>16</v>
      </c>
      <c r="E6922" s="231">
        <v>6.4908851900000002E-3</v>
      </c>
      <c r="F6922" s="231">
        <v>9.5486089E-4</v>
      </c>
      <c r="G6922" s="231">
        <v>8.1958887999999995E-4</v>
      </c>
      <c r="H6922" s="231">
        <v>4.7164349699999998E-3</v>
      </c>
    </row>
    <row r="6923" spans="1:8">
      <c r="A6923" s="227" t="s">
        <v>134</v>
      </c>
      <c r="B6923" s="227" t="s">
        <v>111</v>
      </c>
      <c r="C6923" s="227" t="s">
        <v>100</v>
      </c>
      <c r="D6923" s="230">
        <v>330</v>
      </c>
      <c r="E6923" s="231">
        <v>8.3943249500000004E-3</v>
      </c>
      <c r="F6923" s="231">
        <v>1.16926181E-3</v>
      </c>
      <c r="G6923" s="231">
        <v>1.28181092E-3</v>
      </c>
      <c r="H6923" s="231">
        <v>5.9318179400000004E-3</v>
      </c>
    </row>
    <row r="6924" spans="1:8">
      <c r="A6924" s="227" t="s">
        <v>134</v>
      </c>
      <c r="B6924" s="227" t="s">
        <v>112</v>
      </c>
      <c r="C6924" s="227" t="s">
        <v>100</v>
      </c>
      <c r="D6924" s="230">
        <v>20</v>
      </c>
      <c r="E6924" s="231">
        <v>7.9010413799999995E-3</v>
      </c>
      <c r="F6924" s="231">
        <v>1.3437497799999999E-3</v>
      </c>
      <c r="G6924" s="231">
        <v>1.2384256900000001E-3</v>
      </c>
      <c r="H6924" s="231">
        <v>5.3072914800000003E-3</v>
      </c>
    </row>
    <row r="6925" spans="1:8">
      <c r="A6925" s="227" t="s">
        <v>134</v>
      </c>
      <c r="B6925" s="227" t="s">
        <v>111</v>
      </c>
      <c r="C6925" s="227" t="s">
        <v>101</v>
      </c>
      <c r="D6925" s="230">
        <v>165</v>
      </c>
      <c r="E6925" s="231">
        <v>7.6880609199999998E-3</v>
      </c>
      <c r="F6925" s="231">
        <v>6.6014285999999999E-4</v>
      </c>
      <c r="G6925" s="231">
        <v>2.0025250200000001E-3</v>
      </c>
      <c r="H6925" s="231">
        <v>5.0253925600000004E-3</v>
      </c>
    </row>
    <row r="6926" spans="1:8">
      <c r="A6926" s="227" t="s">
        <v>134</v>
      </c>
      <c r="B6926" s="227" t="s">
        <v>112</v>
      </c>
      <c r="C6926" s="227" t="s">
        <v>101</v>
      </c>
      <c r="D6926" s="230">
        <v>10</v>
      </c>
      <c r="E6926" s="231">
        <v>7.9710645100000005E-3</v>
      </c>
      <c r="F6926" s="231">
        <v>9.9884242000000006E-4</v>
      </c>
      <c r="G6926" s="231">
        <v>1.77199048E-3</v>
      </c>
      <c r="H6926" s="231">
        <v>5.2002312400000004E-3</v>
      </c>
    </row>
    <row r="6927" spans="1:8">
      <c r="A6927" s="227" t="s">
        <v>134</v>
      </c>
      <c r="B6927" s="227" t="s">
        <v>111</v>
      </c>
      <c r="C6927" s="227" t="s">
        <v>102</v>
      </c>
      <c r="D6927" s="230">
        <v>203</v>
      </c>
      <c r="E6927" s="231">
        <v>6.8216336299999998E-3</v>
      </c>
      <c r="F6927" s="231">
        <v>9.804891799999999E-4</v>
      </c>
      <c r="G6927" s="231">
        <v>7.3178912E-4</v>
      </c>
      <c r="H6927" s="231">
        <v>5.1093548100000002E-3</v>
      </c>
    </row>
    <row r="6928" spans="1:8">
      <c r="A6928" s="227" t="s">
        <v>134</v>
      </c>
      <c r="B6928" s="227" t="s">
        <v>112</v>
      </c>
      <c r="C6928" s="227" t="s">
        <v>102</v>
      </c>
      <c r="D6928" s="230">
        <v>28</v>
      </c>
      <c r="E6928" s="231">
        <v>6.9527113999999996E-3</v>
      </c>
      <c r="F6928" s="231">
        <v>1.07804215E-3</v>
      </c>
      <c r="G6928" s="231">
        <v>8.9327025000000002E-4</v>
      </c>
      <c r="H6928" s="231">
        <v>4.9813986299999998E-3</v>
      </c>
    </row>
    <row r="6929" spans="1:8">
      <c r="A6929" s="227" t="s">
        <v>134</v>
      </c>
      <c r="B6929" s="227" t="s">
        <v>111</v>
      </c>
      <c r="C6929" s="227" t="s">
        <v>103</v>
      </c>
      <c r="D6929" s="230">
        <v>220</v>
      </c>
      <c r="E6929" s="231">
        <v>4.9537560699999999E-3</v>
      </c>
      <c r="F6929" s="231">
        <v>8.596904E-4</v>
      </c>
      <c r="G6929" s="231">
        <v>4.4670640999999999E-4</v>
      </c>
      <c r="H6929" s="231">
        <v>3.6473587699999998E-3</v>
      </c>
    </row>
    <row r="6930" spans="1:8">
      <c r="A6930" s="227" t="s">
        <v>134</v>
      </c>
      <c r="B6930" s="227" t="s">
        <v>112</v>
      </c>
      <c r="C6930" s="227" t="s">
        <v>103</v>
      </c>
      <c r="D6930" s="230">
        <v>31</v>
      </c>
      <c r="E6930" s="231">
        <v>3.97364078E-3</v>
      </c>
      <c r="F6930" s="231">
        <v>7.3402011000000004E-4</v>
      </c>
      <c r="G6930" s="231">
        <v>3.9314488000000001E-4</v>
      </c>
      <c r="H6930" s="231">
        <v>2.8464753300000002E-3</v>
      </c>
    </row>
    <row r="6931" spans="1:8">
      <c r="A6931" s="227" t="s">
        <v>134</v>
      </c>
      <c r="B6931" s="227" t="s">
        <v>111</v>
      </c>
      <c r="C6931" s="227" t="s">
        <v>104</v>
      </c>
      <c r="D6931" s="230">
        <v>99</v>
      </c>
      <c r="E6931" s="231">
        <v>6.9656048900000002E-3</v>
      </c>
      <c r="F6931" s="231">
        <v>1.0193366299999999E-3</v>
      </c>
      <c r="G6931" s="231">
        <v>1.14957421E-3</v>
      </c>
      <c r="H6931" s="231">
        <v>4.7966935299999999E-3</v>
      </c>
    </row>
    <row r="6932" spans="1:8">
      <c r="A6932" s="227" t="s">
        <v>134</v>
      </c>
      <c r="B6932" s="227" t="s">
        <v>112</v>
      </c>
      <c r="C6932" s="227" t="s">
        <v>104</v>
      </c>
      <c r="D6932" s="230">
        <v>6</v>
      </c>
      <c r="E6932" s="231">
        <v>7.5694441999999999E-3</v>
      </c>
      <c r="F6932" s="231">
        <v>7.2530832000000005E-4</v>
      </c>
      <c r="G6932" s="231">
        <v>1.3888885300000001E-3</v>
      </c>
      <c r="H6932" s="231">
        <v>5.45524675E-3</v>
      </c>
    </row>
    <row r="6933" spans="1:8">
      <c r="A6933" s="227" t="s">
        <v>134</v>
      </c>
      <c r="B6933" s="227" t="s">
        <v>111</v>
      </c>
      <c r="C6933" s="227" t="s">
        <v>105</v>
      </c>
      <c r="D6933" s="230">
        <v>549</v>
      </c>
      <c r="E6933" s="231">
        <v>4.9880672900000003E-3</v>
      </c>
      <c r="F6933" s="231">
        <v>1.2043569899999999E-3</v>
      </c>
      <c r="G6933" s="231">
        <v>5.9017214000000001E-4</v>
      </c>
      <c r="H6933" s="231">
        <v>3.1821111699999998E-3</v>
      </c>
    </row>
    <row r="6934" spans="1:8">
      <c r="A6934" s="227" t="s">
        <v>134</v>
      </c>
      <c r="B6934" s="227" t="s">
        <v>112</v>
      </c>
      <c r="C6934" s="227" t="s">
        <v>105</v>
      </c>
      <c r="D6934" s="230">
        <v>50</v>
      </c>
      <c r="E6934" s="231">
        <v>4.8798608899999997E-3</v>
      </c>
      <c r="F6934" s="231">
        <v>1.2307868E-3</v>
      </c>
      <c r="G6934" s="231">
        <v>6.0370341999999998E-4</v>
      </c>
      <c r="H6934" s="231">
        <v>3.03425902E-3</v>
      </c>
    </row>
    <row r="6935" spans="1:8">
      <c r="A6935" s="227" t="s">
        <v>134</v>
      </c>
      <c r="B6935" s="227" t="s">
        <v>111</v>
      </c>
      <c r="C6935" s="227" t="s">
        <v>106</v>
      </c>
      <c r="D6935" s="230">
        <v>139</v>
      </c>
      <c r="E6935" s="231">
        <v>5.9755526400000003E-3</v>
      </c>
      <c r="F6935" s="231">
        <v>9.4557661999999996E-4</v>
      </c>
      <c r="G6935" s="231">
        <v>8.235909E-4</v>
      </c>
      <c r="H6935" s="231">
        <v>4.2063846599999996E-3</v>
      </c>
    </row>
    <row r="6936" spans="1:8">
      <c r="A6936" s="227" t="s">
        <v>134</v>
      </c>
      <c r="B6936" s="227" t="s">
        <v>112</v>
      </c>
      <c r="C6936" s="227" t="s">
        <v>106</v>
      </c>
      <c r="D6936" s="230">
        <v>32</v>
      </c>
      <c r="E6936" s="231">
        <v>6.7050055900000002E-3</v>
      </c>
      <c r="F6936" s="231">
        <v>1.46701368E-3</v>
      </c>
      <c r="G6936" s="231">
        <v>1.1465564600000001E-3</v>
      </c>
      <c r="H6936" s="231">
        <v>4.0914349300000003E-3</v>
      </c>
    </row>
    <row r="6937" spans="1:8">
      <c r="A6937" s="227" t="s">
        <v>134</v>
      </c>
      <c r="B6937" s="227" t="s">
        <v>111</v>
      </c>
      <c r="C6937" s="227" t="s">
        <v>107</v>
      </c>
      <c r="D6937" s="230">
        <v>507</v>
      </c>
      <c r="E6937" s="231">
        <v>5.8213252800000002E-3</v>
      </c>
      <c r="F6937" s="231">
        <v>1.04315028E-3</v>
      </c>
      <c r="G6937" s="231">
        <v>8.3461150000000003E-4</v>
      </c>
      <c r="H6937" s="231">
        <v>3.9435630299999996E-3</v>
      </c>
    </row>
    <row r="6938" spans="1:8">
      <c r="A6938" s="227" t="s">
        <v>134</v>
      </c>
      <c r="B6938" s="227" t="s">
        <v>112</v>
      </c>
      <c r="C6938" s="227" t="s">
        <v>107</v>
      </c>
      <c r="D6938" s="230">
        <v>30</v>
      </c>
      <c r="E6938" s="231">
        <v>5.1724534600000004E-3</v>
      </c>
      <c r="F6938" s="231">
        <v>1.3136571900000001E-3</v>
      </c>
      <c r="G6938" s="231">
        <v>7.2530838999999999E-4</v>
      </c>
      <c r="H6938" s="231">
        <v>3.1334874E-3</v>
      </c>
    </row>
    <row r="6939" spans="1:8">
      <c r="A6939" s="227" t="s">
        <v>135</v>
      </c>
      <c r="B6939" s="227" t="s">
        <v>111</v>
      </c>
      <c r="C6939" s="227" t="s">
        <v>58</v>
      </c>
      <c r="D6939" s="230">
        <v>11405</v>
      </c>
      <c r="E6939" s="231">
        <v>6.3214839999999996E-3</v>
      </c>
      <c r="F6939" s="231">
        <v>9.7080224000000001E-4</v>
      </c>
      <c r="G6939" s="231">
        <v>1.02465086E-3</v>
      </c>
      <c r="H6939" s="231">
        <v>4.3250511100000003E-3</v>
      </c>
    </row>
    <row r="6940" spans="1:8">
      <c r="A6940" s="227" t="s">
        <v>135</v>
      </c>
      <c r="B6940" s="227" t="s">
        <v>112</v>
      </c>
      <c r="C6940" s="227" t="s">
        <v>58</v>
      </c>
      <c r="D6940" s="230">
        <v>1303</v>
      </c>
      <c r="E6940" s="231">
        <v>5.9546077100000004E-3</v>
      </c>
      <c r="F6940" s="231">
        <v>1.00243182E-3</v>
      </c>
      <c r="G6940" s="231">
        <v>1.0449796499999999E-3</v>
      </c>
      <c r="H6940" s="231">
        <v>3.9066006199999998E-3</v>
      </c>
    </row>
    <row r="6941" spans="1:8">
      <c r="A6941" s="227" t="s">
        <v>135</v>
      </c>
      <c r="B6941" s="227" t="s">
        <v>111</v>
      </c>
      <c r="C6941" s="227" t="s">
        <v>63</v>
      </c>
      <c r="D6941" s="230">
        <v>248</v>
      </c>
      <c r="E6941" s="231">
        <v>6.2575602500000004E-3</v>
      </c>
      <c r="F6941" s="231">
        <v>1.4439588199999999E-3</v>
      </c>
      <c r="G6941" s="231">
        <v>8.3963349999999996E-4</v>
      </c>
      <c r="H6941" s="231">
        <v>3.9739674200000002E-3</v>
      </c>
    </row>
    <row r="6942" spans="1:8">
      <c r="A6942" s="227" t="s">
        <v>135</v>
      </c>
      <c r="B6942" s="227" t="s">
        <v>112</v>
      </c>
      <c r="C6942" s="227" t="s">
        <v>63</v>
      </c>
      <c r="D6942" s="230">
        <v>32</v>
      </c>
      <c r="E6942" s="231">
        <v>6.6771554399999997E-3</v>
      </c>
      <c r="F6942" s="231">
        <v>1.5928817E-3</v>
      </c>
      <c r="G6942" s="231">
        <v>1.0304540499999999E-3</v>
      </c>
      <c r="H6942" s="231">
        <v>4.0538192200000002E-3</v>
      </c>
    </row>
    <row r="6943" spans="1:8">
      <c r="A6943" s="227" t="s">
        <v>135</v>
      </c>
      <c r="B6943" s="227" t="s">
        <v>111</v>
      </c>
      <c r="C6943" s="227" t="s">
        <v>64</v>
      </c>
      <c r="D6943" s="230">
        <v>131</v>
      </c>
      <c r="E6943" s="231">
        <v>5.5271060600000001E-3</v>
      </c>
      <c r="F6943" s="231">
        <v>8.6063375999999997E-4</v>
      </c>
      <c r="G6943" s="231">
        <v>9.3705801000000001E-4</v>
      </c>
      <c r="H6943" s="231">
        <v>3.7294138200000002E-3</v>
      </c>
    </row>
    <row r="6944" spans="1:8">
      <c r="A6944" s="227" t="s">
        <v>135</v>
      </c>
      <c r="B6944" s="227" t="s">
        <v>112</v>
      </c>
      <c r="C6944" s="227" t="s">
        <v>64</v>
      </c>
      <c r="D6944" s="230">
        <v>11</v>
      </c>
      <c r="E6944" s="231">
        <v>5.7922977800000004E-3</v>
      </c>
      <c r="F6944" s="231">
        <v>8.3333294000000004E-4</v>
      </c>
      <c r="G6944" s="231">
        <v>1.3499577599999999E-3</v>
      </c>
      <c r="H6944" s="231">
        <v>3.6090065500000001E-3</v>
      </c>
    </row>
    <row r="6945" spans="1:8">
      <c r="A6945" s="227" t="s">
        <v>135</v>
      </c>
      <c r="B6945" s="227" t="s">
        <v>111</v>
      </c>
      <c r="C6945" s="227" t="s">
        <v>65</v>
      </c>
      <c r="D6945" s="230">
        <v>124</v>
      </c>
      <c r="E6945" s="231">
        <v>5.9854761700000002E-3</v>
      </c>
      <c r="F6945" s="231">
        <v>1.08142897E-3</v>
      </c>
      <c r="G6945" s="231">
        <v>6.1174557000000002E-4</v>
      </c>
      <c r="H6945" s="231">
        <v>4.2923011299999996E-3</v>
      </c>
    </row>
    <row r="6946" spans="1:8">
      <c r="A6946" s="227" t="s">
        <v>135</v>
      </c>
      <c r="B6946" s="227" t="s">
        <v>112</v>
      </c>
      <c r="C6946" s="227" t="s">
        <v>65</v>
      </c>
      <c r="D6946" s="230">
        <v>16</v>
      </c>
      <c r="E6946" s="231">
        <v>5.6257230399999998E-3</v>
      </c>
      <c r="F6946" s="231">
        <v>1.01417799E-3</v>
      </c>
      <c r="G6946" s="231">
        <v>4.8249399999999998E-4</v>
      </c>
      <c r="H6946" s="231">
        <v>4.1290505999999998E-3</v>
      </c>
    </row>
    <row r="6947" spans="1:8">
      <c r="A6947" s="227" t="s">
        <v>135</v>
      </c>
      <c r="B6947" s="227" t="s">
        <v>111</v>
      </c>
      <c r="C6947" s="227" t="s">
        <v>66</v>
      </c>
      <c r="D6947" s="230">
        <v>261</v>
      </c>
      <c r="E6947" s="231">
        <v>6.84107573E-3</v>
      </c>
      <c r="F6947" s="231">
        <v>8.5945238000000002E-4</v>
      </c>
      <c r="G6947" s="231">
        <v>8.5404226E-4</v>
      </c>
      <c r="H6947" s="231">
        <v>5.1275806299999997E-3</v>
      </c>
    </row>
    <row r="6948" spans="1:8">
      <c r="A6948" s="227" t="s">
        <v>135</v>
      </c>
      <c r="B6948" s="227" t="s">
        <v>112</v>
      </c>
      <c r="C6948" s="227" t="s">
        <v>66</v>
      </c>
      <c r="D6948" s="230">
        <v>18</v>
      </c>
      <c r="E6948" s="231">
        <v>6.8859307799999997E-3</v>
      </c>
      <c r="F6948" s="231">
        <v>9.6064787000000001E-4</v>
      </c>
      <c r="G6948" s="231">
        <v>8.3590507999999997E-4</v>
      </c>
      <c r="H6948" s="231">
        <v>5.0893772999999996E-3</v>
      </c>
    </row>
    <row r="6949" spans="1:8">
      <c r="A6949" s="227" t="s">
        <v>135</v>
      </c>
      <c r="B6949" s="227" t="s">
        <v>111</v>
      </c>
      <c r="C6949" s="227" t="s">
        <v>67</v>
      </c>
      <c r="D6949" s="230">
        <v>170</v>
      </c>
      <c r="E6949" s="231">
        <v>7.1539349600000003E-3</v>
      </c>
      <c r="F6949" s="231">
        <v>7.9261960000000004E-4</v>
      </c>
      <c r="G6949" s="231">
        <v>1.2981343099999999E-3</v>
      </c>
      <c r="H6949" s="231">
        <v>5.0631805899999998E-3</v>
      </c>
    </row>
    <row r="6950" spans="1:8">
      <c r="A6950" s="227" t="s">
        <v>135</v>
      </c>
      <c r="B6950" s="227" t="s">
        <v>112</v>
      </c>
      <c r="C6950" s="227" t="s">
        <v>67</v>
      </c>
      <c r="D6950" s="230">
        <v>23</v>
      </c>
      <c r="E6950" s="231">
        <v>6.3300118300000001E-3</v>
      </c>
      <c r="F6950" s="231">
        <v>9.6165442999999995E-4</v>
      </c>
      <c r="G6950" s="231">
        <v>1.8126003799999999E-3</v>
      </c>
      <c r="H6950" s="231">
        <v>3.5557565700000001E-3</v>
      </c>
    </row>
    <row r="6951" spans="1:8">
      <c r="A6951" s="227" t="s">
        <v>135</v>
      </c>
      <c r="B6951" s="227" t="s">
        <v>111</v>
      </c>
      <c r="C6951" s="227" t="s">
        <v>68</v>
      </c>
      <c r="D6951" s="230">
        <v>191</v>
      </c>
      <c r="E6951" s="231">
        <v>6.9955276900000004E-3</v>
      </c>
      <c r="F6951" s="231">
        <v>1.0279108300000001E-3</v>
      </c>
      <c r="G6951" s="231">
        <v>9.2192629999999999E-4</v>
      </c>
      <c r="H6951" s="231">
        <v>5.0456900899999999E-3</v>
      </c>
    </row>
    <row r="6952" spans="1:8">
      <c r="A6952" s="227" t="s">
        <v>135</v>
      </c>
      <c r="B6952" s="227" t="s">
        <v>112</v>
      </c>
      <c r="C6952" s="227" t="s">
        <v>68</v>
      </c>
      <c r="D6952" s="230">
        <v>15</v>
      </c>
      <c r="E6952" s="231">
        <v>5.77469106E-3</v>
      </c>
      <c r="F6952" s="231">
        <v>1.0162034200000001E-3</v>
      </c>
      <c r="G6952" s="231">
        <v>9.4907387999999999E-4</v>
      </c>
      <c r="H6952" s="231">
        <v>3.80941328E-3</v>
      </c>
    </row>
    <row r="6953" spans="1:8">
      <c r="A6953" s="227" t="s">
        <v>135</v>
      </c>
      <c r="B6953" s="227" t="s">
        <v>111</v>
      </c>
      <c r="C6953" s="227" t="s">
        <v>69</v>
      </c>
      <c r="D6953" s="230">
        <v>181</v>
      </c>
      <c r="E6953" s="231">
        <v>5.2857067299999999E-3</v>
      </c>
      <c r="F6953" s="231">
        <v>8.8448922000000001E-4</v>
      </c>
      <c r="G6953" s="231">
        <v>5.7198923000000002E-4</v>
      </c>
      <c r="H6953" s="231">
        <v>3.8292278299999999E-3</v>
      </c>
    </row>
    <row r="6954" spans="1:8">
      <c r="A6954" s="227" t="s">
        <v>135</v>
      </c>
      <c r="B6954" s="227" t="s">
        <v>112</v>
      </c>
      <c r="C6954" s="227" t="s">
        <v>69</v>
      </c>
      <c r="D6954" s="230">
        <v>12</v>
      </c>
      <c r="E6954" s="231">
        <v>5.0868053200000003E-3</v>
      </c>
      <c r="F6954" s="231">
        <v>1.1323300300000001E-3</v>
      </c>
      <c r="G6954" s="231">
        <v>6.0956764000000003E-4</v>
      </c>
      <c r="H6954" s="231">
        <v>3.3449071099999998E-3</v>
      </c>
    </row>
    <row r="6955" spans="1:8">
      <c r="A6955" s="227" t="s">
        <v>135</v>
      </c>
      <c r="B6955" s="227" t="s">
        <v>111</v>
      </c>
      <c r="C6955" s="227" t="s">
        <v>70</v>
      </c>
      <c r="D6955" s="230">
        <v>108</v>
      </c>
      <c r="E6955" s="231">
        <v>8.2582087799999999E-3</v>
      </c>
      <c r="F6955" s="231">
        <v>1.0253769799999999E-3</v>
      </c>
      <c r="G6955" s="231">
        <v>1.86792671E-3</v>
      </c>
      <c r="H6955" s="231">
        <v>5.3649045799999996E-3</v>
      </c>
    </row>
    <row r="6956" spans="1:8">
      <c r="A6956" s="227" t="s">
        <v>135</v>
      </c>
      <c r="B6956" s="227" t="s">
        <v>112</v>
      </c>
      <c r="C6956" s="227" t="s">
        <v>70</v>
      </c>
      <c r="D6956" s="230">
        <v>16</v>
      </c>
      <c r="E6956" s="231">
        <v>7.3480900900000003E-3</v>
      </c>
      <c r="F6956" s="231">
        <v>1.05613406E-3</v>
      </c>
      <c r="G6956" s="231">
        <v>1.02719882E-3</v>
      </c>
      <c r="H6956" s="231">
        <v>5.2647567600000002E-3</v>
      </c>
    </row>
    <row r="6957" spans="1:8">
      <c r="A6957" s="227" t="s">
        <v>135</v>
      </c>
      <c r="B6957" s="227" t="s">
        <v>111</v>
      </c>
      <c r="C6957" s="227" t="s">
        <v>71</v>
      </c>
      <c r="D6957" s="230">
        <v>94</v>
      </c>
      <c r="E6957" s="231">
        <v>7.8661837399999993E-3</v>
      </c>
      <c r="F6957" s="231">
        <v>1.04806912E-3</v>
      </c>
      <c r="G6957" s="231">
        <v>1.5948825100000001E-3</v>
      </c>
      <c r="H6957" s="231">
        <v>5.2232316500000001E-3</v>
      </c>
    </row>
    <row r="6958" spans="1:8">
      <c r="A6958" s="227" t="s">
        <v>135</v>
      </c>
      <c r="B6958" s="227" t="s">
        <v>112</v>
      </c>
      <c r="C6958" s="227" t="s">
        <v>71</v>
      </c>
      <c r="D6958" s="230">
        <v>16</v>
      </c>
      <c r="E6958" s="231">
        <v>8.2067416599999991E-3</v>
      </c>
      <c r="F6958" s="231">
        <v>9.6354147999999998E-4</v>
      </c>
      <c r="G6958" s="231">
        <v>1.15740728E-3</v>
      </c>
      <c r="H6958" s="231">
        <v>6.0857925300000001E-3</v>
      </c>
    </row>
    <row r="6959" spans="1:8">
      <c r="A6959" s="227" t="s">
        <v>135</v>
      </c>
      <c r="B6959" s="227" t="s">
        <v>111</v>
      </c>
      <c r="C6959" s="227" t="s">
        <v>72</v>
      </c>
      <c r="D6959" s="230">
        <v>173</v>
      </c>
      <c r="E6959" s="231">
        <v>7.0227197199999999E-3</v>
      </c>
      <c r="F6959" s="231">
        <v>9.7556707000000004E-4</v>
      </c>
      <c r="G6959" s="231">
        <v>1.5277775600000001E-3</v>
      </c>
      <c r="H6959" s="231">
        <v>4.5193746399999997E-3</v>
      </c>
    </row>
    <row r="6960" spans="1:8">
      <c r="A6960" s="227" t="s">
        <v>135</v>
      </c>
      <c r="B6960" s="227" t="s">
        <v>112</v>
      </c>
      <c r="C6960" s="227" t="s">
        <v>72</v>
      </c>
      <c r="D6960" s="230">
        <v>16</v>
      </c>
      <c r="E6960" s="231">
        <v>9.0067994700000001E-3</v>
      </c>
      <c r="F6960" s="231">
        <v>8.5286436000000002E-4</v>
      </c>
      <c r="G6960" s="231">
        <v>1.7397277699999999E-3</v>
      </c>
      <c r="H6960" s="231">
        <v>6.41420698E-3</v>
      </c>
    </row>
    <row r="6961" spans="1:8">
      <c r="A6961" s="227" t="s">
        <v>135</v>
      </c>
      <c r="B6961" s="227" t="s">
        <v>111</v>
      </c>
      <c r="C6961" s="227" t="s">
        <v>73</v>
      </c>
      <c r="D6961" s="230">
        <v>368</v>
      </c>
      <c r="E6961" s="231">
        <v>7.0165305500000004E-3</v>
      </c>
      <c r="F6961" s="231">
        <v>6.8252415000000005E-4</v>
      </c>
      <c r="G6961" s="231">
        <v>1.7761483500000001E-3</v>
      </c>
      <c r="H6961" s="231">
        <v>4.5578575599999997E-3</v>
      </c>
    </row>
    <row r="6962" spans="1:8">
      <c r="A6962" s="227" t="s">
        <v>135</v>
      </c>
      <c r="B6962" s="227" t="s">
        <v>112</v>
      </c>
      <c r="C6962" s="227" t="s">
        <v>73</v>
      </c>
      <c r="D6962" s="230">
        <v>56</v>
      </c>
      <c r="E6962" s="231">
        <v>6.1594739500000001E-3</v>
      </c>
      <c r="F6962" s="231">
        <v>6.0226496999999995E-4</v>
      </c>
      <c r="G6962" s="231">
        <v>1.6780337900000001E-3</v>
      </c>
      <c r="H6962" s="231">
        <v>3.8791747100000002E-3</v>
      </c>
    </row>
    <row r="6963" spans="1:8">
      <c r="A6963" s="227" t="s">
        <v>135</v>
      </c>
      <c r="B6963" s="227" t="s">
        <v>111</v>
      </c>
      <c r="C6963" s="227" t="s">
        <v>74</v>
      </c>
      <c r="D6963" s="230">
        <v>333</v>
      </c>
      <c r="E6963" s="231">
        <v>8.0620896299999998E-3</v>
      </c>
      <c r="F6963" s="231">
        <v>8.2519997000000001E-4</v>
      </c>
      <c r="G6963" s="231">
        <v>2.18270329E-3</v>
      </c>
      <c r="H6963" s="231">
        <v>5.0541859E-3</v>
      </c>
    </row>
    <row r="6964" spans="1:8">
      <c r="A6964" s="227" t="s">
        <v>135</v>
      </c>
      <c r="B6964" s="227" t="s">
        <v>112</v>
      </c>
      <c r="C6964" s="227" t="s">
        <v>74</v>
      </c>
      <c r="D6964" s="230">
        <v>48</v>
      </c>
      <c r="E6964" s="231">
        <v>6.5405572499999997E-3</v>
      </c>
      <c r="F6964" s="231">
        <v>7.9885202999999995E-4</v>
      </c>
      <c r="G6964" s="231">
        <v>1.3230611300000001E-3</v>
      </c>
      <c r="H6964" s="231">
        <v>4.4186436499999999E-3</v>
      </c>
    </row>
    <row r="6965" spans="1:8">
      <c r="A6965" s="227" t="s">
        <v>135</v>
      </c>
      <c r="B6965" s="227" t="s">
        <v>111</v>
      </c>
      <c r="C6965" s="227" t="s">
        <v>75</v>
      </c>
      <c r="D6965" s="230">
        <v>204</v>
      </c>
      <c r="E6965" s="231">
        <v>6.08603371E-3</v>
      </c>
      <c r="F6965" s="231">
        <v>5.4358409000000002E-4</v>
      </c>
      <c r="G6965" s="231">
        <v>1.2709352199999999E-3</v>
      </c>
      <c r="H6965" s="231">
        <v>4.2715139399999999E-3</v>
      </c>
    </row>
    <row r="6966" spans="1:8">
      <c r="A6966" s="227" t="s">
        <v>135</v>
      </c>
      <c r="B6966" s="227" t="s">
        <v>112</v>
      </c>
      <c r="C6966" s="227" t="s">
        <v>75</v>
      </c>
      <c r="D6966" s="230">
        <v>7</v>
      </c>
      <c r="E6966" s="231">
        <v>4.8908727099999999E-3</v>
      </c>
      <c r="F6966" s="231">
        <v>6.5972201999999998E-4</v>
      </c>
      <c r="G6966" s="231">
        <v>7.4239404000000001E-4</v>
      </c>
      <c r="H6966" s="231">
        <v>3.4887563399999999E-3</v>
      </c>
    </row>
    <row r="6967" spans="1:8">
      <c r="A6967" s="227" t="s">
        <v>135</v>
      </c>
      <c r="B6967" s="227" t="s">
        <v>111</v>
      </c>
      <c r="C6967" s="227" t="s">
        <v>76</v>
      </c>
      <c r="D6967" s="230">
        <v>166</v>
      </c>
      <c r="E6967" s="231">
        <v>5.9862363500000002E-3</v>
      </c>
      <c r="F6967" s="231">
        <v>9.0954068999999998E-4</v>
      </c>
      <c r="G6967" s="231">
        <v>9.4712156000000003E-4</v>
      </c>
      <c r="H6967" s="231">
        <v>4.1295736400000001E-3</v>
      </c>
    </row>
    <row r="6968" spans="1:8">
      <c r="A6968" s="227" t="s">
        <v>135</v>
      </c>
      <c r="B6968" s="227" t="s">
        <v>112</v>
      </c>
      <c r="C6968" s="227" t="s">
        <v>76</v>
      </c>
      <c r="D6968" s="230">
        <v>31</v>
      </c>
      <c r="E6968" s="231">
        <v>4.9607973E-3</v>
      </c>
      <c r="F6968" s="231">
        <v>1.04278648E-3</v>
      </c>
      <c r="G6968" s="231">
        <v>1.0577208499999999E-3</v>
      </c>
      <c r="H6968" s="231">
        <v>2.8602894800000001E-3</v>
      </c>
    </row>
    <row r="6969" spans="1:8">
      <c r="A6969" s="227" t="s">
        <v>135</v>
      </c>
      <c r="B6969" s="227" t="s">
        <v>111</v>
      </c>
      <c r="C6969" s="227" t="s">
        <v>77</v>
      </c>
      <c r="D6969" s="230">
        <v>269</v>
      </c>
      <c r="E6969" s="231">
        <v>6.8009945399999999E-3</v>
      </c>
      <c r="F6969" s="231">
        <v>9.3758581000000002E-4</v>
      </c>
      <c r="G6969" s="231">
        <v>1.3268877700000001E-3</v>
      </c>
      <c r="H6969" s="231">
        <v>4.5365204900000003E-3</v>
      </c>
    </row>
    <row r="6970" spans="1:8">
      <c r="A6970" s="227" t="s">
        <v>135</v>
      </c>
      <c r="B6970" s="227" t="s">
        <v>112</v>
      </c>
      <c r="C6970" s="227" t="s">
        <v>77</v>
      </c>
      <c r="D6970" s="230">
        <v>46</v>
      </c>
      <c r="E6970" s="231">
        <v>6.9137477899999999E-3</v>
      </c>
      <c r="F6970" s="231">
        <v>8.1672679000000003E-4</v>
      </c>
      <c r="G6970" s="231">
        <v>1.44197837E-3</v>
      </c>
      <c r="H6970" s="231">
        <v>4.6550420199999998E-3</v>
      </c>
    </row>
    <row r="6971" spans="1:8">
      <c r="A6971" s="227" t="s">
        <v>135</v>
      </c>
      <c r="B6971" s="227" t="s">
        <v>111</v>
      </c>
      <c r="C6971" s="227" t="s">
        <v>78</v>
      </c>
      <c r="D6971" s="230">
        <v>106</v>
      </c>
      <c r="E6971" s="231">
        <v>7.5597263900000003E-3</v>
      </c>
      <c r="F6971" s="231">
        <v>9.6850949999999995E-4</v>
      </c>
      <c r="G6971" s="231">
        <v>1.7235541199999999E-3</v>
      </c>
      <c r="H6971" s="231">
        <v>4.8676622399999999E-3</v>
      </c>
    </row>
    <row r="6972" spans="1:8">
      <c r="A6972" s="227" t="s">
        <v>135</v>
      </c>
      <c r="B6972" s="227" t="s">
        <v>112</v>
      </c>
      <c r="C6972" s="227" t="s">
        <v>78</v>
      </c>
      <c r="D6972" s="230">
        <v>18</v>
      </c>
      <c r="E6972" s="231">
        <v>7.5077158100000001E-3</v>
      </c>
      <c r="F6972" s="231">
        <v>1.1098248800000001E-3</v>
      </c>
      <c r="G6972" s="231">
        <v>1.84284957E-3</v>
      </c>
      <c r="H6972" s="231">
        <v>4.5550408899999997E-3</v>
      </c>
    </row>
    <row r="6973" spans="1:8">
      <c r="A6973" s="227" t="s">
        <v>135</v>
      </c>
      <c r="B6973" s="227" t="s">
        <v>111</v>
      </c>
      <c r="C6973" s="227" t="s">
        <v>79</v>
      </c>
      <c r="D6973" s="230">
        <v>1462</v>
      </c>
      <c r="E6973" s="231">
        <v>4.6780235800000002E-3</v>
      </c>
      <c r="F6973" s="231">
        <v>1.0142274899999999E-3</v>
      </c>
      <c r="G6973" s="231">
        <v>6.8795257999999999E-4</v>
      </c>
      <c r="H6973" s="231">
        <v>2.97584303E-3</v>
      </c>
    </row>
    <row r="6974" spans="1:8">
      <c r="A6974" s="227" t="s">
        <v>135</v>
      </c>
      <c r="B6974" s="227" t="s">
        <v>112</v>
      </c>
      <c r="C6974" s="227" t="s">
        <v>79</v>
      </c>
      <c r="D6974" s="230">
        <v>224</v>
      </c>
      <c r="E6974" s="231">
        <v>4.4733277099999998E-3</v>
      </c>
      <c r="F6974" s="231">
        <v>1.0708082900000001E-3</v>
      </c>
      <c r="G6974" s="231">
        <v>6.4964633999999998E-4</v>
      </c>
      <c r="H6974" s="231">
        <v>2.7528726200000001E-3</v>
      </c>
    </row>
    <row r="6975" spans="1:8">
      <c r="A6975" s="227" t="s">
        <v>135</v>
      </c>
      <c r="B6975" s="227" t="s">
        <v>111</v>
      </c>
      <c r="C6975" s="227" t="s">
        <v>80</v>
      </c>
      <c r="D6975" s="230">
        <v>759</v>
      </c>
      <c r="E6975" s="231">
        <v>5.0717315599999998E-3</v>
      </c>
      <c r="F6975" s="231">
        <v>1.0295128899999999E-3</v>
      </c>
      <c r="G6975" s="231">
        <v>4.9574828999999999E-4</v>
      </c>
      <c r="H6975" s="231">
        <v>3.5464698999999999E-3</v>
      </c>
    </row>
    <row r="6976" spans="1:8">
      <c r="A6976" s="227" t="s">
        <v>135</v>
      </c>
      <c r="B6976" s="227" t="s">
        <v>112</v>
      </c>
      <c r="C6976" s="227" t="s">
        <v>80</v>
      </c>
      <c r="D6976" s="230">
        <v>81</v>
      </c>
      <c r="E6976" s="231">
        <v>4.7287948799999997E-3</v>
      </c>
      <c r="F6976" s="231">
        <v>9.5578964999999997E-4</v>
      </c>
      <c r="G6976" s="231">
        <v>5.3355027000000005E-4</v>
      </c>
      <c r="H6976" s="231">
        <v>3.2394544999999999E-3</v>
      </c>
    </row>
    <row r="6977" spans="1:8">
      <c r="A6977" s="227" t="s">
        <v>135</v>
      </c>
      <c r="B6977" s="227" t="s">
        <v>111</v>
      </c>
      <c r="C6977" s="227" t="s">
        <v>119</v>
      </c>
      <c r="D6977" s="230">
        <v>331</v>
      </c>
      <c r="E6977" s="231">
        <v>6.6300210099999998E-3</v>
      </c>
      <c r="F6977" s="231">
        <v>1.1859402300000001E-3</v>
      </c>
      <c r="G6977" s="231">
        <v>8.2644459999999995E-4</v>
      </c>
      <c r="H6977" s="231">
        <v>4.61763569E-3</v>
      </c>
    </row>
    <row r="6978" spans="1:8">
      <c r="A6978" s="227" t="s">
        <v>135</v>
      </c>
      <c r="B6978" s="227" t="s">
        <v>112</v>
      </c>
      <c r="C6978" s="227" t="s">
        <v>119</v>
      </c>
      <c r="D6978" s="230">
        <v>60</v>
      </c>
      <c r="E6978" s="231">
        <v>7.0964503400000002E-3</v>
      </c>
      <c r="F6978" s="231">
        <v>1.2922450799999999E-3</v>
      </c>
      <c r="G6978" s="231">
        <v>1.42708305E-3</v>
      </c>
      <c r="H6978" s="231">
        <v>4.3771216900000002E-3</v>
      </c>
    </row>
    <row r="6979" spans="1:8">
      <c r="A6979" s="227" t="s">
        <v>135</v>
      </c>
      <c r="B6979" s="227" t="s">
        <v>111</v>
      </c>
      <c r="C6979" s="227" t="s">
        <v>82</v>
      </c>
      <c r="D6979" s="230">
        <v>182</v>
      </c>
      <c r="E6979" s="231">
        <v>8.1209933600000003E-3</v>
      </c>
      <c r="F6979" s="231">
        <v>1.0975017999999999E-3</v>
      </c>
      <c r="G6979" s="231">
        <v>1.63569624E-3</v>
      </c>
      <c r="H6979" s="231">
        <v>5.3877948399999997E-3</v>
      </c>
    </row>
    <row r="6980" spans="1:8">
      <c r="A6980" s="227" t="s">
        <v>135</v>
      </c>
      <c r="B6980" s="227" t="s">
        <v>112</v>
      </c>
      <c r="C6980" s="227" t="s">
        <v>82</v>
      </c>
      <c r="D6980" s="230">
        <v>17</v>
      </c>
      <c r="E6980" s="231">
        <v>8.2400597100000007E-3</v>
      </c>
      <c r="F6980" s="231">
        <v>1.1240465199999999E-3</v>
      </c>
      <c r="G6980" s="231">
        <v>1.8300651100000001E-3</v>
      </c>
      <c r="H6980" s="231">
        <v>5.2859474999999998E-3</v>
      </c>
    </row>
    <row r="6981" spans="1:8">
      <c r="A6981" s="227" t="s">
        <v>135</v>
      </c>
      <c r="B6981" s="227" t="s">
        <v>111</v>
      </c>
      <c r="C6981" s="227" t="s">
        <v>83</v>
      </c>
      <c r="D6981" s="230">
        <v>143</v>
      </c>
      <c r="E6981" s="231">
        <v>6.4260389999999997E-3</v>
      </c>
      <c r="F6981" s="231">
        <v>1.19342439E-3</v>
      </c>
      <c r="G6981" s="231">
        <v>7.8015710999999996E-4</v>
      </c>
      <c r="H6981" s="231">
        <v>4.4524570199999999E-3</v>
      </c>
    </row>
    <row r="6982" spans="1:8">
      <c r="A6982" s="227" t="s">
        <v>135</v>
      </c>
      <c r="B6982" s="227" t="s">
        <v>112</v>
      </c>
      <c r="C6982" s="227" t="s">
        <v>83</v>
      </c>
      <c r="D6982" s="230">
        <v>16</v>
      </c>
      <c r="E6982" s="231">
        <v>5.9505205199999996E-3</v>
      </c>
      <c r="F6982" s="231">
        <v>9.2664904000000004E-4</v>
      </c>
      <c r="G6982" s="231">
        <v>8.5865129000000002E-4</v>
      </c>
      <c r="H6982" s="231">
        <v>4.1652195699999998E-3</v>
      </c>
    </row>
    <row r="6983" spans="1:8">
      <c r="A6983" s="227" t="s">
        <v>135</v>
      </c>
      <c r="B6983" s="227" t="s">
        <v>111</v>
      </c>
      <c r="C6983" s="227" t="s">
        <v>84</v>
      </c>
      <c r="D6983" s="230">
        <v>305</v>
      </c>
      <c r="E6983" s="231">
        <v>6.7381221099999996E-3</v>
      </c>
      <c r="F6983" s="231">
        <v>1.02428635E-3</v>
      </c>
      <c r="G6983" s="231">
        <v>1.18685464E-3</v>
      </c>
      <c r="H6983" s="231">
        <v>4.5269806399999999E-3</v>
      </c>
    </row>
    <row r="6984" spans="1:8">
      <c r="A6984" s="227" t="s">
        <v>135</v>
      </c>
      <c r="B6984" s="227" t="s">
        <v>112</v>
      </c>
      <c r="C6984" s="227" t="s">
        <v>84</v>
      </c>
      <c r="D6984" s="230">
        <v>11</v>
      </c>
      <c r="E6984" s="231">
        <v>6.9644357200000003E-3</v>
      </c>
      <c r="F6984" s="231">
        <v>8.5437689000000003E-4</v>
      </c>
      <c r="G6984" s="231">
        <v>1.57091723E-3</v>
      </c>
      <c r="H6984" s="231">
        <v>4.5391410899999996E-3</v>
      </c>
    </row>
    <row r="6985" spans="1:8">
      <c r="A6985" s="227" t="s">
        <v>135</v>
      </c>
      <c r="B6985" s="227" t="s">
        <v>112</v>
      </c>
      <c r="C6985" s="227" t="s">
        <v>86</v>
      </c>
      <c r="D6985" s="230">
        <v>1</v>
      </c>
      <c r="E6985" s="231">
        <v>6.5856479099999999E-3</v>
      </c>
      <c r="F6985" s="231">
        <v>1.65509236E-3</v>
      </c>
      <c r="G6985" s="231">
        <v>2.9398145800000001E-3</v>
      </c>
      <c r="H6985" s="231">
        <v>1.9907402700000002E-3</v>
      </c>
    </row>
    <row r="6986" spans="1:8">
      <c r="A6986" s="227" t="s">
        <v>135</v>
      </c>
      <c r="B6986" s="227" t="s">
        <v>111</v>
      </c>
      <c r="C6986" s="227" t="s">
        <v>87</v>
      </c>
      <c r="D6986" s="230">
        <v>429</v>
      </c>
      <c r="E6986" s="231">
        <v>7.9968216099999996E-3</v>
      </c>
      <c r="F6986" s="231">
        <v>9.789128299999999E-4</v>
      </c>
      <c r="G6986" s="231">
        <v>1.46502392E-3</v>
      </c>
      <c r="H6986" s="231">
        <v>5.5528843800000003E-3</v>
      </c>
    </row>
    <row r="6987" spans="1:8">
      <c r="A6987" s="227" t="s">
        <v>135</v>
      </c>
      <c r="B6987" s="227" t="s">
        <v>112</v>
      </c>
      <c r="C6987" s="227" t="s">
        <v>87</v>
      </c>
      <c r="D6987" s="230">
        <v>25</v>
      </c>
      <c r="E6987" s="231">
        <v>6.6777775499999997E-3</v>
      </c>
      <c r="F6987" s="231">
        <v>1.3046293800000001E-3</v>
      </c>
      <c r="G6987" s="231">
        <v>9.4490712999999995E-4</v>
      </c>
      <c r="H6987" s="231">
        <v>4.4282405199999996E-3</v>
      </c>
    </row>
    <row r="6988" spans="1:8">
      <c r="A6988" s="227" t="s">
        <v>135</v>
      </c>
      <c r="B6988" s="227" t="s">
        <v>111</v>
      </c>
      <c r="C6988" s="227" t="s">
        <v>88</v>
      </c>
      <c r="D6988" s="230">
        <v>403</v>
      </c>
      <c r="E6988" s="231">
        <v>6.02190721E-3</v>
      </c>
      <c r="F6988" s="231">
        <v>1.04910484E-3</v>
      </c>
      <c r="G6988" s="231">
        <v>7.4579517000000002E-4</v>
      </c>
      <c r="H6988" s="231">
        <v>4.2270067E-3</v>
      </c>
    </row>
    <row r="6989" spans="1:8">
      <c r="A6989" s="227" t="s">
        <v>135</v>
      </c>
      <c r="B6989" s="227" t="s">
        <v>112</v>
      </c>
      <c r="C6989" s="227" t="s">
        <v>88</v>
      </c>
      <c r="D6989" s="230">
        <v>48</v>
      </c>
      <c r="E6989" s="231">
        <v>5.9741510300000003E-3</v>
      </c>
      <c r="F6989" s="231">
        <v>9.931999899999999E-4</v>
      </c>
      <c r="G6989" s="231">
        <v>6.6430335999999996E-4</v>
      </c>
      <c r="H6989" s="231">
        <v>4.3166471000000003E-3</v>
      </c>
    </row>
    <row r="6990" spans="1:8">
      <c r="A6990" s="227" t="s">
        <v>135</v>
      </c>
      <c r="B6990" s="227" t="s">
        <v>111</v>
      </c>
      <c r="C6990" s="227" t="s">
        <v>89</v>
      </c>
      <c r="D6990" s="230">
        <v>196</v>
      </c>
      <c r="E6990" s="231">
        <v>7.2434214399999999E-3</v>
      </c>
      <c r="F6990" s="231">
        <v>1.0727274400000001E-3</v>
      </c>
      <c r="G6990" s="231">
        <v>8.8789656000000004E-4</v>
      </c>
      <c r="H6990" s="231">
        <v>5.2827969000000001E-3</v>
      </c>
    </row>
    <row r="6991" spans="1:8">
      <c r="A6991" s="227" t="s">
        <v>135</v>
      </c>
      <c r="B6991" s="227" t="s">
        <v>112</v>
      </c>
      <c r="C6991" s="227" t="s">
        <v>89</v>
      </c>
      <c r="D6991" s="230">
        <v>30</v>
      </c>
      <c r="E6991" s="231">
        <v>5.79899661E-3</v>
      </c>
      <c r="F6991" s="231">
        <v>1.2642744799999999E-3</v>
      </c>
      <c r="G6991" s="231">
        <v>1.0543979800000001E-3</v>
      </c>
      <c r="H6991" s="231">
        <v>3.48032386E-3</v>
      </c>
    </row>
    <row r="6992" spans="1:8">
      <c r="A6992" s="227" t="s">
        <v>135</v>
      </c>
      <c r="B6992" s="227" t="s">
        <v>111</v>
      </c>
      <c r="C6992" s="227" t="s">
        <v>90</v>
      </c>
      <c r="D6992" s="230">
        <v>182</v>
      </c>
      <c r="E6992" s="231">
        <v>7.2129372499999999E-3</v>
      </c>
      <c r="F6992" s="231">
        <v>8.6404888999999999E-4</v>
      </c>
      <c r="G6992" s="231">
        <v>1.68771598E-3</v>
      </c>
      <c r="H6992" s="231">
        <v>4.6611719200000002E-3</v>
      </c>
    </row>
    <row r="6993" spans="1:8">
      <c r="A6993" s="227" t="s">
        <v>135</v>
      </c>
      <c r="B6993" s="227" t="s">
        <v>112</v>
      </c>
      <c r="C6993" s="227" t="s">
        <v>90</v>
      </c>
      <c r="D6993" s="230">
        <v>26</v>
      </c>
      <c r="E6993" s="231">
        <v>6.9529022100000004E-3</v>
      </c>
      <c r="F6993" s="231">
        <v>8.2932670000000004E-4</v>
      </c>
      <c r="G6993" s="231">
        <v>1.65820843E-3</v>
      </c>
      <c r="H6993" s="231">
        <v>4.4653666000000003E-3</v>
      </c>
    </row>
    <row r="6994" spans="1:8">
      <c r="A6994" s="227" t="s">
        <v>135</v>
      </c>
      <c r="B6994" s="227" t="s">
        <v>111</v>
      </c>
      <c r="C6994" s="227" t="s">
        <v>91</v>
      </c>
      <c r="D6994" s="230">
        <v>242</v>
      </c>
      <c r="E6994" s="231">
        <v>4.9449511999999996E-3</v>
      </c>
      <c r="F6994" s="231">
        <v>1.0374098400000001E-3</v>
      </c>
      <c r="G6994" s="231">
        <v>4.2642308E-4</v>
      </c>
      <c r="H6994" s="231">
        <v>3.4811177600000002E-3</v>
      </c>
    </row>
    <row r="6995" spans="1:8">
      <c r="A6995" s="227" t="s">
        <v>135</v>
      </c>
      <c r="B6995" s="227" t="s">
        <v>112</v>
      </c>
      <c r="C6995" s="227" t="s">
        <v>91</v>
      </c>
      <c r="D6995" s="230">
        <v>25</v>
      </c>
      <c r="E6995" s="231">
        <v>4.5111109100000003E-3</v>
      </c>
      <c r="F6995" s="231">
        <v>9.9583312999999992E-4</v>
      </c>
      <c r="G6995" s="231">
        <v>4.5555535000000002E-4</v>
      </c>
      <c r="H6995" s="231">
        <v>3.05972199E-3</v>
      </c>
    </row>
    <row r="6996" spans="1:8">
      <c r="A6996" s="227" t="s">
        <v>135</v>
      </c>
      <c r="B6996" s="227" t="s">
        <v>111</v>
      </c>
      <c r="C6996" s="227" t="s">
        <v>92</v>
      </c>
      <c r="D6996" s="230">
        <v>236</v>
      </c>
      <c r="E6996" s="231">
        <v>7.0434123300000002E-3</v>
      </c>
      <c r="F6996" s="231">
        <v>9.1783363000000004E-4</v>
      </c>
      <c r="G6996" s="231">
        <v>1.3777559499999999E-3</v>
      </c>
      <c r="H6996" s="231">
        <v>4.7478222500000004E-3</v>
      </c>
    </row>
    <row r="6997" spans="1:8">
      <c r="A6997" s="227" t="s">
        <v>135</v>
      </c>
      <c r="B6997" s="227" t="s">
        <v>112</v>
      </c>
      <c r="C6997" s="227" t="s">
        <v>92</v>
      </c>
      <c r="D6997" s="230">
        <v>41</v>
      </c>
      <c r="E6997" s="231">
        <v>6.8555214199999999E-3</v>
      </c>
      <c r="F6997" s="231">
        <v>1.0413841500000001E-3</v>
      </c>
      <c r="G6997" s="231">
        <v>1.29657834E-3</v>
      </c>
      <c r="H6997" s="231">
        <v>4.5175584900000003E-3</v>
      </c>
    </row>
    <row r="6998" spans="1:8">
      <c r="A6998" s="227" t="s">
        <v>135</v>
      </c>
      <c r="B6998" s="227" t="s">
        <v>111</v>
      </c>
      <c r="C6998" s="227" t="s">
        <v>93</v>
      </c>
      <c r="D6998" s="230">
        <v>143</v>
      </c>
      <c r="E6998" s="231">
        <v>9.0444506900000006E-3</v>
      </c>
      <c r="F6998" s="231">
        <v>1.4189165000000001E-3</v>
      </c>
      <c r="G6998" s="231">
        <v>1.67395081E-3</v>
      </c>
      <c r="H6998" s="231">
        <v>5.9515829000000003E-3</v>
      </c>
    </row>
    <row r="6999" spans="1:8">
      <c r="A6999" s="227" t="s">
        <v>135</v>
      </c>
      <c r="B6999" s="227" t="s">
        <v>112</v>
      </c>
      <c r="C6999" s="227" t="s">
        <v>93</v>
      </c>
      <c r="D6999" s="230">
        <v>22</v>
      </c>
      <c r="E6999" s="231">
        <v>7.6662455399999999E-3</v>
      </c>
      <c r="F6999" s="231">
        <v>1.1395199700000001E-3</v>
      </c>
      <c r="G6999" s="231">
        <v>1.8255468699999999E-3</v>
      </c>
      <c r="H6999" s="231">
        <v>4.7011782700000001E-3</v>
      </c>
    </row>
    <row r="7000" spans="1:8">
      <c r="A7000" s="227" t="s">
        <v>135</v>
      </c>
      <c r="B7000" s="227" t="s">
        <v>111</v>
      </c>
      <c r="C7000" s="227" t="s">
        <v>94</v>
      </c>
      <c r="D7000" s="230">
        <v>165</v>
      </c>
      <c r="E7000" s="231">
        <v>6.9626821499999998E-3</v>
      </c>
      <c r="F7000" s="231">
        <v>9.9529998000000004E-4</v>
      </c>
      <c r="G7000" s="231">
        <v>1.2146462299999999E-3</v>
      </c>
      <c r="H7000" s="231">
        <v>4.75273546E-3</v>
      </c>
    </row>
    <row r="7001" spans="1:8">
      <c r="A7001" s="227" t="s">
        <v>135</v>
      </c>
      <c r="B7001" s="227" t="s">
        <v>112</v>
      </c>
      <c r="C7001" s="227" t="s">
        <v>94</v>
      </c>
      <c r="D7001" s="230">
        <v>28</v>
      </c>
      <c r="E7001" s="231">
        <v>5.9651948600000001E-3</v>
      </c>
      <c r="F7001" s="231">
        <v>8.3746666E-4</v>
      </c>
      <c r="G7001" s="231">
        <v>1.3033232099999999E-3</v>
      </c>
      <c r="H7001" s="231">
        <v>3.8244045100000001E-3</v>
      </c>
    </row>
    <row r="7002" spans="1:8">
      <c r="A7002" s="227" t="s">
        <v>135</v>
      </c>
      <c r="B7002" s="227" t="s">
        <v>111</v>
      </c>
      <c r="C7002" s="227" t="s">
        <v>95</v>
      </c>
      <c r="D7002" s="230">
        <v>85</v>
      </c>
      <c r="E7002" s="231">
        <v>8.6243189200000004E-3</v>
      </c>
      <c r="F7002" s="231">
        <v>6.1642130000000002E-4</v>
      </c>
      <c r="G7002" s="231">
        <v>1.3210782100000001E-3</v>
      </c>
      <c r="H7002" s="231">
        <v>6.6868189300000004E-3</v>
      </c>
    </row>
    <row r="7003" spans="1:8">
      <c r="A7003" s="227" t="s">
        <v>135</v>
      </c>
      <c r="B7003" s="227" t="s">
        <v>112</v>
      </c>
      <c r="C7003" s="227" t="s">
        <v>95</v>
      </c>
      <c r="D7003" s="230">
        <v>9</v>
      </c>
      <c r="E7003" s="231">
        <v>9.4200100199999994E-3</v>
      </c>
      <c r="F7003" s="231">
        <v>8.1147098E-4</v>
      </c>
      <c r="G7003" s="231">
        <v>1.3811725999999999E-3</v>
      </c>
      <c r="H7003" s="231">
        <v>7.22736596E-3</v>
      </c>
    </row>
    <row r="7004" spans="1:8">
      <c r="A7004" s="227" t="s">
        <v>135</v>
      </c>
      <c r="B7004" s="227" t="s">
        <v>111</v>
      </c>
      <c r="C7004" s="227" t="s">
        <v>96</v>
      </c>
      <c r="D7004" s="230">
        <v>293</v>
      </c>
      <c r="E7004" s="231">
        <v>6.5122137499999998E-3</v>
      </c>
      <c r="F7004" s="231">
        <v>8.0552369999999996E-4</v>
      </c>
      <c r="G7004" s="231">
        <v>1.0333315100000001E-3</v>
      </c>
      <c r="H7004" s="231">
        <v>4.6733580599999996E-3</v>
      </c>
    </row>
    <row r="7005" spans="1:8">
      <c r="A7005" s="227" t="s">
        <v>135</v>
      </c>
      <c r="B7005" s="227" t="s">
        <v>112</v>
      </c>
      <c r="C7005" s="227" t="s">
        <v>96</v>
      </c>
      <c r="D7005" s="230">
        <v>29</v>
      </c>
      <c r="E7005" s="231">
        <v>6.1430393799999997E-3</v>
      </c>
      <c r="F7005" s="231">
        <v>1.1741696500000001E-3</v>
      </c>
      <c r="G7005" s="231">
        <v>1.3186460599999999E-3</v>
      </c>
      <c r="H7005" s="231">
        <v>3.6502232400000001E-3</v>
      </c>
    </row>
    <row r="7006" spans="1:8">
      <c r="A7006" s="227" t="s">
        <v>135</v>
      </c>
      <c r="B7006" s="227" t="s">
        <v>111</v>
      </c>
      <c r="C7006" s="227" t="s">
        <v>97</v>
      </c>
      <c r="D7006" s="230">
        <v>155</v>
      </c>
      <c r="E7006" s="231">
        <v>8.3796293900000006E-3</v>
      </c>
      <c r="F7006" s="231">
        <v>9.6960849000000005E-4</v>
      </c>
      <c r="G7006" s="231">
        <v>1.1648743500000001E-3</v>
      </c>
      <c r="H7006" s="231">
        <v>6.2451461099999996E-3</v>
      </c>
    </row>
    <row r="7007" spans="1:8">
      <c r="A7007" s="227" t="s">
        <v>135</v>
      </c>
      <c r="B7007" s="227" t="s">
        <v>112</v>
      </c>
      <c r="C7007" s="227" t="s">
        <v>97</v>
      </c>
      <c r="D7007" s="230">
        <v>19</v>
      </c>
      <c r="E7007" s="231">
        <v>6.9803847900000004E-3</v>
      </c>
      <c r="F7007" s="231">
        <v>9.1374242999999996E-4</v>
      </c>
      <c r="G7007" s="231">
        <v>1.0843077000000001E-3</v>
      </c>
      <c r="H7007" s="231">
        <v>4.9823340900000002E-3</v>
      </c>
    </row>
    <row r="7008" spans="1:8">
      <c r="A7008" s="227" t="s">
        <v>135</v>
      </c>
      <c r="B7008" s="227" t="s">
        <v>111</v>
      </c>
      <c r="C7008" s="227" t="s">
        <v>98</v>
      </c>
      <c r="D7008" s="230">
        <v>119</v>
      </c>
      <c r="E7008" s="231">
        <v>7.7206852700000004E-3</v>
      </c>
      <c r="F7008" s="231">
        <v>4.0509231999999999E-4</v>
      </c>
      <c r="G7008" s="231">
        <v>1.9479455700000001E-3</v>
      </c>
      <c r="H7008" s="231">
        <v>5.3560727400000004E-3</v>
      </c>
    </row>
    <row r="7009" spans="1:8">
      <c r="A7009" s="227" t="s">
        <v>135</v>
      </c>
      <c r="B7009" s="227" t="s">
        <v>112</v>
      </c>
      <c r="C7009" s="227" t="s">
        <v>98</v>
      </c>
      <c r="D7009" s="230">
        <v>15</v>
      </c>
      <c r="E7009" s="231">
        <v>6.1967589699999997E-3</v>
      </c>
      <c r="F7009" s="231">
        <v>1.6743794999999999E-4</v>
      </c>
      <c r="G7009" s="231">
        <v>1.4799380000000001E-3</v>
      </c>
      <c r="H7009" s="231">
        <v>4.54012323E-3</v>
      </c>
    </row>
    <row r="7010" spans="1:8">
      <c r="A7010" s="227" t="s">
        <v>135</v>
      </c>
      <c r="B7010" s="227" t="s">
        <v>111</v>
      </c>
      <c r="C7010" s="227" t="s">
        <v>99</v>
      </c>
      <c r="D7010" s="230">
        <v>334</v>
      </c>
      <c r="E7010" s="231">
        <v>6.33618159E-3</v>
      </c>
      <c r="F7010" s="231">
        <v>1.02385482E-3</v>
      </c>
      <c r="G7010" s="231">
        <v>7.4566121999999999E-4</v>
      </c>
      <c r="H7010" s="231">
        <v>4.56666503E-3</v>
      </c>
    </row>
    <row r="7011" spans="1:8">
      <c r="A7011" s="227" t="s">
        <v>135</v>
      </c>
      <c r="B7011" s="227" t="s">
        <v>112</v>
      </c>
      <c r="C7011" s="227" t="s">
        <v>99</v>
      </c>
      <c r="D7011" s="230">
        <v>16</v>
      </c>
      <c r="E7011" s="231">
        <v>5.0122971699999999E-3</v>
      </c>
      <c r="F7011" s="231">
        <v>9.4473357999999997E-4</v>
      </c>
      <c r="G7011" s="231">
        <v>6.5538171999999996E-4</v>
      </c>
      <c r="H7011" s="231">
        <v>3.4121815E-3</v>
      </c>
    </row>
    <row r="7012" spans="1:8">
      <c r="A7012" s="227" t="s">
        <v>135</v>
      </c>
      <c r="B7012" s="227" t="s">
        <v>111</v>
      </c>
      <c r="C7012" s="227" t="s">
        <v>100</v>
      </c>
      <c r="D7012" s="230">
        <v>298</v>
      </c>
      <c r="E7012" s="231">
        <v>8.4190899899999998E-3</v>
      </c>
      <c r="F7012" s="231">
        <v>1.0855546899999999E-3</v>
      </c>
      <c r="G7012" s="231">
        <v>1.23201722E-3</v>
      </c>
      <c r="H7012" s="231">
        <v>6.0904484100000001E-3</v>
      </c>
    </row>
    <row r="7013" spans="1:8">
      <c r="A7013" s="227" t="s">
        <v>135</v>
      </c>
      <c r="B7013" s="227" t="s">
        <v>112</v>
      </c>
      <c r="C7013" s="227" t="s">
        <v>100</v>
      </c>
      <c r="D7013" s="230">
        <v>21</v>
      </c>
      <c r="E7013" s="231">
        <v>6.6176144699999998E-3</v>
      </c>
      <c r="F7013" s="231">
        <v>9.9206324999999993E-4</v>
      </c>
      <c r="G7013" s="231">
        <v>9.8875636999999996E-4</v>
      </c>
      <c r="H7013" s="231">
        <v>4.6268736300000002E-3</v>
      </c>
    </row>
    <row r="7014" spans="1:8">
      <c r="A7014" s="227" t="s">
        <v>135</v>
      </c>
      <c r="B7014" s="227" t="s">
        <v>111</v>
      </c>
      <c r="C7014" s="227" t="s">
        <v>101</v>
      </c>
      <c r="D7014" s="230">
        <v>88</v>
      </c>
      <c r="E7014" s="231">
        <v>7.45528171E-3</v>
      </c>
      <c r="F7014" s="231">
        <v>6.7524173000000005E-4</v>
      </c>
      <c r="G7014" s="231">
        <v>2.33138654E-3</v>
      </c>
      <c r="H7014" s="231">
        <v>4.4486529599999996E-3</v>
      </c>
    </row>
    <row r="7015" spans="1:8">
      <c r="A7015" s="227" t="s">
        <v>135</v>
      </c>
      <c r="B7015" s="227" t="s">
        <v>112</v>
      </c>
      <c r="C7015" s="227" t="s">
        <v>101</v>
      </c>
      <c r="D7015" s="230">
        <v>4</v>
      </c>
      <c r="E7015" s="231">
        <v>9.5052079799999994E-3</v>
      </c>
      <c r="F7015" s="231">
        <v>4.0798575999999998E-4</v>
      </c>
      <c r="G7015" s="231">
        <v>2.9195598899999999E-3</v>
      </c>
      <c r="H7015" s="231">
        <v>6.1776616200000002E-3</v>
      </c>
    </row>
    <row r="7016" spans="1:8">
      <c r="A7016" s="227" t="s">
        <v>135</v>
      </c>
      <c r="B7016" s="227" t="s">
        <v>111</v>
      </c>
      <c r="C7016" s="227" t="s">
        <v>102</v>
      </c>
      <c r="D7016" s="230">
        <v>162</v>
      </c>
      <c r="E7016" s="231">
        <v>6.65137722E-3</v>
      </c>
      <c r="F7016" s="231">
        <v>9.5907611999999996E-4</v>
      </c>
      <c r="G7016" s="231">
        <v>6.7072450999999995E-4</v>
      </c>
      <c r="H7016" s="231">
        <v>5.0215761200000002E-3</v>
      </c>
    </row>
    <row r="7017" spans="1:8">
      <c r="A7017" s="227" t="s">
        <v>135</v>
      </c>
      <c r="B7017" s="227" t="s">
        <v>112</v>
      </c>
      <c r="C7017" s="227" t="s">
        <v>102</v>
      </c>
      <c r="D7017" s="230">
        <v>22</v>
      </c>
      <c r="E7017" s="231">
        <v>7.3658457E-3</v>
      </c>
      <c r="F7017" s="231">
        <v>1.1163718E-3</v>
      </c>
      <c r="G7017" s="231">
        <v>8.1702414000000005E-4</v>
      </c>
      <c r="H7017" s="231">
        <v>5.4324492599999996E-3</v>
      </c>
    </row>
    <row r="7018" spans="1:8">
      <c r="A7018" s="227" t="s">
        <v>135</v>
      </c>
      <c r="B7018" s="227" t="s">
        <v>111</v>
      </c>
      <c r="C7018" s="227" t="s">
        <v>103</v>
      </c>
      <c r="D7018" s="230">
        <v>266</v>
      </c>
      <c r="E7018" s="231">
        <v>4.8333069900000003E-3</v>
      </c>
      <c r="F7018" s="231">
        <v>7.7855204999999997E-4</v>
      </c>
      <c r="G7018" s="231">
        <v>4.8384825000000002E-4</v>
      </c>
      <c r="H7018" s="231">
        <v>3.5709061900000001E-3</v>
      </c>
    </row>
    <row r="7019" spans="1:8">
      <c r="A7019" s="227" t="s">
        <v>135</v>
      </c>
      <c r="B7019" s="227" t="s">
        <v>112</v>
      </c>
      <c r="C7019" s="227" t="s">
        <v>103</v>
      </c>
      <c r="D7019" s="230">
        <v>28</v>
      </c>
      <c r="E7019" s="231">
        <v>4.6188820100000003E-3</v>
      </c>
      <c r="F7019" s="231">
        <v>9.6023451000000004E-4</v>
      </c>
      <c r="G7019" s="231">
        <v>4.7040318999999999E-4</v>
      </c>
      <c r="H7019" s="231">
        <v>3.18824374E-3</v>
      </c>
    </row>
    <row r="7020" spans="1:8">
      <c r="A7020" s="227" t="s">
        <v>135</v>
      </c>
      <c r="B7020" s="227" t="s">
        <v>111</v>
      </c>
      <c r="C7020" s="227" t="s">
        <v>104</v>
      </c>
      <c r="D7020" s="230">
        <v>95</v>
      </c>
      <c r="E7020" s="231">
        <v>7.7157648799999999E-3</v>
      </c>
      <c r="F7020" s="231">
        <v>9.6137893999999997E-4</v>
      </c>
      <c r="G7020" s="231">
        <v>1.1119636999999999E-3</v>
      </c>
      <c r="H7020" s="231">
        <v>5.6424218200000001E-3</v>
      </c>
    </row>
    <row r="7021" spans="1:8">
      <c r="A7021" s="227" t="s">
        <v>135</v>
      </c>
      <c r="B7021" s="227" t="s">
        <v>112</v>
      </c>
      <c r="C7021" s="227" t="s">
        <v>104</v>
      </c>
      <c r="D7021" s="230">
        <v>12</v>
      </c>
      <c r="E7021" s="231">
        <v>6.6126541000000004E-3</v>
      </c>
      <c r="F7021" s="231">
        <v>7.4363401999999999E-4</v>
      </c>
      <c r="G7021" s="231">
        <v>1.16512314E-3</v>
      </c>
      <c r="H7021" s="231">
        <v>4.7038962899999997E-3</v>
      </c>
    </row>
    <row r="7022" spans="1:8">
      <c r="A7022" s="227" t="s">
        <v>135</v>
      </c>
      <c r="B7022" s="227" t="s">
        <v>111</v>
      </c>
      <c r="C7022" s="227" t="s">
        <v>105</v>
      </c>
      <c r="D7022" s="230">
        <v>562</v>
      </c>
      <c r="E7022" s="231">
        <v>4.3590390600000001E-3</v>
      </c>
      <c r="F7022" s="231">
        <v>9.4734389999999999E-4</v>
      </c>
      <c r="G7022" s="231">
        <v>5.6375189000000005E-4</v>
      </c>
      <c r="H7022" s="231">
        <v>2.8363892900000001E-3</v>
      </c>
    </row>
    <row r="7023" spans="1:8">
      <c r="A7023" s="227" t="s">
        <v>135</v>
      </c>
      <c r="B7023" s="227" t="s">
        <v>112</v>
      </c>
      <c r="C7023" s="227" t="s">
        <v>105</v>
      </c>
      <c r="D7023" s="230">
        <v>42</v>
      </c>
      <c r="E7023" s="231">
        <v>4.6957669400000002E-3</v>
      </c>
      <c r="F7023" s="231">
        <v>1.0364305E-3</v>
      </c>
      <c r="G7023" s="231">
        <v>5.4067435999999996E-4</v>
      </c>
      <c r="H7023" s="231">
        <v>3.1084653800000001E-3</v>
      </c>
    </row>
    <row r="7024" spans="1:8">
      <c r="A7024" s="227" t="s">
        <v>135</v>
      </c>
      <c r="B7024" s="227" t="s">
        <v>111</v>
      </c>
      <c r="C7024" s="227" t="s">
        <v>106</v>
      </c>
      <c r="D7024" s="230">
        <v>114</v>
      </c>
      <c r="E7024" s="231">
        <v>7.0261734100000002E-3</v>
      </c>
      <c r="F7024" s="231">
        <v>1.0729367400000001E-3</v>
      </c>
      <c r="G7024" s="231">
        <v>9.8633420000000002E-4</v>
      </c>
      <c r="H7024" s="231">
        <v>4.9669019899999996E-3</v>
      </c>
    </row>
    <row r="7025" spans="1:8">
      <c r="A7025" s="227" t="s">
        <v>135</v>
      </c>
      <c r="B7025" s="227" t="s">
        <v>112</v>
      </c>
      <c r="C7025" s="227" t="s">
        <v>106</v>
      </c>
      <c r="D7025" s="230">
        <v>22</v>
      </c>
      <c r="E7025" s="231">
        <v>6.2663086699999999E-3</v>
      </c>
      <c r="F7025" s="231">
        <v>8.6542485999999998E-4</v>
      </c>
      <c r="G7025" s="231">
        <v>1.5898566800000001E-3</v>
      </c>
      <c r="H7025" s="231">
        <v>3.81102673E-3</v>
      </c>
    </row>
    <row r="7026" spans="1:8">
      <c r="A7026" s="227" t="s">
        <v>135</v>
      </c>
      <c r="B7026" s="227" t="s">
        <v>111</v>
      </c>
      <c r="C7026" s="227" t="s">
        <v>107</v>
      </c>
      <c r="D7026" s="230">
        <v>529</v>
      </c>
      <c r="E7026" s="231">
        <v>5.8440101099999997E-3</v>
      </c>
      <c r="F7026" s="231">
        <v>9.941667600000001E-4</v>
      </c>
      <c r="G7026" s="231">
        <v>9.0220869E-4</v>
      </c>
      <c r="H7026" s="231">
        <v>3.9476341900000003E-3</v>
      </c>
    </row>
    <row r="7027" spans="1:8">
      <c r="A7027" s="227" t="s">
        <v>135</v>
      </c>
      <c r="B7027" s="227" t="s">
        <v>112</v>
      </c>
      <c r="C7027" s="227" t="s">
        <v>107</v>
      </c>
      <c r="D7027" s="230">
        <v>28</v>
      </c>
      <c r="E7027" s="231">
        <v>5.7994375900000004E-3</v>
      </c>
      <c r="F7027" s="231">
        <v>1.12847199E-3</v>
      </c>
      <c r="G7027" s="231">
        <v>7.1139192999999999E-4</v>
      </c>
      <c r="H7027" s="231">
        <v>3.9595731800000002E-3</v>
      </c>
    </row>
    <row r="7028" spans="1:8">
      <c r="A7028" s="227" t="s">
        <v>136</v>
      </c>
      <c r="B7028" s="227" t="s">
        <v>111</v>
      </c>
      <c r="C7028" s="227" t="s">
        <v>58</v>
      </c>
      <c r="D7028" s="230">
        <v>7073</v>
      </c>
      <c r="E7028" s="231">
        <v>6.4650896900000001E-3</v>
      </c>
      <c r="F7028" s="231">
        <v>9.7795255999999996E-4</v>
      </c>
      <c r="G7028" s="231">
        <v>1.01494607E-3</v>
      </c>
      <c r="H7028" s="231">
        <v>4.4710647399999999E-3</v>
      </c>
    </row>
    <row r="7029" spans="1:8">
      <c r="A7029" s="227" t="s">
        <v>136</v>
      </c>
      <c r="B7029" s="227" t="s">
        <v>112</v>
      </c>
      <c r="C7029" s="227" t="s">
        <v>58</v>
      </c>
      <c r="D7029" s="230">
        <v>673</v>
      </c>
      <c r="E7029" s="231">
        <v>6.0937239500000002E-3</v>
      </c>
      <c r="F7029" s="231">
        <v>1.0396542800000001E-3</v>
      </c>
      <c r="G7029" s="231">
        <v>1.1181791400000001E-3</v>
      </c>
      <c r="H7029" s="231">
        <v>3.9352021399999999E-3</v>
      </c>
    </row>
    <row r="7030" spans="1:8">
      <c r="A7030" s="227" t="s">
        <v>136</v>
      </c>
      <c r="B7030" s="227" t="s">
        <v>111</v>
      </c>
      <c r="C7030" s="227" t="s">
        <v>63</v>
      </c>
      <c r="D7030" s="230">
        <v>172</v>
      </c>
      <c r="E7030" s="231">
        <v>6.1275971900000004E-3</v>
      </c>
      <c r="F7030" s="231">
        <v>1.2460968800000001E-3</v>
      </c>
      <c r="G7030" s="231">
        <v>8.5029045000000001E-4</v>
      </c>
      <c r="H7030" s="231">
        <v>4.0312093700000003E-3</v>
      </c>
    </row>
    <row r="7031" spans="1:8">
      <c r="A7031" s="227" t="s">
        <v>136</v>
      </c>
      <c r="B7031" s="227" t="s">
        <v>112</v>
      </c>
      <c r="C7031" s="227" t="s">
        <v>63</v>
      </c>
      <c r="D7031" s="230">
        <v>17</v>
      </c>
      <c r="E7031" s="231">
        <v>6.5536490099999999E-3</v>
      </c>
      <c r="F7031" s="231">
        <v>1.3991010500000001E-3</v>
      </c>
      <c r="G7031" s="231">
        <v>7.0737993000000003E-4</v>
      </c>
      <c r="H7031" s="231">
        <v>4.4471676000000003E-3</v>
      </c>
    </row>
    <row r="7032" spans="1:8">
      <c r="A7032" s="227" t="s">
        <v>136</v>
      </c>
      <c r="B7032" s="227" t="s">
        <v>111</v>
      </c>
      <c r="C7032" s="227" t="s">
        <v>64</v>
      </c>
      <c r="D7032" s="230">
        <v>73</v>
      </c>
      <c r="E7032" s="231">
        <v>5.78592694E-3</v>
      </c>
      <c r="F7032" s="231">
        <v>8.9231328000000001E-4</v>
      </c>
      <c r="G7032" s="231">
        <v>9.3686557000000005E-4</v>
      </c>
      <c r="H7032" s="231">
        <v>3.9567476000000002E-3</v>
      </c>
    </row>
    <row r="7033" spans="1:8">
      <c r="A7033" s="227" t="s">
        <v>136</v>
      </c>
      <c r="B7033" s="227" t="s">
        <v>112</v>
      </c>
      <c r="C7033" s="227" t="s">
        <v>64</v>
      </c>
      <c r="D7033" s="230">
        <v>12</v>
      </c>
      <c r="E7033" s="231">
        <v>6.0368439199999999E-3</v>
      </c>
      <c r="F7033" s="231">
        <v>1.27604142E-3</v>
      </c>
      <c r="G7033" s="231">
        <v>1.5875768399999999E-3</v>
      </c>
      <c r="H7033" s="231">
        <v>3.1732250499999998E-3</v>
      </c>
    </row>
    <row r="7034" spans="1:8">
      <c r="A7034" s="227" t="s">
        <v>136</v>
      </c>
      <c r="B7034" s="227" t="s">
        <v>111</v>
      </c>
      <c r="C7034" s="227" t="s">
        <v>65</v>
      </c>
      <c r="D7034" s="230">
        <v>74</v>
      </c>
      <c r="E7034" s="231">
        <v>5.9515763399999996E-3</v>
      </c>
      <c r="F7034" s="231">
        <v>1.06997601E-3</v>
      </c>
      <c r="G7034" s="231">
        <v>4.9612085999999999E-4</v>
      </c>
      <c r="H7034" s="231">
        <v>4.3854790100000002E-3</v>
      </c>
    </row>
    <row r="7035" spans="1:8">
      <c r="A7035" s="227" t="s">
        <v>136</v>
      </c>
      <c r="B7035" s="227" t="s">
        <v>112</v>
      </c>
      <c r="C7035" s="227" t="s">
        <v>65</v>
      </c>
      <c r="D7035" s="230">
        <v>13</v>
      </c>
      <c r="E7035" s="231">
        <v>6.77261372E-3</v>
      </c>
      <c r="F7035" s="231">
        <v>1.50284876E-3</v>
      </c>
      <c r="G7035" s="231">
        <v>4.4782740000000001E-4</v>
      </c>
      <c r="H7035" s="231">
        <v>4.8219371199999996E-3</v>
      </c>
    </row>
    <row r="7036" spans="1:8">
      <c r="A7036" s="227" t="s">
        <v>136</v>
      </c>
      <c r="B7036" s="227" t="s">
        <v>111</v>
      </c>
      <c r="C7036" s="227" t="s">
        <v>66</v>
      </c>
      <c r="D7036" s="230">
        <v>138</v>
      </c>
      <c r="E7036" s="231">
        <v>6.4990101E-3</v>
      </c>
      <c r="F7036" s="231">
        <v>8.4255881999999995E-4</v>
      </c>
      <c r="G7036" s="231">
        <v>7.8636582999999996E-4</v>
      </c>
      <c r="H7036" s="231">
        <v>4.8700849799999998E-3</v>
      </c>
    </row>
    <row r="7037" spans="1:8">
      <c r="A7037" s="227" t="s">
        <v>136</v>
      </c>
      <c r="B7037" s="227" t="s">
        <v>112</v>
      </c>
      <c r="C7037" s="227" t="s">
        <v>66</v>
      </c>
      <c r="D7037" s="230">
        <v>14</v>
      </c>
      <c r="E7037" s="231">
        <v>6.6707999900000002E-3</v>
      </c>
      <c r="F7037" s="231">
        <v>7.9447732000000005E-4</v>
      </c>
      <c r="G7037" s="231">
        <v>9.1104467999999995E-4</v>
      </c>
      <c r="H7037" s="231">
        <v>4.96527757E-3</v>
      </c>
    </row>
    <row r="7038" spans="1:8">
      <c r="A7038" s="227" t="s">
        <v>136</v>
      </c>
      <c r="B7038" s="227" t="s">
        <v>111</v>
      </c>
      <c r="C7038" s="227" t="s">
        <v>67</v>
      </c>
      <c r="D7038" s="230">
        <v>118</v>
      </c>
      <c r="E7038" s="231">
        <v>6.9698483200000003E-3</v>
      </c>
      <c r="F7038" s="231">
        <v>7.7742442999999999E-4</v>
      </c>
      <c r="G7038" s="231">
        <v>1.42066831E-3</v>
      </c>
      <c r="H7038" s="231">
        <v>4.7717551000000004E-3</v>
      </c>
    </row>
    <row r="7039" spans="1:8">
      <c r="A7039" s="227" t="s">
        <v>136</v>
      </c>
      <c r="B7039" s="227" t="s">
        <v>112</v>
      </c>
      <c r="C7039" s="227" t="s">
        <v>67</v>
      </c>
      <c r="D7039" s="230">
        <v>4</v>
      </c>
      <c r="E7039" s="231">
        <v>7.6417821100000002E-3</v>
      </c>
      <c r="F7039" s="231">
        <v>9.3749982000000003E-4</v>
      </c>
      <c r="G7039" s="231">
        <v>1.65219878E-3</v>
      </c>
      <c r="H7039" s="231">
        <v>5.05208315E-3</v>
      </c>
    </row>
    <row r="7040" spans="1:8">
      <c r="A7040" s="227" t="s">
        <v>136</v>
      </c>
      <c r="B7040" s="227" t="s">
        <v>111</v>
      </c>
      <c r="C7040" s="227" t="s">
        <v>68</v>
      </c>
      <c r="D7040" s="230">
        <v>88</v>
      </c>
      <c r="E7040" s="231">
        <v>6.5935393300000002E-3</v>
      </c>
      <c r="F7040" s="231">
        <v>9.9458100000000002E-4</v>
      </c>
      <c r="G7040" s="231">
        <v>8.7515757E-4</v>
      </c>
      <c r="H7040" s="231">
        <v>4.72380027E-3</v>
      </c>
    </row>
    <row r="7041" spans="1:8">
      <c r="A7041" s="227" t="s">
        <v>136</v>
      </c>
      <c r="B7041" s="227" t="s">
        <v>112</v>
      </c>
      <c r="C7041" s="227" t="s">
        <v>68</v>
      </c>
      <c r="D7041" s="230">
        <v>6</v>
      </c>
      <c r="E7041" s="231">
        <v>7.4884255700000003E-3</v>
      </c>
      <c r="F7041" s="231">
        <v>1.2384255699999999E-3</v>
      </c>
      <c r="G7041" s="231">
        <v>7.6003055000000005E-4</v>
      </c>
      <c r="H7041" s="231">
        <v>5.4899688599999996E-3</v>
      </c>
    </row>
    <row r="7042" spans="1:8">
      <c r="A7042" s="227" t="s">
        <v>136</v>
      </c>
      <c r="B7042" s="227" t="s">
        <v>111</v>
      </c>
      <c r="C7042" s="227" t="s">
        <v>69</v>
      </c>
      <c r="D7042" s="230">
        <v>112</v>
      </c>
      <c r="E7042" s="231">
        <v>5.51917962E-3</v>
      </c>
      <c r="F7042" s="231">
        <v>9.4142667999999997E-4</v>
      </c>
      <c r="G7042" s="231">
        <v>4.9985511999999996E-4</v>
      </c>
      <c r="H7042" s="231">
        <v>4.0778974500000004E-3</v>
      </c>
    </row>
    <row r="7043" spans="1:8">
      <c r="A7043" s="227" t="s">
        <v>136</v>
      </c>
      <c r="B7043" s="227" t="s">
        <v>112</v>
      </c>
      <c r="C7043" s="227" t="s">
        <v>69</v>
      </c>
      <c r="D7043" s="230">
        <v>8</v>
      </c>
      <c r="E7043" s="231">
        <v>4.9884257699999998E-3</v>
      </c>
      <c r="F7043" s="231">
        <v>1.1704280299999999E-3</v>
      </c>
      <c r="G7043" s="231">
        <v>4.6296275000000002E-4</v>
      </c>
      <c r="H7043" s="231">
        <v>3.3550344500000002E-3</v>
      </c>
    </row>
    <row r="7044" spans="1:8">
      <c r="A7044" s="227" t="s">
        <v>136</v>
      </c>
      <c r="B7044" s="227" t="s">
        <v>111</v>
      </c>
      <c r="C7044" s="227" t="s">
        <v>70</v>
      </c>
      <c r="D7044" s="230">
        <v>65</v>
      </c>
      <c r="E7044" s="231">
        <v>8.6282049200000002E-3</v>
      </c>
      <c r="F7044" s="231">
        <v>1.35559093E-3</v>
      </c>
      <c r="G7044" s="231">
        <v>1.5432689600000001E-3</v>
      </c>
      <c r="H7044" s="231">
        <v>5.7293445099999996E-3</v>
      </c>
    </row>
    <row r="7045" spans="1:8">
      <c r="A7045" s="227" t="s">
        <v>136</v>
      </c>
      <c r="B7045" s="227" t="s">
        <v>112</v>
      </c>
      <c r="C7045" s="227" t="s">
        <v>70</v>
      </c>
      <c r="D7045" s="230">
        <v>11</v>
      </c>
      <c r="E7045" s="231">
        <v>9.0919611000000004E-3</v>
      </c>
      <c r="F7045" s="231">
        <v>8.8594247999999995E-4</v>
      </c>
      <c r="G7045" s="231">
        <v>1.88552171E-3</v>
      </c>
      <c r="H7045" s="231">
        <v>6.3204963299999996E-3</v>
      </c>
    </row>
    <row r="7046" spans="1:8">
      <c r="A7046" s="227" t="s">
        <v>136</v>
      </c>
      <c r="B7046" s="227" t="s">
        <v>111</v>
      </c>
      <c r="C7046" s="227" t="s">
        <v>71</v>
      </c>
      <c r="D7046" s="230">
        <v>64</v>
      </c>
      <c r="E7046" s="231">
        <v>7.1341505200000002E-3</v>
      </c>
      <c r="F7046" s="231">
        <v>7.9191961999999999E-4</v>
      </c>
      <c r="G7046" s="231">
        <v>1.3360819700000001E-3</v>
      </c>
      <c r="H7046" s="231">
        <v>5.0061484600000001E-3</v>
      </c>
    </row>
    <row r="7047" spans="1:8">
      <c r="A7047" s="227" t="s">
        <v>136</v>
      </c>
      <c r="B7047" s="227" t="s">
        <v>112</v>
      </c>
      <c r="C7047" s="227" t="s">
        <v>71</v>
      </c>
      <c r="D7047" s="230">
        <v>15</v>
      </c>
      <c r="E7047" s="231">
        <v>6.2554010099999998E-3</v>
      </c>
      <c r="F7047" s="231">
        <v>8.8811707000000005E-4</v>
      </c>
      <c r="G7047" s="231">
        <v>1.63657383E-3</v>
      </c>
      <c r="H7047" s="231">
        <v>3.7307096200000001E-3</v>
      </c>
    </row>
    <row r="7048" spans="1:8">
      <c r="A7048" s="227" t="s">
        <v>136</v>
      </c>
      <c r="B7048" s="227" t="s">
        <v>111</v>
      </c>
      <c r="C7048" s="227" t="s">
        <v>72</v>
      </c>
      <c r="D7048" s="230">
        <v>118</v>
      </c>
      <c r="E7048" s="231">
        <v>6.8212490099999997E-3</v>
      </c>
      <c r="F7048" s="231">
        <v>8.4137610000000005E-4</v>
      </c>
      <c r="G7048" s="231">
        <v>1.65577896E-3</v>
      </c>
      <c r="H7048" s="231">
        <v>4.3240934300000002E-3</v>
      </c>
    </row>
    <row r="7049" spans="1:8">
      <c r="A7049" s="227" t="s">
        <v>136</v>
      </c>
      <c r="B7049" s="227" t="s">
        <v>112</v>
      </c>
      <c r="C7049" s="227" t="s">
        <v>72</v>
      </c>
      <c r="D7049" s="230">
        <v>6</v>
      </c>
      <c r="E7049" s="231">
        <v>6.21527742E-3</v>
      </c>
      <c r="F7049" s="231">
        <v>7.0794732999999999E-4</v>
      </c>
      <c r="G7049" s="231">
        <v>1.47762326E-3</v>
      </c>
      <c r="H7049" s="231">
        <v>4.0297065900000003E-3</v>
      </c>
    </row>
    <row r="7050" spans="1:8">
      <c r="A7050" s="227" t="s">
        <v>136</v>
      </c>
      <c r="B7050" s="227" t="s">
        <v>111</v>
      </c>
      <c r="C7050" s="227" t="s">
        <v>73</v>
      </c>
      <c r="D7050" s="230">
        <v>186</v>
      </c>
      <c r="E7050" s="231">
        <v>7.1244645999999998E-3</v>
      </c>
      <c r="F7050" s="231">
        <v>6.5393492000000001E-4</v>
      </c>
      <c r="G7050" s="231">
        <v>1.7036910299999999E-3</v>
      </c>
      <c r="H7050" s="231">
        <v>4.76683817E-3</v>
      </c>
    </row>
    <row r="7051" spans="1:8">
      <c r="A7051" s="227" t="s">
        <v>136</v>
      </c>
      <c r="B7051" s="227" t="s">
        <v>112</v>
      </c>
      <c r="C7051" s="227" t="s">
        <v>73</v>
      </c>
      <c r="D7051" s="230">
        <v>39</v>
      </c>
      <c r="E7051" s="231">
        <v>6.45803631E-3</v>
      </c>
      <c r="F7051" s="231">
        <v>5.5941333999999998E-4</v>
      </c>
      <c r="G7051" s="231">
        <v>1.9634375600000001E-3</v>
      </c>
      <c r="H7051" s="231">
        <v>3.9351849999999999E-3</v>
      </c>
    </row>
    <row r="7052" spans="1:8">
      <c r="A7052" s="227" t="s">
        <v>136</v>
      </c>
      <c r="B7052" s="227" t="s">
        <v>111</v>
      </c>
      <c r="C7052" s="227" t="s">
        <v>74</v>
      </c>
      <c r="D7052" s="230">
        <v>227</v>
      </c>
      <c r="E7052" s="231">
        <v>8.3653530200000006E-3</v>
      </c>
      <c r="F7052" s="231">
        <v>9.5590610999999996E-4</v>
      </c>
      <c r="G7052" s="231">
        <v>1.78312098E-3</v>
      </c>
      <c r="H7052" s="231">
        <v>5.6263254199999998E-3</v>
      </c>
    </row>
    <row r="7053" spans="1:8">
      <c r="A7053" s="227" t="s">
        <v>136</v>
      </c>
      <c r="B7053" s="227" t="s">
        <v>112</v>
      </c>
      <c r="C7053" s="227" t="s">
        <v>74</v>
      </c>
      <c r="D7053" s="230">
        <v>23</v>
      </c>
      <c r="E7053" s="231">
        <v>8.4536028300000003E-3</v>
      </c>
      <c r="F7053" s="231">
        <v>1.3581922000000001E-3</v>
      </c>
      <c r="G7053" s="231">
        <v>1.5801125199999999E-3</v>
      </c>
      <c r="H7053" s="231">
        <v>5.5152976399999998E-3</v>
      </c>
    </row>
    <row r="7054" spans="1:8">
      <c r="A7054" s="227" t="s">
        <v>136</v>
      </c>
      <c r="B7054" s="227" t="s">
        <v>111</v>
      </c>
      <c r="C7054" s="227" t="s">
        <v>75</v>
      </c>
      <c r="D7054" s="230">
        <v>133</v>
      </c>
      <c r="E7054" s="231">
        <v>6.7530803800000001E-3</v>
      </c>
      <c r="F7054" s="231">
        <v>9.3854401999999995E-4</v>
      </c>
      <c r="G7054" s="231">
        <v>1.37931612E-3</v>
      </c>
      <c r="H7054" s="231">
        <v>4.4352197200000004E-3</v>
      </c>
    </row>
    <row r="7055" spans="1:8">
      <c r="A7055" s="227" t="s">
        <v>136</v>
      </c>
      <c r="B7055" s="227" t="s">
        <v>112</v>
      </c>
      <c r="C7055" s="227" t="s">
        <v>75</v>
      </c>
      <c r="D7055" s="230">
        <v>3</v>
      </c>
      <c r="E7055" s="231">
        <v>7.5964502200000002E-3</v>
      </c>
      <c r="F7055" s="231">
        <v>7.1759212000000003E-4</v>
      </c>
      <c r="G7055" s="231">
        <v>6.5972198000000004E-4</v>
      </c>
      <c r="H7055" s="231">
        <v>6.2191354099999999E-3</v>
      </c>
    </row>
    <row r="7056" spans="1:8">
      <c r="A7056" s="227" t="s">
        <v>136</v>
      </c>
      <c r="B7056" s="227" t="s">
        <v>111</v>
      </c>
      <c r="C7056" s="227" t="s">
        <v>76</v>
      </c>
      <c r="D7056" s="230">
        <v>87</v>
      </c>
      <c r="E7056" s="231">
        <v>5.7598975800000002E-3</v>
      </c>
      <c r="F7056" s="231">
        <v>1.06082349E-3</v>
      </c>
      <c r="G7056" s="231">
        <v>9.1953996999999995E-4</v>
      </c>
      <c r="H7056" s="231">
        <v>3.7795335800000001E-3</v>
      </c>
    </row>
    <row r="7057" spans="1:8">
      <c r="A7057" s="227" t="s">
        <v>136</v>
      </c>
      <c r="B7057" s="227" t="s">
        <v>112</v>
      </c>
      <c r="C7057" s="227" t="s">
        <v>76</v>
      </c>
      <c r="D7057" s="230">
        <v>11</v>
      </c>
      <c r="E7057" s="231">
        <v>4.8600588299999997E-3</v>
      </c>
      <c r="F7057" s="231">
        <v>1.0132573099999999E-3</v>
      </c>
      <c r="G7057" s="231">
        <v>7.4915801000000005E-4</v>
      </c>
      <c r="H7057" s="231">
        <v>3.0976428599999999E-3</v>
      </c>
    </row>
    <row r="7058" spans="1:8">
      <c r="A7058" s="227" t="s">
        <v>136</v>
      </c>
      <c r="B7058" s="227" t="s">
        <v>111</v>
      </c>
      <c r="C7058" s="227" t="s">
        <v>77</v>
      </c>
      <c r="D7058" s="230">
        <v>192</v>
      </c>
      <c r="E7058" s="231">
        <v>7.39878689E-3</v>
      </c>
      <c r="F7058" s="231">
        <v>9.3532961999999995E-4</v>
      </c>
      <c r="G7058" s="231">
        <v>1.38213712E-3</v>
      </c>
      <c r="H7058" s="231">
        <v>5.0813196799999998E-3</v>
      </c>
    </row>
    <row r="7059" spans="1:8">
      <c r="A7059" s="227" t="s">
        <v>136</v>
      </c>
      <c r="B7059" s="227" t="s">
        <v>112</v>
      </c>
      <c r="C7059" s="227" t="s">
        <v>77</v>
      </c>
      <c r="D7059" s="230">
        <v>28</v>
      </c>
      <c r="E7059" s="231">
        <v>7.1254957199999996E-3</v>
      </c>
      <c r="F7059" s="231">
        <v>1.0189316899999999E-3</v>
      </c>
      <c r="G7059" s="231">
        <v>2.0209158100000001E-3</v>
      </c>
      <c r="H7059" s="231">
        <v>4.08564796E-3</v>
      </c>
    </row>
    <row r="7060" spans="1:8">
      <c r="A7060" s="227" t="s">
        <v>136</v>
      </c>
      <c r="B7060" s="227" t="s">
        <v>111</v>
      </c>
      <c r="C7060" s="227" t="s">
        <v>78</v>
      </c>
      <c r="D7060" s="230">
        <v>65</v>
      </c>
      <c r="E7060" s="231">
        <v>7.3748217299999998E-3</v>
      </c>
      <c r="F7060" s="231">
        <v>9.4159519000000004E-4</v>
      </c>
      <c r="G7060" s="231">
        <v>1.53614643E-3</v>
      </c>
      <c r="H7060" s="231">
        <v>4.8970795399999999E-3</v>
      </c>
    </row>
    <row r="7061" spans="1:8">
      <c r="A7061" s="227" t="s">
        <v>136</v>
      </c>
      <c r="B7061" s="227" t="s">
        <v>112</v>
      </c>
      <c r="C7061" s="227" t="s">
        <v>78</v>
      </c>
      <c r="D7061" s="230">
        <v>12</v>
      </c>
      <c r="E7061" s="231">
        <v>6.6165120900000002E-3</v>
      </c>
      <c r="F7061" s="231">
        <v>1.21913552E-3</v>
      </c>
      <c r="G7061" s="231">
        <v>2.2029318200000002E-3</v>
      </c>
      <c r="H7061" s="231">
        <v>3.1944442600000001E-3</v>
      </c>
    </row>
    <row r="7062" spans="1:8">
      <c r="A7062" s="227" t="s">
        <v>136</v>
      </c>
      <c r="B7062" s="227" t="s">
        <v>111</v>
      </c>
      <c r="C7062" s="227" t="s">
        <v>79</v>
      </c>
      <c r="D7062" s="230">
        <v>975</v>
      </c>
      <c r="E7062" s="231">
        <v>4.9250828599999999E-3</v>
      </c>
      <c r="F7062" s="231">
        <v>1.0401469600000001E-3</v>
      </c>
      <c r="G7062" s="231">
        <v>6.8962462999999999E-4</v>
      </c>
      <c r="H7062" s="231">
        <v>3.1953107800000002E-3</v>
      </c>
    </row>
    <row r="7063" spans="1:8">
      <c r="A7063" s="227" t="s">
        <v>136</v>
      </c>
      <c r="B7063" s="227" t="s">
        <v>112</v>
      </c>
      <c r="C7063" s="227" t="s">
        <v>79</v>
      </c>
      <c r="D7063" s="230">
        <v>113</v>
      </c>
      <c r="E7063" s="231">
        <v>4.4621637700000003E-3</v>
      </c>
      <c r="F7063" s="231">
        <v>1.03275539E-3</v>
      </c>
      <c r="G7063" s="231">
        <v>6.4528000999999999E-4</v>
      </c>
      <c r="H7063" s="231">
        <v>2.7841278999999998E-3</v>
      </c>
    </row>
    <row r="7064" spans="1:8">
      <c r="A7064" s="227" t="s">
        <v>136</v>
      </c>
      <c r="B7064" s="227" t="s">
        <v>111</v>
      </c>
      <c r="C7064" s="227" t="s">
        <v>80</v>
      </c>
      <c r="D7064" s="230">
        <v>424</v>
      </c>
      <c r="E7064" s="231">
        <v>5.1003175099999997E-3</v>
      </c>
      <c r="F7064" s="231">
        <v>1.02837261E-3</v>
      </c>
      <c r="G7064" s="231">
        <v>5.1228902E-4</v>
      </c>
      <c r="H7064" s="231">
        <v>3.5596553699999999E-3</v>
      </c>
    </row>
    <row r="7065" spans="1:8">
      <c r="A7065" s="227" t="s">
        <v>136</v>
      </c>
      <c r="B7065" s="227" t="s">
        <v>112</v>
      </c>
      <c r="C7065" s="227" t="s">
        <v>80</v>
      </c>
      <c r="D7065" s="230">
        <v>40</v>
      </c>
      <c r="E7065" s="231">
        <v>4.85995348E-3</v>
      </c>
      <c r="F7065" s="231">
        <v>1.53935155E-3</v>
      </c>
      <c r="G7065" s="231">
        <v>4.8553213999999998E-4</v>
      </c>
      <c r="H7065" s="231">
        <v>2.8350691900000001E-3</v>
      </c>
    </row>
    <row r="7066" spans="1:8">
      <c r="A7066" s="227" t="s">
        <v>136</v>
      </c>
      <c r="B7066" s="227" t="s">
        <v>111</v>
      </c>
      <c r="C7066" s="227" t="s">
        <v>119</v>
      </c>
      <c r="D7066" s="230">
        <v>175</v>
      </c>
      <c r="E7066" s="231">
        <v>6.7117722400000003E-3</v>
      </c>
      <c r="F7066" s="231">
        <v>1.08869022E-3</v>
      </c>
      <c r="G7066" s="231">
        <v>8.5972198999999998E-4</v>
      </c>
      <c r="H7066" s="231">
        <v>4.7633595700000003E-3</v>
      </c>
    </row>
    <row r="7067" spans="1:8">
      <c r="A7067" s="227" t="s">
        <v>136</v>
      </c>
      <c r="B7067" s="227" t="s">
        <v>112</v>
      </c>
      <c r="C7067" s="227" t="s">
        <v>119</v>
      </c>
      <c r="D7067" s="230">
        <v>14</v>
      </c>
      <c r="E7067" s="231">
        <v>6.27562802E-3</v>
      </c>
      <c r="F7067" s="231">
        <v>1.0061174999999999E-3</v>
      </c>
      <c r="G7067" s="231">
        <v>6.9692435000000004E-4</v>
      </c>
      <c r="H7067" s="231">
        <v>4.5725858499999997E-3</v>
      </c>
    </row>
    <row r="7068" spans="1:8">
      <c r="A7068" s="227" t="s">
        <v>136</v>
      </c>
      <c r="B7068" s="227" t="s">
        <v>111</v>
      </c>
      <c r="C7068" s="227" t="s">
        <v>82</v>
      </c>
      <c r="D7068" s="230">
        <v>115</v>
      </c>
      <c r="E7068" s="231">
        <v>9.1072863500000004E-3</v>
      </c>
      <c r="F7068" s="231">
        <v>1.19595387E-3</v>
      </c>
      <c r="G7068" s="231">
        <v>1.56652555E-3</v>
      </c>
      <c r="H7068" s="231">
        <v>6.3448065400000002E-3</v>
      </c>
    </row>
    <row r="7069" spans="1:8">
      <c r="A7069" s="227" t="s">
        <v>136</v>
      </c>
      <c r="B7069" s="227" t="s">
        <v>112</v>
      </c>
      <c r="C7069" s="227" t="s">
        <v>82</v>
      </c>
      <c r="D7069" s="230">
        <v>9</v>
      </c>
      <c r="E7069" s="231">
        <v>7.1077672000000001E-3</v>
      </c>
      <c r="F7069" s="231">
        <v>1.03909443E-3</v>
      </c>
      <c r="G7069" s="231">
        <v>2.1463476E-3</v>
      </c>
      <c r="H7069" s="231">
        <v>3.9223249100000003E-3</v>
      </c>
    </row>
    <row r="7070" spans="1:8">
      <c r="A7070" s="227" t="s">
        <v>136</v>
      </c>
      <c r="B7070" s="227" t="s">
        <v>111</v>
      </c>
      <c r="C7070" s="227" t="s">
        <v>83</v>
      </c>
      <c r="D7070" s="230">
        <v>113</v>
      </c>
      <c r="E7070" s="231">
        <v>5.9529659899999997E-3</v>
      </c>
      <c r="F7070" s="231">
        <v>9.5818974999999995E-4</v>
      </c>
      <c r="G7070" s="231">
        <v>7.3408285000000002E-4</v>
      </c>
      <c r="H7070" s="231">
        <v>4.2606929700000004E-3</v>
      </c>
    </row>
    <row r="7071" spans="1:8">
      <c r="A7071" s="227" t="s">
        <v>136</v>
      </c>
      <c r="B7071" s="227" t="s">
        <v>112</v>
      </c>
      <c r="C7071" s="227" t="s">
        <v>83</v>
      </c>
      <c r="D7071" s="230">
        <v>8</v>
      </c>
      <c r="E7071" s="231">
        <v>5.6481478200000003E-3</v>
      </c>
      <c r="F7071" s="231">
        <v>7.3640024999999999E-4</v>
      </c>
      <c r="G7071" s="231">
        <v>6.1487255999999996E-4</v>
      </c>
      <c r="H7071" s="231">
        <v>4.2968747299999997E-3</v>
      </c>
    </row>
    <row r="7072" spans="1:8">
      <c r="A7072" s="227" t="s">
        <v>136</v>
      </c>
      <c r="B7072" s="227" t="s">
        <v>111</v>
      </c>
      <c r="C7072" s="227" t="s">
        <v>84</v>
      </c>
      <c r="D7072" s="230">
        <v>171</v>
      </c>
      <c r="E7072" s="231">
        <v>6.9607562400000001E-3</v>
      </c>
      <c r="F7072" s="231">
        <v>8.8883451000000004E-4</v>
      </c>
      <c r="G7072" s="231">
        <v>1.37481025E-3</v>
      </c>
      <c r="H7072" s="231">
        <v>4.6971109800000004E-3</v>
      </c>
    </row>
    <row r="7073" spans="1:8">
      <c r="A7073" s="227" t="s">
        <v>136</v>
      </c>
      <c r="B7073" s="227" t="s">
        <v>112</v>
      </c>
      <c r="C7073" s="227" t="s">
        <v>84</v>
      </c>
      <c r="D7073" s="230">
        <v>13</v>
      </c>
      <c r="E7073" s="231">
        <v>6.3666307600000003E-3</v>
      </c>
      <c r="F7073" s="231">
        <v>1.02742141E-3</v>
      </c>
      <c r="G7073" s="231">
        <v>1.23931602E-3</v>
      </c>
      <c r="H7073" s="231">
        <v>4.0998928300000001E-3</v>
      </c>
    </row>
    <row r="7074" spans="1:8">
      <c r="A7074" s="227" t="s">
        <v>136</v>
      </c>
      <c r="B7074" s="227" t="s">
        <v>111</v>
      </c>
      <c r="C7074" s="227" t="s">
        <v>86</v>
      </c>
      <c r="D7074" s="230">
        <v>2</v>
      </c>
      <c r="E7074" s="231">
        <v>9.6990739499999996E-3</v>
      </c>
      <c r="F7074" s="231">
        <v>5.8391201300000001E-3</v>
      </c>
      <c r="G7074" s="231">
        <v>2.32638854E-3</v>
      </c>
      <c r="H7074" s="231">
        <v>1.53356457E-3</v>
      </c>
    </row>
    <row r="7075" spans="1:8">
      <c r="A7075" s="227" t="s">
        <v>136</v>
      </c>
      <c r="B7075" s="227" t="s">
        <v>111</v>
      </c>
      <c r="C7075" s="227" t="s">
        <v>87</v>
      </c>
      <c r="D7075" s="230">
        <v>277</v>
      </c>
      <c r="E7075" s="231">
        <v>8.1514906099999992E-3</v>
      </c>
      <c r="F7075" s="231">
        <v>9.1414268000000005E-4</v>
      </c>
      <c r="G7075" s="231">
        <v>1.5088495400000001E-3</v>
      </c>
      <c r="H7075" s="231">
        <v>5.7284978899999998E-3</v>
      </c>
    </row>
    <row r="7076" spans="1:8">
      <c r="A7076" s="227" t="s">
        <v>136</v>
      </c>
      <c r="B7076" s="227" t="s">
        <v>112</v>
      </c>
      <c r="C7076" s="227" t="s">
        <v>87</v>
      </c>
      <c r="D7076" s="230">
        <v>12</v>
      </c>
      <c r="E7076" s="231">
        <v>8.7943670099999999E-3</v>
      </c>
      <c r="F7076" s="231">
        <v>1.32619571E-3</v>
      </c>
      <c r="G7076" s="231">
        <v>1.1275074E-3</v>
      </c>
      <c r="H7076" s="231">
        <v>6.3406632399999998E-3</v>
      </c>
    </row>
    <row r="7077" spans="1:8">
      <c r="A7077" s="227" t="s">
        <v>136</v>
      </c>
      <c r="B7077" s="227" t="s">
        <v>111</v>
      </c>
      <c r="C7077" s="227" t="s">
        <v>88</v>
      </c>
      <c r="D7077" s="230">
        <v>238</v>
      </c>
      <c r="E7077" s="231">
        <v>6.1558023499999996E-3</v>
      </c>
      <c r="F7077" s="231">
        <v>9.9775302999999997E-4</v>
      </c>
      <c r="G7077" s="231">
        <v>7.7658122000000003E-4</v>
      </c>
      <c r="H7077" s="231">
        <v>4.38146765E-3</v>
      </c>
    </row>
    <row r="7078" spans="1:8">
      <c r="A7078" s="227" t="s">
        <v>136</v>
      </c>
      <c r="B7078" s="227" t="s">
        <v>112</v>
      </c>
      <c r="C7078" s="227" t="s">
        <v>88</v>
      </c>
      <c r="D7078" s="230">
        <v>18</v>
      </c>
      <c r="E7078" s="231">
        <v>5.1028803899999999E-3</v>
      </c>
      <c r="F7078" s="231">
        <v>1.2872939699999999E-3</v>
      </c>
      <c r="G7078" s="231">
        <v>5.6327136000000003E-4</v>
      </c>
      <c r="H7078" s="231">
        <v>3.2523145400000001E-3</v>
      </c>
    </row>
    <row r="7079" spans="1:8">
      <c r="A7079" s="227" t="s">
        <v>136</v>
      </c>
      <c r="B7079" s="227" t="s">
        <v>111</v>
      </c>
      <c r="C7079" s="227" t="s">
        <v>89</v>
      </c>
      <c r="D7079" s="230">
        <v>137</v>
      </c>
      <c r="E7079" s="231">
        <v>7.6055181299999998E-3</v>
      </c>
      <c r="F7079" s="231">
        <v>9.8497881000000008E-4</v>
      </c>
      <c r="G7079" s="231">
        <v>1.0326267899999999E-3</v>
      </c>
      <c r="H7079" s="231">
        <v>5.5879120400000003E-3</v>
      </c>
    </row>
    <row r="7080" spans="1:8">
      <c r="A7080" s="227" t="s">
        <v>136</v>
      </c>
      <c r="B7080" s="227" t="s">
        <v>112</v>
      </c>
      <c r="C7080" s="227" t="s">
        <v>89</v>
      </c>
      <c r="D7080" s="230">
        <v>18</v>
      </c>
      <c r="E7080" s="231">
        <v>5.9047065900000003E-3</v>
      </c>
      <c r="F7080" s="231">
        <v>9.8315300000000007E-4</v>
      </c>
      <c r="G7080" s="231">
        <v>1.0570985300000001E-3</v>
      </c>
      <c r="H7080" s="231">
        <v>3.8644545E-3</v>
      </c>
    </row>
    <row r="7081" spans="1:8">
      <c r="A7081" s="227" t="s">
        <v>136</v>
      </c>
      <c r="B7081" s="227" t="s">
        <v>111</v>
      </c>
      <c r="C7081" s="227" t="s">
        <v>90</v>
      </c>
      <c r="D7081" s="230">
        <v>122</v>
      </c>
      <c r="E7081" s="231">
        <v>7.9341224200000001E-3</v>
      </c>
      <c r="F7081" s="231">
        <v>9.0315703000000002E-4</v>
      </c>
      <c r="G7081" s="231">
        <v>1.93505213E-3</v>
      </c>
      <c r="H7081" s="231">
        <v>5.0959127999999996E-3</v>
      </c>
    </row>
    <row r="7082" spans="1:8">
      <c r="A7082" s="227" t="s">
        <v>136</v>
      </c>
      <c r="B7082" s="227" t="s">
        <v>112</v>
      </c>
      <c r="C7082" s="227" t="s">
        <v>90</v>
      </c>
      <c r="D7082" s="230">
        <v>12</v>
      </c>
      <c r="E7082" s="231">
        <v>7.4537033500000002E-3</v>
      </c>
      <c r="F7082" s="231">
        <v>8.506942E-4</v>
      </c>
      <c r="G7082" s="231">
        <v>1.6435182200000001E-3</v>
      </c>
      <c r="H7082" s="231">
        <v>4.9594905000000002E-3</v>
      </c>
    </row>
    <row r="7083" spans="1:8">
      <c r="A7083" s="227" t="s">
        <v>136</v>
      </c>
      <c r="B7083" s="227" t="s">
        <v>111</v>
      </c>
      <c r="C7083" s="227" t="s">
        <v>91</v>
      </c>
      <c r="D7083" s="230">
        <v>124</v>
      </c>
      <c r="E7083" s="231">
        <v>5.1538229400000003E-3</v>
      </c>
      <c r="F7083" s="231">
        <v>1.16580771E-3</v>
      </c>
      <c r="G7083" s="231">
        <v>4.7341674999999998E-4</v>
      </c>
      <c r="H7083" s="231">
        <v>3.5145980400000001E-3</v>
      </c>
    </row>
    <row r="7084" spans="1:8">
      <c r="A7084" s="227" t="s">
        <v>136</v>
      </c>
      <c r="B7084" s="227" t="s">
        <v>112</v>
      </c>
      <c r="C7084" s="227" t="s">
        <v>91</v>
      </c>
      <c r="D7084" s="230">
        <v>10</v>
      </c>
      <c r="E7084" s="231">
        <v>5.0231479799999999E-3</v>
      </c>
      <c r="F7084" s="231">
        <v>9.3171270000000004E-4</v>
      </c>
      <c r="G7084" s="231">
        <v>3.8657380999999999E-4</v>
      </c>
      <c r="H7084" s="231">
        <v>3.7048608899999998E-3</v>
      </c>
    </row>
    <row r="7085" spans="1:8">
      <c r="A7085" s="227" t="s">
        <v>136</v>
      </c>
      <c r="B7085" s="227" t="s">
        <v>111</v>
      </c>
      <c r="C7085" s="227" t="s">
        <v>92</v>
      </c>
      <c r="D7085" s="230">
        <v>125</v>
      </c>
      <c r="E7085" s="231">
        <v>6.9392590400000004E-3</v>
      </c>
      <c r="F7085" s="231">
        <v>9.3944419999999996E-4</v>
      </c>
      <c r="G7085" s="231">
        <v>1.1156479000000001E-3</v>
      </c>
      <c r="H7085" s="231">
        <v>4.8841664099999998E-3</v>
      </c>
    </row>
    <row r="7086" spans="1:8">
      <c r="A7086" s="227" t="s">
        <v>136</v>
      </c>
      <c r="B7086" s="227" t="s">
        <v>112</v>
      </c>
      <c r="C7086" s="227" t="s">
        <v>92</v>
      </c>
      <c r="D7086" s="230">
        <v>21</v>
      </c>
      <c r="E7086" s="231">
        <v>6.7653216199999996E-3</v>
      </c>
      <c r="F7086" s="231">
        <v>9.1765852E-4</v>
      </c>
      <c r="G7086" s="231">
        <v>1.9527113999999999E-3</v>
      </c>
      <c r="H7086" s="231">
        <v>3.8949512099999998E-3</v>
      </c>
    </row>
    <row r="7087" spans="1:8">
      <c r="A7087" s="227" t="s">
        <v>136</v>
      </c>
      <c r="B7087" s="227" t="s">
        <v>111</v>
      </c>
      <c r="C7087" s="227" t="s">
        <v>93</v>
      </c>
      <c r="D7087" s="230">
        <v>85</v>
      </c>
      <c r="E7087" s="231">
        <v>1.003649216E-2</v>
      </c>
      <c r="F7087" s="231">
        <v>1.14910107E-3</v>
      </c>
      <c r="G7087" s="231">
        <v>1.6243188999999999E-3</v>
      </c>
      <c r="H7087" s="231">
        <v>7.2630716700000002E-3</v>
      </c>
    </row>
    <row r="7088" spans="1:8">
      <c r="A7088" s="227" t="s">
        <v>136</v>
      </c>
      <c r="B7088" s="227" t="s">
        <v>112</v>
      </c>
      <c r="C7088" s="227" t="s">
        <v>93</v>
      </c>
      <c r="D7088" s="230">
        <v>13</v>
      </c>
      <c r="E7088" s="231">
        <v>8.2131407500000003E-3</v>
      </c>
      <c r="F7088" s="231">
        <v>1.1244655300000001E-3</v>
      </c>
      <c r="G7088" s="231">
        <v>1.72186591E-3</v>
      </c>
      <c r="H7088" s="231">
        <v>5.3668088100000001E-3</v>
      </c>
    </row>
    <row r="7089" spans="1:8">
      <c r="A7089" s="227" t="s">
        <v>136</v>
      </c>
      <c r="B7089" s="227" t="s">
        <v>111</v>
      </c>
      <c r="C7089" s="227" t="s">
        <v>94</v>
      </c>
      <c r="D7089" s="230">
        <v>80</v>
      </c>
      <c r="E7089" s="231">
        <v>7.58969881E-3</v>
      </c>
      <c r="F7089" s="231">
        <v>1.5528064799999999E-3</v>
      </c>
      <c r="G7089" s="231">
        <v>1.39800324E-3</v>
      </c>
      <c r="H7089" s="231">
        <v>4.6388886399999999E-3</v>
      </c>
    </row>
    <row r="7090" spans="1:8">
      <c r="A7090" s="227" t="s">
        <v>136</v>
      </c>
      <c r="B7090" s="227" t="s">
        <v>112</v>
      </c>
      <c r="C7090" s="227" t="s">
        <v>94</v>
      </c>
      <c r="D7090" s="230">
        <v>16</v>
      </c>
      <c r="E7090" s="231">
        <v>6.0988133600000001E-3</v>
      </c>
      <c r="F7090" s="231">
        <v>9.7583887999999998E-4</v>
      </c>
      <c r="G7090" s="231">
        <v>7.9210033999999995E-4</v>
      </c>
      <c r="H7090" s="231">
        <v>4.3308736399999999E-3</v>
      </c>
    </row>
    <row r="7091" spans="1:8">
      <c r="A7091" s="227" t="s">
        <v>136</v>
      </c>
      <c r="B7091" s="227" t="s">
        <v>111</v>
      </c>
      <c r="C7091" s="227" t="s">
        <v>95</v>
      </c>
      <c r="D7091" s="230">
        <v>49</v>
      </c>
      <c r="E7091" s="231">
        <v>9.0270689099999999E-3</v>
      </c>
      <c r="F7091" s="231">
        <v>5.3476925000000002E-4</v>
      </c>
      <c r="G7091" s="231">
        <v>1.2582669800000001E-3</v>
      </c>
      <c r="H7091" s="231">
        <v>7.2340322500000004E-3</v>
      </c>
    </row>
    <row r="7092" spans="1:8">
      <c r="A7092" s="227" t="s">
        <v>136</v>
      </c>
      <c r="B7092" s="227" t="s">
        <v>112</v>
      </c>
      <c r="C7092" s="227" t="s">
        <v>95</v>
      </c>
      <c r="D7092" s="230">
        <v>1</v>
      </c>
      <c r="E7092" s="231">
        <v>9.5833333300000007E-3</v>
      </c>
      <c r="F7092" s="231">
        <v>3.3564791E-4</v>
      </c>
      <c r="G7092" s="231">
        <v>3.9583333300000001E-3</v>
      </c>
      <c r="H7092" s="231">
        <v>5.2893513799999996E-3</v>
      </c>
    </row>
    <row r="7093" spans="1:8">
      <c r="A7093" s="227" t="s">
        <v>136</v>
      </c>
      <c r="B7093" s="227" t="s">
        <v>111</v>
      </c>
      <c r="C7093" s="227" t="s">
        <v>96</v>
      </c>
      <c r="D7093" s="230">
        <v>177</v>
      </c>
      <c r="E7093" s="231">
        <v>7.0151310799999997E-3</v>
      </c>
      <c r="F7093" s="231">
        <v>7.9344501E-4</v>
      </c>
      <c r="G7093" s="231">
        <v>1.3158477400000001E-3</v>
      </c>
      <c r="H7093" s="231">
        <v>4.9058378E-3</v>
      </c>
    </row>
    <row r="7094" spans="1:8">
      <c r="A7094" s="227" t="s">
        <v>136</v>
      </c>
      <c r="B7094" s="227" t="s">
        <v>112</v>
      </c>
      <c r="C7094" s="227" t="s">
        <v>96</v>
      </c>
      <c r="D7094" s="230">
        <v>17</v>
      </c>
      <c r="E7094" s="231">
        <v>6.8341500299999997E-3</v>
      </c>
      <c r="F7094" s="231">
        <v>8.2175894000000005E-4</v>
      </c>
      <c r="G7094" s="231">
        <v>1.7551740099999999E-3</v>
      </c>
      <c r="H7094" s="231">
        <v>4.2572166200000004E-3</v>
      </c>
    </row>
    <row r="7095" spans="1:8">
      <c r="A7095" s="227" t="s">
        <v>136</v>
      </c>
      <c r="B7095" s="227" t="s">
        <v>111</v>
      </c>
      <c r="C7095" s="227" t="s">
        <v>97</v>
      </c>
      <c r="D7095" s="230">
        <v>78</v>
      </c>
      <c r="E7095" s="231">
        <v>7.8400994799999995E-3</v>
      </c>
      <c r="F7095" s="231">
        <v>9.0366787000000003E-4</v>
      </c>
      <c r="G7095" s="231">
        <v>1.12476234E-3</v>
      </c>
      <c r="H7095" s="231">
        <v>5.8116688000000001E-3</v>
      </c>
    </row>
    <row r="7096" spans="1:8">
      <c r="A7096" s="227" t="s">
        <v>136</v>
      </c>
      <c r="B7096" s="227" t="s">
        <v>112</v>
      </c>
      <c r="C7096" s="227" t="s">
        <v>97</v>
      </c>
      <c r="D7096" s="230">
        <v>16</v>
      </c>
      <c r="E7096" s="231">
        <v>6.1212381399999996E-3</v>
      </c>
      <c r="F7096" s="231">
        <v>9.4762716000000005E-4</v>
      </c>
      <c r="G7096" s="231">
        <v>1.6015621900000001E-3</v>
      </c>
      <c r="H7096" s="231">
        <v>3.5720483399999999E-3</v>
      </c>
    </row>
    <row r="7097" spans="1:8">
      <c r="A7097" s="227" t="s">
        <v>136</v>
      </c>
      <c r="B7097" s="227" t="s">
        <v>111</v>
      </c>
      <c r="C7097" s="227" t="s">
        <v>98</v>
      </c>
      <c r="D7097" s="230">
        <v>74</v>
      </c>
      <c r="E7097" s="231">
        <v>8.3999622199999995E-3</v>
      </c>
      <c r="F7097" s="231">
        <v>4.9721571000000005E-4</v>
      </c>
      <c r="G7097" s="231">
        <v>2.0307805399999998E-3</v>
      </c>
      <c r="H7097" s="231">
        <v>5.86117342E-3</v>
      </c>
    </row>
    <row r="7098" spans="1:8">
      <c r="A7098" s="227" t="s">
        <v>136</v>
      </c>
      <c r="B7098" s="227" t="s">
        <v>112</v>
      </c>
      <c r="C7098" s="227" t="s">
        <v>98</v>
      </c>
      <c r="D7098" s="230">
        <v>9</v>
      </c>
      <c r="E7098" s="231">
        <v>5.8912035399999998E-3</v>
      </c>
      <c r="F7098" s="231">
        <v>5.1697522000000002E-4</v>
      </c>
      <c r="G7098" s="231">
        <v>9.6579189000000005E-4</v>
      </c>
      <c r="H7098" s="231">
        <v>4.39943394E-3</v>
      </c>
    </row>
    <row r="7099" spans="1:8">
      <c r="A7099" s="227" t="s">
        <v>136</v>
      </c>
      <c r="B7099" s="227" t="s">
        <v>111</v>
      </c>
      <c r="C7099" s="227" t="s">
        <v>99</v>
      </c>
      <c r="D7099" s="230">
        <v>191</v>
      </c>
      <c r="E7099" s="231">
        <v>6.0678444200000002E-3</v>
      </c>
      <c r="F7099" s="231">
        <v>9.6973746999999999E-4</v>
      </c>
      <c r="G7099" s="231">
        <v>6.6905394999999996E-4</v>
      </c>
      <c r="H7099" s="231">
        <v>4.4290525099999999E-3</v>
      </c>
    </row>
    <row r="7100" spans="1:8">
      <c r="A7100" s="227" t="s">
        <v>136</v>
      </c>
      <c r="B7100" s="227" t="s">
        <v>112</v>
      </c>
      <c r="C7100" s="227" t="s">
        <v>99</v>
      </c>
      <c r="D7100" s="230">
        <v>5</v>
      </c>
      <c r="E7100" s="231">
        <v>4.2708330499999997E-3</v>
      </c>
      <c r="F7100" s="231">
        <v>9.2361096000000001E-4</v>
      </c>
      <c r="G7100" s="231">
        <v>5.8564790999999995E-4</v>
      </c>
      <c r="H7100" s="231">
        <v>2.7615737399999999E-3</v>
      </c>
    </row>
    <row r="7101" spans="1:8">
      <c r="A7101" s="227" t="s">
        <v>136</v>
      </c>
      <c r="B7101" s="227" t="s">
        <v>111</v>
      </c>
      <c r="C7101" s="227" t="s">
        <v>100</v>
      </c>
      <c r="D7101" s="230">
        <v>173</v>
      </c>
      <c r="E7101" s="231">
        <v>7.9917975700000005E-3</v>
      </c>
      <c r="F7101" s="231">
        <v>9.4459136000000002E-4</v>
      </c>
      <c r="G7101" s="231">
        <v>1.0814732E-3</v>
      </c>
      <c r="H7101" s="231">
        <v>5.9532886700000001E-3</v>
      </c>
    </row>
    <row r="7102" spans="1:8">
      <c r="A7102" s="227" t="s">
        <v>136</v>
      </c>
      <c r="B7102" s="227" t="s">
        <v>112</v>
      </c>
      <c r="C7102" s="227" t="s">
        <v>100</v>
      </c>
      <c r="D7102" s="230">
        <v>13</v>
      </c>
      <c r="E7102" s="231">
        <v>6.2847220000000004E-3</v>
      </c>
      <c r="F7102" s="231">
        <v>8.8140997999999998E-4</v>
      </c>
      <c r="G7102" s="231">
        <v>5.9294849000000004E-4</v>
      </c>
      <c r="H7102" s="231">
        <v>4.7996792600000001E-3</v>
      </c>
    </row>
    <row r="7103" spans="1:8">
      <c r="A7103" s="227" t="s">
        <v>136</v>
      </c>
      <c r="B7103" s="227" t="s">
        <v>111</v>
      </c>
      <c r="C7103" s="227" t="s">
        <v>101</v>
      </c>
      <c r="D7103" s="230">
        <v>40</v>
      </c>
      <c r="E7103" s="231">
        <v>9.0995368000000004E-3</v>
      </c>
      <c r="F7103" s="231">
        <v>7.8182843000000005E-4</v>
      </c>
      <c r="G7103" s="231">
        <v>2.4259256800000001E-3</v>
      </c>
      <c r="H7103" s="231">
        <v>5.8917821600000002E-3</v>
      </c>
    </row>
    <row r="7104" spans="1:8">
      <c r="A7104" s="227" t="s">
        <v>136</v>
      </c>
      <c r="B7104" s="227" t="s">
        <v>112</v>
      </c>
      <c r="C7104" s="227" t="s">
        <v>101</v>
      </c>
      <c r="D7104" s="230">
        <v>4</v>
      </c>
      <c r="E7104" s="231">
        <v>1.1727430549999999E-2</v>
      </c>
      <c r="F7104" s="231">
        <v>9.3749964999999995E-4</v>
      </c>
      <c r="G7104" s="231">
        <v>3.3101848900000002E-3</v>
      </c>
      <c r="H7104" s="231">
        <v>7.4797451299999998E-3</v>
      </c>
    </row>
    <row r="7105" spans="1:8">
      <c r="A7105" s="227" t="s">
        <v>136</v>
      </c>
      <c r="B7105" s="227" t="s">
        <v>111</v>
      </c>
      <c r="C7105" s="227" t="s">
        <v>102</v>
      </c>
      <c r="D7105" s="230">
        <v>119</v>
      </c>
      <c r="E7105" s="231">
        <v>6.6013069400000001E-3</v>
      </c>
      <c r="F7105" s="231">
        <v>9.5899446000000002E-4</v>
      </c>
      <c r="G7105" s="231">
        <v>6.7907695999999999E-4</v>
      </c>
      <c r="H7105" s="231">
        <v>4.9632350399999997E-3</v>
      </c>
    </row>
    <row r="7106" spans="1:8">
      <c r="A7106" s="227" t="s">
        <v>136</v>
      </c>
      <c r="B7106" s="227" t="s">
        <v>112</v>
      </c>
      <c r="C7106" s="227" t="s">
        <v>102</v>
      </c>
      <c r="D7106" s="230">
        <v>8</v>
      </c>
      <c r="E7106" s="231">
        <v>7.2612844499999997E-3</v>
      </c>
      <c r="F7106" s="231">
        <v>1.1501732500000001E-3</v>
      </c>
      <c r="G7106" s="231">
        <v>5.5266188000000003E-4</v>
      </c>
      <c r="H7106" s="231">
        <v>5.55844878E-3</v>
      </c>
    </row>
    <row r="7107" spans="1:8">
      <c r="A7107" s="227" t="s">
        <v>136</v>
      </c>
      <c r="B7107" s="227" t="s">
        <v>111</v>
      </c>
      <c r="C7107" s="227" t="s">
        <v>103</v>
      </c>
      <c r="D7107" s="230">
        <v>159</v>
      </c>
      <c r="E7107" s="231">
        <v>5.2663490599999998E-3</v>
      </c>
      <c r="F7107" s="231">
        <v>7.9366094E-4</v>
      </c>
      <c r="G7107" s="231">
        <v>4.7781245999999999E-4</v>
      </c>
      <c r="H7107" s="231">
        <v>3.9948751099999997E-3</v>
      </c>
    </row>
    <row r="7108" spans="1:8">
      <c r="A7108" s="227" t="s">
        <v>136</v>
      </c>
      <c r="B7108" s="227" t="s">
        <v>112</v>
      </c>
      <c r="C7108" s="227" t="s">
        <v>103</v>
      </c>
      <c r="D7108" s="230">
        <v>10</v>
      </c>
      <c r="E7108" s="231">
        <v>4.1076386700000002E-3</v>
      </c>
      <c r="F7108" s="231">
        <v>9.1782373999999998E-4</v>
      </c>
      <c r="G7108" s="231">
        <v>4.9999978000000002E-4</v>
      </c>
      <c r="H7108" s="231">
        <v>2.6898145699999999E-3</v>
      </c>
    </row>
    <row r="7109" spans="1:8">
      <c r="A7109" s="227" t="s">
        <v>136</v>
      </c>
      <c r="B7109" s="227" t="s">
        <v>111</v>
      </c>
      <c r="C7109" s="227" t="s">
        <v>104</v>
      </c>
      <c r="D7109" s="230">
        <v>68</v>
      </c>
      <c r="E7109" s="231">
        <v>7.8455199200000002E-3</v>
      </c>
      <c r="F7109" s="231">
        <v>1.2060863300000001E-3</v>
      </c>
      <c r="G7109" s="231">
        <v>8.7486363000000001E-4</v>
      </c>
      <c r="H7109" s="231">
        <v>5.7645694699999996E-3</v>
      </c>
    </row>
    <row r="7110" spans="1:8">
      <c r="A7110" s="227" t="s">
        <v>136</v>
      </c>
      <c r="B7110" s="227" t="s">
        <v>112</v>
      </c>
      <c r="C7110" s="227" t="s">
        <v>104</v>
      </c>
      <c r="D7110" s="230">
        <v>4</v>
      </c>
      <c r="E7110" s="231">
        <v>6.4207173499999997E-3</v>
      </c>
      <c r="F7110" s="231">
        <v>7.1180538000000003E-4</v>
      </c>
      <c r="G7110" s="231">
        <v>1.17187482E-3</v>
      </c>
      <c r="H7110" s="231">
        <v>4.5370367999999998E-3</v>
      </c>
    </row>
    <row r="7111" spans="1:8">
      <c r="A7111" s="227" t="s">
        <v>136</v>
      </c>
      <c r="B7111" s="227" t="s">
        <v>111</v>
      </c>
      <c r="C7111" s="227" t="s">
        <v>105</v>
      </c>
      <c r="D7111" s="230">
        <v>450</v>
      </c>
      <c r="E7111" s="231">
        <v>4.6028804300000002E-3</v>
      </c>
      <c r="F7111" s="231">
        <v>9.3912011999999995E-4</v>
      </c>
      <c r="G7111" s="231">
        <v>5.6370859999999999E-4</v>
      </c>
      <c r="H7111" s="231">
        <v>3.0889143499999998E-3</v>
      </c>
    </row>
    <row r="7112" spans="1:8">
      <c r="A7112" s="227" t="s">
        <v>136</v>
      </c>
      <c r="B7112" s="227" t="s">
        <v>112</v>
      </c>
      <c r="C7112" s="227" t="s">
        <v>105</v>
      </c>
      <c r="D7112" s="230">
        <v>22</v>
      </c>
      <c r="E7112" s="231">
        <v>5.0489265100000002E-3</v>
      </c>
      <c r="F7112" s="231">
        <v>1.19633819E-3</v>
      </c>
      <c r="G7112" s="231">
        <v>4.7243243999999998E-4</v>
      </c>
      <c r="H7112" s="231">
        <v>3.3691074400000001E-3</v>
      </c>
    </row>
    <row r="7113" spans="1:8">
      <c r="A7113" s="227" t="s">
        <v>136</v>
      </c>
      <c r="B7113" s="227" t="s">
        <v>111</v>
      </c>
      <c r="C7113" s="227" t="s">
        <v>106</v>
      </c>
      <c r="D7113" s="230">
        <v>79</v>
      </c>
      <c r="E7113" s="231">
        <v>6.5720227499999999E-3</v>
      </c>
      <c r="F7113" s="231">
        <v>1.09968331E-3</v>
      </c>
      <c r="G7113" s="231">
        <v>9.7559158999999996E-4</v>
      </c>
      <c r="H7113" s="231">
        <v>4.4967472900000003E-3</v>
      </c>
    </row>
    <row r="7114" spans="1:8">
      <c r="A7114" s="227" t="s">
        <v>136</v>
      </c>
      <c r="B7114" s="227" t="s">
        <v>112</v>
      </c>
      <c r="C7114" s="227" t="s">
        <v>106</v>
      </c>
      <c r="D7114" s="230">
        <v>19</v>
      </c>
      <c r="E7114" s="231">
        <v>5.99415178E-3</v>
      </c>
      <c r="F7114" s="231">
        <v>9.4907374999999997E-4</v>
      </c>
      <c r="G7114" s="231">
        <v>9.1556997999999996E-4</v>
      </c>
      <c r="H7114" s="231">
        <v>4.1295075599999996E-3</v>
      </c>
    </row>
    <row r="7115" spans="1:8">
      <c r="A7115" s="227" t="s">
        <v>136</v>
      </c>
      <c r="B7115" s="227" t="s">
        <v>111</v>
      </c>
      <c r="C7115" s="227" t="s">
        <v>107</v>
      </c>
      <c r="D7115" s="230">
        <v>341</v>
      </c>
      <c r="E7115" s="231">
        <v>6.4795465900000003E-3</v>
      </c>
      <c r="F7115" s="231">
        <v>1.07720323E-3</v>
      </c>
      <c r="G7115" s="231">
        <v>9.4982056000000002E-4</v>
      </c>
      <c r="H7115" s="231">
        <v>4.4525222900000001E-3</v>
      </c>
    </row>
    <row r="7116" spans="1:8">
      <c r="A7116" s="227" t="s">
        <v>136</v>
      </c>
      <c r="B7116" s="227" t="s">
        <v>112</v>
      </c>
      <c r="C7116" s="227" t="s">
        <v>107</v>
      </c>
      <c r="D7116" s="230">
        <v>6</v>
      </c>
      <c r="E7116" s="231">
        <v>7.1855707100000003E-3</v>
      </c>
      <c r="F7116" s="231">
        <v>1.0435954800000001E-3</v>
      </c>
      <c r="G7116" s="231">
        <v>1.50270034E-3</v>
      </c>
      <c r="H7116" s="231">
        <v>4.6392745300000001E-3</v>
      </c>
    </row>
    <row r="7117" spans="1:8">
      <c r="A7117" s="227" t="s">
        <v>121</v>
      </c>
      <c r="B7117" s="227" t="s">
        <v>113</v>
      </c>
      <c r="C7117" s="227" t="s">
        <v>58</v>
      </c>
      <c r="D7117" s="230">
        <v>115937</v>
      </c>
      <c r="E7117" s="231">
        <v>5.9658574699999996E-3</v>
      </c>
      <c r="F7117" s="231">
        <v>1.01356557E-3</v>
      </c>
      <c r="G7117" s="231">
        <v>1.2395585599999999E-3</v>
      </c>
      <c r="H7117" s="231">
        <v>3.7127328499999999E-3</v>
      </c>
    </row>
    <row r="7118" spans="1:8">
      <c r="A7118" s="227" t="s">
        <v>121</v>
      </c>
      <c r="B7118" s="227" t="s">
        <v>113</v>
      </c>
      <c r="C7118" s="227" t="s">
        <v>63</v>
      </c>
      <c r="D7118" s="230">
        <v>1713</v>
      </c>
      <c r="E7118" s="231">
        <v>6.14089401E-3</v>
      </c>
      <c r="F7118" s="231">
        <v>1.2768032400000001E-3</v>
      </c>
      <c r="G7118" s="231">
        <v>1.3559974699999999E-3</v>
      </c>
      <c r="H7118" s="231">
        <v>3.5080928300000001E-3</v>
      </c>
    </row>
    <row r="7119" spans="1:8">
      <c r="A7119" s="227" t="s">
        <v>121</v>
      </c>
      <c r="B7119" s="227" t="s">
        <v>113</v>
      </c>
      <c r="C7119" s="227" t="s">
        <v>64</v>
      </c>
      <c r="D7119" s="230">
        <v>998</v>
      </c>
      <c r="E7119" s="231">
        <v>5.6378611299999996E-3</v>
      </c>
      <c r="F7119" s="231">
        <v>7.0013846E-4</v>
      </c>
      <c r="G7119" s="231">
        <v>1.7033369899999999E-3</v>
      </c>
      <c r="H7119" s="231">
        <v>3.2343851899999999E-3</v>
      </c>
    </row>
    <row r="7120" spans="1:8">
      <c r="A7120" s="227" t="s">
        <v>121</v>
      </c>
      <c r="B7120" s="227" t="s">
        <v>113</v>
      </c>
      <c r="C7120" s="227" t="s">
        <v>65</v>
      </c>
      <c r="D7120" s="230">
        <v>1159</v>
      </c>
      <c r="E7120" s="231">
        <v>6.4400582500000001E-3</v>
      </c>
      <c r="F7120" s="231">
        <v>1.1775794100000001E-3</v>
      </c>
      <c r="G7120" s="231">
        <v>1.23882513E-3</v>
      </c>
      <c r="H7120" s="231">
        <v>4.0236532200000003E-3</v>
      </c>
    </row>
    <row r="7121" spans="1:8">
      <c r="A7121" s="227" t="s">
        <v>121</v>
      </c>
      <c r="B7121" s="227" t="s">
        <v>113</v>
      </c>
      <c r="C7121" s="227" t="s">
        <v>66</v>
      </c>
      <c r="D7121" s="230">
        <v>1105</v>
      </c>
      <c r="E7121" s="231">
        <v>7.2265164399999996E-3</v>
      </c>
      <c r="F7121" s="231">
        <v>1.5845795300000001E-3</v>
      </c>
      <c r="G7121" s="231">
        <v>1.33645442E-3</v>
      </c>
      <c r="H7121" s="231">
        <v>4.3054819800000003E-3</v>
      </c>
    </row>
    <row r="7122" spans="1:8">
      <c r="A7122" s="227" t="s">
        <v>121</v>
      </c>
      <c r="B7122" s="227" t="s">
        <v>113</v>
      </c>
      <c r="C7122" s="227" t="s">
        <v>67</v>
      </c>
      <c r="D7122" s="230">
        <v>1150</v>
      </c>
      <c r="E7122" s="231">
        <v>7.05355251E-3</v>
      </c>
      <c r="F7122" s="231">
        <v>7.135062E-4</v>
      </c>
      <c r="G7122" s="231">
        <v>2.16593172E-3</v>
      </c>
      <c r="H7122" s="231">
        <v>4.1741141000000001E-3</v>
      </c>
    </row>
    <row r="7123" spans="1:8">
      <c r="A7123" s="227" t="s">
        <v>121</v>
      </c>
      <c r="B7123" s="227" t="s">
        <v>113</v>
      </c>
      <c r="C7123" s="227" t="s">
        <v>68</v>
      </c>
      <c r="D7123" s="230">
        <v>2479</v>
      </c>
      <c r="E7123" s="231">
        <v>6.3109842500000003E-3</v>
      </c>
      <c r="F7123" s="231">
        <v>1.1426629399999999E-3</v>
      </c>
      <c r="G7123" s="231">
        <v>1.34988042E-3</v>
      </c>
      <c r="H7123" s="231">
        <v>3.8184403999999999E-3</v>
      </c>
    </row>
    <row r="7124" spans="1:8">
      <c r="A7124" s="227" t="s">
        <v>121</v>
      </c>
      <c r="B7124" s="227" t="s">
        <v>113</v>
      </c>
      <c r="C7124" s="227" t="s">
        <v>69</v>
      </c>
      <c r="D7124" s="230">
        <v>2969</v>
      </c>
      <c r="E7124" s="231">
        <v>4.6842602599999998E-3</v>
      </c>
      <c r="F7124" s="231">
        <v>6.1698093999999998E-4</v>
      </c>
      <c r="G7124" s="231">
        <v>9.5356467999999995E-4</v>
      </c>
      <c r="H7124" s="231">
        <v>3.1137141599999999E-3</v>
      </c>
    </row>
    <row r="7125" spans="1:8">
      <c r="A7125" s="227" t="s">
        <v>121</v>
      </c>
      <c r="B7125" s="227" t="s">
        <v>113</v>
      </c>
      <c r="C7125" s="227" t="s">
        <v>70</v>
      </c>
      <c r="D7125" s="230">
        <v>653</v>
      </c>
      <c r="E7125" s="231">
        <v>8.9445611799999995E-3</v>
      </c>
      <c r="F7125" s="231">
        <v>1.56324418E-3</v>
      </c>
      <c r="G7125" s="231">
        <v>2.2476743E-3</v>
      </c>
      <c r="H7125" s="231">
        <v>5.1336422099999999E-3</v>
      </c>
    </row>
    <row r="7126" spans="1:8">
      <c r="A7126" s="227" t="s">
        <v>121</v>
      </c>
      <c r="B7126" s="227" t="s">
        <v>113</v>
      </c>
      <c r="C7126" s="227" t="s">
        <v>71</v>
      </c>
      <c r="D7126" s="230">
        <v>889</v>
      </c>
      <c r="E7126" s="231">
        <v>6.1049918499999998E-3</v>
      </c>
      <c r="F7126" s="231">
        <v>8.0445649000000004E-4</v>
      </c>
      <c r="G7126" s="231">
        <v>1.5507043600000001E-3</v>
      </c>
      <c r="H7126" s="231">
        <v>3.7498305100000001E-3</v>
      </c>
    </row>
    <row r="7127" spans="1:8">
      <c r="A7127" s="227" t="s">
        <v>121</v>
      </c>
      <c r="B7127" s="227" t="s">
        <v>113</v>
      </c>
      <c r="C7127" s="227" t="s">
        <v>72</v>
      </c>
      <c r="D7127" s="230">
        <v>1604</v>
      </c>
      <c r="E7127" s="231">
        <v>6.03955942E-3</v>
      </c>
      <c r="F7127" s="231">
        <v>4.7243700999999999E-4</v>
      </c>
      <c r="G7127" s="231">
        <v>1.6020132399999999E-3</v>
      </c>
      <c r="H7127" s="231">
        <v>3.96510869E-3</v>
      </c>
    </row>
    <row r="7128" spans="1:8">
      <c r="A7128" s="227" t="s">
        <v>121</v>
      </c>
      <c r="B7128" s="227" t="s">
        <v>113</v>
      </c>
      <c r="C7128" s="227" t="s">
        <v>73</v>
      </c>
      <c r="D7128" s="230">
        <v>2077</v>
      </c>
      <c r="E7128" s="231">
        <v>6.9349932600000002E-3</v>
      </c>
      <c r="F7128" s="231">
        <v>1.2061052100000001E-3</v>
      </c>
      <c r="G7128" s="231">
        <v>2.02475502E-3</v>
      </c>
      <c r="H7128" s="231">
        <v>3.7041325500000001E-3</v>
      </c>
    </row>
    <row r="7129" spans="1:8">
      <c r="A7129" s="227" t="s">
        <v>121</v>
      </c>
      <c r="B7129" s="227" t="s">
        <v>113</v>
      </c>
      <c r="C7129" s="227" t="s">
        <v>74</v>
      </c>
      <c r="D7129" s="230">
        <v>1596</v>
      </c>
      <c r="E7129" s="231">
        <v>6.5253191300000003E-3</v>
      </c>
      <c r="F7129" s="231">
        <v>9.1771650999999997E-4</v>
      </c>
      <c r="G7129" s="231">
        <v>1.91746704E-3</v>
      </c>
      <c r="H7129" s="231">
        <v>3.6901351100000002E-3</v>
      </c>
    </row>
    <row r="7130" spans="1:8">
      <c r="A7130" s="227" t="s">
        <v>121</v>
      </c>
      <c r="B7130" s="227" t="s">
        <v>113</v>
      </c>
      <c r="C7130" s="227" t="s">
        <v>75</v>
      </c>
      <c r="D7130" s="230">
        <v>2742</v>
      </c>
      <c r="E7130" s="231">
        <v>6.0668406700000004E-3</v>
      </c>
      <c r="F7130" s="231">
        <v>7.5601219999999998E-4</v>
      </c>
      <c r="G7130" s="231">
        <v>1.3089296100000001E-3</v>
      </c>
      <c r="H7130" s="231">
        <v>4.0018983799999996E-3</v>
      </c>
    </row>
    <row r="7131" spans="1:8">
      <c r="A7131" s="227" t="s">
        <v>121</v>
      </c>
      <c r="B7131" s="227" t="s">
        <v>113</v>
      </c>
      <c r="C7131" s="227" t="s">
        <v>76</v>
      </c>
      <c r="D7131" s="230">
        <v>794</v>
      </c>
      <c r="E7131" s="231">
        <v>5.5385731899999999E-3</v>
      </c>
      <c r="F7131" s="231">
        <v>4.5321074999999999E-4</v>
      </c>
      <c r="G7131" s="231">
        <v>1.5322380699999999E-3</v>
      </c>
      <c r="H7131" s="231">
        <v>3.55312388E-3</v>
      </c>
    </row>
    <row r="7132" spans="1:8">
      <c r="A7132" s="227" t="s">
        <v>121</v>
      </c>
      <c r="B7132" s="227" t="s">
        <v>113</v>
      </c>
      <c r="C7132" s="227" t="s">
        <v>77</v>
      </c>
      <c r="D7132" s="230">
        <v>2628</v>
      </c>
      <c r="E7132" s="231">
        <v>6.3841718100000003E-3</v>
      </c>
      <c r="F7132" s="231">
        <v>8.7470997000000002E-4</v>
      </c>
      <c r="G7132" s="231">
        <v>2.0350637399999998E-3</v>
      </c>
      <c r="H7132" s="231">
        <v>3.4743976299999998E-3</v>
      </c>
    </row>
    <row r="7133" spans="1:8">
      <c r="A7133" s="227" t="s">
        <v>121</v>
      </c>
      <c r="B7133" s="227" t="s">
        <v>113</v>
      </c>
      <c r="C7133" s="227" t="s">
        <v>78</v>
      </c>
      <c r="D7133" s="230">
        <v>703</v>
      </c>
      <c r="E7133" s="231">
        <v>6.4956895100000004E-3</v>
      </c>
      <c r="F7133" s="231">
        <v>8.9681761999999996E-4</v>
      </c>
      <c r="G7133" s="231">
        <v>1.87486805E-3</v>
      </c>
      <c r="H7133" s="231">
        <v>3.7240033799999998E-3</v>
      </c>
    </row>
    <row r="7134" spans="1:8">
      <c r="A7134" s="227" t="s">
        <v>121</v>
      </c>
      <c r="B7134" s="227" t="s">
        <v>113</v>
      </c>
      <c r="C7134" s="227" t="s">
        <v>79</v>
      </c>
      <c r="D7134" s="230">
        <v>13700</v>
      </c>
      <c r="E7134" s="231">
        <v>5.5456691999999997E-3</v>
      </c>
      <c r="F7134" s="231">
        <v>1.1919790100000001E-3</v>
      </c>
      <c r="G7134" s="231">
        <v>9.3710859999999996E-4</v>
      </c>
      <c r="H7134" s="231">
        <v>3.4165811000000002E-3</v>
      </c>
    </row>
    <row r="7135" spans="1:8">
      <c r="A7135" s="227" t="s">
        <v>121</v>
      </c>
      <c r="B7135" s="227" t="s">
        <v>113</v>
      </c>
      <c r="C7135" s="227" t="s">
        <v>80</v>
      </c>
      <c r="D7135" s="230">
        <v>10141</v>
      </c>
      <c r="E7135" s="231">
        <v>6.5112444500000002E-3</v>
      </c>
      <c r="F7135" s="231">
        <v>1.2254341000000001E-3</v>
      </c>
      <c r="G7135" s="231">
        <v>9.3718133000000002E-4</v>
      </c>
      <c r="H7135" s="231">
        <v>4.3486285399999998E-3</v>
      </c>
    </row>
    <row r="7136" spans="1:8">
      <c r="A7136" s="227" t="s">
        <v>121</v>
      </c>
      <c r="B7136" s="227" t="s">
        <v>113</v>
      </c>
      <c r="C7136" s="227" t="s">
        <v>119</v>
      </c>
      <c r="D7136" s="230">
        <v>2965</v>
      </c>
      <c r="E7136" s="231">
        <v>5.9985671500000001E-3</v>
      </c>
      <c r="F7136" s="231">
        <v>8.3001896000000003E-4</v>
      </c>
      <c r="G7136" s="231">
        <v>1.50494559E-3</v>
      </c>
      <c r="H7136" s="231">
        <v>3.6636021300000001E-3</v>
      </c>
    </row>
    <row r="7137" spans="1:8">
      <c r="A7137" s="227" t="s">
        <v>121</v>
      </c>
      <c r="B7137" s="227" t="s">
        <v>113</v>
      </c>
      <c r="C7137" s="227" t="s">
        <v>82</v>
      </c>
      <c r="D7137" s="230">
        <v>1028</v>
      </c>
      <c r="E7137" s="231">
        <v>6.1679003899999998E-3</v>
      </c>
      <c r="F7137" s="231">
        <v>6.4979169999999995E-4</v>
      </c>
      <c r="G7137" s="231">
        <v>2.0140125000000001E-3</v>
      </c>
      <c r="H7137" s="231">
        <v>3.5040957300000002E-3</v>
      </c>
    </row>
    <row r="7138" spans="1:8">
      <c r="A7138" s="227" t="s">
        <v>121</v>
      </c>
      <c r="B7138" s="227" t="s">
        <v>113</v>
      </c>
      <c r="C7138" s="227" t="s">
        <v>83</v>
      </c>
      <c r="D7138" s="230">
        <v>1322</v>
      </c>
      <c r="E7138" s="231">
        <v>5.6797708599999998E-3</v>
      </c>
      <c r="F7138" s="231">
        <v>9.9072998000000008E-4</v>
      </c>
      <c r="G7138" s="231">
        <v>1.50702825E-3</v>
      </c>
      <c r="H7138" s="231">
        <v>3.18201214E-3</v>
      </c>
    </row>
    <row r="7139" spans="1:8">
      <c r="A7139" s="227" t="s">
        <v>121</v>
      </c>
      <c r="B7139" s="227" t="s">
        <v>113</v>
      </c>
      <c r="C7139" s="227" t="s">
        <v>84</v>
      </c>
      <c r="D7139" s="230">
        <v>2450</v>
      </c>
      <c r="E7139" s="231">
        <v>5.3639075499999998E-3</v>
      </c>
      <c r="F7139" s="231">
        <v>1.0536326000000001E-3</v>
      </c>
      <c r="G7139" s="231">
        <v>1.2877784800000001E-3</v>
      </c>
      <c r="H7139" s="231">
        <v>3.02249598E-3</v>
      </c>
    </row>
    <row r="7140" spans="1:8">
      <c r="A7140" s="227" t="s">
        <v>121</v>
      </c>
      <c r="B7140" s="227" t="s">
        <v>113</v>
      </c>
      <c r="C7140" s="227" t="s">
        <v>86</v>
      </c>
      <c r="D7140" s="230">
        <v>2</v>
      </c>
      <c r="E7140" s="231">
        <v>6.7129628400000004E-3</v>
      </c>
      <c r="F7140" s="231">
        <v>3.7037012999999999E-4</v>
      </c>
      <c r="G7140" s="231">
        <v>5.1157402700000004E-3</v>
      </c>
      <c r="H7140" s="231">
        <v>1.2268517300000001E-3</v>
      </c>
    </row>
    <row r="7141" spans="1:8">
      <c r="A7141" s="227" t="s">
        <v>121</v>
      </c>
      <c r="B7141" s="227" t="s">
        <v>113</v>
      </c>
      <c r="C7141" s="227" t="s">
        <v>87</v>
      </c>
      <c r="D7141" s="230">
        <v>2445</v>
      </c>
      <c r="E7141" s="231">
        <v>5.3884815400000001E-3</v>
      </c>
      <c r="F7141" s="231">
        <v>3.8471346000000002E-4</v>
      </c>
      <c r="G7141" s="231">
        <v>1.4629011800000001E-3</v>
      </c>
      <c r="H7141" s="231">
        <v>3.5408664200000002E-3</v>
      </c>
    </row>
    <row r="7142" spans="1:8">
      <c r="A7142" s="227" t="s">
        <v>121</v>
      </c>
      <c r="B7142" s="227" t="s">
        <v>113</v>
      </c>
      <c r="C7142" s="227" t="s">
        <v>88</v>
      </c>
      <c r="D7142" s="230">
        <v>4349</v>
      </c>
      <c r="E7142" s="231">
        <v>5.3233552699999999E-3</v>
      </c>
      <c r="F7142" s="231">
        <v>1.0716967400000001E-3</v>
      </c>
      <c r="G7142" s="231">
        <v>9.1533097999999999E-4</v>
      </c>
      <c r="H7142" s="231">
        <v>3.3363270700000002E-3</v>
      </c>
    </row>
    <row r="7143" spans="1:8">
      <c r="A7143" s="227" t="s">
        <v>121</v>
      </c>
      <c r="B7143" s="227" t="s">
        <v>113</v>
      </c>
      <c r="C7143" s="227" t="s">
        <v>89</v>
      </c>
      <c r="D7143" s="230">
        <v>1512</v>
      </c>
      <c r="E7143" s="231">
        <v>5.9353717199999998E-3</v>
      </c>
      <c r="F7143" s="231">
        <v>9.0786798999999997E-4</v>
      </c>
      <c r="G7143" s="231">
        <v>1.5055250099999999E-3</v>
      </c>
      <c r="H7143" s="231">
        <v>3.5219782500000001E-3</v>
      </c>
    </row>
    <row r="7144" spans="1:8">
      <c r="A7144" s="227" t="s">
        <v>121</v>
      </c>
      <c r="B7144" s="227" t="s">
        <v>113</v>
      </c>
      <c r="C7144" s="227" t="s">
        <v>90</v>
      </c>
      <c r="D7144" s="230">
        <v>1059</v>
      </c>
      <c r="E7144" s="231">
        <v>6.7244165799999998E-3</v>
      </c>
      <c r="F7144" s="231">
        <v>6.1142561999999998E-4</v>
      </c>
      <c r="G7144" s="231">
        <v>2.2529659600000001E-3</v>
      </c>
      <c r="H7144" s="231">
        <v>3.8600245200000002E-3</v>
      </c>
    </row>
    <row r="7145" spans="1:8">
      <c r="A7145" s="227" t="s">
        <v>121</v>
      </c>
      <c r="B7145" s="227" t="s">
        <v>113</v>
      </c>
      <c r="C7145" s="227" t="s">
        <v>91</v>
      </c>
      <c r="D7145" s="230">
        <v>6315</v>
      </c>
      <c r="E7145" s="231">
        <v>7.0453540000000002E-3</v>
      </c>
      <c r="F7145" s="231">
        <v>2.01998451E-3</v>
      </c>
      <c r="G7145" s="231">
        <v>1.05453079E-3</v>
      </c>
      <c r="H7145" s="231">
        <v>3.97083822E-3</v>
      </c>
    </row>
    <row r="7146" spans="1:8">
      <c r="A7146" s="227" t="s">
        <v>121</v>
      </c>
      <c r="B7146" s="227" t="s">
        <v>113</v>
      </c>
      <c r="C7146" s="227" t="s">
        <v>92</v>
      </c>
      <c r="D7146" s="230">
        <v>1008</v>
      </c>
      <c r="E7146" s="231">
        <v>6.4319814099999999E-3</v>
      </c>
      <c r="F7146" s="231">
        <v>9.3704046999999995E-4</v>
      </c>
      <c r="G7146" s="231">
        <v>1.6494775399999999E-3</v>
      </c>
      <c r="H7146" s="231">
        <v>3.8454629099999998E-3</v>
      </c>
    </row>
    <row r="7147" spans="1:8">
      <c r="A7147" s="227" t="s">
        <v>121</v>
      </c>
      <c r="B7147" s="227" t="s">
        <v>113</v>
      </c>
      <c r="C7147" s="227" t="s">
        <v>93</v>
      </c>
      <c r="D7147" s="230">
        <v>974</v>
      </c>
      <c r="E7147" s="231">
        <v>7.1639357200000003E-3</v>
      </c>
      <c r="F7147" s="231">
        <v>1.0580056000000001E-3</v>
      </c>
      <c r="G7147" s="231">
        <v>2.03670407E-3</v>
      </c>
      <c r="H7147" s="231">
        <v>4.0692255599999996E-3</v>
      </c>
    </row>
    <row r="7148" spans="1:8">
      <c r="A7148" s="227" t="s">
        <v>121</v>
      </c>
      <c r="B7148" s="227" t="s">
        <v>113</v>
      </c>
      <c r="C7148" s="227" t="s">
        <v>94</v>
      </c>
      <c r="D7148" s="230">
        <v>1156</v>
      </c>
      <c r="E7148" s="231">
        <v>6.3713072700000003E-3</v>
      </c>
      <c r="F7148" s="231">
        <v>9.5130655000000004E-4</v>
      </c>
      <c r="G7148" s="231">
        <v>1.81813061E-3</v>
      </c>
      <c r="H7148" s="231">
        <v>3.6018696400000002E-3</v>
      </c>
    </row>
    <row r="7149" spans="1:8">
      <c r="A7149" s="227" t="s">
        <v>121</v>
      </c>
      <c r="B7149" s="227" t="s">
        <v>113</v>
      </c>
      <c r="C7149" s="227" t="s">
        <v>95</v>
      </c>
      <c r="D7149" s="230">
        <v>1010</v>
      </c>
      <c r="E7149" s="231">
        <v>6.2626624800000003E-3</v>
      </c>
      <c r="F7149" s="231">
        <v>7.0857375000000003E-4</v>
      </c>
      <c r="G7149" s="231">
        <v>1.4754879299999999E-3</v>
      </c>
      <c r="H7149" s="231">
        <v>4.0786003200000004E-3</v>
      </c>
    </row>
    <row r="7150" spans="1:8">
      <c r="A7150" s="227" t="s">
        <v>121</v>
      </c>
      <c r="B7150" s="227" t="s">
        <v>113</v>
      </c>
      <c r="C7150" s="227" t="s">
        <v>96</v>
      </c>
      <c r="D7150" s="230">
        <v>2586</v>
      </c>
      <c r="E7150" s="231">
        <v>5.3108661500000003E-3</v>
      </c>
      <c r="F7150" s="231">
        <v>6.9610020000000002E-4</v>
      </c>
      <c r="G7150" s="231">
        <v>1.1633821800000001E-3</v>
      </c>
      <c r="H7150" s="231">
        <v>3.4513832699999999E-3</v>
      </c>
    </row>
    <row r="7151" spans="1:8">
      <c r="A7151" s="227" t="s">
        <v>121</v>
      </c>
      <c r="B7151" s="227" t="s">
        <v>113</v>
      </c>
      <c r="C7151" s="227" t="s">
        <v>97</v>
      </c>
      <c r="D7151" s="230">
        <v>663</v>
      </c>
      <c r="E7151" s="231">
        <v>6.6872134599999999E-3</v>
      </c>
      <c r="F7151" s="231">
        <v>9.6389493000000005E-4</v>
      </c>
      <c r="G7151" s="231">
        <v>2.3012503800000001E-3</v>
      </c>
      <c r="H7151" s="231">
        <v>3.42206766E-3</v>
      </c>
    </row>
    <row r="7152" spans="1:8">
      <c r="A7152" s="227" t="s">
        <v>121</v>
      </c>
      <c r="B7152" s="227" t="s">
        <v>113</v>
      </c>
      <c r="C7152" s="227" t="s">
        <v>98</v>
      </c>
      <c r="D7152" s="230">
        <v>801</v>
      </c>
      <c r="E7152" s="231">
        <v>6.3508574800000004E-3</v>
      </c>
      <c r="F7152" s="231">
        <v>8.5815738000000002E-4</v>
      </c>
      <c r="G7152" s="231">
        <v>1.5433830200000001E-3</v>
      </c>
      <c r="H7152" s="231">
        <v>3.9493165899999998E-3</v>
      </c>
    </row>
    <row r="7153" spans="1:8">
      <c r="A7153" s="227" t="s">
        <v>121</v>
      </c>
      <c r="B7153" s="227" t="s">
        <v>113</v>
      </c>
      <c r="C7153" s="227" t="s">
        <v>99</v>
      </c>
      <c r="D7153" s="230">
        <v>4472</v>
      </c>
      <c r="E7153" s="231">
        <v>6.09811074E-3</v>
      </c>
      <c r="F7153" s="231">
        <v>1.0020293600000001E-3</v>
      </c>
      <c r="G7153" s="231">
        <v>8.5464625999999997E-4</v>
      </c>
      <c r="H7153" s="231">
        <v>4.2414346299999997E-3</v>
      </c>
    </row>
    <row r="7154" spans="1:8">
      <c r="A7154" s="227" t="s">
        <v>121</v>
      </c>
      <c r="B7154" s="227" t="s">
        <v>113</v>
      </c>
      <c r="C7154" s="227" t="s">
        <v>100</v>
      </c>
      <c r="D7154" s="230">
        <v>2887</v>
      </c>
      <c r="E7154" s="231">
        <v>6.80392364E-3</v>
      </c>
      <c r="F7154" s="231">
        <v>8.0005411999999998E-4</v>
      </c>
      <c r="G7154" s="231">
        <v>1.5412238299999999E-3</v>
      </c>
      <c r="H7154" s="231">
        <v>4.4626452100000004E-3</v>
      </c>
    </row>
    <row r="7155" spans="1:8">
      <c r="A7155" s="227" t="s">
        <v>121</v>
      </c>
      <c r="B7155" s="227" t="s">
        <v>113</v>
      </c>
      <c r="C7155" s="227" t="s">
        <v>101</v>
      </c>
      <c r="D7155" s="230">
        <v>1106</v>
      </c>
      <c r="E7155" s="231">
        <v>7.1570576499999997E-3</v>
      </c>
      <c r="F7155" s="231">
        <v>8.1423482999999999E-4</v>
      </c>
      <c r="G7155" s="231">
        <v>2.5281187E-3</v>
      </c>
      <c r="H7155" s="231">
        <v>3.81470365E-3</v>
      </c>
    </row>
    <row r="7156" spans="1:8">
      <c r="A7156" s="227" t="s">
        <v>121</v>
      </c>
      <c r="B7156" s="227" t="s">
        <v>113</v>
      </c>
      <c r="C7156" s="227" t="s">
        <v>102</v>
      </c>
      <c r="D7156" s="230">
        <v>1637</v>
      </c>
      <c r="E7156" s="231">
        <v>7.0750113600000003E-3</v>
      </c>
      <c r="F7156" s="231">
        <v>1.0969914900000001E-3</v>
      </c>
      <c r="G7156" s="231">
        <v>1.11485106E-3</v>
      </c>
      <c r="H7156" s="231">
        <v>4.8631683299999997E-3</v>
      </c>
    </row>
    <row r="7157" spans="1:8">
      <c r="A7157" s="227" t="s">
        <v>121</v>
      </c>
      <c r="B7157" s="227" t="s">
        <v>113</v>
      </c>
      <c r="C7157" s="227" t="s">
        <v>103</v>
      </c>
      <c r="D7157" s="230">
        <v>5560</v>
      </c>
      <c r="E7157" s="231">
        <v>4.1979663900000002E-3</v>
      </c>
      <c r="F7157" s="231">
        <v>4.4340752999999999E-4</v>
      </c>
      <c r="G7157" s="231">
        <v>7.6962988999999999E-4</v>
      </c>
      <c r="H7157" s="231">
        <v>2.9849284799999998E-3</v>
      </c>
    </row>
    <row r="7158" spans="1:8">
      <c r="A7158" s="227" t="s">
        <v>121</v>
      </c>
      <c r="B7158" s="227" t="s">
        <v>113</v>
      </c>
      <c r="C7158" s="227" t="s">
        <v>104</v>
      </c>
      <c r="D7158" s="230">
        <v>933</v>
      </c>
      <c r="E7158" s="231">
        <v>5.9951468399999999E-3</v>
      </c>
      <c r="F7158" s="231">
        <v>3.3816617000000001E-4</v>
      </c>
      <c r="G7158" s="231">
        <v>1.8391610699999999E-3</v>
      </c>
      <c r="H7158" s="231">
        <v>3.81781912E-3</v>
      </c>
    </row>
    <row r="7159" spans="1:8">
      <c r="A7159" s="227" t="s">
        <v>121</v>
      </c>
      <c r="B7159" s="227" t="s">
        <v>113</v>
      </c>
      <c r="C7159" s="227" t="s">
        <v>105</v>
      </c>
      <c r="D7159" s="230">
        <v>9338</v>
      </c>
      <c r="E7159" s="231">
        <v>5.7283954799999997E-3</v>
      </c>
      <c r="F7159" s="231">
        <v>1.2225668000000001E-3</v>
      </c>
      <c r="G7159" s="231">
        <v>9.0201650999999997E-4</v>
      </c>
      <c r="H7159" s="231">
        <v>3.60381169E-3</v>
      </c>
    </row>
    <row r="7160" spans="1:8">
      <c r="A7160" s="227" t="s">
        <v>121</v>
      </c>
      <c r="B7160" s="227" t="s">
        <v>113</v>
      </c>
      <c r="C7160" s="227" t="s">
        <v>106</v>
      </c>
      <c r="D7160" s="230">
        <v>1067</v>
      </c>
      <c r="E7160" s="231">
        <v>6.6650067899999997E-3</v>
      </c>
      <c r="F7160" s="231">
        <v>1.2414304000000001E-3</v>
      </c>
      <c r="G7160" s="231">
        <v>2.1454122200000002E-3</v>
      </c>
      <c r="H7160" s="231">
        <v>3.2781637099999999E-3</v>
      </c>
    </row>
    <row r="7161" spans="1:8">
      <c r="A7161" s="227" t="s">
        <v>121</v>
      </c>
      <c r="B7161" s="227" t="s">
        <v>113</v>
      </c>
      <c r="C7161" s="227" t="s">
        <v>107</v>
      </c>
      <c r="D7161" s="230">
        <v>8192</v>
      </c>
      <c r="E7161" s="231">
        <v>5.3942006799999999E-3</v>
      </c>
      <c r="F7161" s="231">
        <v>7.4654166000000005E-4</v>
      </c>
      <c r="G7161" s="231">
        <v>1.02943396E-3</v>
      </c>
      <c r="H7161" s="231">
        <v>3.6182245700000001E-3</v>
      </c>
    </row>
    <row r="7162" spans="1:8">
      <c r="A7162" s="227" t="s">
        <v>122</v>
      </c>
      <c r="B7162" s="227" t="s">
        <v>113</v>
      </c>
      <c r="C7162" s="227" t="s">
        <v>58</v>
      </c>
      <c r="D7162" s="230">
        <v>119228</v>
      </c>
      <c r="E7162" s="231">
        <v>5.9848601899999999E-3</v>
      </c>
      <c r="F7162" s="231">
        <v>9.9045687000000001E-4</v>
      </c>
      <c r="G7162" s="231">
        <v>1.2209001299999999E-3</v>
      </c>
      <c r="H7162" s="231">
        <v>3.7902773E-3</v>
      </c>
    </row>
    <row r="7163" spans="1:8">
      <c r="A7163" s="227" t="s">
        <v>122</v>
      </c>
      <c r="B7163" s="227" t="s">
        <v>113</v>
      </c>
      <c r="C7163" s="227" t="s">
        <v>63</v>
      </c>
      <c r="D7163" s="230">
        <v>1633</v>
      </c>
      <c r="E7163" s="231">
        <v>6.1377744800000002E-3</v>
      </c>
      <c r="F7163" s="231">
        <v>1.33648992E-3</v>
      </c>
      <c r="G7163" s="231">
        <v>1.4107964600000001E-3</v>
      </c>
      <c r="H7163" s="231">
        <v>3.3904876199999999E-3</v>
      </c>
    </row>
    <row r="7164" spans="1:8">
      <c r="A7164" s="227" t="s">
        <v>122</v>
      </c>
      <c r="B7164" s="227" t="s">
        <v>113</v>
      </c>
      <c r="C7164" s="227" t="s">
        <v>64</v>
      </c>
      <c r="D7164" s="230">
        <v>1077</v>
      </c>
      <c r="E7164" s="231">
        <v>5.6429250599999998E-3</v>
      </c>
      <c r="F7164" s="231">
        <v>6.9085485000000004E-4</v>
      </c>
      <c r="G7164" s="231">
        <v>1.69779929E-3</v>
      </c>
      <c r="H7164" s="231">
        <v>3.25427045E-3</v>
      </c>
    </row>
    <row r="7165" spans="1:8">
      <c r="A7165" s="227" t="s">
        <v>122</v>
      </c>
      <c r="B7165" s="227" t="s">
        <v>113</v>
      </c>
      <c r="C7165" s="227" t="s">
        <v>65</v>
      </c>
      <c r="D7165" s="230">
        <v>1163</v>
      </c>
      <c r="E7165" s="231">
        <v>6.4827053299999996E-3</v>
      </c>
      <c r="F7165" s="231">
        <v>1.33674063E-3</v>
      </c>
      <c r="G7165" s="231">
        <v>1.02437996E-3</v>
      </c>
      <c r="H7165" s="231">
        <v>4.1215842500000001E-3</v>
      </c>
    </row>
    <row r="7166" spans="1:8">
      <c r="A7166" s="227" t="s">
        <v>122</v>
      </c>
      <c r="B7166" s="227" t="s">
        <v>113</v>
      </c>
      <c r="C7166" s="227" t="s">
        <v>66</v>
      </c>
      <c r="D7166" s="230">
        <v>1086</v>
      </c>
      <c r="E7166" s="231">
        <v>6.9582137300000001E-3</v>
      </c>
      <c r="F7166" s="231">
        <v>1.46613439E-3</v>
      </c>
      <c r="G7166" s="231">
        <v>1.2580035600000001E-3</v>
      </c>
      <c r="H7166" s="231">
        <v>4.2340752800000001E-3</v>
      </c>
    </row>
    <row r="7167" spans="1:8">
      <c r="A7167" s="227" t="s">
        <v>122</v>
      </c>
      <c r="B7167" s="227" t="s">
        <v>113</v>
      </c>
      <c r="C7167" s="227" t="s">
        <v>67</v>
      </c>
      <c r="D7167" s="230">
        <v>1433</v>
      </c>
      <c r="E7167" s="231">
        <v>7.22061469E-3</v>
      </c>
      <c r="F7167" s="231">
        <v>7.4577235000000003E-4</v>
      </c>
      <c r="G7167" s="231">
        <v>2.04404748E-3</v>
      </c>
      <c r="H7167" s="231">
        <v>4.4307943800000003E-3</v>
      </c>
    </row>
    <row r="7168" spans="1:8">
      <c r="A7168" s="227" t="s">
        <v>122</v>
      </c>
      <c r="B7168" s="227" t="s">
        <v>113</v>
      </c>
      <c r="C7168" s="227" t="s">
        <v>68</v>
      </c>
      <c r="D7168" s="230">
        <v>2229</v>
      </c>
      <c r="E7168" s="231">
        <v>6.0906731999999996E-3</v>
      </c>
      <c r="F7168" s="231">
        <v>1.1063182000000001E-3</v>
      </c>
      <c r="G7168" s="231">
        <v>1.3871803100000001E-3</v>
      </c>
      <c r="H7168" s="231">
        <v>3.5971742099999999E-3</v>
      </c>
    </row>
    <row r="7169" spans="1:8">
      <c r="A7169" s="227" t="s">
        <v>122</v>
      </c>
      <c r="B7169" s="227" t="s">
        <v>113</v>
      </c>
      <c r="C7169" s="227" t="s">
        <v>69</v>
      </c>
      <c r="D7169" s="230">
        <v>3193</v>
      </c>
      <c r="E7169" s="231">
        <v>4.5715705300000001E-3</v>
      </c>
      <c r="F7169" s="231">
        <v>3.8387261E-4</v>
      </c>
      <c r="G7169" s="231">
        <v>9.0122612000000004E-4</v>
      </c>
      <c r="H7169" s="231">
        <v>3.28647132E-3</v>
      </c>
    </row>
    <row r="7170" spans="1:8">
      <c r="A7170" s="227" t="s">
        <v>122</v>
      </c>
      <c r="B7170" s="227" t="s">
        <v>113</v>
      </c>
      <c r="C7170" s="227" t="s">
        <v>70</v>
      </c>
      <c r="D7170" s="230">
        <v>688</v>
      </c>
      <c r="E7170" s="231">
        <v>7.9847986899999994E-3</v>
      </c>
      <c r="F7170" s="231">
        <v>1.4071245400000001E-3</v>
      </c>
      <c r="G7170" s="231">
        <v>2.0575774100000002E-3</v>
      </c>
      <c r="H7170" s="231">
        <v>4.5200962400000003E-3</v>
      </c>
    </row>
    <row r="7171" spans="1:8">
      <c r="A7171" s="227" t="s">
        <v>122</v>
      </c>
      <c r="B7171" s="227" t="s">
        <v>113</v>
      </c>
      <c r="C7171" s="227" t="s">
        <v>71</v>
      </c>
      <c r="D7171" s="230">
        <v>671</v>
      </c>
      <c r="E7171" s="231">
        <v>5.9903506700000001E-3</v>
      </c>
      <c r="F7171" s="231">
        <v>7.8120664000000005E-4</v>
      </c>
      <c r="G7171" s="231">
        <v>1.6516598E-3</v>
      </c>
      <c r="H7171" s="231">
        <v>3.5574837399999998E-3</v>
      </c>
    </row>
    <row r="7172" spans="1:8">
      <c r="A7172" s="227" t="s">
        <v>122</v>
      </c>
      <c r="B7172" s="227" t="s">
        <v>113</v>
      </c>
      <c r="C7172" s="227" t="s">
        <v>72</v>
      </c>
      <c r="D7172" s="230">
        <v>1947</v>
      </c>
      <c r="E7172" s="231">
        <v>6.2982399400000003E-3</v>
      </c>
      <c r="F7172" s="231">
        <v>9.8326104000000009E-4</v>
      </c>
      <c r="G7172" s="231">
        <v>1.4351373899999999E-3</v>
      </c>
      <c r="H7172" s="231">
        <v>4.3934517000000003E-3</v>
      </c>
    </row>
    <row r="7173" spans="1:8">
      <c r="A7173" s="227" t="s">
        <v>122</v>
      </c>
      <c r="B7173" s="227" t="s">
        <v>113</v>
      </c>
      <c r="C7173" s="227" t="s">
        <v>73</v>
      </c>
      <c r="D7173" s="230">
        <v>2034</v>
      </c>
      <c r="E7173" s="231">
        <v>6.8336597100000004E-3</v>
      </c>
      <c r="F7173" s="231">
        <v>1.1571852399999999E-3</v>
      </c>
      <c r="G7173" s="231">
        <v>2.1098783599999998E-3</v>
      </c>
      <c r="H7173" s="231">
        <v>3.5665956500000001E-3</v>
      </c>
    </row>
    <row r="7174" spans="1:8">
      <c r="A7174" s="227" t="s">
        <v>122</v>
      </c>
      <c r="B7174" s="227" t="s">
        <v>113</v>
      </c>
      <c r="C7174" s="227" t="s">
        <v>74</v>
      </c>
      <c r="D7174" s="230">
        <v>1538</v>
      </c>
      <c r="E7174" s="231">
        <v>6.32351545E-3</v>
      </c>
      <c r="F7174" s="231">
        <v>8.5577384999999996E-4</v>
      </c>
      <c r="G7174" s="231">
        <v>1.78851779E-3</v>
      </c>
      <c r="H7174" s="231">
        <v>3.6792233200000002E-3</v>
      </c>
    </row>
    <row r="7175" spans="1:8">
      <c r="A7175" s="227" t="s">
        <v>122</v>
      </c>
      <c r="B7175" s="227" t="s">
        <v>113</v>
      </c>
      <c r="C7175" s="227" t="s">
        <v>75</v>
      </c>
      <c r="D7175" s="230">
        <v>2607</v>
      </c>
      <c r="E7175" s="231">
        <v>5.8302608800000003E-3</v>
      </c>
      <c r="F7175" s="231">
        <v>6.9244192999999999E-4</v>
      </c>
      <c r="G7175" s="231">
        <v>1.24830383E-3</v>
      </c>
      <c r="H7175" s="231">
        <v>3.8895146400000002E-3</v>
      </c>
    </row>
    <row r="7176" spans="1:8">
      <c r="A7176" s="227" t="s">
        <v>122</v>
      </c>
      <c r="B7176" s="227" t="s">
        <v>113</v>
      </c>
      <c r="C7176" s="227" t="s">
        <v>76</v>
      </c>
      <c r="D7176" s="230">
        <v>804</v>
      </c>
      <c r="E7176" s="231">
        <v>5.6706770399999997E-3</v>
      </c>
      <c r="F7176" s="231">
        <v>4.5474282999999999E-4</v>
      </c>
      <c r="G7176" s="231">
        <v>1.55697184E-3</v>
      </c>
      <c r="H7176" s="231">
        <v>3.65896189E-3</v>
      </c>
    </row>
    <row r="7177" spans="1:8">
      <c r="A7177" s="227" t="s">
        <v>122</v>
      </c>
      <c r="B7177" s="227" t="s">
        <v>113</v>
      </c>
      <c r="C7177" s="227" t="s">
        <v>77</v>
      </c>
      <c r="D7177" s="230">
        <v>2944</v>
      </c>
      <c r="E7177" s="231">
        <v>6.21501413E-3</v>
      </c>
      <c r="F7177" s="231">
        <v>8.1248875000000003E-4</v>
      </c>
      <c r="G7177" s="231">
        <v>1.8662602399999999E-3</v>
      </c>
      <c r="H7177" s="231">
        <v>3.5362646599999999E-3</v>
      </c>
    </row>
    <row r="7178" spans="1:8">
      <c r="A7178" s="227" t="s">
        <v>122</v>
      </c>
      <c r="B7178" s="227" t="s">
        <v>113</v>
      </c>
      <c r="C7178" s="227" t="s">
        <v>78</v>
      </c>
      <c r="D7178" s="230">
        <v>805</v>
      </c>
      <c r="E7178" s="231">
        <v>6.6414335100000001E-3</v>
      </c>
      <c r="F7178" s="231">
        <v>8.7390704999999996E-4</v>
      </c>
      <c r="G7178" s="231">
        <v>1.7429690400000001E-3</v>
      </c>
      <c r="H7178" s="231">
        <v>4.0245569300000001E-3</v>
      </c>
    </row>
    <row r="7179" spans="1:8">
      <c r="A7179" s="227" t="s">
        <v>122</v>
      </c>
      <c r="B7179" s="227" t="s">
        <v>113</v>
      </c>
      <c r="C7179" s="227" t="s">
        <v>79</v>
      </c>
      <c r="D7179" s="230">
        <v>13751</v>
      </c>
      <c r="E7179" s="231">
        <v>5.5604320600000003E-3</v>
      </c>
      <c r="F7179" s="231">
        <v>1.2868741800000001E-3</v>
      </c>
      <c r="G7179" s="231">
        <v>8.3645070999999996E-4</v>
      </c>
      <c r="H7179" s="231">
        <v>3.4371066899999999E-3</v>
      </c>
    </row>
    <row r="7180" spans="1:8">
      <c r="A7180" s="227" t="s">
        <v>122</v>
      </c>
      <c r="B7180" s="227" t="s">
        <v>113</v>
      </c>
      <c r="C7180" s="227" t="s">
        <v>80</v>
      </c>
      <c r="D7180" s="230">
        <v>9074</v>
      </c>
      <c r="E7180" s="231">
        <v>6.38584398E-3</v>
      </c>
      <c r="F7180" s="231">
        <v>1.1242143E-3</v>
      </c>
      <c r="G7180" s="231">
        <v>8.8187813000000002E-4</v>
      </c>
      <c r="H7180" s="231">
        <v>4.37975107E-3</v>
      </c>
    </row>
    <row r="7181" spans="1:8">
      <c r="A7181" s="227" t="s">
        <v>122</v>
      </c>
      <c r="B7181" s="227" t="s">
        <v>113</v>
      </c>
      <c r="C7181" s="227" t="s">
        <v>119</v>
      </c>
      <c r="D7181" s="230">
        <v>2934</v>
      </c>
      <c r="E7181" s="231">
        <v>6.0153032600000003E-3</v>
      </c>
      <c r="F7181" s="231">
        <v>9.6374853E-4</v>
      </c>
      <c r="G7181" s="231">
        <v>1.45740212E-3</v>
      </c>
      <c r="H7181" s="231">
        <v>3.5941521400000001E-3</v>
      </c>
    </row>
    <row r="7182" spans="1:8">
      <c r="A7182" s="227" t="s">
        <v>122</v>
      </c>
      <c r="B7182" s="227" t="s">
        <v>113</v>
      </c>
      <c r="C7182" s="227" t="s">
        <v>82</v>
      </c>
      <c r="D7182" s="230">
        <v>1399</v>
      </c>
      <c r="E7182" s="231">
        <v>6.7570749199999999E-3</v>
      </c>
      <c r="F7182" s="231">
        <v>7.0453739000000005E-4</v>
      </c>
      <c r="G7182" s="231">
        <v>1.98862259E-3</v>
      </c>
      <c r="H7182" s="231">
        <v>4.06391446E-3</v>
      </c>
    </row>
    <row r="7183" spans="1:8">
      <c r="A7183" s="227" t="s">
        <v>122</v>
      </c>
      <c r="B7183" s="227" t="s">
        <v>113</v>
      </c>
      <c r="C7183" s="227" t="s">
        <v>83</v>
      </c>
      <c r="D7183" s="230">
        <v>1414</v>
      </c>
      <c r="E7183" s="231">
        <v>5.8082695699999999E-3</v>
      </c>
      <c r="F7183" s="231">
        <v>1.04371276E-3</v>
      </c>
      <c r="G7183" s="231">
        <v>1.44689818E-3</v>
      </c>
      <c r="H7183" s="231">
        <v>3.31765816E-3</v>
      </c>
    </row>
    <row r="7184" spans="1:8">
      <c r="A7184" s="227" t="s">
        <v>122</v>
      </c>
      <c r="B7184" s="227" t="s">
        <v>113</v>
      </c>
      <c r="C7184" s="227" t="s">
        <v>84</v>
      </c>
      <c r="D7184" s="230">
        <v>2291</v>
      </c>
      <c r="E7184" s="231">
        <v>5.4765878999999996E-3</v>
      </c>
      <c r="F7184" s="231">
        <v>1.10630645E-3</v>
      </c>
      <c r="G7184" s="231">
        <v>1.1934125900000001E-3</v>
      </c>
      <c r="H7184" s="231">
        <v>3.17686838E-3</v>
      </c>
    </row>
    <row r="7185" spans="1:8">
      <c r="A7185" s="227" t="s">
        <v>122</v>
      </c>
      <c r="B7185" s="227" t="s">
        <v>113</v>
      </c>
      <c r="C7185" s="227" t="s">
        <v>87</v>
      </c>
      <c r="D7185" s="230">
        <v>3084</v>
      </c>
      <c r="E7185" s="231">
        <v>5.49024662E-3</v>
      </c>
      <c r="F7185" s="231">
        <v>3.6048862999999998E-4</v>
      </c>
      <c r="G7185" s="231">
        <v>1.3079714599999999E-3</v>
      </c>
      <c r="H7185" s="231">
        <v>3.8217860300000001E-3</v>
      </c>
    </row>
    <row r="7186" spans="1:8">
      <c r="A7186" s="227" t="s">
        <v>122</v>
      </c>
      <c r="B7186" s="227" t="s">
        <v>113</v>
      </c>
      <c r="C7186" s="227" t="s">
        <v>88</v>
      </c>
      <c r="D7186" s="230">
        <v>3426</v>
      </c>
      <c r="E7186" s="231">
        <v>5.1137945899999999E-3</v>
      </c>
      <c r="F7186" s="231">
        <v>9.0140257000000004E-4</v>
      </c>
      <c r="G7186" s="231">
        <v>1.17929183E-3</v>
      </c>
      <c r="H7186" s="231">
        <v>3.3249853E-3</v>
      </c>
    </row>
    <row r="7187" spans="1:8">
      <c r="A7187" s="227" t="s">
        <v>122</v>
      </c>
      <c r="B7187" s="227" t="s">
        <v>113</v>
      </c>
      <c r="C7187" s="227" t="s">
        <v>89</v>
      </c>
      <c r="D7187" s="230">
        <v>1723</v>
      </c>
      <c r="E7187" s="231">
        <v>5.9997364300000003E-3</v>
      </c>
      <c r="F7187" s="231">
        <v>8.759684E-4</v>
      </c>
      <c r="G7187" s="231">
        <v>1.49278662E-3</v>
      </c>
      <c r="H7187" s="231">
        <v>3.63098093E-3</v>
      </c>
    </row>
    <row r="7188" spans="1:8">
      <c r="A7188" s="227" t="s">
        <v>122</v>
      </c>
      <c r="B7188" s="227" t="s">
        <v>113</v>
      </c>
      <c r="C7188" s="227" t="s">
        <v>90</v>
      </c>
      <c r="D7188" s="230">
        <v>1197</v>
      </c>
      <c r="E7188" s="231">
        <v>6.9602340699999998E-3</v>
      </c>
      <c r="F7188" s="231">
        <v>6.2791987E-4</v>
      </c>
      <c r="G7188" s="231">
        <v>2.2570795699999998E-3</v>
      </c>
      <c r="H7188" s="231">
        <v>4.0752341399999999E-3</v>
      </c>
    </row>
    <row r="7189" spans="1:8">
      <c r="A7189" s="227" t="s">
        <v>122</v>
      </c>
      <c r="B7189" s="227" t="s">
        <v>113</v>
      </c>
      <c r="C7189" s="227" t="s">
        <v>91</v>
      </c>
      <c r="D7189" s="230">
        <v>5876</v>
      </c>
      <c r="E7189" s="231">
        <v>6.7434520099999996E-3</v>
      </c>
      <c r="F7189" s="231">
        <v>1.9255880799999999E-3</v>
      </c>
      <c r="G7189" s="231">
        <v>1.05311247E-3</v>
      </c>
      <c r="H7189" s="231">
        <v>3.7647509899999998E-3</v>
      </c>
    </row>
    <row r="7190" spans="1:8">
      <c r="A7190" s="227" t="s">
        <v>122</v>
      </c>
      <c r="B7190" s="227" t="s">
        <v>113</v>
      </c>
      <c r="C7190" s="227" t="s">
        <v>92</v>
      </c>
      <c r="D7190" s="230">
        <v>1113</v>
      </c>
      <c r="E7190" s="231">
        <v>6.1815744099999997E-3</v>
      </c>
      <c r="F7190" s="231">
        <v>7.3906625999999997E-4</v>
      </c>
      <c r="G7190" s="231">
        <v>1.62930286E-3</v>
      </c>
      <c r="H7190" s="231">
        <v>3.81320481E-3</v>
      </c>
    </row>
    <row r="7191" spans="1:8">
      <c r="A7191" s="227" t="s">
        <v>122</v>
      </c>
      <c r="B7191" s="227" t="s">
        <v>113</v>
      </c>
      <c r="C7191" s="227" t="s">
        <v>93</v>
      </c>
      <c r="D7191" s="230">
        <v>888</v>
      </c>
      <c r="E7191" s="231">
        <v>7.1654334199999998E-3</v>
      </c>
      <c r="F7191" s="231">
        <v>1.08860139E-3</v>
      </c>
      <c r="G7191" s="231">
        <v>2.0423546099999999E-3</v>
      </c>
      <c r="H7191" s="231">
        <v>4.0344769400000001E-3</v>
      </c>
    </row>
    <row r="7192" spans="1:8">
      <c r="A7192" s="227" t="s">
        <v>122</v>
      </c>
      <c r="B7192" s="227" t="s">
        <v>113</v>
      </c>
      <c r="C7192" s="227" t="s">
        <v>94</v>
      </c>
      <c r="D7192" s="230">
        <v>1277</v>
      </c>
      <c r="E7192" s="231">
        <v>6.5336234900000003E-3</v>
      </c>
      <c r="F7192" s="231">
        <v>9.1632745000000003E-4</v>
      </c>
      <c r="G7192" s="231">
        <v>1.7553254699999999E-3</v>
      </c>
      <c r="H7192" s="231">
        <v>3.8619700799999998E-3</v>
      </c>
    </row>
    <row r="7193" spans="1:8">
      <c r="A7193" s="227" t="s">
        <v>122</v>
      </c>
      <c r="B7193" s="227" t="s">
        <v>113</v>
      </c>
      <c r="C7193" s="227" t="s">
        <v>95</v>
      </c>
      <c r="D7193" s="230">
        <v>1060</v>
      </c>
      <c r="E7193" s="231">
        <v>6.7721870399999997E-3</v>
      </c>
      <c r="F7193" s="231">
        <v>7.7634714999999998E-4</v>
      </c>
      <c r="G7193" s="231">
        <v>1.55266179E-3</v>
      </c>
      <c r="H7193" s="231">
        <v>4.4431776099999997E-3</v>
      </c>
    </row>
    <row r="7194" spans="1:8">
      <c r="A7194" s="227" t="s">
        <v>122</v>
      </c>
      <c r="B7194" s="227" t="s">
        <v>113</v>
      </c>
      <c r="C7194" s="227" t="s">
        <v>96</v>
      </c>
      <c r="D7194" s="230">
        <v>2963</v>
      </c>
      <c r="E7194" s="231">
        <v>5.8980315000000004E-3</v>
      </c>
      <c r="F7194" s="231">
        <v>7.0257301999999998E-4</v>
      </c>
      <c r="G7194" s="231">
        <v>1.4105836800000001E-3</v>
      </c>
      <c r="H7194" s="231">
        <v>3.7848743200000002E-3</v>
      </c>
    </row>
    <row r="7195" spans="1:8">
      <c r="A7195" s="227" t="s">
        <v>122</v>
      </c>
      <c r="B7195" s="227" t="s">
        <v>113</v>
      </c>
      <c r="C7195" s="227" t="s">
        <v>97</v>
      </c>
      <c r="D7195" s="230">
        <v>711</v>
      </c>
      <c r="E7195" s="231">
        <v>6.5100501700000001E-3</v>
      </c>
      <c r="F7195" s="231">
        <v>8.3974687000000004E-4</v>
      </c>
      <c r="G7195" s="231">
        <v>2.1561146500000002E-3</v>
      </c>
      <c r="H7195" s="231">
        <v>3.5141881599999999E-3</v>
      </c>
    </row>
    <row r="7196" spans="1:8">
      <c r="A7196" s="227" t="s">
        <v>122</v>
      </c>
      <c r="B7196" s="227" t="s">
        <v>113</v>
      </c>
      <c r="C7196" s="227" t="s">
        <v>98</v>
      </c>
      <c r="D7196" s="230">
        <v>867</v>
      </c>
      <c r="E7196" s="231">
        <v>6.3382404000000003E-3</v>
      </c>
      <c r="F7196" s="231">
        <v>8.1014488999999997E-4</v>
      </c>
      <c r="G7196" s="231">
        <v>1.8690592199999999E-3</v>
      </c>
      <c r="H7196" s="231">
        <v>3.6590358700000001E-3</v>
      </c>
    </row>
    <row r="7197" spans="1:8">
      <c r="A7197" s="227" t="s">
        <v>122</v>
      </c>
      <c r="B7197" s="227" t="s">
        <v>113</v>
      </c>
      <c r="C7197" s="227" t="s">
        <v>99</v>
      </c>
      <c r="D7197" s="230">
        <v>5360</v>
      </c>
      <c r="E7197" s="231">
        <v>6.3383535600000001E-3</v>
      </c>
      <c r="F7197" s="231">
        <v>1.07083266E-3</v>
      </c>
      <c r="G7197" s="231">
        <v>8.7787601000000005E-4</v>
      </c>
      <c r="H7197" s="231">
        <v>4.3896444199999999E-3</v>
      </c>
    </row>
    <row r="7198" spans="1:8">
      <c r="A7198" s="227" t="s">
        <v>122</v>
      </c>
      <c r="B7198" s="227" t="s">
        <v>113</v>
      </c>
      <c r="C7198" s="227" t="s">
        <v>100</v>
      </c>
      <c r="D7198" s="230">
        <v>2962</v>
      </c>
      <c r="E7198" s="231">
        <v>7.1058677599999997E-3</v>
      </c>
      <c r="F7198" s="231">
        <v>8.1505371000000003E-4</v>
      </c>
      <c r="G7198" s="231">
        <v>1.45355029E-3</v>
      </c>
      <c r="H7198" s="231">
        <v>4.8372632800000002E-3</v>
      </c>
    </row>
    <row r="7199" spans="1:8">
      <c r="A7199" s="227" t="s">
        <v>122</v>
      </c>
      <c r="B7199" s="227" t="s">
        <v>113</v>
      </c>
      <c r="C7199" s="227" t="s">
        <v>101</v>
      </c>
      <c r="D7199" s="230">
        <v>1088</v>
      </c>
      <c r="E7199" s="231">
        <v>7.1817659100000004E-3</v>
      </c>
      <c r="F7199" s="231">
        <v>8.4424762000000003E-4</v>
      </c>
      <c r="G7199" s="231">
        <v>2.5324029099999998E-3</v>
      </c>
      <c r="H7199" s="231">
        <v>3.80511489E-3</v>
      </c>
    </row>
    <row r="7200" spans="1:8">
      <c r="A7200" s="227" t="s">
        <v>122</v>
      </c>
      <c r="B7200" s="227" t="s">
        <v>113</v>
      </c>
      <c r="C7200" s="227" t="s">
        <v>102</v>
      </c>
      <c r="D7200" s="230">
        <v>1507</v>
      </c>
      <c r="E7200" s="231">
        <v>7.0593093999999999E-3</v>
      </c>
      <c r="F7200" s="231">
        <v>1.0899135E-3</v>
      </c>
      <c r="G7200" s="231">
        <v>1.15440421E-3</v>
      </c>
      <c r="H7200" s="231">
        <v>4.8149912100000003E-3</v>
      </c>
    </row>
    <row r="7201" spans="1:8">
      <c r="A7201" s="227" t="s">
        <v>122</v>
      </c>
      <c r="B7201" s="227" t="s">
        <v>113</v>
      </c>
      <c r="C7201" s="227" t="s">
        <v>103</v>
      </c>
      <c r="D7201" s="230">
        <v>5679</v>
      </c>
      <c r="E7201" s="231">
        <v>4.1281738199999999E-3</v>
      </c>
      <c r="F7201" s="231">
        <v>4.1639128999999998E-4</v>
      </c>
      <c r="G7201" s="231">
        <v>7.5642123999999998E-4</v>
      </c>
      <c r="H7201" s="231">
        <v>2.9553608E-3</v>
      </c>
    </row>
    <row r="7202" spans="1:8">
      <c r="A7202" s="227" t="s">
        <v>122</v>
      </c>
      <c r="B7202" s="227" t="s">
        <v>113</v>
      </c>
      <c r="C7202" s="227" t="s">
        <v>104</v>
      </c>
      <c r="D7202" s="230">
        <v>1228</v>
      </c>
      <c r="E7202" s="231">
        <v>6.0839099000000001E-3</v>
      </c>
      <c r="F7202" s="231">
        <v>3.3295231999999999E-4</v>
      </c>
      <c r="G7202" s="231">
        <v>1.75244464E-3</v>
      </c>
      <c r="H7202" s="231">
        <v>3.99851246E-3</v>
      </c>
    </row>
    <row r="7203" spans="1:8">
      <c r="A7203" s="227" t="s">
        <v>122</v>
      </c>
      <c r="B7203" s="227" t="s">
        <v>113</v>
      </c>
      <c r="C7203" s="227" t="s">
        <v>105</v>
      </c>
      <c r="D7203" s="230">
        <v>10968</v>
      </c>
      <c r="E7203" s="231">
        <v>5.7209406899999997E-3</v>
      </c>
      <c r="F7203" s="231">
        <v>1.1138893599999999E-3</v>
      </c>
      <c r="G7203" s="231">
        <v>8.6665603999999999E-4</v>
      </c>
      <c r="H7203" s="231">
        <v>3.7403948E-3</v>
      </c>
    </row>
    <row r="7204" spans="1:8">
      <c r="A7204" s="227" t="s">
        <v>122</v>
      </c>
      <c r="B7204" s="227" t="s">
        <v>113</v>
      </c>
      <c r="C7204" s="227" t="s">
        <v>106</v>
      </c>
      <c r="D7204" s="230">
        <v>1297</v>
      </c>
      <c r="E7204" s="231">
        <v>6.3310272000000004E-3</v>
      </c>
      <c r="F7204" s="231">
        <v>1.2140193000000001E-3</v>
      </c>
      <c r="G7204" s="231">
        <v>1.9873494800000001E-3</v>
      </c>
      <c r="H7204" s="231">
        <v>3.1296579399999998E-3</v>
      </c>
    </row>
    <row r="7205" spans="1:8">
      <c r="A7205" s="227" t="s">
        <v>122</v>
      </c>
      <c r="B7205" s="227" t="s">
        <v>113</v>
      </c>
      <c r="C7205" s="227" t="s">
        <v>107</v>
      </c>
      <c r="D7205" s="230">
        <v>8239</v>
      </c>
      <c r="E7205" s="231">
        <v>5.8645334999999996E-3</v>
      </c>
      <c r="F7205" s="231">
        <v>8.4642292999999996E-4</v>
      </c>
      <c r="G7205" s="231">
        <v>1.0257023800000001E-3</v>
      </c>
      <c r="H7205" s="231">
        <v>3.9924077099999997E-3</v>
      </c>
    </row>
    <row r="7206" spans="1:8">
      <c r="A7206" s="227" t="s">
        <v>123</v>
      </c>
      <c r="B7206" s="227" t="s">
        <v>113</v>
      </c>
      <c r="C7206" s="227" t="s">
        <v>58</v>
      </c>
      <c r="D7206" s="230">
        <v>66499</v>
      </c>
      <c r="E7206" s="231">
        <v>5.8108884500000001E-3</v>
      </c>
      <c r="F7206" s="231">
        <v>1.0216826600000001E-3</v>
      </c>
      <c r="G7206" s="231">
        <v>1.17571275E-3</v>
      </c>
      <c r="H7206" s="231">
        <v>3.6134429499999998E-3</v>
      </c>
    </row>
    <row r="7207" spans="1:8">
      <c r="A7207" s="227" t="s">
        <v>123</v>
      </c>
      <c r="B7207" s="227" t="s">
        <v>113</v>
      </c>
      <c r="C7207" s="227" t="s">
        <v>63</v>
      </c>
      <c r="D7207" s="230">
        <v>1136</v>
      </c>
      <c r="E7207" s="231">
        <v>6.0592109200000004E-3</v>
      </c>
      <c r="F7207" s="231">
        <v>1.3010642399999999E-3</v>
      </c>
      <c r="G7207" s="231">
        <v>1.44643299E-3</v>
      </c>
      <c r="H7207" s="231">
        <v>3.31171321E-3</v>
      </c>
    </row>
    <row r="7208" spans="1:8">
      <c r="A7208" s="227" t="s">
        <v>123</v>
      </c>
      <c r="B7208" s="227" t="s">
        <v>113</v>
      </c>
      <c r="C7208" s="227" t="s">
        <v>64</v>
      </c>
      <c r="D7208" s="230">
        <v>686</v>
      </c>
      <c r="E7208" s="231">
        <v>5.8666043399999996E-3</v>
      </c>
      <c r="F7208" s="231">
        <v>7.2155723999999997E-4</v>
      </c>
      <c r="G7208" s="231">
        <v>1.78050064E-3</v>
      </c>
      <c r="H7208" s="231">
        <v>3.36454598E-3</v>
      </c>
    </row>
    <row r="7209" spans="1:8">
      <c r="A7209" s="227" t="s">
        <v>123</v>
      </c>
      <c r="B7209" s="227" t="s">
        <v>113</v>
      </c>
      <c r="C7209" s="227" t="s">
        <v>65</v>
      </c>
      <c r="D7209" s="230">
        <v>641</v>
      </c>
      <c r="E7209" s="231">
        <v>5.8484823199999999E-3</v>
      </c>
      <c r="F7209" s="231">
        <v>1.12929353E-3</v>
      </c>
      <c r="G7209" s="231">
        <v>9.6550502999999995E-4</v>
      </c>
      <c r="H7209" s="231">
        <v>3.7536832500000001E-3</v>
      </c>
    </row>
    <row r="7210" spans="1:8">
      <c r="A7210" s="227" t="s">
        <v>123</v>
      </c>
      <c r="B7210" s="227" t="s">
        <v>113</v>
      </c>
      <c r="C7210" s="227" t="s">
        <v>66</v>
      </c>
      <c r="D7210" s="230">
        <v>768</v>
      </c>
      <c r="E7210" s="231">
        <v>7.2549398400000003E-3</v>
      </c>
      <c r="F7210" s="231">
        <v>1.5551454000000001E-3</v>
      </c>
      <c r="G7210" s="231">
        <v>1.2503463800000001E-3</v>
      </c>
      <c r="H7210" s="231">
        <v>4.44944756E-3</v>
      </c>
    </row>
    <row r="7211" spans="1:8">
      <c r="A7211" s="227" t="s">
        <v>123</v>
      </c>
      <c r="B7211" s="227" t="s">
        <v>113</v>
      </c>
      <c r="C7211" s="227" t="s">
        <v>67</v>
      </c>
      <c r="D7211" s="230">
        <v>674</v>
      </c>
      <c r="E7211" s="231">
        <v>7.04412892E-3</v>
      </c>
      <c r="F7211" s="231">
        <v>7.4752352000000003E-4</v>
      </c>
      <c r="G7211" s="231">
        <v>2.1164926299999999E-3</v>
      </c>
      <c r="H7211" s="231">
        <v>4.1801122900000003E-3</v>
      </c>
    </row>
    <row r="7212" spans="1:8">
      <c r="A7212" s="227" t="s">
        <v>123</v>
      </c>
      <c r="B7212" s="227" t="s">
        <v>113</v>
      </c>
      <c r="C7212" s="227" t="s">
        <v>68</v>
      </c>
      <c r="D7212" s="230">
        <v>1380</v>
      </c>
      <c r="E7212" s="231">
        <v>6.4365520299999998E-3</v>
      </c>
      <c r="F7212" s="231">
        <v>1.2630080100000001E-3</v>
      </c>
      <c r="G7212" s="231">
        <v>1.45496151E-3</v>
      </c>
      <c r="H7212" s="231">
        <v>3.7185820200000001E-3</v>
      </c>
    </row>
    <row r="7213" spans="1:8">
      <c r="A7213" s="227" t="s">
        <v>123</v>
      </c>
      <c r="B7213" s="227" t="s">
        <v>113</v>
      </c>
      <c r="C7213" s="227" t="s">
        <v>69</v>
      </c>
      <c r="D7213" s="230">
        <v>1859</v>
      </c>
      <c r="E7213" s="231">
        <v>4.7637678600000004E-3</v>
      </c>
      <c r="F7213" s="231">
        <v>1.15581954E-3</v>
      </c>
      <c r="G7213" s="231">
        <v>7.0659105999999999E-4</v>
      </c>
      <c r="H7213" s="231">
        <v>2.9013567699999999E-3</v>
      </c>
    </row>
    <row r="7214" spans="1:8">
      <c r="A7214" s="227" t="s">
        <v>123</v>
      </c>
      <c r="B7214" s="227" t="s">
        <v>113</v>
      </c>
      <c r="C7214" s="227" t="s">
        <v>70</v>
      </c>
      <c r="D7214" s="230">
        <v>397</v>
      </c>
      <c r="E7214" s="231">
        <v>8.2997478799999996E-3</v>
      </c>
      <c r="F7214" s="231">
        <v>1.4815687099999999E-3</v>
      </c>
      <c r="G7214" s="231">
        <v>2.1052859299999999E-3</v>
      </c>
      <c r="H7214" s="231">
        <v>4.7128927500000002E-3</v>
      </c>
    </row>
    <row r="7215" spans="1:8">
      <c r="A7215" s="227" t="s">
        <v>123</v>
      </c>
      <c r="B7215" s="227" t="s">
        <v>113</v>
      </c>
      <c r="C7215" s="227" t="s">
        <v>71</v>
      </c>
      <c r="D7215" s="230">
        <v>549</v>
      </c>
      <c r="E7215" s="231">
        <v>6.5932163800000001E-3</v>
      </c>
      <c r="F7215" s="231">
        <v>1.54154414E-3</v>
      </c>
      <c r="G7215" s="231">
        <v>1.6759847099999999E-3</v>
      </c>
      <c r="H7215" s="231">
        <v>3.3756870299999999E-3</v>
      </c>
    </row>
    <row r="7216" spans="1:8">
      <c r="A7216" s="227" t="s">
        <v>123</v>
      </c>
      <c r="B7216" s="227" t="s">
        <v>113</v>
      </c>
      <c r="C7216" s="227" t="s">
        <v>72</v>
      </c>
      <c r="D7216" s="230">
        <v>866</v>
      </c>
      <c r="E7216" s="231">
        <v>5.8265035899999996E-3</v>
      </c>
      <c r="F7216" s="231">
        <v>4.4661735000000002E-4</v>
      </c>
      <c r="G7216" s="231">
        <v>1.4776054E-3</v>
      </c>
      <c r="H7216" s="231">
        <v>3.9022803500000001E-3</v>
      </c>
    </row>
    <row r="7217" spans="1:8">
      <c r="A7217" s="227" t="s">
        <v>123</v>
      </c>
      <c r="B7217" s="227" t="s">
        <v>113</v>
      </c>
      <c r="C7217" s="227" t="s">
        <v>73</v>
      </c>
      <c r="D7217" s="230">
        <v>1129</v>
      </c>
      <c r="E7217" s="231">
        <v>7.0282408999999997E-3</v>
      </c>
      <c r="F7217" s="231">
        <v>1.23279756E-3</v>
      </c>
      <c r="G7217" s="231">
        <v>2.28891899E-3</v>
      </c>
      <c r="H7217" s="231">
        <v>3.50652389E-3</v>
      </c>
    </row>
    <row r="7218" spans="1:8">
      <c r="A7218" s="227" t="s">
        <v>123</v>
      </c>
      <c r="B7218" s="227" t="s">
        <v>113</v>
      </c>
      <c r="C7218" s="227" t="s">
        <v>74</v>
      </c>
      <c r="D7218" s="230">
        <v>888</v>
      </c>
      <c r="E7218" s="231">
        <v>6.3078179899999998E-3</v>
      </c>
      <c r="F7218" s="231">
        <v>8.6655640999999998E-4</v>
      </c>
      <c r="G7218" s="231">
        <v>1.72037898E-3</v>
      </c>
      <c r="H7218" s="231">
        <v>3.7208821E-3</v>
      </c>
    </row>
    <row r="7219" spans="1:8">
      <c r="A7219" s="227" t="s">
        <v>123</v>
      </c>
      <c r="B7219" s="227" t="s">
        <v>113</v>
      </c>
      <c r="C7219" s="227" t="s">
        <v>75</v>
      </c>
      <c r="D7219" s="230">
        <v>1429</v>
      </c>
      <c r="E7219" s="231">
        <v>5.7606893899999996E-3</v>
      </c>
      <c r="F7219" s="231">
        <v>6.4987309E-4</v>
      </c>
      <c r="G7219" s="231">
        <v>1.21741578E-3</v>
      </c>
      <c r="H7219" s="231">
        <v>3.8934000299999999E-3</v>
      </c>
    </row>
    <row r="7220" spans="1:8">
      <c r="A7220" s="227" t="s">
        <v>123</v>
      </c>
      <c r="B7220" s="227" t="s">
        <v>113</v>
      </c>
      <c r="C7220" s="227" t="s">
        <v>76</v>
      </c>
      <c r="D7220" s="230">
        <v>465</v>
      </c>
      <c r="E7220" s="231">
        <v>5.3459525699999996E-3</v>
      </c>
      <c r="F7220" s="231">
        <v>4.3919229000000001E-4</v>
      </c>
      <c r="G7220" s="231">
        <v>1.41238526E-3</v>
      </c>
      <c r="H7220" s="231">
        <v>3.4943745099999999E-3</v>
      </c>
    </row>
    <row r="7221" spans="1:8">
      <c r="A7221" s="227" t="s">
        <v>123</v>
      </c>
      <c r="B7221" s="227" t="s">
        <v>113</v>
      </c>
      <c r="C7221" s="227" t="s">
        <v>77</v>
      </c>
      <c r="D7221" s="230">
        <v>1635</v>
      </c>
      <c r="E7221" s="231">
        <v>6.2498086200000001E-3</v>
      </c>
      <c r="F7221" s="231">
        <v>8.0896028000000003E-4</v>
      </c>
      <c r="G7221" s="231">
        <v>1.87337869E-3</v>
      </c>
      <c r="H7221" s="231">
        <v>3.5674691799999999E-3</v>
      </c>
    </row>
    <row r="7222" spans="1:8">
      <c r="A7222" s="227" t="s">
        <v>123</v>
      </c>
      <c r="B7222" s="227" t="s">
        <v>113</v>
      </c>
      <c r="C7222" s="227" t="s">
        <v>78</v>
      </c>
      <c r="D7222" s="230">
        <v>370</v>
      </c>
      <c r="E7222" s="231">
        <v>6.6230290699999996E-3</v>
      </c>
      <c r="F7222" s="231">
        <v>9.7394245000000004E-4</v>
      </c>
      <c r="G7222" s="231">
        <v>1.73091819E-3</v>
      </c>
      <c r="H7222" s="231">
        <v>3.9181679299999999E-3</v>
      </c>
    </row>
    <row r="7223" spans="1:8">
      <c r="A7223" s="227" t="s">
        <v>123</v>
      </c>
      <c r="B7223" s="227" t="s">
        <v>113</v>
      </c>
      <c r="C7223" s="227" t="s">
        <v>79</v>
      </c>
      <c r="D7223" s="230">
        <v>8555</v>
      </c>
      <c r="E7223" s="231">
        <v>5.3204155899999996E-3</v>
      </c>
      <c r="F7223" s="231">
        <v>1.2269517199999999E-3</v>
      </c>
      <c r="G7223" s="231">
        <v>8.0147631999999999E-4</v>
      </c>
      <c r="H7223" s="231">
        <v>3.2919870699999998E-3</v>
      </c>
    </row>
    <row r="7224" spans="1:8">
      <c r="A7224" s="227" t="s">
        <v>123</v>
      </c>
      <c r="B7224" s="227" t="s">
        <v>113</v>
      </c>
      <c r="C7224" s="227" t="s">
        <v>80</v>
      </c>
      <c r="D7224" s="230">
        <v>6422</v>
      </c>
      <c r="E7224" s="231">
        <v>6.3370864600000004E-3</v>
      </c>
      <c r="F7224" s="231">
        <v>1.21661661E-3</v>
      </c>
      <c r="G7224" s="231">
        <v>8.7203469E-4</v>
      </c>
      <c r="H7224" s="231">
        <v>4.2484346799999996E-3</v>
      </c>
    </row>
    <row r="7225" spans="1:8">
      <c r="A7225" s="227" t="s">
        <v>123</v>
      </c>
      <c r="B7225" s="227" t="s">
        <v>113</v>
      </c>
      <c r="C7225" s="227" t="s">
        <v>119</v>
      </c>
      <c r="D7225" s="230">
        <v>1374</v>
      </c>
      <c r="E7225" s="231">
        <v>5.8173029199999997E-3</v>
      </c>
      <c r="F7225" s="231">
        <v>8.2852318999999995E-4</v>
      </c>
      <c r="G7225" s="231">
        <v>1.3680317400000001E-3</v>
      </c>
      <c r="H7225" s="231">
        <v>3.6207474999999999E-3</v>
      </c>
    </row>
    <row r="7226" spans="1:8">
      <c r="A7226" s="227" t="s">
        <v>123</v>
      </c>
      <c r="B7226" s="227" t="s">
        <v>113</v>
      </c>
      <c r="C7226" s="227" t="s">
        <v>82</v>
      </c>
      <c r="D7226" s="230">
        <v>493</v>
      </c>
      <c r="E7226" s="231">
        <v>6.5441409000000002E-3</v>
      </c>
      <c r="F7226" s="231">
        <v>9.0531303999999999E-4</v>
      </c>
      <c r="G7226" s="231">
        <v>1.80635352E-3</v>
      </c>
      <c r="H7226" s="231">
        <v>3.8324738499999999E-3</v>
      </c>
    </row>
    <row r="7227" spans="1:8">
      <c r="A7227" s="227" t="s">
        <v>123</v>
      </c>
      <c r="B7227" s="227" t="s">
        <v>113</v>
      </c>
      <c r="C7227" s="227" t="s">
        <v>83</v>
      </c>
      <c r="D7227" s="230">
        <v>818</v>
      </c>
      <c r="E7227" s="231">
        <v>5.7428062800000002E-3</v>
      </c>
      <c r="F7227" s="231">
        <v>9.5798784999999995E-4</v>
      </c>
      <c r="G7227" s="231">
        <v>1.2941453600000001E-3</v>
      </c>
      <c r="H7227" s="231">
        <v>3.4906725800000001E-3</v>
      </c>
    </row>
    <row r="7228" spans="1:8">
      <c r="A7228" s="227" t="s">
        <v>123</v>
      </c>
      <c r="B7228" s="227" t="s">
        <v>113</v>
      </c>
      <c r="C7228" s="227" t="s">
        <v>84</v>
      </c>
      <c r="D7228" s="230">
        <v>1522</v>
      </c>
      <c r="E7228" s="231">
        <v>5.4243926200000002E-3</v>
      </c>
      <c r="F7228" s="231">
        <v>9.3378875999999996E-4</v>
      </c>
      <c r="G7228" s="231">
        <v>1.1951331700000001E-3</v>
      </c>
      <c r="H7228" s="231">
        <v>3.2954702000000001E-3</v>
      </c>
    </row>
    <row r="7229" spans="1:8">
      <c r="A7229" s="227" t="s">
        <v>123</v>
      </c>
      <c r="B7229" s="227" t="s">
        <v>113</v>
      </c>
      <c r="C7229" s="227" t="s">
        <v>86</v>
      </c>
      <c r="D7229" s="230">
        <v>1</v>
      </c>
      <c r="E7229" s="231">
        <v>5.1388888800000003E-3</v>
      </c>
      <c r="F7229" s="231">
        <v>5.3240693999999996E-4</v>
      </c>
      <c r="G7229" s="231">
        <v>2.80092569E-3</v>
      </c>
      <c r="H7229" s="231">
        <v>1.8055555500000001E-3</v>
      </c>
    </row>
    <row r="7230" spans="1:8">
      <c r="A7230" s="227" t="s">
        <v>123</v>
      </c>
      <c r="B7230" s="227" t="s">
        <v>113</v>
      </c>
      <c r="C7230" s="227" t="s">
        <v>87</v>
      </c>
      <c r="D7230" s="230">
        <v>1582</v>
      </c>
      <c r="E7230" s="231">
        <v>5.3024401099999998E-3</v>
      </c>
      <c r="F7230" s="231">
        <v>3.6872400000000002E-4</v>
      </c>
      <c r="G7230" s="231">
        <v>1.1727051299999999E-3</v>
      </c>
      <c r="H7230" s="231">
        <v>3.7610105000000001E-3</v>
      </c>
    </row>
    <row r="7231" spans="1:8">
      <c r="A7231" s="227" t="s">
        <v>123</v>
      </c>
      <c r="B7231" s="227" t="s">
        <v>113</v>
      </c>
      <c r="C7231" s="227" t="s">
        <v>88</v>
      </c>
      <c r="D7231" s="230">
        <v>2555</v>
      </c>
      <c r="E7231" s="231">
        <v>5.0316008299999999E-3</v>
      </c>
      <c r="F7231" s="231">
        <v>9.2424958999999995E-4</v>
      </c>
      <c r="G7231" s="231">
        <v>9.9979590999999999E-4</v>
      </c>
      <c r="H7231" s="231">
        <v>3.1075548399999999E-3</v>
      </c>
    </row>
    <row r="7232" spans="1:8">
      <c r="A7232" s="227" t="s">
        <v>123</v>
      </c>
      <c r="B7232" s="227" t="s">
        <v>113</v>
      </c>
      <c r="C7232" s="227" t="s">
        <v>89</v>
      </c>
      <c r="D7232" s="230">
        <v>739</v>
      </c>
      <c r="E7232" s="231">
        <v>5.6533946100000001E-3</v>
      </c>
      <c r="F7232" s="231">
        <v>8.3547875999999996E-4</v>
      </c>
      <c r="G7232" s="231">
        <v>1.47960183E-3</v>
      </c>
      <c r="H7232" s="231">
        <v>3.3383135499999998E-3</v>
      </c>
    </row>
    <row r="7233" spans="1:8">
      <c r="A7233" s="227" t="s">
        <v>123</v>
      </c>
      <c r="B7233" s="227" t="s">
        <v>113</v>
      </c>
      <c r="C7233" s="227" t="s">
        <v>90</v>
      </c>
      <c r="D7233" s="230">
        <v>559</v>
      </c>
      <c r="E7233" s="231">
        <v>6.61697451E-3</v>
      </c>
      <c r="F7233" s="231">
        <v>6.0325954999999995E-4</v>
      </c>
      <c r="G7233" s="231">
        <v>2.12652364E-3</v>
      </c>
      <c r="H7233" s="231">
        <v>3.8871908500000001E-3</v>
      </c>
    </row>
    <row r="7234" spans="1:8">
      <c r="A7234" s="227" t="s">
        <v>123</v>
      </c>
      <c r="B7234" s="227" t="s">
        <v>113</v>
      </c>
      <c r="C7234" s="227" t="s">
        <v>91</v>
      </c>
      <c r="D7234" s="230">
        <v>3740</v>
      </c>
      <c r="E7234" s="231">
        <v>6.3025813400000002E-3</v>
      </c>
      <c r="F7234" s="231">
        <v>1.93069148E-3</v>
      </c>
      <c r="G7234" s="231">
        <v>1.02874308E-3</v>
      </c>
      <c r="H7234" s="231">
        <v>3.3431463000000001E-3</v>
      </c>
    </row>
    <row r="7235" spans="1:8">
      <c r="A7235" s="227" t="s">
        <v>123</v>
      </c>
      <c r="B7235" s="227" t="s">
        <v>113</v>
      </c>
      <c r="C7235" s="227" t="s">
        <v>92</v>
      </c>
      <c r="D7235" s="230">
        <v>596</v>
      </c>
      <c r="E7235" s="231">
        <v>6.3491367599999996E-3</v>
      </c>
      <c r="F7235" s="231">
        <v>8.3713932999999996E-4</v>
      </c>
      <c r="G7235" s="231">
        <v>1.7705806499999999E-3</v>
      </c>
      <c r="H7235" s="231">
        <v>3.74141632E-3</v>
      </c>
    </row>
    <row r="7236" spans="1:8">
      <c r="A7236" s="227" t="s">
        <v>123</v>
      </c>
      <c r="B7236" s="227" t="s">
        <v>113</v>
      </c>
      <c r="C7236" s="227" t="s">
        <v>93</v>
      </c>
      <c r="D7236" s="230">
        <v>540</v>
      </c>
      <c r="E7236" s="231">
        <v>6.8592247300000003E-3</v>
      </c>
      <c r="F7236" s="231">
        <v>1.1230278900000001E-3</v>
      </c>
      <c r="G7236" s="231">
        <v>2.01078081E-3</v>
      </c>
      <c r="H7236" s="231">
        <v>3.72541557E-3</v>
      </c>
    </row>
    <row r="7237" spans="1:8">
      <c r="A7237" s="227" t="s">
        <v>123</v>
      </c>
      <c r="B7237" s="227" t="s">
        <v>113</v>
      </c>
      <c r="C7237" s="227" t="s">
        <v>94</v>
      </c>
      <c r="D7237" s="230">
        <v>699</v>
      </c>
      <c r="E7237" s="231">
        <v>6.55806219E-3</v>
      </c>
      <c r="F7237" s="231">
        <v>1.23830979E-3</v>
      </c>
      <c r="G7237" s="231">
        <v>1.78494055E-3</v>
      </c>
      <c r="H7237" s="231">
        <v>3.5348113799999999E-3</v>
      </c>
    </row>
    <row r="7238" spans="1:8">
      <c r="A7238" s="227" t="s">
        <v>123</v>
      </c>
      <c r="B7238" s="227" t="s">
        <v>113</v>
      </c>
      <c r="C7238" s="227" t="s">
        <v>95</v>
      </c>
      <c r="D7238" s="230">
        <v>605</v>
      </c>
      <c r="E7238" s="231">
        <v>6.83031044E-3</v>
      </c>
      <c r="F7238" s="231">
        <v>7.5767116999999999E-4</v>
      </c>
      <c r="G7238" s="231">
        <v>1.65446103E-3</v>
      </c>
      <c r="H7238" s="231">
        <v>4.4181777600000001E-3</v>
      </c>
    </row>
    <row r="7239" spans="1:8">
      <c r="A7239" s="227" t="s">
        <v>123</v>
      </c>
      <c r="B7239" s="227" t="s">
        <v>113</v>
      </c>
      <c r="C7239" s="227" t="s">
        <v>96</v>
      </c>
      <c r="D7239" s="230">
        <v>1299</v>
      </c>
      <c r="E7239" s="231">
        <v>5.4745457099999997E-3</v>
      </c>
      <c r="F7239" s="231">
        <v>6.1739954000000004E-4</v>
      </c>
      <c r="G7239" s="231">
        <v>1.3227765399999999E-3</v>
      </c>
      <c r="H7239" s="231">
        <v>3.5343691500000001E-3</v>
      </c>
    </row>
    <row r="7240" spans="1:8">
      <c r="A7240" s="227" t="s">
        <v>123</v>
      </c>
      <c r="B7240" s="227" t="s">
        <v>113</v>
      </c>
      <c r="C7240" s="227" t="s">
        <v>97</v>
      </c>
      <c r="D7240" s="230">
        <v>348</v>
      </c>
      <c r="E7240" s="231">
        <v>6.6293167400000002E-3</v>
      </c>
      <c r="F7240" s="231">
        <v>7.5850071000000004E-4</v>
      </c>
      <c r="G7240" s="231">
        <v>2.3098257600000002E-3</v>
      </c>
      <c r="H7240" s="231">
        <v>3.5609898199999998E-3</v>
      </c>
    </row>
    <row r="7241" spans="1:8">
      <c r="A7241" s="227" t="s">
        <v>123</v>
      </c>
      <c r="B7241" s="227" t="s">
        <v>113</v>
      </c>
      <c r="C7241" s="227" t="s">
        <v>98</v>
      </c>
      <c r="D7241" s="230">
        <v>358</v>
      </c>
      <c r="E7241" s="231">
        <v>5.64976439E-3</v>
      </c>
      <c r="F7241" s="231">
        <v>2.6552451999999998E-4</v>
      </c>
      <c r="G7241" s="231">
        <v>1.48616908E-3</v>
      </c>
      <c r="H7241" s="231">
        <v>3.8888563499999999E-3</v>
      </c>
    </row>
    <row r="7242" spans="1:8">
      <c r="A7242" s="227" t="s">
        <v>123</v>
      </c>
      <c r="B7242" s="227" t="s">
        <v>113</v>
      </c>
      <c r="C7242" s="227" t="s">
        <v>99</v>
      </c>
      <c r="D7242" s="230">
        <v>2337</v>
      </c>
      <c r="E7242" s="231">
        <v>5.9329632400000002E-3</v>
      </c>
      <c r="F7242" s="231">
        <v>9.838158599999999E-4</v>
      </c>
      <c r="G7242" s="231">
        <v>8.6789683999999995E-4</v>
      </c>
      <c r="H7242" s="231">
        <v>4.0812500499999996E-3</v>
      </c>
    </row>
    <row r="7243" spans="1:8">
      <c r="A7243" s="227" t="s">
        <v>123</v>
      </c>
      <c r="B7243" s="227" t="s">
        <v>113</v>
      </c>
      <c r="C7243" s="227" t="s">
        <v>100</v>
      </c>
      <c r="D7243" s="230">
        <v>1426</v>
      </c>
      <c r="E7243" s="231">
        <v>6.7148457300000002E-3</v>
      </c>
      <c r="F7243" s="231">
        <v>8.5246358999999995E-4</v>
      </c>
      <c r="G7243" s="231">
        <v>1.43869126E-3</v>
      </c>
      <c r="H7243" s="231">
        <v>4.4236904200000001E-3</v>
      </c>
    </row>
    <row r="7244" spans="1:8">
      <c r="A7244" s="227" t="s">
        <v>123</v>
      </c>
      <c r="B7244" s="227" t="s">
        <v>113</v>
      </c>
      <c r="C7244" s="227" t="s">
        <v>101</v>
      </c>
      <c r="D7244" s="230">
        <v>505</v>
      </c>
      <c r="E7244" s="231">
        <v>6.9277821199999999E-3</v>
      </c>
      <c r="F7244" s="231">
        <v>7.5731091000000002E-4</v>
      </c>
      <c r="G7244" s="231">
        <v>2.4141453499999998E-3</v>
      </c>
      <c r="H7244" s="231">
        <v>3.7563253900000002E-3</v>
      </c>
    </row>
    <row r="7245" spans="1:8">
      <c r="A7245" s="227" t="s">
        <v>123</v>
      </c>
      <c r="B7245" s="227" t="s">
        <v>113</v>
      </c>
      <c r="C7245" s="227" t="s">
        <v>102</v>
      </c>
      <c r="D7245" s="230">
        <v>753</v>
      </c>
      <c r="E7245" s="231">
        <v>6.4360764299999998E-3</v>
      </c>
      <c r="F7245" s="231">
        <v>1.00111873E-3</v>
      </c>
      <c r="G7245" s="231">
        <v>1.05443941E-3</v>
      </c>
      <c r="H7245" s="231">
        <v>4.3805178099999998E-3</v>
      </c>
    </row>
    <row r="7246" spans="1:8">
      <c r="A7246" s="227" t="s">
        <v>123</v>
      </c>
      <c r="B7246" s="227" t="s">
        <v>113</v>
      </c>
      <c r="C7246" s="227" t="s">
        <v>103</v>
      </c>
      <c r="D7246" s="230">
        <v>3422</v>
      </c>
      <c r="E7246" s="231">
        <v>4.1354888099999999E-3</v>
      </c>
      <c r="F7246" s="231">
        <v>4.1195495000000002E-4</v>
      </c>
      <c r="G7246" s="231">
        <v>7.5278471000000003E-4</v>
      </c>
      <c r="H7246" s="231">
        <v>2.97074867E-3</v>
      </c>
    </row>
    <row r="7247" spans="1:8">
      <c r="A7247" s="227" t="s">
        <v>123</v>
      </c>
      <c r="B7247" s="227" t="s">
        <v>113</v>
      </c>
      <c r="C7247" s="227" t="s">
        <v>104</v>
      </c>
      <c r="D7247" s="230">
        <v>475</v>
      </c>
      <c r="E7247" s="231">
        <v>5.9780455699999999E-3</v>
      </c>
      <c r="F7247" s="231">
        <v>2.1169567E-4</v>
      </c>
      <c r="G7247" s="231">
        <v>1.76756799E-3</v>
      </c>
      <c r="H7247" s="231">
        <v>3.9987814399999998E-3</v>
      </c>
    </row>
    <row r="7248" spans="1:8">
      <c r="A7248" s="227" t="s">
        <v>123</v>
      </c>
      <c r="B7248" s="227" t="s">
        <v>113</v>
      </c>
      <c r="C7248" s="227" t="s">
        <v>105</v>
      </c>
      <c r="D7248" s="230">
        <v>4990</v>
      </c>
      <c r="E7248" s="231">
        <v>5.3665407100000001E-3</v>
      </c>
      <c r="F7248" s="231">
        <v>1.11738963E-3</v>
      </c>
      <c r="G7248" s="231">
        <v>9.1431914000000001E-4</v>
      </c>
      <c r="H7248" s="231">
        <v>3.3348314599999998E-3</v>
      </c>
    </row>
    <row r="7249" spans="1:8">
      <c r="A7249" s="227" t="s">
        <v>123</v>
      </c>
      <c r="B7249" s="227" t="s">
        <v>113</v>
      </c>
      <c r="C7249" s="227" t="s">
        <v>106</v>
      </c>
      <c r="D7249" s="230">
        <v>684</v>
      </c>
      <c r="E7249" s="231">
        <v>6.2138561599999996E-3</v>
      </c>
      <c r="F7249" s="231">
        <v>9.2430126000000003E-4</v>
      </c>
      <c r="G7249" s="231">
        <v>2.0107074799999998E-3</v>
      </c>
      <c r="H7249" s="231">
        <v>3.2788469599999998E-3</v>
      </c>
    </row>
    <row r="7250" spans="1:8">
      <c r="A7250" s="227" t="s">
        <v>123</v>
      </c>
      <c r="B7250" s="227" t="s">
        <v>113</v>
      </c>
      <c r="C7250" s="227" t="s">
        <v>107</v>
      </c>
      <c r="D7250" s="230">
        <v>4230</v>
      </c>
      <c r="E7250" s="231">
        <v>5.7411810199999996E-3</v>
      </c>
      <c r="F7250" s="231">
        <v>8.6903486999999997E-4</v>
      </c>
      <c r="G7250" s="231">
        <v>9.9474354999999994E-4</v>
      </c>
      <c r="H7250" s="231">
        <v>3.8774021300000002E-3</v>
      </c>
    </row>
    <row r="7251" spans="1:8">
      <c r="A7251" s="227" t="s">
        <v>124</v>
      </c>
      <c r="B7251" s="227" t="s">
        <v>113</v>
      </c>
      <c r="C7251" s="227" t="s">
        <v>58</v>
      </c>
      <c r="D7251" s="230">
        <v>84894</v>
      </c>
      <c r="E7251" s="231">
        <v>6.0480912400000001E-3</v>
      </c>
      <c r="F7251" s="231">
        <v>1.0717055199999999E-3</v>
      </c>
      <c r="G7251" s="231">
        <v>1.15286774E-3</v>
      </c>
      <c r="H7251" s="231">
        <v>3.8234422500000001E-3</v>
      </c>
    </row>
    <row r="7252" spans="1:8">
      <c r="A7252" s="227" t="s">
        <v>124</v>
      </c>
      <c r="B7252" s="227" t="s">
        <v>113</v>
      </c>
      <c r="C7252" s="227" t="s">
        <v>63</v>
      </c>
      <c r="D7252" s="230">
        <v>1362</v>
      </c>
      <c r="E7252" s="231">
        <v>6.4565060499999997E-3</v>
      </c>
      <c r="F7252" s="231">
        <v>1.4129885599999999E-3</v>
      </c>
      <c r="G7252" s="231">
        <v>1.3596900300000001E-3</v>
      </c>
      <c r="H7252" s="231">
        <v>3.6838270000000002E-3</v>
      </c>
    </row>
    <row r="7253" spans="1:8">
      <c r="A7253" s="227" t="s">
        <v>124</v>
      </c>
      <c r="B7253" s="227" t="s">
        <v>113</v>
      </c>
      <c r="C7253" s="227" t="s">
        <v>64</v>
      </c>
      <c r="D7253" s="230">
        <v>873</v>
      </c>
      <c r="E7253" s="231">
        <v>6.0782845200000003E-3</v>
      </c>
      <c r="F7253" s="231">
        <v>6.7271463999999997E-4</v>
      </c>
      <c r="G7253" s="231">
        <v>1.8689542E-3</v>
      </c>
      <c r="H7253" s="231">
        <v>3.5366152E-3</v>
      </c>
    </row>
    <row r="7254" spans="1:8">
      <c r="A7254" s="227" t="s">
        <v>124</v>
      </c>
      <c r="B7254" s="227" t="s">
        <v>113</v>
      </c>
      <c r="C7254" s="227" t="s">
        <v>65</v>
      </c>
      <c r="D7254" s="230">
        <v>819</v>
      </c>
      <c r="E7254" s="231">
        <v>6.1758211000000002E-3</v>
      </c>
      <c r="F7254" s="231">
        <v>1.0977279E-3</v>
      </c>
      <c r="G7254" s="231">
        <v>1.03218389E-3</v>
      </c>
      <c r="H7254" s="231">
        <v>4.04590885E-3</v>
      </c>
    </row>
    <row r="7255" spans="1:8">
      <c r="A7255" s="227" t="s">
        <v>124</v>
      </c>
      <c r="B7255" s="227" t="s">
        <v>113</v>
      </c>
      <c r="C7255" s="227" t="s">
        <v>66</v>
      </c>
      <c r="D7255" s="230">
        <v>931</v>
      </c>
      <c r="E7255" s="231">
        <v>7.5436729400000001E-3</v>
      </c>
      <c r="F7255" s="231">
        <v>1.4382929099999999E-3</v>
      </c>
      <c r="G7255" s="231">
        <v>1.3410383799999999E-3</v>
      </c>
      <c r="H7255" s="231">
        <v>4.7643411700000003E-3</v>
      </c>
    </row>
    <row r="7256" spans="1:8">
      <c r="A7256" s="227" t="s">
        <v>124</v>
      </c>
      <c r="B7256" s="227" t="s">
        <v>113</v>
      </c>
      <c r="C7256" s="227" t="s">
        <v>67</v>
      </c>
      <c r="D7256" s="230">
        <v>847</v>
      </c>
      <c r="E7256" s="231">
        <v>7.4994531499999999E-3</v>
      </c>
      <c r="F7256" s="231">
        <v>8.3297779999999999E-4</v>
      </c>
      <c r="G7256" s="231">
        <v>1.8354538599999999E-3</v>
      </c>
      <c r="H7256" s="231">
        <v>4.8310210200000004E-3</v>
      </c>
    </row>
    <row r="7257" spans="1:8">
      <c r="A7257" s="227" t="s">
        <v>124</v>
      </c>
      <c r="B7257" s="227" t="s">
        <v>113</v>
      </c>
      <c r="C7257" s="227" t="s">
        <v>68</v>
      </c>
      <c r="D7257" s="230">
        <v>1784</v>
      </c>
      <c r="E7257" s="231">
        <v>6.2908658399999998E-3</v>
      </c>
      <c r="F7257" s="231">
        <v>1.2347082300000001E-3</v>
      </c>
      <c r="G7257" s="231">
        <v>1.26366287E-3</v>
      </c>
      <c r="H7257" s="231">
        <v>3.7924942599999998E-3</v>
      </c>
    </row>
    <row r="7258" spans="1:8">
      <c r="A7258" s="227" t="s">
        <v>124</v>
      </c>
      <c r="B7258" s="227" t="s">
        <v>113</v>
      </c>
      <c r="C7258" s="227" t="s">
        <v>69</v>
      </c>
      <c r="D7258" s="230">
        <v>2684</v>
      </c>
      <c r="E7258" s="231">
        <v>4.3794629300000004E-3</v>
      </c>
      <c r="F7258" s="231">
        <v>7.8142656000000003E-4</v>
      </c>
      <c r="G7258" s="231">
        <v>5.977291E-4</v>
      </c>
      <c r="H7258" s="231">
        <v>3.0003067900000002E-3</v>
      </c>
    </row>
    <row r="7259" spans="1:8">
      <c r="A7259" s="227" t="s">
        <v>124</v>
      </c>
      <c r="B7259" s="227" t="s">
        <v>113</v>
      </c>
      <c r="C7259" s="227" t="s">
        <v>70</v>
      </c>
      <c r="D7259" s="230">
        <v>437</v>
      </c>
      <c r="E7259" s="231">
        <v>8.2963596200000007E-3</v>
      </c>
      <c r="F7259" s="231">
        <v>1.37482497E-3</v>
      </c>
      <c r="G7259" s="231">
        <v>1.9913761599999998E-3</v>
      </c>
      <c r="H7259" s="231">
        <v>4.9301580300000003E-3</v>
      </c>
    </row>
    <row r="7260" spans="1:8">
      <c r="A7260" s="227" t="s">
        <v>124</v>
      </c>
      <c r="B7260" s="227" t="s">
        <v>113</v>
      </c>
      <c r="C7260" s="227" t="s">
        <v>71</v>
      </c>
      <c r="D7260" s="230">
        <v>617</v>
      </c>
      <c r="E7260" s="231">
        <v>7.1734495199999998E-3</v>
      </c>
      <c r="F7260" s="231">
        <v>1.48682745E-3</v>
      </c>
      <c r="G7260" s="231">
        <v>1.7550008000000001E-3</v>
      </c>
      <c r="H7260" s="231">
        <v>3.9316207999999997E-3</v>
      </c>
    </row>
    <row r="7261" spans="1:8">
      <c r="A7261" s="227" t="s">
        <v>124</v>
      </c>
      <c r="B7261" s="227" t="s">
        <v>113</v>
      </c>
      <c r="C7261" s="227" t="s">
        <v>72</v>
      </c>
      <c r="D7261" s="230">
        <v>1132</v>
      </c>
      <c r="E7261" s="231">
        <v>5.9946544200000004E-3</v>
      </c>
      <c r="F7261" s="231">
        <v>4.5739041E-4</v>
      </c>
      <c r="G7261" s="231">
        <v>1.4532617800000001E-3</v>
      </c>
      <c r="H7261" s="231">
        <v>4.0840017799999998E-3</v>
      </c>
    </row>
    <row r="7262" spans="1:8">
      <c r="A7262" s="227" t="s">
        <v>124</v>
      </c>
      <c r="B7262" s="227" t="s">
        <v>113</v>
      </c>
      <c r="C7262" s="227" t="s">
        <v>73</v>
      </c>
      <c r="D7262" s="230">
        <v>1554</v>
      </c>
      <c r="E7262" s="231">
        <v>7.29486158E-3</v>
      </c>
      <c r="F7262" s="231">
        <v>1.21680436E-3</v>
      </c>
      <c r="G7262" s="231">
        <v>1.9766862699999999E-3</v>
      </c>
      <c r="H7262" s="231">
        <v>4.1013704799999998E-3</v>
      </c>
    </row>
    <row r="7263" spans="1:8">
      <c r="A7263" s="227" t="s">
        <v>124</v>
      </c>
      <c r="B7263" s="227" t="s">
        <v>113</v>
      </c>
      <c r="C7263" s="227" t="s">
        <v>74</v>
      </c>
      <c r="D7263" s="230">
        <v>1097</v>
      </c>
      <c r="E7263" s="231">
        <v>6.7587947899999997E-3</v>
      </c>
      <c r="F7263" s="231">
        <v>9.1520621000000003E-4</v>
      </c>
      <c r="G7263" s="231">
        <v>1.9291985E-3</v>
      </c>
      <c r="H7263" s="231">
        <v>3.9143896000000001E-3</v>
      </c>
    </row>
    <row r="7264" spans="1:8">
      <c r="A7264" s="227" t="s">
        <v>124</v>
      </c>
      <c r="B7264" s="227" t="s">
        <v>113</v>
      </c>
      <c r="C7264" s="227" t="s">
        <v>75</v>
      </c>
      <c r="D7264" s="230">
        <v>2271</v>
      </c>
      <c r="E7264" s="231">
        <v>5.7429778599999998E-3</v>
      </c>
      <c r="F7264" s="231">
        <v>6.8203429999999998E-4</v>
      </c>
      <c r="G7264" s="231">
        <v>1.20319381E-3</v>
      </c>
      <c r="H7264" s="231">
        <v>3.8577492400000001E-3</v>
      </c>
    </row>
    <row r="7265" spans="1:8">
      <c r="A7265" s="227" t="s">
        <v>124</v>
      </c>
      <c r="B7265" s="227" t="s">
        <v>113</v>
      </c>
      <c r="C7265" s="227" t="s">
        <v>76</v>
      </c>
      <c r="D7265" s="230">
        <v>577</v>
      </c>
      <c r="E7265" s="231">
        <v>5.68002175E-3</v>
      </c>
      <c r="F7265" s="231">
        <v>5.2560715000000004E-4</v>
      </c>
      <c r="G7265" s="231">
        <v>1.5621386900000001E-3</v>
      </c>
      <c r="H7265" s="231">
        <v>3.5922754199999999E-3</v>
      </c>
    </row>
    <row r="7266" spans="1:8">
      <c r="A7266" s="227" t="s">
        <v>124</v>
      </c>
      <c r="B7266" s="227" t="s">
        <v>113</v>
      </c>
      <c r="C7266" s="227" t="s">
        <v>77</v>
      </c>
      <c r="D7266" s="230">
        <v>1783</v>
      </c>
      <c r="E7266" s="231">
        <v>6.3486163100000001E-3</v>
      </c>
      <c r="F7266" s="231">
        <v>8.2082426999999995E-4</v>
      </c>
      <c r="G7266" s="231">
        <v>1.7732933100000001E-3</v>
      </c>
      <c r="H7266" s="231">
        <v>3.75449826E-3</v>
      </c>
    </row>
    <row r="7267" spans="1:8">
      <c r="A7267" s="227" t="s">
        <v>124</v>
      </c>
      <c r="B7267" s="227" t="s">
        <v>113</v>
      </c>
      <c r="C7267" s="227" t="s">
        <v>78</v>
      </c>
      <c r="D7267" s="230">
        <v>465</v>
      </c>
      <c r="E7267" s="231">
        <v>6.9149738800000004E-3</v>
      </c>
      <c r="F7267" s="231">
        <v>1.1527277600000001E-3</v>
      </c>
      <c r="G7267" s="231">
        <v>1.7043755100000001E-3</v>
      </c>
      <c r="H7267" s="231">
        <v>4.0578701200000003E-3</v>
      </c>
    </row>
    <row r="7268" spans="1:8">
      <c r="A7268" s="227" t="s">
        <v>124</v>
      </c>
      <c r="B7268" s="227" t="s">
        <v>113</v>
      </c>
      <c r="C7268" s="227" t="s">
        <v>79</v>
      </c>
      <c r="D7268" s="230">
        <v>9681</v>
      </c>
      <c r="E7268" s="231">
        <v>5.3677901400000002E-3</v>
      </c>
      <c r="F7268" s="231">
        <v>1.2027565899999999E-3</v>
      </c>
      <c r="G7268" s="231">
        <v>7.7771633E-4</v>
      </c>
      <c r="H7268" s="231">
        <v>3.3873167500000001E-3</v>
      </c>
    </row>
    <row r="7269" spans="1:8">
      <c r="A7269" s="227" t="s">
        <v>124</v>
      </c>
      <c r="B7269" s="227" t="s">
        <v>113</v>
      </c>
      <c r="C7269" s="227" t="s">
        <v>80</v>
      </c>
      <c r="D7269" s="230">
        <v>7895</v>
      </c>
      <c r="E7269" s="231">
        <v>5.8899089799999997E-3</v>
      </c>
      <c r="F7269" s="231">
        <v>1.0570902200000001E-3</v>
      </c>
      <c r="G7269" s="231">
        <v>8.5157600000000005E-4</v>
      </c>
      <c r="H7269" s="231">
        <v>3.98124228E-3</v>
      </c>
    </row>
    <row r="7270" spans="1:8">
      <c r="A7270" s="227" t="s">
        <v>124</v>
      </c>
      <c r="B7270" s="227" t="s">
        <v>113</v>
      </c>
      <c r="C7270" s="227" t="s">
        <v>119</v>
      </c>
      <c r="D7270" s="230">
        <v>1861</v>
      </c>
      <c r="E7270" s="231">
        <v>6.4099409000000001E-3</v>
      </c>
      <c r="F7270" s="231">
        <v>9.8691812999999995E-4</v>
      </c>
      <c r="G7270" s="231">
        <v>1.47544233E-3</v>
      </c>
      <c r="H7270" s="231">
        <v>3.9475799700000001E-3</v>
      </c>
    </row>
    <row r="7271" spans="1:8">
      <c r="A7271" s="227" t="s">
        <v>124</v>
      </c>
      <c r="B7271" s="227" t="s">
        <v>113</v>
      </c>
      <c r="C7271" s="227" t="s">
        <v>82</v>
      </c>
      <c r="D7271" s="230">
        <v>688</v>
      </c>
      <c r="E7271" s="231">
        <v>7.9033932499999997E-3</v>
      </c>
      <c r="F7271" s="231">
        <v>1.70342422E-3</v>
      </c>
      <c r="G7271" s="231">
        <v>1.63588073E-3</v>
      </c>
      <c r="H7271" s="231">
        <v>4.5640878199999999E-3</v>
      </c>
    </row>
    <row r="7272" spans="1:8">
      <c r="A7272" s="227" t="s">
        <v>124</v>
      </c>
      <c r="B7272" s="227" t="s">
        <v>113</v>
      </c>
      <c r="C7272" s="227" t="s">
        <v>83</v>
      </c>
      <c r="D7272" s="230">
        <v>951</v>
      </c>
      <c r="E7272" s="231">
        <v>5.9352482299999997E-3</v>
      </c>
      <c r="F7272" s="231">
        <v>1.0050577800000001E-3</v>
      </c>
      <c r="G7272" s="231">
        <v>1.2055898799999999E-3</v>
      </c>
      <c r="H7272" s="231">
        <v>3.7246000799999999E-3</v>
      </c>
    </row>
    <row r="7273" spans="1:8">
      <c r="A7273" s="227" t="s">
        <v>124</v>
      </c>
      <c r="B7273" s="227" t="s">
        <v>113</v>
      </c>
      <c r="C7273" s="227" t="s">
        <v>84</v>
      </c>
      <c r="D7273" s="230">
        <v>1971</v>
      </c>
      <c r="E7273" s="231">
        <v>5.4460390800000003E-3</v>
      </c>
      <c r="F7273" s="231">
        <v>9.1878510999999997E-4</v>
      </c>
      <c r="G7273" s="231">
        <v>1.2083601099999999E-3</v>
      </c>
      <c r="H7273" s="231">
        <v>3.31889339E-3</v>
      </c>
    </row>
    <row r="7274" spans="1:8">
      <c r="A7274" s="227" t="s">
        <v>124</v>
      </c>
      <c r="B7274" s="227" t="s">
        <v>113</v>
      </c>
      <c r="C7274" s="227" t="s">
        <v>86</v>
      </c>
      <c r="D7274" s="230">
        <v>7</v>
      </c>
      <c r="E7274" s="231">
        <v>8.6078039600000003E-3</v>
      </c>
      <c r="F7274" s="231">
        <v>6.6798917999999995E-4</v>
      </c>
      <c r="G7274" s="231">
        <v>3.5052907699999998E-3</v>
      </c>
      <c r="H7274" s="231">
        <v>4.4345236000000003E-3</v>
      </c>
    </row>
    <row r="7275" spans="1:8">
      <c r="A7275" s="227" t="s">
        <v>124</v>
      </c>
      <c r="B7275" s="227" t="s">
        <v>113</v>
      </c>
      <c r="C7275" s="227" t="s">
        <v>87</v>
      </c>
      <c r="D7275" s="230">
        <v>1911</v>
      </c>
      <c r="E7275" s="231">
        <v>5.5564698399999998E-3</v>
      </c>
      <c r="F7275" s="231">
        <v>4.0965898999999997E-4</v>
      </c>
      <c r="G7275" s="231">
        <v>1.21983812E-3</v>
      </c>
      <c r="H7275" s="231">
        <v>3.9269722499999998E-3</v>
      </c>
    </row>
    <row r="7276" spans="1:8">
      <c r="A7276" s="227" t="s">
        <v>124</v>
      </c>
      <c r="B7276" s="227" t="s">
        <v>113</v>
      </c>
      <c r="C7276" s="227" t="s">
        <v>88</v>
      </c>
      <c r="D7276" s="230">
        <v>3048</v>
      </c>
      <c r="E7276" s="231">
        <v>5.2451817800000002E-3</v>
      </c>
      <c r="F7276" s="231">
        <v>8.9571081999999995E-4</v>
      </c>
      <c r="G7276" s="231">
        <v>1.00413803E-3</v>
      </c>
      <c r="H7276" s="231">
        <v>3.3453324599999998E-3</v>
      </c>
    </row>
    <row r="7277" spans="1:8">
      <c r="A7277" s="227" t="s">
        <v>124</v>
      </c>
      <c r="B7277" s="227" t="s">
        <v>113</v>
      </c>
      <c r="C7277" s="227" t="s">
        <v>89</v>
      </c>
      <c r="D7277" s="230">
        <v>982</v>
      </c>
      <c r="E7277" s="231">
        <v>5.8355606999999999E-3</v>
      </c>
      <c r="F7277" s="231">
        <v>7.2963787999999995E-4</v>
      </c>
      <c r="G7277" s="231">
        <v>1.52831971E-3</v>
      </c>
      <c r="H7277" s="231">
        <v>3.5776026200000002E-3</v>
      </c>
    </row>
    <row r="7278" spans="1:8">
      <c r="A7278" s="227" t="s">
        <v>124</v>
      </c>
      <c r="B7278" s="227" t="s">
        <v>113</v>
      </c>
      <c r="C7278" s="227" t="s">
        <v>90</v>
      </c>
      <c r="D7278" s="230">
        <v>764</v>
      </c>
      <c r="E7278" s="231">
        <v>6.6839063400000003E-3</v>
      </c>
      <c r="F7278" s="231">
        <v>6.4870843999999999E-4</v>
      </c>
      <c r="G7278" s="231">
        <v>2.1194641999999998E-3</v>
      </c>
      <c r="H7278" s="231">
        <v>3.9157332300000002E-3</v>
      </c>
    </row>
    <row r="7279" spans="1:8">
      <c r="A7279" s="227" t="s">
        <v>124</v>
      </c>
      <c r="B7279" s="227" t="s">
        <v>113</v>
      </c>
      <c r="C7279" s="227" t="s">
        <v>91</v>
      </c>
      <c r="D7279" s="230">
        <v>5247</v>
      </c>
      <c r="E7279" s="231">
        <v>6.7915305400000001E-3</v>
      </c>
      <c r="F7279" s="231">
        <v>2.4991549099999998E-3</v>
      </c>
      <c r="G7279" s="231">
        <v>7.5143444000000002E-4</v>
      </c>
      <c r="H7279" s="231">
        <v>3.5409407E-3</v>
      </c>
    </row>
    <row r="7280" spans="1:8">
      <c r="A7280" s="227" t="s">
        <v>124</v>
      </c>
      <c r="B7280" s="227" t="s">
        <v>113</v>
      </c>
      <c r="C7280" s="227" t="s">
        <v>92</v>
      </c>
      <c r="D7280" s="230">
        <v>864</v>
      </c>
      <c r="E7280" s="231">
        <v>6.3104287500000003E-3</v>
      </c>
      <c r="F7280" s="231">
        <v>8.1230148999999997E-4</v>
      </c>
      <c r="G7280" s="231">
        <v>1.59795876E-3</v>
      </c>
      <c r="H7280" s="231">
        <v>3.9001680199999998E-3</v>
      </c>
    </row>
    <row r="7281" spans="1:8">
      <c r="A7281" s="227" t="s">
        <v>124</v>
      </c>
      <c r="B7281" s="227" t="s">
        <v>113</v>
      </c>
      <c r="C7281" s="227" t="s">
        <v>93</v>
      </c>
      <c r="D7281" s="230">
        <v>704</v>
      </c>
      <c r="E7281" s="231">
        <v>7.4162521400000002E-3</v>
      </c>
      <c r="F7281" s="231">
        <v>1.5757836399999999E-3</v>
      </c>
      <c r="G7281" s="231">
        <v>1.6731439500000001E-3</v>
      </c>
      <c r="H7281" s="231">
        <v>4.1673240399999999E-3</v>
      </c>
    </row>
    <row r="7282" spans="1:8">
      <c r="A7282" s="227" t="s">
        <v>124</v>
      </c>
      <c r="B7282" s="227" t="s">
        <v>113</v>
      </c>
      <c r="C7282" s="227" t="s">
        <v>94</v>
      </c>
      <c r="D7282" s="230">
        <v>864</v>
      </c>
      <c r="E7282" s="231">
        <v>6.5269603800000003E-3</v>
      </c>
      <c r="F7282" s="231">
        <v>1.21262515E-3</v>
      </c>
      <c r="G7282" s="231">
        <v>1.7378389499999999E-3</v>
      </c>
      <c r="H7282" s="231">
        <v>3.57649583E-3</v>
      </c>
    </row>
    <row r="7283" spans="1:8">
      <c r="A7283" s="227" t="s">
        <v>124</v>
      </c>
      <c r="B7283" s="227" t="s">
        <v>113</v>
      </c>
      <c r="C7283" s="227" t="s">
        <v>95</v>
      </c>
      <c r="D7283" s="230">
        <v>800</v>
      </c>
      <c r="E7283" s="231">
        <v>7.0781971000000001E-3</v>
      </c>
      <c r="F7283" s="231">
        <v>8.6521967E-4</v>
      </c>
      <c r="G7283" s="231">
        <v>1.5348087800000001E-3</v>
      </c>
      <c r="H7283" s="231">
        <v>4.6781681600000001E-3</v>
      </c>
    </row>
    <row r="7284" spans="1:8">
      <c r="A7284" s="227" t="s">
        <v>124</v>
      </c>
      <c r="B7284" s="227" t="s">
        <v>113</v>
      </c>
      <c r="C7284" s="227" t="s">
        <v>96</v>
      </c>
      <c r="D7284" s="230">
        <v>1485</v>
      </c>
      <c r="E7284" s="231">
        <v>6.0635597400000001E-3</v>
      </c>
      <c r="F7284" s="231">
        <v>7.4095873999999997E-4</v>
      </c>
      <c r="G7284" s="231">
        <v>1.3852956200000001E-3</v>
      </c>
      <c r="H7284" s="231">
        <v>3.9373049099999998E-3</v>
      </c>
    </row>
    <row r="7285" spans="1:8">
      <c r="A7285" s="227" t="s">
        <v>124</v>
      </c>
      <c r="B7285" s="227" t="s">
        <v>113</v>
      </c>
      <c r="C7285" s="227" t="s">
        <v>97</v>
      </c>
      <c r="D7285" s="230">
        <v>496</v>
      </c>
      <c r="E7285" s="231">
        <v>7.18374285E-3</v>
      </c>
      <c r="F7285" s="231">
        <v>9.4170002999999995E-4</v>
      </c>
      <c r="G7285" s="231">
        <v>2.35378373E-3</v>
      </c>
      <c r="H7285" s="231">
        <v>3.8882586000000001E-3</v>
      </c>
    </row>
    <row r="7286" spans="1:8">
      <c r="A7286" s="227" t="s">
        <v>124</v>
      </c>
      <c r="B7286" s="227" t="s">
        <v>113</v>
      </c>
      <c r="C7286" s="227" t="s">
        <v>98</v>
      </c>
      <c r="D7286" s="230">
        <v>545</v>
      </c>
      <c r="E7286" s="231">
        <v>5.9109537099999998E-3</v>
      </c>
      <c r="F7286" s="231">
        <v>2.0208948E-4</v>
      </c>
      <c r="G7286" s="231">
        <v>1.45092143E-3</v>
      </c>
      <c r="H7286" s="231">
        <v>4.2462196000000001E-3</v>
      </c>
    </row>
    <row r="7287" spans="1:8">
      <c r="A7287" s="227" t="s">
        <v>124</v>
      </c>
      <c r="B7287" s="227" t="s">
        <v>113</v>
      </c>
      <c r="C7287" s="227" t="s">
        <v>99</v>
      </c>
      <c r="D7287" s="230">
        <v>4081</v>
      </c>
      <c r="E7287" s="231">
        <v>6.6931271199999996E-3</v>
      </c>
      <c r="F7287" s="231">
        <v>1.03139128E-3</v>
      </c>
      <c r="G7287" s="231">
        <v>1.1373843899999999E-3</v>
      </c>
      <c r="H7287" s="231">
        <v>4.5243509800000003E-3</v>
      </c>
    </row>
    <row r="7288" spans="1:8">
      <c r="A7288" s="227" t="s">
        <v>124</v>
      </c>
      <c r="B7288" s="227" t="s">
        <v>113</v>
      </c>
      <c r="C7288" s="227" t="s">
        <v>100</v>
      </c>
      <c r="D7288" s="230">
        <v>1945</v>
      </c>
      <c r="E7288" s="231">
        <v>7.1795615599999996E-3</v>
      </c>
      <c r="F7288" s="231">
        <v>1.03914929E-3</v>
      </c>
      <c r="G7288" s="231">
        <v>1.3831402900000001E-3</v>
      </c>
      <c r="H7288" s="231">
        <v>4.7572714900000002E-3</v>
      </c>
    </row>
    <row r="7289" spans="1:8">
      <c r="A7289" s="227" t="s">
        <v>124</v>
      </c>
      <c r="B7289" s="227" t="s">
        <v>113</v>
      </c>
      <c r="C7289" s="227" t="s">
        <v>101</v>
      </c>
      <c r="D7289" s="230">
        <v>857</v>
      </c>
      <c r="E7289" s="231">
        <v>7.5235395599999996E-3</v>
      </c>
      <c r="F7289" s="231">
        <v>8.1098176000000001E-4</v>
      </c>
      <c r="G7289" s="231">
        <v>2.35912558E-3</v>
      </c>
      <c r="H7289" s="231">
        <v>4.3534317400000001E-3</v>
      </c>
    </row>
    <row r="7290" spans="1:8">
      <c r="A7290" s="227" t="s">
        <v>124</v>
      </c>
      <c r="B7290" s="227" t="s">
        <v>113</v>
      </c>
      <c r="C7290" s="227" t="s">
        <v>102</v>
      </c>
      <c r="D7290" s="230">
        <v>984</v>
      </c>
      <c r="E7290" s="231">
        <v>6.9674276799999999E-3</v>
      </c>
      <c r="F7290" s="231">
        <v>9.8943019999999998E-4</v>
      </c>
      <c r="G7290" s="231">
        <v>1.0503352200000001E-3</v>
      </c>
      <c r="H7290" s="231">
        <v>4.9276618000000001E-3</v>
      </c>
    </row>
    <row r="7291" spans="1:8">
      <c r="A7291" s="227" t="s">
        <v>124</v>
      </c>
      <c r="B7291" s="227" t="s">
        <v>113</v>
      </c>
      <c r="C7291" s="227" t="s">
        <v>103</v>
      </c>
      <c r="D7291" s="230">
        <v>4479</v>
      </c>
      <c r="E7291" s="231">
        <v>4.4399298299999997E-3</v>
      </c>
      <c r="F7291" s="231">
        <v>5.0562839999999996E-4</v>
      </c>
      <c r="G7291" s="231">
        <v>7.5942852999999998E-4</v>
      </c>
      <c r="H7291" s="231">
        <v>3.1748724200000001E-3</v>
      </c>
    </row>
    <row r="7292" spans="1:8">
      <c r="A7292" s="227" t="s">
        <v>124</v>
      </c>
      <c r="B7292" s="227" t="s">
        <v>113</v>
      </c>
      <c r="C7292" s="227" t="s">
        <v>104</v>
      </c>
      <c r="D7292" s="230">
        <v>605</v>
      </c>
      <c r="E7292" s="231">
        <v>6.4848864900000002E-3</v>
      </c>
      <c r="F7292" s="231">
        <v>4.5814177999999999E-4</v>
      </c>
      <c r="G7292" s="231">
        <v>1.7071087300000001E-3</v>
      </c>
      <c r="H7292" s="231">
        <v>4.3196355200000001E-3</v>
      </c>
    </row>
    <row r="7293" spans="1:8">
      <c r="A7293" s="227" t="s">
        <v>124</v>
      </c>
      <c r="B7293" s="227" t="s">
        <v>113</v>
      </c>
      <c r="C7293" s="227" t="s">
        <v>105</v>
      </c>
      <c r="D7293" s="230">
        <v>5584</v>
      </c>
      <c r="E7293" s="231">
        <v>5.6185971299999998E-3</v>
      </c>
      <c r="F7293" s="231">
        <v>1.22164493E-3</v>
      </c>
      <c r="G7293" s="231">
        <v>9.0925478999999995E-4</v>
      </c>
      <c r="H7293" s="231">
        <v>3.48769692E-3</v>
      </c>
    </row>
    <row r="7294" spans="1:8">
      <c r="A7294" s="227" t="s">
        <v>124</v>
      </c>
      <c r="B7294" s="227" t="s">
        <v>113</v>
      </c>
      <c r="C7294" s="227" t="s">
        <v>106</v>
      </c>
      <c r="D7294" s="230">
        <v>704</v>
      </c>
      <c r="E7294" s="231">
        <v>6.5240291100000002E-3</v>
      </c>
      <c r="F7294" s="231">
        <v>9.2500503E-4</v>
      </c>
      <c r="G7294" s="231">
        <v>2.00463267E-3</v>
      </c>
      <c r="H7294" s="231">
        <v>3.59439094E-3</v>
      </c>
    </row>
    <row r="7295" spans="1:8">
      <c r="A7295" s="227" t="s">
        <v>124</v>
      </c>
      <c r="B7295" s="227" t="s">
        <v>113</v>
      </c>
      <c r="C7295" s="227" t="s">
        <v>107</v>
      </c>
      <c r="D7295" s="230">
        <v>5658</v>
      </c>
      <c r="E7295" s="231">
        <v>6.3662089399999996E-3</v>
      </c>
      <c r="F7295" s="231">
        <v>1.00624256E-3</v>
      </c>
      <c r="G7295" s="231">
        <v>1.01844873E-3</v>
      </c>
      <c r="H7295" s="231">
        <v>4.3415171799999997E-3</v>
      </c>
    </row>
    <row r="7296" spans="1:8">
      <c r="A7296" s="227" t="s">
        <v>125</v>
      </c>
      <c r="B7296" s="227" t="s">
        <v>113</v>
      </c>
      <c r="C7296" s="227" t="s">
        <v>58</v>
      </c>
      <c r="D7296" s="230">
        <v>70755</v>
      </c>
      <c r="E7296" s="231">
        <v>6.2892302299999998E-3</v>
      </c>
      <c r="F7296" s="231">
        <v>1.2404187399999999E-3</v>
      </c>
      <c r="G7296" s="231">
        <v>1.15646527E-3</v>
      </c>
      <c r="H7296" s="231">
        <v>3.8922737699999999E-3</v>
      </c>
    </row>
    <row r="7297" spans="1:8">
      <c r="A7297" s="227" t="s">
        <v>125</v>
      </c>
      <c r="B7297" s="227" t="s">
        <v>113</v>
      </c>
      <c r="C7297" s="227" t="s">
        <v>63</v>
      </c>
      <c r="D7297" s="230">
        <v>1211</v>
      </c>
      <c r="E7297" s="231">
        <v>6.5431268000000001E-3</v>
      </c>
      <c r="F7297" s="231">
        <v>1.4535734799999999E-3</v>
      </c>
      <c r="G7297" s="231">
        <v>1.29988011E-3</v>
      </c>
      <c r="H7297" s="231">
        <v>3.78967275E-3</v>
      </c>
    </row>
    <row r="7298" spans="1:8">
      <c r="A7298" s="227" t="s">
        <v>125</v>
      </c>
      <c r="B7298" s="227" t="s">
        <v>113</v>
      </c>
      <c r="C7298" s="227" t="s">
        <v>64</v>
      </c>
      <c r="D7298" s="230">
        <v>826</v>
      </c>
      <c r="E7298" s="231">
        <v>6.2193270599999999E-3</v>
      </c>
      <c r="F7298" s="231">
        <v>7.0995571000000005E-4</v>
      </c>
      <c r="G7298" s="231">
        <v>1.8148033700000001E-3</v>
      </c>
      <c r="H7298" s="231">
        <v>3.6945675099999999E-3</v>
      </c>
    </row>
    <row r="7299" spans="1:8">
      <c r="A7299" s="227" t="s">
        <v>125</v>
      </c>
      <c r="B7299" s="227" t="s">
        <v>113</v>
      </c>
      <c r="C7299" s="227" t="s">
        <v>65</v>
      </c>
      <c r="D7299" s="230">
        <v>643</v>
      </c>
      <c r="E7299" s="231">
        <v>6.4049447399999997E-3</v>
      </c>
      <c r="F7299" s="231">
        <v>1.17839529E-3</v>
      </c>
      <c r="G7299" s="231">
        <v>1.00915822E-3</v>
      </c>
      <c r="H7299" s="231">
        <v>4.2173907500000002E-3</v>
      </c>
    </row>
    <row r="7300" spans="1:8">
      <c r="A7300" s="227" t="s">
        <v>125</v>
      </c>
      <c r="B7300" s="227" t="s">
        <v>113</v>
      </c>
      <c r="C7300" s="227" t="s">
        <v>66</v>
      </c>
      <c r="D7300" s="230">
        <v>806</v>
      </c>
      <c r="E7300" s="231">
        <v>7.1180553200000003E-3</v>
      </c>
      <c r="F7300" s="231">
        <v>1.2791503400000001E-3</v>
      </c>
      <c r="G7300" s="231">
        <v>1.2880678300000001E-3</v>
      </c>
      <c r="H7300" s="231">
        <v>4.5508366699999999E-3</v>
      </c>
    </row>
    <row r="7301" spans="1:8">
      <c r="A7301" s="227" t="s">
        <v>125</v>
      </c>
      <c r="B7301" s="227" t="s">
        <v>113</v>
      </c>
      <c r="C7301" s="227" t="s">
        <v>67</v>
      </c>
      <c r="D7301" s="230">
        <v>717</v>
      </c>
      <c r="E7301" s="231">
        <v>7.33295857E-3</v>
      </c>
      <c r="F7301" s="231">
        <v>7.8040228999999995E-4</v>
      </c>
      <c r="G7301" s="231">
        <v>1.67669082E-3</v>
      </c>
      <c r="H7301" s="231">
        <v>4.8758649800000001E-3</v>
      </c>
    </row>
    <row r="7302" spans="1:8">
      <c r="A7302" s="227" t="s">
        <v>125</v>
      </c>
      <c r="B7302" s="227" t="s">
        <v>113</v>
      </c>
      <c r="C7302" s="227" t="s">
        <v>68</v>
      </c>
      <c r="D7302" s="230">
        <v>1265</v>
      </c>
      <c r="E7302" s="231">
        <v>6.84746902E-3</v>
      </c>
      <c r="F7302" s="231">
        <v>1.4118629499999999E-3</v>
      </c>
      <c r="G7302" s="231">
        <v>1.4266118900000001E-3</v>
      </c>
      <c r="H7302" s="231">
        <v>4.0089936799999996E-3</v>
      </c>
    </row>
    <row r="7303" spans="1:8">
      <c r="A7303" s="227" t="s">
        <v>125</v>
      </c>
      <c r="B7303" s="227" t="s">
        <v>113</v>
      </c>
      <c r="C7303" s="227" t="s">
        <v>69</v>
      </c>
      <c r="D7303" s="230">
        <v>2284</v>
      </c>
      <c r="E7303" s="231">
        <v>4.6498789500000002E-3</v>
      </c>
      <c r="F7303" s="231">
        <v>7.8971241000000002E-4</v>
      </c>
      <c r="G7303" s="231">
        <v>6.1068419999999997E-4</v>
      </c>
      <c r="H7303" s="231">
        <v>3.2494818599999998E-3</v>
      </c>
    </row>
    <row r="7304" spans="1:8">
      <c r="A7304" s="227" t="s">
        <v>125</v>
      </c>
      <c r="B7304" s="227" t="s">
        <v>113</v>
      </c>
      <c r="C7304" s="227" t="s">
        <v>70</v>
      </c>
      <c r="D7304" s="230">
        <v>430</v>
      </c>
      <c r="E7304" s="231">
        <v>8.6666395100000009E-3</v>
      </c>
      <c r="F7304" s="231">
        <v>1.52158674E-3</v>
      </c>
      <c r="G7304" s="231">
        <v>2.0360139700000002E-3</v>
      </c>
      <c r="H7304" s="231">
        <v>5.1090383100000003E-3</v>
      </c>
    </row>
    <row r="7305" spans="1:8">
      <c r="A7305" s="227" t="s">
        <v>125</v>
      </c>
      <c r="B7305" s="227" t="s">
        <v>113</v>
      </c>
      <c r="C7305" s="227" t="s">
        <v>71</v>
      </c>
      <c r="D7305" s="230">
        <v>589</v>
      </c>
      <c r="E7305" s="231">
        <v>7.5981730600000004E-3</v>
      </c>
      <c r="F7305" s="231">
        <v>1.7534031900000001E-3</v>
      </c>
      <c r="G7305" s="231">
        <v>1.6576862000000001E-3</v>
      </c>
      <c r="H7305" s="231">
        <v>4.1870831799999996E-3</v>
      </c>
    </row>
    <row r="7306" spans="1:8">
      <c r="A7306" s="227" t="s">
        <v>125</v>
      </c>
      <c r="B7306" s="227" t="s">
        <v>113</v>
      </c>
      <c r="C7306" s="227" t="s">
        <v>72</v>
      </c>
      <c r="D7306" s="230">
        <v>972</v>
      </c>
      <c r="E7306" s="231">
        <v>6.28748451E-3</v>
      </c>
      <c r="F7306" s="231">
        <v>5.1872547000000001E-4</v>
      </c>
      <c r="G7306" s="231">
        <v>1.85157773E-3</v>
      </c>
      <c r="H7306" s="231">
        <v>3.9171808300000003E-3</v>
      </c>
    </row>
    <row r="7307" spans="1:8">
      <c r="A7307" s="227" t="s">
        <v>125</v>
      </c>
      <c r="B7307" s="227" t="s">
        <v>113</v>
      </c>
      <c r="C7307" s="227" t="s">
        <v>73</v>
      </c>
      <c r="D7307" s="230">
        <v>1306</v>
      </c>
      <c r="E7307" s="231">
        <v>7.4102519400000002E-3</v>
      </c>
      <c r="F7307" s="231">
        <v>1.3221737600000001E-3</v>
      </c>
      <c r="G7307" s="231">
        <v>1.8062199899999999E-3</v>
      </c>
      <c r="H7307" s="231">
        <v>4.2818576999999998E-3</v>
      </c>
    </row>
    <row r="7308" spans="1:8">
      <c r="A7308" s="227" t="s">
        <v>125</v>
      </c>
      <c r="B7308" s="227" t="s">
        <v>113</v>
      </c>
      <c r="C7308" s="227" t="s">
        <v>74</v>
      </c>
      <c r="D7308" s="230">
        <v>945</v>
      </c>
      <c r="E7308" s="231">
        <v>6.7019275400000003E-3</v>
      </c>
      <c r="F7308" s="231">
        <v>9.8258353000000003E-4</v>
      </c>
      <c r="G7308" s="231">
        <v>1.7441331200000001E-3</v>
      </c>
      <c r="H7308" s="231">
        <v>3.9752104199999999E-3</v>
      </c>
    </row>
    <row r="7309" spans="1:8">
      <c r="A7309" s="227" t="s">
        <v>125</v>
      </c>
      <c r="B7309" s="227" t="s">
        <v>113</v>
      </c>
      <c r="C7309" s="227" t="s">
        <v>75</v>
      </c>
      <c r="D7309" s="230">
        <v>1917</v>
      </c>
      <c r="E7309" s="231">
        <v>6.0226962999999998E-3</v>
      </c>
      <c r="F7309" s="231">
        <v>7.9492794E-4</v>
      </c>
      <c r="G7309" s="231">
        <v>1.2519981999999999E-3</v>
      </c>
      <c r="H7309" s="231">
        <v>3.9757696699999996E-3</v>
      </c>
    </row>
    <row r="7310" spans="1:8">
      <c r="A7310" s="227" t="s">
        <v>125</v>
      </c>
      <c r="B7310" s="227" t="s">
        <v>113</v>
      </c>
      <c r="C7310" s="227" t="s">
        <v>76</v>
      </c>
      <c r="D7310" s="230">
        <v>566</v>
      </c>
      <c r="E7310" s="231">
        <v>5.7957275799999999E-3</v>
      </c>
      <c r="F7310" s="231">
        <v>5.0639616000000001E-4</v>
      </c>
      <c r="G7310" s="231">
        <v>1.54172367E-3</v>
      </c>
      <c r="H7310" s="231">
        <v>3.74760723E-3</v>
      </c>
    </row>
    <row r="7311" spans="1:8">
      <c r="A7311" s="227" t="s">
        <v>125</v>
      </c>
      <c r="B7311" s="227" t="s">
        <v>113</v>
      </c>
      <c r="C7311" s="227" t="s">
        <v>77</v>
      </c>
      <c r="D7311" s="230">
        <v>1549</v>
      </c>
      <c r="E7311" s="231">
        <v>6.7337049E-3</v>
      </c>
      <c r="F7311" s="231">
        <v>9.4107882999999997E-4</v>
      </c>
      <c r="G7311" s="231">
        <v>1.95725862E-3</v>
      </c>
      <c r="H7311" s="231">
        <v>3.8353669599999998E-3</v>
      </c>
    </row>
    <row r="7312" spans="1:8">
      <c r="A7312" s="227" t="s">
        <v>125</v>
      </c>
      <c r="B7312" s="227" t="s">
        <v>113</v>
      </c>
      <c r="C7312" s="227" t="s">
        <v>78</v>
      </c>
      <c r="D7312" s="230">
        <v>381</v>
      </c>
      <c r="E7312" s="231">
        <v>6.9808068400000001E-3</v>
      </c>
      <c r="F7312" s="231">
        <v>1.2650065700000001E-3</v>
      </c>
      <c r="G7312" s="231">
        <v>1.6912727E-3</v>
      </c>
      <c r="H7312" s="231">
        <v>4.0245270799999996E-3</v>
      </c>
    </row>
    <row r="7313" spans="1:8">
      <c r="A7313" s="227" t="s">
        <v>125</v>
      </c>
      <c r="B7313" s="227" t="s">
        <v>113</v>
      </c>
      <c r="C7313" s="227" t="s">
        <v>79</v>
      </c>
      <c r="D7313" s="230">
        <v>8657</v>
      </c>
      <c r="E7313" s="231">
        <v>5.31957629E-3</v>
      </c>
      <c r="F7313" s="231">
        <v>1.2018517700000001E-3</v>
      </c>
      <c r="G7313" s="231">
        <v>7.8073035E-4</v>
      </c>
      <c r="H7313" s="231">
        <v>3.3369937000000001E-3</v>
      </c>
    </row>
    <row r="7314" spans="1:8">
      <c r="A7314" s="227" t="s">
        <v>125</v>
      </c>
      <c r="B7314" s="227" t="s">
        <v>113</v>
      </c>
      <c r="C7314" s="227" t="s">
        <v>80</v>
      </c>
      <c r="D7314" s="230">
        <v>6223</v>
      </c>
      <c r="E7314" s="231">
        <v>6.20908598E-3</v>
      </c>
      <c r="F7314" s="231">
        <v>1.61339927E-3</v>
      </c>
      <c r="G7314" s="231">
        <v>9.4273534000000004E-4</v>
      </c>
      <c r="H7314" s="231">
        <v>3.6529508799999998E-3</v>
      </c>
    </row>
    <row r="7315" spans="1:8">
      <c r="A7315" s="227" t="s">
        <v>125</v>
      </c>
      <c r="B7315" s="227" t="s">
        <v>113</v>
      </c>
      <c r="C7315" s="227" t="s">
        <v>119</v>
      </c>
      <c r="D7315" s="230">
        <v>1530</v>
      </c>
      <c r="E7315" s="231">
        <v>6.7265868499999997E-3</v>
      </c>
      <c r="F7315" s="231">
        <v>1.1519756700000001E-3</v>
      </c>
      <c r="G7315" s="231">
        <v>1.4842877699999999E-3</v>
      </c>
      <c r="H7315" s="231">
        <v>4.0903229300000002E-3</v>
      </c>
    </row>
    <row r="7316" spans="1:8">
      <c r="A7316" s="227" t="s">
        <v>125</v>
      </c>
      <c r="B7316" s="227" t="s">
        <v>113</v>
      </c>
      <c r="C7316" s="227" t="s">
        <v>82</v>
      </c>
      <c r="D7316" s="230">
        <v>561</v>
      </c>
      <c r="E7316" s="231">
        <v>7.8604052700000007E-3</v>
      </c>
      <c r="F7316" s="231">
        <v>1.8204922799999999E-3</v>
      </c>
      <c r="G7316" s="231">
        <v>1.60615527E-3</v>
      </c>
      <c r="H7316" s="231">
        <v>4.4337572699999998E-3</v>
      </c>
    </row>
    <row r="7317" spans="1:8">
      <c r="A7317" s="227" t="s">
        <v>125</v>
      </c>
      <c r="B7317" s="227" t="s">
        <v>113</v>
      </c>
      <c r="C7317" s="227" t="s">
        <v>83</v>
      </c>
      <c r="D7317" s="230">
        <v>962</v>
      </c>
      <c r="E7317" s="231">
        <v>6.0756667699999999E-3</v>
      </c>
      <c r="F7317" s="231">
        <v>1.04440955E-3</v>
      </c>
      <c r="G7317" s="231">
        <v>1.1776798399999999E-3</v>
      </c>
      <c r="H7317" s="231">
        <v>3.85357688E-3</v>
      </c>
    </row>
    <row r="7318" spans="1:8">
      <c r="A7318" s="227" t="s">
        <v>125</v>
      </c>
      <c r="B7318" s="227" t="s">
        <v>113</v>
      </c>
      <c r="C7318" s="227" t="s">
        <v>84</v>
      </c>
      <c r="D7318" s="230">
        <v>1392</v>
      </c>
      <c r="E7318" s="231">
        <v>5.9309061899999998E-3</v>
      </c>
      <c r="F7318" s="231">
        <v>1.00120706E-3</v>
      </c>
      <c r="G7318" s="231">
        <v>1.09323426E-3</v>
      </c>
      <c r="H7318" s="231">
        <v>3.8364644299999999E-3</v>
      </c>
    </row>
    <row r="7319" spans="1:8">
      <c r="A7319" s="227" t="s">
        <v>125</v>
      </c>
      <c r="B7319" s="227" t="s">
        <v>113</v>
      </c>
      <c r="C7319" s="227" t="s">
        <v>86</v>
      </c>
      <c r="D7319" s="230">
        <v>4</v>
      </c>
      <c r="E7319" s="231">
        <v>9.4675921799999996E-3</v>
      </c>
      <c r="F7319" s="231">
        <v>2.8993053699999998E-3</v>
      </c>
      <c r="G7319" s="231">
        <v>2.8182868E-3</v>
      </c>
      <c r="H7319" s="231">
        <v>3.7499998200000001E-3</v>
      </c>
    </row>
    <row r="7320" spans="1:8">
      <c r="A7320" s="227" t="s">
        <v>125</v>
      </c>
      <c r="B7320" s="227" t="s">
        <v>113</v>
      </c>
      <c r="C7320" s="227" t="s">
        <v>87</v>
      </c>
      <c r="D7320" s="230">
        <v>1549</v>
      </c>
      <c r="E7320" s="231">
        <v>5.5309650700000003E-3</v>
      </c>
      <c r="F7320" s="231">
        <v>4.0999396E-4</v>
      </c>
      <c r="G7320" s="231">
        <v>1.0917734199999999E-3</v>
      </c>
      <c r="H7320" s="231">
        <v>4.02919721E-3</v>
      </c>
    </row>
    <row r="7321" spans="1:8">
      <c r="A7321" s="227" t="s">
        <v>125</v>
      </c>
      <c r="B7321" s="227" t="s">
        <v>113</v>
      </c>
      <c r="C7321" s="227" t="s">
        <v>88</v>
      </c>
      <c r="D7321" s="230">
        <v>2467</v>
      </c>
      <c r="E7321" s="231">
        <v>5.8223501599999998E-3</v>
      </c>
      <c r="F7321" s="231">
        <v>1.42623346E-3</v>
      </c>
      <c r="G7321" s="231">
        <v>1.04021673E-3</v>
      </c>
      <c r="H7321" s="231">
        <v>3.3558994900000001E-3</v>
      </c>
    </row>
    <row r="7322" spans="1:8">
      <c r="A7322" s="227" t="s">
        <v>125</v>
      </c>
      <c r="B7322" s="227" t="s">
        <v>113</v>
      </c>
      <c r="C7322" s="227" t="s">
        <v>89</v>
      </c>
      <c r="D7322" s="230">
        <v>863</v>
      </c>
      <c r="E7322" s="231">
        <v>5.9337177200000004E-3</v>
      </c>
      <c r="F7322" s="231">
        <v>7.1779351999999997E-4</v>
      </c>
      <c r="G7322" s="231">
        <v>1.5559013400000001E-3</v>
      </c>
      <c r="H7322" s="231">
        <v>3.6600223899999999E-3</v>
      </c>
    </row>
    <row r="7323" spans="1:8">
      <c r="A7323" s="227" t="s">
        <v>125</v>
      </c>
      <c r="B7323" s="227" t="s">
        <v>113</v>
      </c>
      <c r="C7323" s="227" t="s">
        <v>90</v>
      </c>
      <c r="D7323" s="230">
        <v>647</v>
      </c>
      <c r="E7323" s="231">
        <v>7.4582472200000003E-3</v>
      </c>
      <c r="F7323" s="231">
        <v>1.0181604999999999E-3</v>
      </c>
      <c r="G7323" s="231">
        <v>1.9726370100000001E-3</v>
      </c>
      <c r="H7323" s="231">
        <v>4.4674492699999999E-3</v>
      </c>
    </row>
    <row r="7324" spans="1:8">
      <c r="A7324" s="227" t="s">
        <v>125</v>
      </c>
      <c r="B7324" s="227" t="s">
        <v>113</v>
      </c>
      <c r="C7324" s="227" t="s">
        <v>91</v>
      </c>
      <c r="D7324" s="230">
        <v>4042</v>
      </c>
      <c r="E7324" s="231">
        <v>6.4269009799999997E-3</v>
      </c>
      <c r="F7324" s="231">
        <v>2.2517642199999998E-3</v>
      </c>
      <c r="G7324" s="231">
        <v>5.7345189000000002E-4</v>
      </c>
      <c r="H7324" s="231">
        <v>3.6016843900000001E-3</v>
      </c>
    </row>
    <row r="7325" spans="1:8">
      <c r="A7325" s="227" t="s">
        <v>125</v>
      </c>
      <c r="B7325" s="227" t="s">
        <v>113</v>
      </c>
      <c r="C7325" s="227" t="s">
        <v>92</v>
      </c>
      <c r="D7325" s="230">
        <v>622</v>
      </c>
      <c r="E7325" s="231">
        <v>6.7262673199999998E-3</v>
      </c>
      <c r="F7325" s="231">
        <v>8.8575136000000002E-4</v>
      </c>
      <c r="G7325" s="231">
        <v>1.61733704E-3</v>
      </c>
      <c r="H7325" s="231">
        <v>4.2231784300000002E-3</v>
      </c>
    </row>
    <row r="7326" spans="1:8">
      <c r="A7326" s="227" t="s">
        <v>125</v>
      </c>
      <c r="B7326" s="227" t="s">
        <v>113</v>
      </c>
      <c r="C7326" s="227" t="s">
        <v>93</v>
      </c>
      <c r="D7326" s="230">
        <v>574</v>
      </c>
      <c r="E7326" s="231">
        <v>7.6533058300000002E-3</v>
      </c>
      <c r="F7326" s="231">
        <v>1.66702937E-3</v>
      </c>
      <c r="G7326" s="231">
        <v>1.7804916200000001E-3</v>
      </c>
      <c r="H7326" s="231">
        <v>4.20578438E-3</v>
      </c>
    </row>
    <row r="7327" spans="1:8">
      <c r="A7327" s="227" t="s">
        <v>125</v>
      </c>
      <c r="B7327" s="227" t="s">
        <v>113</v>
      </c>
      <c r="C7327" s="227" t="s">
        <v>94</v>
      </c>
      <c r="D7327" s="230">
        <v>737</v>
      </c>
      <c r="E7327" s="231">
        <v>6.7725605599999999E-3</v>
      </c>
      <c r="F7327" s="231">
        <v>1.1747761400000001E-3</v>
      </c>
      <c r="G7327" s="231">
        <v>1.75545857E-3</v>
      </c>
      <c r="H7327" s="231">
        <v>3.84232537E-3</v>
      </c>
    </row>
    <row r="7328" spans="1:8">
      <c r="A7328" s="227" t="s">
        <v>125</v>
      </c>
      <c r="B7328" s="227" t="s">
        <v>113</v>
      </c>
      <c r="C7328" s="227" t="s">
        <v>95</v>
      </c>
      <c r="D7328" s="230">
        <v>655</v>
      </c>
      <c r="E7328" s="231">
        <v>7.3646272700000001E-3</v>
      </c>
      <c r="F7328" s="231">
        <v>1.11703043E-3</v>
      </c>
      <c r="G7328" s="231">
        <v>1.12473471E-3</v>
      </c>
      <c r="H7328" s="231">
        <v>5.1228616700000002E-3</v>
      </c>
    </row>
    <row r="7329" spans="1:8">
      <c r="A7329" s="227" t="s">
        <v>125</v>
      </c>
      <c r="B7329" s="227" t="s">
        <v>113</v>
      </c>
      <c r="C7329" s="227" t="s">
        <v>96</v>
      </c>
      <c r="D7329" s="230">
        <v>1472</v>
      </c>
      <c r="E7329" s="231">
        <v>6.0800841799999996E-3</v>
      </c>
      <c r="F7329" s="231">
        <v>7.6936902999999999E-4</v>
      </c>
      <c r="G7329" s="231">
        <v>1.34483326E-3</v>
      </c>
      <c r="H7329" s="231">
        <v>3.9658814000000002E-3</v>
      </c>
    </row>
    <row r="7330" spans="1:8">
      <c r="A7330" s="227" t="s">
        <v>125</v>
      </c>
      <c r="B7330" s="227" t="s">
        <v>113</v>
      </c>
      <c r="C7330" s="227" t="s">
        <v>97</v>
      </c>
      <c r="D7330" s="230">
        <v>489</v>
      </c>
      <c r="E7330" s="231">
        <v>6.9648467599999998E-3</v>
      </c>
      <c r="F7330" s="231">
        <v>9.0618584E-4</v>
      </c>
      <c r="G7330" s="231">
        <v>2.3410633399999999E-3</v>
      </c>
      <c r="H7330" s="231">
        <v>3.7175970900000001E-3</v>
      </c>
    </row>
    <row r="7331" spans="1:8">
      <c r="A7331" s="227" t="s">
        <v>125</v>
      </c>
      <c r="B7331" s="227" t="s">
        <v>113</v>
      </c>
      <c r="C7331" s="227" t="s">
        <v>98</v>
      </c>
      <c r="D7331" s="230">
        <v>437</v>
      </c>
      <c r="E7331" s="231">
        <v>5.8775635400000002E-3</v>
      </c>
      <c r="F7331" s="231">
        <v>2.5253709000000002E-4</v>
      </c>
      <c r="G7331" s="231">
        <v>1.25723023E-3</v>
      </c>
      <c r="H7331" s="231">
        <v>4.3561422400000003E-3</v>
      </c>
    </row>
    <row r="7332" spans="1:8">
      <c r="A7332" s="227" t="s">
        <v>125</v>
      </c>
      <c r="B7332" s="227" t="s">
        <v>113</v>
      </c>
      <c r="C7332" s="227" t="s">
        <v>99</v>
      </c>
      <c r="D7332" s="230">
        <v>2791</v>
      </c>
      <c r="E7332" s="231">
        <v>7.5164547600000001E-3</v>
      </c>
      <c r="F7332" s="231">
        <v>1.3843021400000001E-3</v>
      </c>
      <c r="G7332" s="231">
        <v>1.3626054200000001E-3</v>
      </c>
      <c r="H7332" s="231">
        <v>4.7695467200000001E-3</v>
      </c>
    </row>
    <row r="7333" spans="1:8">
      <c r="A7333" s="227" t="s">
        <v>125</v>
      </c>
      <c r="B7333" s="227" t="s">
        <v>113</v>
      </c>
      <c r="C7333" s="227" t="s">
        <v>100</v>
      </c>
      <c r="D7333" s="230">
        <v>1586</v>
      </c>
      <c r="E7333" s="231">
        <v>8.3270936100000009E-3</v>
      </c>
      <c r="F7333" s="231">
        <v>1.7452183500000001E-3</v>
      </c>
      <c r="G7333" s="231">
        <v>1.23777618E-3</v>
      </c>
      <c r="H7333" s="231">
        <v>5.3440985899999996E-3</v>
      </c>
    </row>
    <row r="7334" spans="1:8">
      <c r="A7334" s="227" t="s">
        <v>125</v>
      </c>
      <c r="B7334" s="227" t="s">
        <v>113</v>
      </c>
      <c r="C7334" s="227" t="s">
        <v>101</v>
      </c>
      <c r="D7334" s="230">
        <v>653</v>
      </c>
      <c r="E7334" s="231">
        <v>7.6737172000000001E-3</v>
      </c>
      <c r="F7334" s="231">
        <v>8.3592086000000001E-4</v>
      </c>
      <c r="G7334" s="231">
        <v>2.4883725100000001E-3</v>
      </c>
      <c r="H7334" s="231">
        <v>4.3494233700000001E-3</v>
      </c>
    </row>
    <row r="7335" spans="1:8">
      <c r="A7335" s="227" t="s">
        <v>125</v>
      </c>
      <c r="B7335" s="227" t="s">
        <v>113</v>
      </c>
      <c r="C7335" s="227" t="s">
        <v>102</v>
      </c>
      <c r="D7335" s="230">
        <v>828</v>
      </c>
      <c r="E7335" s="231">
        <v>6.6953919399999999E-3</v>
      </c>
      <c r="F7335" s="231">
        <v>1.0798413100000001E-3</v>
      </c>
      <c r="G7335" s="231">
        <v>1.035488E-3</v>
      </c>
      <c r="H7335" s="231">
        <v>4.5800621499999996E-3</v>
      </c>
    </row>
    <row r="7336" spans="1:8">
      <c r="A7336" s="227" t="s">
        <v>125</v>
      </c>
      <c r="B7336" s="227" t="s">
        <v>113</v>
      </c>
      <c r="C7336" s="227" t="s">
        <v>103</v>
      </c>
      <c r="D7336" s="230">
        <v>3846</v>
      </c>
      <c r="E7336" s="231">
        <v>5.0554174800000002E-3</v>
      </c>
      <c r="F7336" s="231">
        <v>1.11613051E-3</v>
      </c>
      <c r="G7336" s="231">
        <v>6.2124103999999997E-4</v>
      </c>
      <c r="H7336" s="231">
        <v>3.3180454399999999E-3</v>
      </c>
    </row>
    <row r="7337" spans="1:8">
      <c r="A7337" s="227" t="s">
        <v>125</v>
      </c>
      <c r="B7337" s="227" t="s">
        <v>113</v>
      </c>
      <c r="C7337" s="227" t="s">
        <v>104</v>
      </c>
      <c r="D7337" s="230">
        <v>644</v>
      </c>
      <c r="E7337" s="231">
        <v>6.96142789E-3</v>
      </c>
      <c r="F7337" s="231">
        <v>9.3545092999999997E-4</v>
      </c>
      <c r="G7337" s="231">
        <v>1.6836141900000001E-3</v>
      </c>
      <c r="H7337" s="231">
        <v>4.3423623000000003E-3</v>
      </c>
    </row>
    <row r="7338" spans="1:8">
      <c r="A7338" s="227" t="s">
        <v>125</v>
      </c>
      <c r="B7338" s="227" t="s">
        <v>113</v>
      </c>
      <c r="C7338" s="227" t="s">
        <v>105</v>
      </c>
      <c r="D7338" s="230">
        <v>4474</v>
      </c>
      <c r="E7338" s="231">
        <v>6.1249950999999999E-3</v>
      </c>
      <c r="F7338" s="231">
        <v>1.4428035500000001E-3</v>
      </c>
      <c r="G7338" s="231">
        <v>9.4092489000000001E-4</v>
      </c>
      <c r="H7338" s="231">
        <v>3.7412661699999998E-3</v>
      </c>
    </row>
    <row r="7339" spans="1:8">
      <c r="A7339" s="227" t="s">
        <v>125</v>
      </c>
      <c r="B7339" s="227" t="s">
        <v>113</v>
      </c>
      <c r="C7339" s="227" t="s">
        <v>106</v>
      </c>
      <c r="D7339" s="230">
        <v>581</v>
      </c>
      <c r="E7339" s="231">
        <v>6.8676489200000003E-3</v>
      </c>
      <c r="F7339" s="231">
        <v>1.15680954E-3</v>
      </c>
      <c r="G7339" s="231">
        <v>1.9129691000000001E-3</v>
      </c>
      <c r="H7339" s="231">
        <v>3.7978698299999999E-3</v>
      </c>
    </row>
    <row r="7340" spans="1:8">
      <c r="A7340" s="227" t="s">
        <v>125</v>
      </c>
      <c r="B7340" s="227" t="s">
        <v>113</v>
      </c>
      <c r="C7340" s="227" t="s">
        <v>107</v>
      </c>
      <c r="D7340" s="230">
        <v>5062</v>
      </c>
      <c r="E7340" s="231">
        <v>6.6250665200000003E-3</v>
      </c>
      <c r="F7340" s="231">
        <v>1.1512337199999999E-3</v>
      </c>
      <c r="G7340" s="231">
        <v>1.1108502100000001E-3</v>
      </c>
      <c r="H7340" s="231">
        <v>4.3629821100000001E-3</v>
      </c>
    </row>
    <row r="7341" spans="1:8">
      <c r="A7341" s="227" t="s">
        <v>126</v>
      </c>
      <c r="B7341" s="227" t="s">
        <v>113</v>
      </c>
      <c r="C7341" s="227" t="s">
        <v>58</v>
      </c>
      <c r="D7341" s="230">
        <v>77359</v>
      </c>
      <c r="E7341" s="231">
        <v>6.4186342200000003E-3</v>
      </c>
      <c r="F7341" s="231">
        <v>1.24864095E-3</v>
      </c>
      <c r="G7341" s="231">
        <v>1.1587662700000001E-3</v>
      </c>
      <c r="H7341" s="231">
        <v>4.0111554499999997E-3</v>
      </c>
    </row>
    <row r="7342" spans="1:8">
      <c r="A7342" s="227" t="s">
        <v>126</v>
      </c>
      <c r="B7342" s="227" t="s">
        <v>113</v>
      </c>
      <c r="C7342" s="227" t="s">
        <v>63</v>
      </c>
      <c r="D7342" s="230">
        <v>1274</v>
      </c>
      <c r="E7342" s="231">
        <v>6.66377745E-3</v>
      </c>
      <c r="F7342" s="231">
        <v>1.51856552E-3</v>
      </c>
      <c r="G7342" s="231">
        <v>1.23678132E-3</v>
      </c>
      <c r="H7342" s="231">
        <v>3.9084301300000004E-3</v>
      </c>
    </row>
    <row r="7343" spans="1:8">
      <c r="A7343" s="227" t="s">
        <v>126</v>
      </c>
      <c r="B7343" s="227" t="s">
        <v>113</v>
      </c>
      <c r="C7343" s="227" t="s">
        <v>64</v>
      </c>
      <c r="D7343" s="230">
        <v>842</v>
      </c>
      <c r="E7343" s="231">
        <v>6.34168513E-3</v>
      </c>
      <c r="F7343" s="231">
        <v>7.4764096E-4</v>
      </c>
      <c r="G7343" s="231">
        <v>1.9240727400000001E-3</v>
      </c>
      <c r="H7343" s="231">
        <v>3.66997094E-3</v>
      </c>
    </row>
    <row r="7344" spans="1:8">
      <c r="A7344" s="227" t="s">
        <v>126</v>
      </c>
      <c r="B7344" s="227" t="s">
        <v>113</v>
      </c>
      <c r="C7344" s="227" t="s">
        <v>65</v>
      </c>
      <c r="D7344" s="230">
        <v>744</v>
      </c>
      <c r="E7344" s="231">
        <v>7.05638914E-3</v>
      </c>
      <c r="F7344" s="231">
        <v>1.36779396E-3</v>
      </c>
      <c r="G7344" s="231">
        <v>1.1017147099999999E-3</v>
      </c>
      <c r="H7344" s="231">
        <v>4.5868799899999998E-3</v>
      </c>
    </row>
    <row r="7345" spans="1:8">
      <c r="A7345" s="227" t="s">
        <v>126</v>
      </c>
      <c r="B7345" s="227" t="s">
        <v>113</v>
      </c>
      <c r="C7345" s="227" t="s">
        <v>66</v>
      </c>
      <c r="D7345" s="230">
        <v>874</v>
      </c>
      <c r="E7345" s="231">
        <v>7.5579760699999998E-3</v>
      </c>
      <c r="F7345" s="231">
        <v>1.49812725E-3</v>
      </c>
      <c r="G7345" s="231">
        <v>1.3201593000000001E-3</v>
      </c>
      <c r="H7345" s="231">
        <v>4.7396890299999999E-3</v>
      </c>
    </row>
    <row r="7346" spans="1:8">
      <c r="A7346" s="227" t="s">
        <v>126</v>
      </c>
      <c r="B7346" s="227" t="s">
        <v>113</v>
      </c>
      <c r="C7346" s="227" t="s">
        <v>67</v>
      </c>
      <c r="D7346" s="230">
        <v>950</v>
      </c>
      <c r="E7346" s="231">
        <v>7.0966980999999998E-3</v>
      </c>
      <c r="F7346" s="231">
        <v>7.7191740000000003E-4</v>
      </c>
      <c r="G7346" s="231">
        <v>1.4693223799999999E-3</v>
      </c>
      <c r="H7346" s="231">
        <v>4.8554578599999997E-3</v>
      </c>
    </row>
    <row r="7347" spans="1:8">
      <c r="A7347" s="227" t="s">
        <v>126</v>
      </c>
      <c r="B7347" s="227" t="s">
        <v>113</v>
      </c>
      <c r="C7347" s="227" t="s">
        <v>68</v>
      </c>
      <c r="D7347" s="230">
        <v>1579</v>
      </c>
      <c r="E7347" s="231">
        <v>6.9334272099999998E-3</v>
      </c>
      <c r="F7347" s="231">
        <v>1.60145872E-3</v>
      </c>
      <c r="G7347" s="231">
        <v>1.33321727E-3</v>
      </c>
      <c r="H7347" s="231">
        <v>3.9987507200000003E-3</v>
      </c>
    </row>
    <row r="7348" spans="1:8">
      <c r="A7348" s="227" t="s">
        <v>126</v>
      </c>
      <c r="B7348" s="227" t="s">
        <v>113</v>
      </c>
      <c r="C7348" s="227" t="s">
        <v>69</v>
      </c>
      <c r="D7348" s="230">
        <v>2199</v>
      </c>
      <c r="E7348" s="231">
        <v>5.5055694200000001E-3</v>
      </c>
      <c r="F7348" s="231">
        <v>9.5233711000000003E-4</v>
      </c>
      <c r="G7348" s="231">
        <v>7.1799237000000002E-4</v>
      </c>
      <c r="H7348" s="231">
        <v>3.8352394700000001E-3</v>
      </c>
    </row>
    <row r="7349" spans="1:8">
      <c r="A7349" s="227" t="s">
        <v>126</v>
      </c>
      <c r="B7349" s="227" t="s">
        <v>113</v>
      </c>
      <c r="C7349" s="227" t="s">
        <v>70</v>
      </c>
      <c r="D7349" s="230">
        <v>389</v>
      </c>
      <c r="E7349" s="231">
        <v>8.6994784700000008E-3</v>
      </c>
      <c r="F7349" s="231">
        <v>1.5339960100000001E-3</v>
      </c>
      <c r="G7349" s="231">
        <v>1.9720553800000001E-3</v>
      </c>
      <c r="H7349" s="231">
        <v>5.1934266300000002E-3</v>
      </c>
    </row>
    <row r="7350" spans="1:8">
      <c r="A7350" s="227" t="s">
        <v>126</v>
      </c>
      <c r="B7350" s="227" t="s">
        <v>113</v>
      </c>
      <c r="C7350" s="227" t="s">
        <v>71</v>
      </c>
      <c r="D7350" s="230">
        <v>545</v>
      </c>
      <c r="E7350" s="231">
        <v>6.6506538600000003E-3</v>
      </c>
      <c r="F7350" s="231">
        <v>5.9125444000000002E-4</v>
      </c>
      <c r="G7350" s="231">
        <v>1.8359239900000001E-3</v>
      </c>
      <c r="H7350" s="231">
        <v>4.2234749700000001E-3</v>
      </c>
    </row>
    <row r="7351" spans="1:8">
      <c r="A7351" s="227" t="s">
        <v>126</v>
      </c>
      <c r="B7351" s="227" t="s">
        <v>113</v>
      </c>
      <c r="C7351" s="227" t="s">
        <v>72</v>
      </c>
      <c r="D7351" s="230">
        <v>949</v>
      </c>
      <c r="E7351" s="231">
        <v>6.9547254999999999E-3</v>
      </c>
      <c r="F7351" s="231">
        <v>1.18664116E-3</v>
      </c>
      <c r="G7351" s="231">
        <v>2.0630388299999998E-3</v>
      </c>
      <c r="H7351" s="231">
        <v>3.70504504E-3</v>
      </c>
    </row>
    <row r="7352" spans="1:8">
      <c r="A7352" s="227" t="s">
        <v>126</v>
      </c>
      <c r="B7352" s="227" t="s">
        <v>113</v>
      </c>
      <c r="C7352" s="227" t="s">
        <v>73</v>
      </c>
      <c r="D7352" s="230">
        <v>1233</v>
      </c>
      <c r="E7352" s="231">
        <v>7.0907393699999998E-3</v>
      </c>
      <c r="F7352" s="231">
        <v>1.15479759E-3</v>
      </c>
      <c r="G7352" s="231">
        <v>1.7718844300000001E-3</v>
      </c>
      <c r="H7352" s="231">
        <v>4.1640568600000002E-3</v>
      </c>
    </row>
    <row r="7353" spans="1:8">
      <c r="A7353" s="227" t="s">
        <v>126</v>
      </c>
      <c r="B7353" s="227" t="s">
        <v>113</v>
      </c>
      <c r="C7353" s="227" t="s">
        <v>74</v>
      </c>
      <c r="D7353" s="230">
        <v>991</v>
      </c>
      <c r="E7353" s="231">
        <v>7.3298807300000001E-3</v>
      </c>
      <c r="F7353" s="231">
        <v>1.2969384E-3</v>
      </c>
      <c r="G7353" s="231">
        <v>1.7270011E-3</v>
      </c>
      <c r="H7353" s="231">
        <v>4.30594073E-3</v>
      </c>
    </row>
    <row r="7354" spans="1:8">
      <c r="A7354" s="227" t="s">
        <v>126</v>
      </c>
      <c r="B7354" s="227" t="s">
        <v>113</v>
      </c>
      <c r="C7354" s="227" t="s">
        <v>75</v>
      </c>
      <c r="D7354" s="230">
        <v>2068</v>
      </c>
      <c r="E7354" s="231">
        <v>6.3780197699999999E-3</v>
      </c>
      <c r="F7354" s="231">
        <v>9.4835744000000002E-4</v>
      </c>
      <c r="G7354" s="231">
        <v>1.32027812E-3</v>
      </c>
      <c r="H7354" s="231">
        <v>4.10938372E-3</v>
      </c>
    </row>
    <row r="7355" spans="1:8">
      <c r="A7355" s="227" t="s">
        <v>126</v>
      </c>
      <c r="B7355" s="227" t="s">
        <v>113</v>
      </c>
      <c r="C7355" s="227" t="s">
        <v>76</v>
      </c>
      <c r="D7355" s="230">
        <v>514</v>
      </c>
      <c r="E7355" s="231">
        <v>5.7913601899999998E-3</v>
      </c>
      <c r="F7355" s="231">
        <v>4.8838516000000005E-4</v>
      </c>
      <c r="G7355" s="231">
        <v>1.55022763E-3</v>
      </c>
      <c r="H7355" s="231">
        <v>3.7527469200000002E-3</v>
      </c>
    </row>
    <row r="7356" spans="1:8">
      <c r="A7356" s="227" t="s">
        <v>126</v>
      </c>
      <c r="B7356" s="227" t="s">
        <v>113</v>
      </c>
      <c r="C7356" s="227" t="s">
        <v>77</v>
      </c>
      <c r="D7356" s="230">
        <v>1862</v>
      </c>
      <c r="E7356" s="231">
        <v>6.7163876999999997E-3</v>
      </c>
      <c r="F7356" s="231">
        <v>9.3495744000000002E-4</v>
      </c>
      <c r="G7356" s="231">
        <v>1.9462219799999999E-3</v>
      </c>
      <c r="H7356" s="231">
        <v>3.8352078299999999E-3</v>
      </c>
    </row>
    <row r="7357" spans="1:8">
      <c r="A7357" s="227" t="s">
        <v>126</v>
      </c>
      <c r="B7357" s="227" t="s">
        <v>113</v>
      </c>
      <c r="C7357" s="227" t="s">
        <v>78</v>
      </c>
      <c r="D7357" s="230">
        <v>472</v>
      </c>
      <c r="E7357" s="231">
        <v>7.1351957200000002E-3</v>
      </c>
      <c r="F7357" s="231">
        <v>1.2378616900000001E-3</v>
      </c>
      <c r="G7357" s="231">
        <v>1.7211528599999999E-3</v>
      </c>
      <c r="H7357" s="231">
        <v>4.1761807200000004E-3</v>
      </c>
    </row>
    <row r="7358" spans="1:8">
      <c r="A7358" s="227" t="s">
        <v>126</v>
      </c>
      <c r="B7358" s="227" t="s">
        <v>113</v>
      </c>
      <c r="C7358" s="227" t="s">
        <v>79</v>
      </c>
      <c r="D7358" s="230">
        <v>9839</v>
      </c>
      <c r="E7358" s="231">
        <v>5.41162342E-3</v>
      </c>
      <c r="F7358" s="231">
        <v>1.20751953E-3</v>
      </c>
      <c r="G7358" s="231">
        <v>8.0013306000000005E-4</v>
      </c>
      <c r="H7358" s="231">
        <v>3.40397035E-3</v>
      </c>
    </row>
    <row r="7359" spans="1:8">
      <c r="A7359" s="227" t="s">
        <v>126</v>
      </c>
      <c r="B7359" s="227" t="s">
        <v>113</v>
      </c>
      <c r="C7359" s="227" t="s">
        <v>80</v>
      </c>
      <c r="D7359" s="230">
        <v>6944</v>
      </c>
      <c r="E7359" s="231">
        <v>5.9445068699999996E-3</v>
      </c>
      <c r="F7359" s="231">
        <v>1.50894133E-3</v>
      </c>
      <c r="G7359" s="231">
        <v>8.1705372000000004E-4</v>
      </c>
      <c r="H7359" s="231">
        <v>3.61851134E-3</v>
      </c>
    </row>
    <row r="7360" spans="1:8">
      <c r="A7360" s="227" t="s">
        <v>126</v>
      </c>
      <c r="B7360" s="227" t="s">
        <v>113</v>
      </c>
      <c r="C7360" s="227" t="s">
        <v>119</v>
      </c>
      <c r="D7360" s="230">
        <v>1516</v>
      </c>
      <c r="E7360" s="231">
        <v>7.9099021500000002E-3</v>
      </c>
      <c r="F7360" s="231">
        <v>1.50344603E-3</v>
      </c>
      <c r="G7360" s="231">
        <v>1.6534280099999999E-3</v>
      </c>
      <c r="H7360" s="231">
        <v>4.75302765E-3</v>
      </c>
    </row>
    <row r="7361" spans="1:8">
      <c r="A7361" s="227" t="s">
        <v>126</v>
      </c>
      <c r="B7361" s="227" t="s">
        <v>113</v>
      </c>
      <c r="C7361" s="227" t="s">
        <v>82</v>
      </c>
      <c r="D7361" s="230">
        <v>669</v>
      </c>
      <c r="E7361" s="231">
        <v>7.6951846599999998E-3</v>
      </c>
      <c r="F7361" s="231">
        <v>1.5717382499999999E-3</v>
      </c>
      <c r="G7361" s="231">
        <v>1.6517533500000001E-3</v>
      </c>
      <c r="H7361" s="231">
        <v>4.4716925899999996E-3</v>
      </c>
    </row>
    <row r="7362" spans="1:8">
      <c r="A7362" s="227" t="s">
        <v>126</v>
      </c>
      <c r="B7362" s="227" t="s">
        <v>113</v>
      </c>
      <c r="C7362" s="227" t="s">
        <v>83</v>
      </c>
      <c r="D7362" s="230">
        <v>1021</v>
      </c>
      <c r="E7362" s="231">
        <v>5.8554043100000003E-3</v>
      </c>
      <c r="F7362" s="231">
        <v>1.04073687E-3</v>
      </c>
      <c r="G7362" s="231">
        <v>1.13531327E-3</v>
      </c>
      <c r="H7362" s="231">
        <v>3.6793537E-3</v>
      </c>
    </row>
    <row r="7363" spans="1:8">
      <c r="A7363" s="227" t="s">
        <v>126</v>
      </c>
      <c r="B7363" s="227" t="s">
        <v>113</v>
      </c>
      <c r="C7363" s="227" t="s">
        <v>84</v>
      </c>
      <c r="D7363" s="230">
        <v>1727</v>
      </c>
      <c r="E7363" s="231">
        <v>6.0431944499999999E-3</v>
      </c>
      <c r="F7363" s="231">
        <v>9.1369483999999995E-4</v>
      </c>
      <c r="G7363" s="231">
        <v>1.2494301099999999E-3</v>
      </c>
      <c r="H7363" s="231">
        <v>3.8800690400000002E-3</v>
      </c>
    </row>
    <row r="7364" spans="1:8">
      <c r="A7364" s="227" t="s">
        <v>126</v>
      </c>
      <c r="B7364" s="227" t="s">
        <v>113</v>
      </c>
      <c r="C7364" s="227" t="s">
        <v>86</v>
      </c>
      <c r="D7364" s="230">
        <v>9</v>
      </c>
      <c r="E7364" s="231">
        <v>8.5570984499999999E-3</v>
      </c>
      <c r="F7364" s="231">
        <v>1.9675921999999998E-3</v>
      </c>
      <c r="G7364" s="231">
        <v>3.2934668099999999E-3</v>
      </c>
      <c r="H7364" s="231">
        <v>3.2960388799999998E-3</v>
      </c>
    </row>
    <row r="7365" spans="1:8">
      <c r="A7365" s="227" t="s">
        <v>126</v>
      </c>
      <c r="B7365" s="227" t="s">
        <v>113</v>
      </c>
      <c r="C7365" s="227" t="s">
        <v>87</v>
      </c>
      <c r="D7365" s="230">
        <v>1936</v>
      </c>
      <c r="E7365" s="231">
        <v>6.1155348399999998E-3</v>
      </c>
      <c r="F7365" s="231">
        <v>8.2773137999999995E-4</v>
      </c>
      <c r="G7365" s="231">
        <v>1.1191577199999999E-3</v>
      </c>
      <c r="H7365" s="231">
        <v>4.1686452600000002E-3</v>
      </c>
    </row>
    <row r="7366" spans="1:8">
      <c r="A7366" s="227" t="s">
        <v>126</v>
      </c>
      <c r="B7366" s="227" t="s">
        <v>113</v>
      </c>
      <c r="C7366" s="227" t="s">
        <v>88</v>
      </c>
      <c r="D7366" s="230">
        <v>2640</v>
      </c>
      <c r="E7366" s="231">
        <v>5.9060217900000003E-3</v>
      </c>
      <c r="F7366" s="231">
        <v>1.44208555E-3</v>
      </c>
      <c r="G7366" s="231">
        <v>1.05544133E-3</v>
      </c>
      <c r="H7366" s="231">
        <v>3.4084944300000002E-3</v>
      </c>
    </row>
    <row r="7367" spans="1:8">
      <c r="A7367" s="227" t="s">
        <v>126</v>
      </c>
      <c r="B7367" s="227" t="s">
        <v>113</v>
      </c>
      <c r="C7367" s="227" t="s">
        <v>89</v>
      </c>
      <c r="D7367" s="230">
        <v>813</v>
      </c>
      <c r="E7367" s="231">
        <v>6.3908247800000002E-3</v>
      </c>
      <c r="F7367" s="231">
        <v>1.1347857599999999E-3</v>
      </c>
      <c r="G7367" s="231">
        <v>1.6220357699999999E-3</v>
      </c>
      <c r="H7367" s="231">
        <v>3.6340027699999999E-3</v>
      </c>
    </row>
    <row r="7368" spans="1:8">
      <c r="A7368" s="227" t="s">
        <v>126</v>
      </c>
      <c r="B7368" s="227" t="s">
        <v>113</v>
      </c>
      <c r="C7368" s="227" t="s">
        <v>90</v>
      </c>
      <c r="D7368" s="230">
        <v>693</v>
      </c>
      <c r="E7368" s="231">
        <v>6.7994593100000004E-3</v>
      </c>
      <c r="F7368" s="231">
        <v>9.0701968999999996E-4</v>
      </c>
      <c r="G7368" s="231">
        <v>1.7516264800000001E-3</v>
      </c>
      <c r="H7368" s="231">
        <v>4.1408126399999998E-3</v>
      </c>
    </row>
    <row r="7369" spans="1:8">
      <c r="A7369" s="227" t="s">
        <v>126</v>
      </c>
      <c r="B7369" s="227" t="s">
        <v>113</v>
      </c>
      <c r="C7369" s="227" t="s">
        <v>91</v>
      </c>
      <c r="D7369" s="230">
        <v>4295</v>
      </c>
      <c r="E7369" s="231">
        <v>6.2697282300000004E-3</v>
      </c>
      <c r="F7369" s="231">
        <v>1.92995438E-3</v>
      </c>
      <c r="G7369" s="231">
        <v>5.5714792999999999E-4</v>
      </c>
      <c r="H7369" s="231">
        <v>3.7826254499999999E-3</v>
      </c>
    </row>
    <row r="7370" spans="1:8">
      <c r="A7370" s="227" t="s">
        <v>126</v>
      </c>
      <c r="B7370" s="227" t="s">
        <v>113</v>
      </c>
      <c r="C7370" s="227" t="s">
        <v>92</v>
      </c>
      <c r="D7370" s="230">
        <v>709</v>
      </c>
      <c r="E7370" s="231">
        <v>6.6531823899999998E-3</v>
      </c>
      <c r="F7370" s="231">
        <v>9.3464296999999999E-4</v>
      </c>
      <c r="G7370" s="231">
        <v>1.74241213E-3</v>
      </c>
      <c r="H7370" s="231">
        <v>3.9761267900000003E-3</v>
      </c>
    </row>
    <row r="7371" spans="1:8">
      <c r="A7371" s="227" t="s">
        <v>126</v>
      </c>
      <c r="B7371" s="227" t="s">
        <v>113</v>
      </c>
      <c r="C7371" s="227" t="s">
        <v>93</v>
      </c>
      <c r="D7371" s="230">
        <v>549</v>
      </c>
      <c r="E7371" s="231">
        <v>7.5019182399999997E-3</v>
      </c>
      <c r="F7371" s="231">
        <v>1.4891761999999999E-3</v>
      </c>
      <c r="G7371" s="231">
        <v>1.7605661100000001E-3</v>
      </c>
      <c r="H7371" s="231">
        <v>4.2521754199999996E-3</v>
      </c>
    </row>
    <row r="7372" spans="1:8">
      <c r="A7372" s="227" t="s">
        <v>126</v>
      </c>
      <c r="B7372" s="227" t="s">
        <v>113</v>
      </c>
      <c r="C7372" s="227" t="s">
        <v>94</v>
      </c>
      <c r="D7372" s="230">
        <v>711</v>
      </c>
      <c r="E7372" s="231">
        <v>6.5887571200000002E-3</v>
      </c>
      <c r="F7372" s="231">
        <v>1.1915759200000001E-3</v>
      </c>
      <c r="G7372" s="231">
        <v>1.55969985E-3</v>
      </c>
      <c r="H7372" s="231">
        <v>3.8374808799999998E-3</v>
      </c>
    </row>
    <row r="7373" spans="1:8">
      <c r="A7373" s="227" t="s">
        <v>126</v>
      </c>
      <c r="B7373" s="227" t="s">
        <v>113</v>
      </c>
      <c r="C7373" s="227" t="s">
        <v>95</v>
      </c>
      <c r="D7373" s="230">
        <v>745</v>
      </c>
      <c r="E7373" s="231">
        <v>7.2576588500000002E-3</v>
      </c>
      <c r="F7373" s="231">
        <v>1.0765595499999999E-3</v>
      </c>
      <c r="G7373" s="231">
        <v>1.1380497200000001E-3</v>
      </c>
      <c r="H7373" s="231">
        <v>5.0430490899999996E-3</v>
      </c>
    </row>
    <row r="7374" spans="1:8">
      <c r="A7374" s="227" t="s">
        <v>126</v>
      </c>
      <c r="B7374" s="227" t="s">
        <v>113</v>
      </c>
      <c r="C7374" s="227" t="s">
        <v>96</v>
      </c>
      <c r="D7374" s="230">
        <v>1256</v>
      </c>
      <c r="E7374" s="231">
        <v>6.9405370399999999E-3</v>
      </c>
      <c r="F7374" s="231">
        <v>1.1857341599999999E-3</v>
      </c>
      <c r="G7374" s="231">
        <v>1.6609070399999999E-3</v>
      </c>
      <c r="H7374" s="231">
        <v>4.0938953700000004E-3</v>
      </c>
    </row>
    <row r="7375" spans="1:8">
      <c r="A7375" s="227" t="s">
        <v>126</v>
      </c>
      <c r="B7375" s="227" t="s">
        <v>113</v>
      </c>
      <c r="C7375" s="227" t="s">
        <v>97</v>
      </c>
      <c r="D7375" s="230">
        <v>494</v>
      </c>
      <c r="E7375" s="231">
        <v>7.3834155600000003E-3</v>
      </c>
      <c r="F7375" s="231">
        <v>1.3999238400000001E-3</v>
      </c>
      <c r="G7375" s="231">
        <v>1.9003736999999999E-3</v>
      </c>
      <c r="H7375" s="231">
        <v>4.0831175400000003E-3</v>
      </c>
    </row>
    <row r="7376" spans="1:8">
      <c r="A7376" s="227" t="s">
        <v>126</v>
      </c>
      <c r="B7376" s="227" t="s">
        <v>113</v>
      </c>
      <c r="C7376" s="227" t="s">
        <v>98</v>
      </c>
      <c r="D7376" s="230">
        <v>468</v>
      </c>
      <c r="E7376" s="231">
        <v>5.8463415600000001E-3</v>
      </c>
      <c r="F7376" s="231">
        <v>2.1097933000000001E-4</v>
      </c>
      <c r="G7376" s="231">
        <v>1.43300863E-3</v>
      </c>
      <c r="H7376" s="231">
        <v>4.1906059699999996E-3</v>
      </c>
    </row>
    <row r="7377" spans="1:8">
      <c r="A7377" s="227" t="s">
        <v>126</v>
      </c>
      <c r="B7377" s="227" t="s">
        <v>113</v>
      </c>
      <c r="C7377" s="227" t="s">
        <v>99</v>
      </c>
      <c r="D7377" s="230">
        <v>3100</v>
      </c>
      <c r="E7377" s="231">
        <v>7.1736818099999997E-3</v>
      </c>
      <c r="F7377" s="231">
        <v>1.2996077300000001E-3</v>
      </c>
      <c r="G7377" s="231">
        <v>1.32640732E-3</v>
      </c>
      <c r="H7377" s="231">
        <v>4.5476662700000003E-3</v>
      </c>
    </row>
    <row r="7378" spans="1:8">
      <c r="A7378" s="227" t="s">
        <v>126</v>
      </c>
      <c r="B7378" s="227" t="s">
        <v>113</v>
      </c>
      <c r="C7378" s="227" t="s">
        <v>100</v>
      </c>
      <c r="D7378" s="230">
        <v>1598</v>
      </c>
      <c r="E7378" s="231">
        <v>8.2889126999999996E-3</v>
      </c>
      <c r="F7378" s="231">
        <v>1.5493177800000001E-3</v>
      </c>
      <c r="G7378" s="231">
        <v>1.15010637E-3</v>
      </c>
      <c r="H7378" s="231">
        <v>5.5894880699999998E-3</v>
      </c>
    </row>
    <row r="7379" spans="1:8">
      <c r="A7379" s="227" t="s">
        <v>126</v>
      </c>
      <c r="B7379" s="227" t="s">
        <v>113</v>
      </c>
      <c r="C7379" s="227" t="s">
        <v>101</v>
      </c>
      <c r="D7379" s="230">
        <v>698</v>
      </c>
      <c r="E7379" s="231">
        <v>7.6128884399999999E-3</v>
      </c>
      <c r="F7379" s="231">
        <v>8.0778059000000005E-4</v>
      </c>
      <c r="G7379" s="231">
        <v>2.3584412100000002E-3</v>
      </c>
      <c r="H7379" s="231">
        <v>4.4466661700000003E-3</v>
      </c>
    </row>
    <row r="7380" spans="1:8">
      <c r="A7380" s="227" t="s">
        <v>126</v>
      </c>
      <c r="B7380" s="227" t="s">
        <v>113</v>
      </c>
      <c r="C7380" s="227" t="s">
        <v>102</v>
      </c>
      <c r="D7380" s="230">
        <v>1070</v>
      </c>
      <c r="E7380" s="231">
        <v>7.0092265699999998E-3</v>
      </c>
      <c r="F7380" s="231">
        <v>1.1947687099999999E-3</v>
      </c>
      <c r="G7380" s="231">
        <v>1.06350574E-3</v>
      </c>
      <c r="H7380" s="231">
        <v>4.7509516499999998E-3</v>
      </c>
    </row>
    <row r="7381" spans="1:8">
      <c r="A7381" s="227" t="s">
        <v>126</v>
      </c>
      <c r="B7381" s="227" t="s">
        <v>113</v>
      </c>
      <c r="C7381" s="227" t="s">
        <v>103</v>
      </c>
      <c r="D7381" s="230">
        <v>3911</v>
      </c>
      <c r="E7381" s="231">
        <v>6.1243185099999998E-3</v>
      </c>
      <c r="F7381" s="231">
        <v>1.0872435899999999E-3</v>
      </c>
      <c r="G7381" s="231">
        <v>6.5962728000000005E-4</v>
      </c>
      <c r="H7381" s="231">
        <v>4.3774471499999999E-3</v>
      </c>
    </row>
    <row r="7382" spans="1:8">
      <c r="A7382" s="227" t="s">
        <v>126</v>
      </c>
      <c r="B7382" s="227" t="s">
        <v>113</v>
      </c>
      <c r="C7382" s="227" t="s">
        <v>104</v>
      </c>
      <c r="D7382" s="230">
        <v>649</v>
      </c>
      <c r="E7382" s="231">
        <v>6.5744840000000002E-3</v>
      </c>
      <c r="F7382" s="231">
        <v>8.0331895999999998E-4</v>
      </c>
      <c r="G7382" s="231">
        <v>1.5467347599999999E-3</v>
      </c>
      <c r="H7382" s="231">
        <v>4.2244297900000003E-3</v>
      </c>
    </row>
    <row r="7383" spans="1:8">
      <c r="A7383" s="227" t="s">
        <v>126</v>
      </c>
      <c r="B7383" s="227" t="s">
        <v>113</v>
      </c>
      <c r="C7383" s="227" t="s">
        <v>105</v>
      </c>
      <c r="D7383" s="230">
        <v>6157</v>
      </c>
      <c r="E7383" s="231">
        <v>6.24025851E-3</v>
      </c>
      <c r="F7383" s="231">
        <v>1.24979298E-3</v>
      </c>
      <c r="G7383" s="231">
        <v>8.9438413000000004E-4</v>
      </c>
      <c r="H7383" s="231">
        <v>4.09608092E-3</v>
      </c>
    </row>
    <row r="7384" spans="1:8">
      <c r="A7384" s="227" t="s">
        <v>126</v>
      </c>
      <c r="B7384" s="227" t="s">
        <v>113</v>
      </c>
      <c r="C7384" s="227" t="s">
        <v>106</v>
      </c>
      <c r="D7384" s="230">
        <v>656</v>
      </c>
      <c r="E7384" s="231">
        <v>6.4511522299999999E-3</v>
      </c>
      <c r="F7384" s="231">
        <v>1.02051198E-3</v>
      </c>
      <c r="G7384" s="231">
        <v>1.6172648799999999E-3</v>
      </c>
      <c r="H7384" s="231">
        <v>3.81337487E-3</v>
      </c>
    </row>
    <row r="7385" spans="1:8">
      <c r="A7385" s="227" t="s">
        <v>126</v>
      </c>
      <c r="B7385" s="227" t="s">
        <v>113</v>
      </c>
      <c r="C7385" s="227" t="s">
        <v>107</v>
      </c>
      <c r="D7385" s="230">
        <v>5001</v>
      </c>
      <c r="E7385" s="231">
        <v>6.7548316600000002E-3</v>
      </c>
      <c r="F7385" s="231">
        <v>1.31234146E-3</v>
      </c>
      <c r="G7385" s="231">
        <v>1.33662595E-3</v>
      </c>
      <c r="H7385" s="231">
        <v>4.1058637699999999E-3</v>
      </c>
    </row>
    <row r="7386" spans="1:8">
      <c r="A7386" s="227" t="s">
        <v>127</v>
      </c>
      <c r="B7386" s="227" t="s">
        <v>113</v>
      </c>
      <c r="C7386" s="227" t="s">
        <v>58</v>
      </c>
      <c r="D7386" s="230">
        <v>76411</v>
      </c>
      <c r="E7386" s="231">
        <v>6.3534078600000002E-3</v>
      </c>
      <c r="F7386" s="231">
        <v>1.2247752399999999E-3</v>
      </c>
      <c r="G7386" s="231">
        <v>1.12337429E-3</v>
      </c>
      <c r="H7386" s="231">
        <v>4.0051954400000004E-3</v>
      </c>
    </row>
    <row r="7387" spans="1:8">
      <c r="A7387" s="227" t="s">
        <v>127</v>
      </c>
      <c r="B7387" s="227" t="s">
        <v>113</v>
      </c>
      <c r="C7387" s="227" t="s">
        <v>63</v>
      </c>
      <c r="D7387" s="230">
        <v>1118</v>
      </c>
      <c r="E7387" s="231">
        <v>6.7850470499999996E-3</v>
      </c>
      <c r="F7387" s="231">
        <v>1.64628239E-3</v>
      </c>
      <c r="G7387" s="231">
        <v>1.18878553E-3</v>
      </c>
      <c r="H7387" s="231">
        <v>3.9499786399999999E-3</v>
      </c>
    </row>
    <row r="7388" spans="1:8">
      <c r="A7388" s="227" t="s">
        <v>127</v>
      </c>
      <c r="B7388" s="227" t="s">
        <v>113</v>
      </c>
      <c r="C7388" s="227" t="s">
        <v>64</v>
      </c>
      <c r="D7388" s="230">
        <v>913</v>
      </c>
      <c r="E7388" s="231">
        <v>6.6518470299999997E-3</v>
      </c>
      <c r="F7388" s="231">
        <v>8.7980687000000001E-4</v>
      </c>
      <c r="G7388" s="231">
        <v>2.04371755E-3</v>
      </c>
      <c r="H7388" s="231">
        <v>3.72832213E-3</v>
      </c>
    </row>
    <row r="7389" spans="1:8">
      <c r="A7389" s="227" t="s">
        <v>127</v>
      </c>
      <c r="B7389" s="227" t="s">
        <v>113</v>
      </c>
      <c r="C7389" s="227" t="s">
        <v>65</v>
      </c>
      <c r="D7389" s="230">
        <v>691</v>
      </c>
      <c r="E7389" s="231">
        <v>6.5567043500000003E-3</v>
      </c>
      <c r="F7389" s="231">
        <v>9.8537053999999996E-4</v>
      </c>
      <c r="G7389" s="231">
        <v>1.0005960399999999E-3</v>
      </c>
      <c r="H7389" s="231">
        <v>4.5707372699999999E-3</v>
      </c>
    </row>
    <row r="7390" spans="1:8">
      <c r="A7390" s="227" t="s">
        <v>127</v>
      </c>
      <c r="B7390" s="227" t="s">
        <v>113</v>
      </c>
      <c r="C7390" s="227" t="s">
        <v>66</v>
      </c>
      <c r="D7390" s="230">
        <v>826</v>
      </c>
      <c r="E7390" s="231">
        <v>6.9769945299999999E-3</v>
      </c>
      <c r="F7390" s="231">
        <v>1.02375883E-3</v>
      </c>
      <c r="G7390" s="231">
        <v>1.09213836E-3</v>
      </c>
      <c r="H7390" s="231">
        <v>4.8610968499999997E-3</v>
      </c>
    </row>
    <row r="7391" spans="1:8">
      <c r="A7391" s="227" t="s">
        <v>127</v>
      </c>
      <c r="B7391" s="227" t="s">
        <v>113</v>
      </c>
      <c r="C7391" s="227" t="s">
        <v>67</v>
      </c>
      <c r="D7391" s="230">
        <v>852</v>
      </c>
      <c r="E7391" s="231">
        <v>7.2083792899999997E-3</v>
      </c>
      <c r="F7391" s="231">
        <v>7.9556791E-4</v>
      </c>
      <c r="G7391" s="231">
        <v>1.44705788E-3</v>
      </c>
      <c r="H7391" s="231">
        <v>4.9657529899999999E-3</v>
      </c>
    </row>
    <row r="7392" spans="1:8">
      <c r="A7392" s="227" t="s">
        <v>127</v>
      </c>
      <c r="B7392" s="227" t="s">
        <v>113</v>
      </c>
      <c r="C7392" s="227" t="s">
        <v>68</v>
      </c>
      <c r="D7392" s="230">
        <v>1306</v>
      </c>
      <c r="E7392" s="231">
        <v>7.0263932600000004E-3</v>
      </c>
      <c r="F7392" s="231">
        <v>1.5197217700000001E-3</v>
      </c>
      <c r="G7392" s="231">
        <v>1.50701332E-3</v>
      </c>
      <c r="H7392" s="231">
        <v>3.9996576800000001E-3</v>
      </c>
    </row>
    <row r="7393" spans="1:8">
      <c r="A7393" s="227" t="s">
        <v>127</v>
      </c>
      <c r="B7393" s="227" t="s">
        <v>113</v>
      </c>
      <c r="C7393" s="227" t="s">
        <v>69</v>
      </c>
      <c r="D7393" s="230">
        <v>1876</v>
      </c>
      <c r="E7393" s="231">
        <v>5.0924196100000001E-3</v>
      </c>
      <c r="F7393" s="231">
        <v>9.2741255000000004E-4</v>
      </c>
      <c r="G7393" s="231">
        <v>6.3519184999999998E-4</v>
      </c>
      <c r="H7393" s="231">
        <v>3.5298147200000002E-3</v>
      </c>
    </row>
    <row r="7394" spans="1:8">
      <c r="A7394" s="227" t="s">
        <v>127</v>
      </c>
      <c r="B7394" s="227" t="s">
        <v>113</v>
      </c>
      <c r="C7394" s="227" t="s">
        <v>70</v>
      </c>
      <c r="D7394" s="230">
        <v>365</v>
      </c>
      <c r="E7394" s="231">
        <v>8.8424972000000004E-3</v>
      </c>
      <c r="F7394" s="231">
        <v>1.9406707400000001E-3</v>
      </c>
      <c r="G7394" s="231">
        <v>2.1838848299999998E-3</v>
      </c>
      <c r="H7394" s="231">
        <v>4.71794116E-3</v>
      </c>
    </row>
    <row r="7395" spans="1:8">
      <c r="A7395" s="227" t="s">
        <v>127</v>
      </c>
      <c r="B7395" s="227" t="s">
        <v>113</v>
      </c>
      <c r="C7395" s="227" t="s">
        <v>71</v>
      </c>
      <c r="D7395" s="230">
        <v>498</v>
      </c>
      <c r="E7395" s="231">
        <v>7.4869614800000001E-3</v>
      </c>
      <c r="F7395" s="231">
        <v>1.64814326E-3</v>
      </c>
      <c r="G7395" s="231">
        <v>1.5176676600000001E-3</v>
      </c>
      <c r="H7395" s="231">
        <v>4.3211501099999997E-3</v>
      </c>
    </row>
    <row r="7396" spans="1:8">
      <c r="A7396" s="227" t="s">
        <v>127</v>
      </c>
      <c r="B7396" s="227" t="s">
        <v>113</v>
      </c>
      <c r="C7396" s="227" t="s">
        <v>72</v>
      </c>
      <c r="D7396" s="230">
        <v>855</v>
      </c>
      <c r="E7396" s="231">
        <v>7.4297837100000003E-3</v>
      </c>
      <c r="F7396" s="231">
        <v>1.7459792900000001E-3</v>
      </c>
      <c r="G7396" s="231">
        <v>1.9711931700000002E-3</v>
      </c>
      <c r="H7396" s="231">
        <v>3.7126107599999999E-3</v>
      </c>
    </row>
    <row r="7397" spans="1:8">
      <c r="A7397" s="227" t="s">
        <v>127</v>
      </c>
      <c r="B7397" s="227" t="s">
        <v>113</v>
      </c>
      <c r="C7397" s="227" t="s">
        <v>73</v>
      </c>
      <c r="D7397" s="230">
        <v>1329</v>
      </c>
      <c r="E7397" s="231">
        <v>7.0157262099999999E-3</v>
      </c>
      <c r="F7397" s="231">
        <v>1.0345948299999999E-3</v>
      </c>
      <c r="G7397" s="231">
        <v>1.9021626900000001E-3</v>
      </c>
      <c r="H7397" s="231">
        <v>4.0789682099999997E-3</v>
      </c>
    </row>
    <row r="7398" spans="1:8">
      <c r="A7398" s="227" t="s">
        <v>127</v>
      </c>
      <c r="B7398" s="227" t="s">
        <v>113</v>
      </c>
      <c r="C7398" s="227" t="s">
        <v>74</v>
      </c>
      <c r="D7398" s="230">
        <v>930</v>
      </c>
      <c r="E7398" s="231">
        <v>7.1633684499999998E-3</v>
      </c>
      <c r="F7398" s="231">
        <v>1.13829129E-3</v>
      </c>
      <c r="G7398" s="231">
        <v>1.62695366E-3</v>
      </c>
      <c r="H7398" s="231">
        <v>4.3981230200000002E-3</v>
      </c>
    </row>
    <row r="7399" spans="1:8">
      <c r="A7399" s="227" t="s">
        <v>127</v>
      </c>
      <c r="B7399" s="227" t="s">
        <v>113</v>
      </c>
      <c r="C7399" s="227" t="s">
        <v>75</v>
      </c>
      <c r="D7399" s="230">
        <v>2062</v>
      </c>
      <c r="E7399" s="231">
        <v>6.0333479000000004E-3</v>
      </c>
      <c r="F7399" s="231">
        <v>7.4748176000000003E-4</v>
      </c>
      <c r="G7399" s="231">
        <v>1.1646423600000001E-3</v>
      </c>
      <c r="H7399" s="231">
        <v>4.1212233099999999E-3</v>
      </c>
    </row>
    <row r="7400" spans="1:8">
      <c r="A7400" s="227" t="s">
        <v>127</v>
      </c>
      <c r="B7400" s="227" t="s">
        <v>113</v>
      </c>
      <c r="C7400" s="227" t="s">
        <v>76</v>
      </c>
      <c r="D7400" s="230">
        <v>558</v>
      </c>
      <c r="E7400" s="231">
        <v>5.9843975700000001E-3</v>
      </c>
      <c r="F7400" s="231">
        <v>5.7204524999999995E-4</v>
      </c>
      <c r="G7400" s="231">
        <v>1.46565505E-3</v>
      </c>
      <c r="H7400" s="231">
        <v>3.9466967899999999E-3</v>
      </c>
    </row>
    <row r="7401" spans="1:8">
      <c r="A7401" s="227" t="s">
        <v>127</v>
      </c>
      <c r="B7401" s="227" t="s">
        <v>113</v>
      </c>
      <c r="C7401" s="227" t="s">
        <v>77</v>
      </c>
      <c r="D7401" s="230">
        <v>2208</v>
      </c>
      <c r="E7401" s="231">
        <v>6.98087003E-3</v>
      </c>
      <c r="F7401" s="231">
        <v>9.6957483999999996E-4</v>
      </c>
      <c r="G7401" s="231">
        <v>1.9647931899999999E-3</v>
      </c>
      <c r="H7401" s="231">
        <v>4.0465015399999997E-3</v>
      </c>
    </row>
    <row r="7402" spans="1:8">
      <c r="A7402" s="227" t="s">
        <v>127</v>
      </c>
      <c r="B7402" s="227" t="s">
        <v>113</v>
      </c>
      <c r="C7402" s="227" t="s">
        <v>78</v>
      </c>
      <c r="D7402" s="230">
        <v>362</v>
      </c>
      <c r="E7402" s="231">
        <v>7.3159336200000003E-3</v>
      </c>
      <c r="F7402" s="231">
        <v>1.1982681199999999E-3</v>
      </c>
      <c r="G7402" s="231">
        <v>1.67798475E-3</v>
      </c>
      <c r="H7402" s="231">
        <v>4.4396803000000002E-3</v>
      </c>
    </row>
    <row r="7403" spans="1:8">
      <c r="A7403" s="227" t="s">
        <v>127</v>
      </c>
      <c r="B7403" s="227" t="s">
        <v>113</v>
      </c>
      <c r="C7403" s="227" t="s">
        <v>79</v>
      </c>
      <c r="D7403" s="230">
        <v>9399</v>
      </c>
      <c r="E7403" s="231">
        <v>5.2996671800000002E-3</v>
      </c>
      <c r="F7403" s="231">
        <v>1.22271405E-3</v>
      </c>
      <c r="G7403" s="231">
        <v>8.2550867999999996E-4</v>
      </c>
      <c r="H7403" s="231">
        <v>3.2514439600000002E-3</v>
      </c>
    </row>
    <row r="7404" spans="1:8">
      <c r="A7404" s="227" t="s">
        <v>127</v>
      </c>
      <c r="B7404" s="227" t="s">
        <v>113</v>
      </c>
      <c r="C7404" s="227" t="s">
        <v>80</v>
      </c>
      <c r="D7404" s="230">
        <v>6805</v>
      </c>
      <c r="E7404" s="231">
        <v>5.5894917599999998E-3</v>
      </c>
      <c r="F7404" s="231">
        <v>1.4427791E-3</v>
      </c>
      <c r="G7404" s="231">
        <v>6.1361277999999995E-4</v>
      </c>
      <c r="H7404" s="231">
        <v>3.5330994000000002E-3</v>
      </c>
    </row>
    <row r="7405" spans="1:8">
      <c r="A7405" s="227" t="s">
        <v>127</v>
      </c>
      <c r="B7405" s="227" t="s">
        <v>113</v>
      </c>
      <c r="C7405" s="227" t="s">
        <v>119</v>
      </c>
      <c r="D7405" s="230">
        <v>1546</v>
      </c>
      <c r="E7405" s="231">
        <v>7.4669320399999997E-3</v>
      </c>
      <c r="F7405" s="231">
        <v>1.2752740500000001E-3</v>
      </c>
      <c r="G7405" s="231">
        <v>1.46371587E-3</v>
      </c>
      <c r="H7405" s="231">
        <v>4.7279416400000003E-3</v>
      </c>
    </row>
    <row r="7406" spans="1:8">
      <c r="A7406" s="227" t="s">
        <v>127</v>
      </c>
      <c r="B7406" s="227" t="s">
        <v>113</v>
      </c>
      <c r="C7406" s="227" t="s">
        <v>82</v>
      </c>
      <c r="D7406" s="230">
        <v>616</v>
      </c>
      <c r="E7406" s="231">
        <v>7.7840154999999998E-3</v>
      </c>
      <c r="F7406" s="231">
        <v>1.6087396899999999E-3</v>
      </c>
      <c r="G7406" s="231">
        <v>1.7738957200000001E-3</v>
      </c>
      <c r="H7406" s="231">
        <v>4.4013796299999996E-3</v>
      </c>
    </row>
    <row r="7407" spans="1:8">
      <c r="A7407" s="227" t="s">
        <v>127</v>
      </c>
      <c r="B7407" s="227" t="s">
        <v>113</v>
      </c>
      <c r="C7407" s="227" t="s">
        <v>83</v>
      </c>
      <c r="D7407" s="230">
        <v>1175</v>
      </c>
      <c r="E7407" s="231">
        <v>6.1433803699999998E-3</v>
      </c>
      <c r="F7407" s="231">
        <v>1.0546786500000001E-3</v>
      </c>
      <c r="G7407" s="231">
        <v>1.09273025E-3</v>
      </c>
      <c r="H7407" s="231">
        <v>3.9959710000000001E-3</v>
      </c>
    </row>
    <row r="7408" spans="1:8">
      <c r="A7408" s="227" t="s">
        <v>127</v>
      </c>
      <c r="B7408" s="227" t="s">
        <v>113</v>
      </c>
      <c r="C7408" s="227" t="s">
        <v>84</v>
      </c>
      <c r="D7408" s="230">
        <v>2149</v>
      </c>
      <c r="E7408" s="231">
        <v>6.0090931300000004E-3</v>
      </c>
      <c r="F7408" s="231">
        <v>8.8258081000000001E-4</v>
      </c>
      <c r="G7408" s="231">
        <v>1.07086821E-3</v>
      </c>
      <c r="H7408" s="231">
        <v>4.0556436500000003E-3</v>
      </c>
    </row>
    <row r="7409" spans="1:8">
      <c r="A7409" s="227" t="s">
        <v>127</v>
      </c>
      <c r="B7409" s="227" t="s">
        <v>113</v>
      </c>
      <c r="C7409" s="227" t="s">
        <v>86</v>
      </c>
      <c r="D7409" s="230">
        <v>4</v>
      </c>
      <c r="E7409" s="231">
        <v>9.8408562399999993E-3</v>
      </c>
      <c r="F7409" s="231">
        <v>2.11805537E-3</v>
      </c>
      <c r="G7409" s="231">
        <v>4.2592588500000002E-3</v>
      </c>
      <c r="H7409" s="231">
        <v>3.4635413100000002E-3</v>
      </c>
    </row>
    <row r="7410" spans="1:8">
      <c r="A7410" s="227" t="s">
        <v>127</v>
      </c>
      <c r="B7410" s="227" t="s">
        <v>113</v>
      </c>
      <c r="C7410" s="227" t="s">
        <v>87</v>
      </c>
      <c r="D7410" s="230">
        <v>1975</v>
      </c>
      <c r="E7410" s="231">
        <v>6.5155002300000004E-3</v>
      </c>
      <c r="F7410" s="231">
        <v>1.1849388E-3</v>
      </c>
      <c r="G7410" s="231">
        <v>1.14518846E-3</v>
      </c>
      <c r="H7410" s="231">
        <v>4.1853724700000004E-3</v>
      </c>
    </row>
    <row r="7411" spans="1:8">
      <c r="A7411" s="227" t="s">
        <v>127</v>
      </c>
      <c r="B7411" s="227" t="s">
        <v>113</v>
      </c>
      <c r="C7411" s="227" t="s">
        <v>88</v>
      </c>
      <c r="D7411" s="230">
        <v>2365</v>
      </c>
      <c r="E7411" s="231">
        <v>5.8706539699999996E-3</v>
      </c>
      <c r="F7411" s="231">
        <v>1.4394573199999999E-3</v>
      </c>
      <c r="G7411" s="231">
        <v>1.0191691599999999E-3</v>
      </c>
      <c r="H7411" s="231">
        <v>3.4120270100000002E-3</v>
      </c>
    </row>
    <row r="7412" spans="1:8">
      <c r="A7412" s="227" t="s">
        <v>127</v>
      </c>
      <c r="B7412" s="227" t="s">
        <v>113</v>
      </c>
      <c r="C7412" s="227" t="s">
        <v>89</v>
      </c>
      <c r="D7412" s="230">
        <v>837</v>
      </c>
      <c r="E7412" s="231">
        <v>7.0708187200000001E-3</v>
      </c>
      <c r="F7412" s="231">
        <v>1.5221080399999999E-3</v>
      </c>
      <c r="G7412" s="231">
        <v>1.6627807400000001E-3</v>
      </c>
      <c r="H7412" s="231">
        <v>3.8859294400000002E-3</v>
      </c>
    </row>
    <row r="7413" spans="1:8">
      <c r="A7413" s="227" t="s">
        <v>127</v>
      </c>
      <c r="B7413" s="227" t="s">
        <v>113</v>
      </c>
      <c r="C7413" s="227" t="s">
        <v>90</v>
      </c>
      <c r="D7413" s="230">
        <v>610</v>
      </c>
      <c r="E7413" s="231">
        <v>7.0957040800000001E-3</v>
      </c>
      <c r="F7413" s="231">
        <v>9.5508856999999999E-4</v>
      </c>
      <c r="G7413" s="231">
        <v>1.7604164400000001E-3</v>
      </c>
      <c r="H7413" s="231">
        <v>4.3801986100000002E-3</v>
      </c>
    </row>
    <row r="7414" spans="1:8">
      <c r="A7414" s="227" t="s">
        <v>127</v>
      </c>
      <c r="B7414" s="227" t="s">
        <v>113</v>
      </c>
      <c r="C7414" s="227" t="s">
        <v>91</v>
      </c>
      <c r="D7414" s="230">
        <v>4538</v>
      </c>
      <c r="E7414" s="231">
        <v>5.9017394900000002E-3</v>
      </c>
      <c r="F7414" s="231">
        <v>1.5579522499999999E-3</v>
      </c>
      <c r="G7414" s="231">
        <v>5.5298442999999998E-4</v>
      </c>
      <c r="H7414" s="231">
        <v>3.7908023199999998E-3</v>
      </c>
    </row>
    <row r="7415" spans="1:8">
      <c r="A7415" s="227" t="s">
        <v>127</v>
      </c>
      <c r="B7415" s="227" t="s">
        <v>113</v>
      </c>
      <c r="C7415" s="227" t="s">
        <v>92</v>
      </c>
      <c r="D7415" s="230">
        <v>641</v>
      </c>
      <c r="E7415" s="231">
        <v>6.9988116599999997E-3</v>
      </c>
      <c r="F7415" s="231">
        <v>8.9903989000000004E-4</v>
      </c>
      <c r="G7415" s="231">
        <v>1.6429224200000001E-3</v>
      </c>
      <c r="H7415" s="231">
        <v>4.4568488600000003E-3</v>
      </c>
    </row>
    <row r="7416" spans="1:8">
      <c r="A7416" s="227" t="s">
        <v>127</v>
      </c>
      <c r="B7416" s="227" t="s">
        <v>113</v>
      </c>
      <c r="C7416" s="227" t="s">
        <v>93</v>
      </c>
      <c r="D7416" s="230">
        <v>557</v>
      </c>
      <c r="E7416" s="231">
        <v>7.4429605599999997E-3</v>
      </c>
      <c r="F7416" s="231">
        <v>1.4322550600000001E-3</v>
      </c>
      <c r="G7416" s="231">
        <v>1.83572686E-3</v>
      </c>
      <c r="H7416" s="231">
        <v>4.1749781600000004E-3</v>
      </c>
    </row>
    <row r="7417" spans="1:8">
      <c r="A7417" s="227" t="s">
        <v>127</v>
      </c>
      <c r="B7417" s="227" t="s">
        <v>113</v>
      </c>
      <c r="C7417" s="227" t="s">
        <v>94</v>
      </c>
      <c r="D7417" s="230">
        <v>824</v>
      </c>
      <c r="E7417" s="231">
        <v>6.7325571800000003E-3</v>
      </c>
      <c r="F7417" s="231">
        <v>1.2184379400000001E-3</v>
      </c>
      <c r="G7417" s="231">
        <v>1.5138717800000001E-3</v>
      </c>
      <c r="H7417" s="231">
        <v>4.0002469800000003E-3</v>
      </c>
    </row>
    <row r="7418" spans="1:8">
      <c r="A7418" s="227" t="s">
        <v>127</v>
      </c>
      <c r="B7418" s="227" t="s">
        <v>113</v>
      </c>
      <c r="C7418" s="227" t="s">
        <v>95</v>
      </c>
      <c r="D7418" s="230">
        <v>709</v>
      </c>
      <c r="E7418" s="231">
        <v>7.1923154800000002E-3</v>
      </c>
      <c r="F7418" s="231">
        <v>1.00745027E-3</v>
      </c>
      <c r="G7418" s="231">
        <v>1.1876564800000001E-3</v>
      </c>
      <c r="H7418" s="231">
        <v>4.9972082800000001E-3</v>
      </c>
    </row>
    <row r="7419" spans="1:8">
      <c r="A7419" s="227" t="s">
        <v>127</v>
      </c>
      <c r="B7419" s="227" t="s">
        <v>113</v>
      </c>
      <c r="C7419" s="227" t="s">
        <v>96</v>
      </c>
      <c r="D7419" s="230">
        <v>1158</v>
      </c>
      <c r="E7419" s="231">
        <v>7.3468981500000004E-3</v>
      </c>
      <c r="F7419" s="231">
        <v>1.5457683199999999E-3</v>
      </c>
      <c r="G7419" s="231">
        <v>1.91914716E-3</v>
      </c>
      <c r="H7419" s="231">
        <v>3.8819822E-3</v>
      </c>
    </row>
    <row r="7420" spans="1:8">
      <c r="A7420" s="227" t="s">
        <v>127</v>
      </c>
      <c r="B7420" s="227" t="s">
        <v>113</v>
      </c>
      <c r="C7420" s="227" t="s">
        <v>97</v>
      </c>
      <c r="D7420" s="230">
        <v>552</v>
      </c>
      <c r="E7420" s="231">
        <v>7.0845701800000003E-3</v>
      </c>
      <c r="F7420" s="231">
        <v>1.0038200499999999E-3</v>
      </c>
      <c r="G7420" s="231">
        <v>1.72654969E-3</v>
      </c>
      <c r="H7420" s="231">
        <v>4.35419999E-3</v>
      </c>
    </row>
    <row r="7421" spans="1:8">
      <c r="A7421" s="227" t="s">
        <v>127</v>
      </c>
      <c r="B7421" s="227" t="s">
        <v>113</v>
      </c>
      <c r="C7421" s="227" t="s">
        <v>98</v>
      </c>
      <c r="D7421" s="230">
        <v>421</v>
      </c>
      <c r="E7421" s="231">
        <v>5.74673374E-3</v>
      </c>
      <c r="F7421" s="231">
        <v>2.1762535999999999E-4</v>
      </c>
      <c r="G7421" s="231">
        <v>1.3346746899999999E-3</v>
      </c>
      <c r="H7421" s="231">
        <v>4.1831340499999996E-3</v>
      </c>
    </row>
    <row r="7422" spans="1:8">
      <c r="A7422" s="227" t="s">
        <v>127</v>
      </c>
      <c r="B7422" s="227" t="s">
        <v>113</v>
      </c>
      <c r="C7422" s="227" t="s">
        <v>99</v>
      </c>
      <c r="D7422" s="230">
        <v>3431</v>
      </c>
      <c r="E7422" s="231">
        <v>7.1036914499999996E-3</v>
      </c>
      <c r="F7422" s="231">
        <v>1.31539277E-3</v>
      </c>
      <c r="G7422" s="231">
        <v>1.27477388E-3</v>
      </c>
      <c r="H7422" s="231">
        <v>4.5135243200000001E-3</v>
      </c>
    </row>
    <row r="7423" spans="1:8">
      <c r="A7423" s="227" t="s">
        <v>127</v>
      </c>
      <c r="B7423" s="227" t="s">
        <v>113</v>
      </c>
      <c r="C7423" s="227" t="s">
        <v>100</v>
      </c>
      <c r="D7423" s="230">
        <v>1417</v>
      </c>
      <c r="E7423" s="231">
        <v>7.7429409599999999E-3</v>
      </c>
      <c r="F7423" s="231">
        <v>1.43347783E-3</v>
      </c>
      <c r="G7423" s="231">
        <v>1.2840277000000001E-3</v>
      </c>
      <c r="H7423" s="231">
        <v>5.0254267899999998E-3</v>
      </c>
    </row>
    <row r="7424" spans="1:8">
      <c r="A7424" s="227" t="s">
        <v>127</v>
      </c>
      <c r="B7424" s="227" t="s">
        <v>113</v>
      </c>
      <c r="C7424" s="227" t="s">
        <v>101</v>
      </c>
      <c r="D7424" s="230">
        <v>699</v>
      </c>
      <c r="E7424" s="231">
        <v>7.6939441499999997E-3</v>
      </c>
      <c r="F7424" s="231">
        <v>8.1409262999999996E-4</v>
      </c>
      <c r="G7424" s="231">
        <v>2.12651648E-3</v>
      </c>
      <c r="H7424" s="231">
        <v>4.7533345500000001E-3</v>
      </c>
    </row>
    <row r="7425" spans="1:8">
      <c r="A7425" s="227" t="s">
        <v>127</v>
      </c>
      <c r="B7425" s="227" t="s">
        <v>113</v>
      </c>
      <c r="C7425" s="227" t="s">
        <v>102</v>
      </c>
      <c r="D7425" s="230">
        <v>871</v>
      </c>
      <c r="E7425" s="231">
        <v>7.0953456800000002E-3</v>
      </c>
      <c r="F7425" s="231">
        <v>1.3336759300000001E-3</v>
      </c>
      <c r="G7425" s="231">
        <v>1.0511276699999999E-3</v>
      </c>
      <c r="H7425" s="231">
        <v>4.7105415999999997E-3</v>
      </c>
    </row>
    <row r="7426" spans="1:8">
      <c r="A7426" s="227" t="s">
        <v>127</v>
      </c>
      <c r="B7426" s="227" t="s">
        <v>113</v>
      </c>
      <c r="C7426" s="227" t="s">
        <v>103</v>
      </c>
      <c r="D7426" s="230">
        <v>4213</v>
      </c>
      <c r="E7426" s="231">
        <v>6.5359065900000004E-3</v>
      </c>
      <c r="F7426" s="231">
        <v>1.0838583599999999E-3</v>
      </c>
      <c r="G7426" s="231">
        <v>6.6193076000000003E-4</v>
      </c>
      <c r="H7426" s="231">
        <v>4.79011699E-3</v>
      </c>
    </row>
    <row r="7427" spans="1:8">
      <c r="A7427" s="227" t="s">
        <v>127</v>
      </c>
      <c r="B7427" s="227" t="s">
        <v>113</v>
      </c>
      <c r="C7427" s="227" t="s">
        <v>104</v>
      </c>
      <c r="D7427" s="230">
        <v>558</v>
      </c>
      <c r="E7427" s="231">
        <v>6.7026331699999997E-3</v>
      </c>
      <c r="F7427" s="231">
        <v>8.9875359999999995E-4</v>
      </c>
      <c r="G7427" s="231">
        <v>1.52335947E-3</v>
      </c>
      <c r="H7427" s="231">
        <v>4.2805196300000001E-3</v>
      </c>
    </row>
    <row r="7428" spans="1:8">
      <c r="A7428" s="227" t="s">
        <v>127</v>
      </c>
      <c r="B7428" s="227" t="s">
        <v>113</v>
      </c>
      <c r="C7428" s="227" t="s">
        <v>105</v>
      </c>
      <c r="D7428" s="230">
        <v>5402</v>
      </c>
      <c r="E7428" s="231">
        <v>6.2557567999999997E-3</v>
      </c>
      <c r="F7428" s="231">
        <v>1.1725571600000001E-3</v>
      </c>
      <c r="G7428" s="231">
        <v>8.7229756999999996E-4</v>
      </c>
      <c r="H7428" s="231">
        <v>4.2109015899999998E-3</v>
      </c>
    </row>
    <row r="7429" spans="1:8">
      <c r="A7429" s="227" t="s">
        <v>127</v>
      </c>
      <c r="B7429" s="227" t="s">
        <v>113</v>
      </c>
      <c r="C7429" s="227" t="s">
        <v>106</v>
      </c>
      <c r="D7429" s="230">
        <v>733</v>
      </c>
      <c r="E7429" s="231">
        <v>6.5697631600000004E-3</v>
      </c>
      <c r="F7429" s="231">
        <v>1.02579748E-3</v>
      </c>
      <c r="G7429" s="231">
        <v>1.64692892E-3</v>
      </c>
      <c r="H7429" s="231">
        <v>3.8970362900000001E-3</v>
      </c>
    </row>
    <row r="7430" spans="1:8">
      <c r="A7430" s="227" t="s">
        <v>127</v>
      </c>
      <c r="B7430" s="227" t="s">
        <v>113</v>
      </c>
      <c r="C7430" s="227" t="s">
        <v>107</v>
      </c>
      <c r="D7430" s="230">
        <v>5457</v>
      </c>
      <c r="E7430" s="231">
        <v>6.3159637099999997E-3</v>
      </c>
      <c r="F7430" s="231">
        <v>1.29695567E-3</v>
      </c>
      <c r="G7430" s="231">
        <v>1.21262634E-3</v>
      </c>
      <c r="H7430" s="231">
        <v>3.8063812200000002E-3</v>
      </c>
    </row>
    <row r="7431" spans="1:8">
      <c r="A7431" s="227" t="s">
        <v>128</v>
      </c>
      <c r="B7431" s="227" t="s">
        <v>113</v>
      </c>
      <c r="C7431" s="227" t="s">
        <v>58</v>
      </c>
      <c r="D7431" s="230">
        <v>82663</v>
      </c>
      <c r="E7431" s="231">
        <v>6.3654209799999997E-3</v>
      </c>
      <c r="F7431" s="231">
        <v>1.20884622E-3</v>
      </c>
      <c r="G7431" s="231">
        <v>1.0946063E-3</v>
      </c>
      <c r="H7431" s="231">
        <v>4.0619042699999997E-3</v>
      </c>
    </row>
    <row r="7432" spans="1:8">
      <c r="A7432" s="227" t="s">
        <v>128</v>
      </c>
      <c r="B7432" s="227" t="s">
        <v>113</v>
      </c>
      <c r="C7432" s="227" t="s">
        <v>63</v>
      </c>
      <c r="D7432" s="230">
        <v>1248</v>
      </c>
      <c r="E7432" s="231">
        <v>7.0325574100000001E-3</v>
      </c>
      <c r="F7432" s="231">
        <v>1.6314063000000001E-3</v>
      </c>
      <c r="G7432" s="231">
        <v>1.2159731E-3</v>
      </c>
      <c r="H7432" s="231">
        <v>4.1851775299999996E-3</v>
      </c>
    </row>
    <row r="7433" spans="1:8">
      <c r="A7433" s="227" t="s">
        <v>128</v>
      </c>
      <c r="B7433" s="227" t="s">
        <v>113</v>
      </c>
      <c r="C7433" s="227" t="s">
        <v>64</v>
      </c>
      <c r="D7433" s="230">
        <v>887</v>
      </c>
      <c r="E7433" s="231">
        <v>7.4451697100000004E-3</v>
      </c>
      <c r="F7433" s="231">
        <v>1.21320282E-3</v>
      </c>
      <c r="G7433" s="231">
        <v>2.0606285999999999E-3</v>
      </c>
      <c r="H7433" s="231">
        <v>4.17133781E-3</v>
      </c>
    </row>
    <row r="7434" spans="1:8">
      <c r="A7434" s="227" t="s">
        <v>128</v>
      </c>
      <c r="B7434" s="227" t="s">
        <v>113</v>
      </c>
      <c r="C7434" s="227" t="s">
        <v>65</v>
      </c>
      <c r="D7434" s="230">
        <v>790</v>
      </c>
      <c r="E7434" s="231">
        <v>6.2742760099999996E-3</v>
      </c>
      <c r="F7434" s="231">
        <v>8.7020895999999999E-4</v>
      </c>
      <c r="G7434" s="231">
        <v>8.2451335000000004E-4</v>
      </c>
      <c r="H7434" s="231">
        <v>4.5795532000000002E-3</v>
      </c>
    </row>
    <row r="7435" spans="1:8">
      <c r="A7435" s="227" t="s">
        <v>128</v>
      </c>
      <c r="B7435" s="227" t="s">
        <v>113</v>
      </c>
      <c r="C7435" s="227" t="s">
        <v>66</v>
      </c>
      <c r="D7435" s="230">
        <v>874</v>
      </c>
      <c r="E7435" s="231">
        <v>6.94477527E-3</v>
      </c>
      <c r="F7435" s="231">
        <v>1.01458521E-3</v>
      </c>
      <c r="G7435" s="231">
        <v>1.1284455E-3</v>
      </c>
      <c r="H7435" s="231">
        <v>4.8017440799999998E-3</v>
      </c>
    </row>
    <row r="7436" spans="1:8">
      <c r="A7436" s="227" t="s">
        <v>128</v>
      </c>
      <c r="B7436" s="227" t="s">
        <v>113</v>
      </c>
      <c r="C7436" s="227" t="s">
        <v>67</v>
      </c>
      <c r="D7436" s="230">
        <v>937</v>
      </c>
      <c r="E7436" s="231">
        <v>7.45125771E-3</v>
      </c>
      <c r="F7436" s="231">
        <v>9.7468008000000002E-4</v>
      </c>
      <c r="G7436" s="231">
        <v>1.4905107500000001E-3</v>
      </c>
      <c r="H7436" s="231">
        <v>4.9860664000000001E-3</v>
      </c>
    </row>
    <row r="7437" spans="1:8">
      <c r="A7437" s="227" t="s">
        <v>128</v>
      </c>
      <c r="B7437" s="227" t="s">
        <v>113</v>
      </c>
      <c r="C7437" s="227" t="s">
        <v>68</v>
      </c>
      <c r="D7437" s="230">
        <v>1512</v>
      </c>
      <c r="E7437" s="231">
        <v>7.1464393500000004E-3</v>
      </c>
      <c r="F7437" s="231">
        <v>1.54405166E-3</v>
      </c>
      <c r="G7437" s="231">
        <v>1.37681701E-3</v>
      </c>
      <c r="H7437" s="231">
        <v>4.2255701899999998E-3</v>
      </c>
    </row>
    <row r="7438" spans="1:8">
      <c r="A7438" s="227" t="s">
        <v>128</v>
      </c>
      <c r="B7438" s="227" t="s">
        <v>113</v>
      </c>
      <c r="C7438" s="227" t="s">
        <v>69</v>
      </c>
      <c r="D7438" s="230">
        <v>2067</v>
      </c>
      <c r="E7438" s="231">
        <v>5.3999576500000004E-3</v>
      </c>
      <c r="F7438" s="231">
        <v>9.6096148000000001E-4</v>
      </c>
      <c r="G7438" s="231">
        <v>6.0731108000000003E-4</v>
      </c>
      <c r="H7438" s="231">
        <v>3.8316846099999999E-3</v>
      </c>
    </row>
    <row r="7439" spans="1:8">
      <c r="A7439" s="227" t="s">
        <v>128</v>
      </c>
      <c r="B7439" s="227" t="s">
        <v>113</v>
      </c>
      <c r="C7439" s="227" t="s">
        <v>70</v>
      </c>
      <c r="D7439" s="230">
        <v>400</v>
      </c>
      <c r="E7439" s="231">
        <v>9.4731479100000002E-3</v>
      </c>
      <c r="F7439" s="231">
        <v>1.9444731300000001E-3</v>
      </c>
      <c r="G7439" s="231">
        <v>2.3106479000000002E-3</v>
      </c>
      <c r="H7439" s="231">
        <v>5.2180263899999999E-3</v>
      </c>
    </row>
    <row r="7440" spans="1:8">
      <c r="A7440" s="227" t="s">
        <v>128</v>
      </c>
      <c r="B7440" s="227" t="s">
        <v>113</v>
      </c>
      <c r="C7440" s="227" t="s">
        <v>71</v>
      </c>
      <c r="D7440" s="230">
        <v>588</v>
      </c>
      <c r="E7440" s="231">
        <v>7.2893043500000003E-3</v>
      </c>
      <c r="F7440" s="231">
        <v>1.56899541E-3</v>
      </c>
      <c r="G7440" s="231">
        <v>1.5659444199999999E-3</v>
      </c>
      <c r="H7440" s="231">
        <v>4.1543640499999996E-3</v>
      </c>
    </row>
    <row r="7441" spans="1:8">
      <c r="A7441" s="227" t="s">
        <v>128</v>
      </c>
      <c r="B7441" s="227" t="s">
        <v>113</v>
      </c>
      <c r="C7441" s="227" t="s">
        <v>72</v>
      </c>
      <c r="D7441" s="230">
        <v>1026</v>
      </c>
      <c r="E7441" s="231">
        <v>7.3567001000000003E-3</v>
      </c>
      <c r="F7441" s="231">
        <v>1.54163032E-3</v>
      </c>
      <c r="G7441" s="231">
        <v>1.9826296300000002E-3</v>
      </c>
      <c r="H7441" s="231">
        <v>3.83243965E-3</v>
      </c>
    </row>
    <row r="7442" spans="1:8">
      <c r="A7442" s="227" t="s">
        <v>128</v>
      </c>
      <c r="B7442" s="227" t="s">
        <v>113</v>
      </c>
      <c r="C7442" s="227" t="s">
        <v>73</v>
      </c>
      <c r="D7442" s="230">
        <v>1342</v>
      </c>
      <c r="E7442" s="231">
        <v>6.9724134500000002E-3</v>
      </c>
      <c r="F7442" s="231">
        <v>9.6154485999999997E-4</v>
      </c>
      <c r="G7442" s="231">
        <v>1.8143609300000001E-3</v>
      </c>
      <c r="H7442" s="231">
        <v>4.1965071899999996E-3</v>
      </c>
    </row>
    <row r="7443" spans="1:8">
      <c r="A7443" s="227" t="s">
        <v>128</v>
      </c>
      <c r="B7443" s="227" t="s">
        <v>113</v>
      </c>
      <c r="C7443" s="227" t="s">
        <v>74</v>
      </c>
      <c r="D7443" s="230">
        <v>975</v>
      </c>
      <c r="E7443" s="231">
        <v>6.8314100200000004E-3</v>
      </c>
      <c r="F7443" s="231">
        <v>9.7559329999999996E-4</v>
      </c>
      <c r="G7443" s="231">
        <v>1.48269207E-3</v>
      </c>
      <c r="H7443" s="231">
        <v>4.3731241700000001E-3</v>
      </c>
    </row>
    <row r="7444" spans="1:8">
      <c r="A7444" s="227" t="s">
        <v>128</v>
      </c>
      <c r="B7444" s="227" t="s">
        <v>113</v>
      </c>
      <c r="C7444" s="227" t="s">
        <v>75</v>
      </c>
      <c r="D7444" s="230">
        <v>2545</v>
      </c>
      <c r="E7444" s="231">
        <v>5.8410415600000003E-3</v>
      </c>
      <c r="F7444" s="231">
        <v>7.0132497000000005E-4</v>
      </c>
      <c r="G7444" s="231">
        <v>1.10712247E-3</v>
      </c>
      <c r="H7444" s="231">
        <v>4.0325936200000002E-3</v>
      </c>
    </row>
    <row r="7445" spans="1:8">
      <c r="A7445" s="227" t="s">
        <v>128</v>
      </c>
      <c r="B7445" s="227" t="s">
        <v>113</v>
      </c>
      <c r="C7445" s="227" t="s">
        <v>76</v>
      </c>
      <c r="D7445" s="230">
        <v>634</v>
      </c>
      <c r="E7445" s="231">
        <v>5.8102762099999997E-3</v>
      </c>
      <c r="F7445" s="231">
        <v>5.2886557E-4</v>
      </c>
      <c r="G7445" s="231">
        <v>1.5209134200000001E-3</v>
      </c>
      <c r="H7445" s="231">
        <v>3.76049674E-3</v>
      </c>
    </row>
    <row r="7446" spans="1:8">
      <c r="A7446" s="227" t="s">
        <v>128</v>
      </c>
      <c r="B7446" s="227" t="s">
        <v>113</v>
      </c>
      <c r="C7446" s="227" t="s">
        <v>77</v>
      </c>
      <c r="D7446" s="230">
        <v>2146</v>
      </c>
      <c r="E7446" s="231">
        <v>7.0563395099999997E-3</v>
      </c>
      <c r="F7446" s="231">
        <v>1.13398395E-3</v>
      </c>
      <c r="G7446" s="231">
        <v>1.7405711500000001E-3</v>
      </c>
      <c r="H7446" s="231">
        <v>4.1817839200000003E-3</v>
      </c>
    </row>
    <row r="7447" spans="1:8">
      <c r="A7447" s="227" t="s">
        <v>128</v>
      </c>
      <c r="B7447" s="227" t="s">
        <v>113</v>
      </c>
      <c r="C7447" s="227" t="s">
        <v>78</v>
      </c>
      <c r="D7447" s="230">
        <v>491</v>
      </c>
      <c r="E7447" s="231">
        <v>7.3356290500000004E-3</v>
      </c>
      <c r="F7447" s="231">
        <v>1.2678676699999999E-3</v>
      </c>
      <c r="G7447" s="231">
        <v>1.81335778E-3</v>
      </c>
      <c r="H7447" s="231">
        <v>4.25440308E-3</v>
      </c>
    </row>
    <row r="7448" spans="1:8">
      <c r="A7448" s="227" t="s">
        <v>128</v>
      </c>
      <c r="B7448" s="227" t="s">
        <v>113</v>
      </c>
      <c r="C7448" s="227" t="s">
        <v>79</v>
      </c>
      <c r="D7448" s="230">
        <v>8698</v>
      </c>
      <c r="E7448" s="231">
        <v>5.2124368400000001E-3</v>
      </c>
      <c r="F7448" s="231">
        <v>1.2304404000000001E-3</v>
      </c>
      <c r="G7448" s="231">
        <v>8.0409052999999998E-4</v>
      </c>
      <c r="H7448" s="231">
        <v>3.1779054399999999E-3</v>
      </c>
    </row>
    <row r="7449" spans="1:8">
      <c r="A7449" s="227" t="s">
        <v>128</v>
      </c>
      <c r="B7449" s="227" t="s">
        <v>113</v>
      </c>
      <c r="C7449" s="227" t="s">
        <v>80</v>
      </c>
      <c r="D7449" s="230">
        <v>7087</v>
      </c>
      <c r="E7449" s="231">
        <v>5.6612750999999999E-3</v>
      </c>
      <c r="F7449" s="231">
        <v>1.38460819E-3</v>
      </c>
      <c r="G7449" s="231">
        <v>6.2094956999999998E-4</v>
      </c>
      <c r="H7449" s="231">
        <v>3.6557168699999998E-3</v>
      </c>
    </row>
    <row r="7450" spans="1:8">
      <c r="A7450" s="227" t="s">
        <v>128</v>
      </c>
      <c r="B7450" s="227" t="s">
        <v>113</v>
      </c>
      <c r="C7450" s="227" t="s">
        <v>119</v>
      </c>
      <c r="D7450" s="230">
        <v>1688</v>
      </c>
      <c r="E7450" s="231">
        <v>7.2446364700000003E-3</v>
      </c>
      <c r="F7450" s="231">
        <v>1.23322833E-3</v>
      </c>
      <c r="G7450" s="231">
        <v>1.42359715E-3</v>
      </c>
      <c r="H7450" s="231">
        <v>4.58781051E-3</v>
      </c>
    </row>
    <row r="7451" spans="1:8">
      <c r="A7451" s="227" t="s">
        <v>128</v>
      </c>
      <c r="B7451" s="227" t="s">
        <v>113</v>
      </c>
      <c r="C7451" s="227" t="s">
        <v>82</v>
      </c>
      <c r="D7451" s="230">
        <v>660</v>
      </c>
      <c r="E7451" s="231">
        <v>7.51043397E-3</v>
      </c>
      <c r="F7451" s="231">
        <v>1.4904949899999999E-3</v>
      </c>
      <c r="G7451" s="231">
        <v>1.57386339E-3</v>
      </c>
      <c r="H7451" s="231">
        <v>4.4460750900000004E-3</v>
      </c>
    </row>
    <row r="7452" spans="1:8">
      <c r="A7452" s="227" t="s">
        <v>128</v>
      </c>
      <c r="B7452" s="227" t="s">
        <v>113</v>
      </c>
      <c r="C7452" s="227" t="s">
        <v>83</v>
      </c>
      <c r="D7452" s="230">
        <v>1219</v>
      </c>
      <c r="E7452" s="231">
        <v>6.5054364399999998E-3</v>
      </c>
      <c r="F7452" s="231">
        <v>1.16785137E-3</v>
      </c>
      <c r="G7452" s="231">
        <v>1.0955584999999999E-3</v>
      </c>
      <c r="H7452" s="231">
        <v>4.2420260899999999E-3</v>
      </c>
    </row>
    <row r="7453" spans="1:8">
      <c r="A7453" s="227" t="s">
        <v>128</v>
      </c>
      <c r="B7453" s="227" t="s">
        <v>113</v>
      </c>
      <c r="C7453" s="227" t="s">
        <v>84</v>
      </c>
      <c r="D7453" s="230">
        <v>2452</v>
      </c>
      <c r="E7453" s="231">
        <v>6.0047351200000001E-3</v>
      </c>
      <c r="F7453" s="231">
        <v>8.6763520999999998E-4</v>
      </c>
      <c r="G7453" s="231">
        <v>1.0395045399999999E-3</v>
      </c>
      <c r="H7453" s="231">
        <v>4.0975948800000004E-3</v>
      </c>
    </row>
    <row r="7454" spans="1:8">
      <c r="A7454" s="227" t="s">
        <v>128</v>
      </c>
      <c r="B7454" s="227" t="s">
        <v>113</v>
      </c>
      <c r="C7454" s="227" t="s">
        <v>86</v>
      </c>
      <c r="D7454" s="230">
        <v>1</v>
      </c>
      <c r="E7454" s="231">
        <v>6.3310180499999997E-3</v>
      </c>
      <c r="F7454" s="231">
        <v>1.5162034699999999E-3</v>
      </c>
      <c r="G7454" s="231">
        <v>2.9976847200000002E-3</v>
      </c>
      <c r="H7454" s="231">
        <v>1.81712916E-3</v>
      </c>
    </row>
    <row r="7455" spans="1:8">
      <c r="A7455" s="227" t="s">
        <v>128</v>
      </c>
      <c r="B7455" s="227" t="s">
        <v>113</v>
      </c>
      <c r="C7455" s="227" t="s">
        <v>87</v>
      </c>
      <c r="D7455" s="230">
        <v>1995</v>
      </c>
      <c r="E7455" s="231">
        <v>6.36740554E-3</v>
      </c>
      <c r="F7455" s="231">
        <v>1.10961407E-3</v>
      </c>
      <c r="G7455" s="231">
        <v>1.17992295E-3</v>
      </c>
      <c r="H7455" s="231">
        <v>4.0778680499999999E-3</v>
      </c>
    </row>
    <row r="7456" spans="1:8">
      <c r="A7456" s="227" t="s">
        <v>128</v>
      </c>
      <c r="B7456" s="227" t="s">
        <v>113</v>
      </c>
      <c r="C7456" s="227" t="s">
        <v>88</v>
      </c>
      <c r="D7456" s="230">
        <v>2559</v>
      </c>
      <c r="E7456" s="231">
        <v>5.9459394799999997E-3</v>
      </c>
      <c r="F7456" s="231">
        <v>1.4791022E-3</v>
      </c>
      <c r="G7456" s="231">
        <v>1.0426659799999999E-3</v>
      </c>
      <c r="H7456" s="231">
        <v>3.4241708000000001E-3</v>
      </c>
    </row>
    <row r="7457" spans="1:8">
      <c r="A7457" s="227" t="s">
        <v>128</v>
      </c>
      <c r="B7457" s="227" t="s">
        <v>113</v>
      </c>
      <c r="C7457" s="227" t="s">
        <v>89</v>
      </c>
      <c r="D7457" s="230">
        <v>849</v>
      </c>
      <c r="E7457" s="231">
        <v>7.2259436600000003E-3</v>
      </c>
      <c r="F7457" s="231">
        <v>1.55442927E-3</v>
      </c>
      <c r="G7457" s="231">
        <v>1.6315625099999999E-3</v>
      </c>
      <c r="H7457" s="231">
        <v>4.0399514499999999E-3</v>
      </c>
    </row>
    <row r="7458" spans="1:8">
      <c r="A7458" s="227" t="s">
        <v>128</v>
      </c>
      <c r="B7458" s="227" t="s">
        <v>113</v>
      </c>
      <c r="C7458" s="227" t="s">
        <v>90</v>
      </c>
      <c r="D7458" s="230">
        <v>667</v>
      </c>
      <c r="E7458" s="231">
        <v>7.0987246999999996E-3</v>
      </c>
      <c r="F7458" s="231">
        <v>8.5406925000000003E-4</v>
      </c>
      <c r="G7458" s="231">
        <v>1.75178012E-3</v>
      </c>
      <c r="H7458" s="231">
        <v>4.4928748500000001E-3</v>
      </c>
    </row>
    <row r="7459" spans="1:8">
      <c r="A7459" s="227" t="s">
        <v>128</v>
      </c>
      <c r="B7459" s="227" t="s">
        <v>113</v>
      </c>
      <c r="C7459" s="227" t="s">
        <v>91</v>
      </c>
      <c r="D7459" s="230">
        <v>4585</v>
      </c>
      <c r="E7459" s="231">
        <v>5.9219877199999998E-3</v>
      </c>
      <c r="F7459" s="231">
        <v>1.4719745900000001E-3</v>
      </c>
      <c r="G7459" s="231">
        <v>6.2193774E-4</v>
      </c>
      <c r="H7459" s="231">
        <v>3.8280749000000002E-3</v>
      </c>
    </row>
    <row r="7460" spans="1:8">
      <c r="A7460" s="227" t="s">
        <v>128</v>
      </c>
      <c r="B7460" s="227" t="s">
        <v>113</v>
      </c>
      <c r="C7460" s="227" t="s">
        <v>92</v>
      </c>
      <c r="D7460" s="230">
        <v>735</v>
      </c>
      <c r="E7460" s="231">
        <v>6.8161058199999996E-3</v>
      </c>
      <c r="F7460" s="231">
        <v>9.1539091000000003E-4</v>
      </c>
      <c r="G7460" s="231">
        <v>1.4818119399999999E-3</v>
      </c>
      <c r="H7460" s="231">
        <v>4.4189025000000003E-3</v>
      </c>
    </row>
    <row r="7461" spans="1:8">
      <c r="A7461" s="227" t="s">
        <v>128</v>
      </c>
      <c r="B7461" s="227" t="s">
        <v>113</v>
      </c>
      <c r="C7461" s="227" t="s">
        <v>93</v>
      </c>
      <c r="D7461" s="230">
        <v>627</v>
      </c>
      <c r="E7461" s="231">
        <v>7.5085464700000003E-3</v>
      </c>
      <c r="F7461" s="231">
        <v>1.4062958800000001E-3</v>
      </c>
      <c r="G7461" s="231">
        <v>1.65930111E-3</v>
      </c>
      <c r="H7461" s="231">
        <v>4.4429489999999999E-3</v>
      </c>
    </row>
    <row r="7462" spans="1:8">
      <c r="A7462" s="227" t="s">
        <v>128</v>
      </c>
      <c r="B7462" s="227" t="s">
        <v>113</v>
      </c>
      <c r="C7462" s="227" t="s">
        <v>94</v>
      </c>
      <c r="D7462" s="230">
        <v>784</v>
      </c>
      <c r="E7462" s="231">
        <v>6.8672049799999996E-3</v>
      </c>
      <c r="F7462" s="231">
        <v>1.1893097E-3</v>
      </c>
      <c r="G7462" s="231">
        <v>1.4572849300000001E-3</v>
      </c>
      <c r="H7462" s="231">
        <v>4.2206098700000002E-3</v>
      </c>
    </row>
    <row r="7463" spans="1:8">
      <c r="A7463" s="227" t="s">
        <v>128</v>
      </c>
      <c r="B7463" s="227" t="s">
        <v>113</v>
      </c>
      <c r="C7463" s="227" t="s">
        <v>95</v>
      </c>
      <c r="D7463" s="230">
        <v>958</v>
      </c>
      <c r="E7463" s="231">
        <v>7.7734885999999996E-3</v>
      </c>
      <c r="F7463" s="231">
        <v>1.1145661799999999E-3</v>
      </c>
      <c r="G7463" s="231">
        <v>1.3290489899999999E-3</v>
      </c>
      <c r="H7463" s="231">
        <v>5.3298729499999999E-3</v>
      </c>
    </row>
    <row r="7464" spans="1:8">
      <c r="A7464" s="227" t="s">
        <v>128</v>
      </c>
      <c r="B7464" s="227" t="s">
        <v>113</v>
      </c>
      <c r="C7464" s="227" t="s">
        <v>96</v>
      </c>
      <c r="D7464" s="230">
        <v>1225</v>
      </c>
      <c r="E7464" s="231">
        <v>7.2756422399999996E-3</v>
      </c>
      <c r="F7464" s="231">
        <v>1.4571331799999999E-3</v>
      </c>
      <c r="G7464" s="231">
        <v>1.8708614399999999E-3</v>
      </c>
      <c r="H7464" s="231">
        <v>3.9476471499999997E-3</v>
      </c>
    </row>
    <row r="7465" spans="1:8">
      <c r="A7465" s="227" t="s">
        <v>128</v>
      </c>
      <c r="B7465" s="227" t="s">
        <v>113</v>
      </c>
      <c r="C7465" s="227" t="s">
        <v>97</v>
      </c>
      <c r="D7465" s="230">
        <v>541</v>
      </c>
      <c r="E7465" s="231">
        <v>6.9727696500000002E-3</v>
      </c>
      <c r="F7465" s="231">
        <v>9.5444368000000002E-4</v>
      </c>
      <c r="G7465" s="231">
        <v>1.7634736E-3</v>
      </c>
      <c r="H7465" s="231">
        <v>4.2548518900000004E-3</v>
      </c>
    </row>
    <row r="7466" spans="1:8">
      <c r="A7466" s="227" t="s">
        <v>128</v>
      </c>
      <c r="B7466" s="227" t="s">
        <v>113</v>
      </c>
      <c r="C7466" s="227" t="s">
        <v>98</v>
      </c>
      <c r="D7466" s="230">
        <v>465</v>
      </c>
      <c r="E7466" s="231">
        <v>5.7188119700000003E-3</v>
      </c>
      <c r="F7466" s="231">
        <v>1.5208060000000001E-4</v>
      </c>
      <c r="G7466" s="231">
        <v>1.21809017E-3</v>
      </c>
      <c r="H7466" s="231">
        <v>4.3373155599999999E-3</v>
      </c>
    </row>
    <row r="7467" spans="1:8">
      <c r="A7467" s="227" t="s">
        <v>128</v>
      </c>
      <c r="B7467" s="227" t="s">
        <v>113</v>
      </c>
      <c r="C7467" s="227" t="s">
        <v>99</v>
      </c>
      <c r="D7467" s="230">
        <v>4167</v>
      </c>
      <c r="E7467" s="231">
        <v>7.3057291899999996E-3</v>
      </c>
      <c r="F7467" s="231">
        <v>1.35811056E-3</v>
      </c>
      <c r="G7467" s="231">
        <v>1.2755727199999999E-3</v>
      </c>
      <c r="H7467" s="231">
        <v>4.6720454399999996E-3</v>
      </c>
    </row>
    <row r="7468" spans="1:8">
      <c r="A7468" s="227" t="s">
        <v>128</v>
      </c>
      <c r="B7468" s="227" t="s">
        <v>113</v>
      </c>
      <c r="C7468" s="227" t="s">
        <v>100</v>
      </c>
      <c r="D7468" s="230">
        <v>1664</v>
      </c>
      <c r="E7468" s="231">
        <v>7.4724556900000001E-3</v>
      </c>
      <c r="F7468" s="231">
        <v>1.39774308E-3</v>
      </c>
      <c r="G7468" s="231">
        <v>1.24672368E-3</v>
      </c>
      <c r="H7468" s="231">
        <v>4.8279884300000001E-3</v>
      </c>
    </row>
    <row r="7469" spans="1:8">
      <c r="A7469" s="227" t="s">
        <v>128</v>
      </c>
      <c r="B7469" s="227" t="s">
        <v>113</v>
      </c>
      <c r="C7469" s="227" t="s">
        <v>101</v>
      </c>
      <c r="D7469" s="230">
        <v>690</v>
      </c>
      <c r="E7469" s="231">
        <v>7.5180653700000002E-3</v>
      </c>
      <c r="F7469" s="231">
        <v>8.4472265000000001E-4</v>
      </c>
      <c r="G7469" s="231">
        <v>2.1315751799999999E-3</v>
      </c>
      <c r="H7469" s="231">
        <v>4.5417670600000001E-3</v>
      </c>
    </row>
    <row r="7470" spans="1:8">
      <c r="A7470" s="227" t="s">
        <v>128</v>
      </c>
      <c r="B7470" s="227" t="s">
        <v>113</v>
      </c>
      <c r="C7470" s="227" t="s">
        <v>102</v>
      </c>
      <c r="D7470" s="230">
        <v>865</v>
      </c>
      <c r="E7470" s="231">
        <v>7.0992959499999999E-3</v>
      </c>
      <c r="F7470" s="231">
        <v>1.34595084E-3</v>
      </c>
      <c r="G7470" s="231">
        <v>1.0808041999999999E-3</v>
      </c>
      <c r="H7470" s="231">
        <v>4.6725404400000002E-3</v>
      </c>
    </row>
    <row r="7471" spans="1:8">
      <c r="A7471" s="227" t="s">
        <v>128</v>
      </c>
      <c r="B7471" s="227" t="s">
        <v>113</v>
      </c>
      <c r="C7471" s="227" t="s">
        <v>103</v>
      </c>
      <c r="D7471" s="230">
        <v>5209</v>
      </c>
      <c r="E7471" s="231">
        <v>6.33476891E-3</v>
      </c>
      <c r="F7471" s="231">
        <v>1.0688873900000001E-3</v>
      </c>
      <c r="G7471" s="231">
        <v>6.2305111999999996E-4</v>
      </c>
      <c r="H7471" s="231">
        <v>4.64282992E-3</v>
      </c>
    </row>
    <row r="7472" spans="1:8">
      <c r="A7472" s="227" t="s">
        <v>128</v>
      </c>
      <c r="B7472" s="227" t="s">
        <v>113</v>
      </c>
      <c r="C7472" s="227" t="s">
        <v>104</v>
      </c>
      <c r="D7472" s="230">
        <v>552</v>
      </c>
      <c r="E7472" s="231">
        <v>6.6930855100000002E-3</v>
      </c>
      <c r="F7472" s="231">
        <v>1.06730971E-3</v>
      </c>
      <c r="G7472" s="231">
        <v>1.53555648E-3</v>
      </c>
      <c r="H7472" s="231">
        <v>4.0902188299999998E-3</v>
      </c>
    </row>
    <row r="7473" spans="1:8">
      <c r="A7473" s="227" t="s">
        <v>128</v>
      </c>
      <c r="B7473" s="227" t="s">
        <v>113</v>
      </c>
      <c r="C7473" s="227" t="s">
        <v>105</v>
      </c>
      <c r="D7473" s="230">
        <v>6099</v>
      </c>
      <c r="E7473" s="231">
        <v>6.25732678E-3</v>
      </c>
      <c r="F7473" s="231">
        <v>1.0947526899999999E-3</v>
      </c>
      <c r="G7473" s="231">
        <v>8.9936357999999999E-4</v>
      </c>
      <c r="H7473" s="231">
        <v>4.2632100399999998E-3</v>
      </c>
    </row>
    <row r="7474" spans="1:8">
      <c r="A7474" s="227" t="s">
        <v>128</v>
      </c>
      <c r="B7474" s="227" t="s">
        <v>113</v>
      </c>
      <c r="C7474" s="227" t="s">
        <v>106</v>
      </c>
      <c r="D7474" s="230">
        <v>711</v>
      </c>
      <c r="E7474" s="231">
        <v>6.6100332400000003E-3</v>
      </c>
      <c r="F7474" s="231">
        <v>1.0720911100000001E-3</v>
      </c>
      <c r="G7474" s="231">
        <v>1.74675706E-3</v>
      </c>
      <c r="H7474" s="231">
        <v>3.7911845900000002E-3</v>
      </c>
    </row>
    <row r="7475" spans="1:8">
      <c r="A7475" s="227" t="s">
        <v>128</v>
      </c>
      <c r="B7475" s="227" t="s">
        <v>113</v>
      </c>
      <c r="C7475" s="227" t="s">
        <v>107</v>
      </c>
      <c r="D7475" s="230">
        <v>6449</v>
      </c>
      <c r="E7475" s="231">
        <v>6.0466018800000004E-3</v>
      </c>
      <c r="F7475" s="231">
        <v>1.2841010099999999E-3</v>
      </c>
      <c r="G7475" s="231">
        <v>1.00405831E-3</v>
      </c>
      <c r="H7475" s="231">
        <v>3.75844207E-3</v>
      </c>
    </row>
    <row r="7476" spans="1:8">
      <c r="A7476" s="227" t="s">
        <v>129</v>
      </c>
      <c r="B7476" s="227" t="s">
        <v>113</v>
      </c>
      <c r="C7476" s="227" t="s">
        <v>58</v>
      </c>
      <c r="D7476" s="230">
        <v>99310</v>
      </c>
      <c r="E7476" s="231">
        <v>6.7344981199999997E-3</v>
      </c>
      <c r="F7476" s="231">
        <v>1.23284587E-3</v>
      </c>
      <c r="G7476" s="231">
        <v>1.1029166E-3</v>
      </c>
      <c r="H7476" s="231">
        <v>4.3986729399999999E-3</v>
      </c>
    </row>
    <row r="7477" spans="1:8">
      <c r="A7477" s="227" t="s">
        <v>129</v>
      </c>
      <c r="B7477" s="227" t="s">
        <v>113</v>
      </c>
      <c r="C7477" s="227" t="s">
        <v>63</v>
      </c>
      <c r="D7477" s="230">
        <v>1579</v>
      </c>
      <c r="E7477" s="231">
        <v>7.2074960099999998E-3</v>
      </c>
      <c r="F7477" s="231">
        <v>1.6689460599999999E-3</v>
      </c>
      <c r="G7477" s="231">
        <v>1.16277272E-3</v>
      </c>
      <c r="H7477" s="231">
        <v>4.3757767400000001E-3</v>
      </c>
    </row>
    <row r="7478" spans="1:8">
      <c r="A7478" s="227" t="s">
        <v>129</v>
      </c>
      <c r="B7478" s="227" t="s">
        <v>113</v>
      </c>
      <c r="C7478" s="227" t="s">
        <v>64</v>
      </c>
      <c r="D7478" s="230">
        <v>958</v>
      </c>
      <c r="E7478" s="231">
        <v>7.4600100100000004E-3</v>
      </c>
      <c r="F7478" s="231">
        <v>1.24409191E-3</v>
      </c>
      <c r="G7478" s="231">
        <v>1.9306471300000001E-3</v>
      </c>
      <c r="H7478" s="231">
        <v>4.2852704799999997E-3</v>
      </c>
    </row>
    <row r="7479" spans="1:8">
      <c r="A7479" s="227" t="s">
        <v>129</v>
      </c>
      <c r="B7479" s="227" t="s">
        <v>113</v>
      </c>
      <c r="C7479" s="227" t="s">
        <v>65</v>
      </c>
      <c r="D7479" s="230">
        <v>1079</v>
      </c>
      <c r="E7479" s="231">
        <v>6.4218624300000004E-3</v>
      </c>
      <c r="F7479" s="231">
        <v>9.2315819999999995E-4</v>
      </c>
      <c r="G7479" s="231">
        <v>7.0104110000000005E-4</v>
      </c>
      <c r="H7479" s="231">
        <v>4.7976626400000003E-3</v>
      </c>
    </row>
    <row r="7480" spans="1:8">
      <c r="A7480" s="227" t="s">
        <v>129</v>
      </c>
      <c r="B7480" s="227" t="s">
        <v>113</v>
      </c>
      <c r="C7480" s="227" t="s">
        <v>66</v>
      </c>
      <c r="D7480" s="230">
        <v>1167</v>
      </c>
      <c r="E7480" s="231">
        <v>7.3297408600000004E-3</v>
      </c>
      <c r="F7480" s="231">
        <v>1.1080561899999999E-3</v>
      </c>
      <c r="G7480" s="231">
        <v>1.0172388900000001E-3</v>
      </c>
      <c r="H7480" s="231">
        <v>5.2044453099999999E-3</v>
      </c>
    </row>
    <row r="7481" spans="1:8">
      <c r="A7481" s="227" t="s">
        <v>129</v>
      </c>
      <c r="B7481" s="227" t="s">
        <v>113</v>
      </c>
      <c r="C7481" s="227" t="s">
        <v>67</v>
      </c>
      <c r="D7481" s="230">
        <v>1170</v>
      </c>
      <c r="E7481" s="231">
        <v>7.6249502999999998E-3</v>
      </c>
      <c r="F7481" s="231">
        <v>8.2340115000000002E-4</v>
      </c>
      <c r="G7481" s="231">
        <v>1.52824247E-3</v>
      </c>
      <c r="H7481" s="231">
        <v>5.2733061900000003E-3</v>
      </c>
    </row>
    <row r="7482" spans="1:8">
      <c r="A7482" s="227" t="s">
        <v>129</v>
      </c>
      <c r="B7482" s="227" t="s">
        <v>113</v>
      </c>
      <c r="C7482" s="227" t="s">
        <v>68</v>
      </c>
      <c r="D7482" s="230">
        <v>1788</v>
      </c>
      <c r="E7482" s="231">
        <v>7.5171472599999999E-3</v>
      </c>
      <c r="F7482" s="231">
        <v>1.43639543E-3</v>
      </c>
      <c r="G7482" s="231">
        <v>1.41288478E-3</v>
      </c>
      <c r="H7482" s="231">
        <v>4.66786656E-3</v>
      </c>
    </row>
    <row r="7483" spans="1:8">
      <c r="A7483" s="227" t="s">
        <v>129</v>
      </c>
      <c r="B7483" s="227" t="s">
        <v>113</v>
      </c>
      <c r="C7483" s="227" t="s">
        <v>69</v>
      </c>
      <c r="D7483" s="230">
        <v>2635</v>
      </c>
      <c r="E7483" s="231">
        <v>5.5812335100000002E-3</v>
      </c>
      <c r="F7483" s="231">
        <v>9.2670315000000002E-4</v>
      </c>
      <c r="G7483" s="231">
        <v>6.3972320999999995E-4</v>
      </c>
      <c r="H7483" s="231">
        <v>4.01480667E-3</v>
      </c>
    </row>
    <row r="7484" spans="1:8">
      <c r="A7484" s="227" t="s">
        <v>129</v>
      </c>
      <c r="B7484" s="227" t="s">
        <v>113</v>
      </c>
      <c r="C7484" s="227" t="s">
        <v>70</v>
      </c>
      <c r="D7484" s="230">
        <v>680</v>
      </c>
      <c r="E7484" s="231">
        <v>9.74409358E-3</v>
      </c>
      <c r="F7484" s="231">
        <v>1.7439574100000001E-3</v>
      </c>
      <c r="G7484" s="231">
        <v>2.3545579000000001E-3</v>
      </c>
      <c r="H7484" s="231">
        <v>5.64557779E-3</v>
      </c>
    </row>
    <row r="7485" spans="1:8">
      <c r="A7485" s="227" t="s">
        <v>129</v>
      </c>
      <c r="B7485" s="227" t="s">
        <v>113</v>
      </c>
      <c r="C7485" s="227" t="s">
        <v>71</v>
      </c>
      <c r="D7485" s="230">
        <v>700</v>
      </c>
      <c r="E7485" s="231">
        <v>8.0666168099999998E-3</v>
      </c>
      <c r="F7485" s="231">
        <v>1.4736108799999999E-3</v>
      </c>
      <c r="G7485" s="231">
        <v>1.55993693E-3</v>
      </c>
      <c r="H7485" s="231">
        <v>5.0330685400000004E-3</v>
      </c>
    </row>
    <row r="7486" spans="1:8">
      <c r="A7486" s="227" t="s">
        <v>129</v>
      </c>
      <c r="B7486" s="227" t="s">
        <v>113</v>
      </c>
      <c r="C7486" s="227" t="s">
        <v>72</v>
      </c>
      <c r="D7486" s="230">
        <v>1387</v>
      </c>
      <c r="E7486" s="231">
        <v>7.6237430500000003E-3</v>
      </c>
      <c r="F7486" s="231">
        <v>1.40901603E-3</v>
      </c>
      <c r="G7486" s="231">
        <v>1.9811774999999999E-3</v>
      </c>
      <c r="H7486" s="231">
        <v>4.2335490600000003E-3</v>
      </c>
    </row>
    <row r="7487" spans="1:8">
      <c r="A7487" s="227" t="s">
        <v>129</v>
      </c>
      <c r="B7487" s="227" t="s">
        <v>113</v>
      </c>
      <c r="C7487" s="227" t="s">
        <v>73</v>
      </c>
      <c r="D7487" s="230">
        <v>1718</v>
      </c>
      <c r="E7487" s="231">
        <v>7.6068073099999998E-3</v>
      </c>
      <c r="F7487" s="231">
        <v>8.5220326999999995E-4</v>
      </c>
      <c r="G7487" s="231">
        <v>1.9725911699999999E-3</v>
      </c>
      <c r="H7487" s="231">
        <v>4.7820123799999998E-3</v>
      </c>
    </row>
    <row r="7488" spans="1:8">
      <c r="A7488" s="227" t="s">
        <v>129</v>
      </c>
      <c r="B7488" s="227" t="s">
        <v>113</v>
      </c>
      <c r="C7488" s="227" t="s">
        <v>74</v>
      </c>
      <c r="D7488" s="230">
        <v>1491</v>
      </c>
      <c r="E7488" s="231">
        <v>7.7182226700000002E-3</v>
      </c>
      <c r="F7488" s="231">
        <v>1.0159255700000001E-3</v>
      </c>
      <c r="G7488" s="231">
        <v>1.5750364000000001E-3</v>
      </c>
      <c r="H7488" s="231">
        <v>5.1272602299999998E-3</v>
      </c>
    </row>
    <row r="7489" spans="1:8">
      <c r="A7489" s="227" t="s">
        <v>129</v>
      </c>
      <c r="B7489" s="227" t="s">
        <v>113</v>
      </c>
      <c r="C7489" s="227" t="s">
        <v>75</v>
      </c>
      <c r="D7489" s="230">
        <v>2754</v>
      </c>
      <c r="E7489" s="231">
        <v>5.9372896300000002E-3</v>
      </c>
      <c r="F7489" s="231">
        <v>6.8321894999999998E-4</v>
      </c>
      <c r="G7489" s="231">
        <v>1.09708245E-3</v>
      </c>
      <c r="H7489" s="231">
        <v>4.1569877499999996E-3</v>
      </c>
    </row>
    <row r="7490" spans="1:8">
      <c r="A7490" s="227" t="s">
        <v>129</v>
      </c>
      <c r="B7490" s="227" t="s">
        <v>113</v>
      </c>
      <c r="C7490" s="227" t="s">
        <v>76</v>
      </c>
      <c r="D7490" s="230">
        <v>697</v>
      </c>
      <c r="E7490" s="231">
        <v>6.7171141200000001E-3</v>
      </c>
      <c r="F7490" s="231">
        <v>1.2719689200000001E-3</v>
      </c>
      <c r="G7490" s="231">
        <v>1.75565561E-3</v>
      </c>
      <c r="H7490" s="231">
        <v>3.6894890999999998E-3</v>
      </c>
    </row>
    <row r="7491" spans="1:8">
      <c r="A7491" s="227" t="s">
        <v>129</v>
      </c>
      <c r="B7491" s="227" t="s">
        <v>113</v>
      </c>
      <c r="C7491" s="227" t="s">
        <v>77</v>
      </c>
      <c r="D7491" s="230">
        <v>2348</v>
      </c>
      <c r="E7491" s="231">
        <v>7.3170869999999999E-3</v>
      </c>
      <c r="F7491" s="231">
        <v>1.14347687E-3</v>
      </c>
      <c r="G7491" s="231">
        <v>1.6103980899999999E-3</v>
      </c>
      <c r="H7491" s="231">
        <v>4.5632115499999997E-3</v>
      </c>
    </row>
    <row r="7492" spans="1:8">
      <c r="A7492" s="227" t="s">
        <v>129</v>
      </c>
      <c r="B7492" s="227" t="s">
        <v>113</v>
      </c>
      <c r="C7492" s="227" t="s">
        <v>78</v>
      </c>
      <c r="D7492" s="230">
        <v>605</v>
      </c>
      <c r="E7492" s="231">
        <v>6.9773872699999996E-3</v>
      </c>
      <c r="F7492" s="231">
        <v>1.2076826500000001E-3</v>
      </c>
      <c r="G7492" s="231">
        <v>1.726909E-3</v>
      </c>
      <c r="H7492" s="231">
        <v>4.0427951400000004E-3</v>
      </c>
    </row>
    <row r="7493" spans="1:8">
      <c r="A7493" s="227" t="s">
        <v>129</v>
      </c>
      <c r="B7493" s="227" t="s">
        <v>113</v>
      </c>
      <c r="C7493" s="227" t="s">
        <v>79</v>
      </c>
      <c r="D7493" s="230">
        <v>9397</v>
      </c>
      <c r="E7493" s="231">
        <v>5.3014516099999997E-3</v>
      </c>
      <c r="F7493" s="231">
        <v>1.20852918E-3</v>
      </c>
      <c r="G7493" s="231">
        <v>8.0513875999999995E-4</v>
      </c>
      <c r="H7493" s="231">
        <v>3.28778319E-3</v>
      </c>
    </row>
    <row r="7494" spans="1:8">
      <c r="A7494" s="227" t="s">
        <v>129</v>
      </c>
      <c r="B7494" s="227" t="s">
        <v>113</v>
      </c>
      <c r="C7494" s="227" t="s">
        <v>80</v>
      </c>
      <c r="D7494" s="230">
        <v>7661</v>
      </c>
      <c r="E7494" s="231">
        <v>6.3612096700000004E-3</v>
      </c>
      <c r="F7494" s="231">
        <v>1.6144720500000001E-3</v>
      </c>
      <c r="G7494" s="231">
        <v>6.3767065999999998E-4</v>
      </c>
      <c r="H7494" s="231">
        <v>4.1090664799999996E-3</v>
      </c>
    </row>
    <row r="7495" spans="1:8">
      <c r="A7495" s="227" t="s">
        <v>129</v>
      </c>
      <c r="B7495" s="227" t="s">
        <v>113</v>
      </c>
      <c r="C7495" s="227" t="s">
        <v>119</v>
      </c>
      <c r="D7495" s="230">
        <v>2166</v>
      </c>
      <c r="E7495" s="231">
        <v>7.3099893699999996E-3</v>
      </c>
      <c r="F7495" s="231">
        <v>1.32280528E-3</v>
      </c>
      <c r="G7495" s="231">
        <v>1.4216017E-3</v>
      </c>
      <c r="H7495" s="231">
        <v>4.5655819099999998E-3</v>
      </c>
    </row>
    <row r="7496" spans="1:8">
      <c r="A7496" s="227" t="s">
        <v>129</v>
      </c>
      <c r="B7496" s="227" t="s">
        <v>113</v>
      </c>
      <c r="C7496" s="227" t="s">
        <v>82</v>
      </c>
      <c r="D7496" s="230">
        <v>864</v>
      </c>
      <c r="E7496" s="231">
        <v>8.2245448400000004E-3</v>
      </c>
      <c r="F7496" s="231">
        <v>1.4674021299999999E-3</v>
      </c>
      <c r="G7496" s="231">
        <v>1.7519046600000001E-3</v>
      </c>
      <c r="H7496" s="231">
        <v>5.0052241600000002E-3</v>
      </c>
    </row>
    <row r="7497" spans="1:8">
      <c r="A7497" s="227" t="s">
        <v>129</v>
      </c>
      <c r="B7497" s="227" t="s">
        <v>113</v>
      </c>
      <c r="C7497" s="227" t="s">
        <v>83</v>
      </c>
      <c r="D7497" s="230">
        <v>1440</v>
      </c>
      <c r="E7497" s="231">
        <v>6.5977363900000001E-3</v>
      </c>
      <c r="F7497" s="231">
        <v>1.2547097700000001E-3</v>
      </c>
      <c r="G7497" s="231">
        <v>1.12485508E-3</v>
      </c>
      <c r="H7497" s="231">
        <v>4.2181710500000004E-3</v>
      </c>
    </row>
    <row r="7498" spans="1:8">
      <c r="A7498" s="227" t="s">
        <v>129</v>
      </c>
      <c r="B7498" s="227" t="s">
        <v>113</v>
      </c>
      <c r="C7498" s="227" t="s">
        <v>84</v>
      </c>
      <c r="D7498" s="230">
        <v>2781</v>
      </c>
      <c r="E7498" s="231">
        <v>6.2075989399999996E-3</v>
      </c>
      <c r="F7498" s="231">
        <v>9.2775688999999998E-4</v>
      </c>
      <c r="G7498" s="231">
        <v>1.04408445E-3</v>
      </c>
      <c r="H7498" s="231">
        <v>4.2357571100000001E-3</v>
      </c>
    </row>
    <row r="7499" spans="1:8">
      <c r="A7499" s="227" t="s">
        <v>129</v>
      </c>
      <c r="B7499" s="227" t="s">
        <v>113</v>
      </c>
      <c r="C7499" s="227" t="s">
        <v>86</v>
      </c>
      <c r="D7499" s="230">
        <v>5</v>
      </c>
      <c r="E7499" s="231">
        <v>1.0708333049999999E-2</v>
      </c>
      <c r="F7499" s="231">
        <v>1.5277774899999999E-3</v>
      </c>
      <c r="G7499" s="231">
        <v>5.0601849900000001E-3</v>
      </c>
      <c r="H7499" s="231">
        <v>4.1203701300000003E-3</v>
      </c>
    </row>
    <row r="7500" spans="1:8">
      <c r="A7500" s="227" t="s">
        <v>129</v>
      </c>
      <c r="B7500" s="227" t="s">
        <v>113</v>
      </c>
      <c r="C7500" s="227" t="s">
        <v>87</v>
      </c>
      <c r="D7500" s="230">
        <v>2061</v>
      </c>
      <c r="E7500" s="231">
        <v>6.90088279E-3</v>
      </c>
      <c r="F7500" s="231">
        <v>1.2039449500000001E-3</v>
      </c>
      <c r="G7500" s="231">
        <v>1.1716711900000001E-3</v>
      </c>
      <c r="H7500" s="231">
        <v>4.5252661800000002E-3</v>
      </c>
    </row>
    <row r="7501" spans="1:8">
      <c r="A7501" s="227" t="s">
        <v>129</v>
      </c>
      <c r="B7501" s="227" t="s">
        <v>113</v>
      </c>
      <c r="C7501" s="227" t="s">
        <v>88</v>
      </c>
      <c r="D7501" s="230">
        <v>3251</v>
      </c>
      <c r="E7501" s="231">
        <v>6.2368841400000001E-3</v>
      </c>
      <c r="F7501" s="231">
        <v>1.4357616900000001E-3</v>
      </c>
      <c r="G7501" s="231">
        <v>1.10711637E-3</v>
      </c>
      <c r="H7501" s="231">
        <v>3.69400559E-3</v>
      </c>
    </row>
    <row r="7502" spans="1:8">
      <c r="A7502" s="227" t="s">
        <v>129</v>
      </c>
      <c r="B7502" s="227" t="s">
        <v>113</v>
      </c>
      <c r="C7502" s="227" t="s">
        <v>89</v>
      </c>
      <c r="D7502" s="230">
        <v>1152</v>
      </c>
      <c r="E7502" s="231">
        <v>6.9380041099999998E-3</v>
      </c>
      <c r="F7502" s="231">
        <v>1.4071339E-3</v>
      </c>
      <c r="G7502" s="231">
        <v>1.43196992E-3</v>
      </c>
      <c r="H7502" s="231">
        <v>4.0988998199999998E-3</v>
      </c>
    </row>
    <row r="7503" spans="1:8">
      <c r="A7503" s="227" t="s">
        <v>129</v>
      </c>
      <c r="B7503" s="227" t="s">
        <v>113</v>
      </c>
      <c r="C7503" s="227" t="s">
        <v>90</v>
      </c>
      <c r="D7503" s="230">
        <v>895</v>
      </c>
      <c r="E7503" s="231">
        <v>7.3803018499999998E-3</v>
      </c>
      <c r="F7503" s="231">
        <v>8.1679314999999995E-4</v>
      </c>
      <c r="G7503" s="231">
        <v>1.71671299E-3</v>
      </c>
      <c r="H7503" s="231">
        <v>4.84679523E-3</v>
      </c>
    </row>
    <row r="7504" spans="1:8">
      <c r="A7504" s="227" t="s">
        <v>129</v>
      </c>
      <c r="B7504" s="227" t="s">
        <v>113</v>
      </c>
      <c r="C7504" s="227" t="s">
        <v>91</v>
      </c>
      <c r="D7504" s="230">
        <v>5043</v>
      </c>
      <c r="E7504" s="231">
        <v>6.6477159699999998E-3</v>
      </c>
      <c r="F7504" s="231">
        <v>1.7138669800000001E-3</v>
      </c>
      <c r="G7504" s="231">
        <v>5.9059426E-4</v>
      </c>
      <c r="H7504" s="231">
        <v>4.3432542500000003E-3</v>
      </c>
    </row>
    <row r="7505" spans="1:8">
      <c r="A7505" s="227" t="s">
        <v>129</v>
      </c>
      <c r="B7505" s="227" t="s">
        <v>113</v>
      </c>
      <c r="C7505" s="227" t="s">
        <v>92</v>
      </c>
      <c r="D7505" s="230">
        <v>1050</v>
      </c>
      <c r="E7505" s="231">
        <v>7.3914018699999997E-3</v>
      </c>
      <c r="F7505" s="231">
        <v>1.0359124500000001E-3</v>
      </c>
      <c r="G7505" s="231">
        <v>1.5596889200000001E-3</v>
      </c>
      <c r="H7505" s="231">
        <v>4.7958000300000001E-3</v>
      </c>
    </row>
    <row r="7506" spans="1:8">
      <c r="A7506" s="227" t="s">
        <v>129</v>
      </c>
      <c r="B7506" s="227" t="s">
        <v>113</v>
      </c>
      <c r="C7506" s="227" t="s">
        <v>93</v>
      </c>
      <c r="D7506" s="230">
        <v>834</v>
      </c>
      <c r="E7506" s="231">
        <v>8.3391617599999999E-3</v>
      </c>
      <c r="F7506" s="231">
        <v>1.4009762E-3</v>
      </c>
      <c r="G7506" s="231">
        <v>1.8159636500000001E-3</v>
      </c>
      <c r="H7506" s="231">
        <v>5.1222214199999998E-3</v>
      </c>
    </row>
    <row r="7507" spans="1:8">
      <c r="A7507" s="227" t="s">
        <v>129</v>
      </c>
      <c r="B7507" s="227" t="s">
        <v>113</v>
      </c>
      <c r="C7507" s="227" t="s">
        <v>94</v>
      </c>
      <c r="D7507" s="230">
        <v>840</v>
      </c>
      <c r="E7507" s="231">
        <v>7.3722027100000002E-3</v>
      </c>
      <c r="F7507" s="231">
        <v>1.2126871500000001E-3</v>
      </c>
      <c r="G7507" s="231">
        <v>1.5021216700000001E-3</v>
      </c>
      <c r="H7507" s="231">
        <v>4.6573933900000003E-3</v>
      </c>
    </row>
    <row r="7508" spans="1:8">
      <c r="A7508" s="227" t="s">
        <v>129</v>
      </c>
      <c r="B7508" s="227" t="s">
        <v>113</v>
      </c>
      <c r="C7508" s="227" t="s">
        <v>95</v>
      </c>
      <c r="D7508" s="230">
        <v>931</v>
      </c>
      <c r="E7508" s="231">
        <v>7.8633461300000006E-3</v>
      </c>
      <c r="F7508" s="231">
        <v>1.05949373E-3</v>
      </c>
      <c r="G7508" s="231">
        <v>1.2904654999999999E-3</v>
      </c>
      <c r="H7508" s="231">
        <v>5.5133863899999996E-3</v>
      </c>
    </row>
    <row r="7509" spans="1:8">
      <c r="A7509" s="227" t="s">
        <v>129</v>
      </c>
      <c r="B7509" s="227" t="s">
        <v>113</v>
      </c>
      <c r="C7509" s="227" t="s">
        <v>96</v>
      </c>
      <c r="D7509" s="230">
        <v>1884</v>
      </c>
      <c r="E7509" s="231">
        <v>7.5521936700000004E-3</v>
      </c>
      <c r="F7509" s="231">
        <v>1.4073617199999999E-3</v>
      </c>
      <c r="G7509" s="231">
        <v>1.70638933E-3</v>
      </c>
      <c r="H7509" s="231">
        <v>4.4384421500000002E-3</v>
      </c>
    </row>
    <row r="7510" spans="1:8">
      <c r="A7510" s="227" t="s">
        <v>129</v>
      </c>
      <c r="B7510" s="227" t="s">
        <v>113</v>
      </c>
      <c r="C7510" s="227" t="s">
        <v>97</v>
      </c>
      <c r="D7510" s="230">
        <v>656</v>
      </c>
      <c r="E7510" s="231">
        <v>7.2861969699999996E-3</v>
      </c>
      <c r="F7510" s="231">
        <v>9.6451182000000001E-4</v>
      </c>
      <c r="G7510" s="231">
        <v>1.7324939800000001E-3</v>
      </c>
      <c r="H7510" s="231">
        <v>4.5891906999999997E-3</v>
      </c>
    </row>
    <row r="7511" spans="1:8">
      <c r="A7511" s="227" t="s">
        <v>129</v>
      </c>
      <c r="B7511" s="227" t="s">
        <v>113</v>
      </c>
      <c r="C7511" s="227" t="s">
        <v>98</v>
      </c>
      <c r="D7511" s="230">
        <v>540</v>
      </c>
      <c r="E7511" s="231">
        <v>6.5287849299999999E-3</v>
      </c>
      <c r="F7511" s="231">
        <v>2.4575593999999999E-4</v>
      </c>
      <c r="G7511" s="231">
        <v>1.5228692600000001E-3</v>
      </c>
      <c r="H7511" s="231">
        <v>4.7487566199999999E-3</v>
      </c>
    </row>
    <row r="7512" spans="1:8">
      <c r="A7512" s="227" t="s">
        <v>129</v>
      </c>
      <c r="B7512" s="227" t="s">
        <v>113</v>
      </c>
      <c r="C7512" s="227" t="s">
        <v>99</v>
      </c>
      <c r="D7512" s="230">
        <v>5334</v>
      </c>
      <c r="E7512" s="231">
        <v>7.5177362600000004E-3</v>
      </c>
      <c r="F7512" s="231">
        <v>1.29505272E-3</v>
      </c>
      <c r="G7512" s="231">
        <v>1.1962391199999999E-3</v>
      </c>
      <c r="H7512" s="231">
        <v>5.02644393E-3</v>
      </c>
    </row>
    <row r="7513" spans="1:8">
      <c r="A7513" s="227" t="s">
        <v>129</v>
      </c>
      <c r="B7513" s="227" t="s">
        <v>113</v>
      </c>
      <c r="C7513" s="227" t="s">
        <v>100</v>
      </c>
      <c r="D7513" s="230">
        <v>2537</v>
      </c>
      <c r="E7513" s="231">
        <v>8.3031957900000005E-3</v>
      </c>
      <c r="F7513" s="231">
        <v>1.44448709E-3</v>
      </c>
      <c r="G7513" s="231">
        <v>1.1952954900000001E-3</v>
      </c>
      <c r="H7513" s="231">
        <v>5.6634081700000002E-3</v>
      </c>
    </row>
    <row r="7514" spans="1:8">
      <c r="A7514" s="227" t="s">
        <v>129</v>
      </c>
      <c r="B7514" s="227" t="s">
        <v>113</v>
      </c>
      <c r="C7514" s="227" t="s">
        <v>101</v>
      </c>
      <c r="D7514" s="230">
        <v>949</v>
      </c>
      <c r="E7514" s="231">
        <v>8.4675020999999996E-3</v>
      </c>
      <c r="F7514" s="231">
        <v>8.7029938000000005E-4</v>
      </c>
      <c r="G7514" s="231">
        <v>2.1855361799999998E-3</v>
      </c>
      <c r="H7514" s="231">
        <v>5.4116660299999998E-3</v>
      </c>
    </row>
    <row r="7515" spans="1:8">
      <c r="A7515" s="227" t="s">
        <v>129</v>
      </c>
      <c r="B7515" s="227" t="s">
        <v>113</v>
      </c>
      <c r="C7515" s="227" t="s">
        <v>102</v>
      </c>
      <c r="D7515" s="230">
        <v>1188</v>
      </c>
      <c r="E7515" s="231">
        <v>7.5924462200000001E-3</v>
      </c>
      <c r="F7515" s="231">
        <v>1.3404684800000001E-3</v>
      </c>
      <c r="G7515" s="231">
        <v>1.0587547399999999E-3</v>
      </c>
      <c r="H7515" s="231">
        <v>5.1932224999999997E-3</v>
      </c>
    </row>
    <row r="7516" spans="1:8">
      <c r="A7516" s="227" t="s">
        <v>129</v>
      </c>
      <c r="B7516" s="227" t="s">
        <v>113</v>
      </c>
      <c r="C7516" s="227" t="s">
        <v>103</v>
      </c>
      <c r="D7516" s="230">
        <v>5519</v>
      </c>
      <c r="E7516" s="231">
        <v>6.2432302199999998E-3</v>
      </c>
      <c r="F7516" s="231">
        <v>1.0396531799999999E-3</v>
      </c>
      <c r="G7516" s="231">
        <v>6.1418064999999998E-4</v>
      </c>
      <c r="H7516" s="231">
        <v>4.5893959100000003E-3</v>
      </c>
    </row>
    <row r="7517" spans="1:8">
      <c r="A7517" s="227" t="s">
        <v>129</v>
      </c>
      <c r="B7517" s="227" t="s">
        <v>113</v>
      </c>
      <c r="C7517" s="227" t="s">
        <v>104</v>
      </c>
      <c r="D7517" s="230">
        <v>710</v>
      </c>
      <c r="E7517" s="231">
        <v>6.7005898599999999E-3</v>
      </c>
      <c r="F7517" s="231">
        <v>9.6234326999999995E-4</v>
      </c>
      <c r="G7517" s="231">
        <v>1.4400265E-3</v>
      </c>
      <c r="H7517" s="231">
        <v>4.2982196299999999E-3</v>
      </c>
    </row>
    <row r="7518" spans="1:8">
      <c r="A7518" s="227" t="s">
        <v>129</v>
      </c>
      <c r="B7518" s="227" t="s">
        <v>113</v>
      </c>
      <c r="C7518" s="227" t="s">
        <v>105</v>
      </c>
      <c r="D7518" s="230">
        <v>7412</v>
      </c>
      <c r="E7518" s="231">
        <v>6.3556982899999996E-3</v>
      </c>
      <c r="F7518" s="231">
        <v>1.1097960599999999E-3</v>
      </c>
      <c r="G7518" s="231">
        <v>8.1499133999999999E-4</v>
      </c>
      <c r="H7518" s="231">
        <v>4.4309103999999998E-3</v>
      </c>
    </row>
    <row r="7519" spans="1:8">
      <c r="A7519" s="227" t="s">
        <v>129</v>
      </c>
      <c r="B7519" s="227" t="s">
        <v>113</v>
      </c>
      <c r="C7519" s="227" t="s">
        <v>106</v>
      </c>
      <c r="D7519" s="230">
        <v>769</v>
      </c>
      <c r="E7519" s="231">
        <v>7.0868549899999996E-3</v>
      </c>
      <c r="F7519" s="231">
        <v>1.12102936E-3</v>
      </c>
      <c r="G7519" s="231">
        <v>1.7604781400000001E-3</v>
      </c>
      <c r="H7519" s="231">
        <v>4.2053470099999999E-3</v>
      </c>
    </row>
    <row r="7520" spans="1:8">
      <c r="A7520" s="227" t="s">
        <v>129</v>
      </c>
      <c r="B7520" s="227" t="s">
        <v>113</v>
      </c>
      <c r="C7520" s="227" t="s">
        <v>107</v>
      </c>
      <c r="D7520" s="230">
        <v>8685</v>
      </c>
      <c r="E7520" s="231">
        <v>6.4688263899999997E-3</v>
      </c>
      <c r="F7520" s="231">
        <v>1.2015339099999999E-3</v>
      </c>
      <c r="G7520" s="231">
        <v>9.8334962000000002E-4</v>
      </c>
      <c r="H7520" s="231">
        <v>4.28394238E-3</v>
      </c>
    </row>
    <row r="7521" spans="1:8">
      <c r="A7521" s="227" t="s">
        <v>130</v>
      </c>
      <c r="B7521" s="227" t="s">
        <v>113</v>
      </c>
      <c r="C7521" s="227" t="s">
        <v>58</v>
      </c>
      <c r="D7521" s="230">
        <v>75348</v>
      </c>
      <c r="E7521" s="231">
        <v>6.4601544300000001E-3</v>
      </c>
      <c r="F7521" s="231">
        <v>1.16829461E-3</v>
      </c>
      <c r="G7521" s="231">
        <v>1.0688471E-3</v>
      </c>
      <c r="H7521" s="231">
        <v>4.2229409600000002E-3</v>
      </c>
    </row>
    <row r="7522" spans="1:8">
      <c r="A7522" s="227" t="s">
        <v>130</v>
      </c>
      <c r="B7522" s="227" t="s">
        <v>113</v>
      </c>
      <c r="C7522" s="227" t="s">
        <v>63</v>
      </c>
      <c r="D7522" s="230">
        <v>1141</v>
      </c>
      <c r="E7522" s="231">
        <v>6.8344955799999997E-3</v>
      </c>
      <c r="F7522" s="231">
        <v>1.64167211E-3</v>
      </c>
      <c r="G7522" s="231">
        <v>1.0988571699999999E-3</v>
      </c>
      <c r="H7522" s="231">
        <v>4.0939658199999999E-3</v>
      </c>
    </row>
    <row r="7523" spans="1:8">
      <c r="A7523" s="227" t="s">
        <v>130</v>
      </c>
      <c r="B7523" s="227" t="s">
        <v>113</v>
      </c>
      <c r="C7523" s="227" t="s">
        <v>64</v>
      </c>
      <c r="D7523" s="230">
        <v>810</v>
      </c>
      <c r="E7523" s="231">
        <v>6.93995746E-3</v>
      </c>
      <c r="F7523" s="231">
        <v>1.09639322E-3</v>
      </c>
      <c r="G7523" s="231">
        <v>1.92792614E-3</v>
      </c>
      <c r="H7523" s="231">
        <v>3.9156376199999997E-3</v>
      </c>
    </row>
    <row r="7524" spans="1:8">
      <c r="A7524" s="227" t="s">
        <v>130</v>
      </c>
      <c r="B7524" s="227" t="s">
        <v>113</v>
      </c>
      <c r="C7524" s="227" t="s">
        <v>65</v>
      </c>
      <c r="D7524" s="230">
        <v>827</v>
      </c>
      <c r="E7524" s="231">
        <v>6.0648985399999996E-3</v>
      </c>
      <c r="F7524" s="231">
        <v>9.3807356999999999E-4</v>
      </c>
      <c r="G7524" s="231">
        <v>7.1067869000000002E-4</v>
      </c>
      <c r="H7524" s="231">
        <v>4.41614581E-3</v>
      </c>
    </row>
    <row r="7525" spans="1:8">
      <c r="A7525" s="227" t="s">
        <v>130</v>
      </c>
      <c r="B7525" s="227" t="s">
        <v>113</v>
      </c>
      <c r="C7525" s="227" t="s">
        <v>66</v>
      </c>
      <c r="D7525" s="230">
        <v>968</v>
      </c>
      <c r="E7525" s="231">
        <v>7.0601490799999996E-3</v>
      </c>
      <c r="F7525" s="231">
        <v>1.0233487700000001E-3</v>
      </c>
      <c r="G7525" s="231">
        <v>1.1330753099999999E-3</v>
      </c>
      <c r="H7525" s="231">
        <v>4.9037245099999996E-3</v>
      </c>
    </row>
    <row r="7526" spans="1:8">
      <c r="A7526" s="227" t="s">
        <v>130</v>
      </c>
      <c r="B7526" s="227" t="s">
        <v>113</v>
      </c>
      <c r="C7526" s="227" t="s">
        <v>67</v>
      </c>
      <c r="D7526" s="230">
        <v>959</v>
      </c>
      <c r="E7526" s="231">
        <v>7.6834711600000001E-3</v>
      </c>
      <c r="F7526" s="231">
        <v>8.2371416999999999E-4</v>
      </c>
      <c r="G7526" s="231">
        <v>1.7099817E-3</v>
      </c>
      <c r="H7526" s="231">
        <v>5.1497747999999996E-3</v>
      </c>
    </row>
    <row r="7527" spans="1:8">
      <c r="A7527" s="227" t="s">
        <v>130</v>
      </c>
      <c r="B7527" s="227" t="s">
        <v>113</v>
      </c>
      <c r="C7527" s="227" t="s">
        <v>68</v>
      </c>
      <c r="D7527" s="230">
        <v>1310</v>
      </c>
      <c r="E7527" s="231">
        <v>6.9616462799999999E-3</v>
      </c>
      <c r="F7527" s="231">
        <v>1.40419999E-3</v>
      </c>
      <c r="G7527" s="231">
        <v>1.3048484999999999E-3</v>
      </c>
      <c r="H7527" s="231">
        <v>4.25259729E-3</v>
      </c>
    </row>
    <row r="7528" spans="1:8">
      <c r="A7528" s="227" t="s">
        <v>130</v>
      </c>
      <c r="B7528" s="227" t="s">
        <v>113</v>
      </c>
      <c r="C7528" s="227" t="s">
        <v>69</v>
      </c>
      <c r="D7528" s="230">
        <v>2410</v>
      </c>
      <c r="E7528" s="231">
        <v>5.5407155300000004E-3</v>
      </c>
      <c r="F7528" s="231">
        <v>9.7256776000000003E-4</v>
      </c>
      <c r="G7528" s="231">
        <v>6.1275333000000004E-4</v>
      </c>
      <c r="H7528" s="231">
        <v>3.9553939500000003E-3</v>
      </c>
    </row>
    <row r="7529" spans="1:8">
      <c r="A7529" s="227" t="s">
        <v>130</v>
      </c>
      <c r="B7529" s="227" t="s">
        <v>113</v>
      </c>
      <c r="C7529" s="227" t="s">
        <v>70</v>
      </c>
      <c r="D7529" s="230">
        <v>462</v>
      </c>
      <c r="E7529" s="231">
        <v>9.5851118099999997E-3</v>
      </c>
      <c r="F7529" s="231">
        <v>1.7488373599999999E-3</v>
      </c>
      <c r="G7529" s="231">
        <v>2.16482761E-3</v>
      </c>
      <c r="H7529" s="231">
        <v>5.6714463600000004E-3</v>
      </c>
    </row>
    <row r="7530" spans="1:8">
      <c r="A7530" s="227" t="s">
        <v>130</v>
      </c>
      <c r="B7530" s="227" t="s">
        <v>113</v>
      </c>
      <c r="C7530" s="227" t="s">
        <v>71</v>
      </c>
      <c r="D7530" s="230">
        <v>644</v>
      </c>
      <c r="E7530" s="231">
        <v>7.4861971400000003E-3</v>
      </c>
      <c r="F7530" s="231">
        <v>1.41798557E-3</v>
      </c>
      <c r="G7530" s="231">
        <v>1.5622301699999999E-3</v>
      </c>
      <c r="H7530" s="231">
        <v>4.5059808899999996E-3</v>
      </c>
    </row>
    <row r="7531" spans="1:8">
      <c r="A7531" s="227" t="s">
        <v>130</v>
      </c>
      <c r="B7531" s="227" t="s">
        <v>113</v>
      </c>
      <c r="C7531" s="227" t="s">
        <v>72</v>
      </c>
      <c r="D7531" s="230">
        <v>938</v>
      </c>
      <c r="E7531" s="231">
        <v>7.11706818E-3</v>
      </c>
      <c r="F7531" s="231">
        <v>1.3105353700000001E-3</v>
      </c>
      <c r="G7531" s="231">
        <v>1.8574658899999999E-3</v>
      </c>
      <c r="H7531" s="231">
        <v>3.9490664300000002E-3</v>
      </c>
    </row>
    <row r="7532" spans="1:8">
      <c r="A7532" s="227" t="s">
        <v>130</v>
      </c>
      <c r="B7532" s="227" t="s">
        <v>113</v>
      </c>
      <c r="C7532" s="227" t="s">
        <v>73</v>
      </c>
      <c r="D7532" s="230">
        <v>1295</v>
      </c>
      <c r="E7532" s="231">
        <v>7.0937274100000003E-3</v>
      </c>
      <c r="F7532" s="231">
        <v>8.0561787999999996E-4</v>
      </c>
      <c r="G7532" s="231">
        <v>1.90239323E-3</v>
      </c>
      <c r="H7532" s="231">
        <v>4.3857158400000002E-3</v>
      </c>
    </row>
    <row r="7533" spans="1:8">
      <c r="A7533" s="227" t="s">
        <v>130</v>
      </c>
      <c r="B7533" s="227" t="s">
        <v>113</v>
      </c>
      <c r="C7533" s="227" t="s">
        <v>74</v>
      </c>
      <c r="D7533" s="230">
        <v>1102</v>
      </c>
      <c r="E7533" s="231">
        <v>7.0339174599999997E-3</v>
      </c>
      <c r="F7533" s="231">
        <v>9.2438177000000001E-4</v>
      </c>
      <c r="G7533" s="231">
        <v>1.5499384199999999E-3</v>
      </c>
      <c r="H7533" s="231">
        <v>4.5595967800000003E-3</v>
      </c>
    </row>
    <row r="7534" spans="1:8">
      <c r="A7534" s="227" t="s">
        <v>130</v>
      </c>
      <c r="B7534" s="227" t="s">
        <v>113</v>
      </c>
      <c r="C7534" s="227" t="s">
        <v>75</v>
      </c>
      <c r="D7534" s="230">
        <v>2189</v>
      </c>
      <c r="E7534" s="231">
        <v>5.9662419600000002E-3</v>
      </c>
      <c r="F7534" s="231">
        <v>7.0685368999999997E-4</v>
      </c>
      <c r="G7534" s="231">
        <v>1.1412330699999999E-3</v>
      </c>
      <c r="H7534" s="231">
        <v>4.1181547200000003E-3</v>
      </c>
    </row>
    <row r="7535" spans="1:8">
      <c r="A7535" s="227" t="s">
        <v>130</v>
      </c>
      <c r="B7535" s="227" t="s">
        <v>113</v>
      </c>
      <c r="C7535" s="227" t="s">
        <v>76</v>
      </c>
      <c r="D7535" s="230">
        <v>622</v>
      </c>
      <c r="E7535" s="231">
        <v>6.4413441300000002E-3</v>
      </c>
      <c r="F7535" s="231">
        <v>1.08178491E-3</v>
      </c>
      <c r="G7535" s="231">
        <v>1.6851067899999999E-3</v>
      </c>
      <c r="H7535" s="231">
        <v>3.6744519300000002E-3</v>
      </c>
    </row>
    <row r="7536" spans="1:8">
      <c r="A7536" s="227" t="s">
        <v>130</v>
      </c>
      <c r="B7536" s="227" t="s">
        <v>113</v>
      </c>
      <c r="C7536" s="227" t="s">
        <v>77</v>
      </c>
      <c r="D7536" s="230">
        <v>2258</v>
      </c>
      <c r="E7536" s="231">
        <v>7.3686663099999999E-3</v>
      </c>
      <c r="F7536" s="231">
        <v>1.15200457E-3</v>
      </c>
      <c r="G7536" s="231">
        <v>1.6047722899999999E-3</v>
      </c>
      <c r="H7536" s="231">
        <v>4.6118889600000003E-3</v>
      </c>
    </row>
    <row r="7537" spans="1:8">
      <c r="A7537" s="227" t="s">
        <v>130</v>
      </c>
      <c r="B7537" s="227" t="s">
        <v>113</v>
      </c>
      <c r="C7537" s="227" t="s">
        <v>78</v>
      </c>
      <c r="D7537" s="230">
        <v>490</v>
      </c>
      <c r="E7537" s="231">
        <v>6.86238639E-3</v>
      </c>
      <c r="F7537" s="231">
        <v>1.18183082E-3</v>
      </c>
      <c r="G7537" s="231">
        <v>1.5318639099999999E-3</v>
      </c>
      <c r="H7537" s="231">
        <v>4.1486911699999997E-3</v>
      </c>
    </row>
    <row r="7538" spans="1:8">
      <c r="A7538" s="227" t="s">
        <v>130</v>
      </c>
      <c r="B7538" s="227" t="s">
        <v>113</v>
      </c>
      <c r="C7538" s="227" t="s">
        <v>79</v>
      </c>
      <c r="D7538" s="230">
        <v>7804</v>
      </c>
      <c r="E7538" s="231">
        <v>5.2545552400000001E-3</v>
      </c>
      <c r="F7538" s="231">
        <v>1.2162993900000001E-3</v>
      </c>
      <c r="G7538" s="231">
        <v>8.3157413999999995E-4</v>
      </c>
      <c r="H7538" s="231">
        <v>3.2066812199999998E-3</v>
      </c>
    </row>
    <row r="7539" spans="1:8">
      <c r="A7539" s="227" t="s">
        <v>130</v>
      </c>
      <c r="B7539" s="227" t="s">
        <v>113</v>
      </c>
      <c r="C7539" s="227" t="s">
        <v>80</v>
      </c>
      <c r="D7539" s="230">
        <v>5819</v>
      </c>
      <c r="E7539" s="231">
        <v>5.8161718800000001E-3</v>
      </c>
      <c r="F7539" s="231">
        <v>1.33126492E-3</v>
      </c>
      <c r="G7539" s="231">
        <v>6.1099511000000002E-4</v>
      </c>
      <c r="H7539" s="231">
        <v>3.8739113700000001E-3</v>
      </c>
    </row>
    <row r="7540" spans="1:8">
      <c r="A7540" s="227" t="s">
        <v>130</v>
      </c>
      <c r="B7540" s="227" t="s">
        <v>113</v>
      </c>
      <c r="C7540" s="227" t="s">
        <v>119</v>
      </c>
      <c r="D7540" s="230">
        <v>1764</v>
      </c>
      <c r="E7540" s="231">
        <v>7.0510057299999996E-3</v>
      </c>
      <c r="F7540" s="231">
        <v>1.25652822E-3</v>
      </c>
      <c r="G7540" s="231">
        <v>1.4063284900000001E-3</v>
      </c>
      <c r="H7540" s="231">
        <v>4.3881485400000001E-3</v>
      </c>
    </row>
    <row r="7541" spans="1:8">
      <c r="A7541" s="227" t="s">
        <v>130</v>
      </c>
      <c r="B7541" s="227" t="s">
        <v>113</v>
      </c>
      <c r="C7541" s="227" t="s">
        <v>82</v>
      </c>
      <c r="D7541" s="230">
        <v>528</v>
      </c>
      <c r="E7541" s="231">
        <v>8.2552957700000006E-3</v>
      </c>
      <c r="F7541" s="231">
        <v>1.4483811499999999E-3</v>
      </c>
      <c r="G7541" s="231">
        <v>1.8292734000000001E-3</v>
      </c>
      <c r="H7541" s="231">
        <v>4.9776407599999998E-3</v>
      </c>
    </row>
    <row r="7542" spans="1:8">
      <c r="A7542" s="227" t="s">
        <v>130</v>
      </c>
      <c r="B7542" s="227" t="s">
        <v>113</v>
      </c>
      <c r="C7542" s="227" t="s">
        <v>83</v>
      </c>
      <c r="D7542" s="230">
        <v>1071</v>
      </c>
      <c r="E7542" s="231">
        <v>6.4544750600000001E-3</v>
      </c>
      <c r="F7542" s="231">
        <v>1.2888609899999999E-3</v>
      </c>
      <c r="G7542" s="231">
        <v>1.0288171500000001E-3</v>
      </c>
      <c r="H7542" s="231">
        <v>4.1367964599999998E-3</v>
      </c>
    </row>
    <row r="7543" spans="1:8">
      <c r="A7543" s="227" t="s">
        <v>130</v>
      </c>
      <c r="B7543" s="227" t="s">
        <v>113</v>
      </c>
      <c r="C7543" s="227" t="s">
        <v>84</v>
      </c>
      <c r="D7543" s="230">
        <v>2375</v>
      </c>
      <c r="E7543" s="231">
        <v>6.2527970299999999E-3</v>
      </c>
      <c r="F7543" s="231">
        <v>9.7850366000000011E-4</v>
      </c>
      <c r="G7543" s="231">
        <v>1.0321245100000001E-3</v>
      </c>
      <c r="H7543" s="231">
        <v>4.2421683700000004E-3</v>
      </c>
    </row>
    <row r="7544" spans="1:8">
      <c r="A7544" s="227" t="s">
        <v>130</v>
      </c>
      <c r="B7544" s="227" t="s">
        <v>113</v>
      </c>
      <c r="C7544" s="227" t="s">
        <v>86</v>
      </c>
      <c r="D7544" s="230">
        <v>2</v>
      </c>
      <c r="E7544" s="231">
        <v>9.6064812499999999E-3</v>
      </c>
      <c r="F7544" s="231">
        <v>1.30787013E-3</v>
      </c>
      <c r="G7544" s="231">
        <v>7.3784718700000002E-3</v>
      </c>
      <c r="H7544" s="231">
        <v>9.2013854000000004E-4</v>
      </c>
    </row>
    <row r="7545" spans="1:8">
      <c r="A7545" s="227" t="s">
        <v>130</v>
      </c>
      <c r="B7545" s="227" t="s">
        <v>113</v>
      </c>
      <c r="C7545" s="227" t="s">
        <v>87</v>
      </c>
      <c r="D7545" s="230">
        <v>1891</v>
      </c>
      <c r="E7545" s="231">
        <v>7.0412967500000003E-3</v>
      </c>
      <c r="F7545" s="231">
        <v>1.1296501999999999E-3</v>
      </c>
      <c r="G7545" s="231">
        <v>1.22896935E-3</v>
      </c>
      <c r="H7545" s="231">
        <v>4.6826767199999999E-3</v>
      </c>
    </row>
    <row r="7546" spans="1:8">
      <c r="A7546" s="227" t="s">
        <v>130</v>
      </c>
      <c r="B7546" s="227" t="s">
        <v>113</v>
      </c>
      <c r="C7546" s="227" t="s">
        <v>88</v>
      </c>
      <c r="D7546" s="230">
        <v>2542</v>
      </c>
      <c r="E7546" s="231">
        <v>5.7394200999999999E-3</v>
      </c>
      <c r="F7546" s="231">
        <v>1.2831784699999999E-3</v>
      </c>
      <c r="G7546" s="231">
        <v>9.9365359999999993E-4</v>
      </c>
      <c r="H7546" s="231">
        <v>3.46258755E-3</v>
      </c>
    </row>
    <row r="7547" spans="1:8">
      <c r="A7547" s="227" t="s">
        <v>130</v>
      </c>
      <c r="B7547" s="227" t="s">
        <v>113</v>
      </c>
      <c r="C7547" s="227" t="s">
        <v>89</v>
      </c>
      <c r="D7547" s="230">
        <v>766</v>
      </c>
      <c r="E7547" s="231">
        <v>6.8286732400000003E-3</v>
      </c>
      <c r="F7547" s="231">
        <v>1.3380443100000001E-3</v>
      </c>
      <c r="G7547" s="231">
        <v>1.1679990999999999E-3</v>
      </c>
      <c r="H7547" s="231">
        <v>4.3226293300000001E-3</v>
      </c>
    </row>
    <row r="7548" spans="1:8">
      <c r="A7548" s="227" t="s">
        <v>130</v>
      </c>
      <c r="B7548" s="227" t="s">
        <v>113</v>
      </c>
      <c r="C7548" s="227" t="s">
        <v>90</v>
      </c>
      <c r="D7548" s="230">
        <v>638</v>
      </c>
      <c r="E7548" s="231">
        <v>7.5640381399999998E-3</v>
      </c>
      <c r="F7548" s="231">
        <v>8.6130679000000004E-4</v>
      </c>
      <c r="G7548" s="231">
        <v>1.7593860099999999E-3</v>
      </c>
      <c r="H7548" s="231">
        <v>4.9433448499999998E-3</v>
      </c>
    </row>
    <row r="7549" spans="1:8">
      <c r="A7549" s="227" t="s">
        <v>130</v>
      </c>
      <c r="B7549" s="227" t="s">
        <v>113</v>
      </c>
      <c r="C7549" s="227" t="s">
        <v>91</v>
      </c>
      <c r="D7549" s="230">
        <v>3403</v>
      </c>
      <c r="E7549" s="231">
        <v>6.2079752899999998E-3</v>
      </c>
      <c r="F7549" s="231">
        <v>1.5243321900000001E-3</v>
      </c>
      <c r="G7549" s="231">
        <v>6.0130402999999998E-4</v>
      </c>
      <c r="H7549" s="231">
        <v>4.0823385999999998E-3</v>
      </c>
    </row>
    <row r="7550" spans="1:8">
      <c r="A7550" s="227" t="s">
        <v>130</v>
      </c>
      <c r="B7550" s="227" t="s">
        <v>113</v>
      </c>
      <c r="C7550" s="227" t="s">
        <v>92</v>
      </c>
      <c r="D7550" s="230">
        <v>838</v>
      </c>
      <c r="E7550" s="231">
        <v>7.4711750599999998E-3</v>
      </c>
      <c r="F7550" s="231">
        <v>1.08971679E-3</v>
      </c>
      <c r="G7550" s="231">
        <v>1.5847363499999999E-3</v>
      </c>
      <c r="H7550" s="231">
        <v>4.7967214500000003E-3</v>
      </c>
    </row>
    <row r="7551" spans="1:8">
      <c r="A7551" s="227" t="s">
        <v>130</v>
      </c>
      <c r="B7551" s="227" t="s">
        <v>113</v>
      </c>
      <c r="C7551" s="227" t="s">
        <v>93</v>
      </c>
      <c r="D7551" s="230">
        <v>644</v>
      </c>
      <c r="E7551" s="231">
        <v>8.1326738799999999E-3</v>
      </c>
      <c r="F7551" s="231">
        <v>1.43969596E-3</v>
      </c>
      <c r="G7551" s="231">
        <v>1.63945656E-3</v>
      </c>
      <c r="H7551" s="231">
        <v>5.0535208799999997E-3</v>
      </c>
    </row>
    <row r="7552" spans="1:8">
      <c r="A7552" s="227" t="s">
        <v>130</v>
      </c>
      <c r="B7552" s="227" t="s">
        <v>113</v>
      </c>
      <c r="C7552" s="227" t="s">
        <v>94</v>
      </c>
      <c r="D7552" s="230">
        <v>543</v>
      </c>
      <c r="E7552" s="231">
        <v>6.6705031399999998E-3</v>
      </c>
      <c r="F7552" s="231">
        <v>1.13679552E-3</v>
      </c>
      <c r="G7552" s="231">
        <v>1.5709405300000001E-3</v>
      </c>
      <c r="H7552" s="231">
        <v>3.9627666199999996E-3</v>
      </c>
    </row>
    <row r="7553" spans="1:8">
      <c r="A7553" s="227" t="s">
        <v>130</v>
      </c>
      <c r="B7553" s="227" t="s">
        <v>113</v>
      </c>
      <c r="C7553" s="227" t="s">
        <v>95</v>
      </c>
      <c r="D7553" s="230">
        <v>773</v>
      </c>
      <c r="E7553" s="231">
        <v>7.8937278900000005E-3</v>
      </c>
      <c r="F7553" s="231">
        <v>9.8720989000000009E-4</v>
      </c>
      <c r="G7553" s="231">
        <v>1.4353646200000001E-3</v>
      </c>
      <c r="H7553" s="231">
        <v>5.4711529199999998E-3</v>
      </c>
    </row>
    <row r="7554" spans="1:8">
      <c r="A7554" s="227" t="s">
        <v>130</v>
      </c>
      <c r="B7554" s="227" t="s">
        <v>113</v>
      </c>
      <c r="C7554" s="227" t="s">
        <v>96</v>
      </c>
      <c r="D7554" s="230">
        <v>1177</v>
      </c>
      <c r="E7554" s="231">
        <v>7.4838039199999996E-3</v>
      </c>
      <c r="F7554" s="231">
        <v>1.4392462E-3</v>
      </c>
      <c r="G7554" s="231">
        <v>1.7890448100000001E-3</v>
      </c>
      <c r="H7554" s="231">
        <v>4.2555124400000003E-3</v>
      </c>
    </row>
    <row r="7555" spans="1:8">
      <c r="A7555" s="227" t="s">
        <v>130</v>
      </c>
      <c r="B7555" s="227" t="s">
        <v>113</v>
      </c>
      <c r="C7555" s="227" t="s">
        <v>97</v>
      </c>
      <c r="D7555" s="230">
        <v>614</v>
      </c>
      <c r="E7555" s="231">
        <v>7.0984510100000004E-3</v>
      </c>
      <c r="F7555" s="231">
        <v>1.0075662599999999E-3</v>
      </c>
      <c r="G7555" s="231">
        <v>1.6348094400000001E-3</v>
      </c>
      <c r="H7555" s="231">
        <v>4.4560748300000001E-3</v>
      </c>
    </row>
    <row r="7556" spans="1:8">
      <c r="A7556" s="227" t="s">
        <v>130</v>
      </c>
      <c r="B7556" s="227" t="s">
        <v>113</v>
      </c>
      <c r="C7556" s="227" t="s">
        <v>98</v>
      </c>
      <c r="D7556" s="230">
        <v>464</v>
      </c>
      <c r="E7556" s="231">
        <v>6.5707562500000004E-3</v>
      </c>
      <c r="F7556" s="231">
        <v>3.3130764000000002E-4</v>
      </c>
      <c r="G7556" s="231">
        <v>1.4973956000000001E-3</v>
      </c>
      <c r="H7556" s="231">
        <v>4.7304785100000003E-3</v>
      </c>
    </row>
    <row r="7557" spans="1:8">
      <c r="A7557" s="227" t="s">
        <v>130</v>
      </c>
      <c r="B7557" s="227" t="s">
        <v>113</v>
      </c>
      <c r="C7557" s="227" t="s">
        <v>99</v>
      </c>
      <c r="D7557" s="230">
        <v>3664</v>
      </c>
      <c r="E7557" s="231">
        <v>7.0357511400000001E-3</v>
      </c>
      <c r="F7557" s="231">
        <v>1.2037919099999999E-3</v>
      </c>
      <c r="G7557" s="231">
        <v>1.0746417999999999E-3</v>
      </c>
      <c r="H7557" s="231">
        <v>4.7573169499999998E-3</v>
      </c>
    </row>
    <row r="7558" spans="1:8">
      <c r="A7558" s="227" t="s">
        <v>130</v>
      </c>
      <c r="B7558" s="227" t="s">
        <v>113</v>
      </c>
      <c r="C7558" s="227" t="s">
        <v>100</v>
      </c>
      <c r="D7558" s="230">
        <v>1415</v>
      </c>
      <c r="E7558" s="231">
        <v>7.7579339299999996E-3</v>
      </c>
      <c r="F7558" s="231">
        <v>1.37598949E-3</v>
      </c>
      <c r="G7558" s="231">
        <v>1.28833734E-3</v>
      </c>
      <c r="H7558" s="231">
        <v>5.0936066299999997E-3</v>
      </c>
    </row>
    <row r="7559" spans="1:8">
      <c r="A7559" s="227" t="s">
        <v>130</v>
      </c>
      <c r="B7559" s="227" t="s">
        <v>113</v>
      </c>
      <c r="C7559" s="227" t="s">
        <v>101</v>
      </c>
      <c r="D7559" s="230">
        <v>717</v>
      </c>
      <c r="E7559" s="231">
        <v>8.0784290399999997E-3</v>
      </c>
      <c r="F7559" s="231">
        <v>8.1702930000000003E-4</v>
      </c>
      <c r="G7559" s="231">
        <v>2.24028529E-3</v>
      </c>
      <c r="H7559" s="231">
        <v>5.0211139700000003E-3</v>
      </c>
    </row>
    <row r="7560" spans="1:8">
      <c r="A7560" s="227" t="s">
        <v>130</v>
      </c>
      <c r="B7560" s="227" t="s">
        <v>113</v>
      </c>
      <c r="C7560" s="227" t="s">
        <v>102</v>
      </c>
      <c r="D7560" s="230">
        <v>1068</v>
      </c>
      <c r="E7560" s="231">
        <v>7.71773974E-3</v>
      </c>
      <c r="F7560" s="231">
        <v>1.3433509599999999E-3</v>
      </c>
      <c r="G7560" s="231">
        <v>9.7539727000000003E-4</v>
      </c>
      <c r="H7560" s="231">
        <v>5.3989910299999996E-3</v>
      </c>
    </row>
    <row r="7561" spans="1:8">
      <c r="A7561" s="227" t="s">
        <v>130</v>
      </c>
      <c r="B7561" s="227" t="s">
        <v>113</v>
      </c>
      <c r="C7561" s="227" t="s">
        <v>103</v>
      </c>
      <c r="D7561" s="230">
        <v>5022</v>
      </c>
      <c r="E7561" s="231">
        <v>5.7278573699999996E-3</v>
      </c>
      <c r="F7561" s="231">
        <v>9.4906692000000005E-4</v>
      </c>
      <c r="G7561" s="231">
        <v>4.9258470000000003E-4</v>
      </c>
      <c r="H7561" s="231">
        <v>4.2862052700000002E-3</v>
      </c>
    </row>
    <row r="7562" spans="1:8">
      <c r="A7562" s="227" t="s">
        <v>130</v>
      </c>
      <c r="B7562" s="227" t="s">
        <v>113</v>
      </c>
      <c r="C7562" s="227" t="s">
        <v>104</v>
      </c>
      <c r="D7562" s="230">
        <v>558</v>
      </c>
      <c r="E7562" s="231">
        <v>6.2521984199999997E-3</v>
      </c>
      <c r="F7562" s="231">
        <v>7.5424358E-4</v>
      </c>
      <c r="G7562" s="231">
        <v>1.4637467599999999E-3</v>
      </c>
      <c r="H7562" s="231">
        <v>4.03420757E-3</v>
      </c>
    </row>
    <row r="7563" spans="1:8">
      <c r="A7563" s="227" t="s">
        <v>130</v>
      </c>
      <c r="B7563" s="227" t="s">
        <v>113</v>
      </c>
      <c r="C7563" s="227" t="s">
        <v>105</v>
      </c>
      <c r="D7563" s="230">
        <v>5155</v>
      </c>
      <c r="E7563" s="231">
        <v>6.3893668699999996E-3</v>
      </c>
      <c r="F7563" s="231">
        <v>1.1426852999999999E-3</v>
      </c>
      <c r="G7563" s="231">
        <v>7.2599842999999996E-4</v>
      </c>
      <c r="H7563" s="231">
        <v>4.5206826599999998E-3</v>
      </c>
    </row>
    <row r="7564" spans="1:8">
      <c r="A7564" s="227" t="s">
        <v>130</v>
      </c>
      <c r="B7564" s="227" t="s">
        <v>113</v>
      </c>
      <c r="C7564" s="227" t="s">
        <v>106</v>
      </c>
      <c r="D7564" s="230">
        <v>124</v>
      </c>
      <c r="E7564" s="231">
        <v>8.1163192100000003E-3</v>
      </c>
      <c r="F7564" s="231">
        <v>1.5341246199999999E-3</v>
      </c>
      <c r="G7564" s="231">
        <v>1.7268702800000001E-3</v>
      </c>
      <c r="H7564" s="231">
        <v>4.85532384E-3</v>
      </c>
    </row>
    <row r="7565" spans="1:8">
      <c r="A7565" s="227" t="s">
        <v>130</v>
      </c>
      <c r="B7565" s="227" t="s">
        <v>113</v>
      </c>
      <c r="C7565" s="227" t="s">
        <v>107</v>
      </c>
      <c r="D7565" s="230">
        <v>5544</v>
      </c>
      <c r="E7565" s="231">
        <v>6.2724527200000001E-3</v>
      </c>
      <c r="F7565" s="231">
        <v>1.20762412E-3</v>
      </c>
      <c r="G7565" s="231">
        <v>1.00826362E-3</v>
      </c>
      <c r="H7565" s="231">
        <v>4.0565645000000001E-3</v>
      </c>
    </row>
    <row r="7566" spans="1:8">
      <c r="A7566" s="227" t="s">
        <v>131</v>
      </c>
      <c r="B7566" s="227" t="s">
        <v>113</v>
      </c>
      <c r="C7566" s="227" t="s">
        <v>58</v>
      </c>
      <c r="D7566" s="230">
        <v>79894</v>
      </c>
      <c r="E7566" s="231">
        <v>6.52053414E-3</v>
      </c>
      <c r="F7566" s="231">
        <v>1.1937527800000001E-3</v>
      </c>
      <c r="G7566" s="231">
        <v>1.1127615E-3</v>
      </c>
      <c r="H7566" s="231">
        <v>4.2139488399999996E-3</v>
      </c>
    </row>
    <row r="7567" spans="1:8">
      <c r="A7567" s="227" t="s">
        <v>131</v>
      </c>
      <c r="B7567" s="227" t="s">
        <v>113</v>
      </c>
      <c r="C7567" s="227" t="s">
        <v>63</v>
      </c>
      <c r="D7567" s="230">
        <v>1230</v>
      </c>
      <c r="E7567" s="231">
        <v>6.7871214799999999E-3</v>
      </c>
      <c r="F7567" s="231">
        <v>1.69736125E-3</v>
      </c>
      <c r="G7567" s="231">
        <v>1.0774331399999999E-3</v>
      </c>
      <c r="H7567" s="231">
        <v>4.0123266300000002E-3</v>
      </c>
    </row>
    <row r="7568" spans="1:8">
      <c r="A7568" s="227" t="s">
        <v>131</v>
      </c>
      <c r="B7568" s="227" t="s">
        <v>113</v>
      </c>
      <c r="C7568" s="227" t="s">
        <v>64</v>
      </c>
      <c r="D7568" s="230">
        <v>773</v>
      </c>
      <c r="E7568" s="231">
        <v>7.1886227300000001E-3</v>
      </c>
      <c r="F7568" s="231">
        <v>1.25735146E-3</v>
      </c>
      <c r="G7568" s="231">
        <v>1.76140015E-3</v>
      </c>
      <c r="H7568" s="231">
        <v>4.1698706200000001E-3</v>
      </c>
    </row>
    <row r="7569" spans="1:8">
      <c r="A7569" s="227" t="s">
        <v>131</v>
      </c>
      <c r="B7569" s="227" t="s">
        <v>113</v>
      </c>
      <c r="C7569" s="227" t="s">
        <v>65</v>
      </c>
      <c r="D7569" s="230">
        <v>882</v>
      </c>
      <c r="E7569" s="231">
        <v>5.9955144700000003E-3</v>
      </c>
      <c r="F7569" s="231">
        <v>9.5093721999999999E-4</v>
      </c>
      <c r="G7569" s="231">
        <v>6.7175535000000002E-4</v>
      </c>
      <c r="H7569" s="231">
        <v>4.3728214099999999E-3</v>
      </c>
    </row>
    <row r="7570" spans="1:8">
      <c r="A7570" s="227" t="s">
        <v>131</v>
      </c>
      <c r="B7570" s="227" t="s">
        <v>113</v>
      </c>
      <c r="C7570" s="227" t="s">
        <v>66</v>
      </c>
      <c r="D7570" s="230">
        <v>908</v>
      </c>
      <c r="E7570" s="231">
        <v>7.1900618600000002E-3</v>
      </c>
      <c r="F7570" s="231">
        <v>1.0810794600000001E-3</v>
      </c>
      <c r="G7570" s="231">
        <v>1.1513397099999999E-3</v>
      </c>
      <c r="H7570" s="231">
        <v>4.95764221E-3</v>
      </c>
    </row>
    <row r="7571" spans="1:8">
      <c r="A7571" s="227" t="s">
        <v>131</v>
      </c>
      <c r="B7571" s="227" t="s">
        <v>113</v>
      </c>
      <c r="C7571" s="227" t="s">
        <v>67</v>
      </c>
      <c r="D7571" s="230">
        <v>818</v>
      </c>
      <c r="E7571" s="231">
        <v>7.1778782900000001E-3</v>
      </c>
      <c r="F7571" s="231">
        <v>7.4938567000000002E-4</v>
      </c>
      <c r="G7571" s="231">
        <v>1.8074371499999999E-3</v>
      </c>
      <c r="H7571" s="231">
        <v>4.6210549599999999E-3</v>
      </c>
    </row>
    <row r="7572" spans="1:8">
      <c r="A7572" s="227" t="s">
        <v>131</v>
      </c>
      <c r="B7572" s="227" t="s">
        <v>113</v>
      </c>
      <c r="C7572" s="227" t="s">
        <v>68</v>
      </c>
      <c r="D7572" s="230">
        <v>1359</v>
      </c>
      <c r="E7572" s="231">
        <v>6.92674669E-3</v>
      </c>
      <c r="F7572" s="231">
        <v>1.34132338E-3</v>
      </c>
      <c r="G7572" s="231">
        <v>1.2073145000000001E-3</v>
      </c>
      <c r="H7572" s="231">
        <v>4.3781083199999999E-3</v>
      </c>
    </row>
    <row r="7573" spans="1:8">
      <c r="A7573" s="227" t="s">
        <v>131</v>
      </c>
      <c r="B7573" s="227" t="s">
        <v>113</v>
      </c>
      <c r="C7573" s="227" t="s">
        <v>69</v>
      </c>
      <c r="D7573" s="230">
        <v>1848</v>
      </c>
      <c r="E7573" s="231">
        <v>4.8725722100000004E-3</v>
      </c>
      <c r="F7573" s="231">
        <v>9.1302384999999997E-4</v>
      </c>
      <c r="G7573" s="231">
        <v>5.8075773999999997E-4</v>
      </c>
      <c r="H7573" s="231">
        <v>3.3787901499999998E-3</v>
      </c>
    </row>
    <row r="7574" spans="1:8">
      <c r="A7574" s="227" t="s">
        <v>131</v>
      </c>
      <c r="B7574" s="227" t="s">
        <v>113</v>
      </c>
      <c r="C7574" s="227" t="s">
        <v>70</v>
      </c>
      <c r="D7574" s="230">
        <v>408</v>
      </c>
      <c r="E7574" s="231">
        <v>9.57411354E-3</v>
      </c>
      <c r="F7574" s="231">
        <v>1.66675153E-3</v>
      </c>
      <c r="G7574" s="231">
        <v>2.1167503999999998E-3</v>
      </c>
      <c r="H7574" s="231">
        <v>5.7906111399999996E-3</v>
      </c>
    </row>
    <row r="7575" spans="1:8">
      <c r="A7575" s="227" t="s">
        <v>131</v>
      </c>
      <c r="B7575" s="227" t="s">
        <v>113</v>
      </c>
      <c r="C7575" s="227" t="s">
        <v>71</v>
      </c>
      <c r="D7575" s="230">
        <v>658</v>
      </c>
      <c r="E7575" s="231">
        <v>7.5277388300000001E-3</v>
      </c>
      <c r="F7575" s="231">
        <v>1.3783171900000001E-3</v>
      </c>
      <c r="G7575" s="231">
        <v>1.46088361E-3</v>
      </c>
      <c r="H7575" s="231">
        <v>4.68853754E-3</v>
      </c>
    </row>
    <row r="7576" spans="1:8">
      <c r="A7576" s="227" t="s">
        <v>131</v>
      </c>
      <c r="B7576" s="227" t="s">
        <v>113</v>
      </c>
      <c r="C7576" s="227" t="s">
        <v>72</v>
      </c>
      <c r="D7576" s="230">
        <v>1088</v>
      </c>
      <c r="E7576" s="231">
        <v>7.4801068199999996E-3</v>
      </c>
      <c r="F7576" s="231">
        <v>1.4609393800000001E-3</v>
      </c>
      <c r="G7576" s="231">
        <v>1.8546706500000001E-3</v>
      </c>
      <c r="H7576" s="231">
        <v>4.1644962899999999E-3</v>
      </c>
    </row>
    <row r="7577" spans="1:8">
      <c r="A7577" s="227" t="s">
        <v>131</v>
      </c>
      <c r="B7577" s="227" t="s">
        <v>113</v>
      </c>
      <c r="C7577" s="227" t="s">
        <v>73</v>
      </c>
      <c r="D7577" s="230">
        <v>1257</v>
      </c>
      <c r="E7577" s="231">
        <v>7.3053030299999999E-3</v>
      </c>
      <c r="F7577" s="231">
        <v>8.3328704999999996E-4</v>
      </c>
      <c r="G7577" s="231">
        <v>1.9618467500000002E-3</v>
      </c>
      <c r="H7577" s="231">
        <v>4.5101687399999998E-3</v>
      </c>
    </row>
    <row r="7578" spans="1:8">
      <c r="A7578" s="227" t="s">
        <v>131</v>
      </c>
      <c r="B7578" s="227" t="s">
        <v>113</v>
      </c>
      <c r="C7578" s="227" t="s">
        <v>74</v>
      </c>
      <c r="D7578" s="230">
        <v>1335</v>
      </c>
      <c r="E7578" s="231">
        <v>7.7565193800000001E-3</v>
      </c>
      <c r="F7578" s="231">
        <v>1.1896064999999999E-3</v>
      </c>
      <c r="G7578" s="231">
        <v>1.77775154E-3</v>
      </c>
      <c r="H7578" s="231">
        <v>4.7891608799999997E-3</v>
      </c>
    </row>
    <row r="7579" spans="1:8">
      <c r="A7579" s="227" t="s">
        <v>131</v>
      </c>
      <c r="B7579" s="227" t="s">
        <v>113</v>
      </c>
      <c r="C7579" s="227" t="s">
        <v>75</v>
      </c>
      <c r="D7579" s="230">
        <v>2181</v>
      </c>
      <c r="E7579" s="231">
        <v>6.4182987899999997E-3</v>
      </c>
      <c r="F7579" s="231">
        <v>7.8737111999999999E-4</v>
      </c>
      <c r="G7579" s="231">
        <v>1.1598854300000001E-3</v>
      </c>
      <c r="H7579" s="231">
        <v>4.4710417599999998E-3</v>
      </c>
    </row>
    <row r="7580" spans="1:8">
      <c r="A7580" s="227" t="s">
        <v>131</v>
      </c>
      <c r="B7580" s="227" t="s">
        <v>113</v>
      </c>
      <c r="C7580" s="227" t="s">
        <v>76</v>
      </c>
      <c r="D7580" s="230">
        <v>699</v>
      </c>
      <c r="E7580" s="231">
        <v>6.9605882899999999E-3</v>
      </c>
      <c r="F7580" s="231">
        <v>1.1705045700000001E-3</v>
      </c>
      <c r="G7580" s="231">
        <v>1.70923715E-3</v>
      </c>
      <c r="H7580" s="231">
        <v>4.0808460799999996E-3</v>
      </c>
    </row>
    <row r="7581" spans="1:8">
      <c r="A7581" s="227" t="s">
        <v>131</v>
      </c>
      <c r="B7581" s="227" t="s">
        <v>113</v>
      </c>
      <c r="C7581" s="227" t="s">
        <v>77</v>
      </c>
      <c r="D7581" s="230">
        <v>2103</v>
      </c>
      <c r="E7581" s="231">
        <v>7.0884569399999996E-3</v>
      </c>
      <c r="F7581" s="231">
        <v>1.02636641E-3</v>
      </c>
      <c r="G7581" s="231">
        <v>1.69087127E-3</v>
      </c>
      <c r="H7581" s="231">
        <v>4.3712187899999999E-3</v>
      </c>
    </row>
    <row r="7582" spans="1:8">
      <c r="A7582" s="227" t="s">
        <v>131</v>
      </c>
      <c r="B7582" s="227" t="s">
        <v>113</v>
      </c>
      <c r="C7582" s="227" t="s">
        <v>78</v>
      </c>
      <c r="D7582" s="230">
        <v>562</v>
      </c>
      <c r="E7582" s="231">
        <v>7.2253935299999997E-3</v>
      </c>
      <c r="F7582" s="231">
        <v>1.2922389499999999E-3</v>
      </c>
      <c r="G7582" s="231">
        <v>1.8128251499999999E-3</v>
      </c>
      <c r="H7582" s="231">
        <v>4.1203289400000001E-3</v>
      </c>
    </row>
    <row r="7583" spans="1:8">
      <c r="A7583" s="227" t="s">
        <v>131</v>
      </c>
      <c r="B7583" s="227" t="s">
        <v>113</v>
      </c>
      <c r="C7583" s="227" t="s">
        <v>79</v>
      </c>
      <c r="D7583" s="230">
        <v>8335</v>
      </c>
      <c r="E7583" s="231">
        <v>5.1874261700000004E-3</v>
      </c>
      <c r="F7583" s="231">
        <v>1.25779959E-3</v>
      </c>
      <c r="G7583" s="231">
        <v>8.1596990000000003E-4</v>
      </c>
      <c r="H7583" s="231">
        <v>3.1136561899999999E-3</v>
      </c>
    </row>
    <row r="7584" spans="1:8">
      <c r="A7584" s="227" t="s">
        <v>131</v>
      </c>
      <c r="B7584" s="227" t="s">
        <v>113</v>
      </c>
      <c r="C7584" s="227" t="s">
        <v>80</v>
      </c>
      <c r="D7584" s="230">
        <v>6267</v>
      </c>
      <c r="E7584" s="231">
        <v>5.72548754E-3</v>
      </c>
      <c r="F7584" s="231">
        <v>1.2091497600000001E-3</v>
      </c>
      <c r="G7584" s="231">
        <v>6.3071568999999996E-4</v>
      </c>
      <c r="H7584" s="231">
        <v>3.8856216099999999E-3</v>
      </c>
    </row>
    <row r="7585" spans="1:8">
      <c r="A7585" s="227" t="s">
        <v>131</v>
      </c>
      <c r="B7585" s="227" t="s">
        <v>113</v>
      </c>
      <c r="C7585" s="227" t="s">
        <v>119</v>
      </c>
      <c r="D7585" s="230">
        <v>1872</v>
      </c>
      <c r="E7585" s="231">
        <v>7.2398365799999998E-3</v>
      </c>
      <c r="F7585" s="231">
        <v>1.2619757000000001E-3</v>
      </c>
      <c r="G7585" s="231">
        <v>1.4297008700000001E-3</v>
      </c>
      <c r="H7585" s="231">
        <v>4.54815954E-3</v>
      </c>
    </row>
    <row r="7586" spans="1:8">
      <c r="A7586" s="227" t="s">
        <v>131</v>
      </c>
      <c r="B7586" s="227" t="s">
        <v>113</v>
      </c>
      <c r="C7586" s="227" t="s">
        <v>82</v>
      </c>
      <c r="D7586" s="230">
        <v>647</v>
      </c>
      <c r="E7586" s="231">
        <v>8.5138492900000001E-3</v>
      </c>
      <c r="F7586" s="231">
        <v>1.5783313800000001E-3</v>
      </c>
      <c r="G7586" s="231">
        <v>2.0208652799999999E-3</v>
      </c>
      <c r="H7586" s="231">
        <v>4.9146521499999997E-3</v>
      </c>
    </row>
    <row r="7587" spans="1:8">
      <c r="A7587" s="227" t="s">
        <v>131</v>
      </c>
      <c r="B7587" s="227" t="s">
        <v>113</v>
      </c>
      <c r="C7587" s="227" t="s">
        <v>83</v>
      </c>
      <c r="D7587" s="230">
        <v>1219</v>
      </c>
      <c r="E7587" s="231">
        <v>6.3698042499999996E-3</v>
      </c>
      <c r="F7587" s="231">
        <v>1.3514129500000001E-3</v>
      </c>
      <c r="G7587" s="231">
        <v>1.05155044E-3</v>
      </c>
      <c r="H7587" s="231">
        <v>3.9668403600000004E-3</v>
      </c>
    </row>
    <row r="7588" spans="1:8">
      <c r="A7588" s="227" t="s">
        <v>131</v>
      </c>
      <c r="B7588" s="227" t="s">
        <v>113</v>
      </c>
      <c r="C7588" s="227" t="s">
        <v>84</v>
      </c>
      <c r="D7588" s="230">
        <v>2038</v>
      </c>
      <c r="E7588" s="231">
        <v>6.4659488100000002E-3</v>
      </c>
      <c r="F7588" s="231">
        <v>1.16271716E-3</v>
      </c>
      <c r="G7588" s="231">
        <v>1.09469817E-3</v>
      </c>
      <c r="H7588" s="231">
        <v>4.2085330000000004E-3</v>
      </c>
    </row>
    <row r="7589" spans="1:8">
      <c r="A7589" s="227" t="s">
        <v>131</v>
      </c>
      <c r="B7589" s="227" t="s">
        <v>113</v>
      </c>
      <c r="C7589" s="227" t="s">
        <v>86</v>
      </c>
      <c r="D7589" s="230">
        <v>3</v>
      </c>
      <c r="E7589" s="231">
        <v>1.006558611E-2</v>
      </c>
      <c r="F7589" s="231">
        <v>2.4614194399999998E-3</v>
      </c>
      <c r="G7589" s="231">
        <v>3.8387342500000002E-3</v>
      </c>
      <c r="H7589" s="231">
        <v>3.7654319399999998E-3</v>
      </c>
    </row>
    <row r="7590" spans="1:8">
      <c r="A7590" s="227" t="s">
        <v>131</v>
      </c>
      <c r="B7590" s="227" t="s">
        <v>113</v>
      </c>
      <c r="C7590" s="227" t="s">
        <v>87</v>
      </c>
      <c r="D7590" s="230">
        <v>2358</v>
      </c>
      <c r="E7590" s="231">
        <v>7.42213736E-3</v>
      </c>
      <c r="F7590" s="231">
        <v>1.15563032E-3</v>
      </c>
      <c r="G7590" s="231">
        <v>1.54256172E-3</v>
      </c>
      <c r="H7590" s="231">
        <v>4.72394485E-3</v>
      </c>
    </row>
    <row r="7591" spans="1:8">
      <c r="A7591" s="227" t="s">
        <v>131</v>
      </c>
      <c r="B7591" s="227" t="s">
        <v>113</v>
      </c>
      <c r="C7591" s="227" t="s">
        <v>88</v>
      </c>
      <c r="D7591" s="230">
        <v>2784</v>
      </c>
      <c r="E7591" s="231">
        <v>5.7278734900000003E-3</v>
      </c>
      <c r="F7591" s="231">
        <v>1.2020488399999999E-3</v>
      </c>
      <c r="G7591" s="231">
        <v>1.00634555E-3</v>
      </c>
      <c r="H7591" s="231">
        <v>3.5194786200000001E-3</v>
      </c>
    </row>
    <row r="7592" spans="1:8">
      <c r="A7592" s="227" t="s">
        <v>131</v>
      </c>
      <c r="B7592" s="227" t="s">
        <v>113</v>
      </c>
      <c r="C7592" s="227" t="s">
        <v>89</v>
      </c>
      <c r="D7592" s="230">
        <v>795</v>
      </c>
      <c r="E7592" s="231">
        <v>7.0239923000000003E-3</v>
      </c>
      <c r="F7592" s="231">
        <v>1.32308384E-3</v>
      </c>
      <c r="G7592" s="231">
        <v>1.23119007E-3</v>
      </c>
      <c r="H7592" s="231">
        <v>4.4697179099999996E-3</v>
      </c>
    </row>
    <row r="7593" spans="1:8">
      <c r="A7593" s="227" t="s">
        <v>131</v>
      </c>
      <c r="B7593" s="227" t="s">
        <v>113</v>
      </c>
      <c r="C7593" s="227" t="s">
        <v>90</v>
      </c>
      <c r="D7593" s="230">
        <v>704</v>
      </c>
      <c r="E7593" s="231">
        <v>7.4037245100000001E-3</v>
      </c>
      <c r="F7593" s="231">
        <v>1.0101994300000001E-3</v>
      </c>
      <c r="G7593" s="231">
        <v>1.6321579399999999E-3</v>
      </c>
      <c r="H7593" s="231">
        <v>4.7613666800000003E-3</v>
      </c>
    </row>
    <row r="7594" spans="1:8">
      <c r="A7594" s="227" t="s">
        <v>131</v>
      </c>
      <c r="B7594" s="227" t="s">
        <v>113</v>
      </c>
      <c r="C7594" s="227" t="s">
        <v>91</v>
      </c>
      <c r="D7594" s="230">
        <v>4230</v>
      </c>
      <c r="E7594" s="231">
        <v>6.0273479500000003E-3</v>
      </c>
      <c r="F7594" s="231">
        <v>1.4789639499999999E-3</v>
      </c>
      <c r="G7594" s="231">
        <v>6.1459404000000005E-4</v>
      </c>
      <c r="H7594" s="231">
        <v>3.9337894899999998E-3</v>
      </c>
    </row>
    <row r="7595" spans="1:8">
      <c r="A7595" s="227" t="s">
        <v>131</v>
      </c>
      <c r="B7595" s="227" t="s">
        <v>113</v>
      </c>
      <c r="C7595" s="227" t="s">
        <v>92</v>
      </c>
      <c r="D7595" s="230">
        <v>751</v>
      </c>
      <c r="E7595" s="231">
        <v>7.7605011899999996E-3</v>
      </c>
      <c r="F7595" s="231">
        <v>1.2040579400000001E-3</v>
      </c>
      <c r="G7595" s="231">
        <v>1.7910992899999999E-3</v>
      </c>
      <c r="H7595" s="231">
        <v>4.7653434899999998E-3</v>
      </c>
    </row>
    <row r="7596" spans="1:8">
      <c r="A7596" s="227" t="s">
        <v>131</v>
      </c>
      <c r="B7596" s="227" t="s">
        <v>113</v>
      </c>
      <c r="C7596" s="227" t="s">
        <v>93</v>
      </c>
      <c r="D7596" s="230">
        <v>667</v>
      </c>
      <c r="E7596" s="231">
        <v>8.6676450999999995E-3</v>
      </c>
      <c r="F7596" s="231">
        <v>1.44226474E-3</v>
      </c>
      <c r="G7596" s="231">
        <v>1.8934280599999999E-3</v>
      </c>
      <c r="H7596" s="231">
        <v>5.3319518499999998E-3</v>
      </c>
    </row>
    <row r="7597" spans="1:8">
      <c r="A7597" s="227" t="s">
        <v>131</v>
      </c>
      <c r="B7597" s="227" t="s">
        <v>113</v>
      </c>
      <c r="C7597" s="227" t="s">
        <v>94</v>
      </c>
      <c r="D7597" s="230">
        <v>550</v>
      </c>
      <c r="E7597" s="231">
        <v>6.7558288700000002E-3</v>
      </c>
      <c r="F7597" s="231">
        <v>9.8364875999999994E-4</v>
      </c>
      <c r="G7597" s="231">
        <v>1.6878995899999999E-3</v>
      </c>
      <c r="H7597" s="231">
        <v>4.0842800599999998E-3</v>
      </c>
    </row>
    <row r="7598" spans="1:8">
      <c r="A7598" s="227" t="s">
        <v>131</v>
      </c>
      <c r="B7598" s="227" t="s">
        <v>113</v>
      </c>
      <c r="C7598" s="227" t="s">
        <v>95</v>
      </c>
      <c r="D7598" s="230">
        <v>820</v>
      </c>
      <c r="E7598" s="231">
        <v>8.4866048900000008E-3</v>
      </c>
      <c r="F7598" s="231">
        <v>1.00661956E-3</v>
      </c>
      <c r="G7598" s="231">
        <v>1.50951307E-3</v>
      </c>
      <c r="H7598" s="231">
        <v>5.9704717500000002E-3</v>
      </c>
    </row>
    <row r="7599" spans="1:8">
      <c r="A7599" s="227" t="s">
        <v>131</v>
      </c>
      <c r="B7599" s="227" t="s">
        <v>113</v>
      </c>
      <c r="C7599" s="227" t="s">
        <v>96</v>
      </c>
      <c r="D7599" s="230">
        <v>1221</v>
      </c>
      <c r="E7599" s="231">
        <v>7.64886074E-3</v>
      </c>
      <c r="F7599" s="231">
        <v>1.41533555E-3</v>
      </c>
      <c r="G7599" s="231">
        <v>1.7510879699999999E-3</v>
      </c>
      <c r="H7599" s="231">
        <v>4.4824367499999998E-3</v>
      </c>
    </row>
    <row r="7600" spans="1:8">
      <c r="A7600" s="227" t="s">
        <v>131</v>
      </c>
      <c r="B7600" s="227" t="s">
        <v>113</v>
      </c>
      <c r="C7600" s="227" t="s">
        <v>97</v>
      </c>
      <c r="D7600" s="230">
        <v>524</v>
      </c>
      <c r="E7600" s="231">
        <v>7.1222078500000003E-3</v>
      </c>
      <c r="F7600" s="231">
        <v>1.05410193E-3</v>
      </c>
      <c r="G7600" s="231">
        <v>1.8038987099999999E-3</v>
      </c>
      <c r="H7600" s="231">
        <v>4.2642067000000002E-3</v>
      </c>
    </row>
    <row r="7601" spans="1:8">
      <c r="A7601" s="227" t="s">
        <v>131</v>
      </c>
      <c r="B7601" s="227" t="s">
        <v>113</v>
      </c>
      <c r="C7601" s="227" t="s">
        <v>98</v>
      </c>
      <c r="D7601" s="230">
        <v>495</v>
      </c>
      <c r="E7601" s="231">
        <v>7.0470209000000001E-3</v>
      </c>
      <c r="F7601" s="231">
        <v>3.6375303999999997E-4</v>
      </c>
      <c r="G7601" s="231">
        <v>1.7635613300000001E-3</v>
      </c>
      <c r="H7601" s="231">
        <v>4.9083190500000002E-3</v>
      </c>
    </row>
    <row r="7602" spans="1:8">
      <c r="A7602" s="227" t="s">
        <v>131</v>
      </c>
      <c r="B7602" s="227" t="s">
        <v>113</v>
      </c>
      <c r="C7602" s="227" t="s">
        <v>99</v>
      </c>
      <c r="D7602" s="230">
        <v>3901</v>
      </c>
      <c r="E7602" s="231">
        <v>7.1207285300000003E-3</v>
      </c>
      <c r="F7602" s="231">
        <v>1.2295990000000001E-3</v>
      </c>
      <c r="G7602" s="231">
        <v>1.1008689599999999E-3</v>
      </c>
      <c r="H7602" s="231">
        <v>4.7902600899999998E-3</v>
      </c>
    </row>
    <row r="7603" spans="1:8">
      <c r="A7603" s="227" t="s">
        <v>131</v>
      </c>
      <c r="B7603" s="227" t="s">
        <v>113</v>
      </c>
      <c r="C7603" s="227" t="s">
        <v>100</v>
      </c>
      <c r="D7603" s="230">
        <v>1758</v>
      </c>
      <c r="E7603" s="231">
        <v>8.0001669899999999E-3</v>
      </c>
      <c r="F7603" s="231">
        <v>1.4632905899999999E-3</v>
      </c>
      <c r="G7603" s="231">
        <v>1.517191E-3</v>
      </c>
      <c r="H7603" s="231">
        <v>5.0196848999999998E-3</v>
      </c>
    </row>
    <row r="7604" spans="1:8">
      <c r="A7604" s="227" t="s">
        <v>131</v>
      </c>
      <c r="B7604" s="227" t="s">
        <v>113</v>
      </c>
      <c r="C7604" s="227" t="s">
        <v>101</v>
      </c>
      <c r="D7604" s="230">
        <v>826</v>
      </c>
      <c r="E7604" s="231">
        <v>8.2877514199999995E-3</v>
      </c>
      <c r="F7604" s="231">
        <v>7.7826516E-4</v>
      </c>
      <c r="G7604" s="231">
        <v>2.5289489600000001E-3</v>
      </c>
      <c r="H7604" s="231">
        <v>4.9805368100000001E-3</v>
      </c>
    </row>
    <row r="7605" spans="1:8">
      <c r="A7605" s="227" t="s">
        <v>131</v>
      </c>
      <c r="B7605" s="227" t="s">
        <v>113</v>
      </c>
      <c r="C7605" s="227" t="s">
        <v>102</v>
      </c>
      <c r="D7605" s="230">
        <v>1298</v>
      </c>
      <c r="E7605" s="231">
        <v>7.8144614700000007E-3</v>
      </c>
      <c r="F7605" s="231">
        <v>1.3805424700000001E-3</v>
      </c>
      <c r="G7605" s="231">
        <v>1.00903075E-3</v>
      </c>
      <c r="H7605" s="231">
        <v>5.4248877600000002E-3</v>
      </c>
    </row>
    <row r="7606" spans="1:8">
      <c r="A7606" s="227" t="s">
        <v>131</v>
      </c>
      <c r="B7606" s="227" t="s">
        <v>113</v>
      </c>
      <c r="C7606" s="227" t="s">
        <v>103</v>
      </c>
      <c r="D7606" s="230">
        <v>4740</v>
      </c>
      <c r="E7606" s="231">
        <v>5.8431563999999997E-3</v>
      </c>
      <c r="F7606" s="231">
        <v>9.5531016000000002E-4</v>
      </c>
      <c r="G7606" s="231">
        <v>5.3719308000000005E-4</v>
      </c>
      <c r="H7606" s="231">
        <v>4.3506526899999998E-3</v>
      </c>
    </row>
    <row r="7607" spans="1:8">
      <c r="A7607" s="227" t="s">
        <v>131</v>
      </c>
      <c r="B7607" s="227" t="s">
        <v>113</v>
      </c>
      <c r="C7607" s="227" t="s">
        <v>104</v>
      </c>
      <c r="D7607" s="230">
        <v>533</v>
      </c>
      <c r="E7607" s="231">
        <v>6.5356383400000002E-3</v>
      </c>
      <c r="F7607" s="231">
        <v>8.0981578E-4</v>
      </c>
      <c r="G7607" s="231">
        <v>1.5243031399999999E-3</v>
      </c>
      <c r="H7607" s="231">
        <v>4.2015189300000002E-3</v>
      </c>
    </row>
    <row r="7608" spans="1:8">
      <c r="A7608" s="227" t="s">
        <v>131</v>
      </c>
      <c r="B7608" s="227" t="s">
        <v>113</v>
      </c>
      <c r="C7608" s="227" t="s">
        <v>105</v>
      </c>
      <c r="D7608" s="230">
        <v>5799</v>
      </c>
      <c r="E7608" s="231">
        <v>6.0976427100000001E-3</v>
      </c>
      <c r="F7608" s="231">
        <v>1.14409269E-3</v>
      </c>
      <c r="G7608" s="231">
        <v>7.0103058999999998E-4</v>
      </c>
      <c r="H7608" s="231">
        <v>4.2525189499999999E-3</v>
      </c>
    </row>
    <row r="7609" spans="1:8">
      <c r="A7609" s="227" t="s">
        <v>131</v>
      </c>
      <c r="B7609" s="227" t="s">
        <v>113</v>
      </c>
      <c r="C7609" s="227" t="s">
        <v>106</v>
      </c>
      <c r="D7609" s="230">
        <v>694</v>
      </c>
      <c r="E7609" s="231">
        <v>7.1752085700000001E-3</v>
      </c>
      <c r="F7609" s="231">
        <v>1.2213481E-3</v>
      </c>
      <c r="G7609" s="231">
        <v>1.5957376899999999E-3</v>
      </c>
      <c r="H7609" s="231">
        <v>4.3581222899999996E-3</v>
      </c>
    </row>
    <row r="7610" spans="1:8">
      <c r="A7610" s="227" t="s">
        <v>131</v>
      </c>
      <c r="B7610" s="227" t="s">
        <v>113</v>
      </c>
      <c r="C7610" s="227" t="s">
        <v>107</v>
      </c>
      <c r="D7610" s="230">
        <v>5956</v>
      </c>
      <c r="E7610" s="231">
        <v>6.4617376900000002E-3</v>
      </c>
      <c r="F7610" s="231">
        <v>1.2826096500000001E-3</v>
      </c>
      <c r="G7610" s="231">
        <v>1.06675201E-3</v>
      </c>
      <c r="H7610" s="231">
        <v>4.1123755500000001E-3</v>
      </c>
    </row>
    <row r="7611" spans="1:8">
      <c r="A7611" s="227" t="s">
        <v>132</v>
      </c>
      <c r="B7611" s="227" t="s">
        <v>113</v>
      </c>
      <c r="C7611" s="227" t="s">
        <v>58</v>
      </c>
      <c r="D7611" s="230">
        <v>80167</v>
      </c>
      <c r="E7611" s="231">
        <v>6.3970101500000001E-3</v>
      </c>
      <c r="F7611" s="231">
        <v>1.14164753E-3</v>
      </c>
      <c r="G7611" s="231">
        <v>1.04036417E-3</v>
      </c>
      <c r="H7611" s="231">
        <v>4.2149354600000003E-3</v>
      </c>
    </row>
    <row r="7612" spans="1:8">
      <c r="A7612" s="227" t="s">
        <v>132</v>
      </c>
      <c r="B7612" s="227" t="s">
        <v>113</v>
      </c>
      <c r="C7612" s="227" t="s">
        <v>63</v>
      </c>
      <c r="D7612" s="230">
        <v>1347</v>
      </c>
      <c r="E7612" s="231">
        <v>6.7358616999999999E-3</v>
      </c>
      <c r="F7612" s="231">
        <v>1.6646386E-3</v>
      </c>
      <c r="G7612" s="231">
        <v>1.06203062E-3</v>
      </c>
      <c r="H7612" s="231">
        <v>4.009192E-3</v>
      </c>
    </row>
    <row r="7613" spans="1:8">
      <c r="A7613" s="227" t="s">
        <v>132</v>
      </c>
      <c r="B7613" s="227" t="s">
        <v>113</v>
      </c>
      <c r="C7613" s="227" t="s">
        <v>64</v>
      </c>
      <c r="D7613" s="230">
        <v>669</v>
      </c>
      <c r="E7613" s="231">
        <v>7.4642914099999997E-3</v>
      </c>
      <c r="F7613" s="231">
        <v>1.3239423499999999E-3</v>
      </c>
      <c r="G7613" s="231">
        <v>2.0141135500000001E-3</v>
      </c>
      <c r="H7613" s="231">
        <v>4.1262350199999997E-3</v>
      </c>
    </row>
    <row r="7614" spans="1:8">
      <c r="A7614" s="227" t="s">
        <v>132</v>
      </c>
      <c r="B7614" s="227" t="s">
        <v>113</v>
      </c>
      <c r="C7614" s="227" t="s">
        <v>65</v>
      </c>
      <c r="D7614" s="230">
        <v>693</v>
      </c>
      <c r="E7614" s="231">
        <v>5.91854366E-3</v>
      </c>
      <c r="F7614" s="231">
        <v>9.9847660000000008E-4</v>
      </c>
      <c r="G7614" s="231">
        <v>6.2414798999999997E-4</v>
      </c>
      <c r="H7614" s="231">
        <v>4.2959186400000002E-3</v>
      </c>
    </row>
    <row r="7615" spans="1:8">
      <c r="A7615" s="227" t="s">
        <v>132</v>
      </c>
      <c r="B7615" s="227" t="s">
        <v>113</v>
      </c>
      <c r="C7615" s="227" t="s">
        <v>66</v>
      </c>
      <c r="D7615" s="230">
        <v>732</v>
      </c>
      <c r="E7615" s="231">
        <v>7.2329580400000001E-3</v>
      </c>
      <c r="F7615" s="231">
        <v>1.0613044E-3</v>
      </c>
      <c r="G7615" s="231">
        <v>1.1930939E-3</v>
      </c>
      <c r="H7615" s="231">
        <v>4.9785592500000003E-3</v>
      </c>
    </row>
    <row r="7616" spans="1:8">
      <c r="A7616" s="227" t="s">
        <v>132</v>
      </c>
      <c r="B7616" s="227" t="s">
        <v>113</v>
      </c>
      <c r="C7616" s="227" t="s">
        <v>67</v>
      </c>
      <c r="D7616" s="230">
        <v>898</v>
      </c>
      <c r="E7616" s="231">
        <v>7.0400914300000001E-3</v>
      </c>
      <c r="F7616" s="231">
        <v>7.4741684999999995E-4</v>
      </c>
      <c r="G7616" s="231">
        <v>1.6273816E-3</v>
      </c>
      <c r="H7616" s="231">
        <v>4.6652924900000003E-3</v>
      </c>
    </row>
    <row r="7617" spans="1:8">
      <c r="A7617" s="227" t="s">
        <v>132</v>
      </c>
      <c r="B7617" s="227" t="s">
        <v>113</v>
      </c>
      <c r="C7617" s="227" t="s">
        <v>68</v>
      </c>
      <c r="D7617" s="230">
        <v>1373</v>
      </c>
      <c r="E7617" s="231">
        <v>6.7707909400000002E-3</v>
      </c>
      <c r="F7617" s="231">
        <v>1.1772171200000001E-3</v>
      </c>
      <c r="G7617" s="231">
        <v>1.1808756399999999E-3</v>
      </c>
      <c r="H7617" s="231">
        <v>4.41269769E-3</v>
      </c>
    </row>
    <row r="7618" spans="1:8">
      <c r="A7618" s="227" t="s">
        <v>132</v>
      </c>
      <c r="B7618" s="227" t="s">
        <v>113</v>
      </c>
      <c r="C7618" s="227" t="s">
        <v>69</v>
      </c>
      <c r="D7618" s="230">
        <v>2905</v>
      </c>
      <c r="E7618" s="231">
        <v>4.9474921099999999E-3</v>
      </c>
      <c r="F7618" s="231">
        <v>9.1928802000000001E-4</v>
      </c>
      <c r="G7618" s="231">
        <v>4.6133717E-4</v>
      </c>
      <c r="H7618" s="231">
        <v>3.5668664300000002E-3</v>
      </c>
    </row>
    <row r="7619" spans="1:8">
      <c r="A7619" s="227" t="s">
        <v>132</v>
      </c>
      <c r="B7619" s="227" t="s">
        <v>113</v>
      </c>
      <c r="C7619" s="227" t="s">
        <v>70</v>
      </c>
      <c r="D7619" s="230">
        <v>536</v>
      </c>
      <c r="E7619" s="231">
        <v>9.8025926999999995E-3</v>
      </c>
      <c r="F7619" s="231">
        <v>1.44792508E-3</v>
      </c>
      <c r="G7619" s="231">
        <v>2.2614788300000001E-3</v>
      </c>
      <c r="H7619" s="231">
        <v>6.0931883499999997E-3</v>
      </c>
    </row>
    <row r="7620" spans="1:8">
      <c r="A7620" s="227" t="s">
        <v>132</v>
      </c>
      <c r="B7620" s="227" t="s">
        <v>113</v>
      </c>
      <c r="C7620" s="227" t="s">
        <v>71</v>
      </c>
      <c r="D7620" s="230">
        <v>791</v>
      </c>
      <c r="E7620" s="231">
        <v>7.5831106800000004E-3</v>
      </c>
      <c r="F7620" s="231">
        <v>1.3087041699999999E-3</v>
      </c>
      <c r="G7620" s="231">
        <v>1.58844266E-3</v>
      </c>
      <c r="H7620" s="231">
        <v>4.6859633799999998E-3</v>
      </c>
    </row>
    <row r="7621" spans="1:8">
      <c r="A7621" s="227" t="s">
        <v>132</v>
      </c>
      <c r="B7621" s="227" t="s">
        <v>113</v>
      </c>
      <c r="C7621" s="227" t="s">
        <v>72</v>
      </c>
      <c r="D7621" s="230">
        <v>1222</v>
      </c>
      <c r="E7621" s="231">
        <v>7.4892402200000003E-3</v>
      </c>
      <c r="F7621" s="231">
        <v>1.4371171200000001E-3</v>
      </c>
      <c r="G7621" s="231">
        <v>1.8551950199999999E-3</v>
      </c>
      <c r="H7621" s="231">
        <v>4.1969275999999998E-3</v>
      </c>
    </row>
    <row r="7622" spans="1:8">
      <c r="A7622" s="227" t="s">
        <v>132</v>
      </c>
      <c r="B7622" s="227" t="s">
        <v>113</v>
      </c>
      <c r="C7622" s="227" t="s">
        <v>73</v>
      </c>
      <c r="D7622" s="230">
        <v>1176</v>
      </c>
      <c r="E7622" s="231">
        <v>7.1856790100000003E-3</v>
      </c>
      <c r="F7622" s="231">
        <v>8.7466905999999999E-4</v>
      </c>
      <c r="G7622" s="231">
        <v>1.78488733E-3</v>
      </c>
      <c r="H7622" s="231">
        <v>4.52612213E-3</v>
      </c>
    </row>
    <row r="7623" spans="1:8">
      <c r="A7623" s="227" t="s">
        <v>132</v>
      </c>
      <c r="B7623" s="227" t="s">
        <v>113</v>
      </c>
      <c r="C7623" s="227" t="s">
        <v>74</v>
      </c>
      <c r="D7623" s="230">
        <v>1060</v>
      </c>
      <c r="E7623" s="231">
        <v>7.3619625400000001E-3</v>
      </c>
      <c r="F7623" s="231">
        <v>1.0422997299999999E-3</v>
      </c>
      <c r="G7623" s="231">
        <v>1.7527076500000001E-3</v>
      </c>
      <c r="H7623" s="231">
        <v>4.5669546999999996E-3</v>
      </c>
    </row>
    <row r="7624" spans="1:8">
      <c r="A7624" s="227" t="s">
        <v>132</v>
      </c>
      <c r="B7624" s="227" t="s">
        <v>113</v>
      </c>
      <c r="C7624" s="227" t="s">
        <v>75</v>
      </c>
      <c r="D7624" s="230">
        <v>2998</v>
      </c>
      <c r="E7624" s="231">
        <v>6.2801162900000002E-3</v>
      </c>
      <c r="F7624" s="231">
        <v>7.9333729999999996E-4</v>
      </c>
      <c r="G7624" s="231">
        <v>1.1946542200000001E-3</v>
      </c>
      <c r="H7624" s="231">
        <v>4.2921242900000002E-3</v>
      </c>
    </row>
    <row r="7625" spans="1:8">
      <c r="A7625" s="227" t="s">
        <v>132</v>
      </c>
      <c r="B7625" s="227" t="s">
        <v>113</v>
      </c>
      <c r="C7625" s="227" t="s">
        <v>76</v>
      </c>
      <c r="D7625" s="230">
        <v>641</v>
      </c>
      <c r="E7625" s="231">
        <v>6.6253897600000002E-3</v>
      </c>
      <c r="F7625" s="231">
        <v>1.1760773600000001E-3</v>
      </c>
      <c r="G7625" s="231">
        <v>1.4362141499999999E-3</v>
      </c>
      <c r="H7625" s="231">
        <v>4.0130977899999996E-3</v>
      </c>
    </row>
    <row r="7626" spans="1:8">
      <c r="A7626" s="227" t="s">
        <v>132</v>
      </c>
      <c r="B7626" s="227" t="s">
        <v>113</v>
      </c>
      <c r="C7626" s="227" t="s">
        <v>77</v>
      </c>
      <c r="D7626" s="230">
        <v>1657</v>
      </c>
      <c r="E7626" s="231">
        <v>7.2002473000000004E-3</v>
      </c>
      <c r="F7626" s="231">
        <v>1.0720230600000001E-3</v>
      </c>
      <c r="G7626" s="231">
        <v>1.69136523E-3</v>
      </c>
      <c r="H7626" s="231">
        <v>4.4368585399999997E-3</v>
      </c>
    </row>
    <row r="7627" spans="1:8">
      <c r="A7627" s="227" t="s">
        <v>132</v>
      </c>
      <c r="B7627" s="227" t="s">
        <v>113</v>
      </c>
      <c r="C7627" s="227" t="s">
        <v>78</v>
      </c>
      <c r="D7627" s="230">
        <v>541</v>
      </c>
      <c r="E7627" s="231">
        <v>7.0435833200000004E-3</v>
      </c>
      <c r="F7627" s="231">
        <v>1.16275563E-3</v>
      </c>
      <c r="G7627" s="231">
        <v>1.6608259099999999E-3</v>
      </c>
      <c r="H7627" s="231">
        <v>4.2200012899999998E-3</v>
      </c>
    </row>
    <row r="7628" spans="1:8">
      <c r="A7628" s="227" t="s">
        <v>132</v>
      </c>
      <c r="B7628" s="227" t="s">
        <v>113</v>
      </c>
      <c r="C7628" s="227" t="s">
        <v>79</v>
      </c>
      <c r="D7628" s="230">
        <v>6638</v>
      </c>
      <c r="E7628" s="231">
        <v>5.1418213999999997E-3</v>
      </c>
      <c r="F7628" s="231">
        <v>1.2079648400000001E-3</v>
      </c>
      <c r="G7628" s="231">
        <v>8.0736553000000004E-4</v>
      </c>
      <c r="H7628" s="231">
        <v>3.12649055E-3</v>
      </c>
    </row>
    <row r="7629" spans="1:8">
      <c r="A7629" s="227" t="s">
        <v>132</v>
      </c>
      <c r="B7629" s="227" t="s">
        <v>113</v>
      </c>
      <c r="C7629" s="227" t="s">
        <v>80</v>
      </c>
      <c r="D7629" s="230">
        <v>6398</v>
      </c>
      <c r="E7629" s="231">
        <v>5.6234512499999997E-3</v>
      </c>
      <c r="F7629" s="231">
        <v>1.0822806100000001E-3</v>
      </c>
      <c r="G7629" s="231">
        <v>6.3584299000000002E-4</v>
      </c>
      <c r="H7629" s="231">
        <v>3.9053271599999999E-3</v>
      </c>
    </row>
    <row r="7630" spans="1:8">
      <c r="A7630" s="227" t="s">
        <v>132</v>
      </c>
      <c r="B7630" s="227" t="s">
        <v>113</v>
      </c>
      <c r="C7630" s="227" t="s">
        <v>119</v>
      </c>
      <c r="D7630" s="230">
        <v>1596</v>
      </c>
      <c r="E7630" s="231">
        <v>7.0396764999999997E-3</v>
      </c>
      <c r="F7630" s="231">
        <v>1.2782967699999999E-3</v>
      </c>
      <c r="G7630" s="231">
        <v>1.2513486199999999E-3</v>
      </c>
      <c r="H7630" s="231">
        <v>4.5100306200000001E-3</v>
      </c>
    </row>
    <row r="7631" spans="1:8">
      <c r="A7631" s="227" t="s">
        <v>132</v>
      </c>
      <c r="B7631" s="227" t="s">
        <v>113</v>
      </c>
      <c r="C7631" s="227" t="s">
        <v>82</v>
      </c>
      <c r="D7631" s="230">
        <v>583</v>
      </c>
      <c r="E7631" s="231">
        <v>9.0180100700000005E-3</v>
      </c>
      <c r="F7631" s="231">
        <v>1.6764934699999999E-3</v>
      </c>
      <c r="G7631" s="231">
        <v>2.55018717E-3</v>
      </c>
      <c r="H7631" s="231">
        <v>4.7912892299999997E-3</v>
      </c>
    </row>
    <row r="7632" spans="1:8">
      <c r="A7632" s="227" t="s">
        <v>132</v>
      </c>
      <c r="B7632" s="227" t="s">
        <v>113</v>
      </c>
      <c r="C7632" s="227" t="s">
        <v>83</v>
      </c>
      <c r="D7632" s="230">
        <v>946</v>
      </c>
      <c r="E7632" s="231">
        <v>6.2902153900000002E-3</v>
      </c>
      <c r="F7632" s="231">
        <v>1.20306726E-3</v>
      </c>
      <c r="G7632" s="231">
        <v>1.04380752E-3</v>
      </c>
      <c r="H7632" s="231">
        <v>4.0433401399999997E-3</v>
      </c>
    </row>
    <row r="7633" spans="1:8">
      <c r="A7633" s="227" t="s">
        <v>132</v>
      </c>
      <c r="B7633" s="227" t="s">
        <v>113</v>
      </c>
      <c r="C7633" s="227" t="s">
        <v>84</v>
      </c>
      <c r="D7633" s="230">
        <v>2603</v>
      </c>
      <c r="E7633" s="231">
        <v>6.1822360700000004E-3</v>
      </c>
      <c r="F7633" s="231">
        <v>1.07257361E-3</v>
      </c>
      <c r="G7633" s="231">
        <v>9.8297790999999995E-4</v>
      </c>
      <c r="H7633" s="231">
        <v>4.12668407E-3</v>
      </c>
    </row>
    <row r="7634" spans="1:8">
      <c r="A7634" s="227" t="s">
        <v>132</v>
      </c>
      <c r="B7634" s="227" t="s">
        <v>113</v>
      </c>
      <c r="C7634" s="227" t="s">
        <v>86</v>
      </c>
      <c r="D7634" s="230">
        <v>2</v>
      </c>
      <c r="E7634" s="231">
        <v>1.173032395E-2</v>
      </c>
      <c r="F7634" s="231">
        <v>1.0358795100000001E-3</v>
      </c>
      <c r="G7634" s="231">
        <v>6.4756940900000002E-3</v>
      </c>
      <c r="H7634" s="231">
        <v>4.2187496499999999E-3</v>
      </c>
    </row>
    <row r="7635" spans="1:8">
      <c r="A7635" s="227" t="s">
        <v>132</v>
      </c>
      <c r="B7635" s="227" t="s">
        <v>113</v>
      </c>
      <c r="C7635" s="227" t="s">
        <v>87</v>
      </c>
      <c r="D7635" s="230">
        <v>1799</v>
      </c>
      <c r="E7635" s="231">
        <v>6.9766830499999998E-3</v>
      </c>
      <c r="F7635" s="231">
        <v>1.08452717E-3</v>
      </c>
      <c r="G7635" s="231">
        <v>1.40985581E-3</v>
      </c>
      <c r="H7635" s="231">
        <v>4.4822995999999997E-3</v>
      </c>
    </row>
    <row r="7636" spans="1:8">
      <c r="A7636" s="227" t="s">
        <v>132</v>
      </c>
      <c r="B7636" s="227" t="s">
        <v>113</v>
      </c>
      <c r="C7636" s="227" t="s">
        <v>88</v>
      </c>
      <c r="D7636" s="230">
        <v>2896</v>
      </c>
      <c r="E7636" s="231">
        <v>5.5414953799999998E-3</v>
      </c>
      <c r="F7636" s="231">
        <v>1.0782270699999999E-3</v>
      </c>
      <c r="G7636" s="231">
        <v>8.2422091000000002E-4</v>
      </c>
      <c r="H7636" s="231">
        <v>3.6390468999999998E-3</v>
      </c>
    </row>
    <row r="7637" spans="1:8">
      <c r="A7637" s="227" t="s">
        <v>132</v>
      </c>
      <c r="B7637" s="227" t="s">
        <v>113</v>
      </c>
      <c r="C7637" s="227" t="s">
        <v>89</v>
      </c>
      <c r="D7637" s="230">
        <v>758</v>
      </c>
      <c r="E7637" s="231">
        <v>6.7602668000000003E-3</v>
      </c>
      <c r="F7637" s="231">
        <v>1.29148625E-3</v>
      </c>
      <c r="G7637" s="231">
        <v>1.19132011E-3</v>
      </c>
      <c r="H7637" s="231">
        <v>4.2774599499999996E-3</v>
      </c>
    </row>
    <row r="7638" spans="1:8">
      <c r="A7638" s="227" t="s">
        <v>132</v>
      </c>
      <c r="B7638" s="227" t="s">
        <v>113</v>
      </c>
      <c r="C7638" s="227" t="s">
        <v>90</v>
      </c>
      <c r="D7638" s="230">
        <v>729</v>
      </c>
      <c r="E7638" s="231">
        <v>7.3680489699999999E-3</v>
      </c>
      <c r="F7638" s="231">
        <v>9.2429038999999999E-4</v>
      </c>
      <c r="G7638" s="231">
        <v>1.84502465E-3</v>
      </c>
      <c r="H7638" s="231">
        <v>4.5987334299999998E-3</v>
      </c>
    </row>
    <row r="7639" spans="1:8">
      <c r="A7639" s="227" t="s">
        <v>132</v>
      </c>
      <c r="B7639" s="227" t="s">
        <v>113</v>
      </c>
      <c r="C7639" s="227" t="s">
        <v>91</v>
      </c>
      <c r="D7639" s="230">
        <v>4767</v>
      </c>
      <c r="E7639" s="231">
        <v>6.1677235600000003E-3</v>
      </c>
      <c r="F7639" s="231">
        <v>1.5513165900000001E-3</v>
      </c>
      <c r="G7639" s="231">
        <v>6.3760328999999997E-4</v>
      </c>
      <c r="H7639" s="231">
        <v>3.9788031999999996E-3</v>
      </c>
    </row>
    <row r="7640" spans="1:8">
      <c r="A7640" s="227" t="s">
        <v>132</v>
      </c>
      <c r="B7640" s="227" t="s">
        <v>113</v>
      </c>
      <c r="C7640" s="227" t="s">
        <v>92</v>
      </c>
      <c r="D7640" s="230">
        <v>703</v>
      </c>
      <c r="E7640" s="231">
        <v>7.2603028299999999E-3</v>
      </c>
      <c r="F7640" s="231">
        <v>1.11998489E-3</v>
      </c>
      <c r="G7640" s="231">
        <v>1.7188896999999999E-3</v>
      </c>
      <c r="H7640" s="231">
        <v>4.4214277699999999E-3</v>
      </c>
    </row>
    <row r="7641" spans="1:8">
      <c r="A7641" s="227" t="s">
        <v>132</v>
      </c>
      <c r="B7641" s="227" t="s">
        <v>113</v>
      </c>
      <c r="C7641" s="227" t="s">
        <v>93</v>
      </c>
      <c r="D7641" s="230">
        <v>678</v>
      </c>
      <c r="E7641" s="231">
        <v>7.9596338899999997E-3</v>
      </c>
      <c r="F7641" s="231">
        <v>1.32767239E-3</v>
      </c>
      <c r="G7641" s="231">
        <v>1.6731021600000001E-3</v>
      </c>
      <c r="H7641" s="231">
        <v>4.95885887E-3</v>
      </c>
    </row>
    <row r="7642" spans="1:8">
      <c r="A7642" s="227" t="s">
        <v>132</v>
      </c>
      <c r="B7642" s="227" t="s">
        <v>113</v>
      </c>
      <c r="C7642" s="227" t="s">
        <v>94</v>
      </c>
      <c r="D7642" s="230">
        <v>649</v>
      </c>
      <c r="E7642" s="231">
        <v>6.7515013600000003E-3</v>
      </c>
      <c r="F7642" s="231">
        <v>1.0882302300000001E-3</v>
      </c>
      <c r="G7642" s="231">
        <v>1.58001244E-3</v>
      </c>
      <c r="H7642" s="231">
        <v>4.0832581900000003E-3</v>
      </c>
    </row>
    <row r="7643" spans="1:8">
      <c r="A7643" s="227" t="s">
        <v>132</v>
      </c>
      <c r="B7643" s="227" t="s">
        <v>113</v>
      </c>
      <c r="C7643" s="227" t="s">
        <v>95</v>
      </c>
      <c r="D7643" s="230">
        <v>1102</v>
      </c>
      <c r="E7643" s="231">
        <v>8.1606777299999995E-3</v>
      </c>
      <c r="F7643" s="231">
        <v>1.0001068900000001E-3</v>
      </c>
      <c r="G7643" s="231">
        <v>1.3315014E-3</v>
      </c>
      <c r="H7643" s="231">
        <v>5.8290689500000003E-3</v>
      </c>
    </row>
    <row r="7644" spans="1:8">
      <c r="A7644" s="227" t="s">
        <v>132</v>
      </c>
      <c r="B7644" s="227" t="s">
        <v>113</v>
      </c>
      <c r="C7644" s="227" t="s">
        <v>96</v>
      </c>
      <c r="D7644" s="230">
        <v>1474</v>
      </c>
      <c r="E7644" s="231">
        <v>7.3361959899999997E-3</v>
      </c>
      <c r="F7644" s="231">
        <v>1.3144423800000001E-3</v>
      </c>
      <c r="G7644" s="231">
        <v>1.6108925799999999E-3</v>
      </c>
      <c r="H7644" s="231">
        <v>4.4108605500000004E-3</v>
      </c>
    </row>
    <row r="7645" spans="1:8">
      <c r="A7645" s="227" t="s">
        <v>132</v>
      </c>
      <c r="B7645" s="227" t="s">
        <v>113</v>
      </c>
      <c r="C7645" s="227" t="s">
        <v>97</v>
      </c>
      <c r="D7645" s="230">
        <v>476</v>
      </c>
      <c r="E7645" s="231">
        <v>7.40845272E-3</v>
      </c>
      <c r="F7645" s="231">
        <v>1.01489529E-3</v>
      </c>
      <c r="G7645" s="231">
        <v>1.8033912699999999E-3</v>
      </c>
      <c r="H7645" s="231">
        <v>4.5901656800000001E-3</v>
      </c>
    </row>
    <row r="7646" spans="1:8">
      <c r="A7646" s="227" t="s">
        <v>132</v>
      </c>
      <c r="B7646" s="227" t="s">
        <v>113</v>
      </c>
      <c r="C7646" s="227" t="s">
        <v>98</v>
      </c>
      <c r="D7646" s="230">
        <v>435</v>
      </c>
      <c r="E7646" s="231">
        <v>7.0680340299999998E-3</v>
      </c>
      <c r="F7646" s="231">
        <v>3.4264556999999998E-4</v>
      </c>
      <c r="G7646" s="231">
        <v>1.56755511E-3</v>
      </c>
      <c r="H7646" s="231">
        <v>5.1463918400000003E-3</v>
      </c>
    </row>
    <row r="7647" spans="1:8">
      <c r="A7647" s="227" t="s">
        <v>132</v>
      </c>
      <c r="B7647" s="227" t="s">
        <v>113</v>
      </c>
      <c r="C7647" s="227" t="s">
        <v>99</v>
      </c>
      <c r="D7647" s="230">
        <v>4169</v>
      </c>
      <c r="E7647" s="231">
        <v>6.8355496299999999E-3</v>
      </c>
      <c r="F7647" s="231">
        <v>1.11464778E-3</v>
      </c>
      <c r="G7647" s="231">
        <v>9.5245526999999995E-4</v>
      </c>
      <c r="H7647" s="231">
        <v>4.7684460999999996E-3</v>
      </c>
    </row>
    <row r="7648" spans="1:8">
      <c r="A7648" s="227" t="s">
        <v>132</v>
      </c>
      <c r="B7648" s="227" t="s">
        <v>113</v>
      </c>
      <c r="C7648" s="227" t="s">
        <v>100</v>
      </c>
      <c r="D7648" s="230">
        <v>1564</v>
      </c>
      <c r="E7648" s="231">
        <v>8.1796435999999997E-3</v>
      </c>
      <c r="F7648" s="231">
        <v>1.4203251399999999E-3</v>
      </c>
      <c r="G7648" s="231">
        <v>1.39182657E-3</v>
      </c>
      <c r="H7648" s="231">
        <v>5.3674839999999996E-3</v>
      </c>
    </row>
    <row r="7649" spans="1:8">
      <c r="A7649" s="227" t="s">
        <v>132</v>
      </c>
      <c r="B7649" s="227" t="s">
        <v>113</v>
      </c>
      <c r="C7649" s="227" t="s">
        <v>101</v>
      </c>
      <c r="D7649" s="230">
        <v>608</v>
      </c>
      <c r="E7649" s="231">
        <v>8.0582584899999993E-3</v>
      </c>
      <c r="F7649" s="231">
        <v>7.8395291999999999E-4</v>
      </c>
      <c r="G7649" s="231">
        <v>2.3719425300000002E-3</v>
      </c>
      <c r="H7649" s="231">
        <v>4.90236253E-3</v>
      </c>
    </row>
    <row r="7650" spans="1:8">
      <c r="A7650" s="227" t="s">
        <v>132</v>
      </c>
      <c r="B7650" s="227" t="s">
        <v>113</v>
      </c>
      <c r="C7650" s="227" t="s">
        <v>102</v>
      </c>
      <c r="D7650" s="230">
        <v>800</v>
      </c>
      <c r="E7650" s="231">
        <v>7.4942127299999998E-3</v>
      </c>
      <c r="F7650" s="231">
        <v>1.26329548E-3</v>
      </c>
      <c r="G7650" s="231">
        <v>9.4442973999999996E-4</v>
      </c>
      <c r="H7650" s="231">
        <v>5.2864870400000001E-3</v>
      </c>
    </row>
    <row r="7651" spans="1:8">
      <c r="A7651" s="227" t="s">
        <v>132</v>
      </c>
      <c r="B7651" s="227" t="s">
        <v>113</v>
      </c>
      <c r="C7651" s="227" t="s">
        <v>103</v>
      </c>
      <c r="D7651" s="230">
        <v>6566</v>
      </c>
      <c r="E7651" s="231">
        <v>5.4295237599999999E-3</v>
      </c>
      <c r="F7651" s="231">
        <v>9.2691457000000004E-4</v>
      </c>
      <c r="G7651" s="231">
        <v>4.7915691E-4</v>
      </c>
      <c r="H7651" s="231">
        <v>4.0234518000000002E-3</v>
      </c>
    </row>
    <row r="7652" spans="1:8">
      <c r="A7652" s="227" t="s">
        <v>132</v>
      </c>
      <c r="B7652" s="227" t="s">
        <v>113</v>
      </c>
      <c r="C7652" s="227" t="s">
        <v>104</v>
      </c>
      <c r="D7652" s="230">
        <v>459</v>
      </c>
      <c r="E7652" s="231">
        <v>6.4820612E-3</v>
      </c>
      <c r="F7652" s="231">
        <v>8.0879807000000005E-4</v>
      </c>
      <c r="G7652" s="231">
        <v>1.37411217E-3</v>
      </c>
      <c r="H7652" s="231">
        <v>4.2991505100000004E-3</v>
      </c>
    </row>
    <row r="7653" spans="1:8">
      <c r="A7653" s="227" t="s">
        <v>132</v>
      </c>
      <c r="B7653" s="227" t="s">
        <v>113</v>
      </c>
      <c r="C7653" s="227" t="s">
        <v>105</v>
      </c>
      <c r="D7653" s="230">
        <v>5091</v>
      </c>
      <c r="E7653" s="231">
        <v>6.58351996E-3</v>
      </c>
      <c r="F7653" s="231">
        <v>1.2266788300000001E-3</v>
      </c>
      <c r="G7653" s="231">
        <v>7.1718995999999998E-4</v>
      </c>
      <c r="H7653" s="231">
        <v>4.6396507100000001E-3</v>
      </c>
    </row>
    <row r="7654" spans="1:8">
      <c r="A7654" s="227" t="s">
        <v>132</v>
      </c>
      <c r="B7654" s="227" t="s">
        <v>113</v>
      </c>
      <c r="C7654" s="227" t="s">
        <v>106</v>
      </c>
      <c r="D7654" s="230">
        <v>572</v>
      </c>
      <c r="E7654" s="231">
        <v>6.9827883800000004E-3</v>
      </c>
      <c r="F7654" s="231">
        <v>1.2089036899999999E-3</v>
      </c>
      <c r="G7654" s="231">
        <v>1.4073626600000001E-3</v>
      </c>
      <c r="H7654" s="231">
        <v>4.3665215400000004E-3</v>
      </c>
    </row>
    <row r="7655" spans="1:8">
      <c r="A7655" s="227" t="s">
        <v>132</v>
      </c>
      <c r="B7655" s="227" t="s">
        <v>113</v>
      </c>
      <c r="C7655" s="227" t="s">
        <v>107</v>
      </c>
      <c r="D7655" s="230">
        <v>5867</v>
      </c>
      <c r="E7655" s="231">
        <v>6.3275561200000002E-3</v>
      </c>
      <c r="F7655" s="231">
        <v>1.1760693E-3</v>
      </c>
      <c r="G7655" s="231">
        <v>1.02103945E-3</v>
      </c>
      <c r="H7655" s="231">
        <v>4.1304468900000002E-3</v>
      </c>
    </row>
    <row r="7656" spans="1:8">
      <c r="A7656" s="227" t="s">
        <v>133</v>
      </c>
      <c r="B7656" s="227" t="s">
        <v>113</v>
      </c>
      <c r="C7656" s="227" t="s">
        <v>58</v>
      </c>
      <c r="D7656" s="230">
        <v>101550</v>
      </c>
      <c r="E7656" s="231">
        <v>6.7903165199999999E-3</v>
      </c>
      <c r="F7656" s="231">
        <v>1.21316765E-3</v>
      </c>
      <c r="G7656" s="231">
        <v>1.06378995E-3</v>
      </c>
      <c r="H7656" s="231">
        <v>4.5125344100000004E-3</v>
      </c>
    </row>
    <row r="7657" spans="1:8">
      <c r="A7657" s="227" t="s">
        <v>133</v>
      </c>
      <c r="B7657" s="227" t="s">
        <v>113</v>
      </c>
      <c r="C7657" s="227" t="s">
        <v>63</v>
      </c>
      <c r="D7657" s="230">
        <v>1674</v>
      </c>
      <c r="E7657" s="231">
        <v>6.8956242900000001E-3</v>
      </c>
      <c r="F7657" s="231">
        <v>1.7751128800000001E-3</v>
      </c>
      <c r="G7657" s="231">
        <v>1.0306593000000001E-3</v>
      </c>
      <c r="H7657" s="231">
        <v>4.0898516200000004E-3</v>
      </c>
    </row>
    <row r="7658" spans="1:8">
      <c r="A7658" s="227" t="s">
        <v>133</v>
      </c>
      <c r="B7658" s="227" t="s">
        <v>113</v>
      </c>
      <c r="C7658" s="227" t="s">
        <v>64</v>
      </c>
      <c r="D7658" s="230">
        <v>978</v>
      </c>
      <c r="E7658" s="231">
        <v>7.5972906199999997E-3</v>
      </c>
      <c r="F7658" s="231">
        <v>1.38450991E-3</v>
      </c>
      <c r="G7658" s="231">
        <v>1.8258395299999999E-3</v>
      </c>
      <c r="H7658" s="231">
        <v>4.3869407100000004E-3</v>
      </c>
    </row>
    <row r="7659" spans="1:8">
      <c r="A7659" s="227" t="s">
        <v>133</v>
      </c>
      <c r="B7659" s="227" t="s">
        <v>113</v>
      </c>
      <c r="C7659" s="227" t="s">
        <v>65</v>
      </c>
      <c r="D7659" s="230">
        <v>1104</v>
      </c>
      <c r="E7659" s="231">
        <v>6.4421461600000004E-3</v>
      </c>
      <c r="F7659" s="231">
        <v>1.08194504E-3</v>
      </c>
      <c r="G7659" s="231">
        <v>6.1538615000000004E-4</v>
      </c>
      <c r="H7659" s="231">
        <v>4.7448144999999997E-3</v>
      </c>
    </row>
    <row r="7660" spans="1:8">
      <c r="A7660" s="227" t="s">
        <v>133</v>
      </c>
      <c r="B7660" s="227" t="s">
        <v>113</v>
      </c>
      <c r="C7660" s="227" t="s">
        <v>66</v>
      </c>
      <c r="D7660" s="230">
        <v>989</v>
      </c>
      <c r="E7660" s="231">
        <v>7.87262876E-3</v>
      </c>
      <c r="F7660" s="231">
        <v>1.1079979199999999E-3</v>
      </c>
      <c r="G7660" s="231">
        <v>1.1562720000000001E-3</v>
      </c>
      <c r="H7660" s="231">
        <v>5.6083583700000002E-3</v>
      </c>
    </row>
    <row r="7661" spans="1:8">
      <c r="A7661" s="227" t="s">
        <v>133</v>
      </c>
      <c r="B7661" s="227" t="s">
        <v>113</v>
      </c>
      <c r="C7661" s="227" t="s">
        <v>67</v>
      </c>
      <c r="D7661" s="230">
        <v>1138</v>
      </c>
      <c r="E7661" s="231">
        <v>7.8503138199999996E-3</v>
      </c>
      <c r="F7661" s="231">
        <v>7.8242955000000004E-4</v>
      </c>
      <c r="G7661" s="231">
        <v>1.5940081000000001E-3</v>
      </c>
      <c r="H7661" s="231">
        <v>5.4738757200000002E-3</v>
      </c>
    </row>
    <row r="7662" spans="1:8">
      <c r="A7662" s="227" t="s">
        <v>133</v>
      </c>
      <c r="B7662" s="227" t="s">
        <v>113</v>
      </c>
      <c r="C7662" s="227" t="s">
        <v>68</v>
      </c>
      <c r="D7662" s="230">
        <v>1642</v>
      </c>
      <c r="E7662" s="231">
        <v>7.1543212199999999E-3</v>
      </c>
      <c r="F7662" s="231">
        <v>1.36779874E-3</v>
      </c>
      <c r="G7662" s="231">
        <v>1.20483832E-3</v>
      </c>
      <c r="H7662" s="231">
        <v>4.5816836800000003E-3</v>
      </c>
    </row>
    <row r="7663" spans="1:8">
      <c r="A7663" s="227" t="s">
        <v>133</v>
      </c>
      <c r="B7663" s="227" t="s">
        <v>113</v>
      </c>
      <c r="C7663" s="227" t="s">
        <v>69</v>
      </c>
      <c r="D7663" s="230">
        <v>3211</v>
      </c>
      <c r="E7663" s="231">
        <v>5.1436646300000001E-3</v>
      </c>
      <c r="F7663" s="231">
        <v>8.3628157999999998E-4</v>
      </c>
      <c r="G7663" s="231">
        <v>5.7822045999999995E-4</v>
      </c>
      <c r="H7663" s="231">
        <v>3.7291620999999999E-3</v>
      </c>
    </row>
    <row r="7664" spans="1:8">
      <c r="A7664" s="227" t="s">
        <v>133</v>
      </c>
      <c r="B7664" s="227" t="s">
        <v>113</v>
      </c>
      <c r="C7664" s="227" t="s">
        <v>70</v>
      </c>
      <c r="D7664" s="230">
        <v>666</v>
      </c>
      <c r="E7664" s="231">
        <v>9.8728761000000005E-3</v>
      </c>
      <c r="F7664" s="231">
        <v>1.41254078E-3</v>
      </c>
      <c r="G7664" s="231">
        <v>2.1115210099999998E-3</v>
      </c>
      <c r="H7664" s="231">
        <v>6.3488138500000001E-3</v>
      </c>
    </row>
    <row r="7665" spans="1:8">
      <c r="A7665" s="227" t="s">
        <v>133</v>
      </c>
      <c r="B7665" s="227" t="s">
        <v>113</v>
      </c>
      <c r="C7665" s="227" t="s">
        <v>71</v>
      </c>
      <c r="D7665" s="230">
        <v>500</v>
      </c>
      <c r="E7665" s="231">
        <v>7.1939117900000002E-3</v>
      </c>
      <c r="F7665" s="231">
        <v>1.2119673499999999E-3</v>
      </c>
      <c r="G7665" s="231">
        <v>1.49219884E-3</v>
      </c>
      <c r="H7665" s="231">
        <v>4.4897451400000002E-3</v>
      </c>
    </row>
    <row r="7666" spans="1:8">
      <c r="A7666" s="227" t="s">
        <v>133</v>
      </c>
      <c r="B7666" s="227" t="s">
        <v>113</v>
      </c>
      <c r="C7666" s="227" t="s">
        <v>72</v>
      </c>
      <c r="D7666" s="230">
        <v>1509</v>
      </c>
      <c r="E7666" s="231">
        <v>7.9347600200000007E-3</v>
      </c>
      <c r="F7666" s="231">
        <v>1.39487127E-3</v>
      </c>
      <c r="G7666" s="231">
        <v>1.77443034E-3</v>
      </c>
      <c r="H7666" s="231">
        <v>4.7654579299999996E-3</v>
      </c>
    </row>
    <row r="7667" spans="1:8">
      <c r="A7667" s="227" t="s">
        <v>133</v>
      </c>
      <c r="B7667" s="227" t="s">
        <v>113</v>
      </c>
      <c r="C7667" s="227" t="s">
        <v>73</v>
      </c>
      <c r="D7667" s="230">
        <v>1604</v>
      </c>
      <c r="E7667" s="231">
        <v>7.67984528E-3</v>
      </c>
      <c r="F7667" s="231">
        <v>8.1056016E-4</v>
      </c>
      <c r="G7667" s="231">
        <v>1.89494411E-3</v>
      </c>
      <c r="H7667" s="231">
        <v>4.9743405300000003E-3</v>
      </c>
    </row>
    <row r="7668" spans="1:8">
      <c r="A7668" s="227" t="s">
        <v>133</v>
      </c>
      <c r="B7668" s="227" t="s">
        <v>113</v>
      </c>
      <c r="C7668" s="227" t="s">
        <v>74</v>
      </c>
      <c r="D7668" s="230">
        <v>1323</v>
      </c>
      <c r="E7668" s="231">
        <v>7.99063377E-3</v>
      </c>
      <c r="F7668" s="231">
        <v>1.1870728400000001E-3</v>
      </c>
      <c r="G7668" s="231">
        <v>1.7013536500000001E-3</v>
      </c>
      <c r="H7668" s="231">
        <v>5.1022067900000001E-3</v>
      </c>
    </row>
    <row r="7669" spans="1:8">
      <c r="A7669" s="227" t="s">
        <v>133</v>
      </c>
      <c r="B7669" s="227" t="s">
        <v>113</v>
      </c>
      <c r="C7669" s="227" t="s">
        <v>75</v>
      </c>
      <c r="D7669" s="230">
        <v>3575</v>
      </c>
      <c r="E7669" s="231">
        <v>6.7812028200000003E-3</v>
      </c>
      <c r="F7669" s="231">
        <v>9.9541868999999993E-4</v>
      </c>
      <c r="G7669" s="231">
        <v>1.1936769099999999E-3</v>
      </c>
      <c r="H7669" s="231">
        <v>4.59210672E-3</v>
      </c>
    </row>
    <row r="7670" spans="1:8">
      <c r="A7670" s="227" t="s">
        <v>133</v>
      </c>
      <c r="B7670" s="227" t="s">
        <v>113</v>
      </c>
      <c r="C7670" s="227" t="s">
        <v>76</v>
      </c>
      <c r="D7670" s="230">
        <v>739</v>
      </c>
      <c r="E7670" s="231">
        <v>6.5188503100000001E-3</v>
      </c>
      <c r="F7670" s="231">
        <v>1.13071945E-3</v>
      </c>
      <c r="G7670" s="231">
        <v>1.3344638800000001E-3</v>
      </c>
      <c r="H7670" s="231">
        <v>4.0536664999999998E-3</v>
      </c>
    </row>
    <row r="7671" spans="1:8">
      <c r="A7671" s="227" t="s">
        <v>133</v>
      </c>
      <c r="B7671" s="227" t="s">
        <v>113</v>
      </c>
      <c r="C7671" s="227" t="s">
        <v>77</v>
      </c>
      <c r="D7671" s="230">
        <v>2901</v>
      </c>
      <c r="E7671" s="231">
        <v>8.0154829200000006E-3</v>
      </c>
      <c r="F7671" s="231">
        <v>1.1808226300000001E-3</v>
      </c>
      <c r="G7671" s="231">
        <v>1.7243413E-3</v>
      </c>
      <c r="H7671" s="231">
        <v>5.1103185199999996E-3</v>
      </c>
    </row>
    <row r="7672" spans="1:8">
      <c r="A7672" s="227" t="s">
        <v>133</v>
      </c>
      <c r="B7672" s="227" t="s">
        <v>113</v>
      </c>
      <c r="C7672" s="227" t="s">
        <v>78</v>
      </c>
      <c r="D7672" s="230">
        <v>704</v>
      </c>
      <c r="E7672" s="231">
        <v>7.6785923200000002E-3</v>
      </c>
      <c r="F7672" s="231">
        <v>1.16919496E-3</v>
      </c>
      <c r="G7672" s="231">
        <v>1.7728552600000001E-3</v>
      </c>
      <c r="H7672" s="231">
        <v>4.7365416099999997E-3</v>
      </c>
    </row>
    <row r="7673" spans="1:8">
      <c r="A7673" s="227" t="s">
        <v>133</v>
      </c>
      <c r="B7673" s="227" t="s">
        <v>113</v>
      </c>
      <c r="C7673" s="227" t="s">
        <v>79</v>
      </c>
      <c r="D7673" s="230">
        <v>9566</v>
      </c>
      <c r="E7673" s="231">
        <v>5.47381085E-3</v>
      </c>
      <c r="F7673" s="231">
        <v>1.2590160599999999E-3</v>
      </c>
      <c r="G7673" s="231">
        <v>7.9470525999999998E-4</v>
      </c>
      <c r="H7673" s="231">
        <v>3.4200890400000001E-3</v>
      </c>
    </row>
    <row r="7674" spans="1:8">
      <c r="A7674" s="227" t="s">
        <v>133</v>
      </c>
      <c r="B7674" s="227" t="s">
        <v>113</v>
      </c>
      <c r="C7674" s="227" t="s">
        <v>80</v>
      </c>
      <c r="D7674" s="230">
        <v>6532</v>
      </c>
      <c r="E7674" s="231">
        <v>5.60497193E-3</v>
      </c>
      <c r="F7674" s="231">
        <v>1.12744428E-3</v>
      </c>
      <c r="G7674" s="231">
        <v>6.3463004999999998E-4</v>
      </c>
      <c r="H7674" s="231">
        <v>3.84289712E-3</v>
      </c>
    </row>
    <row r="7675" spans="1:8">
      <c r="A7675" s="227" t="s">
        <v>133</v>
      </c>
      <c r="B7675" s="227" t="s">
        <v>113</v>
      </c>
      <c r="C7675" s="227" t="s">
        <v>119</v>
      </c>
      <c r="D7675" s="230">
        <v>2295</v>
      </c>
      <c r="E7675" s="231">
        <v>7.66004475E-3</v>
      </c>
      <c r="F7675" s="231">
        <v>1.2902291199999999E-3</v>
      </c>
      <c r="G7675" s="231">
        <v>1.2200584600000001E-3</v>
      </c>
      <c r="H7675" s="231">
        <v>5.1497566700000001E-3</v>
      </c>
    </row>
    <row r="7676" spans="1:8">
      <c r="A7676" s="227" t="s">
        <v>133</v>
      </c>
      <c r="B7676" s="227" t="s">
        <v>113</v>
      </c>
      <c r="C7676" s="227" t="s">
        <v>82</v>
      </c>
      <c r="D7676" s="230">
        <v>846</v>
      </c>
      <c r="E7676" s="231">
        <v>9.0936786099999993E-3</v>
      </c>
      <c r="F7676" s="231">
        <v>1.74798593E-3</v>
      </c>
      <c r="G7676" s="231">
        <v>1.7430607899999999E-3</v>
      </c>
      <c r="H7676" s="231">
        <v>5.6023851799999998E-3</v>
      </c>
    </row>
    <row r="7677" spans="1:8">
      <c r="A7677" s="227" t="s">
        <v>133</v>
      </c>
      <c r="B7677" s="227" t="s">
        <v>113</v>
      </c>
      <c r="C7677" s="227" t="s">
        <v>83</v>
      </c>
      <c r="D7677" s="230">
        <v>1526</v>
      </c>
      <c r="E7677" s="231">
        <v>6.83819936E-3</v>
      </c>
      <c r="F7677" s="231">
        <v>1.3077942799999999E-3</v>
      </c>
      <c r="G7677" s="231">
        <v>9.0766201000000001E-4</v>
      </c>
      <c r="H7677" s="231">
        <v>4.6227425800000003E-3</v>
      </c>
    </row>
    <row r="7678" spans="1:8">
      <c r="A7678" s="227" t="s">
        <v>133</v>
      </c>
      <c r="B7678" s="227" t="s">
        <v>113</v>
      </c>
      <c r="C7678" s="227" t="s">
        <v>84</v>
      </c>
      <c r="D7678" s="230">
        <v>3214</v>
      </c>
      <c r="E7678" s="231">
        <v>6.3806852400000004E-3</v>
      </c>
      <c r="F7678" s="231">
        <v>1.1158427700000001E-3</v>
      </c>
      <c r="G7678" s="231">
        <v>1.1470034600000001E-3</v>
      </c>
      <c r="H7678" s="231">
        <v>4.11783853E-3</v>
      </c>
    </row>
    <row r="7679" spans="1:8">
      <c r="A7679" s="227" t="s">
        <v>133</v>
      </c>
      <c r="B7679" s="227" t="s">
        <v>113</v>
      </c>
      <c r="C7679" s="227" t="s">
        <v>86</v>
      </c>
      <c r="D7679" s="230">
        <v>3</v>
      </c>
      <c r="E7679" s="231">
        <v>1.34490736E-2</v>
      </c>
      <c r="F7679" s="231">
        <v>1.4197529999999999E-3</v>
      </c>
      <c r="G7679" s="231">
        <v>5.2970675800000002E-3</v>
      </c>
      <c r="H7679" s="231">
        <v>6.7322529999999997E-3</v>
      </c>
    </row>
    <row r="7680" spans="1:8">
      <c r="A7680" s="227" t="s">
        <v>133</v>
      </c>
      <c r="B7680" s="227" t="s">
        <v>113</v>
      </c>
      <c r="C7680" s="227" t="s">
        <v>87</v>
      </c>
      <c r="D7680" s="230">
        <v>2830</v>
      </c>
      <c r="E7680" s="231">
        <v>7.79004278E-3</v>
      </c>
      <c r="F7680" s="231">
        <v>1.2017935300000001E-3</v>
      </c>
      <c r="G7680" s="231">
        <v>1.40358731E-3</v>
      </c>
      <c r="H7680" s="231">
        <v>5.1846614500000001E-3</v>
      </c>
    </row>
    <row r="7681" spans="1:8">
      <c r="A7681" s="227" t="s">
        <v>133</v>
      </c>
      <c r="B7681" s="227" t="s">
        <v>113</v>
      </c>
      <c r="C7681" s="227" t="s">
        <v>88</v>
      </c>
      <c r="D7681" s="230">
        <v>3260</v>
      </c>
      <c r="E7681" s="231">
        <v>5.5412723400000002E-3</v>
      </c>
      <c r="F7681" s="231">
        <v>1.14865916E-3</v>
      </c>
      <c r="G7681" s="231">
        <v>8.3019815000000003E-4</v>
      </c>
      <c r="H7681" s="231">
        <v>3.5624145499999998E-3</v>
      </c>
    </row>
    <row r="7682" spans="1:8">
      <c r="A7682" s="227" t="s">
        <v>133</v>
      </c>
      <c r="B7682" s="227" t="s">
        <v>113</v>
      </c>
      <c r="C7682" s="227" t="s">
        <v>89</v>
      </c>
      <c r="D7682" s="230">
        <v>1386</v>
      </c>
      <c r="E7682" s="231">
        <v>7.2910234299999998E-3</v>
      </c>
      <c r="F7682" s="231">
        <v>1.25693084E-3</v>
      </c>
      <c r="G7682" s="231">
        <v>1.05799205E-3</v>
      </c>
      <c r="H7682" s="231">
        <v>4.9761000499999996E-3</v>
      </c>
    </row>
    <row r="7683" spans="1:8">
      <c r="A7683" s="227" t="s">
        <v>133</v>
      </c>
      <c r="B7683" s="227" t="s">
        <v>113</v>
      </c>
      <c r="C7683" s="227" t="s">
        <v>90</v>
      </c>
      <c r="D7683" s="230">
        <v>1161</v>
      </c>
      <c r="E7683" s="231">
        <v>8.0390266200000005E-3</v>
      </c>
      <c r="F7683" s="231">
        <v>9.9277818000000008E-4</v>
      </c>
      <c r="G7683" s="231">
        <v>1.6972614699999999E-3</v>
      </c>
      <c r="H7683" s="231">
        <v>5.3489865199999997E-3</v>
      </c>
    </row>
    <row r="7684" spans="1:8">
      <c r="A7684" s="227" t="s">
        <v>133</v>
      </c>
      <c r="B7684" s="227" t="s">
        <v>113</v>
      </c>
      <c r="C7684" s="227" t="s">
        <v>91</v>
      </c>
      <c r="D7684" s="230">
        <v>5076</v>
      </c>
      <c r="E7684" s="231">
        <v>6.3104535400000002E-3</v>
      </c>
      <c r="F7684" s="231">
        <v>1.53629164E-3</v>
      </c>
      <c r="G7684" s="231">
        <v>5.8029957000000005E-4</v>
      </c>
      <c r="H7684" s="231">
        <v>4.1938618500000002E-3</v>
      </c>
    </row>
    <row r="7685" spans="1:8">
      <c r="A7685" s="227" t="s">
        <v>133</v>
      </c>
      <c r="B7685" s="227" t="s">
        <v>113</v>
      </c>
      <c r="C7685" s="227" t="s">
        <v>92</v>
      </c>
      <c r="D7685" s="230">
        <v>1291</v>
      </c>
      <c r="E7685" s="231">
        <v>8.0948497999999997E-3</v>
      </c>
      <c r="F7685" s="231">
        <v>1.2101584099999999E-3</v>
      </c>
      <c r="G7685" s="231">
        <v>1.6103470299999999E-3</v>
      </c>
      <c r="H7685" s="231">
        <v>5.2743438599999999E-3</v>
      </c>
    </row>
    <row r="7686" spans="1:8">
      <c r="A7686" s="227" t="s">
        <v>133</v>
      </c>
      <c r="B7686" s="227" t="s">
        <v>113</v>
      </c>
      <c r="C7686" s="227" t="s">
        <v>93</v>
      </c>
      <c r="D7686" s="230">
        <v>903</v>
      </c>
      <c r="E7686" s="231">
        <v>8.6152636899999996E-3</v>
      </c>
      <c r="F7686" s="231">
        <v>1.2839272999999999E-3</v>
      </c>
      <c r="G7686" s="231">
        <v>1.80728566E-3</v>
      </c>
      <c r="H7686" s="231">
        <v>5.5240502499999998E-3</v>
      </c>
    </row>
    <row r="7687" spans="1:8">
      <c r="A7687" s="227" t="s">
        <v>133</v>
      </c>
      <c r="B7687" s="227" t="s">
        <v>113</v>
      </c>
      <c r="C7687" s="227" t="s">
        <v>94</v>
      </c>
      <c r="D7687" s="230">
        <v>1050</v>
      </c>
      <c r="E7687" s="231">
        <v>7.2257272700000002E-3</v>
      </c>
      <c r="F7687" s="231">
        <v>1.1355707400000001E-3</v>
      </c>
      <c r="G7687" s="231">
        <v>1.52767833E-3</v>
      </c>
      <c r="H7687" s="231">
        <v>4.5624777300000002E-3</v>
      </c>
    </row>
    <row r="7688" spans="1:8">
      <c r="A7688" s="227" t="s">
        <v>133</v>
      </c>
      <c r="B7688" s="227" t="s">
        <v>113</v>
      </c>
      <c r="C7688" s="227" t="s">
        <v>95</v>
      </c>
      <c r="D7688" s="230">
        <v>1169</v>
      </c>
      <c r="E7688" s="231">
        <v>8.3813026199999995E-3</v>
      </c>
      <c r="F7688" s="231">
        <v>1.1210216E-3</v>
      </c>
      <c r="G7688" s="231">
        <v>1.26793017E-3</v>
      </c>
      <c r="H7688" s="231">
        <v>5.9923503799999998E-3</v>
      </c>
    </row>
    <row r="7689" spans="1:8">
      <c r="A7689" s="227" t="s">
        <v>133</v>
      </c>
      <c r="B7689" s="227" t="s">
        <v>113</v>
      </c>
      <c r="C7689" s="227" t="s">
        <v>96</v>
      </c>
      <c r="D7689" s="230">
        <v>2022</v>
      </c>
      <c r="E7689" s="231">
        <v>7.9467235299999998E-3</v>
      </c>
      <c r="F7689" s="231">
        <v>1.3370743500000001E-3</v>
      </c>
      <c r="G7689" s="231">
        <v>1.5913262E-3</v>
      </c>
      <c r="H7689" s="231">
        <v>5.0183225100000001E-3</v>
      </c>
    </row>
    <row r="7690" spans="1:8">
      <c r="A7690" s="227" t="s">
        <v>133</v>
      </c>
      <c r="B7690" s="227" t="s">
        <v>113</v>
      </c>
      <c r="C7690" s="227" t="s">
        <v>97</v>
      </c>
      <c r="D7690" s="230">
        <v>696</v>
      </c>
      <c r="E7690" s="231">
        <v>7.7461816500000004E-3</v>
      </c>
      <c r="F7690" s="231">
        <v>1.0988217399999999E-3</v>
      </c>
      <c r="G7690" s="231">
        <v>1.6213013699999999E-3</v>
      </c>
      <c r="H7690" s="231">
        <v>5.0260580599999997E-3</v>
      </c>
    </row>
    <row r="7691" spans="1:8">
      <c r="A7691" s="227" t="s">
        <v>133</v>
      </c>
      <c r="B7691" s="227" t="s">
        <v>113</v>
      </c>
      <c r="C7691" s="227" t="s">
        <v>98</v>
      </c>
      <c r="D7691" s="230">
        <v>569</v>
      </c>
      <c r="E7691" s="231">
        <v>7.8171375199999997E-3</v>
      </c>
      <c r="F7691" s="231">
        <v>2.9555564000000002E-4</v>
      </c>
      <c r="G7691" s="231">
        <v>1.64994606E-3</v>
      </c>
      <c r="H7691" s="231">
        <v>5.8603257200000002E-3</v>
      </c>
    </row>
    <row r="7692" spans="1:8">
      <c r="A7692" s="227" t="s">
        <v>133</v>
      </c>
      <c r="B7692" s="227" t="s">
        <v>113</v>
      </c>
      <c r="C7692" s="227" t="s">
        <v>99</v>
      </c>
      <c r="D7692" s="230">
        <v>5508</v>
      </c>
      <c r="E7692" s="231">
        <v>7.3216522800000003E-3</v>
      </c>
      <c r="F7692" s="231">
        <v>1.16116223E-3</v>
      </c>
      <c r="G7692" s="231">
        <v>9.6499973999999999E-4</v>
      </c>
      <c r="H7692" s="231">
        <v>5.1954898300000003E-3</v>
      </c>
    </row>
    <row r="7693" spans="1:8">
      <c r="A7693" s="227" t="s">
        <v>133</v>
      </c>
      <c r="B7693" s="227" t="s">
        <v>113</v>
      </c>
      <c r="C7693" s="227" t="s">
        <v>100</v>
      </c>
      <c r="D7693" s="230">
        <v>2065</v>
      </c>
      <c r="E7693" s="231">
        <v>8.9006645000000006E-3</v>
      </c>
      <c r="F7693" s="231">
        <v>1.7986108799999999E-3</v>
      </c>
      <c r="G7693" s="231">
        <v>1.3372228800000001E-3</v>
      </c>
      <c r="H7693" s="231">
        <v>5.7560530299999996E-3</v>
      </c>
    </row>
    <row r="7694" spans="1:8">
      <c r="A7694" s="227" t="s">
        <v>133</v>
      </c>
      <c r="B7694" s="227" t="s">
        <v>113</v>
      </c>
      <c r="C7694" s="227" t="s">
        <v>101</v>
      </c>
      <c r="D7694" s="230">
        <v>1027</v>
      </c>
      <c r="E7694" s="231">
        <v>8.5143146500000003E-3</v>
      </c>
      <c r="F7694" s="231">
        <v>8.0972287999999998E-4</v>
      </c>
      <c r="G7694" s="231">
        <v>2.1590998900000002E-3</v>
      </c>
      <c r="H7694" s="231">
        <v>5.5454913999999998E-3</v>
      </c>
    </row>
    <row r="7695" spans="1:8">
      <c r="A7695" s="227" t="s">
        <v>133</v>
      </c>
      <c r="B7695" s="227" t="s">
        <v>113</v>
      </c>
      <c r="C7695" s="227" t="s">
        <v>102</v>
      </c>
      <c r="D7695" s="230">
        <v>1150</v>
      </c>
      <c r="E7695" s="231">
        <v>8.5255935599999992E-3</v>
      </c>
      <c r="F7695" s="231">
        <v>1.27309758E-3</v>
      </c>
      <c r="G7695" s="231">
        <v>8.5046272000000001E-4</v>
      </c>
      <c r="H7695" s="231">
        <v>6.4020327599999998E-3</v>
      </c>
    </row>
    <row r="7696" spans="1:8">
      <c r="A7696" s="227" t="s">
        <v>133</v>
      </c>
      <c r="B7696" s="227" t="s">
        <v>113</v>
      </c>
      <c r="C7696" s="227" t="s">
        <v>103</v>
      </c>
      <c r="D7696" s="230">
        <v>6604</v>
      </c>
      <c r="E7696" s="231">
        <v>5.2023041999999997E-3</v>
      </c>
      <c r="F7696" s="231">
        <v>8.9479450999999999E-4</v>
      </c>
      <c r="G7696" s="231">
        <v>4.5076999000000001E-4</v>
      </c>
      <c r="H7696" s="231">
        <v>3.8567392200000001E-3</v>
      </c>
    </row>
    <row r="7697" spans="1:8">
      <c r="A7697" s="227" t="s">
        <v>133</v>
      </c>
      <c r="B7697" s="227" t="s">
        <v>113</v>
      </c>
      <c r="C7697" s="227" t="s">
        <v>104</v>
      </c>
      <c r="D7697" s="230">
        <v>834</v>
      </c>
      <c r="E7697" s="231">
        <v>7.0913960900000003E-3</v>
      </c>
      <c r="F7697" s="231">
        <v>1.02810784E-3</v>
      </c>
      <c r="G7697" s="231">
        <v>1.31512822E-3</v>
      </c>
      <c r="H7697" s="231">
        <v>4.74785425E-3</v>
      </c>
    </row>
    <row r="7698" spans="1:8">
      <c r="A7698" s="227" t="s">
        <v>133</v>
      </c>
      <c r="B7698" s="227" t="s">
        <v>113</v>
      </c>
      <c r="C7698" s="227" t="s">
        <v>105</v>
      </c>
      <c r="D7698" s="230">
        <v>6552</v>
      </c>
      <c r="E7698" s="231">
        <v>6.8769676300000004E-3</v>
      </c>
      <c r="F7698" s="231">
        <v>1.5386255799999999E-3</v>
      </c>
      <c r="G7698" s="231">
        <v>7.7217704000000003E-4</v>
      </c>
      <c r="H7698" s="231">
        <v>4.55721193E-3</v>
      </c>
    </row>
    <row r="7699" spans="1:8">
      <c r="A7699" s="227" t="s">
        <v>133</v>
      </c>
      <c r="B7699" s="227" t="s">
        <v>113</v>
      </c>
      <c r="C7699" s="227" t="s">
        <v>106</v>
      </c>
      <c r="D7699" s="230">
        <v>769</v>
      </c>
      <c r="E7699" s="231">
        <v>7.1193045400000004E-3</v>
      </c>
      <c r="F7699" s="231">
        <v>1.2166471699999999E-3</v>
      </c>
      <c r="G7699" s="231">
        <v>1.2312765500000001E-3</v>
      </c>
      <c r="H7699" s="231">
        <v>4.6713803399999997E-3</v>
      </c>
    </row>
    <row r="7700" spans="1:8">
      <c r="A7700" s="227" t="s">
        <v>133</v>
      </c>
      <c r="B7700" s="227" t="s">
        <v>113</v>
      </c>
      <c r="C7700" s="227" t="s">
        <v>107</v>
      </c>
      <c r="D7700" s="230">
        <v>7389</v>
      </c>
      <c r="E7700" s="231">
        <v>6.67755129E-3</v>
      </c>
      <c r="F7700" s="231">
        <v>1.2547976199999999E-3</v>
      </c>
      <c r="G7700" s="231">
        <v>1.0577689400000001E-3</v>
      </c>
      <c r="H7700" s="231">
        <v>4.3649842499999996E-3</v>
      </c>
    </row>
    <row r="7701" spans="1:8">
      <c r="A7701" s="227" t="s">
        <v>134</v>
      </c>
      <c r="B7701" s="227" t="s">
        <v>113</v>
      </c>
      <c r="C7701" s="227" t="s">
        <v>58</v>
      </c>
      <c r="D7701" s="230">
        <v>68824</v>
      </c>
      <c r="E7701" s="231">
        <v>6.5174914700000001E-3</v>
      </c>
      <c r="F7701" s="231">
        <v>1.19781199E-3</v>
      </c>
      <c r="G7701" s="231">
        <v>1.05350553E-3</v>
      </c>
      <c r="H7701" s="231">
        <v>4.2651590699999999E-3</v>
      </c>
    </row>
    <row r="7702" spans="1:8">
      <c r="A7702" s="227" t="s">
        <v>134</v>
      </c>
      <c r="B7702" s="227" t="s">
        <v>113</v>
      </c>
      <c r="C7702" s="227" t="s">
        <v>63</v>
      </c>
      <c r="D7702" s="230">
        <v>1403</v>
      </c>
      <c r="E7702" s="231">
        <v>7.02029027E-3</v>
      </c>
      <c r="F7702" s="231">
        <v>1.8289674399999999E-3</v>
      </c>
      <c r="G7702" s="231">
        <v>1.0283599500000001E-3</v>
      </c>
      <c r="H7702" s="231">
        <v>4.1629624000000002E-3</v>
      </c>
    </row>
    <row r="7703" spans="1:8">
      <c r="A7703" s="227" t="s">
        <v>134</v>
      </c>
      <c r="B7703" s="227" t="s">
        <v>113</v>
      </c>
      <c r="C7703" s="227" t="s">
        <v>64</v>
      </c>
      <c r="D7703" s="230">
        <v>620</v>
      </c>
      <c r="E7703" s="231">
        <v>7.3227297399999997E-3</v>
      </c>
      <c r="F7703" s="231">
        <v>1.2289984200000001E-3</v>
      </c>
      <c r="G7703" s="231">
        <v>1.61898871E-3</v>
      </c>
      <c r="H7703" s="231">
        <v>4.4747421399999997E-3</v>
      </c>
    </row>
    <row r="7704" spans="1:8">
      <c r="A7704" s="227" t="s">
        <v>134</v>
      </c>
      <c r="B7704" s="227" t="s">
        <v>113</v>
      </c>
      <c r="C7704" s="227" t="s">
        <v>65</v>
      </c>
      <c r="D7704" s="230">
        <v>679</v>
      </c>
      <c r="E7704" s="231">
        <v>6.1013947799999999E-3</v>
      </c>
      <c r="F7704" s="231">
        <v>1.1281395800000001E-3</v>
      </c>
      <c r="G7704" s="231">
        <v>6.1403931999999995E-4</v>
      </c>
      <c r="H7704" s="231">
        <v>4.3592153799999998E-3</v>
      </c>
    </row>
    <row r="7705" spans="1:8">
      <c r="A7705" s="227" t="s">
        <v>134</v>
      </c>
      <c r="B7705" s="227" t="s">
        <v>113</v>
      </c>
      <c r="C7705" s="227" t="s">
        <v>66</v>
      </c>
      <c r="D7705" s="230">
        <v>612</v>
      </c>
      <c r="E7705" s="231">
        <v>7.7520951899999998E-3</v>
      </c>
      <c r="F7705" s="231">
        <v>1.2804668100000001E-3</v>
      </c>
      <c r="G7705" s="231">
        <v>1.18412968E-3</v>
      </c>
      <c r="H7705" s="231">
        <v>5.2874982499999997E-3</v>
      </c>
    </row>
    <row r="7706" spans="1:8">
      <c r="A7706" s="227" t="s">
        <v>134</v>
      </c>
      <c r="B7706" s="227" t="s">
        <v>113</v>
      </c>
      <c r="C7706" s="227" t="s">
        <v>67</v>
      </c>
      <c r="D7706" s="230">
        <v>701</v>
      </c>
      <c r="E7706" s="231">
        <v>7.6595767000000002E-3</v>
      </c>
      <c r="F7706" s="231">
        <v>7.9880901E-4</v>
      </c>
      <c r="G7706" s="231">
        <v>1.73521929E-3</v>
      </c>
      <c r="H7706" s="231">
        <v>5.1255479100000001E-3</v>
      </c>
    </row>
    <row r="7707" spans="1:8">
      <c r="A7707" s="227" t="s">
        <v>134</v>
      </c>
      <c r="B7707" s="227" t="s">
        <v>113</v>
      </c>
      <c r="C7707" s="227" t="s">
        <v>68</v>
      </c>
      <c r="D7707" s="230">
        <v>1179</v>
      </c>
      <c r="E7707" s="231">
        <v>6.8026986100000004E-3</v>
      </c>
      <c r="F7707" s="231">
        <v>1.20560793E-3</v>
      </c>
      <c r="G7707" s="231">
        <v>1.1955260200000001E-3</v>
      </c>
      <c r="H7707" s="231">
        <v>4.4015641700000004E-3</v>
      </c>
    </row>
    <row r="7708" spans="1:8">
      <c r="A7708" s="227" t="s">
        <v>134</v>
      </c>
      <c r="B7708" s="227" t="s">
        <v>113</v>
      </c>
      <c r="C7708" s="227" t="s">
        <v>69</v>
      </c>
      <c r="D7708" s="230">
        <v>2236</v>
      </c>
      <c r="E7708" s="231">
        <v>5.3101083400000004E-3</v>
      </c>
      <c r="F7708" s="231">
        <v>8.6609352000000005E-4</v>
      </c>
      <c r="G7708" s="231">
        <v>6.9276709999999998E-4</v>
      </c>
      <c r="H7708" s="231">
        <v>3.75124723E-3</v>
      </c>
    </row>
    <row r="7709" spans="1:8">
      <c r="A7709" s="227" t="s">
        <v>134</v>
      </c>
      <c r="B7709" s="227" t="s">
        <v>113</v>
      </c>
      <c r="C7709" s="227" t="s">
        <v>70</v>
      </c>
      <c r="D7709" s="230">
        <v>403</v>
      </c>
      <c r="E7709" s="231">
        <v>9.1886945099999996E-3</v>
      </c>
      <c r="F7709" s="231">
        <v>1.4519572999999999E-3</v>
      </c>
      <c r="G7709" s="231">
        <v>2.05343581E-3</v>
      </c>
      <c r="H7709" s="231">
        <v>5.6833009300000003E-3</v>
      </c>
    </row>
    <row r="7710" spans="1:8">
      <c r="A7710" s="227" t="s">
        <v>134</v>
      </c>
      <c r="B7710" s="227" t="s">
        <v>113</v>
      </c>
      <c r="C7710" s="227" t="s">
        <v>71</v>
      </c>
      <c r="D7710" s="230">
        <v>468</v>
      </c>
      <c r="E7710" s="231">
        <v>7.7124136900000003E-3</v>
      </c>
      <c r="F7710" s="231">
        <v>1.28484564E-3</v>
      </c>
      <c r="G7710" s="231">
        <v>1.70544453E-3</v>
      </c>
      <c r="H7710" s="231">
        <v>4.7221230699999997E-3</v>
      </c>
    </row>
    <row r="7711" spans="1:8">
      <c r="A7711" s="227" t="s">
        <v>134</v>
      </c>
      <c r="B7711" s="227" t="s">
        <v>113</v>
      </c>
      <c r="C7711" s="227" t="s">
        <v>72</v>
      </c>
      <c r="D7711" s="230">
        <v>973</v>
      </c>
      <c r="E7711" s="231">
        <v>7.7977853400000002E-3</v>
      </c>
      <c r="F7711" s="231">
        <v>1.33468201E-3</v>
      </c>
      <c r="G7711" s="231">
        <v>1.8752257700000001E-3</v>
      </c>
      <c r="H7711" s="231">
        <v>4.5878770700000003E-3</v>
      </c>
    </row>
    <row r="7712" spans="1:8">
      <c r="A7712" s="227" t="s">
        <v>134</v>
      </c>
      <c r="B7712" s="227" t="s">
        <v>113</v>
      </c>
      <c r="C7712" s="227" t="s">
        <v>73</v>
      </c>
      <c r="D7712" s="230">
        <v>1115</v>
      </c>
      <c r="E7712" s="231">
        <v>7.2701168500000002E-3</v>
      </c>
      <c r="F7712" s="231">
        <v>8.6507616000000001E-4</v>
      </c>
      <c r="G7712" s="231">
        <v>1.97432919E-3</v>
      </c>
      <c r="H7712" s="231">
        <v>4.4307110200000003E-3</v>
      </c>
    </row>
    <row r="7713" spans="1:8">
      <c r="A7713" s="227" t="s">
        <v>134</v>
      </c>
      <c r="B7713" s="227" t="s">
        <v>113</v>
      </c>
      <c r="C7713" s="227" t="s">
        <v>74</v>
      </c>
      <c r="D7713" s="230">
        <v>876</v>
      </c>
      <c r="E7713" s="231">
        <v>7.68568701E-3</v>
      </c>
      <c r="F7713" s="231">
        <v>1.20444335E-3</v>
      </c>
      <c r="G7713" s="231">
        <v>1.80974364E-3</v>
      </c>
      <c r="H7713" s="231">
        <v>4.6714995299999996E-3</v>
      </c>
    </row>
    <row r="7714" spans="1:8">
      <c r="A7714" s="227" t="s">
        <v>134</v>
      </c>
      <c r="B7714" s="227" t="s">
        <v>113</v>
      </c>
      <c r="C7714" s="227" t="s">
        <v>75</v>
      </c>
      <c r="D7714" s="230">
        <v>2118</v>
      </c>
      <c r="E7714" s="231">
        <v>6.2832301300000002E-3</v>
      </c>
      <c r="F7714" s="231">
        <v>7.1748852000000005E-4</v>
      </c>
      <c r="G7714" s="231">
        <v>1.25316378E-3</v>
      </c>
      <c r="H7714" s="231">
        <v>4.31257736E-3</v>
      </c>
    </row>
    <row r="7715" spans="1:8">
      <c r="A7715" s="227" t="s">
        <v>134</v>
      </c>
      <c r="B7715" s="227" t="s">
        <v>113</v>
      </c>
      <c r="C7715" s="227" t="s">
        <v>76</v>
      </c>
      <c r="D7715" s="230">
        <v>553</v>
      </c>
      <c r="E7715" s="231">
        <v>6.6935400400000003E-3</v>
      </c>
      <c r="F7715" s="231">
        <v>1.1040785299999999E-3</v>
      </c>
      <c r="G7715" s="231">
        <v>1.2652993199999999E-3</v>
      </c>
      <c r="H7715" s="231">
        <v>4.3241617199999997E-3</v>
      </c>
    </row>
    <row r="7716" spans="1:8">
      <c r="A7716" s="227" t="s">
        <v>134</v>
      </c>
      <c r="B7716" s="227" t="s">
        <v>113</v>
      </c>
      <c r="C7716" s="227" t="s">
        <v>77</v>
      </c>
      <c r="D7716" s="230">
        <v>1718</v>
      </c>
      <c r="E7716" s="231">
        <v>7.8036002599999998E-3</v>
      </c>
      <c r="F7716" s="231">
        <v>1.28630516E-3</v>
      </c>
      <c r="G7716" s="231">
        <v>1.6223171000000001E-3</v>
      </c>
      <c r="H7716" s="231">
        <v>4.8949774999999997E-3</v>
      </c>
    </row>
    <row r="7717" spans="1:8">
      <c r="A7717" s="227" t="s">
        <v>134</v>
      </c>
      <c r="B7717" s="227" t="s">
        <v>113</v>
      </c>
      <c r="C7717" s="227" t="s">
        <v>78</v>
      </c>
      <c r="D7717" s="230">
        <v>380</v>
      </c>
      <c r="E7717" s="231">
        <v>7.1132124899999996E-3</v>
      </c>
      <c r="F7717" s="231">
        <v>1.0963082499999999E-3</v>
      </c>
      <c r="G7717" s="231">
        <v>1.7567005499999999E-3</v>
      </c>
      <c r="H7717" s="231">
        <v>4.2602032099999998E-3</v>
      </c>
    </row>
    <row r="7718" spans="1:8">
      <c r="A7718" s="227" t="s">
        <v>134</v>
      </c>
      <c r="B7718" s="227" t="s">
        <v>113</v>
      </c>
      <c r="C7718" s="227" t="s">
        <v>79</v>
      </c>
      <c r="D7718" s="230">
        <v>7545</v>
      </c>
      <c r="E7718" s="231">
        <v>5.2371432600000004E-3</v>
      </c>
      <c r="F7718" s="231">
        <v>1.22483286E-3</v>
      </c>
      <c r="G7718" s="231">
        <v>8.0505216000000001E-4</v>
      </c>
      <c r="H7718" s="231">
        <v>3.2072577599999998E-3</v>
      </c>
    </row>
    <row r="7719" spans="1:8">
      <c r="A7719" s="227" t="s">
        <v>134</v>
      </c>
      <c r="B7719" s="227" t="s">
        <v>113</v>
      </c>
      <c r="C7719" s="227" t="s">
        <v>80</v>
      </c>
      <c r="D7719" s="230">
        <v>5130</v>
      </c>
      <c r="E7719" s="231">
        <v>5.7534268599999999E-3</v>
      </c>
      <c r="F7719" s="231">
        <v>1.20596864E-3</v>
      </c>
      <c r="G7719" s="231">
        <v>6.3639784999999999E-4</v>
      </c>
      <c r="H7719" s="231">
        <v>3.9110598799999997E-3</v>
      </c>
    </row>
    <row r="7720" spans="1:8">
      <c r="A7720" s="227" t="s">
        <v>134</v>
      </c>
      <c r="B7720" s="227" t="s">
        <v>113</v>
      </c>
      <c r="C7720" s="227" t="s">
        <v>119</v>
      </c>
      <c r="D7720" s="230">
        <v>1519</v>
      </c>
      <c r="E7720" s="231">
        <v>7.4074300300000003E-3</v>
      </c>
      <c r="F7720" s="231">
        <v>1.3535797200000001E-3</v>
      </c>
      <c r="G7720" s="231">
        <v>1.1982250199999999E-3</v>
      </c>
      <c r="H7720" s="231">
        <v>4.8556248099999996E-3</v>
      </c>
    </row>
    <row r="7721" spans="1:8">
      <c r="A7721" s="227" t="s">
        <v>134</v>
      </c>
      <c r="B7721" s="227" t="s">
        <v>113</v>
      </c>
      <c r="C7721" s="227" t="s">
        <v>82</v>
      </c>
      <c r="D7721" s="230">
        <v>468</v>
      </c>
      <c r="E7721" s="231">
        <v>8.5942443799999994E-3</v>
      </c>
      <c r="F7721" s="231">
        <v>1.6717115200000001E-3</v>
      </c>
      <c r="G7721" s="231">
        <v>1.6686943699999999E-3</v>
      </c>
      <c r="H7721" s="231">
        <v>5.2534670400000002E-3</v>
      </c>
    </row>
    <row r="7722" spans="1:8">
      <c r="A7722" s="227" t="s">
        <v>134</v>
      </c>
      <c r="B7722" s="227" t="s">
        <v>113</v>
      </c>
      <c r="C7722" s="227" t="s">
        <v>83</v>
      </c>
      <c r="D7722" s="230">
        <v>845</v>
      </c>
      <c r="E7722" s="231">
        <v>6.5300238500000003E-3</v>
      </c>
      <c r="F7722" s="231">
        <v>1.25009563E-3</v>
      </c>
      <c r="G7722" s="231">
        <v>9.7027698000000005E-4</v>
      </c>
      <c r="H7722" s="231">
        <v>4.3096507500000004E-3</v>
      </c>
    </row>
    <row r="7723" spans="1:8">
      <c r="A7723" s="227" t="s">
        <v>134</v>
      </c>
      <c r="B7723" s="227" t="s">
        <v>113</v>
      </c>
      <c r="C7723" s="227" t="s">
        <v>84</v>
      </c>
      <c r="D7723" s="230">
        <v>1824</v>
      </c>
      <c r="E7723" s="231">
        <v>6.4591897400000002E-3</v>
      </c>
      <c r="F7723" s="231">
        <v>1.1225580299999999E-3</v>
      </c>
      <c r="G7723" s="231">
        <v>1.06119767E-3</v>
      </c>
      <c r="H7723" s="231">
        <v>4.27543353E-3</v>
      </c>
    </row>
    <row r="7724" spans="1:8">
      <c r="A7724" s="227" t="s">
        <v>134</v>
      </c>
      <c r="B7724" s="227" t="s">
        <v>113</v>
      </c>
      <c r="C7724" s="227" t="s">
        <v>86</v>
      </c>
      <c r="D7724" s="230">
        <v>4</v>
      </c>
      <c r="E7724" s="231">
        <v>8.2581015500000007E-3</v>
      </c>
      <c r="F7724" s="231">
        <v>1.2760414900000001E-3</v>
      </c>
      <c r="G7724" s="231">
        <v>4.2910876699999998E-3</v>
      </c>
      <c r="H7724" s="231">
        <v>2.6909720400000001E-3</v>
      </c>
    </row>
    <row r="7725" spans="1:8">
      <c r="A7725" s="227" t="s">
        <v>134</v>
      </c>
      <c r="B7725" s="227" t="s">
        <v>113</v>
      </c>
      <c r="C7725" s="227" t="s">
        <v>87</v>
      </c>
      <c r="D7725" s="230">
        <v>1829</v>
      </c>
      <c r="E7725" s="231">
        <v>7.4519189399999998E-3</v>
      </c>
      <c r="F7725" s="231">
        <v>1.2883226599999999E-3</v>
      </c>
      <c r="G7725" s="231">
        <v>1.38731296E-3</v>
      </c>
      <c r="H7725" s="231">
        <v>4.7762828399999999E-3</v>
      </c>
    </row>
    <row r="7726" spans="1:8">
      <c r="A7726" s="227" t="s">
        <v>134</v>
      </c>
      <c r="B7726" s="227" t="s">
        <v>113</v>
      </c>
      <c r="C7726" s="227" t="s">
        <v>88</v>
      </c>
      <c r="D7726" s="230">
        <v>2434</v>
      </c>
      <c r="E7726" s="231">
        <v>5.8375794599999998E-3</v>
      </c>
      <c r="F7726" s="231">
        <v>1.16660365E-3</v>
      </c>
      <c r="G7726" s="231">
        <v>9.1613005000000004E-4</v>
      </c>
      <c r="H7726" s="231">
        <v>3.7548452799999999E-3</v>
      </c>
    </row>
    <row r="7727" spans="1:8">
      <c r="A7727" s="227" t="s">
        <v>134</v>
      </c>
      <c r="B7727" s="227" t="s">
        <v>113</v>
      </c>
      <c r="C7727" s="227" t="s">
        <v>89</v>
      </c>
      <c r="D7727" s="230">
        <v>853</v>
      </c>
      <c r="E7727" s="231">
        <v>7.0606327099999996E-3</v>
      </c>
      <c r="F7727" s="231">
        <v>1.40251158E-3</v>
      </c>
      <c r="G7727" s="231">
        <v>1.1930792200000001E-3</v>
      </c>
      <c r="H7727" s="231">
        <v>4.4650414300000003E-3</v>
      </c>
    </row>
    <row r="7728" spans="1:8">
      <c r="A7728" s="227" t="s">
        <v>134</v>
      </c>
      <c r="B7728" s="227" t="s">
        <v>113</v>
      </c>
      <c r="C7728" s="227" t="s">
        <v>90</v>
      </c>
      <c r="D7728" s="230">
        <v>733</v>
      </c>
      <c r="E7728" s="231">
        <v>7.7595558499999997E-3</v>
      </c>
      <c r="F7728" s="231">
        <v>1.0103548400000001E-3</v>
      </c>
      <c r="G7728" s="231">
        <v>1.80863437E-3</v>
      </c>
      <c r="H7728" s="231">
        <v>4.9405661699999997E-3</v>
      </c>
    </row>
    <row r="7729" spans="1:8">
      <c r="A7729" s="227" t="s">
        <v>134</v>
      </c>
      <c r="B7729" s="227" t="s">
        <v>113</v>
      </c>
      <c r="C7729" s="227" t="s">
        <v>91</v>
      </c>
      <c r="D7729" s="230">
        <v>3552</v>
      </c>
      <c r="E7729" s="231">
        <v>6.1846609800000002E-3</v>
      </c>
      <c r="F7729" s="231">
        <v>1.532095E-3</v>
      </c>
      <c r="G7729" s="231">
        <v>5.8415487999999998E-4</v>
      </c>
      <c r="H7729" s="231">
        <v>4.0684106199999999E-3</v>
      </c>
    </row>
    <row r="7730" spans="1:8">
      <c r="A7730" s="227" t="s">
        <v>134</v>
      </c>
      <c r="B7730" s="227" t="s">
        <v>113</v>
      </c>
      <c r="C7730" s="227" t="s">
        <v>92</v>
      </c>
      <c r="D7730" s="230">
        <v>683</v>
      </c>
      <c r="E7730" s="231">
        <v>7.7214661899999999E-3</v>
      </c>
      <c r="F7730" s="231">
        <v>1.2099903999999999E-3</v>
      </c>
      <c r="G7730" s="231">
        <v>1.6375533E-3</v>
      </c>
      <c r="H7730" s="231">
        <v>4.8739220000000002E-3</v>
      </c>
    </row>
    <row r="7731" spans="1:8">
      <c r="A7731" s="227" t="s">
        <v>134</v>
      </c>
      <c r="B7731" s="227" t="s">
        <v>113</v>
      </c>
      <c r="C7731" s="227" t="s">
        <v>93</v>
      </c>
      <c r="D7731" s="230">
        <v>624</v>
      </c>
      <c r="E7731" s="231">
        <v>8.4842783200000001E-3</v>
      </c>
      <c r="F7731" s="231">
        <v>1.2429143299999999E-3</v>
      </c>
      <c r="G7731" s="231">
        <v>1.7889732300000001E-3</v>
      </c>
      <c r="H7731" s="231">
        <v>5.4523902399999996E-3</v>
      </c>
    </row>
    <row r="7732" spans="1:8">
      <c r="A7732" s="227" t="s">
        <v>134</v>
      </c>
      <c r="B7732" s="227" t="s">
        <v>113</v>
      </c>
      <c r="C7732" s="227" t="s">
        <v>94</v>
      </c>
      <c r="D7732" s="230">
        <v>749</v>
      </c>
      <c r="E7732" s="231">
        <v>6.9771575799999997E-3</v>
      </c>
      <c r="F7732" s="231">
        <v>1.21294418E-3</v>
      </c>
      <c r="G7732" s="231">
        <v>1.4290811299999999E-3</v>
      </c>
      <c r="H7732" s="231">
        <v>4.3351317900000002E-3</v>
      </c>
    </row>
    <row r="7733" spans="1:8">
      <c r="A7733" s="227" t="s">
        <v>134</v>
      </c>
      <c r="B7733" s="227" t="s">
        <v>113</v>
      </c>
      <c r="C7733" s="227" t="s">
        <v>95</v>
      </c>
      <c r="D7733" s="230">
        <v>609</v>
      </c>
      <c r="E7733" s="231">
        <v>8.1179869000000005E-3</v>
      </c>
      <c r="F7733" s="231">
        <v>7.7975785000000003E-4</v>
      </c>
      <c r="G7733" s="231">
        <v>1.2190975600000001E-3</v>
      </c>
      <c r="H7733" s="231">
        <v>6.1191309999999999E-3</v>
      </c>
    </row>
    <row r="7734" spans="1:8">
      <c r="A7734" s="227" t="s">
        <v>134</v>
      </c>
      <c r="B7734" s="227" t="s">
        <v>113</v>
      </c>
      <c r="C7734" s="227" t="s">
        <v>96</v>
      </c>
      <c r="D7734" s="230">
        <v>1108</v>
      </c>
      <c r="E7734" s="231">
        <v>7.3435408400000001E-3</v>
      </c>
      <c r="F7734" s="231">
        <v>1.19673604E-3</v>
      </c>
      <c r="G7734" s="231">
        <v>1.5999065899999999E-3</v>
      </c>
      <c r="H7734" s="231">
        <v>4.5468977499999999E-3</v>
      </c>
    </row>
    <row r="7735" spans="1:8">
      <c r="A7735" s="227" t="s">
        <v>134</v>
      </c>
      <c r="B7735" s="227" t="s">
        <v>113</v>
      </c>
      <c r="C7735" s="227" t="s">
        <v>97</v>
      </c>
      <c r="D7735" s="230">
        <v>392</v>
      </c>
      <c r="E7735" s="231">
        <v>7.2689316400000002E-3</v>
      </c>
      <c r="F7735" s="231">
        <v>1.0574922E-3</v>
      </c>
      <c r="G7735" s="231">
        <v>1.7991777599999999E-3</v>
      </c>
      <c r="H7735" s="231">
        <v>4.4122611799999999E-3</v>
      </c>
    </row>
    <row r="7736" spans="1:8">
      <c r="A7736" s="227" t="s">
        <v>134</v>
      </c>
      <c r="B7736" s="227" t="s">
        <v>113</v>
      </c>
      <c r="C7736" s="227" t="s">
        <v>98</v>
      </c>
      <c r="D7736" s="230">
        <v>378</v>
      </c>
      <c r="E7736" s="231">
        <v>6.8801744200000002E-3</v>
      </c>
      <c r="F7736" s="231">
        <v>2.9627156000000001E-4</v>
      </c>
      <c r="G7736" s="231">
        <v>1.5187448600000001E-3</v>
      </c>
      <c r="H7736" s="231">
        <v>5.0535834500000003E-3</v>
      </c>
    </row>
    <row r="7737" spans="1:8">
      <c r="A7737" s="227" t="s">
        <v>134</v>
      </c>
      <c r="B7737" s="227" t="s">
        <v>113</v>
      </c>
      <c r="C7737" s="227" t="s">
        <v>99</v>
      </c>
      <c r="D7737" s="230">
        <v>3475</v>
      </c>
      <c r="E7737" s="231">
        <v>6.8199204999999999E-3</v>
      </c>
      <c r="F7737" s="231">
        <v>1.0828501500000001E-3</v>
      </c>
      <c r="G7737" s="231">
        <v>1.02238185E-3</v>
      </c>
      <c r="H7737" s="231">
        <v>4.7146880099999998E-3</v>
      </c>
    </row>
    <row r="7738" spans="1:8">
      <c r="A7738" s="227" t="s">
        <v>134</v>
      </c>
      <c r="B7738" s="227" t="s">
        <v>113</v>
      </c>
      <c r="C7738" s="227" t="s">
        <v>100</v>
      </c>
      <c r="D7738" s="230">
        <v>1463</v>
      </c>
      <c r="E7738" s="231">
        <v>8.0692574999999996E-3</v>
      </c>
      <c r="F7738" s="231">
        <v>1.59329012E-3</v>
      </c>
      <c r="G7738" s="231">
        <v>1.24204902E-3</v>
      </c>
      <c r="H7738" s="231">
        <v>5.2226128E-3</v>
      </c>
    </row>
    <row r="7739" spans="1:8">
      <c r="A7739" s="227" t="s">
        <v>134</v>
      </c>
      <c r="B7739" s="227" t="s">
        <v>113</v>
      </c>
      <c r="C7739" s="227" t="s">
        <v>101</v>
      </c>
      <c r="D7739" s="230">
        <v>550</v>
      </c>
      <c r="E7739" s="231">
        <v>7.8376260099999994E-3</v>
      </c>
      <c r="F7739" s="231">
        <v>7.3114454999999995E-4</v>
      </c>
      <c r="G7739" s="231">
        <v>2.2381100300000001E-3</v>
      </c>
      <c r="H7739" s="231">
        <v>4.86837095E-3</v>
      </c>
    </row>
    <row r="7740" spans="1:8">
      <c r="A7740" s="227" t="s">
        <v>134</v>
      </c>
      <c r="B7740" s="227" t="s">
        <v>113</v>
      </c>
      <c r="C7740" s="227" t="s">
        <v>102</v>
      </c>
      <c r="D7740" s="230">
        <v>754</v>
      </c>
      <c r="E7740" s="231">
        <v>8.1244164600000005E-3</v>
      </c>
      <c r="F7740" s="231">
        <v>1.2900177999999999E-3</v>
      </c>
      <c r="G7740" s="231">
        <v>9.2813613E-4</v>
      </c>
      <c r="H7740" s="231">
        <v>5.9062620499999996E-3</v>
      </c>
    </row>
    <row r="7741" spans="1:8">
      <c r="A7741" s="227" t="s">
        <v>134</v>
      </c>
      <c r="B7741" s="227" t="s">
        <v>113</v>
      </c>
      <c r="C7741" s="227" t="s">
        <v>103</v>
      </c>
      <c r="D7741" s="230">
        <v>4443</v>
      </c>
      <c r="E7741" s="231">
        <v>5.1808580199999999E-3</v>
      </c>
      <c r="F7741" s="231">
        <v>9.0731807999999995E-4</v>
      </c>
      <c r="G7741" s="231">
        <v>4.6671393999999999E-4</v>
      </c>
      <c r="H7741" s="231">
        <v>3.8068255199999999E-3</v>
      </c>
    </row>
    <row r="7742" spans="1:8">
      <c r="A7742" s="227" t="s">
        <v>134</v>
      </c>
      <c r="B7742" s="227" t="s">
        <v>113</v>
      </c>
      <c r="C7742" s="227" t="s">
        <v>104</v>
      </c>
      <c r="D7742" s="230">
        <v>444</v>
      </c>
      <c r="E7742" s="231">
        <v>6.8216390999999996E-3</v>
      </c>
      <c r="F7742" s="231">
        <v>9.4618032000000005E-4</v>
      </c>
      <c r="G7742" s="231">
        <v>1.24410845E-3</v>
      </c>
      <c r="H7742" s="231">
        <v>4.6311934600000004E-3</v>
      </c>
    </row>
    <row r="7743" spans="1:8">
      <c r="A7743" s="227" t="s">
        <v>134</v>
      </c>
      <c r="B7743" s="227" t="s">
        <v>113</v>
      </c>
      <c r="C7743" s="227" t="s">
        <v>105</v>
      </c>
      <c r="D7743" s="230">
        <v>4325</v>
      </c>
      <c r="E7743" s="231">
        <v>6.39318912E-3</v>
      </c>
      <c r="F7743" s="231">
        <v>1.4377700499999999E-3</v>
      </c>
      <c r="G7743" s="231">
        <v>7.4664394999999996E-4</v>
      </c>
      <c r="H7743" s="231">
        <v>4.1975243799999996E-3</v>
      </c>
    </row>
    <row r="7744" spans="1:8">
      <c r="A7744" s="227" t="s">
        <v>134</v>
      </c>
      <c r="B7744" s="227" t="s">
        <v>113</v>
      </c>
      <c r="C7744" s="227" t="s">
        <v>106</v>
      </c>
      <c r="D7744" s="230">
        <v>625</v>
      </c>
      <c r="E7744" s="231">
        <v>6.7573701299999999E-3</v>
      </c>
      <c r="F7744" s="231">
        <v>1.1971479000000001E-3</v>
      </c>
      <c r="G7744" s="231">
        <v>1.10590716E-3</v>
      </c>
      <c r="H7744" s="231">
        <v>4.4543145800000003E-3</v>
      </c>
    </row>
    <row r="7745" spans="1:8">
      <c r="A7745" s="227" t="s">
        <v>134</v>
      </c>
      <c r="B7745" s="227" t="s">
        <v>113</v>
      </c>
      <c r="C7745" s="227" t="s">
        <v>107</v>
      </c>
      <c r="D7745" s="230">
        <v>5432</v>
      </c>
      <c r="E7745" s="231">
        <v>6.5948568900000004E-3</v>
      </c>
      <c r="F7745" s="231">
        <v>1.2346287400000001E-3</v>
      </c>
      <c r="G7745" s="231">
        <v>1.0774774400000001E-3</v>
      </c>
      <c r="H7745" s="231">
        <v>4.2827502100000001E-3</v>
      </c>
    </row>
    <row r="7746" spans="1:8">
      <c r="A7746" s="227" t="s">
        <v>135</v>
      </c>
      <c r="B7746" s="227" t="s">
        <v>113</v>
      </c>
      <c r="C7746" s="227" t="s">
        <v>58</v>
      </c>
      <c r="D7746" s="230">
        <v>72901</v>
      </c>
      <c r="E7746" s="231">
        <v>6.5017730600000004E-3</v>
      </c>
      <c r="F7746" s="231">
        <v>1.19251725E-3</v>
      </c>
      <c r="G7746" s="231">
        <v>1.03856576E-3</v>
      </c>
      <c r="H7746" s="231">
        <v>4.2696499799999999E-3</v>
      </c>
    </row>
    <row r="7747" spans="1:8">
      <c r="A7747" s="227" t="s">
        <v>135</v>
      </c>
      <c r="B7747" s="227" t="s">
        <v>113</v>
      </c>
      <c r="C7747" s="227" t="s">
        <v>63</v>
      </c>
      <c r="D7747" s="230">
        <v>1345</v>
      </c>
      <c r="E7747" s="231">
        <v>6.9362433900000001E-3</v>
      </c>
      <c r="F7747" s="231">
        <v>1.8113896799999999E-3</v>
      </c>
      <c r="G7747" s="231">
        <v>1.1440517999999999E-3</v>
      </c>
      <c r="H7747" s="231">
        <v>3.98080143E-3</v>
      </c>
    </row>
    <row r="7748" spans="1:8">
      <c r="A7748" s="227" t="s">
        <v>135</v>
      </c>
      <c r="B7748" s="227" t="s">
        <v>113</v>
      </c>
      <c r="C7748" s="227" t="s">
        <v>64</v>
      </c>
      <c r="D7748" s="230">
        <v>639</v>
      </c>
      <c r="E7748" s="231">
        <v>6.8379772200000003E-3</v>
      </c>
      <c r="F7748" s="231">
        <v>1.18175077E-3</v>
      </c>
      <c r="G7748" s="231">
        <v>1.4294975299999999E-3</v>
      </c>
      <c r="H7748" s="231">
        <v>4.2267284499999998E-3</v>
      </c>
    </row>
    <row r="7749" spans="1:8">
      <c r="A7749" s="227" t="s">
        <v>135</v>
      </c>
      <c r="B7749" s="227" t="s">
        <v>113</v>
      </c>
      <c r="C7749" s="227" t="s">
        <v>65</v>
      </c>
      <c r="D7749" s="230">
        <v>740</v>
      </c>
      <c r="E7749" s="231">
        <v>6.2973439899999999E-3</v>
      </c>
      <c r="F7749" s="231">
        <v>1.15501416E-3</v>
      </c>
      <c r="G7749" s="231">
        <v>6.4592692999999998E-4</v>
      </c>
      <c r="H7749" s="231">
        <v>4.4964024200000001E-3</v>
      </c>
    </row>
    <row r="7750" spans="1:8">
      <c r="A7750" s="227" t="s">
        <v>135</v>
      </c>
      <c r="B7750" s="227" t="s">
        <v>113</v>
      </c>
      <c r="C7750" s="227" t="s">
        <v>66</v>
      </c>
      <c r="D7750" s="230">
        <v>579</v>
      </c>
      <c r="E7750" s="231">
        <v>7.5331028100000001E-3</v>
      </c>
      <c r="F7750" s="231">
        <v>1.1965271400000001E-3</v>
      </c>
      <c r="G7750" s="231">
        <v>1.2473211399999999E-3</v>
      </c>
      <c r="H7750" s="231">
        <v>5.0892540600000003E-3</v>
      </c>
    </row>
    <row r="7751" spans="1:8">
      <c r="A7751" s="227" t="s">
        <v>135</v>
      </c>
      <c r="B7751" s="227" t="s">
        <v>113</v>
      </c>
      <c r="C7751" s="227" t="s">
        <v>67</v>
      </c>
      <c r="D7751" s="230">
        <v>754</v>
      </c>
      <c r="E7751" s="231">
        <v>7.3090121700000003E-3</v>
      </c>
      <c r="F7751" s="231">
        <v>8.4836096E-4</v>
      </c>
      <c r="G7751" s="231">
        <v>1.4756942100000001E-3</v>
      </c>
      <c r="H7751" s="231">
        <v>4.98495656E-3</v>
      </c>
    </row>
    <row r="7752" spans="1:8">
      <c r="A7752" s="227" t="s">
        <v>135</v>
      </c>
      <c r="B7752" s="227" t="s">
        <v>113</v>
      </c>
      <c r="C7752" s="227" t="s">
        <v>68</v>
      </c>
      <c r="D7752" s="230">
        <v>1055</v>
      </c>
      <c r="E7752" s="231">
        <v>6.99283591E-3</v>
      </c>
      <c r="F7752" s="231">
        <v>1.28843008E-3</v>
      </c>
      <c r="G7752" s="231">
        <v>1.18548116E-3</v>
      </c>
      <c r="H7752" s="231">
        <v>4.5189241899999998E-3</v>
      </c>
    </row>
    <row r="7753" spans="1:8">
      <c r="A7753" s="227" t="s">
        <v>135</v>
      </c>
      <c r="B7753" s="227" t="s">
        <v>113</v>
      </c>
      <c r="C7753" s="227" t="s">
        <v>69</v>
      </c>
      <c r="D7753" s="230">
        <v>3153</v>
      </c>
      <c r="E7753" s="231">
        <v>5.3039467699999999E-3</v>
      </c>
      <c r="F7753" s="231">
        <v>8.8979754000000002E-4</v>
      </c>
      <c r="G7753" s="231">
        <v>6.4249486E-4</v>
      </c>
      <c r="H7753" s="231">
        <v>3.7716538800000002E-3</v>
      </c>
    </row>
    <row r="7754" spans="1:8">
      <c r="A7754" s="227" t="s">
        <v>135</v>
      </c>
      <c r="B7754" s="227" t="s">
        <v>113</v>
      </c>
      <c r="C7754" s="227" t="s">
        <v>70</v>
      </c>
      <c r="D7754" s="230">
        <v>462</v>
      </c>
      <c r="E7754" s="231">
        <v>9.1666163300000002E-3</v>
      </c>
      <c r="F7754" s="231">
        <v>1.3879366699999999E-3</v>
      </c>
      <c r="G7754" s="231">
        <v>2.1191325400000001E-3</v>
      </c>
      <c r="H7754" s="231">
        <v>5.6595466199999998E-3</v>
      </c>
    </row>
    <row r="7755" spans="1:8">
      <c r="A7755" s="227" t="s">
        <v>135</v>
      </c>
      <c r="B7755" s="227" t="s">
        <v>113</v>
      </c>
      <c r="C7755" s="227" t="s">
        <v>71</v>
      </c>
      <c r="D7755" s="230">
        <v>357</v>
      </c>
      <c r="E7755" s="231">
        <v>7.5332306300000002E-3</v>
      </c>
      <c r="F7755" s="231">
        <v>1.0888705E-3</v>
      </c>
      <c r="G7755" s="231">
        <v>1.5079362700000001E-3</v>
      </c>
      <c r="H7755" s="231">
        <v>4.9364234099999998E-3</v>
      </c>
    </row>
    <row r="7756" spans="1:8">
      <c r="A7756" s="227" t="s">
        <v>135</v>
      </c>
      <c r="B7756" s="227" t="s">
        <v>113</v>
      </c>
      <c r="C7756" s="227" t="s">
        <v>72</v>
      </c>
      <c r="D7756" s="230">
        <v>873</v>
      </c>
      <c r="E7756" s="231">
        <v>7.4273071399999996E-3</v>
      </c>
      <c r="F7756" s="231">
        <v>1.1767105400000001E-3</v>
      </c>
      <c r="G7756" s="231">
        <v>1.73888177E-3</v>
      </c>
      <c r="H7756" s="231">
        <v>4.5117143700000003E-3</v>
      </c>
    </row>
    <row r="7757" spans="1:8">
      <c r="A7757" s="227" t="s">
        <v>135</v>
      </c>
      <c r="B7757" s="227" t="s">
        <v>113</v>
      </c>
      <c r="C7757" s="227" t="s">
        <v>73</v>
      </c>
      <c r="D7757" s="230">
        <v>1138</v>
      </c>
      <c r="E7757" s="231">
        <v>7.4556663699999999E-3</v>
      </c>
      <c r="F7757" s="231">
        <v>9.1825710000000005E-4</v>
      </c>
      <c r="G7757" s="231">
        <v>1.9616425799999998E-3</v>
      </c>
      <c r="H7757" s="231">
        <v>4.5757662000000003E-3</v>
      </c>
    </row>
    <row r="7758" spans="1:8">
      <c r="A7758" s="227" t="s">
        <v>135</v>
      </c>
      <c r="B7758" s="227" t="s">
        <v>113</v>
      </c>
      <c r="C7758" s="227" t="s">
        <v>74</v>
      </c>
      <c r="D7758" s="230">
        <v>852</v>
      </c>
      <c r="E7758" s="231">
        <v>7.97465906E-3</v>
      </c>
      <c r="F7758" s="231">
        <v>1.2350023700000001E-3</v>
      </c>
      <c r="G7758" s="231">
        <v>1.83821268E-3</v>
      </c>
      <c r="H7758" s="231">
        <v>4.9014435299999997E-3</v>
      </c>
    </row>
    <row r="7759" spans="1:8">
      <c r="A7759" s="227" t="s">
        <v>135</v>
      </c>
      <c r="B7759" s="227" t="s">
        <v>113</v>
      </c>
      <c r="C7759" s="227" t="s">
        <v>75</v>
      </c>
      <c r="D7759" s="230">
        <v>2444</v>
      </c>
      <c r="E7759" s="231">
        <v>6.2326528500000001E-3</v>
      </c>
      <c r="F7759" s="231">
        <v>7.1739817999999999E-4</v>
      </c>
      <c r="G7759" s="231">
        <v>1.2205531100000001E-3</v>
      </c>
      <c r="H7759" s="231">
        <v>4.2947010700000003E-3</v>
      </c>
    </row>
    <row r="7760" spans="1:8">
      <c r="A7760" s="227" t="s">
        <v>135</v>
      </c>
      <c r="B7760" s="227" t="s">
        <v>113</v>
      </c>
      <c r="C7760" s="227" t="s">
        <v>76</v>
      </c>
      <c r="D7760" s="230">
        <v>596</v>
      </c>
      <c r="E7760" s="231">
        <v>6.1937800500000001E-3</v>
      </c>
      <c r="F7760" s="231">
        <v>1.1069744899999999E-3</v>
      </c>
      <c r="G7760" s="231">
        <v>1.15830047E-3</v>
      </c>
      <c r="H7760" s="231">
        <v>3.9285046100000004E-3</v>
      </c>
    </row>
    <row r="7761" spans="1:8">
      <c r="A7761" s="227" t="s">
        <v>135</v>
      </c>
      <c r="B7761" s="227" t="s">
        <v>113</v>
      </c>
      <c r="C7761" s="227" t="s">
        <v>77</v>
      </c>
      <c r="D7761" s="230">
        <v>1860</v>
      </c>
      <c r="E7761" s="231">
        <v>7.7362477700000003E-3</v>
      </c>
      <c r="F7761" s="231">
        <v>1.1760625799999999E-3</v>
      </c>
      <c r="G7761" s="231">
        <v>1.6933801300000001E-3</v>
      </c>
      <c r="H7761" s="231">
        <v>4.8668045700000001E-3</v>
      </c>
    </row>
    <row r="7762" spans="1:8">
      <c r="A7762" s="227" t="s">
        <v>135</v>
      </c>
      <c r="B7762" s="227" t="s">
        <v>113</v>
      </c>
      <c r="C7762" s="227" t="s">
        <v>78</v>
      </c>
      <c r="D7762" s="230">
        <v>397</v>
      </c>
      <c r="E7762" s="231">
        <v>7.4218674700000003E-3</v>
      </c>
      <c r="F7762" s="231">
        <v>1.1223934000000001E-3</v>
      </c>
      <c r="G7762" s="231">
        <v>1.76745125E-3</v>
      </c>
      <c r="H7762" s="231">
        <v>4.5320223399999996E-3</v>
      </c>
    </row>
    <row r="7763" spans="1:8">
      <c r="A7763" s="227" t="s">
        <v>135</v>
      </c>
      <c r="B7763" s="227" t="s">
        <v>113</v>
      </c>
      <c r="C7763" s="227" t="s">
        <v>79</v>
      </c>
      <c r="D7763" s="230">
        <v>8010</v>
      </c>
      <c r="E7763" s="231">
        <v>5.3132901500000003E-3</v>
      </c>
      <c r="F7763" s="231">
        <v>1.2782370300000001E-3</v>
      </c>
      <c r="G7763" s="231">
        <v>8.2614156E-4</v>
      </c>
      <c r="H7763" s="231">
        <v>3.2089110700000002E-3</v>
      </c>
    </row>
    <row r="7764" spans="1:8">
      <c r="A7764" s="227" t="s">
        <v>135</v>
      </c>
      <c r="B7764" s="227" t="s">
        <v>113</v>
      </c>
      <c r="C7764" s="227" t="s">
        <v>80</v>
      </c>
      <c r="D7764" s="230">
        <v>5432</v>
      </c>
      <c r="E7764" s="231">
        <v>5.9818507100000001E-3</v>
      </c>
      <c r="F7764" s="231">
        <v>1.35781421E-3</v>
      </c>
      <c r="G7764" s="231">
        <v>6.5827949E-4</v>
      </c>
      <c r="H7764" s="231">
        <v>3.9657565299999996E-3</v>
      </c>
    </row>
    <row r="7765" spans="1:8">
      <c r="A7765" s="227" t="s">
        <v>135</v>
      </c>
      <c r="B7765" s="227" t="s">
        <v>113</v>
      </c>
      <c r="C7765" s="227" t="s">
        <v>119</v>
      </c>
      <c r="D7765" s="230">
        <v>1520</v>
      </c>
      <c r="E7765" s="231">
        <v>7.2128028200000001E-3</v>
      </c>
      <c r="F7765" s="231">
        <v>1.35281866E-3</v>
      </c>
      <c r="G7765" s="231">
        <v>1.0988210400000001E-3</v>
      </c>
      <c r="H7765" s="231">
        <v>4.7611626500000002E-3</v>
      </c>
    </row>
    <row r="7766" spans="1:8">
      <c r="A7766" s="227" t="s">
        <v>135</v>
      </c>
      <c r="B7766" s="227" t="s">
        <v>113</v>
      </c>
      <c r="C7766" s="227" t="s">
        <v>82</v>
      </c>
      <c r="D7766" s="230">
        <v>525</v>
      </c>
      <c r="E7766" s="231">
        <v>8.5218472E-3</v>
      </c>
      <c r="F7766" s="231">
        <v>1.58295832E-3</v>
      </c>
      <c r="G7766" s="231">
        <v>1.55791423E-3</v>
      </c>
      <c r="H7766" s="231">
        <v>5.3809080699999999E-3</v>
      </c>
    </row>
    <row r="7767" spans="1:8">
      <c r="A7767" s="227" t="s">
        <v>135</v>
      </c>
      <c r="B7767" s="227" t="s">
        <v>113</v>
      </c>
      <c r="C7767" s="227" t="s">
        <v>83</v>
      </c>
      <c r="D7767" s="230">
        <v>880</v>
      </c>
      <c r="E7767" s="231">
        <v>6.43419853E-3</v>
      </c>
      <c r="F7767" s="231">
        <v>1.22114349E-3</v>
      </c>
      <c r="G7767" s="231">
        <v>8.9813475999999998E-4</v>
      </c>
      <c r="H7767" s="231">
        <v>4.3149197999999998E-3</v>
      </c>
    </row>
    <row r="7768" spans="1:8">
      <c r="A7768" s="227" t="s">
        <v>135</v>
      </c>
      <c r="B7768" s="227" t="s">
        <v>113</v>
      </c>
      <c r="C7768" s="227" t="s">
        <v>84</v>
      </c>
      <c r="D7768" s="230">
        <v>1951</v>
      </c>
      <c r="E7768" s="231">
        <v>6.4169962700000001E-3</v>
      </c>
      <c r="F7768" s="231">
        <v>1.10120973E-3</v>
      </c>
      <c r="G7768" s="231">
        <v>1.12492738E-3</v>
      </c>
      <c r="H7768" s="231">
        <v>4.1908586700000004E-3</v>
      </c>
    </row>
    <row r="7769" spans="1:8">
      <c r="A7769" s="227" t="s">
        <v>135</v>
      </c>
      <c r="B7769" s="227" t="s">
        <v>113</v>
      </c>
      <c r="C7769" s="227" t="s">
        <v>87</v>
      </c>
      <c r="D7769" s="230">
        <v>1829</v>
      </c>
      <c r="E7769" s="231">
        <v>7.73874588E-3</v>
      </c>
      <c r="F7769" s="231">
        <v>1.36499379E-3</v>
      </c>
      <c r="G7769" s="231">
        <v>1.3943054999999999E-3</v>
      </c>
      <c r="H7769" s="231">
        <v>4.9794461299999997E-3</v>
      </c>
    </row>
    <row r="7770" spans="1:8">
      <c r="A7770" s="227" t="s">
        <v>135</v>
      </c>
      <c r="B7770" s="227" t="s">
        <v>113</v>
      </c>
      <c r="C7770" s="227" t="s">
        <v>88</v>
      </c>
      <c r="D7770" s="230">
        <v>2535</v>
      </c>
      <c r="E7770" s="231">
        <v>5.82776749E-3</v>
      </c>
      <c r="F7770" s="231">
        <v>1.21250158E-3</v>
      </c>
      <c r="G7770" s="231">
        <v>9.5590870000000002E-4</v>
      </c>
      <c r="H7770" s="231">
        <v>3.65935673E-3</v>
      </c>
    </row>
    <row r="7771" spans="1:8">
      <c r="A7771" s="227" t="s">
        <v>135</v>
      </c>
      <c r="B7771" s="227" t="s">
        <v>113</v>
      </c>
      <c r="C7771" s="227" t="s">
        <v>89</v>
      </c>
      <c r="D7771" s="230">
        <v>913</v>
      </c>
      <c r="E7771" s="231">
        <v>6.89530826E-3</v>
      </c>
      <c r="F7771" s="231">
        <v>1.2858882600000001E-3</v>
      </c>
      <c r="G7771" s="231">
        <v>1.15800298E-3</v>
      </c>
      <c r="H7771" s="231">
        <v>4.4514165400000002E-3</v>
      </c>
    </row>
    <row r="7772" spans="1:8">
      <c r="A7772" s="227" t="s">
        <v>135</v>
      </c>
      <c r="B7772" s="227" t="s">
        <v>113</v>
      </c>
      <c r="C7772" s="227" t="s">
        <v>90</v>
      </c>
      <c r="D7772" s="230">
        <v>758</v>
      </c>
      <c r="E7772" s="231">
        <v>8.0667629199999997E-3</v>
      </c>
      <c r="F7772" s="231">
        <v>9.5744137999999996E-4</v>
      </c>
      <c r="G7772" s="231">
        <v>1.9232199800000001E-3</v>
      </c>
      <c r="H7772" s="231">
        <v>5.1861010999999999E-3</v>
      </c>
    </row>
    <row r="7773" spans="1:8">
      <c r="A7773" s="227" t="s">
        <v>135</v>
      </c>
      <c r="B7773" s="227" t="s">
        <v>113</v>
      </c>
      <c r="C7773" s="227" t="s">
        <v>91</v>
      </c>
      <c r="D7773" s="230">
        <v>3627</v>
      </c>
      <c r="E7773" s="231">
        <v>6.1029193400000004E-3</v>
      </c>
      <c r="F7773" s="231">
        <v>1.4642749000000001E-3</v>
      </c>
      <c r="G7773" s="231">
        <v>5.7018325999999998E-4</v>
      </c>
      <c r="H7773" s="231">
        <v>4.0684607100000001E-3</v>
      </c>
    </row>
    <row r="7774" spans="1:8">
      <c r="A7774" s="227" t="s">
        <v>135</v>
      </c>
      <c r="B7774" s="227" t="s">
        <v>113</v>
      </c>
      <c r="C7774" s="227" t="s">
        <v>92</v>
      </c>
      <c r="D7774" s="230">
        <v>782</v>
      </c>
      <c r="E7774" s="231">
        <v>7.5229554900000002E-3</v>
      </c>
      <c r="F7774" s="231">
        <v>1.2767888499999999E-3</v>
      </c>
      <c r="G7774" s="231">
        <v>1.5888152400000001E-3</v>
      </c>
      <c r="H7774" s="231">
        <v>4.65735092E-3</v>
      </c>
    </row>
    <row r="7775" spans="1:8">
      <c r="A7775" s="227" t="s">
        <v>135</v>
      </c>
      <c r="B7775" s="227" t="s">
        <v>113</v>
      </c>
      <c r="C7775" s="227" t="s">
        <v>93</v>
      </c>
      <c r="D7775" s="230">
        <v>800</v>
      </c>
      <c r="E7775" s="231">
        <v>8.5756363300000006E-3</v>
      </c>
      <c r="F7775" s="231">
        <v>1.27107906E-3</v>
      </c>
      <c r="G7775" s="231">
        <v>1.79359062E-3</v>
      </c>
      <c r="H7775" s="231">
        <v>5.5109661800000001E-3</v>
      </c>
    </row>
    <row r="7776" spans="1:8">
      <c r="A7776" s="227" t="s">
        <v>135</v>
      </c>
      <c r="B7776" s="227" t="s">
        <v>113</v>
      </c>
      <c r="C7776" s="227" t="s">
        <v>94</v>
      </c>
      <c r="D7776" s="230">
        <v>728</v>
      </c>
      <c r="E7776" s="231">
        <v>6.7867951300000003E-3</v>
      </c>
      <c r="F7776" s="231">
        <v>1.07153961E-3</v>
      </c>
      <c r="G7776" s="231">
        <v>1.49955778E-3</v>
      </c>
      <c r="H7776" s="231">
        <v>4.2156972699999998E-3</v>
      </c>
    </row>
    <row r="7777" spans="1:8">
      <c r="A7777" s="227" t="s">
        <v>135</v>
      </c>
      <c r="B7777" s="227" t="s">
        <v>113</v>
      </c>
      <c r="C7777" s="227" t="s">
        <v>95</v>
      </c>
      <c r="D7777" s="230">
        <v>698</v>
      </c>
      <c r="E7777" s="231">
        <v>8.3919662199999998E-3</v>
      </c>
      <c r="F7777" s="231">
        <v>8.7745718000000004E-4</v>
      </c>
      <c r="G7777" s="231">
        <v>1.37905567E-3</v>
      </c>
      <c r="H7777" s="231">
        <v>6.1354529100000003E-3</v>
      </c>
    </row>
    <row r="7778" spans="1:8">
      <c r="A7778" s="227" t="s">
        <v>135</v>
      </c>
      <c r="B7778" s="227" t="s">
        <v>113</v>
      </c>
      <c r="C7778" s="227" t="s">
        <v>96</v>
      </c>
      <c r="D7778" s="230">
        <v>1200</v>
      </c>
      <c r="E7778" s="231">
        <v>7.2326386499999996E-3</v>
      </c>
      <c r="F7778" s="231">
        <v>1.0463249899999999E-3</v>
      </c>
      <c r="G7778" s="231">
        <v>1.45798587E-3</v>
      </c>
      <c r="H7778" s="231">
        <v>4.7283272999999997E-3</v>
      </c>
    </row>
    <row r="7779" spans="1:8">
      <c r="A7779" s="227" t="s">
        <v>135</v>
      </c>
      <c r="B7779" s="227" t="s">
        <v>113</v>
      </c>
      <c r="C7779" s="227" t="s">
        <v>97</v>
      </c>
      <c r="D7779" s="230">
        <v>463</v>
      </c>
      <c r="E7779" s="231">
        <v>8.1812202699999993E-3</v>
      </c>
      <c r="F7779" s="231">
        <v>1.2879467100000001E-3</v>
      </c>
      <c r="G7779" s="231">
        <v>1.98196621E-3</v>
      </c>
      <c r="H7779" s="231">
        <v>4.9113068499999999E-3</v>
      </c>
    </row>
    <row r="7780" spans="1:8">
      <c r="A7780" s="227" t="s">
        <v>135</v>
      </c>
      <c r="B7780" s="227" t="s">
        <v>113</v>
      </c>
      <c r="C7780" s="227" t="s">
        <v>98</v>
      </c>
      <c r="D7780" s="230">
        <v>385</v>
      </c>
      <c r="E7780" s="231">
        <v>7.2039740200000001E-3</v>
      </c>
      <c r="F7780" s="231">
        <v>2.4296512E-4</v>
      </c>
      <c r="G7780" s="231">
        <v>1.67454281E-3</v>
      </c>
      <c r="H7780" s="231">
        <v>5.2758234599999997E-3</v>
      </c>
    </row>
    <row r="7781" spans="1:8">
      <c r="A7781" s="227" t="s">
        <v>135</v>
      </c>
      <c r="B7781" s="227" t="s">
        <v>113</v>
      </c>
      <c r="C7781" s="227" t="s">
        <v>99</v>
      </c>
      <c r="D7781" s="230">
        <v>3439</v>
      </c>
      <c r="E7781" s="231">
        <v>6.7290903600000004E-3</v>
      </c>
      <c r="F7781" s="231">
        <v>1.13428257E-3</v>
      </c>
      <c r="G7781" s="231">
        <v>8.9087027999999995E-4</v>
      </c>
      <c r="H7781" s="231">
        <v>4.7039370299999999E-3</v>
      </c>
    </row>
    <row r="7782" spans="1:8">
      <c r="A7782" s="227" t="s">
        <v>135</v>
      </c>
      <c r="B7782" s="227" t="s">
        <v>113</v>
      </c>
      <c r="C7782" s="227" t="s">
        <v>100</v>
      </c>
      <c r="D7782" s="230">
        <v>1566</v>
      </c>
      <c r="E7782" s="231">
        <v>7.7227748200000002E-3</v>
      </c>
      <c r="F7782" s="231">
        <v>1.4664852000000001E-3</v>
      </c>
      <c r="G7782" s="231">
        <v>1.13282518E-3</v>
      </c>
      <c r="H7782" s="231">
        <v>5.1119563800000002E-3</v>
      </c>
    </row>
    <row r="7783" spans="1:8">
      <c r="A7783" s="227" t="s">
        <v>135</v>
      </c>
      <c r="B7783" s="227" t="s">
        <v>113</v>
      </c>
      <c r="C7783" s="227" t="s">
        <v>101</v>
      </c>
      <c r="D7783" s="230">
        <v>382</v>
      </c>
      <c r="E7783" s="231">
        <v>8.28821844E-3</v>
      </c>
      <c r="F7783" s="231">
        <v>8.2051675000000001E-4</v>
      </c>
      <c r="G7783" s="231">
        <v>2.4562485499999998E-3</v>
      </c>
      <c r="H7783" s="231">
        <v>5.0114526499999996E-3</v>
      </c>
    </row>
    <row r="7784" spans="1:8">
      <c r="A7784" s="227" t="s">
        <v>135</v>
      </c>
      <c r="B7784" s="227" t="s">
        <v>113</v>
      </c>
      <c r="C7784" s="227" t="s">
        <v>102</v>
      </c>
      <c r="D7784" s="230">
        <v>730</v>
      </c>
      <c r="E7784" s="231">
        <v>7.5274762899999997E-3</v>
      </c>
      <c r="F7784" s="231">
        <v>1.27070625E-3</v>
      </c>
      <c r="G7784" s="231">
        <v>9.0428375999999997E-4</v>
      </c>
      <c r="H7784" s="231">
        <v>5.3524858E-3</v>
      </c>
    </row>
    <row r="7785" spans="1:8">
      <c r="A7785" s="227" t="s">
        <v>135</v>
      </c>
      <c r="B7785" s="227" t="s">
        <v>113</v>
      </c>
      <c r="C7785" s="227" t="s">
        <v>103</v>
      </c>
      <c r="D7785" s="230">
        <v>5130</v>
      </c>
      <c r="E7785" s="231">
        <v>5.1287855899999997E-3</v>
      </c>
      <c r="F7785" s="231">
        <v>8.9061461000000002E-4</v>
      </c>
      <c r="G7785" s="231">
        <v>5.1743305999999995E-4</v>
      </c>
      <c r="H7785" s="231">
        <v>3.72073744E-3</v>
      </c>
    </row>
    <row r="7786" spans="1:8">
      <c r="A7786" s="227" t="s">
        <v>135</v>
      </c>
      <c r="B7786" s="227" t="s">
        <v>113</v>
      </c>
      <c r="C7786" s="227" t="s">
        <v>104</v>
      </c>
      <c r="D7786" s="230">
        <v>465</v>
      </c>
      <c r="E7786" s="231">
        <v>6.7190360100000002E-3</v>
      </c>
      <c r="F7786" s="231">
        <v>8.0000473999999996E-4</v>
      </c>
      <c r="G7786" s="231">
        <v>1.2278223400000001E-3</v>
      </c>
      <c r="H7786" s="231">
        <v>4.6912084299999997E-3</v>
      </c>
    </row>
    <row r="7787" spans="1:8">
      <c r="A7787" s="227" t="s">
        <v>135</v>
      </c>
      <c r="B7787" s="227" t="s">
        <v>113</v>
      </c>
      <c r="C7787" s="227" t="s">
        <v>105</v>
      </c>
      <c r="D7787" s="230">
        <v>4598</v>
      </c>
      <c r="E7787" s="231">
        <v>6.2403035099999997E-3</v>
      </c>
      <c r="F7787" s="231">
        <v>1.28402724E-3</v>
      </c>
      <c r="G7787" s="231">
        <v>6.9079427000000001E-4</v>
      </c>
      <c r="H7787" s="231">
        <v>4.2538168399999998E-3</v>
      </c>
    </row>
    <row r="7788" spans="1:8">
      <c r="A7788" s="227" t="s">
        <v>135</v>
      </c>
      <c r="B7788" s="227" t="s">
        <v>113</v>
      </c>
      <c r="C7788" s="227" t="s">
        <v>106</v>
      </c>
      <c r="D7788" s="230">
        <v>557</v>
      </c>
      <c r="E7788" s="231">
        <v>7.0532862199999997E-3</v>
      </c>
      <c r="F7788" s="231">
        <v>1.3064571399999999E-3</v>
      </c>
      <c r="G7788" s="231">
        <v>1.0416872099999999E-3</v>
      </c>
      <c r="H7788" s="231">
        <v>4.7051413899999997E-3</v>
      </c>
    </row>
    <row r="7789" spans="1:8">
      <c r="A7789" s="227" t="s">
        <v>135</v>
      </c>
      <c r="B7789" s="227" t="s">
        <v>113</v>
      </c>
      <c r="C7789" s="227" t="s">
        <v>107</v>
      </c>
      <c r="D7789" s="230">
        <v>5754</v>
      </c>
      <c r="E7789" s="231">
        <v>6.9214428999999997E-3</v>
      </c>
      <c r="F7789" s="231">
        <v>1.27247607E-3</v>
      </c>
      <c r="G7789" s="231">
        <v>1.1518755899999999E-3</v>
      </c>
      <c r="H7789" s="231">
        <v>4.4970907500000001E-3</v>
      </c>
    </row>
    <row r="7790" spans="1:8">
      <c r="A7790" s="227" t="s">
        <v>136</v>
      </c>
      <c r="B7790" s="227" t="s">
        <v>113</v>
      </c>
      <c r="C7790" s="227" t="s">
        <v>58</v>
      </c>
      <c r="D7790" s="230">
        <v>70005</v>
      </c>
      <c r="E7790" s="231">
        <v>7.0582079000000002E-3</v>
      </c>
      <c r="F7790" s="231">
        <v>1.2311201600000001E-3</v>
      </c>
      <c r="G7790" s="231">
        <v>1.0878942700000001E-3</v>
      </c>
      <c r="H7790" s="231">
        <v>4.7523494600000002E-3</v>
      </c>
    </row>
    <row r="7791" spans="1:8">
      <c r="A7791" s="227" t="s">
        <v>136</v>
      </c>
      <c r="B7791" s="227" t="s">
        <v>113</v>
      </c>
      <c r="C7791" s="227" t="s">
        <v>63</v>
      </c>
      <c r="D7791" s="230">
        <v>1354</v>
      </c>
      <c r="E7791" s="231">
        <v>7.5779067800000001E-3</v>
      </c>
      <c r="F7791" s="231">
        <v>1.83900388E-3</v>
      </c>
      <c r="G7791" s="231">
        <v>1.09879311E-3</v>
      </c>
      <c r="H7791" s="231">
        <v>4.6401093100000004E-3</v>
      </c>
    </row>
    <row r="7792" spans="1:8">
      <c r="A7792" s="227" t="s">
        <v>136</v>
      </c>
      <c r="B7792" s="227" t="s">
        <v>113</v>
      </c>
      <c r="C7792" s="227" t="s">
        <v>64</v>
      </c>
      <c r="D7792" s="230">
        <v>659</v>
      </c>
      <c r="E7792" s="231">
        <v>6.6704951900000004E-3</v>
      </c>
      <c r="F7792" s="231">
        <v>1.19922488E-3</v>
      </c>
      <c r="G7792" s="231">
        <v>1.3187943599999999E-3</v>
      </c>
      <c r="H7792" s="231">
        <v>4.15247545E-3</v>
      </c>
    </row>
    <row r="7793" spans="1:8">
      <c r="A7793" s="227" t="s">
        <v>136</v>
      </c>
      <c r="B7793" s="227" t="s">
        <v>113</v>
      </c>
      <c r="C7793" s="227" t="s">
        <v>65</v>
      </c>
      <c r="D7793" s="230">
        <v>846</v>
      </c>
      <c r="E7793" s="231">
        <v>6.6089328699999996E-3</v>
      </c>
      <c r="F7793" s="231">
        <v>1.1180060599999999E-3</v>
      </c>
      <c r="G7793" s="231">
        <v>6.4359214999999996E-4</v>
      </c>
      <c r="H7793" s="231">
        <v>4.8473341600000002E-3</v>
      </c>
    </row>
    <row r="7794" spans="1:8">
      <c r="A7794" s="227" t="s">
        <v>136</v>
      </c>
      <c r="B7794" s="227" t="s">
        <v>113</v>
      </c>
      <c r="C7794" s="227" t="s">
        <v>66</v>
      </c>
      <c r="D7794" s="230">
        <v>628</v>
      </c>
      <c r="E7794" s="231">
        <v>7.8008150999999996E-3</v>
      </c>
      <c r="F7794" s="231">
        <v>1.1619962500000001E-3</v>
      </c>
      <c r="G7794" s="231">
        <v>1.1499614299999999E-3</v>
      </c>
      <c r="H7794" s="231">
        <v>5.48885695E-3</v>
      </c>
    </row>
    <row r="7795" spans="1:8">
      <c r="A7795" s="227" t="s">
        <v>136</v>
      </c>
      <c r="B7795" s="227" t="s">
        <v>113</v>
      </c>
      <c r="C7795" s="227" t="s">
        <v>67</v>
      </c>
      <c r="D7795" s="230">
        <v>677</v>
      </c>
      <c r="E7795" s="231">
        <v>7.7475173999999999E-3</v>
      </c>
      <c r="F7795" s="231">
        <v>9.9049773999999998E-4</v>
      </c>
      <c r="G7795" s="231">
        <v>1.56438033E-3</v>
      </c>
      <c r="H7795" s="231">
        <v>5.1926388500000004E-3</v>
      </c>
    </row>
    <row r="7796" spans="1:8">
      <c r="A7796" s="227" t="s">
        <v>136</v>
      </c>
      <c r="B7796" s="227" t="s">
        <v>113</v>
      </c>
      <c r="C7796" s="227" t="s">
        <v>68</v>
      </c>
      <c r="D7796" s="230">
        <v>1106</v>
      </c>
      <c r="E7796" s="231">
        <v>7.2029667400000004E-3</v>
      </c>
      <c r="F7796" s="231">
        <v>1.1391879499999999E-3</v>
      </c>
      <c r="G7796" s="231">
        <v>1.1175781200000001E-3</v>
      </c>
      <c r="H7796" s="231">
        <v>4.9462001999999996E-3</v>
      </c>
    </row>
    <row r="7797" spans="1:8">
      <c r="A7797" s="227" t="s">
        <v>136</v>
      </c>
      <c r="B7797" s="227" t="s">
        <v>113</v>
      </c>
      <c r="C7797" s="227" t="s">
        <v>69</v>
      </c>
      <c r="D7797" s="230">
        <v>3109</v>
      </c>
      <c r="E7797" s="231">
        <v>5.6997416900000002E-3</v>
      </c>
      <c r="F7797" s="231">
        <v>1.0096506599999999E-3</v>
      </c>
      <c r="G7797" s="231">
        <v>6.4215425999999997E-4</v>
      </c>
      <c r="H7797" s="231">
        <v>4.0479362999999999E-3</v>
      </c>
    </row>
    <row r="7798" spans="1:8">
      <c r="A7798" s="227" t="s">
        <v>136</v>
      </c>
      <c r="B7798" s="227" t="s">
        <v>113</v>
      </c>
      <c r="C7798" s="227" t="s">
        <v>70</v>
      </c>
      <c r="D7798" s="230">
        <v>454</v>
      </c>
      <c r="E7798" s="231">
        <v>9.8673058099999992E-3</v>
      </c>
      <c r="F7798" s="231">
        <v>1.4270015200000001E-3</v>
      </c>
      <c r="G7798" s="231">
        <v>2.2490157099999998E-3</v>
      </c>
      <c r="H7798" s="231">
        <v>6.1912881000000001E-3</v>
      </c>
    </row>
    <row r="7799" spans="1:8">
      <c r="A7799" s="227" t="s">
        <v>136</v>
      </c>
      <c r="B7799" s="227" t="s">
        <v>113</v>
      </c>
      <c r="C7799" s="227" t="s">
        <v>71</v>
      </c>
      <c r="D7799" s="230">
        <v>399</v>
      </c>
      <c r="E7799" s="231">
        <v>8.3944813399999992E-3</v>
      </c>
      <c r="F7799" s="231">
        <v>9.3546923000000003E-4</v>
      </c>
      <c r="G7799" s="231">
        <v>1.73309408E-3</v>
      </c>
      <c r="H7799" s="231">
        <v>5.72591757E-3</v>
      </c>
    </row>
    <row r="7800" spans="1:8">
      <c r="A7800" s="227" t="s">
        <v>136</v>
      </c>
      <c r="B7800" s="227" t="s">
        <v>113</v>
      </c>
      <c r="C7800" s="227" t="s">
        <v>72</v>
      </c>
      <c r="D7800" s="230">
        <v>1180</v>
      </c>
      <c r="E7800" s="231">
        <v>8.3724005000000001E-3</v>
      </c>
      <c r="F7800" s="231">
        <v>1.10092961E-3</v>
      </c>
      <c r="G7800" s="231">
        <v>1.78578131E-3</v>
      </c>
      <c r="H7800" s="231">
        <v>5.4856890899999998E-3</v>
      </c>
    </row>
    <row r="7801" spans="1:8">
      <c r="A7801" s="227" t="s">
        <v>136</v>
      </c>
      <c r="B7801" s="227" t="s">
        <v>113</v>
      </c>
      <c r="C7801" s="227" t="s">
        <v>73</v>
      </c>
      <c r="D7801" s="230">
        <v>1303</v>
      </c>
      <c r="E7801" s="231">
        <v>8.5004065799999997E-3</v>
      </c>
      <c r="F7801" s="231">
        <v>9.5088588999999997E-4</v>
      </c>
      <c r="G7801" s="231">
        <v>2.2360611200000001E-3</v>
      </c>
      <c r="H7801" s="231">
        <v>5.3134590900000001E-3</v>
      </c>
    </row>
    <row r="7802" spans="1:8">
      <c r="A7802" s="227" t="s">
        <v>136</v>
      </c>
      <c r="B7802" s="227" t="s">
        <v>113</v>
      </c>
      <c r="C7802" s="227" t="s">
        <v>74</v>
      </c>
      <c r="D7802" s="230">
        <v>1028</v>
      </c>
      <c r="E7802" s="231">
        <v>8.5596805500000005E-3</v>
      </c>
      <c r="F7802" s="231">
        <v>1.3316938E-3</v>
      </c>
      <c r="G7802" s="231">
        <v>1.7916731800000001E-3</v>
      </c>
      <c r="H7802" s="231">
        <v>5.4363130799999996E-3</v>
      </c>
    </row>
    <row r="7803" spans="1:8">
      <c r="A7803" s="227" t="s">
        <v>136</v>
      </c>
      <c r="B7803" s="227" t="s">
        <v>113</v>
      </c>
      <c r="C7803" s="227" t="s">
        <v>75</v>
      </c>
      <c r="D7803" s="230">
        <v>2289</v>
      </c>
      <c r="E7803" s="231">
        <v>6.536338E-3</v>
      </c>
      <c r="F7803" s="231">
        <v>7.8887227000000004E-4</v>
      </c>
      <c r="G7803" s="231">
        <v>1.24182863E-3</v>
      </c>
      <c r="H7803" s="231">
        <v>4.5056366199999996E-3</v>
      </c>
    </row>
    <row r="7804" spans="1:8">
      <c r="A7804" s="227" t="s">
        <v>136</v>
      </c>
      <c r="B7804" s="227" t="s">
        <v>113</v>
      </c>
      <c r="C7804" s="227" t="s">
        <v>76</v>
      </c>
      <c r="D7804" s="230">
        <v>438</v>
      </c>
      <c r="E7804" s="231">
        <v>6.5716427500000004E-3</v>
      </c>
      <c r="F7804" s="231">
        <v>1.11340983E-3</v>
      </c>
      <c r="G7804" s="231">
        <v>1.1961195300000001E-3</v>
      </c>
      <c r="H7804" s="231">
        <v>4.2621129000000001E-3</v>
      </c>
    </row>
    <row r="7805" spans="1:8">
      <c r="A7805" s="227" t="s">
        <v>136</v>
      </c>
      <c r="B7805" s="227" t="s">
        <v>113</v>
      </c>
      <c r="C7805" s="227" t="s">
        <v>77</v>
      </c>
      <c r="D7805" s="230">
        <v>1927</v>
      </c>
      <c r="E7805" s="231">
        <v>8.0922115599999997E-3</v>
      </c>
      <c r="F7805" s="231">
        <v>1.25518316E-3</v>
      </c>
      <c r="G7805" s="231">
        <v>1.64769863E-3</v>
      </c>
      <c r="H7805" s="231">
        <v>5.1893292700000001E-3</v>
      </c>
    </row>
    <row r="7806" spans="1:8">
      <c r="A7806" s="227" t="s">
        <v>136</v>
      </c>
      <c r="B7806" s="227" t="s">
        <v>113</v>
      </c>
      <c r="C7806" s="227" t="s">
        <v>78</v>
      </c>
      <c r="D7806" s="230">
        <v>666</v>
      </c>
      <c r="E7806" s="231">
        <v>8.6081565299999992E-3</v>
      </c>
      <c r="F7806" s="231">
        <v>1.3092604099999999E-3</v>
      </c>
      <c r="G7806" s="231">
        <v>1.85576176E-3</v>
      </c>
      <c r="H7806" s="231">
        <v>5.4431338600000002E-3</v>
      </c>
    </row>
    <row r="7807" spans="1:8">
      <c r="A7807" s="227" t="s">
        <v>136</v>
      </c>
      <c r="B7807" s="227" t="s">
        <v>113</v>
      </c>
      <c r="C7807" s="227" t="s">
        <v>79</v>
      </c>
      <c r="D7807" s="230">
        <v>6819</v>
      </c>
      <c r="E7807" s="231">
        <v>5.6783162100000001E-3</v>
      </c>
      <c r="F7807" s="231">
        <v>1.3198855099999999E-3</v>
      </c>
      <c r="G7807" s="231">
        <v>8.3411216000000004E-4</v>
      </c>
      <c r="H7807" s="231">
        <v>3.52431805E-3</v>
      </c>
    </row>
    <row r="7808" spans="1:8">
      <c r="A7808" s="227" t="s">
        <v>136</v>
      </c>
      <c r="B7808" s="227" t="s">
        <v>113</v>
      </c>
      <c r="C7808" s="227" t="s">
        <v>80</v>
      </c>
      <c r="D7808" s="230">
        <v>4450</v>
      </c>
      <c r="E7808" s="231">
        <v>5.93921376E-3</v>
      </c>
      <c r="F7808" s="231">
        <v>1.11779522E-3</v>
      </c>
      <c r="G7808" s="231">
        <v>6.4483694000000002E-4</v>
      </c>
      <c r="H7808" s="231">
        <v>4.1765811199999999E-3</v>
      </c>
    </row>
    <row r="7809" spans="1:8">
      <c r="A7809" s="227" t="s">
        <v>136</v>
      </c>
      <c r="B7809" s="227" t="s">
        <v>113</v>
      </c>
      <c r="C7809" s="227" t="s">
        <v>119</v>
      </c>
      <c r="D7809" s="230">
        <v>1533</v>
      </c>
      <c r="E7809" s="231">
        <v>7.9463377299999992E-3</v>
      </c>
      <c r="F7809" s="231">
        <v>1.2739633E-3</v>
      </c>
      <c r="G7809" s="231">
        <v>1.18195206E-3</v>
      </c>
      <c r="H7809" s="231">
        <v>5.4904219000000004E-3</v>
      </c>
    </row>
    <row r="7810" spans="1:8">
      <c r="A7810" s="227" t="s">
        <v>136</v>
      </c>
      <c r="B7810" s="227" t="s">
        <v>113</v>
      </c>
      <c r="C7810" s="227" t="s">
        <v>82</v>
      </c>
      <c r="D7810" s="230">
        <v>829</v>
      </c>
      <c r="E7810" s="231">
        <v>9.4173868399999999E-3</v>
      </c>
      <c r="F7810" s="231">
        <v>1.5560076600000001E-3</v>
      </c>
      <c r="G7810" s="231">
        <v>1.58726744E-3</v>
      </c>
      <c r="H7810" s="231">
        <v>6.2739018300000003E-3</v>
      </c>
    </row>
    <row r="7811" spans="1:8">
      <c r="A7811" s="227" t="s">
        <v>136</v>
      </c>
      <c r="B7811" s="227" t="s">
        <v>113</v>
      </c>
      <c r="C7811" s="227" t="s">
        <v>83</v>
      </c>
      <c r="D7811" s="230">
        <v>892</v>
      </c>
      <c r="E7811" s="231">
        <v>6.7513050899999996E-3</v>
      </c>
      <c r="F7811" s="231">
        <v>1.1894824000000001E-3</v>
      </c>
      <c r="G7811" s="231">
        <v>9.3973153000000002E-4</v>
      </c>
      <c r="H7811" s="231">
        <v>4.6220906699999996E-3</v>
      </c>
    </row>
    <row r="7812" spans="1:8">
      <c r="A7812" s="227" t="s">
        <v>136</v>
      </c>
      <c r="B7812" s="227" t="s">
        <v>113</v>
      </c>
      <c r="C7812" s="227" t="s">
        <v>84</v>
      </c>
      <c r="D7812" s="230">
        <v>1635</v>
      </c>
      <c r="E7812" s="231">
        <v>6.6128876900000003E-3</v>
      </c>
      <c r="F7812" s="231">
        <v>1.0436556100000001E-3</v>
      </c>
      <c r="G7812" s="231">
        <v>1.23458182E-3</v>
      </c>
      <c r="H7812" s="231">
        <v>4.3346497799999998E-3</v>
      </c>
    </row>
    <row r="7813" spans="1:8">
      <c r="A7813" s="227" t="s">
        <v>136</v>
      </c>
      <c r="B7813" s="227" t="s">
        <v>113</v>
      </c>
      <c r="C7813" s="227" t="s">
        <v>86</v>
      </c>
      <c r="D7813" s="230">
        <v>5</v>
      </c>
      <c r="E7813" s="231">
        <v>8.9212961E-3</v>
      </c>
      <c r="F7813" s="231">
        <v>1.0370367999999999E-3</v>
      </c>
      <c r="G7813" s="231">
        <v>3.7314812399999999E-3</v>
      </c>
      <c r="H7813" s="231">
        <v>4.1527774899999996E-3</v>
      </c>
    </row>
    <row r="7814" spans="1:8">
      <c r="A7814" s="227" t="s">
        <v>136</v>
      </c>
      <c r="B7814" s="227" t="s">
        <v>113</v>
      </c>
      <c r="C7814" s="227" t="s">
        <v>87</v>
      </c>
      <c r="D7814" s="230">
        <v>1684</v>
      </c>
      <c r="E7814" s="231">
        <v>7.8107608999999998E-3</v>
      </c>
      <c r="F7814" s="231">
        <v>1.40640784E-3</v>
      </c>
      <c r="G7814" s="231">
        <v>1.3280216699999999E-3</v>
      </c>
      <c r="H7814" s="231">
        <v>5.0763309100000003E-3</v>
      </c>
    </row>
    <row r="7815" spans="1:8">
      <c r="A7815" s="227" t="s">
        <v>136</v>
      </c>
      <c r="B7815" s="227" t="s">
        <v>113</v>
      </c>
      <c r="C7815" s="227" t="s">
        <v>88</v>
      </c>
      <c r="D7815" s="230">
        <v>2205</v>
      </c>
      <c r="E7815" s="231">
        <v>6.4485751799999999E-3</v>
      </c>
      <c r="F7815" s="231">
        <v>1.16805741E-3</v>
      </c>
      <c r="G7815" s="231">
        <v>1.04096831E-3</v>
      </c>
      <c r="H7815" s="231">
        <v>4.2395489699999997E-3</v>
      </c>
    </row>
    <row r="7816" spans="1:8">
      <c r="A7816" s="227" t="s">
        <v>136</v>
      </c>
      <c r="B7816" s="227" t="s">
        <v>113</v>
      </c>
      <c r="C7816" s="227" t="s">
        <v>89</v>
      </c>
      <c r="D7816" s="230">
        <v>968</v>
      </c>
      <c r="E7816" s="231">
        <v>7.3659533300000002E-3</v>
      </c>
      <c r="F7816" s="231">
        <v>1.3498739799999999E-3</v>
      </c>
      <c r="G7816" s="231">
        <v>1.1133706799999999E-3</v>
      </c>
      <c r="H7816" s="231">
        <v>4.9027081899999997E-3</v>
      </c>
    </row>
    <row r="7817" spans="1:8">
      <c r="A7817" s="227" t="s">
        <v>136</v>
      </c>
      <c r="B7817" s="227" t="s">
        <v>113</v>
      </c>
      <c r="C7817" s="227" t="s">
        <v>90</v>
      </c>
      <c r="D7817" s="230">
        <v>740</v>
      </c>
      <c r="E7817" s="231">
        <v>8.6497901699999994E-3</v>
      </c>
      <c r="F7817" s="231">
        <v>1.07449613E-3</v>
      </c>
      <c r="G7817" s="231">
        <v>2.0615925999999999E-3</v>
      </c>
      <c r="H7817" s="231">
        <v>5.5137009700000003E-3</v>
      </c>
    </row>
    <row r="7818" spans="1:8">
      <c r="A7818" s="227" t="s">
        <v>136</v>
      </c>
      <c r="B7818" s="227" t="s">
        <v>113</v>
      </c>
      <c r="C7818" s="227" t="s">
        <v>91</v>
      </c>
      <c r="D7818" s="230">
        <v>3070</v>
      </c>
      <c r="E7818" s="231">
        <v>6.3898349300000002E-3</v>
      </c>
      <c r="F7818" s="231">
        <v>1.50658228E-3</v>
      </c>
      <c r="G7818" s="231">
        <v>5.6229618000000004E-4</v>
      </c>
      <c r="H7818" s="231">
        <v>4.32095599E-3</v>
      </c>
    </row>
    <row r="7819" spans="1:8">
      <c r="A7819" s="227" t="s">
        <v>136</v>
      </c>
      <c r="B7819" s="227" t="s">
        <v>113</v>
      </c>
      <c r="C7819" s="227" t="s">
        <v>92</v>
      </c>
      <c r="D7819" s="230">
        <v>808</v>
      </c>
      <c r="E7819" s="231">
        <v>8.2753481300000004E-3</v>
      </c>
      <c r="F7819" s="231">
        <v>1.3377936899999999E-3</v>
      </c>
      <c r="G7819" s="231">
        <v>1.69977E-3</v>
      </c>
      <c r="H7819" s="231">
        <v>5.2377839499999999E-3</v>
      </c>
    </row>
    <row r="7820" spans="1:8">
      <c r="A7820" s="227" t="s">
        <v>136</v>
      </c>
      <c r="B7820" s="227" t="s">
        <v>113</v>
      </c>
      <c r="C7820" s="227" t="s">
        <v>93</v>
      </c>
      <c r="D7820" s="230">
        <v>845</v>
      </c>
      <c r="E7820" s="231">
        <v>9.7657651699999994E-3</v>
      </c>
      <c r="F7820" s="231">
        <v>1.4710303300000001E-3</v>
      </c>
      <c r="G7820" s="231">
        <v>1.7696414399999999E-3</v>
      </c>
      <c r="H7820" s="231">
        <v>6.5250929100000004E-3</v>
      </c>
    </row>
    <row r="7821" spans="1:8">
      <c r="A7821" s="227" t="s">
        <v>136</v>
      </c>
      <c r="B7821" s="227" t="s">
        <v>113</v>
      </c>
      <c r="C7821" s="227" t="s">
        <v>94</v>
      </c>
      <c r="D7821" s="230">
        <v>666</v>
      </c>
      <c r="E7821" s="231">
        <v>7.2935954399999999E-3</v>
      </c>
      <c r="F7821" s="231">
        <v>1.06637865E-3</v>
      </c>
      <c r="G7821" s="231">
        <v>1.4197876E-3</v>
      </c>
      <c r="H7821" s="231">
        <v>4.8074287099999996E-3</v>
      </c>
    </row>
    <row r="7822" spans="1:8">
      <c r="A7822" s="227" t="s">
        <v>136</v>
      </c>
      <c r="B7822" s="227" t="s">
        <v>113</v>
      </c>
      <c r="C7822" s="227" t="s">
        <v>95</v>
      </c>
      <c r="D7822" s="230">
        <v>730</v>
      </c>
      <c r="E7822" s="231">
        <v>9.07079186E-3</v>
      </c>
      <c r="F7822" s="231">
        <v>2.15907193E-3</v>
      </c>
      <c r="G7822" s="231">
        <v>1.4791664400000001E-3</v>
      </c>
      <c r="H7822" s="231">
        <v>6.8024160400000002E-3</v>
      </c>
    </row>
    <row r="7823" spans="1:8">
      <c r="A7823" s="227" t="s">
        <v>136</v>
      </c>
      <c r="B7823" s="227" t="s">
        <v>113</v>
      </c>
      <c r="C7823" s="227" t="s">
        <v>96</v>
      </c>
      <c r="D7823" s="230">
        <v>1394</v>
      </c>
      <c r="E7823" s="231">
        <v>7.48838418E-3</v>
      </c>
      <c r="F7823" s="231">
        <v>1.0169573500000001E-3</v>
      </c>
      <c r="G7823" s="231">
        <v>1.50085992E-3</v>
      </c>
      <c r="H7823" s="231">
        <v>4.9705664100000001E-3</v>
      </c>
    </row>
    <row r="7824" spans="1:8">
      <c r="A7824" s="227" t="s">
        <v>136</v>
      </c>
      <c r="B7824" s="227" t="s">
        <v>113</v>
      </c>
      <c r="C7824" s="227" t="s">
        <v>97</v>
      </c>
      <c r="D7824" s="230">
        <v>497</v>
      </c>
      <c r="E7824" s="231">
        <v>8.4259955500000008E-3</v>
      </c>
      <c r="F7824" s="231">
        <v>1.25822039E-3</v>
      </c>
      <c r="G7824" s="231">
        <v>1.8678270899999999E-3</v>
      </c>
      <c r="H7824" s="231">
        <v>5.2999476000000004E-3</v>
      </c>
    </row>
    <row r="7825" spans="1:8">
      <c r="A7825" s="227" t="s">
        <v>136</v>
      </c>
      <c r="B7825" s="227" t="s">
        <v>113</v>
      </c>
      <c r="C7825" s="227" t="s">
        <v>98</v>
      </c>
      <c r="D7825" s="230">
        <v>430</v>
      </c>
      <c r="E7825" s="231">
        <v>8.4869183599999998E-3</v>
      </c>
      <c r="F7825" s="231">
        <v>5.1001268E-4</v>
      </c>
      <c r="G7825" s="231">
        <v>1.8121767699999999E-3</v>
      </c>
      <c r="H7825" s="231">
        <v>6.1533697000000004E-3</v>
      </c>
    </row>
    <row r="7826" spans="1:8">
      <c r="A7826" s="227" t="s">
        <v>136</v>
      </c>
      <c r="B7826" s="227" t="s">
        <v>113</v>
      </c>
      <c r="C7826" s="227" t="s">
        <v>99</v>
      </c>
      <c r="D7826" s="230">
        <v>3619</v>
      </c>
      <c r="E7826" s="231">
        <v>6.9797133099999999E-3</v>
      </c>
      <c r="F7826" s="231">
        <v>1.19726241E-3</v>
      </c>
      <c r="G7826" s="231">
        <v>8.2380262999999997E-4</v>
      </c>
      <c r="H7826" s="231">
        <v>4.9586477900000004E-3</v>
      </c>
    </row>
    <row r="7827" spans="1:8">
      <c r="A7827" s="227" t="s">
        <v>136</v>
      </c>
      <c r="B7827" s="227" t="s">
        <v>113</v>
      </c>
      <c r="C7827" s="227" t="s">
        <v>100</v>
      </c>
      <c r="D7827" s="230">
        <v>1663</v>
      </c>
      <c r="E7827" s="231">
        <v>8.4649768800000007E-3</v>
      </c>
      <c r="F7827" s="231">
        <v>1.6193331300000001E-3</v>
      </c>
      <c r="G7827" s="231">
        <v>1.18151576E-3</v>
      </c>
      <c r="H7827" s="231">
        <v>5.6525047199999998E-3</v>
      </c>
    </row>
    <row r="7828" spans="1:8">
      <c r="A7828" s="227" t="s">
        <v>136</v>
      </c>
      <c r="B7828" s="227" t="s">
        <v>113</v>
      </c>
      <c r="C7828" s="227" t="s">
        <v>101</v>
      </c>
      <c r="D7828" s="230">
        <v>280</v>
      </c>
      <c r="E7828" s="231">
        <v>9.8302328799999995E-3</v>
      </c>
      <c r="F7828" s="231">
        <v>1.33019152E-3</v>
      </c>
      <c r="G7828" s="231">
        <v>2.99098853E-3</v>
      </c>
      <c r="H7828" s="231">
        <v>5.5090523299999999E-3</v>
      </c>
    </row>
    <row r="7829" spans="1:8">
      <c r="A7829" s="227" t="s">
        <v>136</v>
      </c>
      <c r="B7829" s="227" t="s">
        <v>113</v>
      </c>
      <c r="C7829" s="227" t="s">
        <v>102</v>
      </c>
      <c r="D7829" s="230">
        <v>828</v>
      </c>
      <c r="E7829" s="231">
        <v>8.2207794199999993E-3</v>
      </c>
      <c r="F7829" s="231">
        <v>1.3469256399999999E-3</v>
      </c>
      <c r="G7829" s="231">
        <v>8.3779218999999996E-4</v>
      </c>
      <c r="H7829" s="231">
        <v>6.0360611100000001E-3</v>
      </c>
    </row>
    <row r="7830" spans="1:8">
      <c r="A7830" s="227" t="s">
        <v>136</v>
      </c>
      <c r="B7830" s="227" t="s">
        <v>113</v>
      </c>
      <c r="C7830" s="227" t="s">
        <v>103</v>
      </c>
      <c r="D7830" s="230">
        <v>3990</v>
      </c>
      <c r="E7830" s="231">
        <v>5.6535607399999998E-3</v>
      </c>
      <c r="F7830" s="231">
        <v>9.7867039999999998E-4</v>
      </c>
      <c r="G7830" s="231">
        <v>5.6446068000000002E-4</v>
      </c>
      <c r="H7830" s="231">
        <v>4.1104291899999998E-3</v>
      </c>
    </row>
    <row r="7831" spans="1:8">
      <c r="A7831" s="227" t="s">
        <v>136</v>
      </c>
      <c r="B7831" s="227" t="s">
        <v>113</v>
      </c>
      <c r="C7831" s="227" t="s">
        <v>104</v>
      </c>
      <c r="D7831" s="230">
        <v>546</v>
      </c>
      <c r="E7831" s="231">
        <v>7.5439854900000002E-3</v>
      </c>
      <c r="F7831" s="231">
        <v>1.12173104E-3</v>
      </c>
      <c r="G7831" s="231">
        <v>1.08758117E-3</v>
      </c>
      <c r="H7831" s="231">
        <v>5.3344396299999999E-3</v>
      </c>
    </row>
    <row r="7832" spans="1:8">
      <c r="A7832" s="227" t="s">
        <v>136</v>
      </c>
      <c r="B7832" s="227" t="s">
        <v>113</v>
      </c>
      <c r="C7832" s="227" t="s">
        <v>105</v>
      </c>
      <c r="D7832" s="230">
        <v>4687</v>
      </c>
      <c r="E7832" s="231">
        <v>6.6874291300000003E-3</v>
      </c>
      <c r="F7832" s="231">
        <v>1.3055859400000001E-3</v>
      </c>
      <c r="G7832" s="231">
        <v>6.7906477999999998E-4</v>
      </c>
      <c r="H7832" s="231">
        <v>4.6911569399999999E-3</v>
      </c>
    </row>
    <row r="7833" spans="1:8">
      <c r="A7833" s="227" t="s">
        <v>136</v>
      </c>
      <c r="B7833" s="227" t="s">
        <v>113</v>
      </c>
      <c r="C7833" s="227" t="s">
        <v>106</v>
      </c>
      <c r="D7833" s="230">
        <v>588</v>
      </c>
      <c r="E7833" s="231">
        <v>7.7147106299999997E-3</v>
      </c>
      <c r="F7833" s="231">
        <v>1.22618236E-3</v>
      </c>
      <c r="G7833" s="231">
        <v>1.05558287E-3</v>
      </c>
      <c r="H7833" s="231">
        <v>5.4329449300000001E-3</v>
      </c>
    </row>
    <row r="7834" spans="1:8">
      <c r="A7834" s="227" t="s">
        <v>136</v>
      </c>
      <c r="B7834" s="227" t="s">
        <v>113</v>
      </c>
      <c r="C7834" s="227" t="s">
        <v>107</v>
      </c>
      <c r="D7834" s="230">
        <v>5541</v>
      </c>
      <c r="E7834" s="231">
        <v>7.6874324999999999E-3</v>
      </c>
      <c r="F7834" s="231">
        <v>1.3070158099999999E-3</v>
      </c>
      <c r="G7834" s="231">
        <v>1.19972429E-3</v>
      </c>
      <c r="H7834" s="231">
        <v>5.18069193E-3</v>
      </c>
    </row>
    <row r="7835" spans="1:8">
      <c r="A7835" s="227" t="s">
        <v>121</v>
      </c>
      <c r="B7835" s="227" t="s">
        <v>57</v>
      </c>
      <c r="C7835" s="227" t="s">
        <v>114</v>
      </c>
      <c r="D7835" s="230">
        <v>34097</v>
      </c>
      <c r="E7835" s="231">
        <v>4.8817165699999998E-3</v>
      </c>
      <c r="F7835" s="231">
        <v>9.0605760000000003E-4</v>
      </c>
      <c r="G7835" s="231">
        <v>8.9896523E-4</v>
      </c>
      <c r="H7835" s="231">
        <v>3.0766932699999999E-3</v>
      </c>
    </row>
    <row r="7836" spans="1:8">
      <c r="A7836" s="227" t="s">
        <v>121</v>
      </c>
      <c r="B7836" s="227" t="s">
        <v>59</v>
      </c>
      <c r="C7836" s="227" t="s">
        <v>114</v>
      </c>
      <c r="D7836" s="230">
        <v>15965</v>
      </c>
      <c r="E7836" s="231">
        <v>4.5839725100000001E-3</v>
      </c>
      <c r="F7836" s="231">
        <v>8.7434801999999997E-4</v>
      </c>
      <c r="G7836" s="231">
        <v>8.4015429E-4</v>
      </c>
      <c r="H7836" s="231">
        <v>2.8694697200000001E-3</v>
      </c>
    </row>
    <row r="7837" spans="1:8">
      <c r="A7837" s="227" t="s">
        <v>121</v>
      </c>
      <c r="B7837" s="227" t="s">
        <v>60</v>
      </c>
      <c r="C7837" s="227" t="s">
        <v>114</v>
      </c>
      <c r="D7837" s="230">
        <v>7961</v>
      </c>
      <c r="E7837" s="231">
        <v>4.7481629699999998E-3</v>
      </c>
      <c r="F7837" s="231">
        <v>9.5206003999999996E-4</v>
      </c>
      <c r="G7837" s="231">
        <v>8.6663199999999999E-4</v>
      </c>
      <c r="H7837" s="231">
        <v>2.9294704499999999E-3</v>
      </c>
    </row>
    <row r="7838" spans="1:8">
      <c r="A7838" s="227" t="s">
        <v>121</v>
      </c>
      <c r="B7838" s="227" t="s">
        <v>61</v>
      </c>
      <c r="C7838" s="227" t="s">
        <v>114</v>
      </c>
      <c r="D7838" s="230">
        <v>2165</v>
      </c>
      <c r="E7838" s="231">
        <v>5.7735969700000002E-3</v>
      </c>
      <c r="F7838" s="231">
        <v>1.0970776399999999E-3</v>
      </c>
      <c r="G7838" s="231">
        <v>9.8614828999999998E-4</v>
      </c>
      <c r="H7838" s="231">
        <v>3.6903705500000001E-3</v>
      </c>
    </row>
    <row r="7839" spans="1:8">
      <c r="A7839" s="227" t="s">
        <v>121</v>
      </c>
      <c r="B7839" s="227" t="s">
        <v>62</v>
      </c>
      <c r="C7839" s="227" t="s">
        <v>114</v>
      </c>
      <c r="D7839" s="230">
        <v>8006</v>
      </c>
      <c r="E7839" s="231">
        <v>5.3670754399999998E-3</v>
      </c>
      <c r="F7839" s="231">
        <v>8.7189069000000001E-4</v>
      </c>
      <c r="G7839" s="231">
        <v>1.02481708E-3</v>
      </c>
      <c r="H7839" s="231">
        <v>3.47036718E-3</v>
      </c>
    </row>
    <row r="7840" spans="1:8">
      <c r="A7840" s="227" t="s">
        <v>121</v>
      </c>
      <c r="B7840" s="227" t="s">
        <v>57</v>
      </c>
      <c r="C7840" s="227" t="s">
        <v>115</v>
      </c>
      <c r="D7840" s="230">
        <v>50044</v>
      </c>
      <c r="E7840" s="231">
        <v>6.1432222000000003E-3</v>
      </c>
      <c r="F7840" s="231">
        <v>7.9136378000000003E-4</v>
      </c>
      <c r="G7840" s="231">
        <v>1.5943404900000001E-3</v>
      </c>
      <c r="H7840" s="231">
        <v>3.7575174500000001E-3</v>
      </c>
    </row>
    <row r="7841" spans="1:8">
      <c r="A7841" s="227" t="s">
        <v>121</v>
      </c>
      <c r="B7841" s="227" t="s">
        <v>59</v>
      </c>
      <c r="C7841" s="227" t="s">
        <v>115</v>
      </c>
      <c r="D7841" s="230">
        <v>19313</v>
      </c>
      <c r="E7841" s="231">
        <v>5.5797522200000003E-3</v>
      </c>
      <c r="F7841" s="231">
        <v>6.9601015E-4</v>
      </c>
      <c r="G7841" s="231">
        <v>1.42975778E-3</v>
      </c>
      <c r="H7841" s="231">
        <v>3.4539838100000001E-3</v>
      </c>
    </row>
    <row r="7842" spans="1:8">
      <c r="A7842" s="227" t="s">
        <v>121</v>
      </c>
      <c r="B7842" s="227" t="s">
        <v>60</v>
      </c>
      <c r="C7842" s="227" t="s">
        <v>115</v>
      </c>
      <c r="D7842" s="230">
        <v>12082</v>
      </c>
      <c r="E7842" s="231">
        <v>5.9060461000000003E-3</v>
      </c>
      <c r="F7842" s="231">
        <v>7.9729941999999996E-4</v>
      </c>
      <c r="G7842" s="231">
        <v>1.51558941E-3</v>
      </c>
      <c r="H7842" s="231">
        <v>3.59315678E-3</v>
      </c>
    </row>
    <row r="7843" spans="1:8">
      <c r="A7843" s="227" t="s">
        <v>121</v>
      </c>
      <c r="B7843" s="227" t="s">
        <v>61</v>
      </c>
      <c r="C7843" s="227" t="s">
        <v>115</v>
      </c>
      <c r="D7843" s="230">
        <v>4758</v>
      </c>
      <c r="E7843" s="231">
        <v>7.2465645100000002E-3</v>
      </c>
      <c r="F7843" s="231">
        <v>9.7958045000000001E-4</v>
      </c>
      <c r="G7843" s="231">
        <v>1.8781012599999999E-3</v>
      </c>
      <c r="H7843" s="231">
        <v>4.3888823199999998E-3</v>
      </c>
    </row>
    <row r="7844" spans="1:8">
      <c r="A7844" s="227" t="s">
        <v>121</v>
      </c>
      <c r="B7844" s="227" t="s">
        <v>62</v>
      </c>
      <c r="C7844" s="227" t="s">
        <v>115</v>
      </c>
      <c r="D7844" s="230">
        <v>13891</v>
      </c>
      <c r="E7844" s="231">
        <v>6.7549963299999996E-3</v>
      </c>
      <c r="F7844" s="231">
        <v>8.5430491000000001E-4</v>
      </c>
      <c r="G7844" s="231">
        <v>1.7944644999999999E-3</v>
      </c>
      <c r="H7844" s="231">
        <v>4.1062264400000001E-3</v>
      </c>
    </row>
    <row r="7845" spans="1:8">
      <c r="A7845" s="227" t="s">
        <v>122</v>
      </c>
      <c r="B7845" s="227" t="s">
        <v>57</v>
      </c>
      <c r="C7845" s="227" t="s">
        <v>114</v>
      </c>
      <c r="D7845" s="230">
        <v>32151</v>
      </c>
      <c r="E7845" s="231">
        <v>4.8071057199999996E-3</v>
      </c>
      <c r="F7845" s="231">
        <v>9.1793351999999999E-4</v>
      </c>
      <c r="G7845" s="231">
        <v>8.4048144E-4</v>
      </c>
      <c r="H7845" s="231">
        <v>3.0486902799999999E-3</v>
      </c>
    </row>
    <row r="7846" spans="1:8">
      <c r="A7846" s="227" t="s">
        <v>122</v>
      </c>
      <c r="B7846" s="227" t="s">
        <v>59</v>
      </c>
      <c r="C7846" s="227" t="s">
        <v>114</v>
      </c>
      <c r="D7846" s="230">
        <v>15553</v>
      </c>
      <c r="E7846" s="231">
        <v>4.5200116799999999E-3</v>
      </c>
      <c r="F7846" s="231">
        <v>8.7937338999999998E-4</v>
      </c>
      <c r="G7846" s="231">
        <v>7.7895065000000005E-4</v>
      </c>
      <c r="H7846" s="231">
        <v>2.8616871500000002E-3</v>
      </c>
    </row>
    <row r="7847" spans="1:8">
      <c r="A7847" s="227" t="s">
        <v>122</v>
      </c>
      <c r="B7847" s="227" t="s">
        <v>60</v>
      </c>
      <c r="C7847" s="227" t="s">
        <v>114</v>
      </c>
      <c r="D7847" s="230">
        <v>7817</v>
      </c>
      <c r="E7847" s="231">
        <v>4.6947178200000004E-3</v>
      </c>
      <c r="F7847" s="231">
        <v>9.4962610999999996E-4</v>
      </c>
      <c r="G7847" s="231">
        <v>8.1063209000000001E-4</v>
      </c>
      <c r="H7847" s="231">
        <v>2.9344591399999998E-3</v>
      </c>
    </row>
    <row r="7848" spans="1:8">
      <c r="A7848" s="227" t="s">
        <v>122</v>
      </c>
      <c r="B7848" s="227" t="s">
        <v>61</v>
      </c>
      <c r="C7848" s="227" t="s">
        <v>114</v>
      </c>
      <c r="D7848" s="230">
        <v>2034</v>
      </c>
      <c r="E7848" s="231">
        <v>5.7031958900000002E-3</v>
      </c>
      <c r="F7848" s="231">
        <v>1.10349156E-3</v>
      </c>
      <c r="G7848" s="231">
        <v>9.1516532999999999E-4</v>
      </c>
      <c r="H7848" s="231">
        <v>3.6845385199999999E-3</v>
      </c>
    </row>
    <row r="7849" spans="1:8">
      <c r="A7849" s="227" t="s">
        <v>122</v>
      </c>
      <c r="B7849" s="227" t="s">
        <v>62</v>
      </c>
      <c r="C7849" s="227" t="s">
        <v>114</v>
      </c>
      <c r="D7849" s="230">
        <v>6747</v>
      </c>
      <c r="E7849" s="231">
        <v>5.3289765600000004E-3</v>
      </c>
      <c r="F7849" s="231">
        <v>9.1416290999999999E-4</v>
      </c>
      <c r="G7849" s="231">
        <v>9.943889E-4</v>
      </c>
      <c r="H7849" s="231">
        <v>3.4204242699999998E-3</v>
      </c>
    </row>
    <row r="7850" spans="1:8">
      <c r="A7850" s="227" t="s">
        <v>122</v>
      </c>
      <c r="B7850" s="227" t="s">
        <v>57</v>
      </c>
      <c r="C7850" s="227" t="s">
        <v>115</v>
      </c>
      <c r="D7850" s="230">
        <v>47597</v>
      </c>
      <c r="E7850" s="231">
        <v>6.1156119099999998E-3</v>
      </c>
      <c r="F7850" s="231">
        <v>7.6537100000000004E-4</v>
      </c>
      <c r="G7850" s="231">
        <v>1.57067531E-3</v>
      </c>
      <c r="H7850" s="231">
        <v>3.7795651199999999E-3</v>
      </c>
    </row>
    <row r="7851" spans="1:8">
      <c r="A7851" s="227" t="s">
        <v>122</v>
      </c>
      <c r="B7851" s="227" t="s">
        <v>59</v>
      </c>
      <c r="C7851" s="227" t="s">
        <v>115</v>
      </c>
      <c r="D7851" s="230">
        <v>18383</v>
      </c>
      <c r="E7851" s="231">
        <v>5.48249315E-3</v>
      </c>
      <c r="F7851" s="231">
        <v>6.6754485000000002E-4</v>
      </c>
      <c r="G7851" s="231">
        <v>1.3859679E-3</v>
      </c>
      <c r="H7851" s="231">
        <v>3.4289799099999998E-3</v>
      </c>
    </row>
    <row r="7852" spans="1:8">
      <c r="A7852" s="227" t="s">
        <v>122</v>
      </c>
      <c r="B7852" s="227" t="s">
        <v>60</v>
      </c>
      <c r="C7852" s="227" t="s">
        <v>115</v>
      </c>
      <c r="D7852" s="230">
        <v>11769</v>
      </c>
      <c r="E7852" s="231">
        <v>5.90764555E-3</v>
      </c>
      <c r="F7852" s="231">
        <v>7.6933590999999995E-4</v>
      </c>
      <c r="G7852" s="231">
        <v>1.5130564599999999E-3</v>
      </c>
      <c r="H7852" s="231">
        <v>3.6252527000000001E-3</v>
      </c>
    </row>
    <row r="7853" spans="1:8">
      <c r="A7853" s="227" t="s">
        <v>122</v>
      </c>
      <c r="B7853" s="227" t="s">
        <v>61</v>
      </c>
      <c r="C7853" s="227" t="s">
        <v>115</v>
      </c>
      <c r="D7853" s="230">
        <v>5121</v>
      </c>
      <c r="E7853" s="231">
        <v>7.3333566000000003E-3</v>
      </c>
      <c r="F7853" s="231">
        <v>9.6405391000000003E-4</v>
      </c>
      <c r="G7853" s="231">
        <v>1.85369587E-3</v>
      </c>
      <c r="H7853" s="231">
        <v>4.5156063399999996E-3</v>
      </c>
    </row>
    <row r="7854" spans="1:8">
      <c r="A7854" s="227" t="s">
        <v>122</v>
      </c>
      <c r="B7854" s="227" t="s">
        <v>62</v>
      </c>
      <c r="C7854" s="227" t="s">
        <v>115</v>
      </c>
      <c r="D7854" s="230">
        <v>12324</v>
      </c>
      <c r="E7854" s="231">
        <v>6.75258918E-3</v>
      </c>
      <c r="F7854" s="231">
        <v>8.2494743000000004E-4</v>
      </c>
      <c r="G7854" s="231">
        <v>1.78361303E-3</v>
      </c>
      <c r="H7854" s="231">
        <v>4.14402824E-3</v>
      </c>
    </row>
    <row r="7855" spans="1:8">
      <c r="A7855" s="227" t="s">
        <v>123</v>
      </c>
      <c r="B7855" s="227" t="s">
        <v>57</v>
      </c>
      <c r="C7855" s="227" t="s">
        <v>114</v>
      </c>
      <c r="D7855" s="230">
        <v>28356</v>
      </c>
      <c r="E7855" s="231">
        <v>4.7824242300000003E-3</v>
      </c>
      <c r="F7855" s="231">
        <v>8.9780928999999999E-4</v>
      </c>
      <c r="G7855" s="231">
        <v>8.1252946999999995E-4</v>
      </c>
      <c r="H7855" s="231">
        <v>3.0720849800000001E-3</v>
      </c>
    </row>
    <row r="7856" spans="1:8">
      <c r="A7856" s="227" t="s">
        <v>123</v>
      </c>
      <c r="B7856" s="227" t="s">
        <v>59</v>
      </c>
      <c r="C7856" s="227" t="s">
        <v>114</v>
      </c>
      <c r="D7856" s="230">
        <v>14626</v>
      </c>
      <c r="E7856" s="231">
        <v>4.52634506E-3</v>
      </c>
      <c r="F7856" s="231">
        <v>8.6824522999999997E-4</v>
      </c>
      <c r="G7856" s="231">
        <v>7.5788557999999998E-4</v>
      </c>
      <c r="H7856" s="231">
        <v>2.90021377E-3</v>
      </c>
    </row>
    <row r="7857" spans="1:8">
      <c r="A7857" s="227" t="s">
        <v>123</v>
      </c>
      <c r="B7857" s="227" t="s">
        <v>60</v>
      </c>
      <c r="C7857" s="227" t="s">
        <v>114</v>
      </c>
      <c r="D7857" s="230">
        <v>6470</v>
      </c>
      <c r="E7857" s="231">
        <v>4.6235167799999997E-3</v>
      </c>
      <c r="F7857" s="231">
        <v>9.5297896000000001E-4</v>
      </c>
      <c r="G7857" s="231">
        <v>7.9092045999999997E-4</v>
      </c>
      <c r="H7857" s="231">
        <v>2.8796168700000002E-3</v>
      </c>
    </row>
    <row r="7858" spans="1:8">
      <c r="A7858" s="227" t="s">
        <v>123</v>
      </c>
      <c r="B7858" s="227" t="s">
        <v>61</v>
      </c>
      <c r="C7858" s="227" t="s">
        <v>114</v>
      </c>
      <c r="D7858" s="230">
        <v>1396</v>
      </c>
      <c r="E7858" s="231">
        <v>5.59120612E-3</v>
      </c>
      <c r="F7858" s="231">
        <v>1.0559350400000001E-3</v>
      </c>
      <c r="G7858" s="231">
        <v>8.7132192999999996E-4</v>
      </c>
      <c r="H7858" s="231">
        <v>3.6639486800000001E-3</v>
      </c>
    </row>
    <row r="7859" spans="1:8">
      <c r="A7859" s="227" t="s">
        <v>123</v>
      </c>
      <c r="B7859" s="227" t="s">
        <v>62</v>
      </c>
      <c r="C7859" s="227" t="s">
        <v>114</v>
      </c>
      <c r="D7859" s="230">
        <v>5864</v>
      </c>
      <c r="E7859" s="231">
        <v>5.4039258700000004E-3</v>
      </c>
      <c r="F7859" s="231">
        <v>8.7303311000000005E-4</v>
      </c>
      <c r="G7859" s="231">
        <v>9.5866823999999999E-4</v>
      </c>
      <c r="H7859" s="231">
        <v>3.57222404E-3</v>
      </c>
    </row>
    <row r="7860" spans="1:8">
      <c r="A7860" s="227" t="s">
        <v>123</v>
      </c>
      <c r="B7860" s="227" t="s">
        <v>57</v>
      </c>
      <c r="C7860" s="227" t="s">
        <v>115</v>
      </c>
      <c r="D7860" s="230">
        <v>40855</v>
      </c>
      <c r="E7860" s="231">
        <v>6.1654743200000002E-3</v>
      </c>
      <c r="F7860" s="231">
        <v>7.7639902000000002E-4</v>
      </c>
      <c r="G7860" s="231">
        <v>1.55841633E-3</v>
      </c>
      <c r="H7860" s="231">
        <v>3.8305358300000001E-3</v>
      </c>
    </row>
    <row r="7861" spans="1:8">
      <c r="A7861" s="227" t="s">
        <v>123</v>
      </c>
      <c r="B7861" s="227" t="s">
        <v>59</v>
      </c>
      <c r="C7861" s="227" t="s">
        <v>115</v>
      </c>
      <c r="D7861" s="230">
        <v>17479</v>
      </c>
      <c r="E7861" s="231">
        <v>5.66521204E-3</v>
      </c>
      <c r="F7861" s="231">
        <v>6.9842847999999999E-4</v>
      </c>
      <c r="G7861" s="231">
        <v>1.4097417099999999E-3</v>
      </c>
      <c r="H7861" s="231">
        <v>3.5569195200000001E-3</v>
      </c>
    </row>
    <row r="7862" spans="1:8">
      <c r="A7862" s="227" t="s">
        <v>123</v>
      </c>
      <c r="B7862" s="227" t="s">
        <v>60</v>
      </c>
      <c r="C7862" s="227" t="s">
        <v>115</v>
      </c>
      <c r="D7862" s="230">
        <v>9427</v>
      </c>
      <c r="E7862" s="231">
        <v>5.9585545799999999E-3</v>
      </c>
      <c r="F7862" s="231">
        <v>7.8903066999999995E-4</v>
      </c>
      <c r="G7862" s="231">
        <v>1.50536359E-3</v>
      </c>
      <c r="H7862" s="231">
        <v>3.6640419699999999E-3</v>
      </c>
    </row>
    <row r="7863" spans="1:8">
      <c r="A7863" s="227" t="s">
        <v>123</v>
      </c>
      <c r="B7863" s="227" t="s">
        <v>61</v>
      </c>
      <c r="C7863" s="227" t="s">
        <v>115</v>
      </c>
      <c r="D7863" s="230">
        <v>3067</v>
      </c>
      <c r="E7863" s="231">
        <v>7.1808051399999996E-3</v>
      </c>
      <c r="F7863" s="231">
        <v>9.5176829000000001E-4</v>
      </c>
      <c r="G7863" s="231">
        <v>1.8300356E-3</v>
      </c>
      <c r="H7863" s="231">
        <v>4.3988422799999998E-3</v>
      </c>
    </row>
    <row r="7864" spans="1:8">
      <c r="A7864" s="227" t="s">
        <v>123</v>
      </c>
      <c r="B7864" s="227" t="s">
        <v>62</v>
      </c>
      <c r="C7864" s="227" t="s">
        <v>115</v>
      </c>
      <c r="D7864" s="230">
        <v>10882</v>
      </c>
      <c r="E7864" s="231">
        <v>6.8621015100000004E-3</v>
      </c>
      <c r="F7864" s="231">
        <v>8.4126860000000004E-4</v>
      </c>
      <c r="G7864" s="231">
        <v>1.7666276300000001E-3</v>
      </c>
      <c r="H7864" s="231">
        <v>4.2540867400000003E-3</v>
      </c>
    </row>
    <row r="7865" spans="1:8">
      <c r="A7865" s="227" t="s">
        <v>124</v>
      </c>
      <c r="B7865" s="227" t="s">
        <v>57</v>
      </c>
      <c r="C7865" s="227" t="s">
        <v>114</v>
      </c>
      <c r="D7865" s="230">
        <v>26986</v>
      </c>
      <c r="E7865" s="231">
        <v>4.8431784699999999E-3</v>
      </c>
      <c r="F7865" s="231">
        <v>9.2361825000000005E-4</v>
      </c>
      <c r="G7865" s="231">
        <v>7.8197887999999997E-4</v>
      </c>
      <c r="H7865" s="231">
        <v>3.13758087E-3</v>
      </c>
    </row>
    <row r="7866" spans="1:8">
      <c r="A7866" s="227" t="s">
        <v>124</v>
      </c>
      <c r="B7866" s="227" t="s">
        <v>59</v>
      </c>
      <c r="C7866" s="227" t="s">
        <v>114</v>
      </c>
      <c r="D7866" s="230">
        <v>13874</v>
      </c>
      <c r="E7866" s="231">
        <v>4.5926096999999999E-3</v>
      </c>
      <c r="F7866" s="231">
        <v>8.7804853000000003E-4</v>
      </c>
      <c r="G7866" s="231">
        <v>7.2807275E-4</v>
      </c>
      <c r="H7866" s="231">
        <v>2.9864879400000001E-3</v>
      </c>
    </row>
    <row r="7867" spans="1:8">
      <c r="A7867" s="227" t="s">
        <v>124</v>
      </c>
      <c r="B7867" s="227" t="s">
        <v>60</v>
      </c>
      <c r="C7867" s="227" t="s">
        <v>114</v>
      </c>
      <c r="D7867" s="230">
        <v>6196</v>
      </c>
      <c r="E7867" s="231">
        <v>4.7187475100000003E-3</v>
      </c>
      <c r="F7867" s="231">
        <v>9.8032906999999999E-4</v>
      </c>
      <c r="G7867" s="231">
        <v>7.7530768000000003E-4</v>
      </c>
      <c r="H7867" s="231">
        <v>2.9631102899999998E-3</v>
      </c>
    </row>
    <row r="7868" spans="1:8">
      <c r="A7868" s="227" t="s">
        <v>124</v>
      </c>
      <c r="B7868" s="227" t="s">
        <v>61</v>
      </c>
      <c r="C7868" s="227" t="s">
        <v>114</v>
      </c>
      <c r="D7868" s="230">
        <v>1431</v>
      </c>
      <c r="E7868" s="231">
        <v>5.6174616399999999E-3</v>
      </c>
      <c r="F7868" s="231">
        <v>1.12574224E-3</v>
      </c>
      <c r="G7868" s="231">
        <v>8.7544784000000001E-4</v>
      </c>
      <c r="H7868" s="231">
        <v>3.61627108E-3</v>
      </c>
    </row>
    <row r="7869" spans="1:8">
      <c r="A7869" s="227" t="s">
        <v>124</v>
      </c>
      <c r="B7869" s="227" t="s">
        <v>62</v>
      </c>
      <c r="C7869" s="227" t="s">
        <v>114</v>
      </c>
      <c r="D7869" s="230">
        <v>5485</v>
      </c>
      <c r="E7869" s="231">
        <v>5.4155332799999999E-3</v>
      </c>
      <c r="F7869" s="231">
        <v>9.2208947000000003E-4</v>
      </c>
      <c r="G7869" s="231">
        <v>9.0148191999999999E-4</v>
      </c>
      <c r="H7869" s="231">
        <v>3.5919614199999999E-3</v>
      </c>
    </row>
    <row r="7870" spans="1:8">
      <c r="A7870" s="227" t="s">
        <v>124</v>
      </c>
      <c r="B7870" s="227" t="s">
        <v>57</v>
      </c>
      <c r="C7870" s="227" t="s">
        <v>115</v>
      </c>
      <c r="D7870" s="230">
        <v>40853</v>
      </c>
      <c r="E7870" s="231">
        <v>6.3340729300000002E-3</v>
      </c>
      <c r="F7870" s="231">
        <v>8.1843691999999998E-4</v>
      </c>
      <c r="G7870" s="231">
        <v>1.50929437E-3</v>
      </c>
      <c r="H7870" s="231">
        <v>4.0061737099999998E-3</v>
      </c>
    </row>
    <row r="7871" spans="1:8">
      <c r="A7871" s="227" t="s">
        <v>124</v>
      </c>
      <c r="B7871" s="227" t="s">
        <v>59</v>
      </c>
      <c r="C7871" s="227" t="s">
        <v>115</v>
      </c>
      <c r="D7871" s="230">
        <v>16786</v>
      </c>
      <c r="E7871" s="231">
        <v>5.68732848E-3</v>
      </c>
      <c r="F7871" s="231">
        <v>7.1427305999999995E-4</v>
      </c>
      <c r="G7871" s="231">
        <v>1.34541933E-3</v>
      </c>
      <c r="H7871" s="231">
        <v>3.6274742600000002E-3</v>
      </c>
    </row>
    <row r="7872" spans="1:8">
      <c r="A7872" s="227" t="s">
        <v>124</v>
      </c>
      <c r="B7872" s="227" t="s">
        <v>60</v>
      </c>
      <c r="C7872" s="227" t="s">
        <v>115</v>
      </c>
      <c r="D7872" s="230">
        <v>9771</v>
      </c>
      <c r="E7872" s="231">
        <v>6.1590122100000002E-3</v>
      </c>
      <c r="F7872" s="231">
        <v>8.4196360000000003E-4</v>
      </c>
      <c r="G7872" s="231">
        <v>1.45400125E-3</v>
      </c>
      <c r="H7872" s="231">
        <v>3.86285024E-3</v>
      </c>
    </row>
    <row r="7873" spans="1:8">
      <c r="A7873" s="227" t="s">
        <v>124</v>
      </c>
      <c r="B7873" s="227" t="s">
        <v>61</v>
      </c>
      <c r="C7873" s="227" t="s">
        <v>115</v>
      </c>
      <c r="D7873" s="230">
        <v>3550</v>
      </c>
      <c r="E7873" s="231">
        <v>7.7655807399999999E-3</v>
      </c>
      <c r="F7873" s="231">
        <v>1.0161773800000001E-3</v>
      </c>
      <c r="G7873" s="231">
        <v>1.8368737800000001E-3</v>
      </c>
      <c r="H7873" s="231">
        <v>4.91239869E-3</v>
      </c>
    </row>
    <row r="7874" spans="1:8">
      <c r="A7874" s="227" t="s">
        <v>124</v>
      </c>
      <c r="B7874" s="227" t="s">
        <v>62</v>
      </c>
      <c r="C7874" s="227" t="s">
        <v>115</v>
      </c>
      <c r="D7874" s="230">
        <v>10746</v>
      </c>
      <c r="E7874" s="231">
        <v>7.0306035300000003E-3</v>
      </c>
      <c r="F7874" s="231">
        <v>8.9443140999999999E-4</v>
      </c>
      <c r="G7874" s="231">
        <v>1.7073372400000001E-3</v>
      </c>
      <c r="H7874" s="231">
        <v>4.4286717499999999E-3</v>
      </c>
    </row>
    <row r="7875" spans="1:8">
      <c r="A7875" s="227" t="s">
        <v>125</v>
      </c>
      <c r="B7875" s="227" t="s">
        <v>57</v>
      </c>
      <c r="C7875" s="227" t="s">
        <v>114</v>
      </c>
      <c r="D7875" s="230">
        <v>25875</v>
      </c>
      <c r="E7875" s="231">
        <v>5.0875359900000002E-3</v>
      </c>
      <c r="F7875" s="231">
        <v>1.03516213E-3</v>
      </c>
      <c r="G7875" s="231">
        <v>7.9697730000000003E-4</v>
      </c>
      <c r="H7875" s="231">
        <v>3.25539607E-3</v>
      </c>
    </row>
    <row r="7876" spans="1:8">
      <c r="A7876" s="227" t="s">
        <v>125</v>
      </c>
      <c r="B7876" s="227" t="s">
        <v>59</v>
      </c>
      <c r="C7876" s="227" t="s">
        <v>114</v>
      </c>
      <c r="D7876" s="230">
        <v>13514</v>
      </c>
      <c r="E7876" s="231">
        <v>4.7944858600000003E-3</v>
      </c>
      <c r="F7876" s="231">
        <v>9.5859842000000002E-4</v>
      </c>
      <c r="G7876" s="231">
        <v>7.3517356999999999E-4</v>
      </c>
      <c r="H7876" s="231">
        <v>3.1007133899999999E-3</v>
      </c>
    </row>
    <row r="7877" spans="1:8">
      <c r="A7877" s="227" t="s">
        <v>125</v>
      </c>
      <c r="B7877" s="227" t="s">
        <v>60</v>
      </c>
      <c r="C7877" s="227" t="s">
        <v>114</v>
      </c>
      <c r="D7877" s="230">
        <v>5674</v>
      </c>
      <c r="E7877" s="231">
        <v>5.0261872800000003E-3</v>
      </c>
      <c r="F7877" s="231">
        <v>1.0995490299999999E-3</v>
      </c>
      <c r="G7877" s="231">
        <v>7.9631807999999997E-4</v>
      </c>
      <c r="H7877" s="231">
        <v>3.1303196699999998E-3</v>
      </c>
    </row>
    <row r="7878" spans="1:8">
      <c r="A7878" s="227" t="s">
        <v>125</v>
      </c>
      <c r="B7878" s="227" t="s">
        <v>61</v>
      </c>
      <c r="C7878" s="227" t="s">
        <v>114</v>
      </c>
      <c r="D7878" s="230">
        <v>1339</v>
      </c>
      <c r="E7878" s="231">
        <v>5.9463596799999999E-3</v>
      </c>
      <c r="F7878" s="231">
        <v>1.3656281299999999E-3</v>
      </c>
      <c r="G7878" s="231">
        <v>8.6563505000000003E-4</v>
      </c>
      <c r="H7878" s="231">
        <v>3.7150960200000001E-3</v>
      </c>
    </row>
    <row r="7879" spans="1:8">
      <c r="A7879" s="227" t="s">
        <v>125</v>
      </c>
      <c r="B7879" s="227" t="s">
        <v>62</v>
      </c>
      <c r="C7879" s="227" t="s">
        <v>114</v>
      </c>
      <c r="D7879" s="230">
        <v>5348</v>
      </c>
      <c r="E7879" s="231">
        <v>5.6781132500000001E-3</v>
      </c>
      <c r="F7879" s="231">
        <v>1.0775811199999999E-3</v>
      </c>
      <c r="G7879" s="231">
        <v>9.3666004999999998E-4</v>
      </c>
      <c r="H7879" s="231">
        <v>3.6638715900000002E-3</v>
      </c>
    </row>
    <row r="7880" spans="1:8">
      <c r="A7880" s="227" t="s">
        <v>125</v>
      </c>
      <c r="B7880" s="227" t="s">
        <v>57</v>
      </c>
      <c r="C7880" s="227" t="s">
        <v>115</v>
      </c>
      <c r="D7880" s="230">
        <v>39507</v>
      </c>
      <c r="E7880" s="231">
        <v>6.5653584900000001E-3</v>
      </c>
      <c r="F7880" s="231">
        <v>9.0939204999999999E-4</v>
      </c>
      <c r="G7880" s="231">
        <v>1.4801690599999999E-3</v>
      </c>
      <c r="H7880" s="231">
        <v>4.1756331300000001E-3</v>
      </c>
    </row>
    <row r="7881" spans="1:8">
      <c r="A7881" s="227" t="s">
        <v>125</v>
      </c>
      <c r="B7881" s="227" t="s">
        <v>59</v>
      </c>
      <c r="C7881" s="227" t="s">
        <v>115</v>
      </c>
      <c r="D7881" s="230">
        <v>16612</v>
      </c>
      <c r="E7881" s="231">
        <v>5.9397467099999999E-3</v>
      </c>
      <c r="F7881" s="231">
        <v>7.967715E-4</v>
      </c>
      <c r="G7881" s="231">
        <v>1.34799828E-3</v>
      </c>
      <c r="H7881" s="231">
        <v>3.79481272E-3</v>
      </c>
    </row>
    <row r="7882" spans="1:8">
      <c r="A7882" s="227" t="s">
        <v>125</v>
      </c>
      <c r="B7882" s="227" t="s">
        <v>60</v>
      </c>
      <c r="C7882" s="227" t="s">
        <v>115</v>
      </c>
      <c r="D7882" s="230">
        <v>9293</v>
      </c>
      <c r="E7882" s="231">
        <v>6.39674253E-3</v>
      </c>
      <c r="F7882" s="231">
        <v>9.4356267000000004E-4</v>
      </c>
      <c r="G7882" s="231">
        <v>1.4306527099999999E-3</v>
      </c>
      <c r="H7882" s="231">
        <v>4.0222912799999996E-3</v>
      </c>
    </row>
    <row r="7883" spans="1:8">
      <c r="A7883" s="227" t="s">
        <v>125</v>
      </c>
      <c r="B7883" s="227" t="s">
        <v>61</v>
      </c>
      <c r="C7883" s="227" t="s">
        <v>115</v>
      </c>
      <c r="D7883" s="230">
        <v>3224</v>
      </c>
      <c r="E7883" s="231">
        <v>7.8138890699999998E-3</v>
      </c>
      <c r="F7883" s="231">
        <v>1.1112795999999999E-3</v>
      </c>
      <c r="G7883" s="231">
        <v>1.72713953E-3</v>
      </c>
      <c r="H7883" s="231">
        <v>4.9753294700000004E-3</v>
      </c>
    </row>
    <row r="7884" spans="1:8">
      <c r="A7884" s="227" t="s">
        <v>125</v>
      </c>
      <c r="B7884" s="227" t="s">
        <v>62</v>
      </c>
      <c r="C7884" s="227" t="s">
        <v>115</v>
      </c>
      <c r="D7884" s="230">
        <v>10378</v>
      </c>
      <c r="E7884" s="231">
        <v>7.3298938799999996E-3</v>
      </c>
      <c r="F7884" s="231">
        <v>9.9634708999999993E-4</v>
      </c>
      <c r="G7884" s="231">
        <v>1.65935038E-3</v>
      </c>
      <c r="H7884" s="231">
        <v>4.6740888699999998E-3</v>
      </c>
    </row>
    <row r="7885" spans="1:8">
      <c r="A7885" s="227" t="s">
        <v>126</v>
      </c>
      <c r="B7885" s="227" t="s">
        <v>57</v>
      </c>
      <c r="C7885" s="227" t="s">
        <v>114</v>
      </c>
      <c r="D7885" s="230">
        <v>26497</v>
      </c>
      <c r="E7885" s="231">
        <v>5.0419786599999999E-3</v>
      </c>
      <c r="F7885" s="231">
        <v>1.01599179E-3</v>
      </c>
      <c r="G7885" s="231">
        <v>7.8074328000000005E-4</v>
      </c>
      <c r="H7885" s="231">
        <v>3.2452431000000001E-3</v>
      </c>
    </row>
    <row r="7886" spans="1:8">
      <c r="A7886" s="227" t="s">
        <v>126</v>
      </c>
      <c r="B7886" s="227" t="s">
        <v>59</v>
      </c>
      <c r="C7886" s="227" t="s">
        <v>114</v>
      </c>
      <c r="D7886" s="230">
        <v>13517</v>
      </c>
      <c r="E7886" s="231">
        <v>4.7240749299999997E-3</v>
      </c>
      <c r="F7886" s="231">
        <v>9.3383753000000002E-4</v>
      </c>
      <c r="G7886" s="231">
        <v>7.0697043999999999E-4</v>
      </c>
      <c r="H7886" s="231">
        <v>3.0832664700000002E-3</v>
      </c>
    </row>
    <row r="7887" spans="1:8">
      <c r="A7887" s="227" t="s">
        <v>126</v>
      </c>
      <c r="B7887" s="227" t="s">
        <v>60</v>
      </c>
      <c r="C7887" s="227" t="s">
        <v>114</v>
      </c>
      <c r="D7887" s="230">
        <v>5879</v>
      </c>
      <c r="E7887" s="231">
        <v>4.9573003100000001E-3</v>
      </c>
      <c r="F7887" s="231">
        <v>1.0907228699999999E-3</v>
      </c>
      <c r="G7887" s="231">
        <v>7.6530613000000002E-4</v>
      </c>
      <c r="H7887" s="231">
        <v>3.1012708399999998E-3</v>
      </c>
    </row>
    <row r="7888" spans="1:8">
      <c r="A7888" s="227" t="s">
        <v>126</v>
      </c>
      <c r="B7888" s="227" t="s">
        <v>61</v>
      </c>
      <c r="C7888" s="227" t="s">
        <v>114</v>
      </c>
      <c r="D7888" s="230">
        <v>1414</v>
      </c>
      <c r="E7888" s="231">
        <v>6.0737202300000003E-3</v>
      </c>
      <c r="F7888" s="231">
        <v>1.31796265E-3</v>
      </c>
      <c r="G7888" s="231">
        <v>8.7898274999999998E-4</v>
      </c>
      <c r="H7888" s="231">
        <v>3.8767743399999999E-3</v>
      </c>
    </row>
    <row r="7889" spans="1:8">
      <c r="A7889" s="227" t="s">
        <v>126</v>
      </c>
      <c r="B7889" s="227" t="s">
        <v>62</v>
      </c>
      <c r="C7889" s="227" t="s">
        <v>114</v>
      </c>
      <c r="D7889" s="230">
        <v>5687</v>
      </c>
      <c r="E7889" s="231">
        <v>5.6285877800000004E-3</v>
      </c>
      <c r="F7889" s="231">
        <v>1.05892273E-3</v>
      </c>
      <c r="G7889" s="231">
        <v>9.4762071000000002E-4</v>
      </c>
      <c r="H7889" s="231">
        <v>3.6220438600000002E-3</v>
      </c>
    </row>
    <row r="7890" spans="1:8">
      <c r="A7890" s="227" t="s">
        <v>126</v>
      </c>
      <c r="B7890" s="227" t="s">
        <v>57</v>
      </c>
      <c r="C7890" s="227" t="s">
        <v>115</v>
      </c>
      <c r="D7890" s="230">
        <v>40478</v>
      </c>
      <c r="E7890" s="231">
        <v>6.6567330500000004E-3</v>
      </c>
      <c r="F7890" s="231">
        <v>9.9751377999999992E-4</v>
      </c>
      <c r="G7890" s="231">
        <v>1.42893469E-3</v>
      </c>
      <c r="H7890" s="231">
        <v>4.2301128099999996E-3</v>
      </c>
    </row>
    <row r="7891" spans="1:8">
      <c r="A7891" s="227" t="s">
        <v>126</v>
      </c>
      <c r="B7891" s="227" t="s">
        <v>59</v>
      </c>
      <c r="C7891" s="227" t="s">
        <v>115</v>
      </c>
      <c r="D7891" s="230">
        <v>16633</v>
      </c>
      <c r="E7891" s="231">
        <v>5.9627215400000003E-3</v>
      </c>
      <c r="F7891" s="231">
        <v>8.6632194999999997E-4</v>
      </c>
      <c r="G7891" s="231">
        <v>1.2827207199999999E-3</v>
      </c>
      <c r="H7891" s="231">
        <v>3.8134939900000002E-3</v>
      </c>
    </row>
    <row r="7892" spans="1:8">
      <c r="A7892" s="227" t="s">
        <v>126</v>
      </c>
      <c r="B7892" s="227" t="s">
        <v>60</v>
      </c>
      <c r="C7892" s="227" t="s">
        <v>115</v>
      </c>
      <c r="D7892" s="230">
        <v>9595</v>
      </c>
      <c r="E7892" s="231">
        <v>6.4143021499999996E-3</v>
      </c>
      <c r="F7892" s="231">
        <v>1.0070563900000001E-3</v>
      </c>
      <c r="G7892" s="231">
        <v>1.35830511E-3</v>
      </c>
      <c r="H7892" s="231">
        <v>4.0487387300000002E-3</v>
      </c>
    </row>
    <row r="7893" spans="1:8">
      <c r="A7893" s="227" t="s">
        <v>126</v>
      </c>
      <c r="B7893" s="227" t="s">
        <v>61</v>
      </c>
      <c r="C7893" s="227" t="s">
        <v>115</v>
      </c>
      <c r="D7893" s="230">
        <v>3615</v>
      </c>
      <c r="E7893" s="231">
        <v>8.2193885000000008E-3</v>
      </c>
      <c r="F7893" s="231">
        <v>1.27347448E-3</v>
      </c>
      <c r="G7893" s="231">
        <v>1.7084387500000001E-3</v>
      </c>
      <c r="H7893" s="231">
        <v>5.2373915499999996E-3</v>
      </c>
    </row>
    <row r="7894" spans="1:8">
      <c r="A7894" s="227" t="s">
        <v>126</v>
      </c>
      <c r="B7894" s="227" t="s">
        <v>62</v>
      </c>
      <c r="C7894" s="227" t="s">
        <v>115</v>
      </c>
      <c r="D7894" s="230">
        <v>10635</v>
      </c>
      <c r="E7894" s="231">
        <v>7.4297107900000003E-3</v>
      </c>
      <c r="F7894" s="231">
        <v>1.1002833699999999E-3</v>
      </c>
      <c r="G7894" s="231">
        <v>1.6263263999999999E-3</v>
      </c>
      <c r="H7894" s="231">
        <v>4.7029470900000004E-3</v>
      </c>
    </row>
    <row r="7895" spans="1:8">
      <c r="A7895" s="227" t="s">
        <v>127</v>
      </c>
      <c r="B7895" s="227" t="s">
        <v>57</v>
      </c>
      <c r="C7895" s="227" t="s">
        <v>114</v>
      </c>
      <c r="D7895" s="230">
        <v>26993</v>
      </c>
      <c r="E7895" s="231">
        <v>4.9968743800000003E-3</v>
      </c>
      <c r="F7895" s="231">
        <v>1.0146686799999999E-3</v>
      </c>
      <c r="G7895" s="231">
        <v>7.5239819000000004E-4</v>
      </c>
      <c r="H7895" s="231">
        <v>3.2298070199999998E-3</v>
      </c>
    </row>
    <row r="7896" spans="1:8">
      <c r="A7896" s="227" t="s">
        <v>127</v>
      </c>
      <c r="B7896" s="227" t="s">
        <v>59</v>
      </c>
      <c r="C7896" s="227" t="s">
        <v>114</v>
      </c>
      <c r="D7896" s="230">
        <v>12951</v>
      </c>
      <c r="E7896" s="231">
        <v>4.6407628799999996E-3</v>
      </c>
      <c r="F7896" s="231">
        <v>9.3124041000000005E-4</v>
      </c>
      <c r="G7896" s="231">
        <v>6.6638973999999995E-4</v>
      </c>
      <c r="H7896" s="231">
        <v>3.04313224E-3</v>
      </c>
    </row>
    <row r="7897" spans="1:8">
      <c r="A7897" s="227" t="s">
        <v>127</v>
      </c>
      <c r="B7897" s="227" t="s">
        <v>60</v>
      </c>
      <c r="C7897" s="227" t="s">
        <v>114</v>
      </c>
      <c r="D7897" s="230">
        <v>5938</v>
      </c>
      <c r="E7897" s="231">
        <v>4.96715652E-3</v>
      </c>
      <c r="F7897" s="231">
        <v>1.1093157000000001E-3</v>
      </c>
      <c r="G7897" s="231">
        <v>7.2821523999999996E-4</v>
      </c>
      <c r="H7897" s="231">
        <v>3.1296251000000001E-3</v>
      </c>
    </row>
    <row r="7898" spans="1:8">
      <c r="A7898" s="227" t="s">
        <v>127</v>
      </c>
      <c r="B7898" s="227" t="s">
        <v>61</v>
      </c>
      <c r="C7898" s="227" t="s">
        <v>114</v>
      </c>
      <c r="D7898" s="230">
        <v>1440</v>
      </c>
      <c r="E7898" s="231">
        <v>6.1252489199999996E-3</v>
      </c>
      <c r="F7898" s="231">
        <v>1.3172177999999999E-3</v>
      </c>
      <c r="G7898" s="231">
        <v>8.4540549999999998E-4</v>
      </c>
      <c r="H7898" s="231">
        <v>3.9626251500000003E-3</v>
      </c>
    </row>
    <row r="7899" spans="1:8">
      <c r="A7899" s="227" t="s">
        <v>127</v>
      </c>
      <c r="B7899" s="227" t="s">
        <v>62</v>
      </c>
      <c r="C7899" s="227" t="s">
        <v>114</v>
      </c>
      <c r="D7899" s="230">
        <v>6664</v>
      </c>
      <c r="E7899" s="231">
        <v>5.4716050699999998E-3</v>
      </c>
      <c r="F7899" s="231">
        <v>1.02709289E-3</v>
      </c>
      <c r="G7899" s="231">
        <v>9.2100009999999998E-4</v>
      </c>
      <c r="H7899" s="231">
        <v>3.5235116000000002E-3</v>
      </c>
    </row>
    <row r="7900" spans="1:8">
      <c r="A7900" s="227" t="s">
        <v>127</v>
      </c>
      <c r="B7900" s="227" t="s">
        <v>57</v>
      </c>
      <c r="C7900" s="227" t="s">
        <v>115</v>
      </c>
      <c r="D7900" s="230">
        <v>40491</v>
      </c>
      <c r="E7900" s="231">
        <v>6.6619960299999998E-3</v>
      </c>
      <c r="F7900" s="231">
        <v>9.8470560999999995E-4</v>
      </c>
      <c r="G7900" s="231">
        <v>1.4249011599999999E-3</v>
      </c>
      <c r="H7900" s="231">
        <v>4.2522309899999996E-3</v>
      </c>
    </row>
    <row r="7901" spans="1:8">
      <c r="A7901" s="227" t="s">
        <v>127</v>
      </c>
      <c r="B7901" s="227" t="s">
        <v>59</v>
      </c>
      <c r="C7901" s="227" t="s">
        <v>115</v>
      </c>
      <c r="D7901" s="230">
        <v>16410</v>
      </c>
      <c r="E7901" s="231">
        <v>5.9955309400000004E-3</v>
      </c>
      <c r="F7901" s="231">
        <v>8.5418194000000001E-4</v>
      </c>
      <c r="G7901" s="231">
        <v>1.2819331999999999E-3</v>
      </c>
      <c r="H7901" s="231">
        <v>3.85924745E-3</v>
      </c>
    </row>
    <row r="7902" spans="1:8">
      <c r="A7902" s="227" t="s">
        <v>127</v>
      </c>
      <c r="B7902" s="227" t="s">
        <v>60</v>
      </c>
      <c r="C7902" s="227" t="s">
        <v>115</v>
      </c>
      <c r="D7902" s="230">
        <v>9379</v>
      </c>
      <c r="E7902" s="231">
        <v>6.4886880400000001E-3</v>
      </c>
      <c r="F7902" s="231">
        <v>9.9805664000000003E-4</v>
      </c>
      <c r="G7902" s="231">
        <v>1.3396232499999999E-3</v>
      </c>
      <c r="H7902" s="231">
        <v>4.1508274999999999E-3</v>
      </c>
    </row>
    <row r="7903" spans="1:8">
      <c r="A7903" s="227" t="s">
        <v>127</v>
      </c>
      <c r="B7903" s="227" t="s">
        <v>61</v>
      </c>
      <c r="C7903" s="227" t="s">
        <v>115</v>
      </c>
      <c r="D7903" s="230">
        <v>3610</v>
      </c>
      <c r="E7903" s="231">
        <v>7.9158200099999996E-3</v>
      </c>
      <c r="F7903" s="231">
        <v>1.267114E-3</v>
      </c>
      <c r="G7903" s="231">
        <v>1.6912829699999999E-3</v>
      </c>
      <c r="H7903" s="231">
        <v>4.9573391999999999E-3</v>
      </c>
    </row>
    <row r="7904" spans="1:8">
      <c r="A7904" s="227" t="s">
        <v>127</v>
      </c>
      <c r="B7904" s="227" t="s">
        <v>62</v>
      </c>
      <c r="C7904" s="227" t="s">
        <v>115</v>
      </c>
      <c r="D7904" s="230">
        <v>11092</v>
      </c>
      <c r="E7904" s="231">
        <v>7.3864680300000001E-3</v>
      </c>
      <c r="F7904" s="231">
        <v>1.07460641E-3</v>
      </c>
      <c r="G7904" s="231">
        <v>1.62182575E-3</v>
      </c>
      <c r="H7904" s="231">
        <v>4.6898872000000003E-3</v>
      </c>
    </row>
    <row r="7905" spans="1:8">
      <c r="A7905" s="227" t="s">
        <v>128</v>
      </c>
      <c r="B7905" s="227" t="s">
        <v>57</v>
      </c>
      <c r="C7905" s="227" t="s">
        <v>114</v>
      </c>
      <c r="D7905" s="230">
        <v>26897</v>
      </c>
      <c r="E7905" s="231">
        <v>4.9526668399999998E-3</v>
      </c>
      <c r="F7905" s="231">
        <v>9.8553494000000008E-4</v>
      </c>
      <c r="G7905" s="231">
        <v>7.2915567000000003E-4</v>
      </c>
      <c r="H7905" s="231">
        <v>3.2379757500000002E-3</v>
      </c>
    </row>
    <row r="7906" spans="1:8">
      <c r="A7906" s="227" t="s">
        <v>128</v>
      </c>
      <c r="B7906" s="227" t="s">
        <v>59</v>
      </c>
      <c r="C7906" s="227" t="s">
        <v>114</v>
      </c>
      <c r="D7906" s="230">
        <v>13069</v>
      </c>
      <c r="E7906" s="231">
        <v>4.6175620300000003E-3</v>
      </c>
      <c r="F7906" s="231">
        <v>9.0927971000000002E-4</v>
      </c>
      <c r="G7906" s="231">
        <v>6.5714395999999997E-4</v>
      </c>
      <c r="H7906" s="231">
        <v>3.0511378800000002E-3</v>
      </c>
    </row>
    <row r="7907" spans="1:8">
      <c r="A7907" s="227" t="s">
        <v>128</v>
      </c>
      <c r="B7907" s="227" t="s">
        <v>60</v>
      </c>
      <c r="C7907" s="227" t="s">
        <v>114</v>
      </c>
      <c r="D7907" s="230">
        <v>5929</v>
      </c>
      <c r="E7907" s="231">
        <v>4.8561603099999996E-3</v>
      </c>
      <c r="F7907" s="231">
        <v>1.0597859299999999E-3</v>
      </c>
      <c r="G7907" s="231">
        <v>6.9693900000000004E-4</v>
      </c>
      <c r="H7907" s="231">
        <v>3.0994349000000002E-3</v>
      </c>
    </row>
    <row r="7908" spans="1:8">
      <c r="A7908" s="227" t="s">
        <v>128</v>
      </c>
      <c r="B7908" s="227" t="s">
        <v>61</v>
      </c>
      <c r="C7908" s="227" t="s">
        <v>114</v>
      </c>
      <c r="D7908" s="230">
        <v>1394</v>
      </c>
      <c r="E7908" s="231">
        <v>5.9944236199999997E-3</v>
      </c>
      <c r="F7908" s="231">
        <v>1.29295004E-3</v>
      </c>
      <c r="G7908" s="231">
        <v>8.1617124999999995E-4</v>
      </c>
      <c r="H7908" s="231">
        <v>3.8853018499999999E-3</v>
      </c>
    </row>
    <row r="7909" spans="1:8">
      <c r="A7909" s="227" t="s">
        <v>128</v>
      </c>
      <c r="B7909" s="227" t="s">
        <v>62</v>
      </c>
      <c r="C7909" s="227" t="s">
        <v>114</v>
      </c>
      <c r="D7909" s="230">
        <v>6505</v>
      </c>
      <c r="E7909" s="231">
        <v>5.4906319599999998E-3</v>
      </c>
      <c r="F7909" s="231">
        <v>1.00518273E-3</v>
      </c>
      <c r="G7909" s="231">
        <v>8.8454904000000005E-4</v>
      </c>
      <c r="H7909" s="231">
        <v>3.6008997100000001E-3</v>
      </c>
    </row>
    <row r="7910" spans="1:8">
      <c r="A7910" s="227" t="s">
        <v>128</v>
      </c>
      <c r="B7910" s="227" t="s">
        <v>57</v>
      </c>
      <c r="C7910" s="227" t="s">
        <v>115</v>
      </c>
      <c r="D7910" s="230">
        <v>40401</v>
      </c>
      <c r="E7910" s="231">
        <v>6.6889975399999999E-3</v>
      </c>
      <c r="F7910" s="231">
        <v>9.6120625999999998E-4</v>
      </c>
      <c r="G7910" s="231">
        <v>1.3936757299999999E-3</v>
      </c>
      <c r="H7910" s="231">
        <v>4.3339457600000001E-3</v>
      </c>
    </row>
    <row r="7911" spans="1:8">
      <c r="A7911" s="227" t="s">
        <v>128</v>
      </c>
      <c r="B7911" s="227" t="s">
        <v>59</v>
      </c>
      <c r="C7911" s="227" t="s">
        <v>115</v>
      </c>
      <c r="D7911" s="230">
        <v>16698</v>
      </c>
      <c r="E7911" s="231">
        <v>6.0427775399999996E-3</v>
      </c>
      <c r="F7911" s="231">
        <v>8.3401861000000001E-4</v>
      </c>
      <c r="G7911" s="231">
        <v>1.27571808E-3</v>
      </c>
      <c r="H7911" s="231">
        <v>3.9328656999999996E-3</v>
      </c>
    </row>
    <row r="7912" spans="1:8">
      <c r="A7912" s="227" t="s">
        <v>128</v>
      </c>
      <c r="B7912" s="227" t="s">
        <v>60</v>
      </c>
      <c r="C7912" s="227" t="s">
        <v>115</v>
      </c>
      <c r="D7912" s="230">
        <v>9239</v>
      </c>
      <c r="E7912" s="231">
        <v>6.5119316199999996E-3</v>
      </c>
      <c r="F7912" s="231">
        <v>9.7422762000000005E-4</v>
      </c>
      <c r="G7912" s="231">
        <v>1.31624596E-3</v>
      </c>
      <c r="H7912" s="231">
        <v>4.2212871899999999E-3</v>
      </c>
    </row>
    <row r="7913" spans="1:8">
      <c r="A7913" s="227" t="s">
        <v>128</v>
      </c>
      <c r="B7913" s="227" t="s">
        <v>61</v>
      </c>
      <c r="C7913" s="227" t="s">
        <v>115</v>
      </c>
      <c r="D7913" s="230">
        <v>3883</v>
      </c>
      <c r="E7913" s="231">
        <v>8.0187197799999992E-3</v>
      </c>
      <c r="F7913" s="231">
        <v>1.2368876399999999E-3</v>
      </c>
      <c r="G7913" s="231">
        <v>1.64716964E-3</v>
      </c>
      <c r="H7913" s="231">
        <v>5.1345666300000002E-3</v>
      </c>
    </row>
    <row r="7914" spans="1:8">
      <c r="A7914" s="227" t="s">
        <v>128</v>
      </c>
      <c r="B7914" s="227" t="s">
        <v>62</v>
      </c>
      <c r="C7914" s="227" t="s">
        <v>115</v>
      </c>
      <c r="D7914" s="230">
        <v>10581</v>
      </c>
      <c r="E7914" s="231">
        <v>7.3754338000000001E-3</v>
      </c>
      <c r="F7914" s="231">
        <v>1.04938357E-3</v>
      </c>
      <c r="G7914" s="231">
        <v>1.5544085200000001E-3</v>
      </c>
      <c r="H7914" s="231">
        <v>4.7714541899999997E-3</v>
      </c>
    </row>
    <row r="7915" spans="1:8">
      <c r="A7915" s="227" t="s">
        <v>129</v>
      </c>
      <c r="B7915" s="227" t="s">
        <v>57</v>
      </c>
      <c r="C7915" s="227" t="s">
        <v>114</v>
      </c>
      <c r="D7915" s="230">
        <v>26256</v>
      </c>
      <c r="E7915" s="231">
        <v>5.00356949E-3</v>
      </c>
      <c r="F7915" s="231">
        <v>9.4886223999999999E-4</v>
      </c>
      <c r="G7915" s="231">
        <v>7.3005203000000001E-4</v>
      </c>
      <c r="H7915" s="231">
        <v>3.3246547399999999E-3</v>
      </c>
    </row>
    <row r="7916" spans="1:8">
      <c r="A7916" s="227" t="s">
        <v>129</v>
      </c>
      <c r="B7916" s="227" t="s">
        <v>59</v>
      </c>
      <c r="C7916" s="227" t="s">
        <v>114</v>
      </c>
      <c r="D7916" s="230">
        <v>12745</v>
      </c>
      <c r="E7916" s="231">
        <v>4.6064440100000003E-3</v>
      </c>
      <c r="F7916" s="231">
        <v>8.7349499E-4</v>
      </c>
      <c r="G7916" s="231">
        <v>6.5672335000000002E-4</v>
      </c>
      <c r="H7916" s="231">
        <v>3.0762251899999998E-3</v>
      </c>
    </row>
    <row r="7917" spans="1:8">
      <c r="A7917" s="227" t="s">
        <v>129</v>
      </c>
      <c r="B7917" s="227" t="s">
        <v>60</v>
      </c>
      <c r="C7917" s="227" t="s">
        <v>114</v>
      </c>
      <c r="D7917" s="230">
        <v>5530</v>
      </c>
      <c r="E7917" s="231">
        <v>4.91840777E-3</v>
      </c>
      <c r="F7917" s="231">
        <v>1.0138300399999999E-3</v>
      </c>
      <c r="G7917" s="231">
        <v>7.0178003000000004E-4</v>
      </c>
      <c r="H7917" s="231">
        <v>3.2027972099999999E-3</v>
      </c>
    </row>
    <row r="7918" spans="1:8">
      <c r="A7918" s="227" t="s">
        <v>129</v>
      </c>
      <c r="B7918" s="227" t="s">
        <v>61</v>
      </c>
      <c r="C7918" s="227" t="s">
        <v>114</v>
      </c>
      <c r="D7918" s="230">
        <v>1632</v>
      </c>
      <c r="E7918" s="231">
        <v>6.5378623099999998E-3</v>
      </c>
      <c r="F7918" s="231">
        <v>1.3160755299999999E-3</v>
      </c>
      <c r="G7918" s="231">
        <v>8.6940987999999998E-4</v>
      </c>
      <c r="H7918" s="231">
        <v>4.3523764099999999E-3</v>
      </c>
    </row>
    <row r="7919" spans="1:8">
      <c r="A7919" s="227" t="s">
        <v>129</v>
      </c>
      <c r="B7919" s="227" t="s">
        <v>62</v>
      </c>
      <c r="C7919" s="227" t="s">
        <v>114</v>
      </c>
      <c r="D7919" s="230">
        <v>6349</v>
      </c>
      <c r="E7919" s="231">
        <v>5.4805489699999996E-3</v>
      </c>
      <c r="F7919" s="231">
        <v>9.4917592000000003E-4</v>
      </c>
      <c r="G7919" s="231">
        <v>8.6605551000000004E-4</v>
      </c>
      <c r="H7919" s="231">
        <v>3.6653170600000002E-3</v>
      </c>
    </row>
    <row r="7920" spans="1:8">
      <c r="A7920" s="227" t="s">
        <v>129</v>
      </c>
      <c r="B7920" s="227" t="s">
        <v>57</v>
      </c>
      <c r="C7920" s="227" t="s">
        <v>115</v>
      </c>
      <c r="D7920" s="230">
        <v>40880</v>
      </c>
      <c r="E7920" s="231">
        <v>6.8487652900000003E-3</v>
      </c>
      <c r="F7920" s="231">
        <v>9.7243008000000004E-4</v>
      </c>
      <c r="G7920" s="231">
        <v>1.38481932E-3</v>
      </c>
      <c r="H7920" s="231">
        <v>4.4913531800000002E-3</v>
      </c>
    </row>
    <row r="7921" spans="1:8">
      <c r="A7921" s="227" t="s">
        <v>129</v>
      </c>
      <c r="B7921" s="227" t="s">
        <v>59</v>
      </c>
      <c r="C7921" s="227" t="s">
        <v>115</v>
      </c>
      <c r="D7921" s="230">
        <v>15979</v>
      </c>
      <c r="E7921" s="231">
        <v>6.0343644500000003E-3</v>
      </c>
      <c r="F7921" s="231">
        <v>8.3656506000000003E-4</v>
      </c>
      <c r="G7921" s="231">
        <v>1.24560525E-3</v>
      </c>
      <c r="H7921" s="231">
        <v>3.9520393900000002E-3</v>
      </c>
    </row>
    <row r="7922" spans="1:8">
      <c r="A7922" s="227" t="s">
        <v>129</v>
      </c>
      <c r="B7922" s="227" t="s">
        <v>60</v>
      </c>
      <c r="C7922" s="227" t="s">
        <v>115</v>
      </c>
      <c r="D7922" s="230">
        <v>9103</v>
      </c>
      <c r="E7922" s="231">
        <v>6.5924552900000002E-3</v>
      </c>
      <c r="F7922" s="231">
        <v>9.7302426999999996E-4</v>
      </c>
      <c r="G7922" s="231">
        <v>1.29866605E-3</v>
      </c>
      <c r="H7922" s="231">
        <v>4.3205648599999999E-3</v>
      </c>
    </row>
    <row r="7923" spans="1:8">
      <c r="A7923" s="227" t="s">
        <v>129</v>
      </c>
      <c r="B7923" s="227" t="s">
        <v>61</v>
      </c>
      <c r="C7923" s="227" t="s">
        <v>115</v>
      </c>
      <c r="D7923" s="230">
        <v>4930</v>
      </c>
      <c r="E7923" s="231">
        <v>8.5337242200000003E-3</v>
      </c>
      <c r="F7923" s="231">
        <v>1.2753993399999999E-3</v>
      </c>
      <c r="G7923" s="231">
        <v>1.6238376599999999E-3</v>
      </c>
      <c r="H7923" s="231">
        <v>5.6344069199999996E-3</v>
      </c>
    </row>
    <row r="7924" spans="1:8">
      <c r="A7924" s="227" t="s">
        <v>129</v>
      </c>
      <c r="B7924" s="227" t="s">
        <v>62</v>
      </c>
      <c r="C7924" s="227" t="s">
        <v>115</v>
      </c>
      <c r="D7924" s="230">
        <v>10868</v>
      </c>
      <c r="E7924" s="231">
        <v>7.49650666E-3</v>
      </c>
      <c r="F7924" s="231">
        <v>1.03425745E-3</v>
      </c>
      <c r="G7924" s="231">
        <v>1.5532398599999999E-3</v>
      </c>
      <c r="H7924" s="231">
        <v>4.9088289000000004E-3</v>
      </c>
    </row>
    <row r="7925" spans="1:8">
      <c r="A7925" s="227" t="s">
        <v>130</v>
      </c>
      <c r="B7925" s="227" t="s">
        <v>57</v>
      </c>
      <c r="C7925" s="227" t="s">
        <v>114</v>
      </c>
      <c r="D7925" s="230">
        <v>24575</v>
      </c>
      <c r="E7925" s="231">
        <v>4.9411116199999999E-3</v>
      </c>
      <c r="F7925" s="231">
        <v>9.3662187E-4</v>
      </c>
      <c r="G7925" s="231">
        <v>7.0306907000000001E-4</v>
      </c>
      <c r="H7925" s="231">
        <v>3.3014201999999999E-3</v>
      </c>
    </row>
    <row r="7926" spans="1:8">
      <c r="A7926" s="227" t="s">
        <v>130</v>
      </c>
      <c r="B7926" s="227" t="s">
        <v>59</v>
      </c>
      <c r="C7926" s="227" t="s">
        <v>114</v>
      </c>
      <c r="D7926" s="230">
        <v>12275</v>
      </c>
      <c r="E7926" s="231">
        <v>4.56662965E-3</v>
      </c>
      <c r="F7926" s="231">
        <v>8.7387676999999995E-4</v>
      </c>
      <c r="G7926" s="231">
        <v>6.3288332999999997E-4</v>
      </c>
      <c r="H7926" s="231">
        <v>3.0598690799999999E-3</v>
      </c>
    </row>
    <row r="7927" spans="1:8">
      <c r="A7927" s="227" t="s">
        <v>130</v>
      </c>
      <c r="B7927" s="227" t="s">
        <v>60</v>
      </c>
      <c r="C7927" s="227" t="s">
        <v>114</v>
      </c>
      <c r="D7927" s="230">
        <v>5141</v>
      </c>
      <c r="E7927" s="231">
        <v>4.8970645699999999E-3</v>
      </c>
      <c r="F7927" s="231">
        <v>1.02384717E-3</v>
      </c>
      <c r="G7927" s="231">
        <v>6.7864664000000002E-4</v>
      </c>
      <c r="H7927" s="231">
        <v>3.1945702800000001E-3</v>
      </c>
    </row>
    <row r="7928" spans="1:8">
      <c r="A7928" s="227" t="s">
        <v>130</v>
      </c>
      <c r="B7928" s="227" t="s">
        <v>61</v>
      </c>
      <c r="C7928" s="227" t="s">
        <v>114</v>
      </c>
      <c r="D7928" s="230">
        <v>1360</v>
      </c>
      <c r="E7928" s="231">
        <v>6.2389107699999998E-3</v>
      </c>
      <c r="F7928" s="231">
        <v>1.24048519E-3</v>
      </c>
      <c r="G7928" s="231">
        <v>8.5364730000000002E-4</v>
      </c>
      <c r="H7928" s="231">
        <v>4.1447778099999999E-3</v>
      </c>
    </row>
    <row r="7929" spans="1:8">
      <c r="A7929" s="227" t="s">
        <v>130</v>
      </c>
      <c r="B7929" s="227" t="s">
        <v>62</v>
      </c>
      <c r="C7929" s="227" t="s">
        <v>114</v>
      </c>
      <c r="D7929" s="230">
        <v>5799</v>
      </c>
      <c r="E7929" s="231">
        <v>5.4684793199999996E-3</v>
      </c>
      <c r="F7929" s="231">
        <v>9.2084618000000005E-4</v>
      </c>
      <c r="G7929" s="231">
        <v>8.3797150000000003E-4</v>
      </c>
      <c r="H7929" s="231">
        <v>3.7096611399999998E-3</v>
      </c>
    </row>
    <row r="7930" spans="1:8">
      <c r="A7930" s="227" t="s">
        <v>130</v>
      </c>
      <c r="B7930" s="227" t="s">
        <v>57</v>
      </c>
      <c r="C7930" s="227" t="s">
        <v>115</v>
      </c>
      <c r="D7930" s="230">
        <v>37438</v>
      </c>
      <c r="E7930" s="231">
        <v>6.78064654E-3</v>
      </c>
      <c r="F7930" s="231">
        <v>9.5240989999999996E-4</v>
      </c>
      <c r="G7930" s="231">
        <v>1.3606416399999999E-3</v>
      </c>
      <c r="H7930" s="231">
        <v>4.4674322100000004E-3</v>
      </c>
    </row>
    <row r="7931" spans="1:8">
      <c r="A7931" s="227" t="s">
        <v>130</v>
      </c>
      <c r="B7931" s="227" t="s">
        <v>59</v>
      </c>
      <c r="C7931" s="227" t="s">
        <v>115</v>
      </c>
      <c r="D7931" s="230">
        <v>15072</v>
      </c>
      <c r="E7931" s="231">
        <v>6.0636603900000004E-3</v>
      </c>
      <c r="F7931" s="231">
        <v>8.2875630000000004E-4</v>
      </c>
      <c r="G7931" s="231">
        <v>1.21733325E-3</v>
      </c>
      <c r="H7931" s="231">
        <v>4.0174083299999996E-3</v>
      </c>
    </row>
    <row r="7932" spans="1:8">
      <c r="A7932" s="227" t="s">
        <v>130</v>
      </c>
      <c r="B7932" s="227" t="s">
        <v>60</v>
      </c>
      <c r="C7932" s="227" t="s">
        <v>115</v>
      </c>
      <c r="D7932" s="230">
        <v>8641</v>
      </c>
      <c r="E7932" s="231">
        <v>6.6222466799999999E-3</v>
      </c>
      <c r="F7932" s="231">
        <v>9.6523012000000004E-4</v>
      </c>
      <c r="G7932" s="231">
        <v>1.29826637E-3</v>
      </c>
      <c r="H7932" s="231">
        <v>4.3585595100000003E-3</v>
      </c>
    </row>
    <row r="7933" spans="1:8">
      <c r="A7933" s="227" t="s">
        <v>130</v>
      </c>
      <c r="B7933" s="227" t="s">
        <v>61</v>
      </c>
      <c r="C7933" s="227" t="s">
        <v>115</v>
      </c>
      <c r="D7933" s="230">
        <v>3862</v>
      </c>
      <c r="E7933" s="231">
        <v>8.2171547900000003E-3</v>
      </c>
      <c r="F7933" s="231">
        <v>1.24060144E-3</v>
      </c>
      <c r="G7933" s="231">
        <v>1.57421768E-3</v>
      </c>
      <c r="H7933" s="231">
        <v>5.4022482899999998E-3</v>
      </c>
    </row>
    <row r="7934" spans="1:8">
      <c r="A7934" s="227" t="s">
        <v>130</v>
      </c>
      <c r="B7934" s="227" t="s">
        <v>62</v>
      </c>
      <c r="C7934" s="227" t="s">
        <v>115</v>
      </c>
      <c r="D7934" s="230">
        <v>9863</v>
      </c>
      <c r="E7934" s="231">
        <v>7.4525874799999999E-3</v>
      </c>
      <c r="F7934" s="231">
        <v>1.01729199E-3</v>
      </c>
      <c r="G7934" s="231">
        <v>1.55065461E-3</v>
      </c>
      <c r="H7934" s="231">
        <v>4.8844725900000002E-3</v>
      </c>
    </row>
    <row r="7935" spans="1:8">
      <c r="A7935" s="227" t="s">
        <v>131</v>
      </c>
      <c r="B7935" s="227" t="s">
        <v>57</v>
      </c>
      <c r="C7935" s="227" t="s">
        <v>114</v>
      </c>
      <c r="D7935" s="230">
        <v>22374</v>
      </c>
      <c r="E7935" s="231">
        <v>4.8267543800000002E-3</v>
      </c>
      <c r="F7935" s="231">
        <v>9.2055868999999999E-4</v>
      </c>
      <c r="G7935" s="231">
        <v>7.0205058000000003E-4</v>
      </c>
      <c r="H7935" s="231">
        <v>3.20414462E-3</v>
      </c>
    </row>
    <row r="7936" spans="1:8">
      <c r="A7936" s="227" t="s">
        <v>131</v>
      </c>
      <c r="B7936" s="227" t="s">
        <v>59</v>
      </c>
      <c r="C7936" s="227" t="s">
        <v>114</v>
      </c>
      <c r="D7936" s="230">
        <v>11594</v>
      </c>
      <c r="E7936" s="231">
        <v>4.4710843399999997E-3</v>
      </c>
      <c r="F7936" s="231">
        <v>8.6948484999999998E-4</v>
      </c>
      <c r="G7936" s="231">
        <v>6.3338632000000002E-4</v>
      </c>
      <c r="H7936" s="231">
        <v>2.9682126799999999E-3</v>
      </c>
    </row>
    <row r="7937" spans="1:8">
      <c r="A7937" s="227" t="s">
        <v>131</v>
      </c>
      <c r="B7937" s="227" t="s">
        <v>60</v>
      </c>
      <c r="C7937" s="227" t="s">
        <v>114</v>
      </c>
      <c r="D7937" s="230">
        <v>4298</v>
      </c>
      <c r="E7937" s="231">
        <v>4.8066497000000003E-3</v>
      </c>
      <c r="F7937" s="231">
        <v>9.8766575000000002E-4</v>
      </c>
      <c r="G7937" s="231">
        <v>6.7743855000000001E-4</v>
      </c>
      <c r="H7937" s="231">
        <v>3.1415449199999998E-3</v>
      </c>
    </row>
    <row r="7938" spans="1:8">
      <c r="A7938" s="227" t="s">
        <v>131</v>
      </c>
      <c r="B7938" s="227" t="s">
        <v>61</v>
      </c>
      <c r="C7938" s="227" t="s">
        <v>114</v>
      </c>
      <c r="D7938" s="230">
        <v>1354</v>
      </c>
      <c r="E7938" s="231">
        <v>6.2282534900000002E-3</v>
      </c>
      <c r="F7938" s="231">
        <v>1.2147561E-3</v>
      </c>
      <c r="G7938" s="231">
        <v>8.4577051000000005E-4</v>
      </c>
      <c r="H7938" s="231">
        <v>4.1677263800000003E-3</v>
      </c>
    </row>
    <row r="7939" spans="1:8">
      <c r="A7939" s="227" t="s">
        <v>131</v>
      </c>
      <c r="B7939" s="227" t="s">
        <v>62</v>
      </c>
      <c r="C7939" s="227" t="s">
        <v>114</v>
      </c>
      <c r="D7939" s="230">
        <v>5128</v>
      </c>
      <c r="E7939" s="231">
        <v>5.2776940300000002E-3</v>
      </c>
      <c r="F7939" s="231">
        <v>9.0210720000000004E-4</v>
      </c>
      <c r="G7939" s="231">
        <v>8.3997553999999998E-4</v>
      </c>
      <c r="H7939" s="231">
        <v>3.5356108000000001E-3</v>
      </c>
    </row>
    <row r="7940" spans="1:8">
      <c r="A7940" s="227" t="s">
        <v>131</v>
      </c>
      <c r="B7940" s="227" t="s">
        <v>57</v>
      </c>
      <c r="C7940" s="227" t="s">
        <v>115</v>
      </c>
      <c r="D7940" s="230">
        <v>34622</v>
      </c>
      <c r="E7940" s="231">
        <v>6.6964493900000003E-3</v>
      </c>
      <c r="F7940" s="231">
        <v>9.3033207000000001E-4</v>
      </c>
      <c r="G7940" s="231">
        <v>1.3944744399999999E-3</v>
      </c>
      <c r="H7940" s="231">
        <v>4.3714725799999998E-3</v>
      </c>
    </row>
    <row r="7941" spans="1:8">
      <c r="A7941" s="227" t="s">
        <v>131</v>
      </c>
      <c r="B7941" s="227" t="s">
        <v>59</v>
      </c>
      <c r="C7941" s="227" t="s">
        <v>115</v>
      </c>
      <c r="D7941" s="230">
        <v>14626</v>
      </c>
      <c r="E7941" s="231">
        <v>5.9235508900000004E-3</v>
      </c>
      <c r="F7941" s="231">
        <v>8.0694442999999999E-4</v>
      </c>
      <c r="G7941" s="231">
        <v>1.2388253100000001E-3</v>
      </c>
      <c r="H7941" s="231">
        <v>3.8776152799999998E-3</v>
      </c>
    </row>
    <row r="7942" spans="1:8">
      <c r="A7942" s="227" t="s">
        <v>131</v>
      </c>
      <c r="B7942" s="227" t="s">
        <v>60</v>
      </c>
      <c r="C7942" s="227" t="s">
        <v>115</v>
      </c>
      <c r="D7942" s="230">
        <v>7295</v>
      </c>
      <c r="E7942" s="231">
        <v>6.6549670100000003E-3</v>
      </c>
      <c r="F7942" s="231">
        <v>9.3277175999999999E-4</v>
      </c>
      <c r="G7942" s="231">
        <v>1.3456496800000001E-3</v>
      </c>
      <c r="H7942" s="231">
        <v>4.3762991700000003E-3</v>
      </c>
    </row>
    <row r="7943" spans="1:8">
      <c r="A7943" s="227" t="s">
        <v>131</v>
      </c>
      <c r="B7943" s="227" t="s">
        <v>61</v>
      </c>
      <c r="C7943" s="227" t="s">
        <v>115</v>
      </c>
      <c r="D7943" s="230">
        <v>3976</v>
      </c>
      <c r="E7943" s="231">
        <v>8.2375762600000006E-3</v>
      </c>
      <c r="F7943" s="231">
        <v>1.24842783E-3</v>
      </c>
      <c r="G7943" s="231">
        <v>1.6866561599999999E-3</v>
      </c>
      <c r="H7943" s="231">
        <v>5.3024364799999996E-3</v>
      </c>
    </row>
    <row r="7944" spans="1:8">
      <c r="A7944" s="227" t="s">
        <v>131</v>
      </c>
      <c r="B7944" s="227" t="s">
        <v>62</v>
      </c>
      <c r="C7944" s="227" t="s">
        <v>115</v>
      </c>
      <c r="D7944" s="230">
        <v>8725</v>
      </c>
      <c r="E7944" s="231">
        <v>7.3244731200000001E-3</v>
      </c>
      <c r="F7944" s="231">
        <v>9.9017405999999989E-4</v>
      </c>
      <c r="G7944" s="231">
        <v>1.56306884E-3</v>
      </c>
      <c r="H7944" s="231">
        <v>4.7710639099999997E-3</v>
      </c>
    </row>
    <row r="7945" spans="1:8">
      <c r="A7945" s="227" t="s">
        <v>132</v>
      </c>
      <c r="B7945" s="227" t="s">
        <v>57</v>
      </c>
      <c r="C7945" s="227" t="s">
        <v>114</v>
      </c>
      <c r="D7945" s="230">
        <v>22575</v>
      </c>
      <c r="E7945" s="231">
        <v>4.9706239100000002E-3</v>
      </c>
      <c r="F7945" s="231">
        <v>9.2550784000000001E-4</v>
      </c>
      <c r="G7945" s="231">
        <v>6.8361764000000002E-4</v>
      </c>
      <c r="H7945" s="231">
        <v>3.3614979599999998E-3</v>
      </c>
    </row>
    <row r="7946" spans="1:8">
      <c r="A7946" s="227" t="s">
        <v>132</v>
      </c>
      <c r="B7946" s="227" t="s">
        <v>59</v>
      </c>
      <c r="C7946" s="227" t="s">
        <v>114</v>
      </c>
      <c r="D7946" s="230">
        <v>11442</v>
      </c>
      <c r="E7946" s="231">
        <v>4.6152533400000001E-3</v>
      </c>
      <c r="F7946" s="231">
        <v>8.6839519E-4</v>
      </c>
      <c r="G7946" s="231">
        <v>6.2470338E-4</v>
      </c>
      <c r="H7946" s="231">
        <v>3.12215429E-3</v>
      </c>
    </row>
    <row r="7947" spans="1:8">
      <c r="A7947" s="227" t="s">
        <v>132</v>
      </c>
      <c r="B7947" s="227" t="s">
        <v>60</v>
      </c>
      <c r="C7947" s="227" t="s">
        <v>114</v>
      </c>
      <c r="D7947" s="230">
        <v>4574</v>
      </c>
      <c r="E7947" s="231">
        <v>4.9209777199999997E-3</v>
      </c>
      <c r="F7947" s="231">
        <v>9.997527899999999E-4</v>
      </c>
      <c r="G7947" s="231">
        <v>6.5381349000000004E-4</v>
      </c>
      <c r="H7947" s="231">
        <v>3.2674109800000001E-3</v>
      </c>
    </row>
    <row r="7948" spans="1:8">
      <c r="A7948" s="227" t="s">
        <v>132</v>
      </c>
      <c r="B7948" s="227" t="s">
        <v>61</v>
      </c>
      <c r="C7948" s="227" t="s">
        <v>114</v>
      </c>
      <c r="D7948" s="230">
        <v>1296</v>
      </c>
      <c r="E7948" s="231">
        <v>6.2037213200000002E-3</v>
      </c>
      <c r="F7948" s="231">
        <v>1.2483833100000001E-3</v>
      </c>
      <c r="G7948" s="231">
        <v>7.8261613E-4</v>
      </c>
      <c r="H7948" s="231">
        <v>4.1727213800000001E-3</v>
      </c>
    </row>
    <row r="7949" spans="1:8">
      <c r="A7949" s="227" t="s">
        <v>132</v>
      </c>
      <c r="B7949" s="227" t="s">
        <v>62</v>
      </c>
      <c r="C7949" s="227" t="s">
        <v>114</v>
      </c>
      <c r="D7949" s="230">
        <v>5263</v>
      </c>
      <c r="E7949" s="231">
        <v>5.4827154000000001E-3</v>
      </c>
      <c r="F7949" s="231">
        <v>9.0564081999999996E-4</v>
      </c>
      <c r="G7949" s="231">
        <v>8.1322415999999999E-4</v>
      </c>
      <c r="H7949" s="231">
        <v>3.7638499500000002E-3</v>
      </c>
    </row>
    <row r="7950" spans="1:8">
      <c r="A7950" s="227" t="s">
        <v>132</v>
      </c>
      <c r="B7950" s="227" t="s">
        <v>57</v>
      </c>
      <c r="C7950" s="227" t="s">
        <v>115</v>
      </c>
      <c r="D7950" s="230">
        <v>35797</v>
      </c>
      <c r="E7950" s="231">
        <v>6.8672677600000002E-3</v>
      </c>
      <c r="F7950" s="231">
        <v>9.4593854999999998E-4</v>
      </c>
      <c r="G7950" s="231">
        <v>1.33919485E-3</v>
      </c>
      <c r="H7950" s="231">
        <v>4.5819725399999997E-3</v>
      </c>
    </row>
    <row r="7951" spans="1:8">
      <c r="A7951" s="227" t="s">
        <v>132</v>
      </c>
      <c r="B7951" s="227" t="s">
        <v>59</v>
      </c>
      <c r="C7951" s="227" t="s">
        <v>115</v>
      </c>
      <c r="D7951" s="230">
        <v>14964</v>
      </c>
      <c r="E7951" s="231">
        <v>6.1038882899999997E-3</v>
      </c>
      <c r="F7951" s="231">
        <v>8.1053687000000004E-4</v>
      </c>
      <c r="G7951" s="231">
        <v>1.1862302E-3</v>
      </c>
      <c r="H7951" s="231">
        <v>4.1069699100000001E-3</v>
      </c>
    </row>
    <row r="7952" spans="1:8">
      <c r="A7952" s="227" t="s">
        <v>132</v>
      </c>
      <c r="B7952" s="227" t="s">
        <v>60</v>
      </c>
      <c r="C7952" s="227" t="s">
        <v>115</v>
      </c>
      <c r="D7952" s="230">
        <v>8023</v>
      </c>
      <c r="E7952" s="231">
        <v>6.8033928400000002E-3</v>
      </c>
      <c r="F7952" s="231">
        <v>9.5859506999999996E-4</v>
      </c>
      <c r="G7952" s="231">
        <v>1.3133246400000001E-3</v>
      </c>
      <c r="H7952" s="231">
        <v>4.5312663500000003E-3</v>
      </c>
    </row>
    <row r="7953" spans="1:8">
      <c r="A7953" s="227" t="s">
        <v>132</v>
      </c>
      <c r="B7953" s="227" t="s">
        <v>61</v>
      </c>
      <c r="C7953" s="227" t="s">
        <v>115</v>
      </c>
      <c r="D7953" s="230">
        <v>3599</v>
      </c>
      <c r="E7953" s="231">
        <v>8.4235105300000009E-3</v>
      </c>
      <c r="F7953" s="231">
        <v>1.28671585E-3</v>
      </c>
      <c r="G7953" s="231">
        <v>1.6197880500000001E-3</v>
      </c>
      <c r="H7953" s="231">
        <v>5.5169321899999997E-3</v>
      </c>
    </row>
    <row r="7954" spans="1:8">
      <c r="A7954" s="227" t="s">
        <v>132</v>
      </c>
      <c r="B7954" s="227" t="s">
        <v>62</v>
      </c>
      <c r="C7954" s="227" t="s">
        <v>115</v>
      </c>
      <c r="D7954" s="230">
        <v>9211</v>
      </c>
      <c r="E7954" s="231">
        <v>7.5550064500000003E-3</v>
      </c>
      <c r="F7954" s="231">
        <v>1.02173379E-3</v>
      </c>
      <c r="G7954" s="231">
        <v>1.50059587E-3</v>
      </c>
      <c r="H7954" s="231">
        <v>5.0325029200000001E-3</v>
      </c>
    </row>
    <row r="7955" spans="1:8">
      <c r="A7955" s="227" t="s">
        <v>133</v>
      </c>
      <c r="B7955" s="227" t="s">
        <v>57</v>
      </c>
      <c r="C7955" s="227" t="s">
        <v>114</v>
      </c>
      <c r="D7955" s="230">
        <v>23194</v>
      </c>
      <c r="E7955" s="231">
        <v>5.1411866000000001E-3</v>
      </c>
      <c r="F7955" s="231">
        <v>9.977928300000001E-4</v>
      </c>
      <c r="G7955" s="231">
        <v>6.8281324000000001E-4</v>
      </c>
      <c r="H7955" s="231">
        <v>3.4593020800000002E-3</v>
      </c>
    </row>
    <row r="7956" spans="1:8">
      <c r="A7956" s="227" t="s">
        <v>133</v>
      </c>
      <c r="B7956" s="227" t="s">
        <v>59</v>
      </c>
      <c r="C7956" s="227" t="s">
        <v>114</v>
      </c>
      <c r="D7956" s="230">
        <v>11306</v>
      </c>
      <c r="E7956" s="231">
        <v>4.69856914E-3</v>
      </c>
      <c r="F7956" s="231">
        <v>9.2071601999999995E-4</v>
      </c>
      <c r="G7956" s="231">
        <v>6.1565020999999995E-4</v>
      </c>
      <c r="H7956" s="231">
        <v>3.1608828699999998E-3</v>
      </c>
    </row>
    <row r="7957" spans="1:8">
      <c r="A7957" s="227" t="s">
        <v>133</v>
      </c>
      <c r="B7957" s="227" t="s">
        <v>60</v>
      </c>
      <c r="C7957" s="227" t="s">
        <v>114</v>
      </c>
      <c r="D7957" s="230">
        <v>4848</v>
      </c>
      <c r="E7957" s="231">
        <v>5.0454103399999997E-3</v>
      </c>
      <c r="F7957" s="231">
        <v>1.0589368200000001E-3</v>
      </c>
      <c r="G7957" s="231">
        <v>6.5413308999999996E-4</v>
      </c>
      <c r="H7957" s="231">
        <v>3.33115102E-3</v>
      </c>
    </row>
    <row r="7958" spans="1:8">
      <c r="A7958" s="227" t="s">
        <v>133</v>
      </c>
      <c r="B7958" s="227" t="s">
        <v>61</v>
      </c>
      <c r="C7958" s="227" t="s">
        <v>114</v>
      </c>
      <c r="D7958" s="230">
        <v>1708</v>
      </c>
      <c r="E7958" s="231">
        <v>7.0100870900000004E-3</v>
      </c>
      <c r="F7958" s="231">
        <v>1.4288354599999999E-3</v>
      </c>
      <c r="G7958" s="231">
        <v>8.1303102999999996E-4</v>
      </c>
      <c r="H7958" s="231">
        <v>4.76764414E-3</v>
      </c>
    </row>
    <row r="7959" spans="1:8">
      <c r="A7959" s="227" t="s">
        <v>133</v>
      </c>
      <c r="B7959" s="227" t="s">
        <v>62</v>
      </c>
      <c r="C7959" s="227" t="s">
        <v>114</v>
      </c>
      <c r="D7959" s="230">
        <v>5332</v>
      </c>
      <c r="E7959" s="231">
        <v>5.5681322399999999E-3</v>
      </c>
      <c r="F7959" s="231">
        <v>9.6755718999999997E-4</v>
      </c>
      <c r="G7959" s="231">
        <v>8.0959018000000005E-4</v>
      </c>
      <c r="H7959" s="231">
        <v>3.7894888E-3</v>
      </c>
    </row>
    <row r="7960" spans="1:8">
      <c r="A7960" s="227" t="s">
        <v>133</v>
      </c>
      <c r="B7960" s="227" t="s">
        <v>57</v>
      </c>
      <c r="C7960" s="227" t="s">
        <v>115</v>
      </c>
      <c r="D7960" s="230">
        <v>38060</v>
      </c>
      <c r="E7960" s="231">
        <v>7.16603572E-3</v>
      </c>
      <c r="F7960" s="231">
        <v>9.9118721999999992E-4</v>
      </c>
      <c r="G7960" s="231">
        <v>1.3135318799999999E-3</v>
      </c>
      <c r="H7960" s="231">
        <v>4.8608812799999998E-3</v>
      </c>
    </row>
    <row r="7961" spans="1:8">
      <c r="A7961" s="227" t="s">
        <v>133</v>
      </c>
      <c r="B7961" s="227" t="s">
        <v>59</v>
      </c>
      <c r="C7961" s="227" t="s">
        <v>115</v>
      </c>
      <c r="D7961" s="230">
        <v>14740</v>
      </c>
      <c r="E7961" s="231">
        <v>6.2271601999999999E-3</v>
      </c>
      <c r="F7961" s="231">
        <v>8.6549079999999996E-4</v>
      </c>
      <c r="G7961" s="231">
        <v>1.16174155E-3</v>
      </c>
      <c r="H7961" s="231">
        <v>4.1994656600000003E-3</v>
      </c>
    </row>
    <row r="7962" spans="1:8">
      <c r="A7962" s="227" t="s">
        <v>133</v>
      </c>
      <c r="B7962" s="227" t="s">
        <v>60</v>
      </c>
      <c r="C7962" s="227" t="s">
        <v>115</v>
      </c>
      <c r="D7962" s="230">
        <v>8294</v>
      </c>
      <c r="E7962" s="231">
        <v>6.8906486200000002E-3</v>
      </c>
      <c r="F7962" s="231">
        <v>9.6111538999999998E-4</v>
      </c>
      <c r="G7962" s="231">
        <v>1.2431465799999999E-3</v>
      </c>
      <c r="H7962" s="231">
        <v>4.6858782200000001E-3</v>
      </c>
    </row>
    <row r="7963" spans="1:8">
      <c r="A7963" s="227" t="s">
        <v>133</v>
      </c>
      <c r="B7963" s="227" t="s">
        <v>61</v>
      </c>
      <c r="C7963" s="227" t="s">
        <v>115</v>
      </c>
      <c r="D7963" s="230">
        <v>5388</v>
      </c>
      <c r="E7963" s="231">
        <v>9.1864549100000008E-3</v>
      </c>
      <c r="F7963" s="231">
        <v>1.2896025100000001E-3</v>
      </c>
      <c r="G7963" s="231">
        <v>1.5531876499999999E-3</v>
      </c>
      <c r="H7963" s="231">
        <v>6.3434709400000001E-3</v>
      </c>
    </row>
    <row r="7964" spans="1:8">
      <c r="A7964" s="227" t="s">
        <v>133</v>
      </c>
      <c r="B7964" s="227" t="s">
        <v>62</v>
      </c>
      <c r="C7964" s="227" t="s">
        <v>115</v>
      </c>
      <c r="D7964" s="230">
        <v>9638</v>
      </c>
      <c r="E7964" s="231">
        <v>7.7094126799999996E-3</v>
      </c>
      <c r="F7964" s="231">
        <v>1.0424758199999999E-3</v>
      </c>
      <c r="G7964" s="231">
        <v>1.47226809E-3</v>
      </c>
      <c r="H7964" s="231">
        <v>5.1942023499999997E-3</v>
      </c>
    </row>
    <row r="7965" spans="1:8">
      <c r="A7965" s="227" t="s">
        <v>134</v>
      </c>
      <c r="B7965" s="227" t="s">
        <v>57</v>
      </c>
      <c r="C7965" s="227" t="s">
        <v>114</v>
      </c>
      <c r="D7965" s="230">
        <v>21550</v>
      </c>
      <c r="E7965" s="231">
        <v>5.05226462E-3</v>
      </c>
      <c r="F7965" s="231">
        <v>9.7967933999999995E-4</v>
      </c>
      <c r="G7965" s="231">
        <v>6.7476934999999999E-4</v>
      </c>
      <c r="H7965" s="231">
        <v>3.3962616800000001E-3</v>
      </c>
    </row>
    <row r="7966" spans="1:8">
      <c r="A7966" s="227" t="s">
        <v>134</v>
      </c>
      <c r="B7966" s="227" t="s">
        <v>59</v>
      </c>
      <c r="C7966" s="227" t="s">
        <v>114</v>
      </c>
      <c r="D7966" s="230">
        <v>10675</v>
      </c>
      <c r="E7966" s="231">
        <v>4.69003467E-3</v>
      </c>
      <c r="F7966" s="231">
        <v>9.1802061999999999E-4</v>
      </c>
      <c r="G7966" s="231">
        <v>6.1208450999999996E-4</v>
      </c>
      <c r="H7966" s="231">
        <v>3.1583417699999998E-3</v>
      </c>
    </row>
    <row r="7967" spans="1:8">
      <c r="A7967" s="227" t="s">
        <v>134</v>
      </c>
      <c r="B7967" s="227" t="s">
        <v>60</v>
      </c>
      <c r="C7967" s="227" t="s">
        <v>114</v>
      </c>
      <c r="D7967" s="230">
        <v>4587</v>
      </c>
      <c r="E7967" s="231">
        <v>4.9953317699999999E-3</v>
      </c>
      <c r="F7967" s="231">
        <v>1.0354643100000001E-3</v>
      </c>
      <c r="G7967" s="231">
        <v>6.3838551999999998E-4</v>
      </c>
      <c r="H7967" s="231">
        <v>3.3199927599999999E-3</v>
      </c>
    </row>
    <row r="7968" spans="1:8">
      <c r="A7968" s="227" t="s">
        <v>134</v>
      </c>
      <c r="B7968" s="227" t="s">
        <v>61</v>
      </c>
      <c r="C7968" s="227" t="s">
        <v>114</v>
      </c>
      <c r="D7968" s="230">
        <v>1128</v>
      </c>
      <c r="E7968" s="231">
        <v>6.2203770999999996E-3</v>
      </c>
      <c r="F7968" s="231">
        <v>1.25950118E-3</v>
      </c>
      <c r="G7968" s="231">
        <v>7.5540304999999999E-4</v>
      </c>
      <c r="H7968" s="231">
        <v>4.2044155599999999E-3</v>
      </c>
    </row>
    <row r="7969" spans="1:8">
      <c r="A7969" s="227" t="s">
        <v>134</v>
      </c>
      <c r="B7969" s="227" t="s">
        <v>62</v>
      </c>
      <c r="C7969" s="227" t="s">
        <v>114</v>
      </c>
      <c r="D7969" s="230">
        <v>5160</v>
      </c>
      <c r="E7969" s="231">
        <v>5.5969012199999996E-3</v>
      </c>
      <c r="F7969" s="231">
        <v>9.9647818000000001E-4</v>
      </c>
      <c r="G7969" s="231">
        <v>8.1916830999999996E-4</v>
      </c>
      <c r="H7969" s="231">
        <v>3.7796033700000001E-3</v>
      </c>
    </row>
    <row r="7970" spans="1:8">
      <c r="A7970" s="227" t="s">
        <v>134</v>
      </c>
      <c r="B7970" s="227" t="s">
        <v>57</v>
      </c>
      <c r="C7970" s="227" t="s">
        <v>115</v>
      </c>
      <c r="D7970" s="230">
        <v>35092</v>
      </c>
      <c r="E7970" s="231">
        <v>7.0460039699999999E-3</v>
      </c>
      <c r="F7970" s="231">
        <v>9.8096915999999995E-4</v>
      </c>
      <c r="G7970" s="231">
        <v>1.2834953799999999E-3</v>
      </c>
      <c r="H7970" s="231">
        <v>4.7809808899999997E-3</v>
      </c>
    </row>
    <row r="7971" spans="1:8">
      <c r="A7971" s="227" t="s">
        <v>134</v>
      </c>
      <c r="B7971" s="227" t="s">
        <v>59</v>
      </c>
      <c r="C7971" s="227" t="s">
        <v>115</v>
      </c>
      <c r="D7971" s="230">
        <v>14102</v>
      </c>
      <c r="E7971" s="231">
        <v>6.2339854799999999E-3</v>
      </c>
      <c r="F7971" s="231">
        <v>8.6605516999999999E-4</v>
      </c>
      <c r="G7971" s="231">
        <v>1.13782513E-3</v>
      </c>
      <c r="H7971" s="231">
        <v>4.2295679299999998E-3</v>
      </c>
    </row>
    <row r="7972" spans="1:8">
      <c r="A7972" s="227" t="s">
        <v>134</v>
      </c>
      <c r="B7972" s="227" t="s">
        <v>60</v>
      </c>
      <c r="C7972" s="227" t="s">
        <v>115</v>
      </c>
      <c r="D7972" s="230">
        <v>8253</v>
      </c>
      <c r="E7972" s="231">
        <v>7.0045303800000003E-3</v>
      </c>
      <c r="F7972" s="231">
        <v>9.7394975000000003E-4</v>
      </c>
      <c r="G7972" s="231">
        <v>1.2458542399999999E-3</v>
      </c>
      <c r="H7972" s="231">
        <v>4.7840219000000002E-3</v>
      </c>
    </row>
    <row r="7973" spans="1:8">
      <c r="A7973" s="227" t="s">
        <v>134</v>
      </c>
      <c r="B7973" s="227" t="s">
        <v>61</v>
      </c>
      <c r="C7973" s="227" t="s">
        <v>115</v>
      </c>
      <c r="D7973" s="230">
        <v>3185</v>
      </c>
      <c r="E7973" s="231">
        <v>8.4400180699999994E-3</v>
      </c>
      <c r="F7973" s="231">
        <v>1.2789549300000001E-3</v>
      </c>
      <c r="G7973" s="231">
        <v>1.4898247500000001E-3</v>
      </c>
      <c r="H7973" s="231">
        <v>5.6709144999999997E-3</v>
      </c>
    </row>
    <row r="7974" spans="1:8">
      <c r="A7974" s="227" t="s">
        <v>134</v>
      </c>
      <c r="B7974" s="227" t="s">
        <v>62</v>
      </c>
      <c r="C7974" s="227" t="s">
        <v>115</v>
      </c>
      <c r="D7974" s="230">
        <v>9552</v>
      </c>
      <c r="E7974" s="231">
        <v>7.8158355399999997E-3</v>
      </c>
      <c r="F7974" s="231">
        <v>1.0573263199999999E-3</v>
      </c>
      <c r="G7974" s="231">
        <v>1.4622783600000001E-3</v>
      </c>
      <c r="H7974" s="231">
        <v>5.2956887500000003E-3</v>
      </c>
    </row>
    <row r="7975" spans="1:8">
      <c r="A7975" s="227" t="s">
        <v>135</v>
      </c>
      <c r="B7975" s="227" t="s">
        <v>57</v>
      </c>
      <c r="C7975" s="227" t="s">
        <v>114</v>
      </c>
      <c r="D7975" s="230">
        <v>21732</v>
      </c>
      <c r="E7975" s="231">
        <v>5.0964642200000002E-3</v>
      </c>
      <c r="F7975" s="231">
        <v>9.7429372000000004E-4</v>
      </c>
      <c r="G7975" s="231">
        <v>6.7747027999999997E-4</v>
      </c>
      <c r="H7975" s="231">
        <v>3.4430519300000001E-3</v>
      </c>
    </row>
    <row r="7976" spans="1:8">
      <c r="A7976" s="227" t="s">
        <v>135</v>
      </c>
      <c r="B7976" s="227" t="s">
        <v>59</v>
      </c>
      <c r="C7976" s="227" t="s">
        <v>114</v>
      </c>
      <c r="D7976" s="230">
        <v>10765</v>
      </c>
      <c r="E7976" s="231">
        <v>4.7202555200000001E-3</v>
      </c>
      <c r="F7976" s="231">
        <v>9.1472468999999996E-4</v>
      </c>
      <c r="G7976" s="231">
        <v>6.1888749000000003E-4</v>
      </c>
      <c r="H7976" s="231">
        <v>3.1849720600000001E-3</v>
      </c>
    </row>
    <row r="7977" spans="1:8">
      <c r="A7977" s="227" t="s">
        <v>135</v>
      </c>
      <c r="B7977" s="227" t="s">
        <v>60</v>
      </c>
      <c r="C7977" s="227" t="s">
        <v>114</v>
      </c>
      <c r="D7977" s="230">
        <v>4598</v>
      </c>
      <c r="E7977" s="231">
        <v>4.9794619399999998E-3</v>
      </c>
      <c r="F7977" s="231">
        <v>9.9650790000000008E-4</v>
      </c>
      <c r="G7977" s="231">
        <v>6.3582370000000001E-4</v>
      </c>
      <c r="H7977" s="231">
        <v>3.3456245700000001E-3</v>
      </c>
    </row>
    <row r="7978" spans="1:8">
      <c r="A7978" s="227" t="s">
        <v>135</v>
      </c>
      <c r="B7978" s="227" t="s">
        <v>61</v>
      </c>
      <c r="C7978" s="227" t="s">
        <v>114</v>
      </c>
      <c r="D7978" s="230">
        <v>1230</v>
      </c>
      <c r="E7978" s="231">
        <v>6.3771546099999996E-3</v>
      </c>
      <c r="F7978" s="231">
        <v>1.3099590999999999E-3</v>
      </c>
      <c r="G7978" s="231">
        <v>7.6646693999999997E-4</v>
      </c>
      <c r="H7978" s="231">
        <v>4.2995988999999998E-3</v>
      </c>
    </row>
    <row r="7979" spans="1:8">
      <c r="A7979" s="227" t="s">
        <v>135</v>
      </c>
      <c r="B7979" s="227" t="s">
        <v>62</v>
      </c>
      <c r="C7979" s="227" t="s">
        <v>114</v>
      </c>
      <c r="D7979" s="230">
        <v>5139</v>
      </c>
      <c r="E7979" s="231">
        <v>5.68268995E-3</v>
      </c>
      <c r="F7979" s="231">
        <v>9.9886104000000003E-4</v>
      </c>
      <c r="G7979" s="231">
        <v>8.1614877999999997E-4</v>
      </c>
      <c r="H7979" s="231">
        <v>3.86582833E-3</v>
      </c>
    </row>
    <row r="7980" spans="1:8">
      <c r="A7980" s="227" t="s">
        <v>135</v>
      </c>
      <c r="B7980" s="227" t="s">
        <v>57</v>
      </c>
      <c r="C7980" s="227" t="s">
        <v>115</v>
      </c>
      <c r="D7980" s="230">
        <v>34794</v>
      </c>
      <c r="E7980" s="231">
        <v>7.0895395999999999E-3</v>
      </c>
      <c r="F7980" s="231">
        <v>9.7519017999999995E-4</v>
      </c>
      <c r="G7980" s="231">
        <v>1.27840637E-3</v>
      </c>
      <c r="H7980" s="231">
        <v>4.8354010200000004E-3</v>
      </c>
    </row>
    <row r="7981" spans="1:8">
      <c r="A7981" s="227" t="s">
        <v>135</v>
      </c>
      <c r="B7981" s="227" t="s">
        <v>59</v>
      </c>
      <c r="C7981" s="227" t="s">
        <v>115</v>
      </c>
      <c r="D7981" s="230">
        <v>13822</v>
      </c>
      <c r="E7981" s="231">
        <v>6.3286937500000003E-3</v>
      </c>
      <c r="F7981" s="231">
        <v>8.6940849999999996E-4</v>
      </c>
      <c r="G7981" s="231">
        <v>1.1339642599999999E-3</v>
      </c>
      <c r="H7981" s="231">
        <v>4.3247870999999997E-3</v>
      </c>
    </row>
    <row r="7982" spans="1:8">
      <c r="A7982" s="227" t="s">
        <v>135</v>
      </c>
      <c r="B7982" s="227" t="s">
        <v>60</v>
      </c>
      <c r="C7982" s="227" t="s">
        <v>115</v>
      </c>
      <c r="D7982" s="230">
        <v>8110</v>
      </c>
      <c r="E7982" s="231">
        <v>7.0234047899999999E-3</v>
      </c>
      <c r="F7982" s="231">
        <v>9.6131009000000002E-4</v>
      </c>
      <c r="G7982" s="231">
        <v>1.2483642599999999E-3</v>
      </c>
      <c r="H7982" s="231">
        <v>4.8131105800000001E-3</v>
      </c>
    </row>
    <row r="7983" spans="1:8">
      <c r="A7983" s="227" t="s">
        <v>135</v>
      </c>
      <c r="B7983" s="227" t="s">
        <v>61</v>
      </c>
      <c r="C7983" s="227" t="s">
        <v>115</v>
      </c>
      <c r="D7983" s="230">
        <v>3330</v>
      </c>
      <c r="E7983" s="231">
        <v>8.2579069699999993E-3</v>
      </c>
      <c r="F7983" s="231">
        <v>1.2393502199999999E-3</v>
      </c>
      <c r="G7983" s="231">
        <v>1.4594870300000001E-3</v>
      </c>
      <c r="H7983" s="231">
        <v>5.5587877099999997E-3</v>
      </c>
    </row>
    <row r="7984" spans="1:8">
      <c r="A7984" s="227" t="s">
        <v>135</v>
      </c>
      <c r="B7984" s="227" t="s">
        <v>62</v>
      </c>
      <c r="C7984" s="227" t="s">
        <v>115</v>
      </c>
      <c r="D7984" s="230">
        <v>9532</v>
      </c>
      <c r="E7984" s="231">
        <v>7.8409140400000008E-3</v>
      </c>
      <c r="F7984" s="231">
        <v>1.04810551E-3</v>
      </c>
      <c r="G7984" s="231">
        <v>1.4501564399999999E-3</v>
      </c>
      <c r="H7984" s="231">
        <v>5.3420736300000002E-3</v>
      </c>
    </row>
    <row r="7985" spans="1:8">
      <c r="A7985" s="227" t="s">
        <v>136</v>
      </c>
      <c r="B7985" s="227" t="s">
        <v>57</v>
      </c>
      <c r="C7985" s="227" t="s">
        <v>114</v>
      </c>
      <c r="D7985" s="230">
        <v>12607</v>
      </c>
      <c r="E7985" s="231">
        <v>5.4202276099999998E-3</v>
      </c>
      <c r="F7985" s="231">
        <v>1.02889244E-3</v>
      </c>
      <c r="G7985" s="231">
        <v>7.0109375999999996E-4</v>
      </c>
      <c r="H7985" s="231">
        <v>3.6885755499999999E-3</v>
      </c>
    </row>
    <row r="7986" spans="1:8">
      <c r="A7986" s="227" t="s">
        <v>136</v>
      </c>
      <c r="B7986" s="227" t="s">
        <v>59</v>
      </c>
      <c r="C7986" s="227" t="s">
        <v>114</v>
      </c>
      <c r="D7986" s="230">
        <v>5602</v>
      </c>
      <c r="E7986" s="231">
        <v>4.9219481000000002E-3</v>
      </c>
      <c r="F7986" s="231">
        <v>9.5469352000000004E-4</v>
      </c>
      <c r="G7986" s="231">
        <v>6.2258452999999997E-4</v>
      </c>
      <c r="H7986" s="231">
        <v>3.3429753999999999E-3</v>
      </c>
    </row>
    <row r="7987" spans="1:8">
      <c r="A7987" s="227" t="s">
        <v>136</v>
      </c>
      <c r="B7987" s="227" t="s">
        <v>60</v>
      </c>
      <c r="C7987" s="227" t="s">
        <v>114</v>
      </c>
      <c r="D7987" s="230">
        <v>2870</v>
      </c>
      <c r="E7987" s="231">
        <v>5.1728809400000001E-3</v>
      </c>
      <c r="F7987" s="231">
        <v>1.02092181E-3</v>
      </c>
      <c r="G7987" s="231">
        <v>6.4570000999999999E-4</v>
      </c>
      <c r="H7987" s="231">
        <v>3.5044277500000001E-3</v>
      </c>
    </row>
    <row r="7988" spans="1:8">
      <c r="A7988" s="227" t="s">
        <v>136</v>
      </c>
      <c r="B7988" s="227" t="s">
        <v>61</v>
      </c>
      <c r="C7988" s="227" t="s">
        <v>114</v>
      </c>
      <c r="D7988" s="230">
        <v>1262</v>
      </c>
      <c r="E7988" s="231">
        <v>7.2421235200000001E-3</v>
      </c>
      <c r="F7988" s="231">
        <v>1.3607513699999999E-3</v>
      </c>
      <c r="G7988" s="231">
        <v>8.8062904999999998E-4</v>
      </c>
      <c r="H7988" s="231">
        <v>4.9997796400000002E-3</v>
      </c>
    </row>
    <row r="7989" spans="1:8">
      <c r="A7989" s="227" t="s">
        <v>136</v>
      </c>
      <c r="B7989" s="227" t="s">
        <v>62</v>
      </c>
      <c r="C7989" s="227" t="s">
        <v>114</v>
      </c>
      <c r="D7989" s="230">
        <v>2873</v>
      </c>
      <c r="E7989" s="231">
        <v>5.8386105299999998E-3</v>
      </c>
      <c r="F7989" s="231">
        <v>1.0357605399999999E-3</v>
      </c>
      <c r="G7989" s="231">
        <v>8.3065006999999999E-4</v>
      </c>
      <c r="H7989" s="231">
        <v>3.9704470000000002E-3</v>
      </c>
    </row>
    <row r="7990" spans="1:8">
      <c r="A7990" s="227" t="s">
        <v>136</v>
      </c>
      <c r="B7990" s="227" t="s">
        <v>57</v>
      </c>
      <c r="C7990" s="227" t="s">
        <v>115</v>
      </c>
      <c r="D7990" s="230">
        <v>21473</v>
      </c>
      <c r="E7990" s="231">
        <v>7.4957367599999998E-3</v>
      </c>
      <c r="F7990" s="231">
        <v>1.0284866499999999E-3</v>
      </c>
      <c r="G7990" s="231">
        <v>1.2974031800000001E-3</v>
      </c>
      <c r="H7990" s="231">
        <v>5.1693662E-3</v>
      </c>
    </row>
    <row r="7991" spans="1:8">
      <c r="A7991" s="227" t="s">
        <v>136</v>
      </c>
      <c r="B7991" s="227" t="s">
        <v>59</v>
      </c>
      <c r="C7991" s="227" t="s">
        <v>115</v>
      </c>
      <c r="D7991" s="230">
        <v>7125</v>
      </c>
      <c r="E7991" s="231">
        <v>6.3566241900000001E-3</v>
      </c>
      <c r="F7991" s="231">
        <v>8.7716024999999996E-4</v>
      </c>
      <c r="G7991" s="231">
        <v>1.12876194E-3</v>
      </c>
      <c r="H7991" s="231">
        <v>4.3501719499999996E-3</v>
      </c>
    </row>
    <row r="7992" spans="1:8">
      <c r="A7992" s="227" t="s">
        <v>136</v>
      </c>
      <c r="B7992" s="227" t="s">
        <v>60</v>
      </c>
      <c r="C7992" s="227" t="s">
        <v>115</v>
      </c>
      <c r="D7992" s="230">
        <v>4876</v>
      </c>
      <c r="E7992" s="231">
        <v>7.1744231500000004E-3</v>
      </c>
      <c r="F7992" s="231">
        <v>9.6117724000000003E-4</v>
      </c>
      <c r="G7992" s="231">
        <v>1.24653181E-3</v>
      </c>
      <c r="H7992" s="231">
        <v>4.9660632299999997E-3</v>
      </c>
    </row>
    <row r="7993" spans="1:8">
      <c r="A7993" s="227" t="s">
        <v>136</v>
      </c>
      <c r="B7993" s="227" t="s">
        <v>61</v>
      </c>
      <c r="C7993" s="227" t="s">
        <v>115</v>
      </c>
      <c r="D7993" s="230">
        <v>3945</v>
      </c>
      <c r="E7993" s="231">
        <v>9.1426557299999992E-3</v>
      </c>
      <c r="F7993" s="231">
        <v>1.34907325E-3</v>
      </c>
      <c r="G7993" s="231">
        <v>1.4846380700000001E-3</v>
      </c>
      <c r="H7993" s="231">
        <v>6.3087297500000004E-3</v>
      </c>
    </row>
    <row r="7994" spans="1:8">
      <c r="A7994" s="227" t="s">
        <v>136</v>
      </c>
      <c r="B7994" s="227" t="s">
        <v>62</v>
      </c>
      <c r="C7994" s="227" t="s">
        <v>115</v>
      </c>
      <c r="D7994" s="230">
        <v>5527</v>
      </c>
      <c r="E7994" s="231">
        <v>8.0721447499999995E-3</v>
      </c>
      <c r="F7994" s="231">
        <v>1.05412212E-3</v>
      </c>
      <c r="G7994" s="231">
        <v>1.42604003E-3</v>
      </c>
      <c r="H7994" s="231">
        <v>5.5915256200000001E-3</v>
      </c>
    </row>
    <row r="7995" spans="1:8">
      <c r="A7995" s="227" t="s">
        <v>121</v>
      </c>
      <c r="B7995" s="227" t="s">
        <v>108</v>
      </c>
      <c r="C7995" s="227" t="s">
        <v>114</v>
      </c>
      <c r="D7995" s="230">
        <v>6477</v>
      </c>
      <c r="E7995" s="231">
        <v>4.5574544899999996E-3</v>
      </c>
      <c r="F7995" s="231">
        <v>9.7658571000000007E-4</v>
      </c>
      <c r="G7995" s="231">
        <v>8.3700706000000005E-4</v>
      </c>
      <c r="H7995" s="231">
        <v>2.7438612300000002E-3</v>
      </c>
    </row>
    <row r="7996" spans="1:8">
      <c r="A7996" s="227" t="s">
        <v>121</v>
      </c>
      <c r="B7996" s="227" t="s">
        <v>109</v>
      </c>
      <c r="C7996" s="227" t="s">
        <v>114</v>
      </c>
      <c r="D7996" s="230">
        <v>8060</v>
      </c>
      <c r="E7996" s="231">
        <v>4.6216495999999996E-3</v>
      </c>
      <c r="F7996" s="231">
        <v>7.8709566999999995E-4</v>
      </c>
      <c r="G7996" s="231">
        <v>8.3940014999999996E-4</v>
      </c>
      <c r="H7996" s="231">
        <v>2.9951533000000001E-3</v>
      </c>
    </row>
    <row r="7997" spans="1:8">
      <c r="A7997" s="227" t="s">
        <v>121</v>
      </c>
      <c r="B7997" s="227" t="s">
        <v>110</v>
      </c>
      <c r="C7997" s="227" t="s">
        <v>114</v>
      </c>
      <c r="D7997" s="230">
        <v>1428</v>
      </c>
      <c r="E7997" s="231">
        <v>4.4915915400000001E-3</v>
      </c>
      <c r="F7997" s="231">
        <v>9.0310173999999998E-4</v>
      </c>
      <c r="G7997" s="231">
        <v>8.5868583000000003E-4</v>
      </c>
      <c r="H7997" s="231">
        <v>2.72980349E-3</v>
      </c>
    </row>
    <row r="7998" spans="1:8">
      <c r="A7998" s="227" t="s">
        <v>121</v>
      </c>
      <c r="B7998" s="227" t="s">
        <v>108</v>
      </c>
      <c r="C7998" s="227" t="s">
        <v>115</v>
      </c>
      <c r="D7998" s="230">
        <v>4804</v>
      </c>
      <c r="E7998" s="231">
        <v>4.9182247300000002E-3</v>
      </c>
      <c r="F7998" s="231">
        <v>7.5919300000000002E-4</v>
      </c>
      <c r="G7998" s="231">
        <v>1.27844104E-3</v>
      </c>
      <c r="H7998" s="231">
        <v>2.8805902000000002E-3</v>
      </c>
    </row>
    <row r="7999" spans="1:8">
      <c r="A7999" s="227" t="s">
        <v>121</v>
      </c>
      <c r="B7999" s="227" t="s">
        <v>109</v>
      </c>
      <c r="C7999" s="227" t="s">
        <v>115</v>
      </c>
      <c r="D7999" s="230">
        <v>12226</v>
      </c>
      <c r="E7999" s="231">
        <v>5.9018990200000003E-3</v>
      </c>
      <c r="F7999" s="231">
        <v>6.5772355E-4</v>
      </c>
      <c r="G7999" s="231">
        <v>1.4849593300000001E-3</v>
      </c>
      <c r="H7999" s="231">
        <v>3.7592156600000002E-3</v>
      </c>
    </row>
    <row r="8000" spans="1:8">
      <c r="A8000" s="227" t="s">
        <v>121</v>
      </c>
      <c r="B8000" s="227" t="s">
        <v>110</v>
      </c>
      <c r="C8000" s="227" t="s">
        <v>115</v>
      </c>
      <c r="D8000" s="230">
        <v>2283</v>
      </c>
      <c r="E8000" s="231">
        <v>5.2465990200000001E-3</v>
      </c>
      <c r="F8000" s="231">
        <v>7.6809141999999999E-4</v>
      </c>
      <c r="G8000" s="231">
        <v>1.4525486000000001E-3</v>
      </c>
      <c r="H8000" s="231">
        <v>3.0259585300000001E-3</v>
      </c>
    </row>
    <row r="8001" spans="1:8">
      <c r="A8001" s="227" t="s">
        <v>122</v>
      </c>
      <c r="B8001" s="227" t="s">
        <v>108</v>
      </c>
      <c r="C8001" s="227" t="s">
        <v>114</v>
      </c>
      <c r="D8001" s="230">
        <v>6381</v>
      </c>
      <c r="E8001" s="231">
        <v>4.4929025900000003E-3</v>
      </c>
      <c r="F8001" s="231">
        <v>9.9607026999999995E-4</v>
      </c>
      <c r="G8001" s="231">
        <v>7.6378888999999997E-4</v>
      </c>
      <c r="H8001" s="231">
        <v>2.7330429499999999E-3</v>
      </c>
    </row>
    <row r="8002" spans="1:8">
      <c r="A8002" s="227" t="s">
        <v>122</v>
      </c>
      <c r="B8002" s="227" t="s">
        <v>109</v>
      </c>
      <c r="C8002" s="227" t="s">
        <v>114</v>
      </c>
      <c r="D8002" s="230">
        <v>7750</v>
      </c>
      <c r="E8002" s="231">
        <v>4.5605209599999998E-3</v>
      </c>
      <c r="F8002" s="231">
        <v>7.7910817999999997E-4</v>
      </c>
      <c r="G8002" s="231">
        <v>7.8740717000000003E-4</v>
      </c>
      <c r="H8002" s="231">
        <v>2.99400513E-3</v>
      </c>
    </row>
    <row r="8003" spans="1:8">
      <c r="A8003" s="227" t="s">
        <v>122</v>
      </c>
      <c r="B8003" s="227" t="s">
        <v>110</v>
      </c>
      <c r="C8003" s="227" t="s">
        <v>114</v>
      </c>
      <c r="D8003" s="230">
        <v>1422</v>
      </c>
      <c r="E8003" s="231">
        <v>4.42088095E-3</v>
      </c>
      <c r="F8003" s="231">
        <v>9.0216709000000002E-4</v>
      </c>
      <c r="G8003" s="231">
        <v>8.0089801000000004E-4</v>
      </c>
      <c r="H8003" s="231">
        <v>2.71781537E-3</v>
      </c>
    </row>
    <row r="8004" spans="1:8">
      <c r="A8004" s="227" t="s">
        <v>122</v>
      </c>
      <c r="B8004" s="227" t="s">
        <v>108</v>
      </c>
      <c r="C8004" s="227" t="s">
        <v>115</v>
      </c>
      <c r="D8004" s="230">
        <v>4639</v>
      </c>
      <c r="E8004" s="231">
        <v>4.9236792300000002E-3</v>
      </c>
      <c r="F8004" s="231">
        <v>7.4018163E-4</v>
      </c>
      <c r="G8004" s="231">
        <v>1.25369478E-3</v>
      </c>
      <c r="H8004" s="231">
        <v>2.92980234E-3</v>
      </c>
    </row>
    <row r="8005" spans="1:8">
      <c r="A8005" s="227" t="s">
        <v>122</v>
      </c>
      <c r="B8005" s="227" t="s">
        <v>109</v>
      </c>
      <c r="C8005" s="227" t="s">
        <v>115</v>
      </c>
      <c r="D8005" s="230">
        <v>11642</v>
      </c>
      <c r="E8005" s="231">
        <v>5.7721899300000002E-3</v>
      </c>
      <c r="F8005" s="231">
        <v>6.2973596000000004E-4</v>
      </c>
      <c r="G8005" s="231">
        <v>1.44091631E-3</v>
      </c>
      <c r="H8005" s="231">
        <v>3.7015371800000001E-3</v>
      </c>
    </row>
    <row r="8006" spans="1:8">
      <c r="A8006" s="227" t="s">
        <v>122</v>
      </c>
      <c r="B8006" s="227" t="s">
        <v>110</v>
      </c>
      <c r="C8006" s="227" t="s">
        <v>115</v>
      </c>
      <c r="D8006" s="230">
        <v>2102</v>
      </c>
      <c r="E8006" s="231">
        <v>5.1112694499999998E-3</v>
      </c>
      <c r="F8006" s="231">
        <v>7.1664528999999995E-4</v>
      </c>
      <c r="G8006" s="231">
        <v>1.37355381E-3</v>
      </c>
      <c r="H8006" s="231">
        <v>3.0210698699999999E-3</v>
      </c>
    </row>
    <row r="8007" spans="1:8">
      <c r="A8007" s="227" t="s">
        <v>123</v>
      </c>
      <c r="B8007" s="227" t="s">
        <v>108</v>
      </c>
      <c r="C8007" s="227" t="s">
        <v>114</v>
      </c>
      <c r="D8007" s="230">
        <v>6173</v>
      </c>
      <c r="E8007" s="231">
        <v>4.5035014200000001E-3</v>
      </c>
      <c r="F8007" s="231">
        <v>9.9172146999999995E-4</v>
      </c>
      <c r="G8007" s="231">
        <v>7.4525163000000003E-4</v>
      </c>
      <c r="H8007" s="231">
        <v>2.7665278300000001E-3</v>
      </c>
    </row>
    <row r="8008" spans="1:8">
      <c r="A8008" s="227" t="s">
        <v>123</v>
      </c>
      <c r="B8008" s="227" t="s">
        <v>109</v>
      </c>
      <c r="C8008" s="227" t="s">
        <v>114</v>
      </c>
      <c r="D8008" s="230">
        <v>7125</v>
      </c>
      <c r="E8008" s="231">
        <v>4.5671147700000001E-3</v>
      </c>
      <c r="F8008" s="231">
        <v>7.5643249999999998E-4</v>
      </c>
      <c r="G8008" s="231">
        <v>7.6519307E-4</v>
      </c>
      <c r="H8008" s="231">
        <v>3.04548871E-3</v>
      </c>
    </row>
    <row r="8009" spans="1:8">
      <c r="A8009" s="227" t="s">
        <v>123</v>
      </c>
      <c r="B8009" s="227" t="s">
        <v>110</v>
      </c>
      <c r="C8009" s="227" t="s">
        <v>114</v>
      </c>
      <c r="D8009" s="230">
        <v>1328</v>
      </c>
      <c r="E8009" s="231">
        <v>4.4137920800000003E-3</v>
      </c>
      <c r="F8009" s="231">
        <v>8.9418414999999996E-4</v>
      </c>
      <c r="G8009" s="231">
        <v>7.7740625999999995E-4</v>
      </c>
      <c r="H8009" s="231">
        <v>2.7422012000000002E-3</v>
      </c>
    </row>
    <row r="8010" spans="1:8">
      <c r="A8010" s="227" t="s">
        <v>123</v>
      </c>
      <c r="B8010" s="227" t="s">
        <v>108</v>
      </c>
      <c r="C8010" s="227" t="s">
        <v>115</v>
      </c>
      <c r="D8010" s="230">
        <v>4245</v>
      </c>
      <c r="E8010" s="231">
        <v>4.9008062700000004E-3</v>
      </c>
      <c r="F8010" s="231">
        <v>7.5149389000000002E-4</v>
      </c>
      <c r="G8010" s="231">
        <v>1.2021657000000001E-3</v>
      </c>
      <c r="H8010" s="231">
        <v>2.9471298299999999E-3</v>
      </c>
    </row>
    <row r="8011" spans="1:8">
      <c r="A8011" s="227" t="s">
        <v>123</v>
      </c>
      <c r="B8011" s="227" t="s">
        <v>109</v>
      </c>
      <c r="C8011" s="227" t="s">
        <v>115</v>
      </c>
      <c r="D8011" s="230">
        <v>11207</v>
      </c>
      <c r="E8011" s="231">
        <v>6.0044325500000001E-3</v>
      </c>
      <c r="F8011" s="231">
        <v>6.7217389999999996E-4</v>
      </c>
      <c r="G8011" s="231">
        <v>1.48098862E-3</v>
      </c>
      <c r="H8011" s="231">
        <v>3.8511249700000001E-3</v>
      </c>
    </row>
    <row r="8012" spans="1:8">
      <c r="A8012" s="227" t="s">
        <v>123</v>
      </c>
      <c r="B8012" s="227" t="s">
        <v>110</v>
      </c>
      <c r="C8012" s="227" t="s">
        <v>115</v>
      </c>
      <c r="D8012" s="230">
        <v>2027</v>
      </c>
      <c r="E8012" s="231">
        <v>5.3905491100000001E-3</v>
      </c>
      <c r="F8012" s="231">
        <v>7.3245535999999999E-4</v>
      </c>
      <c r="G8012" s="231">
        <v>1.45053901E-3</v>
      </c>
      <c r="H8012" s="231">
        <v>3.20733728E-3</v>
      </c>
    </row>
    <row r="8013" spans="1:8">
      <c r="A8013" s="227" t="s">
        <v>124</v>
      </c>
      <c r="B8013" s="227" t="s">
        <v>108</v>
      </c>
      <c r="C8013" s="227" t="s">
        <v>114</v>
      </c>
      <c r="D8013" s="230">
        <v>5641</v>
      </c>
      <c r="E8013" s="231">
        <v>4.4947866E-3</v>
      </c>
      <c r="F8013" s="231">
        <v>9.8667265000000007E-4</v>
      </c>
      <c r="G8013" s="231">
        <v>7.3114434000000003E-4</v>
      </c>
      <c r="H8013" s="231">
        <v>2.7769691400000001E-3</v>
      </c>
    </row>
    <row r="8014" spans="1:8">
      <c r="A8014" s="227" t="s">
        <v>124</v>
      </c>
      <c r="B8014" s="227" t="s">
        <v>109</v>
      </c>
      <c r="C8014" s="227" t="s">
        <v>114</v>
      </c>
      <c r="D8014" s="230">
        <v>6974</v>
      </c>
      <c r="E8014" s="231">
        <v>4.6730446099999996E-3</v>
      </c>
      <c r="F8014" s="231">
        <v>7.8209780999999995E-4</v>
      </c>
      <c r="G8014" s="231">
        <v>7.2232221999999995E-4</v>
      </c>
      <c r="H8014" s="231">
        <v>3.1686240900000002E-3</v>
      </c>
    </row>
    <row r="8015" spans="1:8">
      <c r="A8015" s="227" t="s">
        <v>124</v>
      </c>
      <c r="B8015" s="227" t="s">
        <v>110</v>
      </c>
      <c r="C8015" s="227" t="s">
        <v>114</v>
      </c>
      <c r="D8015" s="230">
        <v>1259</v>
      </c>
      <c r="E8015" s="231">
        <v>4.5853555699999996E-3</v>
      </c>
      <c r="F8015" s="231">
        <v>9.2285519999999995E-4</v>
      </c>
      <c r="G8015" s="231">
        <v>7.4616440999999999E-4</v>
      </c>
      <c r="H8015" s="231">
        <v>2.9163354699999998E-3</v>
      </c>
    </row>
    <row r="8016" spans="1:8">
      <c r="A8016" s="227" t="s">
        <v>124</v>
      </c>
      <c r="B8016" s="227" t="s">
        <v>108</v>
      </c>
      <c r="C8016" s="227" t="s">
        <v>115</v>
      </c>
      <c r="D8016" s="230">
        <v>4143</v>
      </c>
      <c r="E8016" s="231">
        <v>5.03813023E-3</v>
      </c>
      <c r="F8016" s="231">
        <v>7.7579516999999999E-4</v>
      </c>
      <c r="G8016" s="231">
        <v>1.19309879E-3</v>
      </c>
      <c r="H8016" s="231">
        <v>3.06915479E-3</v>
      </c>
    </row>
    <row r="8017" spans="1:8">
      <c r="A8017" s="227" t="s">
        <v>124</v>
      </c>
      <c r="B8017" s="227" t="s">
        <v>109</v>
      </c>
      <c r="C8017" s="227" t="s">
        <v>115</v>
      </c>
      <c r="D8017" s="230">
        <v>10857</v>
      </c>
      <c r="E8017" s="231">
        <v>5.9853023799999999E-3</v>
      </c>
      <c r="F8017" s="231">
        <v>6.8571433999999997E-4</v>
      </c>
      <c r="G8017" s="231">
        <v>1.3975247000000001E-3</v>
      </c>
      <c r="H8017" s="231">
        <v>3.9018805599999999E-3</v>
      </c>
    </row>
    <row r="8018" spans="1:8">
      <c r="A8018" s="227" t="s">
        <v>124</v>
      </c>
      <c r="B8018" s="227" t="s">
        <v>110</v>
      </c>
      <c r="C8018" s="227" t="s">
        <v>115</v>
      </c>
      <c r="D8018" s="230">
        <v>1786</v>
      </c>
      <c r="E8018" s="231">
        <v>5.3819117999999999E-3</v>
      </c>
      <c r="F8018" s="231">
        <v>7.4516663999999995E-4</v>
      </c>
      <c r="G8018" s="231">
        <v>1.3820129E-3</v>
      </c>
      <c r="H8018" s="231">
        <v>3.2545114399999998E-3</v>
      </c>
    </row>
    <row r="8019" spans="1:8">
      <c r="A8019" s="227" t="s">
        <v>125</v>
      </c>
      <c r="B8019" s="227" t="s">
        <v>108</v>
      </c>
      <c r="C8019" s="227" t="s">
        <v>114</v>
      </c>
      <c r="D8019" s="230">
        <v>5549</v>
      </c>
      <c r="E8019" s="231">
        <v>4.6921636000000003E-3</v>
      </c>
      <c r="F8019" s="231">
        <v>1.0560458899999999E-3</v>
      </c>
      <c r="G8019" s="231">
        <v>7.2566855000000003E-4</v>
      </c>
      <c r="H8019" s="231">
        <v>2.9104486699999999E-3</v>
      </c>
    </row>
    <row r="8020" spans="1:8">
      <c r="A8020" s="227" t="s">
        <v>125</v>
      </c>
      <c r="B8020" s="227" t="s">
        <v>109</v>
      </c>
      <c r="C8020" s="227" t="s">
        <v>114</v>
      </c>
      <c r="D8020" s="230">
        <v>6732</v>
      </c>
      <c r="E8020" s="231">
        <v>4.9072575900000002E-3</v>
      </c>
      <c r="F8020" s="231">
        <v>8.6760142999999998E-4</v>
      </c>
      <c r="G8020" s="231">
        <v>7.4253712999999995E-4</v>
      </c>
      <c r="H8020" s="231">
        <v>3.2971185499999999E-3</v>
      </c>
    </row>
    <row r="8021" spans="1:8">
      <c r="A8021" s="227" t="s">
        <v>125</v>
      </c>
      <c r="B8021" s="227" t="s">
        <v>110</v>
      </c>
      <c r="C8021" s="227" t="s">
        <v>114</v>
      </c>
      <c r="D8021" s="230">
        <v>1233</v>
      </c>
      <c r="E8021" s="231">
        <v>4.6392603700000003E-3</v>
      </c>
      <c r="F8021" s="231">
        <v>1.0168755700000001E-3</v>
      </c>
      <c r="G8021" s="231">
        <v>7.3774607E-4</v>
      </c>
      <c r="H8021" s="231">
        <v>2.88463826E-3</v>
      </c>
    </row>
    <row r="8022" spans="1:8">
      <c r="A8022" s="227" t="s">
        <v>125</v>
      </c>
      <c r="B8022" s="227" t="s">
        <v>108</v>
      </c>
      <c r="C8022" s="227" t="s">
        <v>115</v>
      </c>
      <c r="D8022" s="230">
        <v>4150</v>
      </c>
      <c r="E8022" s="231">
        <v>5.1950940199999998E-3</v>
      </c>
      <c r="F8022" s="231">
        <v>8.4117000000000003E-4</v>
      </c>
      <c r="G8022" s="231">
        <v>1.17354115E-3</v>
      </c>
      <c r="H8022" s="231">
        <v>3.1802875799999998E-3</v>
      </c>
    </row>
    <row r="8023" spans="1:8">
      <c r="A8023" s="227" t="s">
        <v>125</v>
      </c>
      <c r="B8023" s="227" t="s">
        <v>109</v>
      </c>
      <c r="C8023" s="227" t="s">
        <v>115</v>
      </c>
      <c r="D8023" s="230">
        <v>10657</v>
      </c>
      <c r="E8023" s="231">
        <v>6.2407835100000003E-3</v>
      </c>
      <c r="F8023" s="231">
        <v>7.6454354000000003E-4</v>
      </c>
      <c r="G8023" s="231">
        <v>1.4033190399999999E-3</v>
      </c>
      <c r="H8023" s="231">
        <v>4.0727282100000003E-3</v>
      </c>
    </row>
    <row r="8024" spans="1:8">
      <c r="A8024" s="227" t="s">
        <v>125</v>
      </c>
      <c r="B8024" s="227" t="s">
        <v>110</v>
      </c>
      <c r="C8024" s="227" t="s">
        <v>115</v>
      </c>
      <c r="D8024" s="230">
        <v>1805</v>
      </c>
      <c r="E8024" s="231">
        <v>5.8744611299999996E-3</v>
      </c>
      <c r="F8024" s="231">
        <v>8.8497076999999996E-4</v>
      </c>
      <c r="G8024" s="231">
        <v>1.4224823199999999E-3</v>
      </c>
      <c r="H8024" s="231">
        <v>3.56685366E-3</v>
      </c>
    </row>
    <row r="8025" spans="1:8">
      <c r="A8025" s="227" t="s">
        <v>126</v>
      </c>
      <c r="B8025" s="227" t="s">
        <v>108</v>
      </c>
      <c r="C8025" s="227" t="s">
        <v>114</v>
      </c>
      <c r="D8025" s="230">
        <v>5607</v>
      </c>
      <c r="E8025" s="231">
        <v>4.62449981E-3</v>
      </c>
      <c r="F8025" s="231">
        <v>1.0259804299999999E-3</v>
      </c>
      <c r="G8025" s="231">
        <v>7.1032837000000002E-4</v>
      </c>
      <c r="H8025" s="231">
        <v>2.8881905300000002E-3</v>
      </c>
    </row>
    <row r="8026" spans="1:8">
      <c r="A8026" s="227" t="s">
        <v>126</v>
      </c>
      <c r="B8026" s="227" t="s">
        <v>109</v>
      </c>
      <c r="C8026" s="227" t="s">
        <v>114</v>
      </c>
      <c r="D8026" s="230">
        <v>6777</v>
      </c>
      <c r="E8026" s="231">
        <v>4.8165651199999996E-3</v>
      </c>
      <c r="F8026" s="231">
        <v>8.4577133999999999E-4</v>
      </c>
      <c r="G8026" s="231">
        <v>7.0390567000000004E-4</v>
      </c>
      <c r="H8026" s="231">
        <v>3.2668876200000001E-3</v>
      </c>
    </row>
    <row r="8027" spans="1:8">
      <c r="A8027" s="227" t="s">
        <v>126</v>
      </c>
      <c r="B8027" s="227" t="s">
        <v>110</v>
      </c>
      <c r="C8027" s="227" t="s">
        <v>114</v>
      </c>
      <c r="D8027" s="230">
        <v>1133</v>
      </c>
      <c r="E8027" s="231">
        <v>4.6636263200000002E-3</v>
      </c>
      <c r="F8027" s="231">
        <v>1.0046048700000001E-3</v>
      </c>
      <c r="G8027" s="231">
        <v>7.0868449999999996E-4</v>
      </c>
      <c r="H8027" s="231">
        <v>2.9503364599999999E-3</v>
      </c>
    </row>
    <row r="8028" spans="1:8">
      <c r="A8028" s="227" t="s">
        <v>126</v>
      </c>
      <c r="B8028" s="227" t="s">
        <v>108</v>
      </c>
      <c r="C8028" s="227" t="s">
        <v>115</v>
      </c>
      <c r="D8028" s="230">
        <v>4110</v>
      </c>
      <c r="E8028" s="231">
        <v>5.2440099699999996E-3</v>
      </c>
      <c r="F8028" s="231">
        <v>9.4109589E-4</v>
      </c>
      <c r="G8028" s="231">
        <v>1.13552344E-3</v>
      </c>
      <c r="H8028" s="231">
        <v>3.1672775100000002E-3</v>
      </c>
    </row>
    <row r="8029" spans="1:8">
      <c r="A8029" s="227" t="s">
        <v>126</v>
      </c>
      <c r="B8029" s="227" t="s">
        <v>109</v>
      </c>
      <c r="C8029" s="227" t="s">
        <v>115</v>
      </c>
      <c r="D8029" s="230">
        <v>10688</v>
      </c>
      <c r="E8029" s="231">
        <v>6.2830532300000002E-3</v>
      </c>
      <c r="F8029" s="231">
        <v>8.2545605000000004E-4</v>
      </c>
      <c r="G8029" s="231">
        <v>1.32499517E-3</v>
      </c>
      <c r="H8029" s="231">
        <v>4.1324152700000002E-3</v>
      </c>
    </row>
    <row r="8030" spans="1:8">
      <c r="A8030" s="227" t="s">
        <v>126</v>
      </c>
      <c r="B8030" s="227" t="s">
        <v>110</v>
      </c>
      <c r="C8030" s="227" t="s">
        <v>115</v>
      </c>
      <c r="D8030" s="230">
        <v>1835</v>
      </c>
      <c r="E8030" s="231">
        <v>5.7066994699999998E-3</v>
      </c>
      <c r="F8030" s="231">
        <v>9.3686902000000003E-4</v>
      </c>
      <c r="G8030" s="231">
        <v>1.36618201E-3</v>
      </c>
      <c r="H8030" s="231">
        <v>3.4033136599999998E-3</v>
      </c>
    </row>
    <row r="8031" spans="1:8">
      <c r="A8031" s="227" t="s">
        <v>127</v>
      </c>
      <c r="B8031" s="227" t="s">
        <v>108</v>
      </c>
      <c r="C8031" s="227" t="s">
        <v>114</v>
      </c>
      <c r="D8031" s="230">
        <v>5347</v>
      </c>
      <c r="E8031" s="231">
        <v>4.5342531299999997E-3</v>
      </c>
      <c r="F8031" s="231">
        <v>1.0079052800000001E-3</v>
      </c>
      <c r="G8031" s="231">
        <v>6.7303638999999997E-4</v>
      </c>
      <c r="H8031" s="231">
        <v>2.8533109799999999E-3</v>
      </c>
    </row>
    <row r="8032" spans="1:8">
      <c r="A8032" s="227" t="s">
        <v>127</v>
      </c>
      <c r="B8032" s="227" t="s">
        <v>109</v>
      </c>
      <c r="C8032" s="227" t="s">
        <v>114</v>
      </c>
      <c r="D8032" s="230">
        <v>6593</v>
      </c>
      <c r="E8032" s="231">
        <v>4.7593000999999998E-3</v>
      </c>
      <c r="F8032" s="231">
        <v>8.6060317999999997E-4</v>
      </c>
      <c r="G8032" s="231">
        <v>6.6514123999999997E-4</v>
      </c>
      <c r="H8032" s="231">
        <v>3.2335552E-3</v>
      </c>
    </row>
    <row r="8033" spans="1:8">
      <c r="A8033" s="227" t="s">
        <v>127</v>
      </c>
      <c r="B8033" s="227" t="s">
        <v>110</v>
      </c>
      <c r="C8033" s="227" t="s">
        <v>114</v>
      </c>
      <c r="D8033" s="230">
        <v>1011</v>
      </c>
      <c r="E8033" s="231">
        <v>4.4310613299999996E-3</v>
      </c>
      <c r="F8033" s="231">
        <v>9.8641766999999999E-4</v>
      </c>
      <c r="G8033" s="231">
        <v>6.3937862999999999E-4</v>
      </c>
      <c r="H8033" s="231">
        <v>2.8052645300000001E-3</v>
      </c>
    </row>
    <row r="8034" spans="1:8">
      <c r="A8034" s="227" t="s">
        <v>127</v>
      </c>
      <c r="B8034" s="227" t="s">
        <v>108</v>
      </c>
      <c r="C8034" s="227" t="s">
        <v>115</v>
      </c>
      <c r="D8034" s="230">
        <v>3946</v>
      </c>
      <c r="E8034" s="231">
        <v>5.3350084800000003E-3</v>
      </c>
      <c r="F8034" s="231">
        <v>9.3361336999999995E-4</v>
      </c>
      <c r="G8034" s="231">
        <v>1.1704829999999999E-3</v>
      </c>
      <c r="H8034" s="231">
        <v>3.2308324399999999E-3</v>
      </c>
    </row>
    <row r="8035" spans="1:8">
      <c r="A8035" s="227" t="s">
        <v>127</v>
      </c>
      <c r="B8035" s="227" t="s">
        <v>109</v>
      </c>
      <c r="C8035" s="227" t="s">
        <v>115</v>
      </c>
      <c r="D8035" s="230">
        <v>10632</v>
      </c>
      <c r="E8035" s="231">
        <v>6.2651292300000003E-3</v>
      </c>
      <c r="F8035" s="231">
        <v>8.1235563000000004E-4</v>
      </c>
      <c r="G8035" s="231">
        <v>1.3179626E-3</v>
      </c>
      <c r="H8035" s="231">
        <v>4.1346352400000001E-3</v>
      </c>
    </row>
    <row r="8036" spans="1:8">
      <c r="A8036" s="227" t="s">
        <v>127</v>
      </c>
      <c r="B8036" s="227" t="s">
        <v>110</v>
      </c>
      <c r="C8036" s="227" t="s">
        <v>115</v>
      </c>
      <c r="D8036" s="230">
        <v>1832</v>
      </c>
      <c r="E8036" s="231">
        <v>5.8536382600000002E-3</v>
      </c>
      <c r="F8036" s="231">
        <v>9.2583091000000004E-4</v>
      </c>
      <c r="G8036" s="231">
        <v>1.3128927300000001E-3</v>
      </c>
      <c r="H8036" s="231">
        <v>3.61459825E-3</v>
      </c>
    </row>
    <row r="8037" spans="1:8">
      <c r="A8037" s="227" t="s">
        <v>128</v>
      </c>
      <c r="B8037" s="227" t="s">
        <v>108</v>
      </c>
      <c r="C8037" s="227" t="s">
        <v>114</v>
      </c>
      <c r="D8037" s="230">
        <v>5461</v>
      </c>
      <c r="E8037" s="231">
        <v>4.5015049600000004E-3</v>
      </c>
      <c r="F8037" s="231">
        <v>9.8995293000000008E-4</v>
      </c>
      <c r="G8037" s="231">
        <v>6.5614441999999995E-4</v>
      </c>
      <c r="H8037" s="231">
        <v>2.8554071299999998E-3</v>
      </c>
    </row>
    <row r="8038" spans="1:8">
      <c r="A8038" s="227" t="s">
        <v>128</v>
      </c>
      <c r="B8038" s="227" t="s">
        <v>109</v>
      </c>
      <c r="C8038" s="227" t="s">
        <v>114</v>
      </c>
      <c r="D8038" s="230">
        <v>6566</v>
      </c>
      <c r="E8038" s="231">
        <v>4.7345663700000002E-3</v>
      </c>
      <c r="F8038" s="231">
        <v>8.3666112E-4</v>
      </c>
      <c r="G8038" s="231">
        <v>6.5700209000000003E-4</v>
      </c>
      <c r="H8038" s="231">
        <v>3.2409026699999999E-3</v>
      </c>
    </row>
    <row r="8039" spans="1:8">
      <c r="A8039" s="227" t="s">
        <v>128</v>
      </c>
      <c r="B8039" s="227" t="s">
        <v>110</v>
      </c>
      <c r="C8039" s="227" t="s">
        <v>114</v>
      </c>
      <c r="D8039" s="230">
        <v>1042</v>
      </c>
      <c r="E8039" s="231">
        <v>4.4885189999999998E-3</v>
      </c>
      <c r="F8039" s="231">
        <v>9.4407542999999997E-4</v>
      </c>
      <c r="G8039" s="231">
        <v>6.632764E-4</v>
      </c>
      <c r="H8039" s="231">
        <v>2.88116667E-3</v>
      </c>
    </row>
    <row r="8040" spans="1:8">
      <c r="A8040" s="227" t="s">
        <v>128</v>
      </c>
      <c r="B8040" s="227" t="s">
        <v>108</v>
      </c>
      <c r="C8040" s="227" t="s">
        <v>115</v>
      </c>
      <c r="D8040" s="230">
        <v>4218</v>
      </c>
      <c r="E8040" s="231">
        <v>5.3373107600000001E-3</v>
      </c>
      <c r="F8040" s="231">
        <v>9.3179503999999997E-4</v>
      </c>
      <c r="G8040" s="231">
        <v>1.14948257E-3</v>
      </c>
      <c r="H8040" s="231">
        <v>3.2559283900000001E-3</v>
      </c>
    </row>
    <row r="8041" spans="1:8">
      <c r="A8041" s="227" t="s">
        <v>128</v>
      </c>
      <c r="B8041" s="227" t="s">
        <v>109</v>
      </c>
      <c r="C8041" s="227" t="s">
        <v>115</v>
      </c>
      <c r="D8041" s="230">
        <v>10649</v>
      </c>
      <c r="E8041" s="231">
        <v>6.33541902E-3</v>
      </c>
      <c r="F8041" s="231">
        <v>7.8557169000000005E-4</v>
      </c>
      <c r="G8041" s="231">
        <v>1.3123078199999999E-3</v>
      </c>
      <c r="H8041" s="231">
        <v>4.2373455600000004E-3</v>
      </c>
    </row>
    <row r="8042" spans="1:8">
      <c r="A8042" s="227" t="s">
        <v>128</v>
      </c>
      <c r="B8042" s="227" t="s">
        <v>110</v>
      </c>
      <c r="C8042" s="227" t="s">
        <v>115</v>
      </c>
      <c r="D8042" s="230">
        <v>1831</v>
      </c>
      <c r="E8042" s="231">
        <v>5.96594506E-3</v>
      </c>
      <c r="F8042" s="231">
        <v>8.9053973999999995E-4</v>
      </c>
      <c r="G8042" s="231">
        <v>1.35371763E-3</v>
      </c>
      <c r="H8042" s="231">
        <v>3.7214596499999999E-3</v>
      </c>
    </row>
    <row r="8043" spans="1:8">
      <c r="A8043" s="227" t="s">
        <v>129</v>
      </c>
      <c r="B8043" s="227" t="s">
        <v>108</v>
      </c>
      <c r="C8043" s="227" t="s">
        <v>114</v>
      </c>
      <c r="D8043" s="230">
        <v>5461</v>
      </c>
      <c r="E8043" s="231">
        <v>4.4603121900000002E-3</v>
      </c>
      <c r="F8043" s="231">
        <v>9.5696224999999998E-4</v>
      </c>
      <c r="G8043" s="231">
        <v>6.5328111000000002E-4</v>
      </c>
      <c r="H8043" s="231">
        <v>2.8500683500000002E-3</v>
      </c>
    </row>
    <row r="8044" spans="1:8">
      <c r="A8044" s="227" t="s">
        <v>129</v>
      </c>
      <c r="B8044" s="227" t="s">
        <v>109</v>
      </c>
      <c r="C8044" s="227" t="s">
        <v>114</v>
      </c>
      <c r="D8044" s="230">
        <v>6256</v>
      </c>
      <c r="E8044" s="231">
        <v>4.7625092299999998E-3</v>
      </c>
      <c r="F8044" s="231">
        <v>7.9356570999999996E-4</v>
      </c>
      <c r="G8044" s="231">
        <v>6.5656575000000005E-4</v>
      </c>
      <c r="H8044" s="231">
        <v>3.3123772800000002E-3</v>
      </c>
    </row>
    <row r="8045" spans="1:8">
      <c r="A8045" s="227" t="s">
        <v>129</v>
      </c>
      <c r="B8045" s="227" t="s">
        <v>110</v>
      </c>
      <c r="C8045" s="227" t="s">
        <v>114</v>
      </c>
      <c r="D8045" s="230">
        <v>1028</v>
      </c>
      <c r="E8045" s="231">
        <v>4.43298272E-3</v>
      </c>
      <c r="F8045" s="231">
        <v>9.1651331000000005E-4</v>
      </c>
      <c r="G8045" s="231">
        <v>6.7596848000000002E-4</v>
      </c>
      <c r="H8045" s="231">
        <v>2.84050046E-3</v>
      </c>
    </row>
    <row r="8046" spans="1:8">
      <c r="A8046" s="227" t="s">
        <v>129</v>
      </c>
      <c r="B8046" s="227" t="s">
        <v>108</v>
      </c>
      <c r="C8046" s="227" t="s">
        <v>115</v>
      </c>
      <c r="D8046" s="230">
        <v>4128</v>
      </c>
      <c r="E8046" s="231">
        <v>5.4139018800000004E-3</v>
      </c>
      <c r="F8046" s="231">
        <v>9.4739995999999999E-4</v>
      </c>
      <c r="G8046" s="231">
        <v>1.11611565E-3</v>
      </c>
      <c r="H8046" s="231">
        <v>3.3503100800000001E-3</v>
      </c>
    </row>
    <row r="8047" spans="1:8">
      <c r="A8047" s="227" t="s">
        <v>129</v>
      </c>
      <c r="B8047" s="227" t="s">
        <v>109</v>
      </c>
      <c r="C8047" s="227" t="s">
        <v>115</v>
      </c>
      <c r="D8047" s="230">
        <v>10168</v>
      </c>
      <c r="E8047" s="231">
        <v>6.2962311700000004E-3</v>
      </c>
      <c r="F8047" s="231">
        <v>7.7911889E-4</v>
      </c>
      <c r="G8047" s="231">
        <v>1.2799582599999999E-3</v>
      </c>
      <c r="H8047" s="231">
        <v>4.2369827999999997E-3</v>
      </c>
    </row>
    <row r="8048" spans="1:8">
      <c r="A8048" s="227" t="s">
        <v>129</v>
      </c>
      <c r="B8048" s="227" t="s">
        <v>110</v>
      </c>
      <c r="C8048" s="227" t="s">
        <v>115</v>
      </c>
      <c r="D8048" s="230">
        <v>1683</v>
      </c>
      <c r="E8048" s="231">
        <v>5.9741200500000001E-3</v>
      </c>
      <c r="F8048" s="231">
        <v>9.1177958999999996E-4</v>
      </c>
      <c r="G8048" s="231">
        <v>1.3556656199999999E-3</v>
      </c>
      <c r="H8048" s="231">
        <v>3.70642678E-3</v>
      </c>
    </row>
    <row r="8049" spans="1:8">
      <c r="A8049" s="227" t="s">
        <v>130</v>
      </c>
      <c r="B8049" s="227" t="s">
        <v>108</v>
      </c>
      <c r="C8049" s="227" t="s">
        <v>114</v>
      </c>
      <c r="D8049" s="230">
        <v>5271</v>
      </c>
      <c r="E8049" s="231">
        <v>4.4760549699999997E-3</v>
      </c>
      <c r="F8049" s="231">
        <v>9.7295319000000003E-4</v>
      </c>
      <c r="G8049" s="231">
        <v>6.4379802000000003E-4</v>
      </c>
      <c r="H8049" s="231">
        <v>2.8593032899999998E-3</v>
      </c>
    </row>
    <row r="8050" spans="1:8">
      <c r="A8050" s="227" t="s">
        <v>130</v>
      </c>
      <c r="B8050" s="227" t="s">
        <v>109</v>
      </c>
      <c r="C8050" s="227" t="s">
        <v>114</v>
      </c>
      <c r="D8050" s="230">
        <v>6010</v>
      </c>
      <c r="E8050" s="231">
        <v>4.6716947000000003E-3</v>
      </c>
      <c r="F8050" s="231">
        <v>7.8484330000000001E-4</v>
      </c>
      <c r="G8050" s="231">
        <v>6.2837953999999999E-4</v>
      </c>
      <c r="H8050" s="231">
        <v>3.25847137E-3</v>
      </c>
    </row>
    <row r="8051" spans="1:8">
      <c r="A8051" s="227" t="s">
        <v>130</v>
      </c>
      <c r="B8051" s="227" t="s">
        <v>110</v>
      </c>
      <c r="C8051" s="227" t="s">
        <v>114</v>
      </c>
      <c r="D8051" s="230">
        <v>994</v>
      </c>
      <c r="E8051" s="231">
        <v>4.4116781599999998E-3</v>
      </c>
      <c r="F8051" s="231">
        <v>8.8681369000000003E-4</v>
      </c>
      <c r="G8051" s="231">
        <v>6.0223586000000004E-4</v>
      </c>
      <c r="H8051" s="231">
        <v>2.92262812E-3</v>
      </c>
    </row>
    <row r="8052" spans="1:8">
      <c r="A8052" s="227" t="s">
        <v>130</v>
      </c>
      <c r="B8052" s="227" t="s">
        <v>108</v>
      </c>
      <c r="C8052" s="227" t="s">
        <v>115</v>
      </c>
      <c r="D8052" s="230">
        <v>4002</v>
      </c>
      <c r="E8052" s="231">
        <v>5.3975989900000004E-3</v>
      </c>
      <c r="F8052" s="231">
        <v>9.4341404999999997E-4</v>
      </c>
      <c r="G8052" s="231">
        <v>1.0877776299999999E-3</v>
      </c>
      <c r="H8052" s="231">
        <v>3.3663200700000001E-3</v>
      </c>
    </row>
    <row r="8053" spans="1:8">
      <c r="A8053" s="227" t="s">
        <v>130</v>
      </c>
      <c r="B8053" s="227" t="s">
        <v>109</v>
      </c>
      <c r="C8053" s="227" t="s">
        <v>115</v>
      </c>
      <c r="D8053" s="230">
        <v>9386</v>
      </c>
      <c r="E8053" s="231">
        <v>6.3710947099999997E-3</v>
      </c>
      <c r="F8053" s="231">
        <v>7.7210986999999998E-4</v>
      </c>
      <c r="G8053" s="231">
        <v>1.2528198999999999E-3</v>
      </c>
      <c r="H8053" s="231">
        <v>4.3459720899999997E-3</v>
      </c>
    </row>
    <row r="8054" spans="1:8">
      <c r="A8054" s="227" t="s">
        <v>130</v>
      </c>
      <c r="B8054" s="227" t="s">
        <v>110</v>
      </c>
      <c r="C8054" s="227" t="s">
        <v>115</v>
      </c>
      <c r="D8054" s="230">
        <v>1684</v>
      </c>
      <c r="E8054" s="231">
        <v>5.9330185800000003E-3</v>
      </c>
      <c r="F8054" s="231">
        <v>8.7200039999999997E-4</v>
      </c>
      <c r="G8054" s="231">
        <v>1.32743058E-3</v>
      </c>
      <c r="H8054" s="231">
        <v>3.7334152900000001E-3</v>
      </c>
    </row>
    <row r="8055" spans="1:8">
      <c r="A8055" s="227" t="s">
        <v>131</v>
      </c>
      <c r="B8055" s="227" t="s">
        <v>108</v>
      </c>
      <c r="C8055" s="227" t="s">
        <v>114</v>
      </c>
      <c r="D8055" s="230">
        <v>4889</v>
      </c>
      <c r="E8055" s="231">
        <v>4.3464090299999997E-3</v>
      </c>
      <c r="F8055" s="231">
        <v>9.6468189999999998E-4</v>
      </c>
      <c r="G8055" s="231">
        <v>6.3194089000000002E-4</v>
      </c>
      <c r="H8055" s="231">
        <v>2.7497857499999999E-3</v>
      </c>
    </row>
    <row r="8056" spans="1:8">
      <c r="A8056" s="227" t="s">
        <v>131</v>
      </c>
      <c r="B8056" s="227" t="s">
        <v>109</v>
      </c>
      <c r="C8056" s="227" t="s">
        <v>114</v>
      </c>
      <c r="D8056" s="230">
        <v>5716</v>
      </c>
      <c r="E8056" s="231">
        <v>4.5990419299999996E-3</v>
      </c>
      <c r="F8056" s="231">
        <v>7.7789052000000003E-4</v>
      </c>
      <c r="G8056" s="231">
        <v>6.3170608E-4</v>
      </c>
      <c r="H8056" s="231">
        <v>3.1894448400000002E-3</v>
      </c>
    </row>
    <row r="8057" spans="1:8">
      <c r="A8057" s="227" t="s">
        <v>131</v>
      </c>
      <c r="B8057" s="227" t="s">
        <v>110</v>
      </c>
      <c r="C8057" s="227" t="s">
        <v>114</v>
      </c>
      <c r="D8057" s="230">
        <v>989</v>
      </c>
      <c r="E8057" s="231">
        <v>4.3478609499999999E-3</v>
      </c>
      <c r="F8057" s="231">
        <v>9.2826623999999998E-4</v>
      </c>
      <c r="G8057" s="231">
        <v>6.5024270000000001E-4</v>
      </c>
      <c r="H8057" s="231">
        <v>2.7693515199999998E-3</v>
      </c>
    </row>
    <row r="8058" spans="1:8">
      <c r="A8058" s="227" t="s">
        <v>131</v>
      </c>
      <c r="B8058" s="227" t="s">
        <v>108</v>
      </c>
      <c r="C8058" s="227" t="s">
        <v>115</v>
      </c>
      <c r="D8058" s="230">
        <v>3899</v>
      </c>
      <c r="E8058" s="231">
        <v>5.2990347699999997E-3</v>
      </c>
      <c r="F8058" s="231">
        <v>9.0881540999999998E-4</v>
      </c>
      <c r="G8058" s="231">
        <v>1.1135212699999999E-3</v>
      </c>
      <c r="H8058" s="231">
        <v>3.2766174599999998E-3</v>
      </c>
    </row>
    <row r="8059" spans="1:8">
      <c r="A8059" s="227" t="s">
        <v>131</v>
      </c>
      <c r="B8059" s="227" t="s">
        <v>109</v>
      </c>
      <c r="C8059" s="227" t="s">
        <v>115</v>
      </c>
      <c r="D8059" s="230">
        <v>9203</v>
      </c>
      <c r="E8059" s="231">
        <v>6.2012397400000004E-3</v>
      </c>
      <c r="F8059" s="231">
        <v>7.5563222999999995E-4</v>
      </c>
      <c r="G8059" s="231">
        <v>1.2757990199999999E-3</v>
      </c>
      <c r="H8059" s="231">
        <v>4.16962188E-3</v>
      </c>
    </row>
    <row r="8060" spans="1:8">
      <c r="A8060" s="227" t="s">
        <v>131</v>
      </c>
      <c r="B8060" s="227" t="s">
        <v>110</v>
      </c>
      <c r="C8060" s="227" t="s">
        <v>115</v>
      </c>
      <c r="D8060" s="230">
        <v>1524</v>
      </c>
      <c r="E8060" s="231">
        <v>5.8444287100000002E-3</v>
      </c>
      <c r="F8060" s="231">
        <v>8.5617745999999996E-4</v>
      </c>
      <c r="G8060" s="231">
        <v>1.3361293900000001E-3</v>
      </c>
      <c r="H8060" s="231">
        <v>3.6518631499999998E-3</v>
      </c>
    </row>
    <row r="8061" spans="1:8">
      <c r="A8061" s="227" t="s">
        <v>132</v>
      </c>
      <c r="B8061" s="227" t="s">
        <v>108</v>
      </c>
      <c r="C8061" s="227" t="s">
        <v>114</v>
      </c>
      <c r="D8061" s="230">
        <v>5000</v>
      </c>
      <c r="E8061" s="231">
        <v>4.4989418900000001E-3</v>
      </c>
      <c r="F8061" s="231">
        <v>9.7415947999999997E-4</v>
      </c>
      <c r="G8061" s="231">
        <v>6.2609465999999996E-4</v>
      </c>
      <c r="H8061" s="231">
        <v>2.8986872599999999E-3</v>
      </c>
    </row>
    <row r="8062" spans="1:8">
      <c r="A8062" s="227" t="s">
        <v>132</v>
      </c>
      <c r="B8062" s="227" t="s">
        <v>109</v>
      </c>
      <c r="C8062" s="227" t="s">
        <v>114</v>
      </c>
      <c r="D8062" s="230">
        <v>5525</v>
      </c>
      <c r="E8062" s="231">
        <v>4.7564560999999997E-3</v>
      </c>
      <c r="F8062" s="231">
        <v>7.6863978000000003E-4</v>
      </c>
      <c r="G8062" s="231">
        <v>6.2268285000000002E-4</v>
      </c>
      <c r="H8062" s="231">
        <v>3.3651329899999998E-3</v>
      </c>
    </row>
    <row r="8063" spans="1:8">
      <c r="A8063" s="227" t="s">
        <v>132</v>
      </c>
      <c r="B8063" s="227" t="s">
        <v>110</v>
      </c>
      <c r="C8063" s="227" t="s">
        <v>114</v>
      </c>
      <c r="D8063" s="230">
        <v>917</v>
      </c>
      <c r="E8063" s="231">
        <v>4.3986906400000003E-3</v>
      </c>
      <c r="F8063" s="231">
        <v>8.9274329999999998E-4</v>
      </c>
      <c r="G8063" s="231">
        <v>6.2929113000000005E-4</v>
      </c>
      <c r="H8063" s="231">
        <v>2.8766557300000002E-3</v>
      </c>
    </row>
    <row r="8064" spans="1:8">
      <c r="A8064" s="227" t="s">
        <v>132</v>
      </c>
      <c r="B8064" s="227" t="s">
        <v>108</v>
      </c>
      <c r="C8064" s="227" t="s">
        <v>115</v>
      </c>
      <c r="D8064" s="230">
        <v>4052</v>
      </c>
      <c r="E8064" s="231">
        <v>5.4800810400000002E-3</v>
      </c>
      <c r="F8064" s="231">
        <v>9.0637086999999998E-4</v>
      </c>
      <c r="G8064" s="231">
        <v>1.05478009E-3</v>
      </c>
      <c r="H8064" s="231">
        <v>3.5188296199999999E-3</v>
      </c>
    </row>
    <row r="8065" spans="1:8">
      <c r="A8065" s="227" t="s">
        <v>132</v>
      </c>
      <c r="B8065" s="227" t="s">
        <v>109</v>
      </c>
      <c r="C8065" s="227" t="s">
        <v>115</v>
      </c>
      <c r="D8065" s="230">
        <v>9393</v>
      </c>
      <c r="E8065" s="231">
        <v>6.3970396700000001E-3</v>
      </c>
      <c r="F8065" s="231">
        <v>7.6037809999999996E-4</v>
      </c>
      <c r="G8065" s="231">
        <v>1.2300405499999999E-3</v>
      </c>
      <c r="H8065" s="231">
        <v>4.4064455599999997E-3</v>
      </c>
    </row>
    <row r="8066" spans="1:8">
      <c r="A8066" s="227" t="s">
        <v>132</v>
      </c>
      <c r="B8066" s="227" t="s">
        <v>110</v>
      </c>
      <c r="C8066" s="227" t="s">
        <v>115</v>
      </c>
      <c r="D8066" s="230">
        <v>1519</v>
      </c>
      <c r="E8066" s="231">
        <v>5.9551694499999997E-3</v>
      </c>
      <c r="F8066" s="231">
        <v>8.6506083000000001E-4</v>
      </c>
      <c r="G8066" s="231">
        <v>1.26597031E-3</v>
      </c>
      <c r="H8066" s="231">
        <v>3.82400068E-3</v>
      </c>
    </row>
    <row r="8067" spans="1:8">
      <c r="A8067" s="227" t="s">
        <v>133</v>
      </c>
      <c r="B8067" s="227" t="s">
        <v>108</v>
      </c>
      <c r="C8067" s="227" t="s">
        <v>114</v>
      </c>
      <c r="D8067" s="230">
        <v>4987</v>
      </c>
      <c r="E8067" s="231">
        <v>4.5805828799999997E-3</v>
      </c>
      <c r="F8067" s="231">
        <v>1.0199061499999999E-3</v>
      </c>
      <c r="G8067" s="231">
        <v>6.1482515999999995E-4</v>
      </c>
      <c r="H8067" s="231">
        <v>2.9448275999999999E-3</v>
      </c>
    </row>
    <row r="8068" spans="1:8">
      <c r="A8068" s="227" t="s">
        <v>133</v>
      </c>
      <c r="B8068" s="227" t="s">
        <v>109</v>
      </c>
      <c r="C8068" s="227" t="s">
        <v>114</v>
      </c>
      <c r="D8068" s="230">
        <v>5407</v>
      </c>
      <c r="E8068" s="231">
        <v>4.8237942799999999E-3</v>
      </c>
      <c r="F8068" s="231">
        <v>8.2460596999999998E-4</v>
      </c>
      <c r="G8068" s="231">
        <v>6.1426693E-4</v>
      </c>
      <c r="H8068" s="231">
        <v>3.3833732500000002E-3</v>
      </c>
    </row>
    <row r="8069" spans="1:8">
      <c r="A8069" s="227" t="s">
        <v>133</v>
      </c>
      <c r="B8069" s="227" t="s">
        <v>110</v>
      </c>
      <c r="C8069" s="227" t="s">
        <v>114</v>
      </c>
      <c r="D8069" s="230">
        <v>912</v>
      </c>
      <c r="E8069" s="231">
        <v>4.6013160500000001E-3</v>
      </c>
      <c r="F8069" s="231">
        <v>9.4813470000000002E-4</v>
      </c>
      <c r="G8069" s="231">
        <v>6.2836284000000004E-4</v>
      </c>
      <c r="H8069" s="231">
        <v>3.0232316699999998E-3</v>
      </c>
    </row>
    <row r="8070" spans="1:8">
      <c r="A8070" s="227" t="s">
        <v>133</v>
      </c>
      <c r="B8070" s="227" t="s">
        <v>108</v>
      </c>
      <c r="C8070" s="227" t="s">
        <v>115</v>
      </c>
      <c r="D8070" s="230">
        <v>4045</v>
      </c>
      <c r="E8070" s="231">
        <v>5.5487596600000003E-3</v>
      </c>
      <c r="F8070" s="231">
        <v>9.8976764999999991E-4</v>
      </c>
      <c r="G8070" s="231">
        <v>9.8734695999999991E-4</v>
      </c>
      <c r="H8070" s="231">
        <v>3.5713555699999999E-3</v>
      </c>
    </row>
    <row r="8071" spans="1:8">
      <c r="A8071" s="227" t="s">
        <v>133</v>
      </c>
      <c r="B8071" s="227" t="s">
        <v>109</v>
      </c>
      <c r="C8071" s="227" t="s">
        <v>115</v>
      </c>
      <c r="D8071" s="230">
        <v>9110</v>
      </c>
      <c r="E8071" s="231">
        <v>6.56506613E-3</v>
      </c>
      <c r="F8071" s="231">
        <v>8.0798828000000001E-4</v>
      </c>
      <c r="G8071" s="231">
        <v>1.22841176E-3</v>
      </c>
      <c r="H8071" s="231">
        <v>4.5281358100000002E-3</v>
      </c>
    </row>
    <row r="8072" spans="1:8">
      <c r="A8072" s="227" t="s">
        <v>133</v>
      </c>
      <c r="B8072" s="227" t="s">
        <v>110</v>
      </c>
      <c r="C8072" s="227" t="s">
        <v>115</v>
      </c>
      <c r="D8072" s="230">
        <v>1585</v>
      </c>
      <c r="E8072" s="231">
        <v>6.0163129999999997E-3</v>
      </c>
      <c r="F8072" s="231">
        <v>8.7883345000000002E-4</v>
      </c>
      <c r="G8072" s="231">
        <v>1.2236094099999999E-3</v>
      </c>
      <c r="H8072" s="231">
        <v>3.9133585100000002E-3</v>
      </c>
    </row>
    <row r="8073" spans="1:8">
      <c r="A8073" s="227" t="s">
        <v>134</v>
      </c>
      <c r="B8073" s="227" t="s">
        <v>108</v>
      </c>
      <c r="C8073" s="227" t="s">
        <v>114</v>
      </c>
      <c r="D8073" s="230">
        <v>4710</v>
      </c>
      <c r="E8073" s="231">
        <v>4.55881866E-3</v>
      </c>
      <c r="F8073" s="231">
        <v>1.0088216199999999E-3</v>
      </c>
      <c r="G8073" s="231">
        <v>6.1519742999999996E-4</v>
      </c>
      <c r="H8073" s="231">
        <v>2.9336417399999999E-3</v>
      </c>
    </row>
    <row r="8074" spans="1:8">
      <c r="A8074" s="227" t="s">
        <v>134</v>
      </c>
      <c r="B8074" s="227" t="s">
        <v>109</v>
      </c>
      <c r="C8074" s="227" t="s">
        <v>114</v>
      </c>
      <c r="D8074" s="230">
        <v>5004</v>
      </c>
      <c r="E8074" s="231">
        <v>4.8290832600000003E-3</v>
      </c>
      <c r="F8074" s="231">
        <v>8.2887601000000005E-4</v>
      </c>
      <c r="G8074" s="231">
        <v>6.0678054000000003E-4</v>
      </c>
      <c r="H8074" s="231">
        <v>3.3916082299999999E-3</v>
      </c>
    </row>
    <row r="8075" spans="1:8">
      <c r="A8075" s="227" t="s">
        <v>134</v>
      </c>
      <c r="B8075" s="227" t="s">
        <v>110</v>
      </c>
      <c r="C8075" s="227" t="s">
        <v>114</v>
      </c>
      <c r="D8075" s="230">
        <v>961</v>
      </c>
      <c r="E8075" s="231">
        <v>4.6091067800000003E-3</v>
      </c>
      <c r="F8075" s="231">
        <v>9.3717458999999996E-4</v>
      </c>
      <c r="G8075" s="231">
        <v>6.2444574999999999E-4</v>
      </c>
      <c r="H8075" s="231">
        <v>3.0449929100000001E-3</v>
      </c>
    </row>
    <row r="8076" spans="1:8">
      <c r="A8076" s="227" t="s">
        <v>134</v>
      </c>
      <c r="B8076" s="227" t="s">
        <v>108</v>
      </c>
      <c r="C8076" s="227" t="s">
        <v>115</v>
      </c>
      <c r="D8076" s="230">
        <v>3831</v>
      </c>
      <c r="E8076" s="231">
        <v>5.5274524500000003E-3</v>
      </c>
      <c r="F8076" s="231">
        <v>9.5747870999999998E-4</v>
      </c>
      <c r="G8076" s="231">
        <v>1.02198657E-3</v>
      </c>
      <c r="H8076" s="231">
        <v>3.5476060299999999E-3</v>
      </c>
    </row>
    <row r="8077" spans="1:8">
      <c r="A8077" s="227" t="s">
        <v>134</v>
      </c>
      <c r="B8077" s="227" t="s">
        <v>109</v>
      </c>
      <c r="C8077" s="227" t="s">
        <v>115</v>
      </c>
      <c r="D8077" s="230">
        <v>8708</v>
      </c>
      <c r="E8077" s="231">
        <v>6.5570596299999997E-3</v>
      </c>
      <c r="F8077" s="231">
        <v>8.1714161999999998E-4</v>
      </c>
      <c r="G8077" s="231">
        <v>1.1695527599999999E-3</v>
      </c>
      <c r="H8077" s="231">
        <v>4.5697653200000004E-3</v>
      </c>
    </row>
    <row r="8078" spans="1:8">
      <c r="A8078" s="227" t="s">
        <v>134</v>
      </c>
      <c r="B8078" s="227" t="s">
        <v>110</v>
      </c>
      <c r="C8078" s="227" t="s">
        <v>115</v>
      </c>
      <c r="D8078" s="230">
        <v>1563</v>
      </c>
      <c r="E8078" s="231">
        <v>6.1657822699999996E-3</v>
      </c>
      <c r="F8078" s="231">
        <v>9.144849E-4</v>
      </c>
      <c r="G8078" s="231">
        <v>1.24498655E-3</v>
      </c>
      <c r="H8078" s="231">
        <v>4.0057401400000001E-3</v>
      </c>
    </row>
    <row r="8079" spans="1:8">
      <c r="A8079" s="227" t="s">
        <v>135</v>
      </c>
      <c r="B8079" s="227" t="s">
        <v>108</v>
      </c>
      <c r="C8079" s="227" t="s">
        <v>114</v>
      </c>
      <c r="D8079" s="230">
        <v>4731</v>
      </c>
      <c r="E8079" s="231">
        <v>4.6126315700000002E-3</v>
      </c>
      <c r="F8079" s="231">
        <v>1.00981631E-3</v>
      </c>
      <c r="G8079" s="231">
        <v>6.1654734E-4</v>
      </c>
      <c r="H8079" s="231">
        <v>2.9850417799999998E-3</v>
      </c>
    </row>
    <row r="8080" spans="1:8">
      <c r="A8080" s="227" t="s">
        <v>135</v>
      </c>
      <c r="B8080" s="227" t="s">
        <v>109</v>
      </c>
      <c r="C8080" s="227" t="s">
        <v>114</v>
      </c>
      <c r="D8080" s="230">
        <v>5093</v>
      </c>
      <c r="E8080" s="231">
        <v>4.8513139200000001E-3</v>
      </c>
      <c r="F8080" s="231">
        <v>8.2062046999999995E-4</v>
      </c>
      <c r="G8080" s="231">
        <v>6.1674132999999995E-4</v>
      </c>
      <c r="H8080" s="231">
        <v>3.4120290700000002E-3</v>
      </c>
    </row>
    <row r="8081" spans="1:8">
      <c r="A8081" s="227" t="s">
        <v>135</v>
      </c>
      <c r="B8081" s="227" t="s">
        <v>110</v>
      </c>
      <c r="C8081" s="227" t="s">
        <v>114</v>
      </c>
      <c r="D8081" s="230">
        <v>941</v>
      </c>
      <c r="E8081" s="231">
        <v>4.55201791E-3</v>
      </c>
      <c r="F8081" s="231">
        <v>9.4596198999999999E-4</v>
      </c>
      <c r="G8081" s="231">
        <v>6.4226862E-4</v>
      </c>
      <c r="H8081" s="231">
        <v>2.96124075E-3</v>
      </c>
    </row>
    <row r="8082" spans="1:8">
      <c r="A8082" s="227" t="s">
        <v>135</v>
      </c>
      <c r="B8082" s="227" t="s">
        <v>108</v>
      </c>
      <c r="C8082" s="227" t="s">
        <v>115</v>
      </c>
      <c r="D8082" s="230">
        <v>3803</v>
      </c>
      <c r="E8082" s="231">
        <v>5.6498278699999996E-3</v>
      </c>
      <c r="F8082" s="231">
        <v>9.7018897999999996E-4</v>
      </c>
      <c r="G8082" s="231">
        <v>1.00117391E-3</v>
      </c>
      <c r="H8082" s="231">
        <v>3.6780779800000001E-3</v>
      </c>
    </row>
    <row r="8083" spans="1:8">
      <c r="A8083" s="227" t="s">
        <v>135</v>
      </c>
      <c r="B8083" s="227" t="s">
        <v>109</v>
      </c>
      <c r="C8083" s="227" t="s">
        <v>115</v>
      </c>
      <c r="D8083" s="230">
        <v>8505</v>
      </c>
      <c r="E8083" s="231">
        <v>6.6459446899999998E-3</v>
      </c>
      <c r="F8083" s="231">
        <v>8.1480641000000005E-4</v>
      </c>
      <c r="G8083" s="231">
        <v>1.1764332799999999E-3</v>
      </c>
      <c r="H8083" s="231">
        <v>4.6540989300000004E-3</v>
      </c>
    </row>
    <row r="8084" spans="1:8">
      <c r="A8084" s="227" t="s">
        <v>135</v>
      </c>
      <c r="B8084" s="227" t="s">
        <v>110</v>
      </c>
      <c r="C8084" s="227" t="s">
        <v>115</v>
      </c>
      <c r="D8084" s="230">
        <v>1514</v>
      </c>
      <c r="E8084" s="231">
        <v>6.2517503999999996E-3</v>
      </c>
      <c r="F8084" s="231">
        <v>9.2299012000000001E-4</v>
      </c>
      <c r="G8084" s="231">
        <v>1.2289462599999999E-3</v>
      </c>
      <c r="H8084" s="231">
        <v>4.0993166299999996E-3</v>
      </c>
    </row>
    <row r="8085" spans="1:8">
      <c r="A8085" s="227" t="s">
        <v>136</v>
      </c>
      <c r="B8085" s="227" t="s">
        <v>108</v>
      </c>
      <c r="C8085" s="227" t="s">
        <v>114</v>
      </c>
      <c r="D8085" s="230">
        <v>2399</v>
      </c>
      <c r="E8085" s="231">
        <v>4.7974172699999998E-3</v>
      </c>
      <c r="F8085" s="231">
        <v>1.0844938799999999E-3</v>
      </c>
      <c r="G8085" s="231">
        <v>6.2681377999999996E-4</v>
      </c>
      <c r="H8085" s="231">
        <v>3.084903E-3</v>
      </c>
    </row>
    <row r="8086" spans="1:8">
      <c r="A8086" s="227" t="s">
        <v>136</v>
      </c>
      <c r="B8086" s="227" t="s">
        <v>109</v>
      </c>
      <c r="C8086" s="227" t="s">
        <v>114</v>
      </c>
      <c r="D8086" s="230">
        <v>2771</v>
      </c>
      <c r="E8086" s="231">
        <v>5.0473945699999996E-3</v>
      </c>
      <c r="F8086" s="231">
        <v>8.4410102999999998E-4</v>
      </c>
      <c r="G8086" s="231">
        <v>6.1500453999999995E-4</v>
      </c>
      <c r="H8086" s="231">
        <v>3.5862627399999999E-3</v>
      </c>
    </row>
    <row r="8087" spans="1:8">
      <c r="A8087" s="227" t="s">
        <v>136</v>
      </c>
      <c r="B8087" s="227" t="s">
        <v>110</v>
      </c>
      <c r="C8087" s="227" t="s">
        <v>114</v>
      </c>
      <c r="D8087" s="230">
        <v>432</v>
      </c>
      <c r="E8087" s="231">
        <v>4.80884E-3</v>
      </c>
      <c r="F8087" s="231">
        <v>9.4326000999999998E-4</v>
      </c>
      <c r="G8087" s="231">
        <v>6.4771923E-4</v>
      </c>
      <c r="H8087" s="231">
        <v>3.2155829599999999E-3</v>
      </c>
    </row>
    <row r="8088" spans="1:8">
      <c r="A8088" s="227" t="s">
        <v>136</v>
      </c>
      <c r="B8088" s="227" t="s">
        <v>108</v>
      </c>
      <c r="C8088" s="227" t="s">
        <v>115</v>
      </c>
      <c r="D8088" s="230">
        <v>1866</v>
      </c>
      <c r="E8088" s="231">
        <v>5.6577557400000001E-3</v>
      </c>
      <c r="F8088" s="231">
        <v>9.7394631000000001E-4</v>
      </c>
      <c r="G8088" s="231">
        <v>1.0224755399999999E-3</v>
      </c>
      <c r="H8088" s="231">
        <v>3.6610046800000001E-3</v>
      </c>
    </row>
    <row r="8089" spans="1:8">
      <c r="A8089" s="227" t="s">
        <v>136</v>
      </c>
      <c r="B8089" s="227" t="s">
        <v>109</v>
      </c>
      <c r="C8089" s="227" t="s">
        <v>115</v>
      </c>
      <c r="D8089" s="230">
        <v>4524</v>
      </c>
      <c r="E8089" s="231">
        <v>6.6479826400000002E-3</v>
      </c>
      <c r="F8089" s="231">
        <v>8.3334588000000005E-4</v>
      </c>
      <c r="G8089" s="231">
        <v>1.17077722E-3</v>
      </c>
      <c r="H8089" s="231">
        <v>4.6432578399999997E-3</v>
      </c>
    </row>
    <row r="8090" spans="1:8">
      <c r="A8090" s="227" t="s">
        <v>136</v>
      </c>
      <c r="B8090" s="227" t="s">
        <v>110</v>
      </c>
      <c r="C8090" s="227" t="s">
        <v>115</v>
      </c>
      <c r="D8090" s="230">
        <v>735</v>
      </c>
      <c r="E8090" s="231">
        <v>6.3375532899999998E-3</v>
      </c>
      <c r="F8090" s="231">
        <v>9.0112410999999999E-4</v>
      </c>
      <c r="G8090" s="231">
        <v>1.1399909499999999E-3</v>
      </c>
      <c r="H8090" s="231">
        <v>4.2958393900000003E-3</v>
      </c>
    </row>
    <row r="8091" spans="1:8">
      <c r="A8091" s="227" t="s">
        <v>121</v>
      </c>
      <c r="B8091" s="227" t="s">
        <v>111</v>
      </c>
      <c r="C8091" s="227" t="s">
        <v>114</v>
      </c>
      <c r="D8091" s="230">
        <v>6877</v>
      </c>
      <c r="E8091" s="231">
        <v>4.8088819599999997E-3</v>
      </c>
      <c r="F8091" s="231">
        <v>9.5359104E-4</v>
      </c>
      <c r="G8091" s="231">
        <v>8.6858042000000004E-4</v>
      </c>
      <c r="H8091" s="231">
        <v>2.98671002E-3</v>
      </c>
    </row>
    <row r="8092" spans="1:8">
      <c r="A8092" s="227" t="s">
        <v>121</v>
      </c>
      <c r="B8092" s="227" t="s">
        <v>112</v>
      </c>
      <c r="C8092" s="227" t="s">
        <v>114</v>
      </c>
      <c r="D8092" s="230">
        <v>1084</v>
      </c>
      <c r="E8092" s="231">
        <v>4.3629558899999999E-3</v>
      </c>
      <c r="F8092" s="231">
        <v>9.4234720000000002E-4</v>
      </c>
      <c r="G8092" s="231">
        <v>8.5427107000000003E-4</v>
      </c>
      <c r="H8092" s="231">
        <v>2.56633714E-3</v>
      </c>
    </row>
    <row r="8093" spans="1:8">
      <c r="A8093" s="227" t="s">
        <v>121</v>
      </c>
      <c r="B8093" s="227" t="s">
        <v>111</v>
      </c>
      <c r="C8093" s="227" t="s">
        <v>115</v>
      </c>
      <c r="D8093" s="230">
        <v>10390</v>
      </c>
      <c r="E8093" s="231">
        <v>5.94063557E-3</v>
      </c>
      <c r="F8093" s="231">
        <v>8.0147821000000003E-4</v>
      </c>
      <c r="G8093" s="231">
        <v>1.51524434E-3</v>
      </c>
      <c r="H8093" s="231">
        <v>3.62391253E-3</v>
      </c>
    </row>
    <row r="8094" spans="1:8">
      <c r="A8094" s="227" t="s">
        <v>121</v>
      </c>
      <c r="B8094" s="227" t="s">
        <v>112</v>
      </c>
      <c r="C8094" s="227" t="s">
        <v>115</v>
      </c>
      <c r="D8094" s="230">
        <v>1692</v>
      </c>
      <c r="E8094" s="231">
        <v>5.69364387E-3</v>
      </c>
      <c r="F8094" s="231">
        <v>7.7163890000000004E-4</v>
      </c>
      <c r="G8094" s="231">
        <v>1.51770837E-3</v>
      </c>
      <c r="H8094" s="231">
        <v>3.4042961200000002E-3</v>
      </c>
    </row>
    <row r="8095" spans="1:8">
      <c r="A8095" s="227" t="s">
        <v>122</v>
      </c>
      <c r="B8095" s="227" t="s">
        <v>111</v>
      </c>
      <c r="C8095" s="227" t="s">
        <v>114</v>
      </c>
      <c r="D8095" s="230">
        <v>6843</v>
      </c>
      <c r="E8095" s="231">
        <v>4.7352489399999998E-3</v>
      </c>
      <c r="F8095" s="231">
        <v>9.4766660999999995E-4</v>
      </c>
      <c r="G8095" s="231">
        <v>8.1374021E-4</v>
      </c>
      <c r="H8095" s="231">
        <v>2.9738416400000001E-3</v>
      </c>
    </row>
    <row r="8096" spans="1:8">
      <c r="A8096" s="227" t="s">
        <v>122</v>
      </c>
      <c r="B8096" s="227" t="s">
        <v>112</v>
      </c>
      <c r="C8096" s="227" t="s">
        <v>114</v>
      </c>
      <c r="D8096" s="230">
        <v>974</v>
      </c>
      <c r="E8096" s="231">
        <v>4.4099596399999998E-3</v>
      </c>
      <c r="F8096" s="231">
        <v>9.6339289999999996E-4</v>
      </c>
      <c r="G8096" s="231">
        <v>7.8879548000000005E-4</v>
      </c>
      <c r="H8096" s="231">
        <v>2.6577708000000001E-3</v>
      </c>
    </row>
    <row r="8097" spans="1:8">
      <c r="A8097" s="227" t="s">
        <v>122</v>
      </c>
      <c r="B8097" s="227" t="s">
        <v>111</v>
      </c>
      <c r="C8097" s="227" t="s">
        <v>115</v>
      </c>
      <c r="D8097" s="230">
        <v>10216</v>
      </c>
      <c r="E8097" s="231">
        <v>5.9344691599999997E-3</v>
      </c>
      <c r="F8097" s="231">
        <v>7.6783465999999997E-4</v>
      </c>
      <c r="G8097" s="231">
        <v>1.50459653E-3</v>
      </c>
      <c r="H8097" s="231">
        <v>3.6620374800000002E-3</v>
      </c>
    </row>
    <row r="8098" spans="1:8">
      <c r="A8098" s="227" t="s">
        <v>122</v>
      </c>
      <c r="B8098" s="227" t="s">
        <v>112</v>
      </c>
      <c r="C8098" s="227" t="s">
        <v>115</v>
      </c>
      <c r="D8098" s="230">
        <v>1553</v>
      </c>
      <c r="E8098" s="231">
        <v>5.7311935700000002E-3</v>
      </c>
      <c r="F8098" s="231">
        <v>7.7921144000000001E-4</v>
      </c>
      <c r="G8098" s="231">
        <v>1.5687078699999999E-3</v>
      </c>
      <c r="H8098" s="231">
        <v>3.38327377E-3</v>
      </c>
    </row>
    <row r="8099" spans="1:8">
      <c r="A8099" s="227" t="s">
        <v>123</v>
      </c>
      <c r="B8099" s="227" t="s">
        <v>111</v>
      </c>
      <c r="C8099" s="227" t="s">
        <v>114</v>
      </c>
      <c r="D8099" s="230">
        <v>5532</v>
      </c>
      <c r="E8099" s="231">
        <v>4.6645524599999997E-3</v>
      </c>
      <c r="F8099" s="231">
        <v>9.505049E-4</v>
      </c>
      <c r="G8099" s="231">
        <v>7.9134674000000003E-4</v>
      </c>
      <c r="H8099" s="231">
        <v>2.9227003399999998E-3</v>
      </c>
    </row>
    <row r="8100" spans="1:8">
      <c r="A8100" s="227" t="s">
        <v>123</v>
      </c>
      <c r="B8100" s="227" t="s">
        <v>112</v>
      </c>
      <c r="C8100" s="227" t="s">
        <v>114</v>
      </c>
      <c r="D8100" s="230">
        <v>938</v>
      </c>
      <c r="E8100" s="231">
        <v>4.3815024699999996E-3</v>
      </c>
      <c r="F8100" s="231">
        <v>9.6757014000000004E-4</v>
      </c>
      <c r="G8100" s="231">
        <v>7.8840642999999998E-4</v>
      </c>
      <c r="H8100" s="231">
        <v>2.6255253999999998E-3</v>
      </c>
    </row>
    <row r="8101" spans="1:8">
      <c r="A8101" s="227" t="s">
        <v>123</v>
      </c>
      <c r="B8101" s="227" t="s">
        <v>111</v>
      </c>
      <c r="C8101" s="227" t="s">
        <v>115</v>
      </c>
      <c r="D8101" s="230">
        <v>8153</v>
      </c>
      <c r="E8101" s="231">
        <v>5.9914108400000001E-3</v>
      </c>
      <c r="F8101" s="231">
        <v>7.9101596000000001E-4</v>
      </c>
      <c r="G8101" s="231">
        <v>1.49666822E-3</v>
      </c>
      <c r="H8101" s="231">
        <v>3.7036055100000001E-3</v>
      </c>
    </row>
    <row r="8102" spans="1:8">
      <c r="A8102" s="227" t="s">
        <v>123</v>
      </c>
      <c r="B8102" s="227" t="s">
        <v>112</v>
      </c>
      <c r="C8102" s="227" t="s">
        <v>115</v>
      </c>
      <c r="D8102" s="230">
        <v>1274</v>
      </c>
      <c r="E8102" s="231">
        <v>5.7482899999999996E-3</v>
      </c>
      <c r="F8102" s="231">
        <v>7.7632578000000005E-4</v>
      </c>
      <c r="G8102" s="231">
        <v>1.56100985E-3</v>
      </c>
      <c r="H8102" s="231">
        <v>3.4108539499999998E-3</v>
      </c>
    </row>
    <row r="8103" spans="1:8">
      <c r="A8103" s="227" t="s">
        <v>124</v>
      </c>
      <c r="B8103" s="227" t="s">
        <v>111</v>
      </c>
      <c r="C8103" s="227" t="s">
        <v>114</v>
      </c>
      <c r="D8103" s="230">
        <v>5369</v>
      </c>
      <c r="E8103" s="231">
        <v>4.7659120099999997E-3</v>
      </c>
      <c r="F8103" s="231">
        <v>9.8575344999999996E-4</v>
      </c>
      <c r="G8103" s="231">
        <v>7.8145994000000001E-4</v>
      </c>
      <c r="H8103" s="231">
        <v>2.9986981300000001E-3</v>
      </c>
    </row>
    <row r="8104" spans="1:8">
      <c r="A8104" s="227" t="s">
        <v>124</v>
      </c>
      <c r="B8104" s="227" t="s">
        <v>112</v>
      </c>
      <c r="C8104" s="227" t="s">
        <v>114</v>
      </c>
      <c r="D8104" s="230">
        <v>827</v>
      </c>
      <c r="E8104" s="231">
        <v>4.4125490199999999E-3</v>
      </c>
      <c r="F8104" s="231">
        <v>9.4511317999999996E-4</v>
      </c>
      <c r="G8104" s="231">
        <v>7.3536632000000002E-4</v>
      </c>
      <c r="H8104" s="231">
        <v>2.73206904E-3</v>
      </c>
    </row>
    <row r="8105" spans="1:8">
      <c r="A8105" s="227" t="s">
        <v>124</v>
      </c>
      <c r="B8105" s="227" t="s">
        <v>111</v>
      </c>
      <c r="C8105" s="227" t="s">
        <v>115</v>
      </c>
      <c r="D8105" s="230">
        <v>8542</v>
      </c>
      <c r="E8105" s="231">
        <v>6.2115649399999999E-3</v>
      </c>
      <c r="F8105" s="231">
        <v>8.4764148000000003E-4</v>
      </c>
      <c r="G8105" s="231">
        <v>1.4476709099999999E-3</v>
      </c>
      <c r="H8105" s="231">
        <v>3.9160596800000003E-3</v>
      </c>
    </row>
    <row r="8106" spans="1:8">
      <c r="A8106" s="227" t="s">
        <v>124</v>
      </c>
      <c r="B8106" s="227" t="s">
        <v>112</v>
      </c>
      <c r="C8106" s="227" t="s">
        <v>115</v>
      </c>
      <c r="D8106" s="230">
        <v>1229</v>
      </c>
      <c r="E8106" s="231">
        <v>5.7937514599999997E-3</v>
      </c>
      <c r="F8106" s="231">
        <v>8.0250028999999997E-4</v>
      </c>
      <c r="G8106" s="231">
        <v>1.4979994900000001E-3</v>
      </c>
      <c r="H8106" s="231">
        <v>3.49302518E-3</v>
      </c>
    </row>
    <row r="8107" spans="1:8">
      <c r="A8107" s="227" t="s">
        <v>125</v>
      </c>
      <c r="B8107" s="227" t="s">
        <v>111</v>
      </c>
      <c r="C8107" s="227" t="s">
        <v>114</v>
      </c>
      <c r="D8107" s="230">
        <v>4891</v>
      </c>
      <c r="E8107" s="231">
        <v>5.0657407900000003E-3</v>
      </c>
      <c r="F8107" s="231">
        <v>1.1039951E-3</v>
      </c>
      <c r="G8107" s="231">
        <v>8.0088497999999996E-4</v>
      </c>
      <c r="H8107" s="231">
        <v>3.1608602200000001E-3</v>
      </c>
    </row>
    <row r="8108" spans="1:8">
      <c r="A8108" s="227" t="s">
        <v>125</v>
      </c>
      <c r="B8108" s="227" t="s">
        <v>112</v>
      </c>
      <c r="C8108" s="227" t="s">
        <v>114</v>
      </c>
      <c r="D8108" s="230">
        <v>783</v>
      </c>
      <c r="E8108" s="231">
        <v>4.7791167600000004E-3</v>
      </c>
      <c r="F8108" s="231">
        <v>1.07177676E-3</v>
      </c>
      <c r="G8108" s="231">
        <v>7.6779101000000005E-4</v>
      </c>
      <c r="H8108" s="231">
        <v>2.9395484999999999E-3</v>
      </c>
    </row>
    <row r="8109" spans="1:8">
      <c r="A8109" s="227" t="s">
        <v>125</v>
      </c>
      <c r="B8109" s="227" t="s">
        <v>111</v>
      </c>
      <c r="C8109" s="227" t="s">
        <v>115</v>
      </c>
      <c r="D8109" s="230">
        <v>8095</v>
      </c>
      <c r="E8109" s="231">
        <v>6.4616172999999999E-3</v>
      </c>
      <c r="F8109" s="231">
        <v>9.5599683999999998E-4</v>
      </c>
      <c r="G8109" s="231">
        <v>1.42832343E-3</v>
      </c>
      <c r="H8109" s="231">
        <v>4.0770706500000004E-3</v>
      </c>
    </row>
    <row r="8110" spans="1:8">
      <c r="A8110" s="227" t="s">
        <v>125</v>
      </c>
      <c r="B8110" s="227" t="s">
        <v>112</v>
      </c>
      <c r="C8110" s="227" t="s">
        <v>115</v>
      </c>
      <c r="D8110" s="230">
        <v>1198</v>
      </c>
      <c r="E8110" s="231">
        <v>5.9583775300000004E-3</v>
      </c>
      <c r="F8110" s="231">
        <v>8.5954382999999998E-4</v>
      </c>
      <c r="G8110" s="231">
        <v>1.4463918899999999E-3</v>
      </c>
      <c r="H8110" s="231">
        <v>3.6521418399999999E-3</v>
      </c>
    </row>
    <row r="8111" spans="1:8">
      <c r="A8111" s="227" t="s">
        <v>126</v>
      </c>
      <c r="B8111" s="227" t="s">
        <v>111</v>
      </c>
      <c r="C8111" s="227" t="s">
        <v>114</v>
      </c>
      <c r="D8111" s="230">
        <v>5132</v>
      </c>
      <c r="E8111" s="231">
        <v>5.00315489E-3</v>
      </c>
      <c r="F8111" s="231">
        <v>1.09729957E-3</v>
      </c>
      <c r="G8111" s="231">
        <v>7.7524848000000001E-4</v>
      </c>
      <c r="H8111" s="231">
        <v>3.13060637E-3</v>
      </c>
    </row>
    <row r="8112" spans="1:8">
      <c r="A8112" s="227" t="s">
        <v>126</v>
      </c>
      <c r="B8112" s="227" t="s">
        <v>112</v>
      </c>
      <c r="C8112" s="227" t="s">
        <v>114</v>
      </c>
      <c r="D8112" s="230">
        <v>747</v>
      </c>
      <c r="E8112" s="231">
        <v>4.6422725599999997E-3</v>
      </c>
      <c r="F8112" s="231">
        <v>1.04553994E-3</v>
      </c>
      <c r="G8112" s="231">
        <v>6.9700073000000004E-4</v>
      </c>
      <c r="H8112" s="231">
        <v>2.8997314100000001E-3</v>
      </c>
    </row>
    <row r="8113" spans="1:8">
      <c r="A8113" s="227" t="s">
        <v>126</v>
      </c>
      <c r="B8113" s="227" t="s">
        <v>111</v>
      </c>
      <c r="C8113" s="227" t="s">
        <v>115</v>
      </c>
      <c r="D8113" s="230">
        <v>8417</v>
      </c>
      <c r="E8113" s="231">
        <v>6.4523831100000003E-3</v>
      </c>
      <c r="F8113" s="231">
        <v>1.00875519E-3</v>
      </c>
      <c r="G8113" s="231">
        <v>1.35051421E-3</v>
      </c>
      <c r="H8113" s="231">
        <v>4.0929124699999996E-3</v>
      </c>
    </row>
    <row r="8114" spans="1:8">
      <c r="A8114" s="227" t="s">
        <v>126</v>
      </c>
      <c r="B8114" s="227" t="s">
        <v>112</v>
      </c>
      <c r="C8114" s="227" t="s">
        <v>115</v>
      </c>
      <c r="D8114" s="230">
        <v>1178</v>
      </c>
      <c r="E8114" s="231">
        <v>6.1422075899999996E-3</v>
      </c>
      <c r="F8114" s="231">
        <v>9.9491816999999999E-4</v>
      </c>
      <c r="G8114" s="231">
        <v>1.41397236E-3</v>
      </c>
      <c r="H8114" s="231">
        <v>3.7331102599999998E-3</v>
      </c>
    </row>
    <row r="8115" spans="1:8">
      <c r="A8115" s="227" t="s">
        <v>127</v>
      </c>
      <c r="B8115" s="227" t="s">
        <v>111</v>
      </c>
      <c r="C8115" s="227" t="s">
        <v>114</v>
      </c>
      <c r="D8115" s="230">
        <v>5296</v>
      </c>
      <c r="E8115" s="231">
        <v>5.0138379399999999E-3</v>
      </c>
      <c r="F8115" s="231">
        <v>1.1138470399999999E-3</v>
      </c>
      <c r="G8115" s="231">
        <v>7.3412737000000004E-4</v>
      </c>
      <c r="H8115" s="231">
        <v>3.1658630599999999E-3</v>
      </c>
    </row>
    <row r="8116" spans="1:8">
      <c r="A8116" s="227" t="s">
        <v>127</v>
      </c>
      <c r="B8116" s="227" t="s">
        <v>112</v>
      </c>
      <c r="C8116" s="227" t="s">
        <v>114</v>
      </c>
      <c r="D8116" s="230">
        <v>642</v>
      </c>
      <c r="E8116" s="231">
        <v>4.5820711099999996E-3</v>
      </c>
      <c r="F8116" s="231">
        <v>1.0719356900000001E-3</v>
      </c>
      <c r="G8116" s="231">
        <v>6.7944475999999997E-4</v>
      </c>
      <c r="H8116" s="231">
        <v>2.8306901600000001E-3</v>
      </c>
    </row>
    <row r="8117" spans="1:8">
      <c r="A8117" s="227" t="s">
        <v>127</v>
      </c>
      <c r="B8117" s="227" t="s">
        <v>111</v>
      </c>
      <c r="C8117" s="227" t="s">
        <v>115</v>
      </c>
      <c r="D8117" s="230">
        <v>8321</v>
      </c>
      <c r="E8117" s="231">
        <v>6.5119388200000003E-3</v>
      </c>
      <c r="F8117" s="231">
        <v>1.00205364E-3</v>
      </c>
      <c r="G8117" s="231">
        <v>1.3212427000000001E-3</v>
      </c>
      <c r="H8117" s="231">
        <v>4.1884570100000004E-3</v>
      </c>
    </row>
    <row r="8118" spans="1:8">
      <c r="A8118" s="227" t="s">
        <v>127</v>
      </c>
      <c r="B8118" s="227" t="s">
        <v>112</v>
      </c>
      <c r="C8118" s="227" t="s">
        <v>115</v>
      </c>
      <c r="D8118" s="230">
        <v>1058</v>
      </c>
      <c r="E8118" s="231">
        <v>6.3058244299999998E-3</v>
      </c>
      <c r="F8118" s="231">
        <v>9.6662093000000004E-4</v>
      </c>
      <c r="G8118" s="231">
        <v>1.4841833200000001E-3</v>
      </c>
      <c r="H8118" s="231">
        <v>3.8548775000000002E-3</v>
      </c>
    </row>
    <row r="8119" spans="1:8">
      <c r="A8119" s="227" t="s">
        <v>128</v>
      </c>
      <c r="B8119" s="227" t="s">
        <v>111</v>
      </c>
      <c r="C8119" s="227" t="s">
        <v>114</v>
      </c>
      <c r="D8119" s="230">
        <v>5224</v>
      </c>
      <c r="E8119" s="231">
        <v>4.9129859399999996E-3</v>
      </c>
      <c r="F8119" s="231">
        <v>1.0644246400000001E-3</v>
      </c>
      <c r="G8119" s="231">
        <v>7.0335296000000004E-4</v>
      </c>
      <c r="H8119" s="231">
        <v>3.1452078600000002E-3</v>
      </c>
    </row>
    <row r="8120" spans="1:8">
      <c r="A8120" s="227" t="s">
        <v>128</v>
      </c>
      <c r="B8120" s="227" t="s">
        <v>112</v>
      </c>
      <c r="C8120" s="227" t="s">
        <v>114</v>
      </c>
      <c r="D8120" s="230">
        <v>705</v>
      </c>
      <c r="E8120" s="231">
        <v>4.4350864400000004E-3</v>
      </c>
      <c r="F8120" s="231">
        <v>1.02541347E-3</v>
      </c>
      <c r="G8120" s="231">
        <v>6.4941203000000002E-4</v>
      </c>
      <c r="H8120" s="231">
        <v>2.7602604799999999E-3</v>
      </c>
    </row>
    <row r="8121" spans="1:8">
      <c r="A8121" s="227" t="s">
        <v>128</v>
      </c>
      <c r="B8121" s="227" t="s">
        <v>111</v>
      </c>
      <c r="C8121" s="227" t="s">
        <v>115</v>
      </c>
      <c r="D8121" s="230">
        <v>8088</v>
      </c>
      <c r="E8121" s="231">
        <v>6.5605693200000001E-3</v>
      </c>
      <c r="F8121" s="231">
        <v>9.7945863999999994E-4</v>
      </c>
      <c r="G8121" s="231">
        <v>1.3072333300000001E-3</v>
      </c>
      <c r="H8121" s="231">
        <v>4.27371087E-3</v>
      </c>
    </row>
    <row r="8122" spans="1:8">
      <c r="A8122" s="227" t="s">
        <v>128</v>
      </c>
      <c r="B8122" s="227" t="s">
        <v>112</v>
      </c>
      <c r="C8122" s="227" t="s">
        <v>115</v>
      </c>
      <c r="D8122" s="230">
        <v>1151</v>
      </c>
      <c r="E8122" s="231">
        <v>6.1701577600000003E-3</v>
      </c>
      <c r="F8122" s="231">
        <v>9.3746959000000005E-4</v>
      </c>
      <c r="G8122" s="231">
        <v>1.3795770999999999E-3</v>
      </c>
      <c r="H8122" s="231">
        <v>3.8529094700000001E-3</v>
      </c>
    </row>
    <row r="8123" spans="1:8">
      <c r="A8123" s="227" t="s">
        <v>129</v>
      </c>
      <c r="B8123" s="227" t="s">
        <v>111</v>
      </c>
      <c r="C8123" s="227" t="s">
        <v>114</v>
      </c>
      <c r="D8123" s="230">
        <v>4864</v>
      </c>
      <c r="E8123" s="231">
        <v>4.9739485700000001E-3</v>
      </c>
      <c r="F8123" s="231">
        <v>1.02081929E-3</v>
      </c>
      <c r="G8123" s="231">
        <v>7.1072024999999995E-4</v>
      </c>
      <c r="H8123" s="231">
        <v>3.2424085599999999E-3</v>
      </c>
    </row>
    <row r="8124" spans="1:8">
      <c r="A8124" s="227" t="s">
        <v>129</v>
      </c>
      <c r="B8124" s="227" t="s">
        <v>112</v>
      </c>
      <c r="C8124" s="227" t="s">
        <v>114</v>
      </c>
      <c r="D8124" s="230">
        <v>666</v>
      </c>
      <c r="E8124" s="231">
        <v>4.5127764399999996E-3</v>
      </c>
      <c r="F8124" s="231">
        <v>9.6278545999999997E-4</v>
      </c>
      <c r="G8124" s="231">
        <v>6.3648692999999999E-4</v>
      </c>
      <c r="H8124" s="231">
        <v>2.91350355E-3</v>
      </c>
    </row>
    <row r="8125" spans="1:8">
      <c r="A8125" s="227" t="s">
        <v>129</v>
      </c>
      <c r="B8125" s="227" t="s">
        <v>111</v>
      </c>
      <c r="C8125" s="227" t="s">
        <v>115</v>
      </c>
      <c r="D8125" s="230">
        <v>8076</v>
      </c>
      <c r="E8125" s="231">
        <v>6.6486675699999999E-3</v>
      </c>
      <c r="F8125" s="231">
        <v>9.780333799999999E-4</v>
      </c>
      <c r="G8125" s="231">
        <v>1.2859831499999999E-3</v>
      </c>
      <c r="H8125" s="231">
        <v>4.38445994E-3</v>
      </c>
    </row>
    <row r="8126" spans="1:8">
      <c r="A8126" s="227" t="s">
        <v>129</v>
      </c>
      <c r="B8126" s="227" t="s">
        <v>112</v>
      </c>
      <c r="C8126" s="227" t="s">
        <v>115</v>
      </c>
      <c r="D8126" s="230">
        <v>1027</v>
      </c>
      <c r="E8126" s="231">
        <v>6.1504198799999998E-3</v>
      </c>
      <c r="F8126" s="231">
        <v>9.3363420999999995E-4</v>
      </c>
      <c r="G8126" s="231">
        <v>1.39840036E-3</v>
      </c>
      <c r="H8126" s="231">
        <v>3.8181143799999998E-3</v>
      </c>
    </row>
    <row r="8127" spans="1:8">
      <c r="A8127" s="227" t="s">
        <v>130</v>
      </c>
      <c r="B8127" s="227" t="s">
        <v>111</v>
      </c>
      <c r="C8127" s="227" t="s">
        <v>114</v>
      </c>
      <c r="D8127" s="230">
        <v>4548</v>
      </c>
      <c r="E8127" s="231">
        <v>4.9513367300000003E-3</v>
      </c>
      <c r="F8127" s="231">
        <v>1.0280182800000001E-3</v>
      </c>
      <c r="G8127" s="231">
        <v>6.8398986999999997E-4</v>
      </c>
      <c r="H8127" s="231">
        <v>3.2393280900000002E-3</v>
      </c>
    </row>
    <row r="8128" spans="1:8">
      <c r="A8128" s="227" t="s">
        <v>130</v>
      </c>
      <c r="B8128" s="227" t="s">
        <v>112</v>
      </c>
      <c r="C8128" s="227" t="s">
        <v>114</v>
      </c>
      <c r="D8128" s="230">
        <v>593</v>
      </c>
      <c r="E8128" s="231">
        <v>4.4808254399999999E-3</v>
      </c>
      <c r="F8128" s="231">
        <v>9.9185694000000009E-4</v>
      </c>
      <c r="G8128" s="231">
        <v>6.3766683999999995E-4</v>
      </c>
      <c r="H8128" s="231">
        <v>2.8513012100000001E-3</v>
      </c>
    </row>
    <row r="8129" spans="1:8">
      <c r="A8129" s="227" t="s">
        <v>130</v>
      </c>
      <c r="B8129" s="227" t="s">
        <v>111</v>
      </c>
      <c r="C8129" s="227" t="s">
        <v>115</v>
      </c>
      <c r="D8129" s="230">
        <v>7643</v>
      </c>
      <c r="E8129" s="231">
        <v>6.6620598099999999E-3</v>
      </c>
      <c r="F8129" s="231">
        <v>9.6590114E-4</v>
      </c>
      <c r="G8129" s="231">
        <v>1.2840344699999999E-3</v>
      </c>
      <c r="H8129" s="231">
        <v>4.4119253400000001E-3</v>
      </c>
    </row>
    <row r="8130" spans="1:8">
      <c r="A8130" s="227" t="s">
        <v>130</v>
      </c>
      <c r="B8130" s="227" t="s">
        <v>112</v>
      </c>
      <c r="C8130" s="227" t="s">
        <v>115</v>
      </c>
      <c r="D8130" s="230">
        <v>998</v>
      </c>
      <c r="E8130" s="231">
        <v>6.3173450999999999E-3</v>
      </c>
      <c r="F8130" s="231">
        <v>9.6009123E-4</v>
      </c>
      <c r="G8130" s="231">
        <v>1.4072587299999999E-3</v>
      </c>
      <c r="H8130" s="231">
        <v>3.9498670799999998E-3</v>
      </c>
    </row>
    <row r="8131" spans="1:8">
      <c r="A8131" s="227" t="s">
        <v>131</v>
      </c>
      <c r="B8131" s="227" t="s">
        <v>111</v>
      </c>
      <c r="C8131" s="227" t="s">
        <v>114</v>
      </c>
      <c r="D8131" s="230">
        <v>3835</v>
      </c>
      <c r="E8131" s="231">
        <v>4.8562156499999997E-3</v>
      </c>
      <c r="F8131" s="231">
        <v>9.8922244000000008E-4</v>
      </c>
      <c r="G8131" s="231">
        <v>6.8078468000000003E-4</v>
      </c>
      <c r="H8131" s="231">
        <v>3.1862080500000001E-3</v>
      </c>
    </row>
    <row r="8132" spans="1:8">
      <c r="A8132" s="227" t="s">
        <v>131</v>
      </c>
      <c r="B8132" s="227" t="s">
        <v>112</v>
      </c>
      <c r="C8132" s="227" t="s">
        <v>114</v>
      </c>
      <c r="D8132" s="230">
        <v>463</v>
      </c>
      <c r="E8132" s="231">
        <v>4.3960980699999999E-3</v>
      </c>
      <c r="F8132" s="231">
        <v>9.7477176999999999E-4</v>
      </c>
      <c r="G8132" s="231">
        <v>6.4972277E-4</v>
      </c>
      <c r="H8132" s="231">
        <v>2.77160303E-3</v>
      </c>
    </row>
    <row r="8133" spans="1:8">
      <c r="A8133" s="227" t="s">
        <v>131</v>
      </c>
      <c r="B8133" s="227" t="s">
        <v>111</v>
      </c>
      <c r="C8133" s="227" t="s">
        <v>115</v>
      </c>
      <c r="D8133" s="230">
        <v>6506</v>
      </c>
      <c r="E8133" s="231">
        <v>6.70439157E-3</v>
      </c>
      <c r="F8133" s="231">
        <v>9.2536886000000001E-4</v>
      </c>
      <c r="G8133" s="231">
        <v>1.3324806E-3</v>
      </c>
      <c r="H8133" s="231">
        <v>4.4462854600000002E-3</v>
      </c>
    </row>
    <row r="8134" spans="1:8">
      <c r="A8134" s="227" t="s">
        <v>131</v>
      </c>
      <c r="B8134" s="227" t="s">
        <v>112</v>
      </c>
      <c r="C8134" s="227" t="s">
        <v>115</v>
      </c>
      <c r="D8134" s="230">
        <v>789</v>
      </c>
      <c r="E8134" s="231">
        <v>6.2474179600000004E-3</v>
      </c>
      <c r="F8134" s="231">
        <v>9.9381518000000004E-4</v>
      </c>
      <c r="G8134" s="231">
        <v>1.4542403699999999E-3</v>
      </c>
      <c r="H8134" s="231">
        <v>3.7992005799999998E-3</v>
      </c>
    </row>
    <row r="8135" spans="1:8">
      <c r="A8135" s="227" t="s">
        <v>132</v>
      </c>
      <c r="B8135" s="227" t="s">
        <v>111</v>
      </c>
      <c r="C8135" s="227" t="s">
        <v>114</v>
      </c>
      <c r="D8135" s="230">
        <v>4055</v>
      </c>
      <c r="E8135" s="231">
        <v>4.9650349199999999E-3</v>
      </c>
      <c r="F8135" s="231">
        <v>9.9914918000000011E-4</v>
      </c>
      <c r="G8135" s="231">
        <v>6.5954787000000001E-4</v>
      </c>
      <c r="H8135" s="231">
        <v>3.3063373900000001E-3</v>
      </c>
    </row>
    <row r="8136" spans="1:8">
      <c r="A8136" s="227" t="s">
        <v>132</v>
      </c>
      <c r="B8136" s="227" t="s">
        <v>112</v>
      </c>
      <c r="C8136" s="227" t="s">
        <v>114</v>
      </c>
      <c r="D8136" s="230">
        <v>519</v>
      </c>
      <c r="E8136" s="231">
        <v>4.57675437E-3</v>
      </c>
      <c r="F8136" s="231">
        <v>1.0044688200000001E-3</v>
      </c>
      <c r="G8136" s="231">
        <v>6.0901015000000005E-4</v>
      </c>
      <c r="H8136" s="231">
        <v>2.9632749299999999E-3</v>
      </c>
    </row>
    <row r="8137" spans="1:8">
      <c r="A8137" s="227" t="s">
        <v>132</v>
      </c>
      <c r="B8137" s="227" t="s">
        <v>111</v>
      </c>
      <c r="C8137" s="227" t="s">
        <v>115</v>
      </c>
      <c r="D8137" s="230">
        <v>7109</v>
      </c>
      <c r="E8137" s="231">
        <v>6.8440563299999998E-3</v>
      </c>
      <c r="F8137" s="231">
        <v>9.5956685999999995E-4</v>
      </c>
      <c r="G8137" s="231">
        <v>1.30979127E-3</v>
      </c>
      <c r="H8137" s="231">
        <v>4.5744909500000002E-3</v>
      </c>
    </row>
    <row r="8138" spans="1:8">
      <c r="A8138" s="227" t="s">
        <v>132</v>
      </c>
      <c r="B8138" s="227" t="s">
        <v>112</v>
      </c>
      <c r="C8138" s="227" t="s">
        <v>115</v>
      </c>
      <c r="D8138" s="230">
        <v>914</v>
      </c>
      <c r="E8138" s="231">
        <v>6.4871163199999998E-3</v>
      </c>
      <c r="F8138" s="231">
        <v>9.5103660999999999E-4</v>
      </c>
      <c r="G8138" s="231">
        <v>1.34080685E-3</v>
      </c>
      <c r="H8138" s="231">
        <v>4.1950697699999996E-3</v>
      </c>
    </row>
    <row r="8139" spans="1:8">
      <c r="A8139" s="227" t="s">
        <v>133</v>
      </c>
      <c r="B8139" s="227" t="s">
        <v>111</v>
      </c>
      <c r="C8139" s="227" t="s">
        <v>114</v>
      </c>
      <c r="D8139" s="230">
        <v>4334</v>
      </c>
      <c r="E8139" s="231">
        <v>5.0975221500000004E-3</v>
      </c>
      <c r="F8139" s="231">
        <v>1.0613695999999999E-3</v>
      </c>
      <c r="G8139" s="231">
        <v>6.5835199E-4</v>
      </c>
      <c r="H8139" s="231">
        <v>3.37659033E-3</v>
      </c>
    </row>
    <row r="8140" spans="1:8">
      <c r="A8140" s="227" t="s">
        <v>133</v>
      </c>
      <c r="B8140" s="227" t="s">
        <v>112</v>
      </c>
      <c r="C8140" s="227" t="s">
        <v>114</v>
      </c>
      <c r="D8140" s="230">
        <v>514</v>
      </c>
      <c r="E8140" s="231">
        <v>4.6060083800000002E-3</v>
      </c>
      <c r="F8140" s="231">
        <v>1.0384238800000001E-3</v>
      </c>
      <c r="G8140" s="231">
        <v>6.1855970999999995E-4</v>
      </c>
      <c r="H8140" s="231">
        <v>2.9480110199999999E-3</v>
      </c>
    </row>
    <row r="8141" spans="1:8">
      <c r="A8141" s="227" t="s">
        <v>133</v>
      </c>
      <c r="B8141" s="227" t="s">
        <v>111</v>
      </c>
      <c r="C8141" s="227" t="s">
        <v>115</v>
      </c>
      <c r="D8141" s="230">
        <v>7329</v>
      </c>
      <c r="E8141" s="231">
        <v>6.9476263299999997E-3</v>
      </c>
      <c r="F8141" s="231">
        <v>9.6065264000000004E-4</v>
      </c>
      <c r="G8141" s="231">
        <v>1.24425773E-3</v>
      </c>
      <c r="H8141" s="231">
        <v>4.7422117000000003E-3</v>
      </c>
    </row>
    <row r="8142" spans="1:8">
      <c r="A8142" s="227" t="s">
        <v>133</v>
      </c>
      <c r="B8142" s="227" t="s">
        <v>112</v>
      </c>
      <c r="C8142" s="227" t="s">
        <v>115</v>
      </c>
      <c r="D8142" s="230">
        <v>965</v>
      </c>
      <c r="E8142" s="231">
        <v>6.4579133099999997E-3</v>
      </c>
      <c r="F8142" s="231">
        <v>9.6462988E-4</v>
      </c>
      <c r="G8142" s="231">
        <v>1.2347075900000001E-3</v>
      </c>
      <c r="H8142" s="231">
        <v>4.2580356500000003E-3</v>
      </c>
    </row>
    <row r="8143" spans="1:8">
      <c r="A8143" s="227" t="s">
        <v>134</v>
      </c>
      <c r="B8143" s="227" t="s">
        <v>111</v>
      </c>
      <c r="C8143" s="227" t="s">
        <v>114</v>
      </c>
      <c r="D8143" s="230">
        <v>4091</v>
      </c>
      <c r="E8143" s="231">
        <v>5.0407933400000004E-3</v>
      </c>
      <c r="F8143" s="231">
        <v>1.0352527300000001E-3</v>
      </c>
      <c r="G8143" s="231">
        <v>6.3805348999999996E-4</v>
      </c>
      <c r="H8143" s="231">
        <v>3.36595325E-3</v>
      </c>
    </row>
    <row r="8144" spans="1:8">
      <c r="A8144" s="227" t="s">
        <v>134</v>
      </c>
      <c r="B8144" s="227" t="s">
        <v>112</v>
      </c>
      <c r="C8144" s="227" t="s">
        <v>114</v>
      </c>
      <c r="D8144" s="230">
        <v>496</v>
      </c>
      <c r="E8144" s="231">
        <v>4.6203654700000003E-3</v>
      </c>
      <c r="F8144" s="231">
        <v>1.03720946E-3</v>
      </c>
      <c r="G8144" s="231">
        <v>6.4112410999999996E-4</v>
      </c>
      <c r="H8144" s="231">
        <v>2.94091133E-3</v>
      </c>
    </row>
    <row r="8145" spans="1:8">
      <c r="A8145" s="227" t="s">
        <v>134</v>
      </c>
      <c r="B8145" s="227" t="s">
        <v>111</v>
      </c>
      <c r="C8145" s="227" t="s">
        <v>115</v>
      </c>
      <c r="D8145" s="230">
        <v>7353</v>
      </c>
      <c r="E8145" s="231">
        <v>7.0665488799999997E-3</v>
      </c>
      <c r="F8145" s="231">
        <v>9.6917301999999996E-4</v>
      </c>
      <c r="G8145" s="231">
        <v>1.24451258E-3</v>
      </c>
      <c r="H8145" s="231">
        <v>4.8521324200000004E-3</v>
      </c>
    </row>
    <row r="8146" spans="1:8">
      <c r="A8146" s="227" t="s">
        <v>134</v>
      </c>
      <c r="B8146" s="227" t="s">
        <v>112</v>
      </c>
      <c r="C8146" s="227" t="s">
        <v>115</v>
      </c>
      <c r="D8146" s="230">
        <v>900</v>
      </c>
      <c r="E8146" s="231">
        <v>6.4978392699999998E-3</v>
      </c>
      <c r="F8146" s="231">
        <v>1.01297559E-3</v>
      </c>
      <c r="G8146" s="231">
        <v>1.2568155899999999E-3</v>
      </c>
      <c r="H8146" s="231">
        <v>4.2275589299999999E-3</v>
      </c>
    </row>
    <row r="8147" spans="1:8">
      <c r="A8147" s="227" t="s">
        <v>135</v>
      </c>
      <c r="B8147" s="227" t="s">
        <v>111</v>
      </c>
      <c r="C8147" s="227" t="s">
        <v>114</v>
      </c>
      <c r="D8147" s="230">
        <v>4154</v>
      </c>
      <c r="E8147" s="231">
        <v>5.0141065300000004E-3</v>
      </c>
      <c r="F8147" s="231">
        <v>9.9245014000000006E-4</v>
      </c>
      <c r="G8147" s="231">
        <v>6.3964985000000002E-4</v>
      </c>
      <c r="H8147" s="231">
        <v>3.38044297E-3</v>
      </c>
    </row>
    <row r="8148" spans="1:8">
      <c r="A8148" s="227" t="s">
        <v>135</v>
      </c>
      <c r="B8148" s="227" t="s">
        <v>112</v>
      </c>
      <c r="C8148" s="227" t="s">
        <v>114</v>
      </c>
      <c r="D8148" s="230">
        <v>444</v>
      </c>
      <c r="E8148" s="231">
        <v>4.6553321600000001E-3</v>
      </c>
      <c r="F8148" s="231">
        <v>1.03447173E-3</v>
      </c>
      <c r="G8148" s="231">
        <v>6.0002687000000002E-4</v>
      </c>
      <c r="H8148" s="231">
        <v>3.01986859E-3</v>
      </c>
    </row>
    <row r="8149" spans="1:8">
      <c r="A8149" s="227" t="s">
        <v>135</v>
      </c>
      <c r="B8149" s="227" t="s">
        <v>111</v>
      </c>
      <c r="C8149" s="227" t="s">
        <v>115</v>
      </c>
      <c r="D8149" s="230">
        <v>7251</v>
      </c>
      <c r="E8149" s="231">
        <v>7.0704629000000003E-3</v>
      </c>
      <c r="F8149" s="231">
        <v>9.5840045000000003E-4</v>
      </c>
      <c r="G8149" s="231">
        <v>1.24521274E-3</v>
      </c>
      <c r="H8149" s="231">
        <v>4.8662043600000001E-3</v>
      </c>
    </row>
    <row r="8150" spans="1:8">
      <c r="A8150" s="227" t="s">
        <v>135</v>
      </c>
      <c r="B8150" s="227" t="s">
        <v>112</v>
      </c>
      <c r="C8150" s="227" t="s">
        <v>115</v>
      </c>
      <c r="D8150" s="230">
        <v>859</v>
      </c>
      <c r="E8150" s="231">
        <v>6.6261773699999998E-3</v>
      </c>
      <c r="F8150" s="231">
        <v>9.8587103000000002E-4</v>
      </c>
      <c r="G8150" s="231">
        <v>1.2749668799999999E-3</v>
      </c>
      <c r="H8150" s="231">
        <v>4.3649347599999996E-3</v>
      </c>
    </row>
    <row r="8151" spans="1:8">
      <c r="A8151" s="227" t="s">
        <v>136</v>
      </c>
      <c r="B8151" s="227" t="s">
        <v>111</v>
      </c>
      <c r="C8151" s="227" t="s">
        <v>114</v>
      </c>
      <c r="D8151" s="230">
        <v>2664</v>
      </c>
      <c r="E8151" s="231">
        <v>5.21047065E-3</v>
      </c>
      <c r="F8151" s="231">
        <v>1.0120404400000001E-3</v>
      </c>
      <c r="G8151" s="231">
        <v>6.4925577999999998E-4</v>
      </c>
      <c r="H8151" s="231">
        <v>3.5472927099999998E-3</v>
      </c>
    </row>
    <row r="8152" spans="1:8">
      <c r="A8152" s="227" t="s">
        <v>136</v>
      </c>
      <c r="B8152" s="227" t="s">
        <v>112</v>
      </c>
      <c r="C8152" s="227" t="s">
        <v>114</v>
      </c>
      <c r="D8152" s="230">
        <v>206</v>
      </c>
      <c r="E8152" s="231">
        <v>4.6867693399999999E-3</v>
      </c>
      <c r="F8152" s="231">
        <v>1.1357759800000001E-3</v>
      </c>
      <c r="G8152" s="231">
        <v>5.9971658999999995E-4</v>
      </c>
      <c r="H8152" s="231">
        <v>2.9500963799999999E-3</v>
      </c>
    </row>
    <row r="8153" spans="1:8">
      <c r="A8153" s="227" t="s">
        <v>136</v>
      </c>
      <c r="B8153" s="227" t="s">
        <v>111</v>
      </c>
      <c r="C8153" s="227" t="s">
        <v>115</v>
      </c>
      <c r="D8153" s="230">
        <v>4409</v>
      </c>
      <c r="E8153" s="231">
        <v>7.2231539000000003E-3</v>
      </c>
      <c r="F8153" s="231">
        <v>9.5735603000000002E-4</v>
      </c>
      <c r="G8153" s="231">
        <v>1.2359029599999999E-3</v>
      </c>
      <c r="H8153" s="231">
        <v>5.0292250199999999E-3</v>
      </c>
    </row>
    <row r="8154" spans="1:8">
      <c r="A8154" s="227" t="s">
        <v>136</v>
      </c>
      <c r="B8154" s="227" t="s">
        <v>112</v>
      </c>
      <c r="C8154" s="227" t="s">
        <v>115</v>
      </c>
      <c r="D8154" s="230">
        <v>467</v>
      </c>
      <c r="E8154" s="231">
        <v>6.7143506000000002E-3</v>
      </c>
      <c r="F8154" s="231">
        <v>9.9725370000000005E-4</v>
      </c>
      <c r="G8154" s="231">
        <v>1.3468799599999999E-3</v>
      </c>
      <c r="H8154" s="231">
        <v>4.3697455799999998E-3</v>
      </c>
    </row>
    <row r="8155" spans="1:8">
      <c r="A8155" s="227" t="s">
        <v>121</v>
      </c>
      <c r="B8155" s="227" t="s">
        <v>113</v>
      </c>
      <c r="C8155" s="227" t="s">
        <v>114</v>
      </c>
      <c r="D8155" s="230">
        <v>57718</v>
      </c>
      <c r="E8155" s="231">
        <v>5.8004453000000001E-3</v>
      </c>
      <c r="F8155" s="231">
        <v>1.1433497499999999E-3</v>
      </c>
      <c r="G8155" s="231">
        <v>9.3487264000000005E-4</v>
      </c>
      <c r="H8155" s="231">
        <v>3.7222224199999999E-3</v>
      </c>
    </row>
    <row r="8156" spans="1:8">
      <c r="A8156" s="227" t="s">
        <v>121</v>
      </c>
      <c r="B8156" s="227" t="s">
        <v>113</v>
      </c>
      <c r="C8156" s="227" t="s">
        <v>115</v>
      </c>
      <c r="D8156" s="230">
        <v>58219</v>
      </c>
      <c r="E8156" s="231">
        <v>6.1298461999999996E-3</v>
      </c>
      <c r="F8156" s="231">
        <v>8.8489825000000004E-4</v>
      </c>
      <c r="G8156" s="231">
        <v>1.5416225299999999E-3</v>
      </c>
      <c r="H8156" s="231">
        <v>3.7033249400000002E-3</v>
      </c>
    </row>
    <row r="8157" spans="1:8">
      <c r="A8157" s="227" t="s">
        <v>122</v>
      </c>
      <c r="B8157" s="227" t="s">
        <v>113</v>
      </c>
      <c r="C8157" s="227" t="s">
        <v>114</v>
      </c>
      <c r="D8157" s="230">
        <v>58947</v>
      </c>
      <c r="E8157" s="231">
        <v>5.81053856E-3</v>
      </c>
      <c r="F8157" s="231">
        <v>1.12824824E-3</v>
      </c>
      <c r="G8157" s="231">
        <v>8.9316948000000001E-4</v>
      </c>
      <c r="H8157" s="231">
        <v>3.7891203499999999E-3</v>
      </c>
    </row>
    <row r="8158" spans="1:8">
      <c r="A8158" s="227" t="s">
        <v>122</v>
      </c>
      <c r="B8158" s="227" t="s">
        <v>113</v>
      </c>
      <c r="C8158" s="227" t="s">
        <v>115</v>
      </c>
      <c r="D8158" s="230">
        <v>60281</v>
      </c>
      <c r="E8158" s="231">
        <v>6.1553241399999997E-3</v>
      </c>
      <c r="F8158" s="231">
        <v>8.5571477E-4</v>
      </c>
      <c r="G8158" s="231">
        <v>1.54137819E-3</v>
      </c>
      <c r="H8158" s="231">
        <v>3.7914086400000001E-3</v>
      </c>
    </row>
    <row r="8159" spans="1:8">
      <c r="A8159" s="227" t="s">
        <v>123</v>
      </c>
      <c r="B8159" s="227" t="s">
        <v>113</v>
      </c>
      <c r="C8159" s="227" t="s">
        <v>114</v>
      </c>
      <c r="D8159" s="230">
        <v>33696</v>
      </c>
      <c r="E8159" s="231">
        <v>5.6049914100000002E-3</v>
      </c>
      <c r="F8159" s="231">
        <v>1.1423061899999999E-3</v>
      </c>
      <c r="G8159" s="231">
        <v>8.8078281E-4</v>
      </c>
      <c r="H8159" s="231">
        <v>3.5819019299999999E-3</v>
      </c>
    </row>
    <row r="8160" spans="1:8">
      <c r="A8160" s="227" t="s">
        <v>123</v>
      </c>
      <c r="B8160" s="227" t="s">
        <v>113</v>
      </c>
      <c r="C8160" s="227" t="s">
        <v>115</v>
      </c>
      <c r="D8160" s="230">
        <v>32803</v>
      </c>
      <c r="E8160" s="231">
        <v>6.0223906499999999E-3</v>
      </c>
      <c r="F8160" s="231">
        <v>8.9777537999999996E-4</v>
      </c>
      <c r="G8160" s="231">
        <v>1.4786716099999999E-3</v>
      </c>
      <c r="H8160" s="231">
        <v>3.64584262E-3</v>
      </c>
    </row>
    <row r="8161" spans="1:8">
      <c r="A8161" s="227" t="s">
        <v>124</v>
      </c>
      <c r="B8161" s="227" t="s">
        <v>113</v>
      </c>
      <c r="C8161" s="227" t="s">
        <v>114</v>
      </c>
      <c r="D8161" s="230">
        <v>42625</v>
      </c>
      <c r="E8161" s="231">
        <v>5.8345319100000003E-3</v>
      </c>
      <c r="F8161" s="231">
        <v>1.2220875700000001E-3</v>
      </c>
      <c r="G8161" s="231">
        <v>8.6986154999999996E-4</v>
      </c>
      <c r="H8161" s="231">
        <v>3.74258231E-3</v>
      </c>
    </row>
    <row r="8162" spans="1:8">
      <c r="A8162" s="227" t="s">
        <v>124</v>
      </c>
      <c r="B8162" s="227" t="s">
        <v>113</v>
      </c>
      <c r="C8162" s="227" t="s">
        <v>115</v>
      </c>
      <c r="D8162" s="230">
        <v>42269</v>
      </c>
      <c r="E8162" s="231">
        <v>6.2634492199999999E-3</v>
      </c>
      <c r="F8162" s="231">
        <v>9.2005690999999998E-4</v>
      </c>
      <c r="G8162" s="231">
        <v>1.4382574699999999E-3</v>
      </c>
      <c r="H8162" s="231">
        <v>3.9049832099999999E-3</v>
      </c>
    </row>
    <row r="8163" spans="1:8">
      <c r="A8163" s="227" t="s">
        <v>125</v>
      </c>
      <c r="B8163" s="227" t="s">
        <v>113</v>
      </c>
      <c r="C8163" s="227" t="s">
        <v>114</v>
      </c>
      <c r="D8163" s="230">
        <v>35095</v>
      </c>
      <c r="E8163" s="231">
        <v>6.0415763900000001E-3</v>
      </c>
      <c r="F8163" s="231">
        <v>1.4242803499999999E-3</v>
      </c>
      <c r="G8163" s="231">
        <v>8.8241811000000004E-4</v>
      </c>
      <c r="H8163" s="231">
        <v>3.7348774500000001E-3</v>
      </c>
    </row>
    <row r="8164" spans="1:8">
      <c r="A8164" s="227" t="s">
        <v>125</v>
      </c>
      <c r="B8164" s="227" t="s">
        <v>113</v>
      </c>
      <c r="C8164" s="227" t="s">
        <v>115</v>
      </c>
      <c r="D8164" s="230">
        <v>35660</v>
      </c>
      <c r="E8164" s="231">
        <v>6.5329602299999999E-3</v>
      </c>
      <c r="F8164" s="231">
        <v>1.0594702499999999E-3</v>
      </c>
      <c r="G8164" s="231">
        <v>1.4261704099999999E-3</v>
      </c>
      <c r="H8164" s="231">
        <v>4.0471762800000002E-3</v>
      </c>
    </row>
    <row r="8165" spans="1:8">
      <c r="A8165" s="227" t="s">
        <v>126</v>
      </c>
      <c r="B8165" s="227" t="s">
        <v>113</v>
      </c>
      <c r="C8165" s="227" t="s">
        <v>114</v>
      </c>
      <c r="D8165" s="230">
        <v>39247</v>
      </c>
      <c r="E8165" s="231">
        <v>6.11116543E-3</v>
      </c>
      <c r="F8165" s="231">
        <v>1.3551867900000001E-3</v>
      </c>
      <c r="G8165" s="231">
        <v>8.8725087000000001E-4</v>
      </c>
      <c r="H8165" s="231">
        <v>3.8687272799999999E-3</v>
      </c>
    </row>
    <row r="8166" spans="1:8">
      <c r="A8166" s="227" t="s">
        <v>126</v>
      </c>
      <c r="B8166" s="227" t="s">
        <v>113</v>
      </c>
      <c r="C8166" s="227" t="s">
        <v>115</v>
      </c>
      <c r="D8166" s="230">
        <v>38112</v>
      </c>
      <c r="E8166" s="231">
        <v>6.7352596400000004E-3</v>
      </c>
      <c r="F8166" s="231">
        <v>1.1389221100000001E-3</v>
      </c>
      <c r="G8166" s="231">
        <v>1.43836757E-3</v>
      </c>
      <c r="H8166" s="231">
        <v>4.1578252200000004E-3</v>
      </c>
    </row>
    <row r="8167" spans="1:8">
      <c r="A8167" s="227" t="s">
        <v>127</v>
      </c>
      <c r="B8167" s="227" t="s">
        <v>113</v>
      </c>
      <c r="C8167" s="227" t="s">
        <v>114</v>
      </c>
      <c r="D8167" s="230">
        <v>39245</v>
      </c>
      <c r="E8167" s="231">
        <v>5.9828897700000003E-3</v>
      </c>
      <c r="F8167" s="231">
        <v>1.2962526999999999E-3</v>
      </c>
      <c r="G8167" s="231">
        <v>8.3923942000000004E-4</v>
      </c>
      <c r="H8167" s="231">
        <v>3.84739716E-3</v>
      </c>
    </row>
    <row r="8168" spans="1:8">
      <c r="A8168" s="227" t="s">
        <v>127</v>
      </c>
      <c r="B8168" s="227" t="s">
        <v>113</v>
      </c>
      <c r="C8168" s="227" t="s">
        <v>115</v>
      </c>
      <c r="D8168" s="230">
        <v>37166</v>
      </c>
      <c r="E8168" s="231">
        <v>6.74465207E-3</v>
      </c>
      <c r="F8168" s="231">
        <v>1.14929946E-3</v>
      </c>
      <c r="G8168" s="231">
        <v>1.42340316E-3</v>
      </c>
      <c r="H8168" s="231">
        <v>4.1718206699999996E-3</v>
      </c>
    </row>
    <row r="8169" spans="1:8">
      <c r="A8169" s="227" t="s">
        <v>128</v>
      </c>
      <c r="B8169" s="227" t="s">
        <v>113</v>
      </c>
      <c r="C8169" s="227" t="s">
        <v>114</v>
      </c>
      <c r="D8169" s="230">
        <v>42294</v>
      </c>
      <c r="E8169" s="231">
        <v>5.9869083600000003E-3</v>
      </c>
      <c r="F8169" s="231">
        <v>1.2637546099999999E-3</v>
      </c>
      <c r="G8169" s="231">
        <v>8.2204116000000004E-4</v>
      </c>
      <c r="H8169" s="231">
        <v>3.90111211E-3</v>
      </c>
    </row>
    <row r="8170" spans="1:8">
      <c r="A8170" s="227" t="s">
        <v>128</v>
      </c>
      <c r="B8170" s="227" t="s">
        <v>113</v>
      </c>
      <c r="C8170" s="227" t="s">
        <v>115</v>
      </c>
      <c r="D8170" s="230">
        <v>40369</v>
      </c>
      <c r="E8170" s="231">
        <v>6.76198302E-3</v>
      </c>
      <c r="F8170" s="231">
        <v>1.1513195199999999E-3</v>
      </c>
      <c r="G8170" s="231">
        <v>1.3801687400000001E-3</v>
      </c>
      <c r="H8170" s="231">
        <v>4.2303638300000002E-3</v>
      </c>
    </row>
    <row r="8171" spans="1:8">
      <c r="A8171" s="227" t="s">
        <v>129</v>
      </c>
      <c r="B8171" s="227" t="s">
        <v>113</v>
      </c>
      <c r="C8171" s="227" t="s">
        <v>114</v>
      </c>
      <c r="D8171" s="230">
        <v>49051</v>
      </c>
      <c r="E8171" s="231">
        <v>6.3183540699999997E-3</v>
      </c>
      <c r="F8171" s="231">
        <v>1.29813536E-3</v>
      </c>
      <c r="G8171" s="231">
        <v>8.1101222000000005E-4</v>
      </c>
      <c r="H8171" s="231">
        <v>4.2092060000000001E-3</v>
      </c>
    </row>
    <row r="8172" spans="1:8">
      <c r="A8172" s="227" t="s">
        <v>129</v>
      </c>
      <c r="B8172" s="227" t="s">
        <v>113</v>
      </c>
      <c r="C8172" s="227" t="s">
        <v>115</v>
      </c>
      <c r="D8172" s="230">
        <v>50259</v>
      </c>
      <c r="E8172" s="231">
        <v>7.1406399500000004E-3</v>
      </c>
      <c r="F8172" s="231">
        <v>1.1691256299999999E-3</v>
      </c>
      <c r="G8172" s="231">
        <v>1.3878049099999999E-3</v>
      </c>
      <c r="H8172" s="231">
        <v>4.5835859499999999E-3</v>
      </c>
    </row>
    <row r="8173" spans="1:8">
      <c r="A8173" s="227" t="s">
        <v>130</v>
      </c>
      <c r="B8173" s="227" t="s">
        <v>113</v>
      </c>
      <c r="C8173" s="227" t="s">
        <v>114</v>
      </c>
      <c r="D8173" s="230">
        <v>36411</v>
      </c>
      <c r="E8173" s="231">
        <v>5.9935884500000002E-3</v>
      </c>
      <c r="F8173" s="231">
        <v>1.2136017099999999E-3</v>
      </c>
      <c r="G8173" s="231">
        <v>7.6446146000000003E-4</v>
      </c>
      <c r="H8173" s="231">
        <v>4.0155247999999998E-3</v>
      </c>
    </row>
    <row r="8174" spans="1:8">
      <c r="A8174" s="227" t="s">
        <v>130</v>
      </c>
      <c r="B8174" s="227" t="s">
        <v>113</v>
      </c>
      <c r="C8174" s="227" t="s">
        <v>115</v>
      </c>
      <c r="D8174" s="230">
        <v>38937</v>
      </c>
      <c r="E8174" s="231">
        <v>6.8964523900000001E-3</v>
      </c>
      <c r="F8174" s="231">
        <v>1.1259267699999999E-3</v>
      </c>
      <c r="G8174" s="231">
        <v>1.35348602E-3</v>
      </c>
      <c r="H8174" s="231">
        <v>4.4169012000000001E-3</v>
      </c>
    </row>
    <row r="8175" spans="1:8">
      <c r="A8175" s="227" t="s">
        <v>131</v>
      </c>
      <c r="B8175" s="227" t="s">
        <v>113</v>
      </c>
      <c r="C8175" s="227" t="s">
        <v>114</v>
      </c>
      <c r="D8175" s="230">
        <v>39228</v>
      </c>
      <c r="E8175" s="231">
        <v>5.9634794699999997E-3</v>
      </c>
      <c r="F8175" s="231">
        <v>1.22147882E-3</v>
      </c>
      <c r="G8175" s="231">
        <v>7.8039088000000001E-4</v>
      </c>
      <c r="H8175" s="231">
        <v>3.9616092900000002E-3</v>
      </c>
    </row>
    <row r="8176" spans="1:8">
      <c r="A8176" s="227" t="s">
        <v>131</v>
      </c>
      <c r="B8176" s="227" t="s">
        <v>113</v>
      </c>
      <c r="C8176" s="227" t="s">
        <v>115</v>
      </c>
      <c r="D8176" s="230">
        <v>40666</v>
      </c>
      <c r="E8176" s="231">
        <v>7.0578906799999997E-3</v>
      </c>
      <c r="F8176" s="231">
        <v>1.1670071600000001E-3</v>
      </c>
      <c r="G8176" s="231">
        <v>1.43337907E-3</v>
      </c>
      <c r="H8176" s="231">
        <v>4.4573653499999999E-3</v>
      </c>
    </row>
    <row r="8177" spans="1:8">
      <c r="A8177" s="227" t="s">
        <v>132</v>
      </c>
      <c r="B8177" s="227" t="s">
        <v>113</v>
      </c>
      <c r="C8177" s="227" t="s">
        <v>114</v>
      </c>
      <c r="D8177" s="230">
        <v>39496</v>
      </c>
      <c r="E8177" s="231">
        <v>5.9322443000000002E-3</v>
      </c>
      <c r="F8177" s="231">
        <v>1.1701472599999999E-3</v>
      </c>
      <c r="G8177" s="231">
        <v>7.3995983000000004E-4</v>
      </c>
      <c r="H8177" s="231">
        <v>4.0221367299999996E-3</v>
      </c>
    </row>
    <row r="8178" spans="1:8">
      <c r="A8178" s="227" t="s">
        <v>132</v>
      </c>
      <c r="B8178" s="227" t="s">
        <v>113</v>
      </c>
      <c r="C8178" s="227" t="s">
        <v>115</v>
      </c>
      <c r="D8178" s="230">
        <v>40671</v>
      </c>
      <c r="E8178" s="231">
        <v>6.8483487400000003E-3</v>
      </c>
      <c r="F8178" s="231">
        <v>1.11397117E-3</v>
      </c>
      <c r="G8178" s="231">
        <v>1.33208971E-3</v>
      </c>
      <c r="H8178" s="231">
        <v>4.4021641600000003E-3</v>
      </c>
    </row>
    <row r="8179" spans="1:8">
      <c r="A8179" s="227" t="s">
        <v>133</v>
      </c>
      <c r="B8179" s="227" t="s">
        <v>113</v>
      </c>
      <c r="C8179" s="227" t="s">
        <v>114</v>
      </c>
      <c r="D8179" s="230">
        <v>47227</v>
      </c>
      <c r="E8179" s="231">
        <v>6.1424187299999999E-3</v>
      </c>
      <c r="F8179" s="231">
        <v>1.24640796E-3</v>
      </c>
      <c r="G8179" s="231">
        <v>7.5932023999999998E-4</v>
      </c>
      <c r="H8179" s="231">
        <v>4.1354480199999998E-3</v>
      </c>
    </row>
    <row r="8180" spans="1:8">
      <c r="A8180" s="227" t="s">
        <v>133</v>
      </c>
      <c r="B8180" s="227" t="s">
        <v>113</v>
      </c>
      <c r="C8180" s="227" t="s">
        <v>115</v>
      </c>
      <c r="D8180" s="230">
        <v>54323</v>
      </c>
      <c r="E8180" s="231">
        <v>7.3535819600000002E-3</v>
      </c>
      <c r="F8180" s="231">
        <v>1.1842693799999999E-3</v>
      </c>
      <c r="G8180" s="231">
        <v>1.32848797E-3</v>
      </c>
      <c r="H8180" s="231">
        <v>4.8403634900000001E-3</v>
      </c>
    </row>
    <row r="8181" spans="1:8">
      <c r="A8181" s="227" t="s">
        <v>134</v>
      </c>
      <c r="B8181" s="227" t="s">
        <v>113</v>
      </c>
      <c r="C8181" s="227" t="s">
        <v>114</v>
      </c>
      <c r="D8181" s="230">
        <v>33902</v>
      </c>
      <c r="E8181" s="231">
        <v>5.9344234200000004E-3</v>
      </c>
      <c r="F8181" s="231">
        <v>1.22674066E-3</v>
      </c>
      <c r="G8181" s="231">
        <v>7.7052201000000001E-4</v>
      </c>
      <c r="H8181" s="231">
        <v>3.93572504E-3</v>
      </c>
    </row>
    <row r="8182" spans="1:8">
      <c r="A8182" s="227" t="s">
        <v>134</v>
      </c>
      <c r="B8182" s="227" t="s">
        <v>113</v>
      </c>
      <c r="C8182" s="227" t="s">
        <v>115</v>
      </c>
      <c r="D8182" s="230">
        <v>34922</v>
      </c>
      <c r="E8182" s="231">
        <v>7.0835293000000004E-3</v>
      </c>
      <c r="F8182" s="231">
        <v>1.1697282700000001E-3</v>
      </c>
      <c r="G8182" s="231">
        <v>1.32822369E-3</v>
      </c>
      <c r="H8182" s="231">
        <v>4.5849710000000002E-3</v>
      </c>
    </row>
    <row r="8183" spans="1:8">
      <c r="A8183" s="227" t="s">
        <v>135</v>
      </c>
      <c r="B8183" s="227" t="s">
        <v>113</v>
      </c>
      <c r="C8183" s="227" t="s">
        <v>114</v>
      </c>
      <c r="D8183" s="230">
        <v>35990</v>
      </c>
      <c r="E8183" s="231">
        <v>5.9783013399999996E-3</v>
      </c>
      <c r="F8183" s="231">
        <v>1.2398078800000001E-3</v>
      </c>
      <c r="G8183" s="231">
        <v>7.7197892E-4</v>
      </c>
      <c r="H8183" s="231">
        <v>3.9650238000000001E-3</v>
      </c>
    </row>
    <row r="8184" spans="1:8">
      <c r="A8184" s="227" t="s">
        <v>135</v>
      </c>
      <c r="B8184" s="227" t="s">
        <v>113</v>
      </c>
      <c r="C8184" s="227" t="s">
        <v>115</v>
      </c>
      <c r="D8184" s="230">
        <v>36911</v>
      </c>
      <c r="E8184" s="231">
        <v>7.0121831600000002E-3</v>
      </c>
      <c r="F8184" s="231">
        <v>1.1464066099999999E-3</v>
      </c>
      <c r="G8184" s="231">
        <v>1.29850075E-3</v>
      </c>
      <c r="H8184" s="231">
        <v>4.5666751600000003E-3</v>
      </c>
    </row>
    <row r="8185" spans="1:8">
      <c r="A8185" s="227" t="s">
        <v>136</v>
      </c>
      <c r="B8185" s="227" t="s">
        <v>113</v>
      </c>
      <c r="C8185" s="227" t="s">
        <v>114</v>
      </c>
      <c r="D8185" s="230">
        <v>32176</v>
      </c>
      <c r="E8185" s="231">
        <v>6.4185749099999996E-3</v>
      </c>
      <c r="F8185" s="231">
        <v>1.24934544E-3</v>
      </c>
      <c r="G8185" s="231">
        <v>7.8777888E-4</v>
      </c>
      <c r="H8185" s="231">
        <v>4.3797573000000003E-3</v>
      </c>
    </row>
    <row r="8186" spans="1:8">
      <c r="A8186" s="227" t="s">
        <v>136</v>
      </c>
      <c r="B8186" s="227" t="s">
        <v>113</v>
      </c>
      <c r="C8186" s="227" t="s">
        <v>115</v>
      </c>
      <c r="D8186" s="230">
        <v>37829</v>
      </c>
      <c r="E8186" s="231">
        <v>7.6022569399999997E-3</v>
      </c>
      <c r="F8186" s="231">
        <v>1.2156183699999999E-3</v>
      </c>
      <c r="G8186" s="231">
        <v>1.3431617399999999E-3</v>
      </c>
      <c r="H8186" s="231">
        <v>5.0692630799999997E-3</v>
      </c>
    </row>
    <row r="8187" spans="1:8">
      <c r="A8187" s="227" t="s">
        <v>121</v>
      </c>
      <c r="B8187" s="227" t="s">
        <v>57</v>
      </c>
      <c r="C8187" s="227" t="s">
        <v>116</v>
      </c>
      <c r="D8187" s="230">
        <v>13373</v>
      </c>
      <c r="E8187" s="231">
        <v>6.8850177E-3</v>
      </c>
      <c r="F8187" s="231">
        <v>8.5525485999999999E-4</v>
      </c>
      <c r="G8187" s="231">
        <v>1.9595909800000002E-3</v>
      </c>
      <c r="H8187" s="231">
        <v>4.0701713800000002E-3</v>
      </c>
    </row>
    <row r="8188" spans="1:8">
      <c r="A8188" s="227" t="s">
        <v>121</v>
      </c>
      <c r="B8188" s="227" t="s">
        <v>59</v>
      </c>
      <c r="C8188" s="227" t="s">
        <v>116</v>
      </c>
      <c r="D8188" s="230">
        <v>4886</v>
      </c>
      <c r="E8188" s="231">
        <v>6.3108477400000002E-3</v>
      </c>
      <c r="F8188" s="231">
        <v>7.7823425000000002E-4</v>
      </c>
      <c r="G8188" s="231">
        <v>1.79522487E-3</v>
      </c>
      <c r="H8188" s="231">
        <v>3.7373881400000002E-3</v>
      </c>
    </row>
    <row r="8189" spans="1:8">
      <c r="A8189" s="227" t="s">
        <v>121</v>
      </c>
      <c r="B8189" s="227" t="s">
        <v>60</v>
      </c>
      <c r="C8189" s="227" t="s">
        <v>116</v>
      </c>
      <c r="D8189" s="230">
        <v>3331</v>
      </c>
      <c r="E8189" s="231">
        <v>6.5667805399999999E-3</v>
      </c>
      <c r="F8189" s="231">
        <v>8.2381253999999995E-4</v>
      </c>
      <c r="G8189" s="231">
        <v>1.84076746E-3</v>
      </c>
      <c r="H8189" s="231">
        <v>3.90220005E-3</v>
      </c>
    </row>
    <row r="8190" spans="1:8">
      <c r="A8190" s="227" t="s">
        <v>121</v>
      </c>
      <c r="B8190" s="227" t="s">
        <v>61</v>
      </c>
      <c r="C8190" s="227" t="s">
        <v>116</v>
      </c>
      <c r="D8190" s="230">
        <v>1373</v>
      </c>
      <c r="E8190" s="231">
        <v>8.0097226500000004E-3</v>
      </c>
      <c r="F8190" s="231">
        <v>1.01778489E-3</v>
      </c>
      <c r="G8190" s="231">
        <v>2.1976154900000002E-3</v>
      </c>
      <c r="H8190" s="231">
        <v>4.7943218000000001E-3</v>
      </c>
    </row>
    <row r="8191" spans="1:8">
      <c r="A8191" s="227" t="s">
        <v>121</v>
      </c>
      <c r="B8191" s="227" t="s">
        <v>62</v>
      </c>
      <c r="C8191" s="227" t="s">
        <v>116</v>
      </c>
      <c r="D8191" s="230">
        <v>3783</v>
      </c>
      <c r="E8191" s="231">
        <v>7.4986107499999998E-3</v>
      </c>
      <c r="F8191" s="231">
        <v>9.2342914000000001E-4</v>
      </c>
      <c r="G8191" s="231">
        <v>2.1901186899999999E-3</v>
      </c>
      <c r="H8191" s="231">
        <v>4.3850624400000003E-3</v>
      </c>
    </row>
    <row r="8192" spans="1:8">
      <c r="A8192" s="227" t="s">
        <v>121</v>
      </c>
      <c r="B8192" s="227" t="s">
        <v>57</v>
      </c>
      <c r="C8192" s="227" t="s">
        <v>117</v>
      </c>
      <c r="D8192" s="230">
        <v>45083</v>
      </c>
      <c r="E8192" s="231">
        <v>5.0268725199999996E-3</v>
      </c>
      <c r="F8192" s="231">
        <v>8.9574730000000001E-4</v>
      </c>
      <c r="G8192" s="231">
        <v>9.4532790999999998E-4</v>
      </c>
      <c r="H8192" s="231">
        <v>3.18579683E-3</v>
      </c>
    </row>
    <row r="8193" spans="1:8">
      <c r="A8193" s="227" t="s">
        <v>121</v>
      </c>
      <c r="B8193" s="227" t="s">
        <v>59</v>
      </c>
      <c r="C8193" s="227" t="s">
        <v>117</v>
      </c>
      <c r="D8193" s="230">
        <v>20521</v>
      </c>
      <c r="E8193" s="231">
        <v>4.6581508699999998E-3</v>
      </c>
      <c r="F8193" s="231">
        <v>8.4517282000000002E-4</v>
      </c>
      <c r="G8193" s="231">
        <v>8.6475246999999996E-4</v>
      </c>
      <c r="H8193" s="231">
        <v>2.9482251100000001E-3</v>
      </c>
    </row>
    <row r="8194" spans="1:8">
      <c r="A8194" s="227" t="s">
        <v>121</v>
      </c>
      <c r="B8194" s="227" t="s">
        <v>60</v>
      </c>
      <c r="C8194" s="227" t="s">
        <v>117</v>
      </c>
      <c r="D8194" s="230">
        <v>10718</v>
      </c>
      <c r="E8194" s="231">
        <v>4.9052625400000001E-3</v>
      </c>
      <c r="F8194" s="231">
        <v>9.3866170000000005E-4</v>
      </c>
      <c r="G8194" s="231">
        <v>9.0976323999999997E-4</v>
      </c>
      <c r="H8194" s="231">
        <v>3.0568371200000001E-3</v>
      </c>
    </row>
    <row r="8195" spans="1:8">
      <c r="A8195" s="227" t="s">
        <v>121</v>
      </c>
      <c r="B8195" s="227" t="s">
        <v>61</v>
      </c>
      <c r="C8195" s="227" t="s">
        <v>117</v>
      </c>
      <c r="D8195" s="230">
        <v>2933</v>
      </c>
      <c r="E8195" s="231">
        <v>6.0618628500000004E-3</v>
      </c>
      <c r="F8195" s="231">
        <v>1.10650571E-3</v>
      </c>
      <c r="G8195" s="231">
        <v>1.0805834100000001E-3</v>
      </c>
      <c r="H8195" s="231">
        <v>3.8747732500000001E-3</v>
      </c>
    </row>
    <row r="8196" spans="1:8">
      <c r="A8196" s="227" t="s">
        <v>121</v>
      </c>
      <c r="B8196" s="227" t="s">
        <v>62</v>
      </c>
      <c r="C8196" s="227" t="s">
        <v>117</v>
      </c>
      <c r="D8196" s="230">
        <v>10911</v>
      </c>
      <c r="E8196" s="231">
        <v>5.56159216E-3</v>
      </c>
      <c r="F8196" s="231">
        <v>8.9205632999999999E-4</v>
      </c>
      <c r="G8196" s="231">
        <v>1.09544858E-3</v>
      </c>
      <c r="H8196" s="231">
        <v>3.5740867700000001E-3</v>
      </c>
    </row>
    <row r="8197" spans="1:8">
      <c r="A8197" s="227" t="s">
        <v>121</v>
      </c>
      <c r="B8197" s="227" t="s">
        <v>57</v>
      </c>
      <c r="C8197" s="227" t="s">
        <v>118</v>
      </c>
      <c r="D8197" s="230">
        <v>25685</v>
      </c>
      <c r="E8197" s="231">
        <v>6.0417934999999999E-3</v>
      </c>
      <c r="F8197" s="231">
        <v>7.2713865999999997E-4</v>
      </c>
      <c r="G8197" s="231">
        <v>1.62022053E-3</v>
      </c>
      <c r="H8197" s="231">
        <v>3.6944338400000001E-3</v>
      </c>
    </row>
    <row r="8198" spans="1:8">
      <c r="A8198" s="227" t="s">
        <v>121</v>
      </c>
      <c r="B8198" s="227" t="s">
        <v>59</v>
      </c>
      <c r="C8198" s="227" t="s">
        <v>118</v>
      </c>
      <c r="D8198" s="230">
        <v>9871</v>
      </c>
      <c r="E8198" s="231">
        <v>5.5232661000000002E-3</v>
      </c>
      <c r="F8198" s="231">
        <v>6.3365071000000002E-4</v>
      </c>
      <c r="G8198" s="231">
        <v>1.4698532300000001E-3</v>
      </c>
      <c r="H8198" s="231">
        <v>3.4197616800000002E-3</v>
      </c>
    </row>
    <row r="8199" spans="1:8">
      <c r="A8199" s="227" t="s">
        <v>121</v>
      </c>
      <c r="B8199" s="227" t="s">
        <v>60</v>
      </c>
      <c r="C8199" s="227" t="s">
        <v>118</v>
      </c>
      <c r="D8199" s="230">
        <v>5994</v>
      </c>
      <c r="E8199" s="231">
        <v>5.7905279399999999E-3</v>
      </c>
      <c r="F8199" s="231">
        <v>7.3533965000000001E-4</v>
      </c>
      <c r="G8199" s="231">
        <v>1.55625123E-3</v>
      </c>
      <c r="H8199" s="231">
        <v>3.4989365800000001E-3</v>
      </c>
    </row>
    <row r="8200" spans="1:8">
      <c r="A8200" s="227" t="s">
        <v>121</v>
      </c>
      <c r="B8200" s="227" t="s">
        <v>61</v>
      </c>
      <c r="C8200" s="227" t="s">
        <v>118</v>
      </c>
      <c r="D8200" s="230">
        <v>2617</v>
      </c>
      <c r="E8200" s="231">
        <v>6.9553681500000002E-3</v>
      </c>
      <c r="F8200" s="231">
        <v>9.1448872000000003E-4</v>
      </c>
      <c r="G8200" s="231">
        <v>1.8663888600000001E-3</v>
      </c>
      <c r="H8200" s="231">
        <v>4.17449009E-3</v>
      </c>
    </row>
    <row r="8201" spans="1:8">
      <c r="A8201" s="227" t="s">
        <v>121</v>
      </c>
      <c r="B8201" s="227" t="s">
        <v>62</v>
      </c>
      <c r="C8201" s="227" t="s">
        <v>118</v>
      </c>
      <c r="D8201" s="230">
        <v>7203</v>
      </c>
      <c r="E8201" s="231">
        <v>6.6295548300000003E-3</v>
      </c>
      <c r="F8201" s="231">
        <v>7.8036198000000002E-4</v>
      </c>
      <c r="G8201" s="231">
        <v>1.7900782200000001E-3</v>
      </c>
      <c r="H8201" s="231">
        <v>4.0591141400000003E-3</v>
      </c>
    </row>
    <row r="8202" spans="1:8">
      <c r="A8202" s="227" t="s">
        <v>122</v>
      </c>
      <c r="B8202" s="227" t="s">
        <v>57</v>
      </c>
      <c r="C8202" s="227" t="s">
        <v>116</v>
      </c>
      <c r="D8202" s="230">
        <v>12711</v>
      </c>
      <c r="E8202" s="231">
        <v>6.8280833699999998E-3</v>
      </c>
      <c r="F8202" s="231">
        <v>8.2276063000000005E-4</v>
      </c>
      <c r="G8202" s="231">
        <v>1.96103908E-3</v>
      </c>
      <c r="H8202" s="231">
        <v>4.0442831900000002E-3</v>
      </c>
    </row>
    <row r="8203" spans="1:8">
      <c r="A8203" s="227" t="s">
        <v>122</v>
      </c>
      <c r="B8203" s="227" t="s">
        <v>59</v>
      </c>
      <c r="C8203" s="227" t="s">
        <v>116</v>
      </c>
      <c r="D8203" s="230">
        <v>4561</v>
      </c>
      <c r="E8203" s="231">
        <v>6.1533698199999999E-3</v>
      </c>
      <c r="F8203" s="231">
        <v>7.3066107999999997E-4</v>
      </c>
      <c r="G8203" s="231">
        <v>1.75963712E-3</v>
      </c>
      <c r="H8203" s="231">
        <v>3.6630711399999998E-3</v>
      </c>
    </row>
    <row r="8204" spans="1:8">
      <c r="A8204" s="227" t="s">
        <v>122</v>
      </c>
      <c r="B8204" s="227" t="s">
        <v>60</v>
      </c>
      <c r="C8204" s="227" t="s">
        <v>116</v>
      </c>
      <c r="D8204" s="230">
        <v>3285</v>
      </c>
      <c r="E8204" s="231">
        <v>6.5650541600000001E-3</v>
      </c>
      <c r="F8204" s="231">
        <v>8.0575967E-4</v>
      </c>
      <c r="G8204" s="231">
        <v>1.89596698E-3</v>
      </c>
      <c r="H8204" s="231">
        <v>3.86332703E-3</v>
      </c>
    </row>
    <row r="8205" spans="1:8">
      <c r="A8205" s="227" t="s">
        <v>122</v>
      </c>
      <c r="B8205" s="227" t="s">
        <v>61</v>
      </c>
      <c r="C8205" s="227" t="s">
        <v>116</v>
      </c>
      <c r="D8205" s="230">
        <v>1579</v>
      </c>
      <c r="E8205" s="231">
        <v>7.9151344499999998E-3</v>
      </c>
      <c r="F8205" s="231">
        <v>9.5361109999999997E-4</v>
      </c>
      <c r="G8205" s="231">
        <v>2.1418851599999999E-3</v>
      </c>
      <c r="H8205" s="231">
        <v>4.8196377099999996E-3</v>
      </c>
    </row>
    <row r="8206" spans="1:8">
      <c r="A8206" s="227" t="s">
        <v>122</v>
      </c>
      <c r="B8206" s="227" t="s">
        <v>62</v>
      </c>
      <c r="C8206" s="227" t="s">
        <v>116</v>
      </c>
      <c r="D8206" s="230">
        <v>3286</v>
      </c>
      <c r="E8206" s="231">
        <v>7.5051880100000003E-3</v>
      </c>
      <c r="F8206" s="231">
        <v>9.0471477E-4</v>
      </c>
      <c r="G8206" s="231">
        <v>2.2187384899999998E-3</v>
      </c>
      <c r="H8206" s="231">
        <v>4.3817342899999997E-3</v>
      </c>
    </row>
    <row r="8207" spans="1:8">
      <c r="A8207" s="227" t="s">
        <v>122</v>
      </c>
      <c r="B8207" s="227" t="s">
        <v>57</v>
      </c>
      <c r="C8207" s="227" t="s">
        <v>117</v>
      </c>
      <c r="D8207" s="230">
        <v>42547</v>
      </c>
      <c r="E8207" s="231">
        <v>4.9662038E-3</v>
      </c>
      <c r="F8207" s="231">
        <v>8.9470667000000003E-4</v>
      </c>
      <c r="G8207" s="231">
        <v>9.1035032000000001E-4</v>
      </c>
      <c r="H8207" s="231">
        <v>3.1611463300000001E-3</v>
      </c>
    </row>
    <row r="8208" spans="1:8">
      <c r="A8208" s="227" t="s">
        <v>122</v>
      </c>
      <c r="B8208" s="227" t="s">
        <v>59</v>
      </c>
      <c r="C8208" s="227" t="s">
        <v>117</v>
      </c>
      <c r="D8208" s="230">
        <v>19879</v>
      </c>
      <c r="E8208" s="231">
        <v>4.6055968400000001E-3</v>
      </c>
      <c r="F8208" s="231">
        <v>8.4307722999999997E-4</v>
      </c>
      <c r="G8208" s="231">
        <v>8.2714112000000005E-4</v>
      </c>
      <c r="H8208" s="231">
        <v>2.9353780100000002E-3</v>
      </c>
    </row>
    <row r="8209" spans="1:8">
      <c r="A8209" s="227" t="s">
        <v>122</v>
      </c>
      <c r="B8209" s="227" t="s">
        <v>60</v>
      </c>
      <c r="C8209" s="227" t="s">
        <v>117</v>
      </c>
      <c r="D8209" s="230">
        <v>10391</v>
      </c>
      <c r="E8209" s="231">
        <v>4.8469214599999996E-3</v>
      </c>
      <c r="F8209" s="231">
        <v>9.2097014E-4</v>
      </c>
      <c r="G8209" s="231">
        <v>8.8027207999999998E-4</v>
      </c>
      <c r="H8209" s="231">
        <v>3.04567876E-3</v>
      </c>
    </row>
    <row r="8210" spans="1:8">
      <c r="A8210" s="227" t="s">
        <v>122</v>
      </c>
      <c r="B8210" s="227" t="s">
        <v>61</v>
      </c>
      <c r="C8210" s="227" t="s">
        <v>117</v>
      </c>
      <c r="D8210" s="230">
        <v>2886</v>
      </c>
      <c r="E8210" s="231">
        <v>6.0166413999999998E-3</v>
      </c>
      <c r="F8210" s="231">
        <v>1.0960998599999999E-3</v>
      </c>
      <c r="G8210" s="231">
        <v>1.04677571E-3</v>
      </c>
      <c r="H8210" s="231">
        <v>3.8737653499999998E-3</v>
      </c>
    </row>
    <row r="8211" spans="1:8">
      <c r="A8211" s="227" t="s">
        <v>122</v>
      </c>
      <c r="B8211" s="227" t="s">
        <v>62</v>
      </c>
      <c r="C8211" s="227" t="s">
        <v>117</v>
      </c>
      <c r="D8211" s="230">
        <v>9391</v>
      </c>
      <c r="E8211" s="231">
        <v>5.5387099899999997E-3</v>
      </c>
      <c r="F8211" s="231">
        <v>9.1304519999999998E-4</v>
      </c>
      <c r="G8211" s="231">
        <v>1.07784419E-3</v>
      </c>
      <c r="H8211" s="231">
        <v>3.5478201200000001E-3</v>
      </c>
    </row>
    <row r="8212" spans="1:8">
      <c r="A8212" s="227" t="s">
        <v>122</v>
      </c>
      <c r="B8212" s="227" t="s">
        <v>57</v>
      </c>
      <c r="C8212" s="227" t="s">
        <v>118</v>
      </c>
      <c r="D8212" s="230">
        <v>24490</v>
      </c>
      <c r="E8212" s="231">
        <v>6.0248752799999996E-3</v>
      </c>
      <c r="F8212" s="231">
        <v>7.1117391999999996E-4</v>
      </c>
      <c r="G8212" s="231">
        <v>1.55664797E-3</v>
      </c>
      <c r="H8212" s="231">
        <v>3.7570529000000002E-3</v>
      </c>
    </row>
    <row r="8213" spans="1:8">
      <c r="A8213" s="227" t="s">
        <v>122</v>
      </c>
      <c r="B8213" s="227" t="s">
        <v>59</v>
      </c>
      <c r="C8213" s="227" t="s">
        <v>118</v>
      </c>
      <c r="D8213" s="230">
        <v>9496</v>
      </c>
      <c r="E8213" s="231">
        <v>5.4195696999999998E-3</v>
      </c>
      <c r="F8213" s="231">
        <v>6.1671166999999996E-4</v>
      </c>
      <c r="G8213" s="231">
        <v>1.38214239E-3</v>
      </c>
      <c r="H8213" s="231">
        <v>3.4207151600000002E-3</v>
      </c>
    </row>
    <row r="8214" spans="1:8">
      <c r="A8214" s="227" t="s">
        <v>122</v>
      </c>
      <c r="B8214" s="227" t="s">
        <v>60</v>
      </c>
      <c r="C8214" s="227" t="s">
        <v>118</v>
      </c>
      <c r="D8214" s="230">
        <v>5910</v>
      </c>
      <c r="E8214" s="231">
        <v>5.8028977799999999E-3</v>
      </c>
      <c r="F8214" s="231">
        <v>7.2095098000000003E-4</v>
      </c>
      <c r="G8214" s="231">
        <v>1.4837079199999999E-3</v>
      </c>
      <c r="H8214" s="231">
        <v>3.5982383899999999E-3</v>
      </c>
    </row>
    <row r="8215" spans="1:8">
      <c r="A8215" s="227" t="s">
        <v>122</v>
      </c>
      <c r="B8215" s="227" t="s">
        <v>61</v>
      </c>
      <c r="C8215" s="227" t="s">
        <v>118</v>
      </c>
      <c r="D8215" s="230">
        <v>2690</v>
      </c>
      <c r="E8215" s="231">
        <v>7.1718941200000002E-3</v>
      </c>
      <c r="F8215" s="231">
        <v>9.3395008999999998E-4</v>
      </c>
      <c r="G8215" s="231">
        <v>1.84059163E-3</v>
      </c>
      <c r="H8215" s="231">
        <v>4.3973519199999997E-3</v>
      </c>
    </row>
    <row r="8216" spans="1:8">
      <c r="A8216" s="227" t="s">
        <v>122</v>
      </c>
      <c r="B8216" s="227" t="s">
        <v>62</v>
      </c>
      <c r="C8216" s="227" t="s">
        <v>118</v>
      </c>
      <c r="D8216" s="230">
        <v>6394</v>
      </c>
      <c r="E8216" s="231">
        <v>6.6464561499999996E-3</v>
      </c>
      <c r="F8216" s="231">
        <v>7.4870332999999996E-4</v>
      </c>
      <c r="G8216" s="231">
        <v>1.76377533E-3</v>
      </c>
      <c r="H8216" s="231">
        <v>4.1339769999999996E-3</v>
      </c>
    </row>
    <row r="8217" spans="1:8">
      <c r="A8217" s="227" t="s">
        <v>123</v>
      </c>
      <c r="B8217" s="227" t="s">
        <v>57</v>
      </c>
      <c r="C8217" s="227" t="s">
        <v>116</v>
      </c>
      <c r="D8217" s="230">
        <v>10950</v>
      </c>
      <c r="E8217" s="231">
        <v>6.9086427899999999E-3</v>
      </c>
      <c r="F8217" s="231">
        <v>8.5131360000000001E-4</v>
      </c>
      <c r="G8217" s="231">
        <v>1.9939516399999999E-3</v>
      </c>
      <c r="H8217" s="231">
        <v>4.0629204500000002E-3</v>
      </c>
    </row>
    <row r="8218" spans="1:8">
      <c r="A8218" s="227" t="s">
        <v>123</v>
      </c>
      <c r="B8218" s="227" t="s">
        <v>59</v>
      </c>
      <c r="C8218" s="227" t="s">
        <v>116</v>
      </c>
      <c r="D8218" s="230">
        <v>4344</v>
      </c>
      <c r="E8218" s="231">
        <v>6.42695734E-3</v>
      </c>
      <c r="F8218" s="231">
        <v>7.8853151999999996E-4</v>
      </c>
      <c r="G8218" s="231">
        <v>1.85589348E-3</v>
      </c>
      <c r="H8218" s="231">
        <v>3.7820442800000002E-3</v>
      </c>
    </row>
    <row r="8219" spans="1:8">
      <c r="A8219" s="227" t="s">
        <v>123</v>
      </c>
      <c r="B8219" s="227" t="s">
        <v>60</v>
      </c>
      <c r="C8219" s="227" t="s">
        <v>116</v>
      </c>
      <c r="D8219" s="230">
        <v>2764</v>
      </c>
      <c r="E8219" s="231">
        <v>6.5931141100000002E-3</v>
      </c>
      <c r="F8219" s="231">
        <v>8.3873070000000001E-4</v>
      </c>
      <c r="G8219" s="231">
        <v>1.89669068E-3</v>
      </c>
      <c r="H8219" s="231">
        <v>3.8572902500000001E-3</v>
      </c>
    </row>
    <row r="8220" spans="1:8">
      <c r="A8220" s="227" t="s">
        <v>123</v>
      </c>
      <c r="B8220" s="227" t="s">
        <v>61</v>
      </c>
      <c r="C8220" s="227" t="s">
        <v>116</v>
      </c>
      <c r="D8220" s="230">
        <v>903</v>
      </c>
      <c r="E8220" s="231">
        <v>7.9297529500000005E-3</v>
      </c>
      <c r="F8220" s="231">
        <v>1.00867455E-3</v>
      </c>
      <c r="G8220" s="231">
        <v>2.2673903500000001E-3</v>
      </c>
      <c r="H8220" s="231">
        <v>4.6531492500000004E-3</v>
      </c>
    </row>
    <row r="8221" spans="1:8">
      <c r="A8221" s="227" t="s">
        <v>123</v>
      </c>
      <c r="B8221" s="227" t="s">
        <v>62</v>
      </c>
      <c r="C8221" s="227" t="s">
        <v>116</v>
      </c>
      <c r="D8221" s="230">
        <v>2939</v>
      </c>
      <c r="E8221" s="231">
        <v>7.6036072200000001E-3</v>
      </c>
      <c r="F8221" s="231">
        <v>9.0759382999999999E-4</v>
      </c>
      <c r="G8221" s="231">
        <v>2.20546537E-3</v>
      </c>
      <c r="H8221" s="231">
        <v>4.4901104000000004E-3</v>
      </c>
    </row>
    <row r="8222" spans="1:8">
      <c r="A8222" s="227" t="s">
        <v>123</v>
      </c>
      <c r="B8222" s="227" t="s">
        <v>57</v>
      </c>
      <c r="C8222" s="227" t="s">
        <v>117</v>
      </c>
      <c r="D8222" s="230">
        <v>37064</v>
      </c>
      <c r="E8222" s="231">
        <v>4.9376551500000003E-3</v>
      </c>
      <c r="F8222" s="231">
        <v>8.8332888000000002E-4</v>
      </c>
      <c r="G8222" s="231">
        <v>8.7293926000000003E-4</v>
      </c>
      <c r="H8222" s="231">
        <v>3.1813865200000001E-3</v>
      </c>
    </row>
    <row r="8223" spans="1:8">
      <c r="A8223" s="227" t="s">
        <v>123</v>
      </c>
      <c r="B8223" s="227" t="s">
        <v>59</v>
      </c>
      <c r="C8223" s="227" t="s">
        <v>117</v>
      </c>
      <c r="D8223" s="230">
        <v>18620</v>
      </c>
      <c r="E8223" s="231">
        <v>4.6285310299999998E-3</v>
      </c>
      <c r="F8223" s="231">
        <v>8.4267190999999997E-4</v>
      </c>
      <c r="G8223" s="231">
        <v>8.0410265000000001E-4</v>
      </c>
      <c r="H8223" s="231">
        <v>2.98175598E-3</v>
      </c>
    </row>
    <row r="8224" spans="1:8">
      <c r="A8224" s="227" t="s">
        <v>123</v>
      </c>
      <c r="B8224" s="227" t="s">
        <v>60</v>
      </c>
      <c r="C8224" s="227" t="s">
        <v>117</v>
      </c>
      <c r="D8224" s="230">
        <v>8468</v>
      </c>
      <c r="E8224" s="231">
        <v>4.7964611700000003E-3</v>
      </c>
      <c r="F8224" s="231">
        <v>9.3324490000000005E-4</v>
      </c>
      <c r="G8224" s="231">
        <v>8.5336904000000004E-4</v>
      </c>
      <c r="H8224" s="231">
        <v>3.0098467400000001E-3</v>
      </c>
    </row>
    <row r="8225" spans="1:8">
      <c r="A8225" s="227" t="s">
        <v>123</v>
      </c>
      <c r="B8225" s="227" t="s">
        <v>61</v>
      </c>
      <c r="C8225" s="227" t="s">
        <v>117</v>
      </c>
      <c r="D8225" s="230">
        <v>1910</v>
      </c>
      <c r="E8225" s="231">
        <v>5.8209894300000004E-3</v>
      </c>
      <c r="F8225" s="231">
        <v>1.04113317E-3</v>
      </c>
      <c r="G8225" s="231">
        <v>9.6891337999999996E-4</v>
      </c>
      <c r="H8225" s="231">
        <v>3.8109424199999999E-3</v>
      </c>
    </row>
    <row r="8226" spans="1:8">
      <c r="A8226" s="227" t="s">
        <v>123</v>
      </c>
      <c r="B8226" s="227" t="s">
        <v>62</v>
      </c>
      <c r="C8226" s="227" t="s">
        <v>117</v>
      </c>
      <c r="D8226" s="230">
        <v>8066</v>
      </c>
      <c r="E8226" s="231">
        <v>5.5903148499999999E-3</v>
      </c>
      <c r="F8226" s="231">
        <v>8.8741239999999999E-4</v>
      </c>
      <c r="G8226" s="231">
        <v>1.0296647400000001E-3</v>
      </c>
      <c r="H8226" s="231">
        <v>3.6732372200000002E-3</v>
      </c>
    </row>
    <row r="8227" spans="1:8">
      <c r="A8227" s="227" t="s">
        <v>123</v>
      </c>
      <c r="B8227" s="227" t="s">
        <v>57</v>
      </c>
      <c r="C8227" s="227" t="s">
        <v>118</v>
      </c>
      <c r="D8227" s="230">
        <v>21197</v>
      </c>
      <c r="E8227" s="231">
        <v>6.0783122900000004E-3</v>
      </c>
      <c r="F8227" s="231">
        <v>7.1314225000000003E-4</v>
      </c>
      <c r="G8227" s="231">
        <v>1.5342168E-3</v>
      </c>
      <c r="H8227" s="231">
        <v>3.8309522099999999E-3</v>
      </c>
    </row>
    <row r="8228" spans="1:8">
      <c r="A8228" s="227" t="s">
        <v>123</v>
      </c>
      <c r="B8228" s="227" t="s">
        <v>59</v>
      </c>
      <c r="C8228" s="227" t="s">
        <v>118</v>
      </c>
      <c r="D8228" s="230">
        <v>9141</v>
      </c>
      <c r="E8228" s="231">
        <v>5.5926718699999996E-3</v>
      </c>
      <c r="F8228" s="231">
        <v>6.3350337000000004E-4</v>
      </c>
      <c r="G8228" s="231">
        <v>1.3883948399999999E-3</v>
      </c>
      <c r="H8228" s="231">
        <v>3.5707719100000002E-3</v>
      </c>
    </row>
    <row r="8229" spans="1:8">
      <c r="A8229" s="227" t="s">
        <v>123</v>
      </c>
      <c r="B8229" s="227" t="s">
        <v>60</v>
      </c>
      <c r="C8229" s="227" t="s">
        <v>118</v>
      </c>
      <c r="D8229" s="230">
        <v>4665</v>
      </c>
      <c r="E8229" s="231">
        <v>5.8404388000000002E-3</v>
      </c>
      <c r="F8229" s="231">
        <v>7.2518683E-4</v>
      </c>
      <c r="G8229" s="231">
        <v>1.4661384699999999E-3</v>
      </c>
      <c r="H8229" s="231">
        <v>3.6491130300000001E-3</v>
      </c>
    </row>
    <row r="8230" spans="1:8">
      <c r="A8230" s="227" t="s">
        <v>123</v>
      </c>
      <c r="B8230" s="227" t="s">
        <v>61</v>
      </c>
      <c r="C8230" s="227" t="s">
        <v>118</v>
      </c>
      <c r="D8230" s="230">
        <v>1650</v>
      </c>
      <c r="E8230" s="231">
        <v>7.0001190099999999E-3</v>
      </c>
      <c r="F8230" s="231">
        <v>9.0530980000000003E-4</v>
      </c>
      <c r="G8230" s="231">
        <v>1.77636761E-3</v>
      </c>
      <c r="H8230" s="231">
        <v>4.3184411199999996E-3</v>
      </c>
    </row>
    <row r="8231" spans="1:8">
      <c r="A8231" s="227" t="s">
        <v>123</v>
      </c>
      <c r="B8231" s="227" t="s">
        <v>62</v>
      </c>
      <c r="C8231" s="227" t="s">
        <v>118</v>
      </c>
      <c r="D8231" s="230">
        <v>5741</v>
      </c>
      <c r="E8231" s="231">
        <v>6.7799213899999997E-3</v>
      </c>
      <c r="F8231" s="231">
        <v>7.7492847E-4</v>
      </c>
      <c r="G8231" s="231">
        <v>1.7521222499999999E-3</v>
      </c>
      <c r="H8231" s="231">
        <v>4.2528701999999998E-3</v>
      </c>
    </row>
    <row r="8232" spans="1:8">
      <c r="A8232" s="227" t="s">
        <v>124</v>
      </c>
      <c r="B8232" s="227" t="s">
        <v>57</v>
      </c>
      <c r="C8232" s="227" t="s">
        <v>116</v>
      </c>
      <c r="D8232" s="230">
        <v>11149</v>
      </c>
      <c r="E8232" s="231">
        <v>7.0369340199999998E-3</v>
      </c>
      <c r="F8232" s="231">
        <v>8.8990892000000003E-4</v>
      </c>
      <c r="G8232" s="231">
        <v>1.8237484800000001E-3</v>
      </c>
      <c r="H8232" s="231">
        <v>4.3226646800000003E-3</v>
      </c>
    </row>
    <row r="8233" spans="1:8">
      <c r="A8233" s="227" t="s">
        <v>124</v>
      </c>
      <c r="B8233" s="227" t="s">
        <v>59</v>
      </c>
      <c r="C8233" s="227" t="s">
        <v>116</v>
      </c>
      <c r="D8233" s="230">
        <v>4294</v>
      </c>
      <c r="E8233" s="231">
        <v>6.3649237900000001E-3</v>
      </c>
      <c r="F8233" s="231">
        <v>7.8710957000000003E-4</v>
      </c>
      <c r="G8233" s="231">
        <v>1.6550357500000001E-3</v>
      </c>
      <c r="H8233" s="231">
        <v>3.9221499600000003E-3</v>
      </c>
    </row>
    <row r="8234" spans="1:8">
      <c r="A8234" s="227" t="s">
        <v>124</v>
      </c>
      <c r="B8234" s="227" t="s">
        <v>60</v>
      </c>
      <c r="C8234" s="227" t="s">
        <v>116</v>
      </c>
      <c r="D8234" s="230">
        <v>2772</v>
      </c>
      <c r="E8234" s="231">
        <v>6.8600144200000003E-3</v>
      </c>
      <c r="F8234" s="231">
        <v>8.8547905999999997E-4</v>
      </c>
      <c r="G8234" s="231">
        <v>1.7599437800000001E-3</v>
      </c>
      <c r="H8234" s="231">
        <v>4.2138980099999997E-3</v>
      </c>
    </row>
    <row r="8235" spans="1:8">
      <c r="A8235" s="227" t="s">
        <v>124</v>
      </c>
      <c r="B8235" s="227" t="s">
        <v>61</v>
      </c>
      <c r="C8235" s="227" t="s">
        <v>116</v>
      </c>
      <c r="D8235" s="230">
        <v>1145</v>
      </c>
      <c r="E8235" s="231">
        <v>8.3907688000000001E-3</v>
      </c>
      <c r="F8235" s="231">
        <v>1.0855165000000001E-3</v>
      </c>
      <c r="G8235" s="231">
        <v>2.1083715100000001E-3</v>
      </c>
      <c r="H8235" s="231">
        <v>5.1964860899999998E-3</v>
      </c>
    </row>
    <row r="8236" spans="1:8">
      <c r="A8236" s="227" t="s">
        <v>124</v>
      </c>
      <c r="B8236" s="227" t="s">
        <v>62</v>
      </c>
      <c r="C8236" s="227" t="s">
        <v>116</v>
      </c>
      <c r="D8236" s="230">
        <v>2938</v>
      </c>
      <c r="E8236" s="231">
        <v>7.6584085699999997E-3</v>
      </c>
      <c r="F8236" s="231">
        <v>9.6810132999999995E-4</v>
      </c>
      <c r="G8236" s="231">
        <v>2.0196047799999998E-3</v>
      </c>
      <c r="H8236" s="231">
        <v>4.6701071300000001E-3</v>
      </c>
    </row>
    <row r="8237" spans="1:8">
      <c r="A8237" s="227" t="s">
        <v>124</v>
      </c>
      <c r="B8237" s="227" t="s">
        <v>57</v>
      </c>
      <c r="C8237" s="227" t="s">
        <v>117</v>
      </c>
      <c r="D8237" s="230">
        <v>35706</v>
      </c>
      <c r="E8237" s="231">
        <v>5.0154059300000003E-3</v>
      </c>
      <c r="F8237" s="231">
        <v>8.9964560999999997E-4</v>
      </c>
      <c r="G8237" s="231">
        <v>8.5131495000000004E-4</v>
      </c>
      <c r="H8237" s="231">
        <v>3.2644448899999999E-3</v>
      </c>
    </row>
    <row r="8238" spans="1:8">
      <c r="A8238" s="227" t="s">
        <v>124</v>
      </c>
      <c r="B8238" s="227" t="s">
        <v>59</v>
      </c>
      <c r="C8238" s="227" t="s">
        <v>117</v>
      </c>
      <c r="D8238" s="230">
        <v>17695</v>
      </c>
      <c r="E8238" s="231">
        <v>4.6873630499999997E-3</v>
      </c>
      <c r="F8238" s="231">
        <v>8.4465077000000003E-4</v>
      </c>
      <c r="G8238" s="231">
        <v>7.7646477999999996E-4</v>
      </c>
      <c r="H8238" s="231">
        <v>3.0662470300000001E-3</v>
      </c>
    </row>
    <row r="8239" spans="1:8">
      <c r="A8239" s="227" t="s">
        <v>124</v>
      </c>
      <c r="B8239" s="227" t="s">
        <v>60</v>
      </c>
      <c r="C8239" s="227" t="s">
        <v>117</v>
      </c>
      <c r="D8239" s="230">
        <v>8358</v>
      </c>
      <c r="E8239" s="231">
        <v>4.8979725899999998E-3</v>
      </c>
      <c r="F8239" s="231">
        <v>9.5416431999999999E-4</v>
      </c>
      <c r="G8239" s="231">
        <v>8.4355007000000003E-4</v>
      </c>
      <c r="H8239" s="231">
        <v>3.1002577200000001E-3</v>
      </c>
    </row>
    <row r="8240" spans="1:8">
      <c r="A8240" s="227" t="s">
        <v>124</v>
      </c>
      <c r="B8240" s="227" t="s">
        <v>61</v>
      </c>
      <c r="C8240" s="227" t="s">
        <v>117</v>
      </c>
      <c r="D8240" s="230">
        <v>2066</v>
      </c>
      <c r="E8240" s="231">
        <v>6.0063951900000004E-3</v>
      </c>
      <c r="F8240" s="231">
        <v>1.0845678000000001E-3</v>
      </c>
      <c r="G8240" s="231">
        <v>1.0330726999999999E-3</v>
      </c>
      <c r="H8240" s="231">
        <v>3.8887542E-3</v>
      </c>
    </row>
    <row r="8241" spans="1:8">
      <c r="A8241" s="227" t="s">
        <v>124</v>
      </c>
      <c r="B8241" s="227" t="s">
        <v>62</v>
      </c>
      <c r="C8241" s="227" t="s">
        <v>117</v>
      </c>
      <c r="D8241" s="230">
        <v>7587</v>
      </c>
      <c r="E8241" s="231">
        <v>5.6400062400000003E-3</v>
      </c>
      <c r="F8241" s="231">
        <v>9.1749417999999997E-4</v>
      </c>
      <c r="G8241" s="231">
        <v>9.8494628999999992E-4</v>
      </c>
      <c r="H8241" s="231">
        <v>3.7375652900000001E-3</v>
      </c>
    </row>
    <row r="8242" spans="1:8">
      <c r="A8242" s="227" t="s">
        <v>124</v>
      </c>
      <c r="B8242" s="227" t="s">
        <v>57</v>
      </c>
      <c r="C8242" s="227" t="s">
        <v>118</v>
      </c>
      <c r="D8242" s="230">
        <v>20984</v>
      </c>
      <c r="E8242" s="231">
        <v>6.2871251600000004E-3</v>
      </c>
      <c r="F8242" s="231">
        <v>7.7754598999999998E-4</v>
      </c>
      <c r="G8242" s="231">
        <v>1.5264802500000001E-3</v>
      </c>
      <c r="H8242" s="231">
        <v>3.9830973300000001E-3</v>
      </c>
    </row>
    <row r="8243" spans="1:8">
      <c r="A8243" s="227" t="s">
        <v>124</v>
      </c>
      <c r="B8243" s="227" t="s">
        <v>59</v>
      </c>
      <c r="C8243" s="227" t="s">
        <v>118</v>
      </c>
      <c r="D8243" s="230">
        <v>8671</v>
      </c>
      <c r="E8243" s="231">
        <v>5.6408131699999999E-3</v>
      </c>
      <c r="F8243" s="231">
        <v>6.7418857000000004E-4</v>
      </c>
      <c r="G8243" s="231">
        <v>1.3653814399999999E-3</v>
      </c>
      <c r="H8243" s="231">
        <v>3.6012413400000002E-3</v>
      </c>
    </row>
    <row r="8244" spans="1:8">
      <c r="A8244" s="227" t="s">
        <v>124</v>
      </c>
      <c r="B8244" s="227" t="s">
        <v>60</v>
      </c>
      <c r="C8244" s="227" t="s">
        <v>118</v>
      </c>
      <c r="D8244" s="230">
        <v>4837</v>
      </c>
      <c r="E8244" s="231">
        <v>6.0913485600000003E-3</v>
      </c>
      <c r="F8244" s="231">
        <v>8.0039113000000004E-4</v>
      </c>
      <c r="G8244" s="231">
        <v>1.46410936E-3</v>
      </c>
      <c r="H8244" s="231">
        <v>3.8268475899999998E-3</v>
      </c>
    </row>
    <row r="8245" spans="1:8">
      <c r="A8245" s="227" t="s">
        <v>124</v>
      </c>
      <c r="B8245" s="227" t="s">
        <v>61</v>
      </c>
      <c r="C8245" s="227" t="s">
        <v>118</v>
      </c>
      <c r="D8245" s="230">
        <v>1770</v>
      </c>
      <c r="E8245" s="231">
        <v>7.6778285399999998E-3</v>
      </c>
      <c r="F8245" s="231">
        <v>9.8007535000000008E-4</v>
      </c>
      <c r="G8245" s="231">
        <v>1.82217751E-3</v>
      </c>
      <c r="H8245" s="231">
        <v>4.8755686500000003E-3</v>
      </c>
    </row>
    <row r="8246" spans="1:8">
      <c r="A8246" s="227" t="s">
        <v>124</v>
      </c>
      <c r="B8246" s="227" t="s">
        <v>62</v>
      </c>
      <c r="C8246" s="227" t="s">
        <v>118</v>
      </c>
      <c r="D8246" s="230">
        <v>5706</v>
      </c>
      <c r="E8246" s="231">
        <v>7.0038439900000004E-3</v>
      </c>
      <c r="F8246" s="231">
        <v>8.5242038E-4</v>
      </c>
      <c r="G8246" s="231">
        <v>1.7324374300000001E-3</v>
      </c>
      <c r="H8246" s="231">
        <v>4.4189857000000001E-3</v>
      </c>
    </row>
    <row r="8247" spans="1:8">
      <c r="A8247" s="227" t="s">
        <v>125</v>
      </c>
      <c r="B8247" s="227" t="s">
        <v>57</v>
      </c>
      <c r="C8247" s="227" t="s">
        <v>116</v>
      </c>
      <c r="D8247" s="230">
        <v>10742</v>
      </c>
      <c r="E8247" s="231">
        <v>7.2391316400000003E-3</v>
      </c>
      <c r="F8247" s="231">
        <v>9.7690677999999996E-4</v>
      </c>
      <c r="G8247" s="231">
        <v>1.7315779999999999E-3</v>
      </c>
      <c r="H8247" s="231">
        <v>4.5300451600000001E-3</v>
      </c>
    </row>
    <row r="8248" spans="1:8">
      <c r="A8248" s="227" t="s">
        <v>125</v>
      </c>
      <c r="B8248" s="227" t="s">
        <v>59</v>
      </c>
      <c r="C8248" s="227" t="s">
        <v>116</v>
      </c>
      <c r="D8248" s="230">
        <v>4199</v>
      </c>
      <c r="E8248" s="231">
        <v>6.5175458199999998E-3</v>
      </c>
      <c r="F8248" s="231">
        <v>8.8808322999999996E-4</v>
      </c>
      <c r="G8248" s="231">
        <v>1.5601899100000001E-3</v>
      </c>
      <c r="H8248" s="231">
        <v>4.0686244499999998E-3</v>
      </c>
    </row>
    <row r="8249" spans="1:8">
      <c r="A8249" s="227" t="s">
        <v>125</v>
      </c>
      <c r="B8249" s="227" t="s">
        <v>60</v>
      </c>
      <c r="C8249" s="227" t="s">
        <v>116</v>
      </c>
      <c r="D8249" s="230">
        <v>2753</v>
      </c>
      <c r="E8249" s="231">
        <v>7.0107523399999998E-3</v>
      </c>
      <c r="F8249" s="231">
        <v>9.5057051999999996E-4</v>
      </c>
      <c r="G8249" s="231">
        <v>1.66559015E-3</v>
      </c>
      <c r="H8249" s="231">
        <v>4.3938008000000001E-3</v>
      </c>
    </row>
    <row r="8250" spans="1:8">
      <c r="A8250" s="227" t="s">
        <v>125</v>
      </c>
      <c r="B8250" s="227" t="s">
        <v>61</v>
      </c>
      <c r="C8250" s="227" t="s">
        <v>116</v>
      </c>
      <c r="D8250" s="230">
        <v>993</v>
      </c>
      <c r="E8250" s="231">
        <v>8.5551170600000007E-3</v>
      </c>
      <c r="F8250" s="231">
        <v>1.16810706E-3</v>
      </c>
      <c r="G8250" s="231">
        <v>1.98211532E-3</v>
      </c>
      <c r="H8250" s="231">
        <v>5.4044396399999996E-3</v>
      </c>
    </row>
    <row r="8251" spans="1:8">
      <c r="A8251" s="227" t="s">
        <v>125</v>
      </c>
      <c r="B8251" s="227" t="s">
        <v>62</v>
      </c>
      <c r="C8251" s="227" t="s">
        <v>116</v>
      </c>
      <c r="D8251" s="230">
        <v>2797</v>
      </c>
      <c r="E8251" s="231">
        <v>8.0799945300000005E-3</v>
      </c>
      <c r="F8251" s="231">
        <v>1.06829465E-3</v>
      </c>
      <c r="G8251" s="231">
        <v>1.9648778000000001E-3</v>
      </c>
      <c r="H8251" s="231">
        <v>5.0464243400000003E-3</v>
      </c>
    </row>
    <row r="8252" spans="1:8">
      <c r="A8252" s="227" t="s">
        <v>125</v>
      </c>
      <c r="B8252" s="227" t="s">
        <v>57</v>
      </c>
      <c r="C8252" s="227" t="s">
        <v>117</v>
      </c>
      <c r="D8252" s="230">
        <v>34404</v>
      </c>
      <c r="E8252" s="231">
        <v>5.2816157099999997E-3</v>
      </c>
      <c r="F8252" s="231">
        <v>1.01644797E-3</v>
      </c>
      <c r="G8252" s="231">
        <v>8.5834129000000002E-4</v>
      </c>
      <c r="H8252" s="231">
        <v>3.4068259700000001E-3</v>
      </c>
    </row>
    <row r="8253" spans="1:8">
      <c r="A8253" s="227" t="s">
        <v>125</v>
      </c>
      <c r="B8253" s="227" t="s">
        <v>59</v>
      </c>
      <c r="C8253" s="227" t="s">
        <v>117</v>
      </c>
      <c r="D8253" s="230">
        <v>17286</v>
      </c>
      <c r="E8253" s="231">
        <v>4.9137559700000001E-3</v>
      </c>
      <c r="F8253" s="231">
        <v>9.3069297999999999E-4</v>
      </c>
      <c r="G8253" s="231">
        <v>7.8726578999999998E-4</v>
      </c>
      <c r="H8253" s="231">
        <v>3.19579672E-3</v>
      </c>
    </row>
    <row r="8254" spans="1:8">
      <c r="A8254" s="227" t="s">
        <v>125</v>
      </c>
      <c r="B8254" s="227" t="s">
        <v>60</v>
      </c>
      <c r="C8254" s="227" t="s">
        <v>117</v>
      </c>
      <c r="D8254" s="230">
        <v>7689</v>
      </c>
      <c r="E8254" s="231">
        <v>5.1826244700000001E-3</v>
      </c>
      <c r="F8254" s="231">
        <v>1.07333444E-3</v>
      </c>
      <c r="G8254" s="231">
        <v>8.5842304000000003E-4</v>
      </c>
      <c r="H8254" s="231">
        <v>3.2508665E-3</v>
      </c>
    </row>
    <row r="8255" spans="1:8">
      <c r="A8255" s="227" t="s">
        <v>125</v>
      </c>
      <c r="B8255" s="227" t="s">
        <v>61</v>
      </c>
      <c r="C8255" s="227" t="s">
        <v>117</v>
      </c>
      <c r="D8255" s="230">
        <v>1957</v>
      </c>
      <c r="E8255" s="231">
        <v>6.2690907800000001E-3</v>
      </c>
      <c r="F8255" s="231">
        <v>1.3104014E-3</v>
      </c>
      <c r="G8255" s="231">
        <v>9.5824674999999998E-4</v>
      </c>
      <c r="H8255" s="231">
        <v>4.0004421400000002E-3</v>
      </c>
    </row>
    <row r="8256" spans="1:8">
      <c r="A8256" s="227" t="s">
        <v>125</v>
      </c>
      <c r="B8256" s="227" t="s">
        <v>62</v>
      </c>
      <c r="C8256" s="227" t="s">
        <v>117</v>
      </c>
      <c r="D8256" s="230">
        <v>7472</v>
      </c>
      <c r="E8256" s="231">
        <v>5.9758714099999999E-3</v>
      </c>
      <c r="F8256" s="231">
        <v>1.0793084999999999E-3</v>
      </c>
      <c r="G8256" s="231">
        <v>9.9651948E-4</v>
      </c>
      <c r="H8256" s="231">
        <v>3.90004294E-3</v>
      </c>
    </row>
    <row r="8257" spans="1:8">
      <c r="A8257" s="227" t="s">
        <v>125</v>
      </c>
      <c r="B8257" s="227" t="s">
        <v>57</v>
      </c>
      <c r="C8257" s="227" t="s">
        <v>118</v>
      </c>
      <c r="D8257" s="230">
        <v>20236</v>
      </c>
      <c r="E8257" s="231">
        <v>6.5006005400000001E-3</v>
      </c>
      <c r="F8257" s="231">
        <v>8.5236030999999999E-4</v>
      </c>
      <c r="G8257" s="231">
        <v>1.5303341800000001E-3</v>
      </c>
      <c r="H8257" s="231">
        <v>4.1179050099999998E-3</v>
      </c>
    </row>
    <row r="8258" spans="1:8">
      <c r="A8258" s="227" t="s">
        <v>125</v>
      </c>
      <c r="B8258" s="227" t="s">
        <v>59</v>
      </c>
      <c r="C8258" s="227" t="s">
        <v>118</v>
      </c>
      <c r="D8258" s="230">
        <v>8641</v>
      </c>
      <c r="E8258" s="231">
        <v>5.9203094300000004E-3</v>
      </c>
      <c r="F8258" s="231">
        <v>7.3758210999999997E-4</v>
      </c>
      <c r="G8258" s="231">
        <v>1.4081899399999999E-3</v>
      </c>
      <c r="H8258" s="231">
        <v>3.77453691E-3</v>
      </c>
    </row>
    <row r="8259" spans="1:8">
      <c r="A8259" s="227" t="s">
        <v>125</v>
      </c>
      <c r="B8259" s="227" t="s">
        <v>60</v>
      </c>
      <c r="C8259" s="227" t="s">
        <v>118</v>
      </c>
      <c r="D8259" s="230">
        <v>4525</v>
      </c>
      <c r="E8259" s="231">
        <v>6.3676716500000001E-3</v>
      </c>
      <c r="F8259" s="231">
        <v>9.1438231E-4</v>
      </c>
      <c r="G8259" s="231">
        <v>1.4646585499999999E-3</v>
      </c>
      <c r="H8259" s="231">
        <v>3.9886277500000003E-3</v>
      </c>
    </row>
    <row r="8260" spans="1:8">
      <c r="A8260" s="227" t="s">
        <v>125</v>
      </c>
      <c r="B8260" s="227" t="s">
        <v>61</v>
      </c>
      <c r="C8260" s="227" t="s">
        <v>118</v>
      </c>
      <c r="D8260" s="230">
        <v>1613</v>
      </c>
      <c r="E8260" s="231">
        <v>7.6815325999999998E-3</v>
      </c>
      <c r="F8260" s="231">
        <v>1.04584974E-3</v>
      </c>
      <c r="G8260" s="231">
        <v>1.7878820699999999E-3</v>
      </c>
      <c r="H8260" s="231">
        <v>4.8478003299999997E-3</v>
      </c>
    </row>
    <row r="8261" spans="1:8">
      <c r="A8261" s="227" t="s">
        <v>125</v>
      </c>
      <c r="B8261" s="227" t="s">
        <v>62</v>
      </c>
      <c r="C8261" s="227" t="s">
        <v>118</v>
      </c>
      <c r="D8261" s="230">
        <v>5457</v>
      </c>
      <c r="E8261" s="231">
        <v>7.1806363400000002E-3</v>
      </c>
      <c r="F8261" s="231">
        <v>9.2548664000000004E-4</v>
      </c>
      <c r="G8261" s="231">
        <v>1.70207796E-3</v>
      </c>
      <c r="H8261" s="231">
        <v>4.5530712500000004E-3</v>
      </c>
    </row>
    <row r="8262" spans="1:8">
      <c r="A8262" s="227" t="s">
        <v>126</v>
      </c>
      <c r="B8262" s="227" t="s">
        <v>57</v>
      </c>
      <c r="C8262" s="227" t="s">
        <v>116</v>
      </c>
      <c r="D8262" s="230">
        <v>11043</v>
      </c>
      <c r="E8262" s="231">
        <v>7.1637751600000001E-3</v>
      </c>
      <c r="F8262" s="231">
        <v>9.0816053999999999E-4</v>
      </c>
      <c r="G8262" s="231">
        <v>1.63436739E-3</v>
      </c>
      <c r="H8262" s="231">
        <v>4.6206189499999996E-3</v>
      </c>
    </row>
    <row r="8263" spans="1:8">
      <c r="A8263" s="227" t="s">
        <v>126</v>
      </c>
      <c r="B8263" s="227" t="s">
        <v>59</v>
      </c>
      <c r="C8263" s="227" t="s">
        <v>116</v>
      </c>
      <c r="D8263" s="230">
        <v>4301</v>
      </c>
      <c r="E8263" s="231">
        <v>6.3914235899999996E-3</v>
      </c>
      <c r="F8263" s="231">
        <v>7.9318040000000002E-4</v>
      </c>
      <c r="G8263" s="231">
        <v>1.45172394E-3</v>
      </c>
      <c r="H8263" s="231">
        <v>4.1458056399999998E-3</v>
      </c>
    </row>
    <row r="8264" spans="1:8">
      <c r="A8264" s="227" t="s">
        <v>126</v>
      </c>
      <c r="B8264" s="227" t="s">
        <v>60</v>
      </c>
      <c r="C8264" s="227" t="s">
        <v>116</v>
      </c>
      <c r="D8264" s="230">
        <v>2684</v>
      </c>
      <c r="E8264" s="231">
        <v>6.7751151500000002E-3</v>
      </c>
      <c r="F8264" s="231">
        <v>8.7670569000000004E-4</v>
      </c>
      <c r="G8264" s="231">
        <v>1.5210676899999999E-3</v>
      </c>
      <c r="H8264" s="231">
        <v>4.37662116E-3</v>
      </c>
    </row>
    <row r="8265" spans="1:8">
      <c r="A8265" s="227" t="s">
        <v>126</v>
      </c>
      <c r="B8265" s="227" t="s">
        <v>61</v>
      </c>
      <c r="C8265" s="227" t="s">
        <v>116</v>
      </c>
      <c r="D8265" s="230">
        <v>1079</v>
      </c>
      <c r="E8265" s="231">
        <v>8.8114850200000008E-3</v>
      </c>
      <c r="F8265" s="231">
        <v>1.1716092800000001E-3</v>
      </c>
      <c r="G8265" s="231">
        <v>1.9384587200000001E-3</v>
      </c>
      <c r="H8265" s="231">
        <v>5.7011376400000003E-3</v>
      </c>
    </row>
    <row r="8266" spans="1:8">
      <c r="A8266" s="227" t="s">
        <v>126</v>
      </c>
      <c r="B8266" s="227" t="s">
        <v>62</v>
      </c>
      <c r="C8266" s="227" t="s">
        <v>116</v>
      </c>
      <c r="D8266" s="230">
        <v>2979</v>
      </c>
      <c r="E8266" s="231">
        <v>8.0322439900000001E-3</v>
      </c>
      <c r="F8266" s="231">
        <v>1.00708408E-3</v>
      </c>
      <c r="G8266" s="231">
        <v>1.8900006E-3</v>
      </c>
      <c r="H8266" s="231">
        <v>5.1346110199999998E-3</v>
      </c>
    </row>
    <row r="8267" spans="1:8">
      <c r="A8267" s="227" t="s">
        <v>126</v>
      </c>
      <c r="B8267" s="227" t="s">
        <v>57</v>
      </c>
      <c r="C8267" s="227" t="s">
        <v>117</v>
      </c>
      <c r="D8267" s="230">
        <v>35121</v>
      </c>
      <c r="E8267" s="231">
        <v>5.2777755599999997E-3</v>
      </c>
      <c r="F8267" s="231">
        <v>1.02816482E-3</v>
      </c>
      <c r="G8267" s="231">
        <v>8.5190940999999997E-4</v>
      </c>
      <c r="H8267" s="231">
        <v>3.3977008400000001E-3</v>
      </c>
    </row>
    <row r="8268" spans="1:8">
      <c r="A8268" s="227" t="s">
        <v>126</v>
      </c>
      <c r="B8268" s="227" t="s">
        <v>59</v>
      </c>
      <c r="C8268" s="227" t="s">
        <v>117</v>
      </c>
      <c r="D8268" s="230">
        <v>17203</v>
      </c>
      <c r="E8268" s="231">
        <v>4.88299484E-3</v>
      </c>
      <c r="F8268" s="231">
        <v>9.3297588999999997E-4</v>
      </c>
      <c r="G8268" s="231">
        <v>7.6281755999999998E-4</v>
      </c>
      <c r="H8268" s="231">
        <v>3.1872009000000001E-3</v>
      </c>
    </row>
    <row r="8269" spans="1:8">
      <c r="A8269" s="227" t="s">
        <v>126</v>
      </c>
      <c r="B8269" s="227" t="s">
        <v>60</v>
      </c>
      <c r="C8269" s="227" t="s">
        <v>117</v>
      </c>
      <c r="D8269" s="230">
        <v>8008</v>
      </c>
      <c r="E8269" s="231">
        <v>5.2066810999999999E-3</v>
      </c>
      <c r="F8269" s="231">
        <v>1.1033784400000001E-3</v>
      </c>
      <c r="G8269" s="231">
        <v>8.3659372E-4</v>
      </c>
      <c r="H8269" s="231">
        <v>3.26670845E-3</v>
      </c>
    </row>
    <row r="8270" spans="1:8">
      <c r="A8270" s="227" t="s">
        <v>126</v>
      </c>
      <c r="B8270" s="227" t="s">
        <v>61</v>
      </c>
      <c r="C8270" s="227" t="s">
        <v>117</v>
      </c>
      <c r="D8270" s="230">
        <v>2078</v>
      </c>
      <c r="E8270" s="231">
        <v>6.5516107699999998E-3</v>
      </c>
      <c r="F8270" s="231">
        <v>1.35045136E-3</v>
      </c>
      <c r="G8270" s="231">
        <v>1.00814728E-3</v>
      </c>
      <c r="H8270" s="231">
        <v>4.19301164E-3</v>
      </c>
    </row>
    <row r="8271" spans="1:8">
      <c r="A8271" s="227" t="s">
        <v>126</v>
      </c>
      <c r="B8271" s="227" t="s">
        <v>62</v>
      </c>
      <c r="C8271" s="227" t="s">
        <v>117</v>
      </c>
      <c r="D8271" s="230">
        <v>7832</v>
      </c>
      <c r="E8271" s="231">
        <v>5.87962791E-3</v>
      </c>
      <c r="F8271" s="231">
        <v>1.0748340099999999E-3</v>
      </c>
      <c r="G8271" s="231">
        <v>1.02180636E-3</v>
      </c>
      <c r="H8271" s="231">
        <v>3.78298705E-3</v>
      </c>
    </row>
    <row r="8272" spans="1:8">
      <c r="A8272" s="227" t="s">
        <v>126</v>
      </c>
      <c r="B8272" s="227" t="s">
        <v>57</v>
      </c>
      <c r="C8272" s="227" t="s">
        <v>118</v>
      </c>
      <c r="D8272" s="230">
        <v>20811</v>
      </c>
      <c r="E8272" s="231">
        <v>6.6588930899999996E-3</v>
      </c>
      <c r="F8272" s="231">
        <v>1.01672691E-3</v>
      </c>
      <c r="G8272" s="231">
        <v>1.4684322500000001E-3</v>
      </c>
      <c r="H8272" s="231">
        <v>4.1737334499999997E-3</v>
      </c>
    </row>
    <row r="8273" spans="1:8">
      <c r="A8273" s="227" t="s">
        <v>126</v>
      </c>
      <c r="B8273" s="227" t="s">
        <v>59</v>
      </c>
      <c r="C8273" s="227" t="s">
        <v>118</v>
      </c>
      <c r="D8273" s="230">
        <v>8646</v>
      </c>
      <c r="E8273" s="231">
        <v>5.9613226E-3</v>
      </c>
      <c r="F8273" s="231">
        <v>8.7563750000000003E-4</v>
      </c>
      <c r="G8273" s="231">
        <v>1.33298611E-3</v>
      </c>
      <c r="H8273" s="231">
        <v>3.7526984999999998E-3</v>
      </c>
    </row>
    <row r="8274" spans="1:8">
      <c r="A8274" s="227" t="s">
        <v>126</v>
      </c>
      <c r="B8274" s="227" t="s">
        <v>60</v>
      </c>
      <c r="C8274" s="227" t="s">
        <v>118</v>
      </c>
      <c r="D8274" s="230">
        <v>4782</v>
      </c>
      <c r="E8274" s="231">
        <v>6.4428453199999996E-3</v>
      </c>
      <c r="F8274" s="231">
        <v>1.02177606E-3</v>
      </c>
      <c r="G8274" s="231">
        <v>1.41158177E-3</v>
      </c>
      <c r="H8274" s="231">
        <v>4.0094870199999999E-3</v>
      </c>
    </row>
    <row r="8275" spans="1:8">
      <c r="A8275" s="227" t="s">
        <v>126</v>
      </c>
      <c r="B8275" s="227" t="s">
        <v>61</v>
      </c>
      <c r="C8275" s="227" t="s">
        <v>118</v>
      </c>
      <c r="D8275" s="230">
        <v>1872</v>
      </c>
      <c r="E8275" s="231">
        <v>8.1087020800000003E-3</v>
      </c>
      <c r="F8275" s="231">
        <v>1.2803446000000001E-3</v>
      </c>
      <c r="G8275" s="231">
        <v>1.7266883900000001E-3</v>
      </c>
      <c r="H8275" s="231">
        <v>5.1016686100000003E-3</v>
      </c>
    </row>
    <row r="8276" spans="1:8">
      <c r="A8276" s="227" t="s">
        <v>126</v>
      </c>
      <c r="B8276" s="227" t="s">
        <v>62</v>
      </c>
      <c r="C8276" s="227" t="s">
        <v>118</v>
      </c>
      <c r="D8276" s="230">
        <v>5511</v>
      </c>
      <c r="E8276" s="231">
        <v>7.4482766000000004E-3</v>
      </c>
      <c r="F8276" s="231">
        <v>1.14414875E-3</v>
      </c>
      <c r="G8276" s="231">
        <v>1.64253329E-3</v>
      </c>
      <c r="H8276" s="231">
        <v>4.6615940700000004E-3</v>
      </c>
    </row>
    <row r="8277" spans="1:8">
      <c r="A8277" s="227" t="s">
        <v>127</v>
      </c>
      <c r="B8277" s="227" t="s">
        <v>57</v>
      </c>
      <c r="C8277" s="227" t="s">
        <v>116</v>
      </c>
      <c r="D8277" s="230">
        <v>10608</v>
      </c>
      <c r="E8277" s="231">
        <v>7.1424778299999997E-3</v>
      </c>
      <c r="F8277" s="231">
        <v>8.5714788000000001E-4</v>
      </c>
      <c r="G8277" s="231">
        <v>1.6877142599999999E-3</v>
      </c>
      <c r="H8277" s="231">
        <v>4.5970129299999999E-3</v>
      </c>
    </row>
    <row r="8278" spans="1:8">
      <c r="A8278" s="227" t="s">
        <v>127</v>
      </c>
      <c r="B8278" s="227" t="s">
        <v>59</v>
      </c>
      <c r="C8278" s="227" t="s">
        <v>116</v>
      </c>
      <c r="D8278" s="230">
        <v>4105</v>
      </c>
      <c r="E8278" s="231">
        <v>6.3996563399999996E-3</v>
      </c>
      <c r="F8278" s="231">
        <v>7.5270648000000005E-4</v>
      </c>
      <c r="G8278" s="231">
        <v>1.5343103300000001E-3</v>
      </c>
      <c r="H8278" s="231">
        <v>4.1119679999999997E-3</v>
      </c>
    </row>
    <row r="8279" spans="1:8">
      <c r="A8279" s="227" t="s">
        <v>127</v>
      </c>
      <c r="B8279" s="227" t="s">
        <v>60</v>
      </c>
      <c r="C8279" s="227" t="s">
        <v>116</v>
      </c>
      <c r="D8279" s="230">
        <v>2555</v>
      </c>
      <c r="E8279" s="231">
        <v>6.9453637799999999E-3</v>
      </c>
      <c r="F8279" s="231">
        <v>8.5509507999999995E-4</v>
      </c>
      <c r="G8279" s="231">
        <v>1.58481893E-3</v>
      </c>
      <c r="H8279" s="231">
        <v>4.5047879400000003E-3</v>
      </c>
    </row>
    <row r="8280" spans="1:8">
      <c r="A8280" s="227" t="s">
        <v>127</v>
      </c>
      <c r="B8280" s="227" t="s">
        <v>61</v>
      </c>
      <c r="C8280" s="227" t="s">
        <v>116</v>
      </c>
      <c r="D8280" s="230">
        <v>973</v>
      </c>
      <c r="E8280" s="231">
        <v>8.4502395700000003E-3</v>
      </c>
      <c r="F8280" s="231">
        <v>1.09396982E-3</v>
      </c>
      <c r="G8280" s="231">
        <v>1.88317179E-3</v>
      </c>
      <c r="H8280" s="231">
        <v>5.4727882000000002E-3</v>
      </c>
    </row>
    <row r="8281" spans="1:8">
      <c r="A8281" s="227" t="s">
        <v>127</v>
      </c>
      <c r="B8281" s="227" t="s">
        <v>62</v>
      </c>
      <c r="C8281" s="227" t="s">
        <v>116</v>
      </c>
      <c r="D8281" s="230">
        <v>2975</v>
      </c>
      <c r="E8281" s="231">
        <v>7.9090178100000002E-3</v>
      </c>
      <c r="F8281" s="231">
        <v>9.2556775999999997E-4</v>
      </c>
      <c r="G8281" s="231">
        <v>1.9238287299999999E-3</v>
      </c>
      <c r="H8281" s="231">
        <v>5.0590683900000001E-3</v>
      </c>
    </row>
    <row r="8282" spans="1:8">
      <c r="A8282" s="227" t="s">
        <v>127</v>
      </c>
      <c r="B8282" s="227" t="s">
        <v>57</v>
      </c>
      <c r="C8282" s="227" t="s">
        <v>117</v>
      </c>
      <c r="D8282" s="230">
        <v>35697</v>
      </c>
      <c r="E8282" s="231">
        <v>5.2636507900000002E-3</v>
      </c>
      <c r="F8282" s="231">
        <v>1.03434075E-3</v>
      </c>
      <c r="G8282" s="231">
        <v>8.3049898999999999E-4</v>
      </c>
      <c r="H8282" s="231">
        <v>3.3988105699999998E-3</v>
      </c>
    </row>
    <row r="8283" spans="1:8">
      <c r="A8283" s="227" t="s">
        <v>127</v>
      </c>
      <c r="B8283" s="227" t="s">
        <v>59</v>
      </c>
      <c r="C8283" s="227" t="s">
        <v>117</v>
      </c>
      <c r="D8283" s="230">
        <v>16690</v>
      </c>
      <c r="E8283" s="231">
        <v>4.8376513499999996E-3</v>
      </c>
      <c r="F8283" s="231">
        <v>9.3224461999999995E-4</v>
      </c>
      <c r="G8283" s="231">
        <v>7.2941677000000005E-4</v>
      </c>
      <c r="H8283" s="231">
        <v>3.17598948E-3</v>
      </c>
    </row>
    <row r="8284" spans="1:8">
      <c r="A8284" s="227" t="s">
        <v>127</v>
      </c>
      <c r="B8284" s="227" t="s">
        <v>60</v>
      </c>
      <c r="C8284" s="227" t="s">
        <v>117</v>
      </c>
      <c r="D8284" s="230">
        <v>7917</v>
      </c>
      <c r="E8284" s="231">
        <v>5.2147553300000002E-3</v>
      </c>
      <c r="F8284" s="231">
        <v>1.1241176300000001E-3</v>
      </c>
      <c r="G8284" s="231">
        <v>8.0364721000000003E-4</v>
      </c>
      <c r="H8284" s="231">
        <v>3.28699002E-3</v>
      </c>
    </row>
    <row r="8285" spans="1:8">
      <c r="A8285" s="227" t="s">
        <v>127</v>
      </c>
      <c r="B8285" s="227" t="s">
        <v>61</v>
      </c>
      <c r="C8285" s="227" t="s">
        <v>117</v>
      </c>
      <c r="D8285" s="230">
        <v>2119</v>
      </c>
      <c r="E8285" s="231">
        <v>6.5203163800000002E-3</v>
      </c>
      <c r="F8285" s="231">
        <v>1.35877093E-3</v>
      </c>
      <c r="G8285" s="231">
        <v>1.0090361600000001E-3</v>
      </c>
      <c r="H8285" s="231">
        <v>4.1525088100000003E-3</v>
      </c>
    </row>
    <row r="8286" spans="1:8">
      <c r="A8286" s="227" t="s">
        <v>127</v>
      </c>
      <c r="B8286" s="227" t="s">
        <v>62</v>
      </c>
      <c r="C8286" s="227" t="s">
        <v>117</v>
      </c>
      <c r="D8286" s="230">
        <v>8971</v>
      </c>
      <c r="E8286" s="231">
        <v>5.8025161999999998E-3</v>
      </c>
      <c r="F8286" s="231">
        <v>1.06842316E-3</v>
      </c>
      <c r="G8286" s="231">
        <v>1.0000818099999999E-3</v>
      </c>
      <c r="H8286" s="231">
        <v>3.7340107399999999E-3</v>
      </c>
    </row>
    <row r="8287" spans="1:8">
      <c r="A8287" s="227" t="s">
        <v>127</v>
      </c>
      <c r="B8287" s="227" t="s">
        <v>57</v>
      </c>
      <c r="C8287" s="227" t="s">
        <v>118</v>
      </c>
      <c r="D8287" s="230">
        <v>21179</v>
      </c>
      <c r="E8287" s="231">
        <v>6.65600663E-3</v>
      </c>
      <c r="F8287" s="231">
        <v>1.0031248E-3</v>
      </c>
      <c r="G8287" s="231">
        <v>1.43800755E-3</v>
      </c>
      <c r="H8287" s="231">
        <v>4.2148737900000004E-3</v>
      </c>
    </row>
    <row r="8288" spans="1:8">
      <c r="A8288" s="227" t="s">
        <v>127</v>
      </c>
      <c r="B8288" s="227" t="s">
        <v>59</v>
      </c>
      <c r="C8288" s="227" t="s">
        <v>118</v>
      </c>
      <c r="D8288" s="230">
        <v>8566</v>
      </c>
      <c r="E8288" s="231">
        <v>6.0095951899999996E-3</v>
      </c>
      <c r="F8288" s="231">
        <v>8.6721894000000004E-4</v>
      </c>
      <c r="G8288" s="231">
        <v>1.3068675700000001E-3</v>
      </c>
      <c r="H8288" s="231">
        <v>3.8355082000000001E-3</v>
      </c>
    </row>
    <row r="8289" spans="1:8">
      <c r="A8289" s="227" t="s">
        <v>127</v>
      </c>
      <c r="B8289" s="227" t="s">
        <v>60</v>
      </c>
      <c r="C8289" s="227" t="s">
        <v>118</v>
      </c>
      <c r="D8289" s="230">
        <v>4845</v>
      </c>
      <c r="E8289" s="231">
        <v>6.4647591499999999E-3</v>
      </c>
      <c r="F8289" s="231">
        <v>1.0038147799999999E-3</v>
      </c>
      <c r="G8289" s="231">
        <v>1.33679695E-3</v>
      </c>
      <c r="H8289" s="231">
        <v>4.1241469300000002E-3</v>
      </c>
    </row>
    <row r="8290" spans="1:8">
      <c r="A8290" s="227" t="s">
        <v>127</v>
      </c>
      <c r="B8290" s="227" t="s">
        <v>61</v>
      </c>
      <c r="C8290" s="227" t="s">
        <v>118</v>
      </c>
      <c r="D8290" s="230">
        <v>1958</v>
      </c>
      <c r="E8290" s="231">
        <v>7.8436339000000008E-3</v>
      </c>
      <c r="F8290" s="231">
        <v>1.2908104900000001E-3</v>
      </c>
      <c r="G8290" s="231">
        <v>1.7121765399999999E-3</v>
      </c>
      <c r="H8290" s="231">
        <v>4.8406463899999998E-3</v>
      </c>
    </row>
    <row r="8291" spans="1:8">
      <c r="A8291" s="227" t="s">
        <v>127</v>
      </c>
      <c r="B8291" s="227" t="s">
        <v>62</v>
      </c>
      <c r="C8291" s="227" t="s">
        <v>118</v>
      </c>
      <c r="D8291" s="230">
        <v>5810</v>
      </c>
      <c r="E8291" s="231">
        <v>7.3682923699999996E-3</v>
      </c>
      <c r="F8291" s="231">
        <v>1.1059712599999999E-3</v>
      </c>
      <c r="G8291" s="231">
        <v>1.6233582599999999E-3</v>
      </c>
      <c r="H8291" s="231">
        <v>4.6389623600000002E-3</v>
      </c>
    </row>
    <row r="8292" spans="1:8">
      <c r="A8292" s="227" t="s">
        <v>128</v>
      </c>
      <c r="B8292" s="227" t="s">
        <v>57</v>
      </c>
      <c r="C8292" s="227" t="s">
        <v>116</v>
      </c>
      <c r="D8292" s="230">
        <v>10989</v>
      </c>
      <c r="E8292" s="231">
        <v>7.1393255299999998E-3</v>
      </c>
      <c r="F8292" s="231">
        <v>8.2679773E-4</v>
      </c>
      <c r="G8292" s="231">
        <v>1.6464505E-3</v>
      </c>
      <c r="H8292" s="231">
        <v>4.6654543599999997E-3</v>
      </c>
    </row>
    <row r="8293" spans="1:8">
      <c r="A8293" s="227" t="s">
        <v>128</v>
      </c>
      <c r="B8293" s="227" t="s">
        <v>59</v>
      </c>
      <c r="C8293" s="227" t="s">
        <v>116</v>
      </c>
      <c r="D8293" s="230">
        <v>4349</v>
      </c>
      <c r="E8293" s="231">
        <v>6.5188568000000002E-3</v>
      </c>
      <c r="F8293" s="231">
        <v>7.2107867999999999E-4</v>
      </c>
      <c r="G8293" s="231">
        <v>1.5429151199999999E-3</v>
      </c>
      <c r="H8293" s="231">
        <v>4.25419187E-3</v>
      </c>
    </row>
    <row r="8294" spans="1:8">
      <c r="A8294" s="227" t="s">
        <v>128</v>
      </c>
      <c r="B8294" s="227" t="s">
        <v>60</v>
      </c>
      <c r="C8294" s="227" t="s">
        <v>116</v>
      </c>
      <c r="D8294" s="230">
        <v>2621</v>
      </c>
      <c r="E8294" s="231">
        <v>6.9907581699999999E-3</v>
      </c>
      <c r="F8294" s="231">
        <v>8.6210709000000005E-4</v>
      </c>
      <c r="G8294" s="231">
        <v>1.5486956499999999E-3</v>
      </c>
      <c r="H8294" s="231">
        <v>4.5793543800000001E-3</v>
      </c>
    </row>
    <row r="8295" spans="1:8">
      <c r="A8295" s="227" t="s">
        <v>128</v>
      </c>
      <c r="B8295" s="227" t="s">
        <v>61</v>
      </c>
      <c r="C8295" s="227" t="s">
        <v>116</v>
      </c>
      <c r="D8295" s="230">
        <v>1067</v>
      </c>
      <c r="E8295" s="231">
        <v>8.4311974799999995E-3</v>
      </c>
      <c r="F8295" s="231">
        <v>1.0487822600000001E-3</v>
      </c>
      <c r="G8295" s="231">
        <v>1.8283563500000001E-3</v>
      </c>
      <c r="H8295" s="231">
        <v>5.55371128E-3</v>
      </c>
    </row>
    <row r="8296" spans="1:8">
      <c r="A8296" s="227" t="s">
        <v>128</v>
      </c>
      <c r="B8296" s="227" t="s">
        <v>62</v>
      </c>
      <c r="C8296" s="227" t="s">
        <v>116</v>
      </c>
      <c r="D8296" s="230">
        <v>2952</v>
      </c>
      <c r="E8296" s="231">
        <v>7.7183859100000002E-3</v>
      </c>
      <c r="F8296" s="231">
        <v>8.7096058999999997E-4</v>
      </c>
      <c r="G8296" s="231">
        <v>1.8200268299999999E-3</v>
      </c>
      <c r="H8296" s="231">
        <v>5.0267275600000003E-3</v>
      </c>
    </row>
    <row r="8297" spans="1:8">
      <c r="A8297" s="227" t="s">
        <v>128</v>
      </c>
      <c r="B8297" s="227" t="s">
        <v>57</v>
      </c>
      <c r="C8297" s="227" t="s">
        <v>117</v>
      </c>
      <c r="D8297" s="230">
        <v>35588</v>
      </c>
      <c r="E8297" s="231">
        <v>5.2217381800000002E-3</v>
      </c>
      <c r="F8297" s="231">
        <v>1.00257124E-3</v>
      </c>
      <c r="G8297" s="231">
        <v>8.0654244000000002E-4</v>
      </c>
      <c r="H8297" s="231">
        <v>3.4126240199999999E-3</v>
      </c>
    </row>
    <row r="8298" spans="1:8">
      <c r="A8298" s="227" t="s">
        <v>128</v>
      </c>
      <c r="B8298" s="227" t="s">
        <v>59</v>
      </c>
      <c r="C8298" s="227" t="s">
        <v>117</v>
      </c>
      <c r="D8298" s="230">
        <v>16841</v>
      </c>
      <c r="E8298" s="231">
        <v>4.8077722699999999E-3</v>
      </c>
      <c r="F8298" s="231">
        <v>9.1201425000000003E-4</v>
      </c>
      <c r="G8298" s="231">
        <v>7.2279419000000002E-4</v>
      </c>
      <c r="H8298" s="231">
        <v>3.1729633399999999E-3</v>
      </c>
    </row>
    <row r="8299" spans="1:8">
      <c r="A8299" s="227" t="s">
        <v>128</v>
      </c>
      <c r="B8299" s="227" t="s">
        <v>60</v>
      </c>
      <c r="C8299" s="227" t="s">
        <v>117</v>
      </c>
      <c r="D8299" s="230">
        <v>7919</v>
      </c>
      <c r="E8299" s="231">
        <v>5.1179752200000003E-3</v>
      </c>
      <c r="F8299" s="231">
        <v>1.06924602E-3</v>
      </c>
      <c r="G8299" s="231">
        <v>7.6674744999999996E-4</v>
      </c>
      <c r="H8299" s="231">
        <v>3.28198127E-3</v>
      </c>
    </row>
    <row r="8300" spans="1:8">
      <c r="A8300" s="227" t="s">
        <v>128</v>
      </c>
      <c r="B8300" s="227" t="s">
        <v>61</v>
      </c>
      <c r="C8300" s="227" t="s">
        <v>117</v>
      </c>
      <c r="D8300" s="230">
        <v>2164</v>
      </c>
      <c r="E8300" s="231">
        <v>6.5349391300000004E-3</v>
      </c>
      <c r="F8300" s="231">
        <v>1.3516312499999999E-3</v>
      </c>
      <c r="G8300" s="231">
        <v>9.8069928999999995E-4</v>
      </c>
      <c r="H8300" s="231">
        <v>4.2026080999999996E-3</v>
      </c>
    </row>
    <row r="8301" spans="1:8">
      <c r="A8301" s="227" t="s">
        <v>128</v>
      </c>
      <c r="B8301" s="227" t="s">
        <v>62</v>
      </c>
      <c r="C8301" s="227" t="s">
        <v>117</v>
      </c>
      <c r="D8301" s="230">
        <v>8664</v>
      </c>
      <c r="E8301" s="231">
        <v>5.7932446300000004E-3</v>
      </c>
      <c r="F8301" s="231">
        <v>1.0304690699999999E-3</v>
      </c>
      <c r="G8301" s="231">
        <v>9.6220555000000002E-4</v>
      </c>
      <c r="H8301" s="231">
        <v>3.8005695400000002E-3</v>
      </c>
    </row>
    <row r="8302" spans="1:8">
      <c r="A8302" s="227" t="s">
        <v>128</v>
      </c>
      <c r="B8302" s="227" t="s">
        <v>57</v>
      </c>
      <c r="C8302" s="227" t="s">
        <v>118</v>
      </c>
      <c r="D8302" s="230">
        <v>20721</v>
      </c>
      <c r="E8302" s="231">
        <v>6.7163169199999997E-3</v>
      </c>
      <c r="F8302" s="231">
        <v>9.9302359000000002E-4</v>
      </c>
      <c r="G8302" s="231">
        <v>1.40543006E-3</v>
      </c>
      <c r="H8302" s="231">
        <v>4.3178627899999999E-3</v>
      </c>
    </row>
    <row r="8303" spans="1:8">
      <c r="A8303" s="227" t="s">
        <v>128</v>
      </c>
      <c r="B8303" s="227" t="s">
        <v>59</v>
      </c>
      <c r="C8303" s="227" t="s">
        <v>118</v>
      </c>
      <c r="D8303" s="230">
        <v>8577</v>
      </c>
      <c r="E8303" s="231">
        <v>6.0546830499999997E-3</v>
      </c>
      <c r="F8303" s="231">
        <v>8.5281753000000001E-4</v>
      </c>
      <c r="G8303" s="231">
        <v>1.2833671499999999E-3</v>
      </c>
      <c r="H8303" s="231">
        <v>3.9184978799999999E-3</v>
      </c>
    </row>
    <row r="8304" spans="1:8">
      <c r="A8304" s="227" t="s">
        <v>128</v>
      </c>
      <c r="B8304" s="227" t="s">
        <v>60</v>
      </c>
      <c r="C8304" s="227" t="s">
        <v>118</v>
      </c>
      <c r="D8304" s="230">
        <v>4628</v>
      </c>
      <c r="E8304" s="231">
        <v>6.5047294199999999E-3</v>
      </c>
      <c r="F8304" s="231">
        <v>9.8474889000000005E-4</v>
      </c>
      <c r="G8304" s="231">
        <v>1.3314484300000001E-3</v>
      </c>
      <c r="H8304" s="231">
        <v>4.1885316199999998E-3</v>
      </c>
    </row>
    <row r="8305" spans="1:8">
      <c r="A8305" s="227" t="s">
        <v>128</v>
      </c>
      <c r="B8305" s="227" t="s">
        <v>61</v>
      </c>
      <c r="C8305" s="227" t="s">
        <v>118</v>
      </c>
      <c r="D8305" s="230">
        <v>2046</v>
      </c>
      <c r="E8305" s="231">
        <v>7.9937533799999995E-3</v>
      </c>
      <c r="F8305" s="231">
        <v>1.2518212899999999E-3</v>
      </c>
      <c r="G8305" s="231">
        <v>1.6914041700000001E-3</v>
      </c>
      <c r="H8305" s="231">
        <v>5.0505274399999999E-3</v>
      </c>
    </row>
    <row r="8306" spans="1:8">
      <c r="A8306" s="227" t="s">
        <v>128</v>
      </c>
      <c r="B8306" s="227" t="s">
        <v>62</v>
      </c>
      <c r="C8306" s="227" t="s">
        <v>118</v>
      </c>
      <c r="D8306" s="230">
        <v>5470</v>
      </c>
      <c r="E8306" s="231">
        <v>7.4549687799999997E-3</v>
      </c>
      <c r="F8306" s="231">
        <v>1.1230679299999999E-3</v>
      </c>
      <c r="G8306" s="231">
        <v>1.5524533800000001E-3</v>
      </c>
      <c r="H8306" s="231">
        <v>4.779447E-3</v>
      </c>
    </row>
    <row r="8307" spans="1:8">
      <c r="A8307" s="227" t="s">
        <v>129</v>
      </c>
      <c r="B8307" s="227" t="s">
        <v>57</v>
      </c>
      <c r="C8307" s="227" t="s">
        <v>116</v>
      </c>
      <c r="D8307" s="230">
        <v>11224</v>
      </c>
      <c r="E8307" s="231">
        <v>7.3517394200000004E-3</v>
      </c>
      <c r="F8307" s="231">
        <v>8.3126659000000002E-4</v>
      </c>
      <c r="G8307" s="231">
        <v>1.6453486400000001E-3</v>
      </c>
      <c r="H8307" s="231">
        <v>4.8745328400000001E-3</v>
      </c>
    </row>
    <row r="8308" spans="1:8">
      <c r="A8308" s="227" t="s">
        <v>129</v>
      </c>
      <c r="B8308" s="227" t="s">
        <v>59</v>
      </c>
      <c r="C8308" s="227" t="s">
        <v>116</v>
      </c>
      <c r="D8308" s="230">
        <v>3984</v>
      </c>
      <c r="E8308" s="231">
        <v>6.3641107199999998E-3</v>
      </c>
      <c r="F8308" s="231">
        <v>6.9287251999999996E-4</v>
      </c>
      <c r="G8308" s="231">
        <v>1.5021658299999999E-3</v>
      </c>
      <c r="H8308" s="231">
        <v>4.1684530900000004E-3</v>
      </c>
    </row>
    <row r="8309" spans="1:8">
      <c r="A8309" s="227" t="s">
        <v>129</v>
      </c>
      <c r="B8309" s="227" t="s">
        <v>60</v>
      </c>
      <c r="C8309" s="227" t="s">
        <v>116</v>
      </c>
      <c r="D8309" s="230">
        <v>2602</v>
      </c>
      <c r="E8309" s="231">
        <v>7.0843383800000001E-3</v>
      </c>
      <c r="F8309" s="231">
        <v>8.2372510000000001E-4</v>
      </c>
      <c r="G8309" s="231">
        <v>1.54063713E-3</v>
      </c>
      <c r="H8309" s="231">
        <v>4.7192773099999996E-3</v>
      </c>
    </row>
    <row r="8310" spans="1:8">
      <c r="A8310" s="227" t="s">
        <v>129</v>
      </c>
      <c r="B8310" s="227" t="s">
        <v>61</v>
      </c>
      <c r="C8310" s="227" t="s">
        <v>116</v>
      </c>
      <c r="D8310" s="230">
        <v>1440</v>
      </c>
      <c r="E8310" s="231">
        <v>9.2633742499999994E-3</v>
      </c>
      <c r="F8310" s="231">
        <v>1.17782255E-3</v>
      </c>
      <c r="G8310" s="231">
        <v>1.8091722199999999E-3</v>
      </c>
      <c r="H8310" s="231">
        <v>6.2761057200000003E-3</v>
      </c>
    </row>
    <row r="8311" spans="1:8">
      <c r="A8311" s="227" t="s">
        <v>129</v>
      </c>
      <c r="B8311" s="227" t="s">
        <v>62</v>
      </c>
      <c r="C8311" s="227" t="s">
        <v>116</v>
      </c>
      <c r="D8311" s="230">
        <v>3198</v>
      </c>
      <c r="E8311" s="231">
        <v>7.9388989300000004E-3</v>
      </c>
      <c r="F8311" s="231">
        <v>8.5376324999999998E-4</v>
      </c>
      <c r="G8311" s="231">
        <v>1.8351528000000001E-3</v>
      </c>
      <c r="H8311" s="231">
        <v>5.2493707500000002E-3</v>
      </c>
    </row>
    <row r="8312" spans="1:8">
      <c r="A8312" s="227" t="s">
        <v>129</v>
      </c>
      <c r="B8312" s="227" t="s">
        <v>57</v>
      </c>
      <c r="C8312" s="227" t="s">
        <v>117</v>
      </c>
      <c r="D8312" s="230">
        <v>35022</v>
      </c>
      <c r="E8312" s="231">
        <v>5.2828150500000004E-3</v>
      </c>
      <c r="F8312" s="231">
        <v>9.7036699999999997E-4</v>
      </c>
      <c r="G8312" s="231">
        <v>8.0137600000000002E-4</v>
      </c>
      <c r="H8312" s="231">
        <v>3.51107157E-3</v>
      </c>
    </row>
    <row r="8313" spans="1:8">
      <c r="A8313" s="227" t="s">
        <v>129</v>
      </c>
      <c r="B8313" s="227" t="s">
        <v>59</v>
      </c>
      <c r="C8313" s="227" t="s">
        <v>117</v>
      </c>
      <c r="D8313" s="230">
        <v>16425</v>
      </c>
      <c r="E8313" s="231">
        <v>4.8156806000000003E-3</v>
      </c>
      <c r="F8313" s="231">
        <v>8.8090059999999999E-4</v>
      </c>
      <c r="G8313" s="231">
        <v>7.1736686000000002E-4</v>
      </c>
      <c r="H8313" s="231">
        <v>3.2174126600000002E-3</v>
      </c>
    </row>
    <row r="8314" spans="1:8">
      <c r="A8314" s="227" t="s">
        <v>129</v>
      </c>
      <c r="B8314" s="227" t="s">
        <v>60</v>
      </c>
      <c r="C8314" s="227" t="s">
        <v>117</v>
      </c>
      <c r="D8314" s="230">
        <v>7520</v>
      </c>
      <c r="E8314" s="231">
        <v>5.1543289600000002E-3</v>
      </c>
      <c r="F8314" s="231">
        <v>1.01484135E-3</v>
      </c>
      <c r="G8314" s="231">
        <v>7.5998701000000001E-4</v>
      </c>
      <c r="H8314" s="231">
        <v>3.3795001100000001E-3</v>
      </c>
    </row>
    <row r="8315" spans="1:8">
      <c r="A8315" s="227" t="s">
        <v>129</v>
      </c>
      <c r="B8315" s="227" t="s">
        <v>61</v>
      </c>
      <c r="C8315" s="227" t="s">
        <v>117</v>
      </c>
      <c r="D8315" s="230">
        <v>2533</v>
      </c>
      <c r="E8315" s="231">
        <v>6.9897535300000001E-3</v>
      </c>
      <c r="F8315" s="231">
        <v>1.3423182E-3</v>
      </c>
      <c r="G8315" s="231">
        <v>1.00488345E-3</v>
      </c>
      <c r="H8315" s="231">
        <v>4.6425514100000001E-3</v>
      </c>
    </row>
    <row r="8316" spans="1:8">
      <c r="A8316" s="227" t="s">
        <v>129</v>
      </c>
      <c r="B8316" s="227" t="s">
        <v>62</v>
      </c>
      <c r="C8316" s="227" t="s">
        <v>117</v>
      </c>
      <c r="D8316" s="230">
        <v>8544</v>
      </c>
      <c r="E8316" s="231">
        <v>5.7878739700000003E-3</v>
      </c>
      <c r="F8316" s="231">
        <v>9.9294261000000008E-4</v>
      </c>
      <c r="G8316" s="231">
        <v>9.389709E-4</v>
      </c>
      <c r="H8316" s="231">
        <v>3.8559599799999999E-3</v>
      </c>
    </row>
    <row r="8317" spans="1:8">
      <c r="A8317" s="227" t="s">
        <v>129</v>
      </c>
      <c r="B8317" s="227" t="s">
        <v>57</v>
      </c>
      <c r="C8317" s="227" t="s">
        <v>118</v>
      </c>
      <c r="D8317" s="230">
        <v>20890</v>
      </c>
      <c r="E8317" s="231">
        <v>6.8846612600000001E-3</v>
      </c>
      <c r="F8317" s="231">
        <v>1.02211295E-3</v>
      </c>
      <c r="G8317" s="231">
        <v>1.4000228099999999E-3</v>
      </c>
      <c r="H8317" s="231">
        <v>4.4625250200000001E-3</v>
      </c>
    </row>
    <row r="8318" spans="1:8">
      <c r="A8318" s="227" t="s">
        <v>129</v>
      </c>
      <c r="B8318" s="227" t="s">
        <v>59</v>
      </c>
      <c r="C8318" s="227" t="s">
        <v>118</v>
      </c>
      <c r="D8318" s="230">
        <v>8315</v>
      </c>
      <c r="E8318" s="231">
        <v>6.0950171299999998E-3</v>
      </c>
      <c r="F8318" s="231">
        <v>8.7444020000000005E-4</v>
      </c>
      <c r="G8318" s="231">
        <v>1.2635100299999999E-3</v>
      </c>
      <c r="H8318" s="231">
        <v>3.9570664199999996E-3</v>
      </c>
    </row>
    <row r="8319" spans="1:8">
      <c r="A8319" s="227" t="s">
        <v>129</v>
      </c>
      <c r="B8319" s="227" t="s">
        <v>60</v>
      </c>
      <c r="C8319" s="227" t="s">
        <v>118</v>
      </c>
      <c r="D8319" s="230">
        <v>4511</v>
      </c>
      <c r="E8319" s="231">
        <v>6.6539377699999999E-3</v>
      </c>
      <c r="F8319" s="231">
        <v>1.03945475E-3</v>
      </c>
      <c r="G8319" s="231">
        <v>1.32537364E-3</v>
      </c>
      <c r="H8319" s="231">
        <v>4.2891088899999997E-3</v>
      </c>
    </row>
    <row r="8320" spans="1:8">
      <c r="A8320" s="227" t="s">
        <v>129</v>
      </c>
      <c r="B8320" s="227" t="s">
        <v>61</v>
      </c>
      <c r="C8320" s="227" t="s">
        <v>118</v>
      </c>
      <c r="D8320" s="230">
        <v>2589</v>
      </c>
      <c r="E8320" s="231">
        <v>8.3803580800000006E-3</v>
      </c>
      <c r="F8320" s="231">
        <v>1.2898406900000001E-3</v>
      </c>
      <c r="G8320" s="231">
        <v>1.6507604599999999E-3</v>
      </c>
      <c r="H8320" s="231">
        <v>5.4397564600000003E-3</v>
      </c>
    </row>
    <row r="8321" spans="1:8">
      <c r="A8321" s="227" t="s">
        <v>129</v>
      </c>
      <c r="B8321" s="227" t="s">
        <v>62</v>
      </c>
      <c r="C8321" s="227" t="s">
        <v>118</v>
      </c>
      <c r="D8321" s="230">
        <v>5475</v>
      </c>
      <c r="E8321" s="231">
        <v>7.5667298399999996E-3</v>
      </c>
      <c r="F8321" s="231">
        <v>1.10549613E-3</v>
      </c>
      <c r="G8321" s="231">
        <v>1.55028515E-3</v>
      </c>
      <c r="H8321" s="231">
        <v>4.9109480999999996E-3</v>
      </c>
    </row>
    <row r="8322" spans="1:8">
      <c r="A8322" s="227" t="s">
        <v>130</v>
      </c>
      <c r="B8322" s="227" t="s">
        <v>57</v>
      </c>
      <c r="C8322" s="227" t="s">
        <v>116</v>
      </c>
      <c r="D8322" s="230">
        <v>10542</v>
      </c>
      <c r="E8322" s="231">
        <v>7.2695492000000002E-3</v>
      </c>
      <c r="F8322" s="231">
        <v>8.1394416000000005E-4</v>
      </c>
      <c r="G8322" s="231">
        <v>1.6361030600000001E-3</v>
      </c>
      <c r="H8322" s="231">
        <v>4.8189251200000003E-3</v>
      </c>
    </row>
    <row r="8323" spans="1:8">
      <c r="A8323" s="227" t="s">
        <v>130</v>
      </c>
      <c r="B8323" s="227" t="s">
        <v>59</v>
      </c>
      <c r="C8323" s="227" t="s">
        <v>116</v>
      </c>
      <c r="D8323" s="230">
        <v>3970</v>
      </c>
      <c r="E8323" s="231">
        <v>6.5278329299999997E-3</v>
      </c>
      <c r="F8323" s="231">
        <v>7.0933015000000004E-4</v>
      </c>
      <c r="G8323" s="231">
        <v>1.4819243799999999E-3</v>
      </c>
      <c r="H8323" s="231">
        <v>4.3359627600000001E-3</v>
      </c>
    </row>
    <row r="8324" spans="1:8">
      <c r="A8324" s="227" t="s">
        <v>130</v>
      </c>
      <c r="B8324" s="227" t="s">
        <v>60</v>
      </c>
      <c r="C8324" s="227" t="s">
        <v>116</v>
      </c>
      <c r="D8324" s="230">
        <v>2604</v>
      </c>
      <c r="E8324" s="231">
        <v>7.0527222399999999E-3</v>
      </c>
      <c r="F8324" s="231">
        <v>7.9352610000000005E-4</v>
      </c>
      <c r="G8324" s="231">
        <v>1.5796030800000001E-3</v>
      </c>
      <c r="H8324" s="231">
        <v>4.6789614399999997E-3</v>
      </c>
    </row>
    <row r="8325" spans="1:8">
      <c r="A8325" s="227" t="s">
        <v>130</v>
      </c>
      <c r="B8325" s="227" t="s">
        <v>61</v>
      </c>
      <c r="C8325" s="227" t="s">
        <v>116</v>
      </c>
      <c r="D8325" s="230">
        <v>1063</v>
      </c>
      <c r="E8325" s="231">
        <v>8.9499492199999996E-3</v>
      </c>
      <c r="F8325" s="231">
        <v>1.1193531799999999E-3</v>
      </c>
      <c r="G8325" s="231">
        <v>1.8265476099999999E-3</v>
      </c>
      <c r="H8325" s="231">
        <v>6.0037322100000004E-3</v>
      </c>
    </row>
    <row r="8326" spans="1:8">
      <c r="A8326" s="227" t="s">
        <v>130</v>
      </c>
      <c r="B8326" s="227" t="s">
        <v>62</v>
      </c>
      <c r="C8326" s="227" t="s">
        <v>116</v>
      </c>
      <c r="D8326" s="230">
        <v>2905</v>
      </c>
      <c r="E8326" s="231">
        <v>7.8626527500000008E-3</v>
      </c>
      <c r="F8326" s="231">
        <v>8.6345756000000002E-4</v>
      </c>
      <c r="G8326" s="231">
        <v>1.8277631999999999E-3</v>
      </c>
      <c r="H8326" s="231">
        <v>5.17086179E-3</v>
      </c>
    </row>
    <row r="8327" spans="1:8">
      <c r="A8327" s="227" t="s">
        <v>130</v>
      </c>
      <c r="B8327" s="227" t="s">
        <v>57</v>
      </c>
      <c r="C8327" s="227" t="s">
        <v>117</v>
      </c>
      <c r="D8327" s="230">
        <v>32836</v>
      </c>
      <c r="E8327" s="231">
        <v>5.22639282E-3</v>
      </c>
      <c r="F8327" s="231">
        <v>9.6433309999999998E-4</v>
      </c>
      <c r="G8327" s="231">
        <v>7.7410778000000003E-4</v>
      </c>
      <c r="H8327" s="231">
        <v>3.4879514599999999E-3</v>
      </c>
    </row>
    <row r="8328" spans="1:8">
      <c r="A8328" s="227" t="s">
        <v>130</v>
      </c>
      <c r="B8328" s="227" t="s">
        <v>59</v>
      </c>
      <c r="C8328" s="227" t="s">
        <v>117</v>
      </c>
      <c r="D8328" s="230">
        <v>15797</v>
      </c>
      <c r="E8328" s="231">
        <v>4.7619417799999999E-3</v>
      </c>
      <c r="F8328" s="231">
        <v>8.8378439000000005E-4</v>
      </c>
      <c r="G8328" s="231">
        <v>6.8993897999999995E-4</v>
      </c>
      <c r="H8328" s="231">
        <v>3.1882179299999999E-3</v>
      </c>
    </row>
    <row r="8329" spans="1:8">
      <c r="A8329" s="227" t="s">
        <v>130</v>
      </c>
      <c r="B8329" s="227" t="s">
        <v>60</v>
      </c>
      <c r="C8329" s="227" t="s">
        <v>117</v>
      </c>
      <c r="D8329" s="230">
        <v>7039</v>
      </c>
      <c r="E8329" s="231">
        <v>5.1556389100000004E-3</v>
      </c>
      <c r="F8329" s="231">
        <v>1.03996953E-3</v>
      </c>
      <c r="G8329" s="231">
        <v>7.3843192999999998E-4</v>
      </c>
      <c r="H8329" s="231">
        <v>3.3772369600000001E-3</v>
      </c>
    </row>
    <row r="8330" spans="1:8">
      <c r="A8330" s="227" t="s">
        <v>130</v>
      </c>
      <c r="B8330" s="227" t="s">
        <v>61</v>
      </c>
      <c r="C8330" s="227" t="s">
        <v>117</v>
      </c>
      <c r="D8330" s="230">
        <v>2133</v>
      </c>
      <c r="E8330" s="231">
        <v>6.73143891E-3</v>
      </c>
      <c r="F8330" s="231">
        <v>1.2921667199999999E-3</v>
      </c>
      <c r="G8330" s="231">
        <v>9.6809806999999996E-4</v>
      </c>
      <c r="H8330" s="231">
        <v>4.4711736400000002E-3</v>
      </c>
    </row>
    <row r="8331" spans="1:8">
      <c r="A8331" s="227" t="s">
        <v>130</v>
      </c>
      <c r="B8331" s="227" t="s">
        <v>62</v>
      </c>
      <c r="C8331" s="227" t="s">
        <v>117</v>
      </c>
      <c r="D8331" s="230">
        <v>7867</v>
      </c>
      <c r="E8331" s="231">
        <v>5.81425434E-3</v>
      </c>
      <c r="F8331" s="231">
        <v>9.6951347000000005E-4</v>
      </c>
      <c r="G8331" s="231">
        <v>9.2244330999999996E-4</v>
      </c>
      <c r="H8331" s="231">
        <v>3.9222970699999997E-3</v>
      </c>
    </row>
    <row r="8332" spans="1:8">
      <c r="A8332" s="227" t="s">
        <v>130</v>
      </c>
      <c r="B8332" s="227" t="s">
        <v>57</v>
      </c>
      <c r="C8332" s="227" t="s">
        <v>118</v>
      </c>
      <c r="D8332" s="230">
        <v>18635</v>
      </c>
      <c r="E8332" s="231">
        <v>6.8168629399999996E-3</v>
      </c>
      <c r="F8332" s="231">
        <v>9.8891138000000009E-4</v>
      </c>
      <c r="G8332" s="231">
        <v>1.37114153E-3</v>
      </c>
      <c r="H8332" s="231">
        <v>4.4568095500000003E-3</v>
      </c>
    </row>
    <row r="8333" spans="1:8">
      <c r="A8333" s="227" t="s">
        <v>130</v>
      </c>
      <c r="B8333" s="227" t="s">
        <v>59</v>
      </c>
      <c r="C8333" s="227" t="s">
        <v>118</v>
      </c>
      <c r="D8333" s="230">
        <v>7580</v>
      </c>
      <c r="E8333" s="231">
        <v>6.1090999099999996E-3</v>
      </c>
      <c r="F8333" s="231">
        <v>8.4969253999999999E-4</v>
      </c>
      <c r="G8333" s="231">
        <v>1.23140947E-3</v>
      </c>
      <c r="H8333" s="231">
        <v>4.0279974100000003E-3</v>
      </c>
    </row>
    <row r="8334" spans="1:8">
      <c r="A8334" s="227" t="s">
        <v>130</v>
      </c>
      <c r="B8334" s="227" t="s">
        <v>60</v>
      </c>
      <c r="C8334" s="227" t="s">
        <v>118</v>
      </c>
      <c r="D8334" s="230">
        <v>4139</v>
      </c>
      <c r="E8334" s="231">
        <v>6.7027812299999996E-3</v>
      </c>
      <c r="F8334" s="231">
        <v>1.0189572999999999E-3</v>
      </c>
      <c r="G8334" s="231">
        <v>1.30372874E-3</v>
      </c>
      <c r="H8334" s="231">
        <v>4.3800947E-3</v>
      </c>
    </row>
    <row r="8335" spans="1:8">
      <c r="A8335" s="227" t="s">
        <v>130</v>
      </c>
      <c r="B8335" s="227" t="s">
        <v>61</v>
      </c>
      <c r="C8335" s="227" t="s">
        <v>118</v>
      </c>
      <c r="D8335" s="230">
        <v>2026</v>
      </c>
      <c r="E8335" s="231">
        <v>8.0689117600000002E-3</v>
      </c>
      <c r="F8335" s="231">
        <v>1.2498512299999999E-3</v>
      </c>
      <c r="G8335" s="231">
        <v>1.59625652E-3</v>
      </c>
      <c r="H8335" s="231">
        <v>5.2228035600000002E-3</v>
      </c>
    </row>
    <row r="8336" spans="1:8">
      <c r="A8336" s="227" t="s">
        <v>130</v>
      </c>
      <c r="B8336" s="227" t="s">
        <v>62</v>
      </c>
      <c r="C8336" s="227" t="s">
        <v>118</v>
      </c>
      <c r="D8336" s="230">
        <v>4890</v>
      </c>
      <c r="E8336" s="231">
        <v>7.4917866600000002E-3</v>
      </c>
      <c r="F8336" s="231">
        <v>1.0711720300000001E-3</v>
      </c>
      <c r="G8336" s="231">
        <v>1.55153161E-3</v>
      </c>
      <c r="H8336" s="231">
        <v>4.8690825399999998E-3</v>
      </c>
    </row>
    <row r="8337" spans="1:8">
      <c r="A8337" s="227" t="s">
        <v>131</v>
      </c>
      <c r="B8337" s="227" t="s">
        <v>57</v>
      </c>
      <c r="C8337" s="227" t="s">
        <v>116</v>
      </c>
      <c r="D8337" s="230">
        <v>9467</v>
      </c>
      <c r="E8337" s="231">
        <v>7.2694009700000001E-3</v>
      </c>
      <c r="F8337" s="231">
        <v>8.0746227999999997E-4</v>
      </c>
      <c r="G8337" s="231">
        <v>1.6815438900000001E-3</v>
      </c>
      <c r="H8337" s="231">
        <v>4.7797757099999998E-3</v>
      </c>
    </row>
    <row r="8338" spans="1:8">
      <c r="A8338" s="227" t="s">
        <v>131</v>
      </c>
      <c r="B8338" s="227" t="s">
        <v>59</v>
      </c>
      <c r="C8338" s="227" t="s">
        <v>116</v>
      </c>
      <c r="D8338" s="230">
        <v>3751</v>
      </c>
      <c r="E8338" s="231">
        <v>6.3815109900000003E-3</v>
      </c>
      <c r="F8338" s="231">
        <v>6.8836248999999997E-4</v>
      </c>
      <c r="G8338" s="231">
        <v>1.50641904E-3</v>
      </c>
      <c r="H8338" s="231">
        <v>4.1860840900000001E-3</v>
      </c>
    </row>
    <row r="8339" spans="1:8">
      <c r="A8339" s="227" t="s">
        <v>131</v>
      </c>
      <c r="B8339" s="227" t="s">
        <v>60</v>
      </c>
      <c r="C8339" s="227" t="s">
        <v>116</v>
      </c>
      <c r="D8339" s="230">
        <v>2152</v>
      </c>
      <c r="E8339" s="231">
        <v>7.2585308000000003E-3</v>
      </c>
      <c r="F8339" s="231">
        <v>8.1828464999999996E-4</v>
      </c>
      <c r="G8339" s="231">
        <v>1.66289087E-3</v>
      </c>
      <c r="H8339" s="231">
        <v>4.7765319300000003E-3</v>
      </c>
    </row>
    <row r="8340" spans="1:8">
      <c r="A8340" s="227" t="s">
        <v>131</v>
      </c>
      <c r="B8340" s="227" t="s">
        <v>61</v>
      </c>
      <c r="C8340" s="227" t="s">
        <v>116</v>
      </c>
      <c r="D8340" s="230">
        <v>1005</v>
      </c>
      <c r="E8340" s="231">
        <v>9.0027406799999994E-3</v>
      </c>
      <c r="F8340" s="231">
        <v>1.1448311400000001E-3</v>
      </c>
      <c r="G8340" s="231">
        <v>1.9430622199999999E-3</v>
      </c>
      <c r="H8340" s="231">
        <v>5.9146279999999999E-3</v>
      </c>
    </row>
    <row r="8341" spans="1:8">
      <c r="A8341" s="227" t="s">
        <v>131</v>
      </c>
      <c r="B8341" s="227" t="s">
        <v>62</v>
      </c>
      <c r="C8341" s="227" t="s">
        <v>116</v>
      </c>
      <c r="D8341" s="230">
        <v>2559</v>
      </c>
      <c r="E8341" s="231">
        <v>7.8992804300000007E-3</v>
      </c>
      <c r="F8341" s="231">
        <v>8.4044307000000001E-4</v>
      </c>
      <c r="G8341" s="231">
        <v>1.85122292E-3</v>
      </c>
      <c r="H8341" s="231">
        <v>5.20704859E-3</v>
      </c>
    </row>
    <row r="8342" spans="1:8">
      <c r="A8342" s="227" t="s">
        <v>131</v>
      </c>
      <c r="B8342" s="227" t="s">
        <v>57</v>
      </c>
      <c r="C8342" s="227" t="s">
        <v>117</v>
      </c>
      <c r="D8342" s="230">
        <v>29892</v>
      </c>
      <c r="E8342" s="231">
        <v>5.0901080999999999E-3</v>
      </c>
      <c r="F8342" s="231">
        <v>9.3811269000000001E-4</v>
      </c>
      <c r="G8342" s="231">
        <v>7.6486942E-4</v>
      </c>
      <c r="H8342" s="231">
        <v>3.3871255100000001E-3</v>
      </c>
    </row>
    <row r="8343" spans="1:8">
      <c r="A8343" s="227" t="s">
        <v>131</v>
      </c>
      <c r="B8343" s="227" t="s">
        <v>59</v>
      </c>
      <c r="C8343" s="227" t="s">
        <v>117</v>
      </c>
      <c r="D8343" s="230">
        <v>15004</v>
      </c>
      <c r="E8343" s="231">
        <v>4.6572709400000004E-3</v>
      </c>
      <c r="F8343" s="231">
        <v>8.6793034999999995E-4</v>
      </c>
      <c r="G8343" s="231">
        <v>6.8104962999999995E-4</v>
      </c>
      <c r="H8343" s="231">
        <v>3.1082904799999999E-3</v>
      </c>
    </row>
    <row r="8344" spans="1:8">
      <c r="A8344" s="227" t="s">
        <v>131</v>
      </c>
      <c r="B8344" s="227" t="s">
        <v>60</v>
      </c>
      <c r="C8344" s="227" t="s">
        <v>117</v>
      </c>
      <c r="D8344" s="230">
        <v>5865</v>
      </c>
      <c r="E8344" s="231">
        <v>5.0697145599999998E-3</v>
      </c>
      <c r="F8344" s="231">
        <v>9.9514909999999989E-4</v>
      </c>
      <c r="G8344" s="231">
        <v>7.2015976000000005E-4</v>
      </c>
      <c r="H8344" s="231">
        <v>3.35440521E-3</v>
      </c>
    </row>
    <row r="8345" spans="1:8">
      <c r="A8345" s="227" t="s">
        <v>131</v>
      </c>
      <c r="B8345" s="227" t="s">
        <v>61</v>
      </c>
      <c r="C8345" s="227" t="s">
        <v>117</v>
      </c>
      <c r="D8345" s="230">
        <v>2051</v>
      </c>
      <c r="E8345" s="231">
        <v>6.6392859299999997E-3</v>
      </c>
      <c r="F8345" s="231">
        <v>1.2700780400000001E-3</v>
      </c>
      <c r="G8345" s="231">
        <v>9.9060731999999992E-4</v>
      </c>
      <c r="H8345" s="231">
        <v>4.3786000800000004E-3</v>
      </c>
    </row>
    <row r="8346" spans="1:8">
      <c r="A8346" s="227" t="s">
        <v>131</v>
      </c>
      <c r="B8346" s="227" t="s">
        <v>62</v>
      </c>
      <c r="C8346" s="227" t="s">
        <v>117</v>
      </c>
      <c r="D8346" s="230">
        <v>6972</v>
      </c>
      <c r="E8346" s="231">
        <v>5.5830130300000003E-3</v>
      </c>
      <c r="F8346" s="231">
        <v>9.4351090000000003E-4</v>
      </c>
      <c r="G8346" s="231">
        <v>9.1645658999999998E-4</v>
      </c>
      <c r="H8346" s="231">
        <v>3.7230450400000002E-3</v>
      </c>
    </row>
    <row r="8347" spans="1:8">
      <c r="A8347" s="227" t="s">
        <v>131</v>
      </c>
      <c r="B8347" s="227" t="s">
        <v>57</v>
      </c>
      <c r="C8347" s="227" t="s">
        <v>118</v>
      </c>
      <c r="D8347" s="230">
        <v>17637</v>
      </c>
      <c r="E8347" s="231">
        <v>6.7395443099999997E-3</v>
      </c>
      <c r="F8347" s="231">
        <v>9.7069951000000002E-4</v>
      </c>
      <c r="G8347" s="231">
        <v>1.4290707699999999E-3</v>
      </c>
      <c r="H8347" s="231">
        <v>4.3397722300000004E-3</v>
      </c>
    </row>
    <row r="8348" spans="1:8">
      <c r="A8348" s="227" t="s">
        <v>131</v>
      </c>
      <c r="B8348" s="227" t="s">
        <v>59</v>
      </c>
      <c r="C8348" s="227" t="s">
        <v>118</v>
      </c>
      <c r="D8348" s="230">
        <v>7465</v>
      </c>
      <c r="E8348" s="231">
        <v>5.98270144E-3</v>
      </c>
      <c r="F8348" s="231">
        <v>8.4108532000000001E-4</v>
      </c>
      <c r="G8348" s="231">
        <v>1.28512974E-3</v>
      </c>
      <c r="H8348" s="231">
        <v>3.8564858900000001E-3</v>
      </c>
    </row>
    <row r="8349" spans="1:8">
      <c r="A8349" s="227" t="s">
        <v>131</v>
      </c>
      <c r="B8349" s="227" t="s">
        <v>60</v>
      </c>
      <c r="C8349" s="227" t="s">
        <v>118</v>
      </c>
      <c r="D8349" s="230">
        <v>3576</v>
      </c>
      <c r="E8349" s="231">
        <v>6.6702266900000003E-3</v>
      </c>
      <c r="F8349" s="231">
        <v>9.6534097999999996E-4</v>
      </c>
      <c r="G8349" s="231">
        <v>1.3774796400000001E-3</v>
      </c>
      <c r="H8349" s="231">
        <v>4.3273991200000004E-3</v>
      </c>
    </row>
    <row r="8350" spans="1:8">
      <c r="A8350" s="227" t="s">
        <v>131</v>
      </c>
      <c r="B8350" s="227" t="s">
        <v>61</v>
      </c>
      <c r="C8350" s="227" t="s">
        <v>118</v>
      </c>
      <c r="D8350" s="230">
        <v>2274</v>
      </c>
      <c r="E8350" s="231">
        <v>8.14455964E-3</v>
      </c>
      <c r="F8350" s="231">
        <v>1.25463652E-3</v>
      </c>
      <c r="G8350" s="231">
        <v>1.7004419600000001E-3</v>
      </c>
      <c r="H8350" s="231">
        <v>5.1894806799999997E-3</v>
      </c>
    </row>
    <row r="8351" spans="1:8">
      <c r="A8351" s="227" t="s">
        <v>131</v>
      </c>
      <c r="B8351" s="227" t="s">
        <v>62</v>
      </c>
      <c r="C8351" s="227" t="s">
        <v>118</v>
      </c>
      <c r="D8351" s="230">
        <v>4322</v>
      </c>
      <c r="E8351" s="231">
        <v>7.3648814100000003E-3</v>
      </c>
      <c r="F8351" s="231">
        <v>1.0496118899999999E-3</v>
      </c>
      <c r="G8351" s="231">
        <v>1.5775926500000001E-3</v>
      </c>
      <c r="H8351" s="231">
        <v>4.7376763999999998E-3</v>
      </c>
    </row>
    <row r="8352" spans="1:8">
      <c r="A8352" s="227" t="s">
        <v>132</v>
      </c>
      <c r="B8352" s="227" t="s">
        <v>57</v>
      </c>
      <c r="C8352" s="227" t="s">
        <v>116</v>
      </c>
      <c r="D8352" s="230">
        <v>9928</v>
      </c>
      <c r="E8352" s="231">
        <v>7.4694837500000003E-3</v>
      </c>
      <c r="F8352" s="231">
        <v>8.2295746000000003E-4</v>
      </c>
      <c r="G8352" s="231">
        <v>1.67071059E-3</v>
      </c>
      <c r="H8352" s="231">
        <v>4.9752346500000003E-3</v>
      </c>
    </row>
    <row r="8353" spans="1:8">
      <c r="A8353" s="227" t="s">
        <v>132</v>
      </c>
      <c r="B8353" s="227" t="s">
        <v>59</v>
      </c>
      <c r="C8353" s="227" t="s">
        <v>116</v>
      </c>
      <c r="D8353" s="230">
        <v>3782</v>
      </c>
      <c r="E8353" s="231">
        <v>6.5941157699999997E-3</v>
      </c>
      <c r="F8353" s="231">
        <v>7.0260603999999999E-4</v>
      </c>
      <c r="G8353" s="231">
        <v>1.4949373999999999E-3</v>
      </c>
      <c r="H8353" s="231">
        <v>4.3959750900000004E-3</v>
      </c>
    </row>
    <row r="8354" spans="1:8">
      <c r="A8354" s="227" t="s">
        <v>132</v>
      </c>
      <c r="B8354" s="227" t="s">
        <v>60</v>
      </c>
      <c r="C8354" s="227" t="s">
        <v>116</v>
      </c>
      <c r="D8354" s="230">
        <v>2360</v>
      </c>
      <c r="E8354" s="231">
        <v>7.4231842000000003E-3</v>
      </c>
      <c r="F8354" s="231">
        <v>8.2813457000000001E-4</v>
      </c>
      <c r="G8354" s="231">
        <v>1.6614826200000001E-3</v>
      </c>
      <c r="H8354" s="231">
        <v>4.9328701300000001E-3</v>
      </c>
    </row>
    <row r="8355" spans="1:8">
      <c r="A8355" s="227" t="s">
        <v>132</v>
      </c>
      <c r="B8355" s="227" t="s">
        <v>61</v>
      </c>
      <c r="C8355" s="227" t="s">
        <v>116</v>
      </c>
      <c r="D8355" s="230">
        <v>1032</v>
      </c>
      <c r="E8355" s="231">
        <v>8.9951749799999994E-3</v>
      </c>
      <c r="F8355" s="231">
        <v>1.1440947400000001E-3</v>
      </c>
      <c r="G8355" s="231">
        <v>1.8831195600000001E-3</v>
      </c>
      <c r="H8355" s="231">
        <v>5.9677022599999999E-3</v>
      </c>
    </row>
    <row r="8356" spans="1:8">
      <c r="A8356" s="227" t="s">
        <v>132</v>
      </c>
      <c r="B8356" s="227" t="s">
        <v>62</v>
      </c>
      <c r="C8356" s="227" t="s">
        <v>116</v>
      </c>
      <c r="D8356" s="230">
        <v>2754</v>
      </c>
      <c r="E8356" s="231">
        <v>8.1395619100000007E-3</v>
      </c>
      <c r="F8356" s="231">
        <v>8.6345762999999996E-4</v>
      </c>
      <c r="G8356" s="231">
        <v>1.84040782E-3</v>
      </c>
      <c r="H8356" s="231">
        <v>5.4351160300000001E-3</v>
      </c>
    </row>
    <row r="8357" spans="1:8">
      <c r="A8357" s="227" t="s">
        <v>132</v>
      </c>
      <c r="B8357" s="227" t="s">
        <v>57</v>
      </c>
      <c r="C8357" s="227" t="s">
        <v>117</v>
      </c>
      <c r="D8357" s="230">
        <v>30395</v>
      </c>
      <c r="E8357" s="231">
        <v>5.2271924200000004E-3</v>
      </c>
      <c r="F8357" s="231">
        <v>9.4386236000000004E-4</v>
      </c>
      <c r="G8357" s="231">
        <v>7.2766002999999997E-4</v>
      </c>
      <c r="H8357" s="231">
        <v>3.55566955E-3</v>
      </c>
    </row>
    <row r="8358" spans="1:8">
      <c r="A8358" s="227" t="s">
        <v>132</v>
      </c>
      <c r="B8358" s="227" t="s">
        <v>59</v>
      </c>
      <c r="C8358" s="227" t="s">
        <v>117</v>
      </c>
      <c r="D8358" s="230">
        <v>15031</v>
      </c>
      <c r="E8358" s="231">
        <v>4.8083426100000003E-3</v>
      </c>
      <c r="F8358" s="231">
        <v>8.6343292000000003E-4</v>
      </c>
      <c r="G8358" s="231">
        <v>6.5988598999999998E-4</v>
      </c>
      <c r="H8358" s="231">
        <v>3.2850232099999998E-3</v>
      </c>
    </row>
    <row r="8359" spans="1:8">
      <c r="A8359" s="227" t="s">
        <v>132</v>
      </c>
      <c r="B8359" s="227" t="s">
        <v>60</v>
      </c>
      <c r="C8359" s="227" t="s">
        <v>117</v>
      </c>
      <c r="D8359" s="230">
        <v>6314</v>
      </c>
      <c r="E8359" s="231">
        <v>5.1516963800000001E-3</v>
      </c>
      <c r="F8359" s="231">
        <v>1.0061706400000001E-3</v>
      </c>
      <c r="G8359" s="231">
        <v>6.8910260999999998E-4</v>
      </c>
      <c r="H8359" s="231">
        <v>3.4564226600000002E-3</v>
      </c>
    </row>
    <row r="8360" spans="1:8">
      <c r="A8360" s="227" t="s">
        <v>132</v>
      </c>
      <c r="B8360" s="227" t="s">
        <v>61</v>
      </c>
      <c r="C8360" s="227" t="s">
        <v>117</v>
      </c>
      <c r="D8360" s="230">
        <v>1854</v>
      </c>
      <c r="E8360" s="231">
        <v>6.7653145000000003E-3</v>
      </c>
      <c r="F8360" s="231">
        <v>1.33428948E-3</v>
      </c>
      <c r="G8360" s="231">
        <v>8.7971054000000003E-4</v>
      </c>
      <c r="H8360" s="231">
        <v>4.5513139899999999E-3</v>
      </c>
    </row>
    <row r="8361" spans="1:8">
      <c r="A8361" s="227" t="s">
        <v>132</v>
      </c>
      <c r="B8361" s="227" t="s">
        <v>62</v>
      </c>
      <c r="C8361" s="227" t="s">
        <v>117</v>
      </c>
      <c r="D8361" s="230">
        <v>7196</v>
      </c>
      <c r="E8361" s="231">
        <v>5.7720416500000003E-3</v>
      </c>
      <c r="F8361" s="231">
        <v>9.5660115999999997E-4</v>
      </c>
      <c r="G8361" s="231">
        <v>8.6388310999999996E-4</v>
      </c>
      <c r="H8361" s="231">
        <v>3.9515568900000001E-3</v>
      </c>
    </row>
    <row r="8362" spans="1:8">
      <c r="A8362" s="227" t="s">
        <v>132</v>
      </c>
      <c r="B8362" s="227" t="s">
        <v>57</v>
      </c>
      <c r="C8362" s="227" t="s">
        <v>118</v>
      </c>
      <c r="D8362" s="230">
        <v>18049</v>
      </c>
      <c r="E8362" s="231">
        <v>6.9256950899999996E-3</v>
      </c>
      <c r="F8362" s="231">
        <v>9.9152771000000006E-4</v>
      </c>
      <c r="G8362" s="231">
        <v>1.3667120099999999E-3</v>
      </c>
      <c r="H8362" s="231">
        <v>4.5674542500000002E-3</v>
      </c>
    </row>
    <row r="8363" spans="1:8">
      <c r="A8363" s="227" t="s">
        <v>132</v>
      </c>
      <c r="B8363" s="227" t="s">
        <v>59</v>
      </c>
      <c r="C8363" s="227" t="s">
        <v>118</v>
      </c>
      <c r="D8363" s="230">
        <v>7593</v>
      </c>
      <c r="E8363" s="231">
        <v>6.1811101600000003E-3</v>
      </c>
      <c r="F8363" s="231">
        <v>8.4677139000000003E-4</v>
      </c>
      <c r="G8363" s="231">
        <v>1.2282372100000001E-3</v>
      </c>
      <c r="H8363" s="231">
        <v>4.1061010799999997E-3</v>
      </c>
    </row>
    <row r="8364" spans="1:8">
      <c r="A8364" s="227" t="s">
        <v>132</v>
      </c>
      <c r="B8364" s="227" t="s">
        <v>60</v>
      </c>
      <c r="C8364" s="227" t="s">
        <v>118</v>
      </c>
      <c r="D8364" s="230">
        <v>3923</v>
      </c>
      <c r="E8364" s="231">
        <v>6.8941236800000001E-3</v>
      </c>
      <c r="F8364" s="231">
        <v>1.00849312E-3</v>
      </c>
      <c r="G8364" s="231">
        <v>1.3396007299999999E-3</v>
      </c>
      <c r="H8364" s="231">
        <v>4.5460264E-3</v>
      </c>
    </row>
    <row r="8365" spans="1:8">
      <c r="A8365" s="227" t="s">
        <v>132</v>
      </c>
      <c r="B8365" s="227" t="s">
        <v>61</v>
      </c>
      <c r="C8365" s="227" t="s">
        <v>118</v>
      </c>
      <c r="D8365" s="230">
        <v>2009</v>
      </c>
      <c r="E8365" s="231">
        <v>8.2281351899999994E-3</v>
      </c>
      <c r="F8365" s="231">
        <v>1.29134726E-3</v>
      </c>
      <c r="G8365" s="231">
        <v>1.62743902E-3</v>
      </c>
      <c r="H8365" s="231">
        <v>5.3093484300000002E-3</v>
      </c>
    </row>
    <row r="8366" spans="1:8">
      <c r="A8366" s="227" t="s">
        <v>132</v>
      </c>
      <c r="B8366" s="227" t="s">
        <v>62</v>
      </c>
      <c r="C8366" s="227" t="s">
        <v>118</v>
      </c>
      <c r="D8366" s="230">
        <v>4524</v>
      </c>
      <c r="E8366" s="231">
        <v>7.6243878000000001E-3</v>
      </c>
      <c r="F8366" s="231">
        <v>1.08662981E-3</v>
      </c>
      <c r="G8366" s="231">
        <v>1.5068526200000001E-3</v>
      </c>
      <c r="H8366" s="231">
        <v>5.03090489E-3</v>
      </c>
    </row>
    <row r="8367" spans="1:8">
      <c r="A8367" s="227" t="s">
        <v>133</v>
      </c>
      <c r="B8367" s="227" t="s">
        <v>57</v>
      </c>
      <c r="C8367" s="227" t="s">
        <v>116</v>
      </c>
      <c r="D8367" s="230">
        <v>10399</v>
      </c>
      <c r="E8367" s="231">
        <v>7.6957306099999997E-3</v>
      </c>
      <c r="F8367" s="231">
        <v>8.5135365999999997E-4</v>
      </c>
      <c r="G8367" s="231">
        <v>1.6441660399999999E-3</v>
      </c>
      <c r="H8367" s="231">
        <v>5.1997095799999997E-3</v>
      </c>
    </row>
    <row r="8368" spans="1:8">
      <c r="A8368" s="227" t="s">
        <v>133</v>
      </c>
      <c r="B8368" s="227" t="s">
        <v>59</v>
      </c>
      <c r="C8368" s="227" t="s">
        <v>116</v>
      </c>
      <c r="D8368" s="230">
        <v>3681</v>
      </c>
      <c r="E8368" s="231">
        <v>6.5984796999999998E-3</v>
      </c>
      <c r="F8368" s="231">
        <v>7.4152341999999996E-4</v>
      </c>
      <c r="G8368" s="231">
        <v>1.4563836399999999E-3</v>
      </c>
      <c r="H8368" s="231">
        <v>4.3999873099999998E-3</v>
      </c>
    </row>
    <row r="8369" spans="1:8">
      <c r="A8369" s="227" t="s">
        <v>133</v>
      </c>
      <c r="B8369" s="227" t="s">
        <v>60</v>
      </c>
      <c r="C8369" s="227" t="s">
        <v>116</v>
      </c>
      <c r="D8369" s="230">
        <v>2381</v>
      </c>
      <c r="E8369" s="231">
        <v>7.44111344E-3</v>
      </c>
      <c r="F8369" s="231">
        <v>8.0962592999999998E-4</v>
      </c>
      <c r="G8369" s="231">
        <v>1.55921372E-3</v>
      </c>
      <c r="H8369" s="231">
        <v>5.0717629100000003E-3</v>
      </c>
    </row>
    <row r="8370" spans="1:8">
      <c r="A8370" s="227" t="s">
        <v>133</v>
      </c>
      <c r="B8370" s="227" t="s">
        <v>61</v>
      </c>
      <c r="C8370" s="227" t="s">
        <v>116</v>
      </c>
      <c r="D8370" s="230">
        <v>1579</v>
      </c>
      <c r="E8370" s="231">
        <v>9.83068403E-3</v>
      </c>
      <c r="F8370" s="231">
        <v>1.1145632999999999E-3</v>
      </c>
      <c r="G8370" s="231">
        <v>1.82897468E-3</v>
      </c>
      <c r="H8370" s="231">
        <v>6.8869330100000004E-3</v>
      </c>
    </row>
    <row r="8371" spans="1:8">
      <c r="A8371" s="227" t="s">
        <v>133</v>
      </c>
      <c r="B8371" s="227" t="s">
        <v>62</v>
      </c>
      <c r="C8371" s="227" t="s">
        <v>116</v>
      </c>
      <c r="D8371" s="230">
        <v>2758</v>
      </c>
      <c r="E8371" s="231">
        <v>8.1577076399999993E-3</v>
      </c>
      <c r="F8371" s="231">
        <v>8.8327198999999998E-4</v>
      </c>
      <c r="G8371" s="231">
        <v>1.86232619E-3</v>
      </c>
      <c r="H8371" s="231">
        <v>5.4115634300000003E-3</v>
      </c>
    </row>
    <row r="8372" spans="1:8">
      <c r="A8372" s="227" t="s">
        <v>133</v>
      </c>
      <c r="B8372" s="227" t="s">
        <v>57</v>
      </c>
      <c r="C8372" s="227" t="s">
        <v>117</v>
      </c>
      <c r="D8372" s="230">
        <v>31333</v>
      </c>
      <c r="E8372" s="231">
        <v>5.4201656500000002E-3</v>
      </c>
      <c r="F8372" s="231">
        <v>1.00562105E-3</v>
      </c>
      <c r="G8372" s="231">
        <v>7.2953988000000003E-4</v>
      </c>
      <c r="H8372" s="231">
        <v>3.68405823E-3</v>
      </c>
    </row>
    <row r="8373" spans="1:8">
      <c r="A8373" s="227" t="s">
        <v>133</v>
      </c>
      <c r="B8373" s="227" t="s">
        <v>59</v>
      </c>
      <c r="C8373" s="227" t="s">
        <v>117</v>
      </c>
      <c r="D8373" s="230">
        <v>14734</v>
      </c>
      <c r="E8373" s="231">
        <v>4.8990750000000001E-3</v>
      </c>
      <c r="F8373" s="231">
        <v>9.1835783999999997E-4</v>
      </c>
      <c r="G8373" s="231">
        <v>6.5349975999999998E-4</v>
      </c>
      <c r="H8373" s="231">
        <v>3.32620436E-3</v>
      </c>
    </row>
    <row r="8374" spans="1:8">
      <c r="A8374" s="227" t="s">
        <v>133</v>
      </c>
      <c r="B8374" s="227" t="s">
        <v>60</v>
      </c>
      <c r="C8374" s="227" t="s">
        <v>117</v>
      </c>
      <c r="D8374" s="230">
        <v>6672</v>
      </c>
      <c r="E8374" s="231">
        <v>5.3025268400000002E-3</v>
      </c>
      <c r="F8374" s="231">
        <v>1.05444787E-3</v>
      </c>
      <c r="G8374" s="231">
        <v>6.9322641999999997E-4</v>
      </c>
      <c r="H8374" s="231">
        <v>3.5539881699999999E-3</v>
      </c>
    </row>
    <row r="8375" spans="1:8">
      <c r="A8375" s="227" t="s">
        <v>133</v>
      </c>
      <c r="B8375" s="227" t="s">
        <v>61</v>
      </c>
      <c r="C8375" s="227" t="s">
        <v>117</v>
      </c>
      <c r="D8375" s="230">
        <v>2550</v>
      </c>
      <c r="E8375" s="231">
        <v>7.4242690099999998E-3</v>
      </c>
      <c r="F8375" s="231">
        <v>1.4187452099999999E-3</v>
      </c>
      <c r="G8375" s="231">
        <v>9.2421908E-4</v>
      </c>
      <c r="H8375" s="231">
        <v>5.0809184300000003E-3</v>
      </c>
    </row>
    <row r="8376" spans="1:8">
      <c r="A8376" s="227" t="s">
        <v>133</v>
      </c>
      <c r="B8376" s="227" t="s">
        <v>62</v>
      </c>
      <c r="C8376" s="227" t="s">
        <v>117</v>
      </c>
      <c r="D8376" s="230">
        <v>7377</v>
      </c>
      <c r="E8376" s="231">
        <v>5.8745742600000003E-3</v>
      </c>
      <c r="F8376" s="231">
        <v>9.9294611999999993E-4</v>
      </c>
      <c r="G8376" s="231">
        <v>8.4696247999999997E-4</v>
      </c>
      <c r="H8376" s="231">
        <v>4.0335841899999999E-3</v>
      </c>
    </row>
    <row r="8377" spans="1:8">
      <c r="A8377" s="227" t="s">
        <v>133</v>
      </c>
      <c r="B8377" s="227" t="s">
        <v>57</v>
      </c>
      <c r="C8377" s="227" t="s">
        <v>118</v>
      </c>
      <c r="D8377" s="230">
        <v>19522</v>
      </c>
      <c r="E8377" s="231">
        <v>7.2803016400000004E-3</v>
      </c>
      <c r="F8377" s="231">
        <v>1.0503555800000001E-3</v>
      </c>
      <c r="G8377" s="231">
        <v>1.3253681900000001E-3</v>
      </c>
      <c r="H8377" s="231">
        <v>4.9039963700000001E-3</v>
      </c>
    </row>
    <row r="8378" spans="1:8">
      <c r="A8378" s="227" t="s">
        <v>133</v>
      </c>
      <c r="B8378" s="227" t="s">
        <v>59</v>
      </c>
      <c r="C8378" s="227" t="s">
        <v>118</v>
      </c>
      <c r="D8378" s="230">
        <v>7631</v>
      </c>
      <c r="E8378" s="231">
        <v>6.3475808400000003E-3</v>
      </c>
      <c r="F8378" s="231">
        <v>9.0503442000000004E-4</v>
      </c>
      <c r="G8378" s="231">
        <v>1.19184879E-3</v>
      </c>
      <c r="H8378" s="231">
        <v>4.2500874299999996E-3</v>
      </c>
    </row>
    <row r="8379" spans="1:8">
      <c r="A8379" s="227" t="s">
        <v>133</v>
      </c>
      <c r="B8379" s="227" t="s">
        <v>60</v>
      </c>
      <c r="C8379" s="227" t="s">
        <v>118</v>
      </c>
      <c r="D8379" s="230">
        <v>4089</v>
      </c>
      <c r="E8379" s="231">
        <v>6.9736950000000002E-3</v>
      </c>
      <c r="F8379" s="231">
        <v>1.0130157099999999E-3</v>
      </c>
      <c r="G8379" s="231">
        <v>1.2580582999999999E-3</v>
      </c>
      <c r="H8379" s="231">
        <v>4.7018873900000003E-3</v>
      </c>
    </row>
    <row r="8380" spans="1:8">
      <c r="A8380" s="227" t="s">
        <v>133</v>
      </c>
      <c r="B8380" s="227" t="s">
        <v>61</v>
      </c>
      <c r="C8380" s="227" t="s">
        <v>118</v>
      </c>
      <c r="D8380" s="230">
        <v>2967</v>
      </c>
      <c r="E8380" s="231">
        <v>9.1052618099999993E-3</v>
      </c>
      <c r="F8380" s="231">
        <v>1.35191559E-3</v>
      </c>
      <c r="G8380" s="231">
        <v>1.5209040799999999E-3</v>
      </c>
      <c r="H8380" s="231">
        <v>6.2322037000000002E-3</v>
      </c>
    </row>
    <row r="8381" spans="1:8">
      <c r="A8381" s="227" t="s">
        <v>133</v>
      </c>
      <c r="B8381" s="227" t="s">
        <v>62</v>
      </c>
      <c r="C8381" s="227" t="s">
        <v>118</v>
      </c>
      <c r="D8381" s="230">
        <v>4835</v>
      </c>
      <c r="E8381" s="231">
        <v>7.8918114899999992E-3</v>
      </c>
      <c r="F8381" s="231">
        <v>1.1262397500000001E-3</v>
      </c>
      <c r="G8381" s="231">
        <v>1.4730334799999999E-3</v>
      </c>
      <c r="H8381" s="231">
        <v>5.2919201699999996E-3</v>
      </c>
    </row>
    <row r="8382" spans="1:8">
      <c r="A8382" s="227" t="s">
        <v>134</v>
      </c>
      <c r="B8382" s="227" t="s">
        <v>57</v>
      </c>
      <c r="C8382" s="227" t="s">
        <v>116</v>
      </c>
      <c r="D8382" s="230">
        <v>9509</v>
      </c>
      <c r="E8382" s="231">
        <v>7.5248543800000003E-3</v>
      </c>
      <c r="F8382" s="231">
        <v>8.0924771999999997E-4</v>
      </c>
      <c r="G8382" s="231">
        <v>1.6415610700000001E-3</v>
      </c>
      <c r="H8382" s="231">
        <v>5.0734146100000002E-3</v>
      </c>
    </row>
    <row r="8383" spans="1:8">
      <c r="A8383" s="227" t="s">
        <v>134</v>
      </c>
      <c r="B8383" s="227" t="s">
        <v>59</v>
      </c>
      <c r="C8383" s="227" t="s">
        <v>116</v>
      </c>
      <c r="D8383" s="230">
        <v>3647</v>
      </c>
      <c r="E8383" s="231">
        <v>6.6759586899999999E-3</v>
      </c>
      <c r="F8383" s="231">
        <v>7.1926165999999998E-4</v>
      </c>
      <c r="G8383" s="231">
        <v>1.48333144E-3</v>
      </c>
      <c r="H8383" s="231">
        <v>4.4727081799999999E-3</v>
      </c>
    </row>
    <row r="8384" spans="1:8">
      <c r="A8384" s="227" t="s">
        <v>134</v>
      </c>
      <c r="B8384" s="227" t="s">
        <v>60</v>
      </c>
      <c r="C8384" s="227" t="s">
        <v>116</v>
      </c>
      <c r="D8384" s="230">
        <v>2304</v>
      </c>
      <c r="E8384" s="231">
        <v>7.4421042700000004E-3</v>
      </c>
      <c r="F8384" s="231">
        <v>8.1169702000000003E-4</v>
      </c>
      <c r="G8384" s="231">
        <v>1.6006831499999999E-3</v>
      </c>
      <c r="H8384" s="231">
        <v>5.02894499E-3</v>
      </c>
    </row>
    <row r="8385" spans="1:8">
      <c r="A8385" s="227" t="s">
        <v>134</v>
      </c>
      <c r="B8385" s="227" t="s">
        <v>61</v>
      </c>
      <c r="C8385" s="227" t="s">
        <v>116</v>
      </c>
      <c r="D8385" s="230">
        <v>847</v>
      </c>
      <c r="E8385" s="231">
        <v>8.9641542899999999E-3</v>
      </c>
      <c r="F8385" s="231">
        <v>1.0528715399999999E-3</v>
      </c>
      <c r="G8385" s="231">
        <v>1.82351085E-3</v>
      </c>
      <c r="H8385" s="231">
        <v>6.0875117799999998E-3</v>
      </c>
    </row>
    <row r="8386" spans="1:8">
      <c r="A8386" s="227" t="s">
        <v>134</v>
      </c>
      <c r="B8386" s="227" t="s">
        <v>62</v>
      </c>
      <c r="C8386" s="227" t="s">
        <v>116</v>
      </c>
      <c r="D8386" s="230">
        <v>2711</v>
      </c>
      <c r="E8386" s="231">
        <v>8.2874850600000004E-3</v>
      </c>
      <c r="F8386" s="231">
        <v>8.5210519999999999E-4</v>
      </c>
      <c r="G8386" s="231">
        <v>1.8323152900000001E-3</v>
      </c>
      <c r="H8386" s="231">
        <v>5.6024791999999997E-3</v>
      </c>
    </row>
    <row r="8387" spans="1:8">
      <c r="A8387" s="227" t="s">
        <v>134</v>
      </c>
      <c r="B8387" s="227" t="s">
        <v>57</v>
      </c>
      <c r="C8387" s="227" t="s">
        <v>117</v>
      </c>
      <c r="D8387" s="230">
        <v>29182</v>
      </c>
      <c r="E8387" s="231">
        <v>5.3678996E-3</v>
      </c>
      <c r="F8387" s="231">
        <v>9.9700657000000004E-4</v>
      </c>
      <c r="G8387" s="231">
        <v>7.2506779000000002E-4</v>
      </c>
      <c r="H8387" s="231">
        <v>3.6446773500000001E-3</v>
      </c>
    </row>
    <row r="8388" spans="1:8">
      <c r="A8388" s="227" t="s">
        <v>134</v>
      </c>
      <c r="B8388" s="227" t="s">
        <v>59</v>
      </c>
      <c r="C8388" s="227" t="s">
        <v>117</v>
      </c>
      <c r="D8388" s="230">
        <v>13926</v>
      </c>
      <c r="E8388" s="231">
        <v>4.8913209799999998E-3</v>
      </c>
      <c r="F8388" s="231">
        <v>9.1756553000000001E-4</v>
      </c>
      <c r="G8388" s="231">
        <v>6.4902223999999998E-4</v>
      </c>
      <c r="H8388" s="231">
        <v>3.3235159899999999E-3</v>
      </c>
    </row>
    <row r="8389" spans="1:8">
      <c r="A8389" s="227" t="s">
        <v>134</v>
      </c>
      <c r="B8389" s="227" t="s">
        <v>60</v>
      </c>
      <c r="C8389" s="227" t="s">
        <v>117</v>
      </c>
      <c r="D8389" s="230">
        <v>6391</v>
      </c>
      <c r="E8389" s="231">
        <v>5.3826740400000003E-3</v>
      </c>
      <c r="F8389" s="231">
        <v>1.03553077E-3</v>
      </c>
      <c r="G8389" s="231">
        <v>6.8779604000000002E-4</v>
      </c>
      <c r="H8389" s="231">
        <v>3.6582782599999999E-3</v>
      </c>
    </row>
    <row r="8390" spans="1:8">
      <c r="A8390" s="227" t="s">
        <v>134</v>
      </c>
      <c r="B8390" s="227" t="s">
        <v>61</v>
      </c>
      <c r="C8390" s="227" t="s">
        <v>117</v>
      </c>
      <c r="D8390" s="230">
        <v>1678</v>
      </c>
      <c r="E8390" s="231">
        <v>6.6884971400000002E-3</v>
      </c>
      <c r="F8390" s="231">
        <v>1.2882466299999999E-3</v>
      </c>
      <c r="G8390" s="231">
        <v>8.6358571000000003E-4</v>
      </c>
      <c r="H8390" s="231">
        <v>4.5359538899999996E-3</v>
      </c>
    </row>
    <row r="8391" spans="1:8">
      <c r="A8391" s="227" t="s">
        <v>134</v>
      </c>
      <c r="B8391" s="227" t="s">
        <v>62</v>
      </c>
      <c r="C8391" s="227" t="s">
        <v>117</v>
      </c>
      <c r="D8391" s="230">
        <v>7187</v>
      </c>
      <c r="E8391" s="231">
        <v>5.96988204E-3</v>
      </c>
      <c r="F8391" s="231">
        <v>1.0486814E-3</v>
      </c>
      <c r="G8391" s="231">
        <v>8.7322153000000003E-4</v>
      </c>
      <c r="H8391" s="231">
        <v>4.0467933500000003E-3</v>
      </c>
    </row>
    <row r="8392" spans="1:8">
      <c r="A8392" s="227" t="s">
        <v>134</v>
      </c>
      <c r="B8392" s="227" t="s">
        <v>57</v>
      </c>
      <c r="C8392" s="227" t="s">
        <v>118</v>
      </c>
      <c r="D8392" s="230">
        <v>17951</v>
      </c>
      <c r="E8392" s="231">
        <v>7.1268891600000002E-3</v>
      </c>
      <c r="F8392" s="231">
        <v>1.0443138100000001E-3</v>
      </c>
      <c r="G8392" s="231">
        <v>1.27085772E-3</v>
      </c>
      <c r="H8392" s="231">
        <v>4.8109601999999996E-3</v>
      </c>
    </row>
    <row r="8393" spans="1:8">
      <c r="A8393" s="227" t="s">
        <v>134</v>
      </c>
      <c r="B8393" s="227" t="s">
        <v>59</v>
      </c>
      <c r="C8393" s="227" t="s">
        <v>118</v>
      </c>
      <c r="D8393" s="230">
        <v>7204</v>
      </c>
      <c r="E8393" s="231">
        <v>6.3178825699999998E-3</v>
      </c>
      <c r="F8393" s="231">
        <v>9.1779781000000005E-4</v>
      </c>
      <c r="G8393" s="231">
        <v>1.12876438E-3</v>
      </c>
      <c r="H8393" s="231">
        <v>4.2706017400000003E-3</v>
      </c>
    </row>
    <row r="8394" spans="1:8">
      <c r="A8394" s="227" t="s">
        <v>134</v>
      </c>
      <c r="B8394" s="227" t="s">
        <v>60</v>
      </c>
      <c r="C8394" s="227" t="s">
        <v>118</v>
      </c>
      <c r="D8394" s="230">
        <v>4145</v>
      </c>
      <c r="E8394" s="231">
        <v>7.0385278900000001E-3</v>
      </c>
      <c r="F8394" s="231">
        <v>1.03726297E-3</v>
      </c>
      <c r="G8394" s="231">
        <v>1.2368228999999999E-3</v>
      </c>
      <c r="H8394" s="231">
        <v>4.7634725999999997E-3</v>
      </c>
    </row>
    <row r="8395" spans="1:8">
      <c r="A8395" s="227" t="s">
        <v>134</v>
      </c>
      <c r="B8395" s="227" t="s">
        <v>61</v>
      </c>
      <c r="C8395" s="227" t="s">
        <v>118</v>
      </c>
      <c r="D8395" s="230">
        <v>1788</v>
      </c>
      <c r="E8395" s="231">
        <v>8.4351823500000006E-3</v>
      </c>
      <c r="F8395" s="231">
        <v>1.3650608199999999E-3</v>
      </c>
      <c r="G8395" s="231">
        <v>1.4561386899999999E-3</v>
      </c>
      <c r="H8395" s="231">
        <v>5.6135292599999997E-3</v>
      </c>
    </row>
    <row r="8396" spans="1:8">
      <c r="A8396" s="227" t="s">
        <v>134</v>
      </c>
      <c r="B8396" s="227" t="s">
        <v>62</v>
      </c>
      <c r="C8396" s="227" t="s">
        <v>118</v>
      </c>
      <c r="D8396" s="230">
        <v>4814</v>
      </c>
      <c r="E8396" s="231">
        <v>7.9277019499999993E-3</v>
      </c>
      <c r="F8396" s="231">
        <v>1.12058122E-3</v>
      </c>
      <c r="G8396" s="231">
        <v>1.4439845100000001E-3</v>
      </c>
      <c r="H8396" s="231">
        <v>5.36239041E-3</v>
      </c>
    </row>
    <row r="8397" spans="1:8">
      <c r="A8397" s="227" t="s">
        <v>135</v>
      </c>
      <c r="B8397" s="227" t="s">
        <v>57</v>
      </c>
      <c r="C8397" s="227" t="s">
        <v>116</v>
      </c>
      <c r="D8397" s="230">
        <v>9280</v>
      </c>
      <c r="E8397" s="231">
        <v>7.6133296500000003E-3</v>
      </c>
      <c r="F8397" s="231">
        <v>8.2086976E-4</v>
      </c>
      <c r="G8397" s="231">
        <v>1.6581617299999999E-3</v>
      </c>
      <c r="H8397" s="231">
        <v>5.1336853100000003E-3</v>
      </c>
    </row>
    <row r="8398" spans="1:8">
      <c r="A8398" s="227" t="s">
        <v>135</v>
      </c>
      <c r="B8398" s="227" t="s">
        <v>59</v>
      </c>
      <c r="C8398" s="227" t="s">
        <v>116</v>
      </c>
      <c r="D8398" s="230">
        <v>3474</v>
      </c>
      <c r="E8398" s="231">
        <v>6.8625161500000002E-3</v>
      </c>
      <c r="F8398" s="231">
        <v>7.3876484000000005E-4</v>
      </c>
      <c r="G8398" s="231">
        <v>1.5088572199999999E-3</v>
      </c>
      <c r="H8398" s="231">
        <v>4.6143072399999997E-3</v>
      </c>
    </row>
    <row r="8399" spans="1:8">
      <c r="A8399" s="227" t="s">
        <v>135</v>
      </c>
      <c r="B8399" s="227" t="s">
        <v>60</v>
      </c>
      <c r="C8399" s="227" t="s">
        <v>116</v>
      </c>
      <c r="D8399" s="230">
        <v>2207</v>
      </c>
      <c r="E8399" s="231">
        <v>7.38799817E-3</v>
      </c>
      <c r="F8399" s="231">
        <v>8.1817719000000001E-4</v>
      </c>
      <c r="G8399" s="231">
        <v>1.5717401399999999E-3</v>
      </c>
      <c r="H8399" s="231">
        <v>4.9973933700000004E-3</v>
      </c>
    </row>
    <row r="8400" spans="1:8">
      <c r="A8400" s="227" t="s">
        <v>135</v>
      </c>
      <c r="B8400" s="227" t="s">
        <v>61</v>
      </c>
      <c r="C8400" s="227" t="s">
        <v>116</v>
      </c>
      <c r="D8400" s="230">
        <v>864</v>
      </c>
      <c r="E8400" s="231">
        <v>8.6475343699999995E-3</v>
      </c>
      <c r="F8400" s="231">
        <v>1.0092215099999999E-3</v>
      </c>
      <c r="G8400" s="231">
        <v>1.75857583E-3</v>
      </c>
      <c r="H8400" s="231">
        <v>5.8794016600000002E-3</v>
      </c>
    </row>
    <row r="8401" spans="1:8">
      <c r="A8401" s="227" t="s">
        <v>135</v>
      </c>
      <c r="B8401" s="227" t="s">
        <v>62</v>
      </c>
      <c r="C8401" s="227" t="s">
        <v>116</v>
      </c>
      <c r="D8401" s="230">
        <v>2735</v>
      </c>
      <c r="E8401" s="231">
        <v>8.4221339500000006E-3</v>
      </c>
      <c r="F8401" s="231">
        <v>8.6783102999999999E-4</v>
      </c>
      <c r="G8401" s="231">
        <v>1.8858248E-3</v>
      </c>
      <c r="H8401" s="231">
        <v>5.6678047899999997E-3</v>
      </c>
    </row>
    <row r="8402" spans="1:8">
      <c r="A8402" s="227" t="s">
        <v>135</v>
      </c>
      <c r="B8402" s="227" t="s">
        <v>57</v>
      </c>
      <c r="C8402" s="227" t="s">
        <v>117</v>
      </c>
      <c r="D8402" s="230">
        <v>29286</v>
      </c>
      <c r="E8402" s="231">
        <v>5.39936776E-3</v>
      </c>
      <c r="F8402" s="231">
        <v>9.9190613E-4</v>
      </c>
      <c r="G8402" s="231">
        <v>7.2150768000000002E-4</v>
      </c>
      <c r="H8402" s="231">
        <v>3.6847306900000001E-3</v>
      </c>
    </row>
    <row r="8403" spans="1:8">
      <c r="A8403" s="227" t="s">
        <v>135</v>
      </c>
      <c r="B8403" s="227" t="s">
        <v>59</v>
      </c>
      <c r="C8403" s="227" t="s">
        <v>117</v>
      </c>
      <c r="D8403" s="230">
        <v>13963</v>
      </c>
      <c r="E8403" s="231">
        <v>4.9458337899999996E-3</v>
      </c>
      <c r="F8403" s="231">
        <v>9.1949747999999995E-4</v>
      </c>
      <c r="G8403" s="231">
        <v>6.5392209999999996E-4</v>
      </c>
      <c r="H8403" s="231">
        <v>3.3711256000000002E-3</v>
      </c>
    </row>
    <row r="8404" spans="1:8">
      <c r="A8404" s="227" t="s">
        <v>135</v>
      </c>
      <c r="B8404" s="227" t="s">
        <v>60</v>
      </c>
      <c r="C8404" s="227" t="s">
        <v>117</v>
      </c>
      <c r="D8404" s="230">
        <v>6327</v>
      </c>
      <c r="E8404" s="231">
        <v>5.3049776199999999E-3</v>
      </c>
      <c r="F8404" s="231">
        <v>1.0148523300000001E-3</v>
      </c>
      <c r="G8404" s="231">
        <v>6.7718095999999995E-4</v>
      </c>
      <c r="H8404" s="231">
        <v>3.6118499100000001E-3</v>
      </c>
    </row>
    <row r="8405" spans="1:8">
      <c r="A8405" s="227" t="s">
        <v>135</v>
      </c>
      <c r="B8405" s="227" t="s">
        <v>61</v>
      </c>
      <c r="C8405" s="227" t="s">
        <v>117</v>
      </c>
      <c r="D8405" s="230">
        <v>1862</v>
      </c>
      <c r="E8405" s="231">
        <v>6.73032384E-3</v>
      </c>
      <c r="F8405" s="231">
        <v>1.3470926900000001E-3</v>
      </c>
      <c r="G8405" s="231">
        <v>8.6794343000000005E-4</v>
      </c>
      <c r="H8405" s="231">
        <v>4.51454132E-3</v>
      </c>
    </row>
    <row r="8406" spans="1:8">
      <c r="A8406" s="227" t="s">
        <v>135</v>
      </c>
      <c r="B8406" s="227" t="s">
        <v>62</v>
      </c>
      <c r="C8406" s="227" t="s">
        <v>117</v>
      </c>
      <c r="D8406" s="230">
        <v>7134</v>
      </c>
      <c r="E8406" s="231">
        <v>6.0233740600000004E-3</v>
      </c>
      <c r="F8406" s="231">
        <v>1.02057221E-3</v>
      </c>
      <c r="G8406" s="231">
        <v>8.5488157000000004E-4</v>
      </c>
      <c r="H8406" s="231">
        <v>4.1465861999999999E-3</v>
      </c>
    </row>
    <row r="8407" spans="1:8">
      <c r="A8407" s="227" t="s">
        <v>135</v>
      </c>
      <c r="B8407" s="227" t="s">
        <v>57</v>
      </c>
      <c r="C8407" s="227" t="s">
        <v>118</v>
      </c>
      <c r="D8407" s="230">
        <v>17960</v>
      </c>
      <c r="E8407" s="231">
        <v>7.1632638099999998E-3</v>
      </c>
      <c r="F8407" s="231">
        <v>1.02658597E-3</v>
      </c>
      <c r="G8407" s="231">
        <v>1.26313144E-3</v>
      </c>
      <c r="H8407" s="231">
        <v>4.8728131900000003E-3</v>
      </c>
    </row>
    <row r="8408" spans="1:8">
      <c r="A8408" s="227" t="s">
        <v>135</v>
      </c>
      <c r="B8408" s="227" t="s">
        <v>59</v>
      </c>
      <c r="C8408" s="227" t="s">
        <v>118</v>
      </c>
      <c r="D8408" s="230">
        <v>7150</v>
      </c>
      <c r="E8408" s="231">
        <v>6.3482094199999997E-3</v>
      </c>
      <c r="F8408" s="231">
        <v>9.0329554000000004E-4</v>
      </c>
      <c r="G8408" s="231">
        <v>1.11377533E-3</v>
      </c>
      <c r="H8408" s="231">
        <v>4.3303918199999996E-3</v>
      </c>
    </row>
    <row r="8409" spans="1:8">
      <c r="A8409" s="227" t="s">
        <v>135</v>
      </c>
      <c r="B8409" s="227" t="s">
        <v>60</v>
      </c>
      <c r="C8409" s="227" t="s">
        <v>118</v>
      </c>
      <c r="D8409" s="230">
        <v>4174</v>
      </c>
      <c r="E8409" s="231">
        <v>7.18387004E-3</v>
      </c>
      <c r="F8409" s="231">
        <v>9.9460481000000008E-4</v>
      </c>
      <c r="G8409" s="231">
        <v>1.2684228900000001E-3</v>
      </c>
      <c r="H8409" s="231">
        <v>4.9200016700000002E-3</v>
      </c>
    </row>
    <row r="8410" spans="1:8">
      <c r="A8410" s="227" t="s">
        <v>135</v>
      </c>
      <c r="B8410" s="227" t="s">
        <v>61</v>
      </c>
      <c r="C8410" s="227" t="s">
        <v>118</v>
      </c>
      <c r="D8410" s="230">
        <v>1834</v>
      </c>
      <c r="E8410" s="231">
        <v>8.3639027799999998E-3</v>
      </c>
      <c r="F8410" s="231">
        <v>1.28573172E-3</v>
      </c>
      <c r="G8410" s="231">
        <v>1.4543761999999999E-3</v>
      </c>
      <c r="H8410" s="231">
        <v>5.6234409799999999E-3</v>
      </c>
    </row>
    <row r="8411" spans="1:8">
      <c r="A8411" s="227" t="s">
        <v>135</v>
      </c>
      <c r="B8411" s="227" t="s">
        <v>62</v>
      </c>
      <c r="C8411" s="227" t="s">
        <v>118</v>
      </c>
      <c r="D8411" s="230">
        <v>4802</v>
      </c>
      <c r="E8411" s="231">
        <v>7.9003851200000006E-3</v>
      </c>
      <c r="F8411" s="231">
        <v>1.1389855399999999E-3</v>
      </c>
      <c r="G8411" s="231">
        <v>1.40787669E-3</v>
      </c>
      <c r="H8411" s="231">
        <v>5.3527583500000003E-3</v>
      </c>
    </row>
    <row r="8412" spans="1:8">
      <c r="A8412" s="227" t="s">
        <v>136</v>
      </c>
      <c r="B8412" s="227" t="s">
        <v>57</v>
      </c>
      <c r="C8412" s="227" t="s">
        <v>116</v>
      </c>
      <c r="D8412" s="230">
        <v>5720</v>
      </c>
      <c r="E8412" s="231">
        <v>8.0616276600000009E-3</v>
      </c>
      <c r="F8412" s="231">
        <v>9.0420406000000001E-4</v>
      </c>
      <c r="G8412" s="231">
        <v>1.6576601000000001E-3</v>
      </c>
      <c r="H8412" s="231">
        <v>5.4992025199999996E-3</v>
      </c>
    </row>
    <row r="8413" spans="1:8">
      <c r="A8413" s="227" t="s">
        <v>136</v>
      </c>
      <c r="B8413" s="227" t="s">
        <v>59</v>
      </c>
      <c r="C8413" s="227" t="s">
        <v>116</v>
      </c>
      <c r="D8413" s="230">
        <v>1747</v>
      </c>
      <c r="E8413" s="231">
        <v>6.8388200099999998E-3</v>
      </c>
      <c r="F8413" s="231">
        <v>7.6751257999999999E-4</v>
      </c>
      <c r="G8413" s="231">
        <v>1.4854430599999999E-3</v>
      </c>
      <c r="H8413" s="231">
        <v>4.58517487E-3</v>
      </c>
    </row>
    <row r="8414" spans="1:8">
      <c r="A8414" s="227" t="s">
        <v>136</v>
      </c>
      <c r="B8414" s="227" t="s">
        <v>60</v>
      </c>
      <c r="C8414" s="227" t="s">
        <v>116</v>
      </c>
      <c r="D8414" s="230">
        <v>1289</v>
      </c>
      <c r="E8414" s="231">
        <v>7.6456768599999997E-3</v>
      </c>
      <c r="F8414" s="231">
        <v>8.5143497999999997E-4</v>
      </c>
      <c r="G8414" s="231">
        <v>1.5778360799999999E-3</v>
      </c>
      <c r="H8414" s="231">
        <v>5.2157228999999998E-3</v>
      </c>
    </row>
    <row r="8415" spans="1:8">
      <c r="A8415" s="227" t="s">
        <v>136</v>
      </c>
      <c r="B8415" s="227" t="s">
        <v>61</v>
      </c>
      <c r="C8415" s="227" t="s">
        <v>116</v>
      </c>
      <c r="D8415" s="230">
        <v>999</v>
      </c>
      <c r="E8415" s="231">
        <v>9.9004789400000005E-3</v>
      </c>
      <c r="F8415" s="231">
        <v>1.2554797700000001E-3</v>
      </c>
      <c r="G8415" s="231">
        <v>1.7436647299999999E-3</v>
      </c>
      <c r="H8415" s="231">
        <v>6.90106751E-3</v>
      </c>
    </row>
    <row r="8416" spans="1:8">
      <c r="A8416" s="227" t="s">
        <v>136</v>
      </c>
      <c r="B8416" s="227" t="s">
        <v>62</v>
      </c>
      <c r="C8416" s="227" t="s">
        <v>116</v>
      </c>
      <c r="D8416" s="230">
        <v>1685</v>
      </c>
      <c r="E8416" s="231">
        <v>8.55740992E-3</v>
      </c>
      <c r="F8416" s="231">
        <v>8.7802894000000003E-4</v>
      </c>
      <c r="G8416" s="231">
        <v>1.84628782E-3</v>
      </c>
      <c r="H8416" s="231">
        <v>5.8325843800000002E-3</v>
      </c>
    </row>
    <row r="8417" spans="1:8">
      <c r="A8417" s="227" t="s">
        <v>136</v>
      </c>
      <c r="B8417" s="227" t="s">
        <v>57</v>
      </c>
      <c r="C8417" s="227" t="s">
        <v>117</v>
      </c>
      <c r="D8417" s="230">
        <v>17163</v>
      </c>
      <c r="E8417" s="231">
        <v>5.7227903299999997E-3</v>
      </c>
      <c r="F8417" s="231">
        <v>1.0399076899999999E-3</v>
      </c>
      <c r="G8417" s="231">
        <v>7.5014313000000001E-4</v>
      </c>
      <c r="H8417" s="231">
        <v>3.9315157399999997E-3</v>
      </c>
    </row>
    <row r="8418" spans="1:8">
      <c r="A8418" s="227" t="s">
        <v>136</v>
      </c>
      <c r="B8418" s="227" t="s">
        <v>59</v>
      </c>
      <c r="C8418" s="227" t="s">
        <v>117</v>
      </c>
      <c r="D8418" s="230">
        <v>7248</v>
      </c>
      <c r="E8418" s="231">
        <v>5.1108700599999998E-3</v>
      </c>
      <c r="F8418" s="231">
        <v>9.4528128000000004E-4</v>
      </c>
      <c r="G8418" s="231">
        <v>6.5633184000000002E-4</v>
      </c>
      <c r="H8418" s="231">
        <v>3.5079470299999999E-3</v>
      </c>
    </row>
    <row r="8419" spans="1:8">
      <c r="A8419" s="227" t="s">
        <v>136</v>
      </c>
      <c r="B8419" s="227" t="s">
        <v>60</v>
      </c>
      <c r="C8419" s="227" t="s">
        <v>117</v>
      </c>
      <c r="D8419" s="230">
        <v>3964</v>
      </c>
      <c r="E8419" s="231">
        <v>5.4677979099999998E-3</v>
      </c>
      <c r="F8419" s="231">
        <v>1.0177124099999999E-3</v>
      </c>
      <c r="G8419" s="231">
        <v>6.9234779000000005E-4</v>
      </c>
      <c r="H8419" s="231">
        <v>3.7564116299999999E-3</v>
      </c>
    </row>
    <row r="8420" spans="1:8">
      <c r="A8420" s="227" t="s">
        <v>136</v>
      </c>
      <c r="B8420" s="227" t="s">
        <v>61</v>
      </c>
      <c r="C8420" s="227" t="s">
        <v>117</v>
      </c>
      <c r="D8420" s="230">
        <v>1953</v>
      </c>
      <c r="E8420" s="231">
        <v>7.6303606999999999E-3</v>
      </c>
      <c r="F8420" s="231">
        <v>1.4171630499999999E-3</v>
      </c>
      <c r="G8420" s="231">
        <v>9.7181305999999995E-4</v>
      </c>
      <c r="H8420" s="231">
        <v>5.2407618300000002E-3</v>
      </c>
    </row>
    <row r="8421" spans="1:8">
      <c r="A8421" s="227" t="s">
        <v>136</v>
      </c>
      <c r="B8421" s="227" t="s">
        <v>62</v>
      </c>
      <c r="C8421" s="227" t="s">
        <v>117</v>
      </c>
      <c r="D8421" s="230">
        <v>3998</v>
      </c>
      <c r="E8421" s="231">
        <v>6.1531313099999997E-3</v>
      </c>
      <c r="F8421" s="231">
        <v>1.0491759599999999E-3</v>
      </c>
      <c r="G8421" s="231">
        <v>8.6923356999999996E-4</v>
      </c>
      <c r="H8421" s="231">
        <v>4.2334619800000004E-3</v>
      </c>
    </row>
    <row r="8422" spans="1:8">
      <c r="A8422" s="227" t="s">
        <v>136</v>
      </c>
      <c r="B8422" s="227" t="s">
        <v>57</v>
      </c>
      <c r="C8422" s="227" t="s">
        <v>118</v>
      </c>
      <c r="D8422" s="230">
        <v>11197</v>
      </c>
      <c r="E8422" s="231">
        <v>7.58738986E-3</v>
      </c>
      <c r="F8422" s="231">
        <v>1.0749270299999999E-3</v>
      </c>
      <c r="G8422" s="231">
        <v>1.28081675E-3</v>
      </c>
      <c r="H8422" s="231">
        <v>5.2310109200000001E-3</v>
      </c>
    </row>
    <row r="8423" spans="1:8">
      <c r="A8423" s="227" t="s">
        <v>136</v>
      </c>
      <c r="B8423" s="227" t="s">
        <v>59</v>
      </c>
      <c r="C8423" s="227" t="s">
        <v>118</v>
      </c>
      <c r="D8423" s="230">
        <v>3732</v>
      </c>
      <c r="E8423" s="231">
        <v>6.3967566599999999E-3</v>
      </c>
      <c r="F8423" s="231">
        <v>9.1257147000000001E-4</v>
      </c>
      <c r="G8423" s="231">
        <v>1.11950301E-3</v>
      </c>
      <c r="H8423" s="231">
        <v>4.36399323E-3</v>
      </c>
    </row>
    <row r="8424" spans="1:8">
      <c r="A8424" s="227" t="s">
        <v>136</v>
      </c>
      <c r="B8424" s="227" t="s">
        <v>60</v>
      </c>
      <c r="C8424" s="227" t="s">
        <v>118</v>
      </c>
      <c r="D8424" s="230">
        <v>2493</v>
      </c>
      <c r="E8424" s="231">
        <v>7.3401633299999998E-3</v>
      </c>
      <c r="F8424" s="231">
        <v>9.9680470000000003E-4</v>
      </c>
      <c r="G8424" s="231">
        <v>1.26472153E-3</v>
      </c>
      <c r="H8424" s="231">
        <v>5.0777173700000001E-3</v>
      </c>
    </row>
    <row r="8425" spans="1:8">
      <c r="A8425" s="227" t="s">
        <v>136</v>
      </c>
      <c r="B8425" s="227" t="s">
        <v>61</v>
      </c>
      <c r="C8425" s="227" t="s">
        <v>118</v>
      </c>
      <c r="D8425" s="230">
        <v>2255</v>
      </c>
      <c r="E8425" s="231">
        <v>9.0530659899999994E-3</v>
      </c>
      <c r="F8425" s="231">
        <v>1.33810131E-3</v>
      </c>
      <c r="G8425" s="231">
        <v>1.4759996E-3</v>
      </c>
      <c r="H8425" s="231">
        <v>6.23870798E-3</v>
      </c>
    </row>
    <row r="8426" spans="1:8">
      <c r="A8426" s="227" t="s">
        <v>136</v>
      </c>
      <c r="B8426" s="227" t="s">
        <v>62</v>
      </c>
      <c r="C8426" s="227" t="s">
        <v>118</v>
      </c>
      <c r="D8426" s="230">
        <v>2717</v>
      </c>
      <c r="E8426" s="231">
        <v>8.2332047900000004E-3</v>
      </c>
      <c r="F8426" s="231">
        <v>1.15119202E-3</v>
      </c>
      <c r="G8426" s="231">
        <v>1.3551675E-3</v>
      </c>
      <c r="H8426" s="231">
        <v>5.7262313700000003E-3</v>
      </c>
    </row>
    <row r="8427" spans="1:8">
      <c r="A8427" s="227" t="s">
        <v>121</v>
      </c>
      <c r="B8427" s="227" t="s">
        <v>108</v>
      </c>
      <c r="C8427" s="227" t="s">
        <v>116</v>
      </c>
      <c r="D8427" s="230">
        <v>1023</v>
      </c>
      <c r="E8427" s="231">
        <v>5.2855727700000001E-3</v>
      </c>
      <c r="F8427" s="231">
        <v>8.8482245E-4</v>
      </c>
      <c r="G8427" s="231">
        <v>1.5789501E-3</v>
      </c>
      <c r="H8427" s="231">
        <v>2.8217997499999999E-3</v>
      </c>
    </row>
    <row r="8428" spans="1:8">
      <c r="A8428" s="227" t="s">
        <v>121</v>
      </c>
      <c r="B8428" s="227" t="s">
        <v>109</v>
      </c>
      <c r="C8428" s="227" t="s">
        <v>116</v>
      </c>
      <c r="D8428" s="230">
        <v>3251</v>
      </c>
      <c r="E8428" s="231">
        <v>6.7447584899999998E-3</v>
      </c>
      <c r="F8428" s="231">
        <v>7.4105023999999995E-4</v>
      </c>
      <c r="G8428" s="231">
        <v>1.87136128E-3</v>
      </c>
      <c r="H8428" s="231">
        <v>4.1323465E-3</v>
      </c>
    </row>
    <row r="8429" spans="1:8">
      <c r="A8429" s="227" t="s">
        <v>121</v>
      </c>
      <c r="B8429" s="227" t="s">
        <v>110</v>
      </c>
      <c r="C8429" s="227" t="s">
        <v>116</v>
      </c>
      <c r="D8429" s="230">
        <v>612</v>
      </c>
      <c r="E8429" s="231">
        <v>5.7196915700000002E-3</v>
      </c>
      <c r="F8429" s="231">
        <v>7.9758963E-4</v>
      </c>
      <c r="G8429" s="231">
        <v>1.7522994500000001E-3</v>
      </c>
      <c r="H8429" s="231">
        <v>3.1698020100000002E-3</v>
      </c>
    </row>
    <row r="8430" spans="1:8">
      <c r="A8430" s="227" t="s">
        <v>121</v>
      </c>
      <c r="B8430" s="227" t="s">
        <v>108</v>
      </c>
      <c r="C8430" s="227" t="s">
        <v>117</v>
      </c>
      <c r="D8430" s="230">
        <v>7656</v>
      </c>
      <c r="E8430" s="231">
        <v>4.5813179100000004E-3</v>
      </c>
      <c r="F8430" s="231">
        <v>9.5252973000000004E-4</v>
      </c>
      <c r="G8430" s="231">
        <v>8.5334584000000004E-4</v>
      </c>
      <c r="H8430" s="231">
        <v>2.7754418600000001E-3</v>
      </c>
    </row>
    <row r="8431" spans="1:8">
      <c r="A8431" s="227" t="s">
        <v>121</v>
      </c>
      <c r="B8431" s="227" t="s">
        <v>109</v>
      </c>
      <c r="C8431" s="227" t="s">
        <v>117</v>
      </c>
      <c r="D8431" s="230">
        <v>10889</v>
      </c>
      <c r="E8431" s="231">
        <v>4.7274345099999997E-3</v>
      </c>
      <c r="F8431" s="231">
        <v>7.6214546999999995E-4</v>
      </c>
      <c r="G8431" s="231">
        <v>8.6545011000000002E-4</v>
      </c>
      <c r="H8431" s="231">
        <v>3.0998384500000001E-3</v>
      </c>
    </row>
    <row r="8432" spans="1:8">
      <c r="A8432" s="227" t="s">
        <v>121</v>
      </c>
      <c r="B8432" s="227" t="s">
        <v>110</v>
      </c>
      <c r="C8432" s="227" t="s">
        <v>117</v>
      </c>
      <c r="D8432" s="230">
        <v>1976</v>
      </c>
      <c r="E8432" s="231">
        <v>4.5740433800000001E-3</v>
      </c>
      <c r="F8432" s="231">
        <v>8.8675189999999995E-4</v>
      </c>
      <c r="G8432" s="231">
        <v>9.0510289999999995E-4</v>
      </c>
      <c r="H8432" s="231">
        <v>2.7821881000000001E-3</v>
      </c>
    </row>
    <row r="8433" spans="1:8">
      <c r="A8433" s="227" t="s">
        <v>121</v>
      </c>
      <c r="B8433" s="227" t="s">
        <v>108</v>
      </c>
      <c r="C8433" s="227" t="s">
        <v>118</v>
      </c>
      <c r="D8433" s="230">
        <v>2602</v>
      </c>
      <c r="E8433" s="231">
        <v>4.8670535999999999E-3</v>
      </c>
      <c r="F8433" s="231">
        <v>6.8207836E-4</v>
      </c>
      <c r="G8433" s="231">
        <v>1.3122382100000001E-3</v>
      </c>
      <c r="H8433" s="231">
        <v>2.8727365399999999E-3</v>
      </c>
    </row>
    <row r="8434" spans="1:8">
      <c r="A8434" s="227" t="s">
        <v>121</v>
      </c>
      <c r="B8434" s="227" t="s">
        <v>109</v>
      </c>
      <c r="C8434" s="227" t="s">
        <v>118</v>
      </c>
      <c r="D8434" s="230">
        <v>6146</v>
      </c>
      <c r="E8434" s="231">
        <v>5.8579350599999996E-3</v>
      </c>
      <c r="F8434" s="231">
        <v>5.9830180999999999E-4</v>
      </c>
      <c r="G8434" s="231">
        <v>1.5315646300000001E-3</v>
      </c>
      <c r="H8434" s="231">
        <v>3.72806815E-3</v>
      </c>
    </row>
    <row r="8435" spans="1:8">
      <c r="A8435" s="227" t="s">
        <v>121</v>
      </c>
      <c r="B8435" s="227" t="s">
        <v>110</v>
      </c>
      <c r="C8435" s="227" t="s">
        <v>118</v>
      </c>
      <c r="D8435" s="230">
        <v>1123</v>
      </c>
      <c r="E8435" s="231">
        <v>5.2121258399999999E-3</v>
      </c>
      <c r="F8435" s="231">
        <v>7.1490238999999997E-4</v>
      </c>
      <c r="G8435" s="231">
        <v>1.4973118599999999E-3</v>
      </c>
      <c r="H8435" s="231">
        <v>2.99991112E-3</v>
      </c>
    </row>
    <row r="8436" spans="1:8">
      <c r="A8436" s="227" t="s">
        <v>122</v>
      </c>
      <c r="B8436" s="227" t="s">
        <v>108</v>
      </c>
      <c r="C8436" s="227" t="s">
        <v>116</v>
      </c>
      <c r="D8436" s="230">
        <v>965</v>
      </c>
      <c r="E8436" s="231">
        <v>5.3378068099999999E-3</v>
      </c>
      <c r="F8436" s="231">
        <v>8.0686264000000003E-4</v>
      </c>
      <c r="G8436" s="231">
        <v>1.6494072599999999E-3</v>
      </c>
      <c r="H8436" s="231">
        <v>2.8815364200000001E-3</v>
      </c>
    </row>
    <row r="8437" spans="1:8">
      <c r="A8437" s="227" t="s">
        <v>122</v>
      </c>
      <c r="B8437" s="227" t="s">
        <v>109</v>
      </c>
      <c r="C8437" s="227" t="s">
        <v>116</v>
      </c>
      <c r="D8437" s="230">
        <v>3036</v>
      </c>
      <c r="E8437" s="231">
        <v>6.53476925E-3</v>
      </c>
      <c r="F8437" s="231">
        <v>6.9906848999999995E-4</v>
      </c>
      <c r="G8437" s="231">
        <v>1.81350391E-3</v>
      </c>
      <c r="H8437" s="231">
        <v>4.0221963699999998E-3</v>
      </c>
    </row>
    <row r="8438" spans="1:8">
      <c r="A8438" s="227" t="s">
        <v>122</v>
      </c>
      <c r="B8438" s="227" t="s">
        <v>110</v>
      </c>
      <c r="C8438" s="227" t="s">
        <v>116</v>
      </c>
      <c r="D8438" s="230">
        <v>560</v>
      </c>
      <c r="E8438" s="231">
        <v>5.4910298599999997E-3</v>
      </c>
      <c r="F8438" s="231">
        <v>7.7062641000000005E-4</v>
      </c>
      <c r="G8438" s="231">
        <v>1.6575518300000001E-3</v>
      </c>
      <c r="H8438" s="231">
        <v>3.06285113E-3</v>
      </c>
    </row>
    <row r="8439" spans="1:8">
      <c r="A8439" s="227" t="s">
        <v>122</v>
      </c>
      <c r="B8439" s="227" t="s">
        <v>108</v>
      </c>
      <c r="C8439" s="227" t="s">
        <v>117</v>
      </c>
      <c r="D8439" s="230">
        <v>7445</v>
      </c>
      <c r="E8439" s="231">
        <v>4.5329777100000003E-3</v>
      </c>
      <c r="F8439" s="231">
        <v>9.7002220999999999E-4</v>
      </c>
      <c r="G8439" s="231">
        <v>7.9545189999999995E-4</v>
      </c>
      <c r="H8439" s="231">
        <v>2.7675031100000001E-3</v>
      </c>
    </row>
    <row r="8440" spans="1:8">
      <c r="A8440" s="227" t="s">
        <v>122</v>
      </c>
      <c r="B8440" s="227" t="s">
        <v>109</v>
      </c>
      <c r="C8440" s="227" t="s">
        <v>117</v>
      </c>
      <c r="D8440" s="230">
        <v>10505</v>
      </c>
      <c r="E8440" s="231">
        <v>4.6767476000000004E-3</v>
      </c>
      <c r="F8440" s="231">
        <v>7.4578549E-4</v>
      </c>
      <c r="G8440" s="231">
        <v>8.4574119999999997E-4</v>
      </c>
      <c r="H8440" s="231">
        <v>3.0852204200000001E-3</v>
      </c>
    </row>
    <row r="8441" spans="1:8">
      <c r="A8441" s="227" t="s">
        <v>122</v>
      </c>
      <c r="B8441" s="227" t="s">
        <v>110</v>
      </c>
      <c r="C8441" s="227" t="s">
        <v>117</v>
      </c>
      <c r="D8441" s="230">
        <v>1929</v>
      </c>
      <c r="E8441" s="231">
        <v>4.4983965500000004E-3</v>
      </c>
      <c r="F8441" s="231">
        <v>8.8296540999999997E-4</v>
      </c>
      <c r="G8441" s="231">
        <v>8.4815317999999997E-4</v>
      </c>
      <c r="H8441" s="231">
        <v>2.7672774700000001E-3</v>
      </c>
    </row>
    <row r="8442" spans="1:8">
      <c r="A8442" s="227" t="s">
        <v>122</v>
      </c>
      <c r="B8442" s="227" t="s">
        <v>108</v>
      </c>
      <c r="C8442" s="227" t="s">
        <v>118</v>
      </c>
      <c r="D8442" s="230">
        <v>2610</v>
      </c>
      <c r="E8442" s="231">
        <v>4.8318608299999996E-3</v>
      </c>
      <c r="F8442" s="231">
        <v>6.8551310000000004E-4</v>
      </c>
      <c r="G8442" s="231">
        <v>1.21678527E-3</v>
      </c>
      <c r="H8442" s="231">
        <v>2.9295619799999998E-3</v>
      </c>
    </row>
    <row r="8443" spans="1:8">
      <c r="A8443" s="227" t="s">
        <v>122</v>
      </c>
      <c r="B8443" s="227" t="s">
        <v>109</v>
      </c>
      <c r="C8443" s="227" t="s">
        <v>118</v>
      </c>
      <c r="D8443" s="230">
        <v>5851</v>
      </c>
      <c r="E8443" s="231">
        <v>5.7383489399999996E-3</v>
      </c>
      <c r="F8443" s="231">
        <v>5.8325515000000002E-4</v>
      </c>
      <c r="G8443" s="231">
        <v>1.4505629800000001E-3</v>
      </c>
      <c r="H8443" s="231">
        <v>3.7045303200000002E-3</v>
      </c>
    </row>
    <row r="8444" spans="1:8">
      <c r="A8444" s="227" t="s">
        <v>122</v>
      </c>
      <c r="B8444" s="227" t="s">
        <v>110</v>
      </c>
      <c r="C8444" s="227" t="s">
        <v>118</v>
      </c>
      <c r="D8444" s="230">
        <v>1035</v>
      </c>
      <c r="E8444" s="231">
        <v>5.0995144300000003E-3</v>
      </c>
      <c r="F8444" s="231">
        <v>6.3234678999999998E-4</v>
      </c>
      <c r="G8444" s="231">
        <v>1.4123387199999999E-3</v>
      </c>
      <c r="H8444" s="231">
        <v>3.0548284399999999E-3</v>
      </c>
    </row>
    <row r="8445" spans="1:8">
      <c r="A8445" s="227" t="s">
        <v>123</v>
      </c>
      <c r="B8445" s="227" t="s">
        <v>108</v>
      </c>
      <c r="C8445" s="227" t="s">
        <v>116</v>
      </c>
      <c r="D8445" s="230">
        <v>829</v>
      </c>
      <c r="E8445" s="231">
        <v>5.2250868900000002E-3</v>
      </c>
      <c r="F8445" s="231">
        <v>8.5916184999999996E-4</v>
      </c>
      <c r="G8445" s="231">
        <v>1.5787788499999999E-3</v>
      </c>
      <c r="H8445" s="231">
        <v>2.7870619200000002E-3</v>
      </c>
    </row>
    <row r="8446" spans="1:8">
      <c r="A8446" s="227" t="s">
        <v>123</v>
      </c>
      <c r="B8446" s="227" t="s">
        <v>109</v>
      </c>
      <c r="C8446" s="227" t="s">
        <v>116</v>
      </c>
      <c r="D8446" s="230">
        <v>2966</v>
      </c>
      <c r="E8446" s="231">
        <v>6.8395048899999996E-3</v>
      </c>
      <c r="F8446" s="231">
        <v>7.5921764999999997E-4</v>
      </c>
      <c r="G8446" s="231">
        <v>1.9244139499999999E-3</v>
      </c>
      <c r="H8446" s="231">
        <v>4.1553303999999998E-3</v>
      </c>
    </row>
    <row r="8447" spans="1:8">
      <c r="A8447" s="227" t="s">
        <v>123</v>
      </c>
      <c r="B8447" s="227" t="s">
        <v>110</v>
      </c>
      <c r="C8447" s="227" t="s">
        <v>116</v>
      </c>
      <c r="D8447" s="230">
        <v>549</v>
      </c>
      <c r="E8447" s="231">
        <v>6.0129947700000002E-3</v>
      </c>
      <c r="F8447" s="231">
        <v>8.4024803000000003E-4</v>
      </c>
      <c r="G8447" s="231">
        <v>1.90415632E-3</v>
      </c>
      <c r="H8447" s="231">
        <v>3.2677888399999999E-3</v>
      </c>
    </row>
    <row r="8448" spans="1:8">
      <c r="A8448" s="227" t="s">
        <v>123</v>
      </c>
      <c r="B8448" s="227" t="s">
        <v>108</v>
      </c>
      <c r="C8448" s="227" t="s">
        <v>117</v>
      </c>
      <c r="D8448" s="230">
        <v>7192</v>
      </c>
      <c r="E8448" s="231">
        <v>4.5466394799999997E-3</v>
      </c>
      <c r="F8448" s="231">
        <v>9.7246015999999998E-4</v>
      </c>
      <c r="G8448" s="231">
        <v>7.7364261000000001E-4</v>
      </c>
      <c r="H8448" s="231">
        <v>2.8005362300000001E-3</v>
      </c>
    </row>
    <row r="8449" spans="1:8">
      <c r="A8449" s="227" t="s">
        <v>123</v>
      </c>
      <c r="B8449" s="227" t="s">
        <v>109</v>
      </c>
      <c r="C8449" s="227" t="s">
        <v>117</v>
      </c>
      <c r="D8449" s="230">
        <v>9605</v>
      </c>
      <c r="E8449" s="231">
        <v>4.7039287999999999E-3</v>
      </c>
      <c r="F8449" s="231">
        <v>7.4070435000000003E-4</v>
      </c>
      <c r="G8449" s="231">
        <v>8.1902245000000002E-4</v>
      </c>
      <c r="H8449" s="231">
        <v>3.1442015200000002E-3</v>
      </c>
    </row>
    <row r="8450" spans="1:8">
      <c r="A8450" s="227" t="s">
        <v>123</v>
      </c>
      <c r="B8450" s="227" t="s">
        <v>110</v>
      </c>
      <c r="C8450" s="227" t="s">
        <v>117</v>
      </c>
      <c r="D8450" s="230">
        <v>1823</v>
      </c>
      <c r="E8450" s="231">
        <v>4.5543502900000001E-3</v>
      </c>
      <c r="F8450" s="231">
        <v>8.6788390000000005E-4</v>
      </c>
      <c r="G8450" s="231">
        <v>8.4566269000000002E-4</v>
      </c>
      <c r="H8450" s="231">
        <v>2.8408032300000002E-3</v>
      </c>
    </row>
    <row r="8451" spans="1:8">
      <c r="A8451" s="227" t="s">
        <v>123</v>
      </c>
      <c r="B8451" s="227" t="s">
        <v>108</v>
      </c>
      <c r="C8451" s="227" t="s">
        <v>118</v>
      </c>
      <c r="D8451" s="230">
        <v>2397</v>
      </c>
      <c r="E8451" s="231">
        <v>4.8281221100000002E-3</v>
      </c>
      <c r="F8451" s="231">
        <v>6.6992473999999999E-4</v>
      </c>
      <c r="G8451" s="231">
        <v>1.18097057E-3</v>
      </c>
      <c r="H8451" s="231">
        <v>2.97722631E-3</v>
      </c>
    </row>
    <row r="8452" spans="1:8">
      <c r="A8452" s="227" t="s">
        <v>123</v>
      </c>
      <c r="B8452" s="227" t="s">
        <v>109</v>
      </c>
      <c r="C8452" s="227" t="s">
        <v>118</v>
      </c>
      <c r="D8452" s="230">
        <v>5761</v>
      </c>
      <c r="E8452" s="231">
        <v>5.9651381099999996E-3</v>
      </c>
      <c r="F8452" s="231">
        <v>6.1731117000000002E-4</v>
      </c>
      <c r="G8452" s="231">
        <v>1.47108446E-3</v>
      </c>
      <c r="H8452" s="231">
        <v>3.8767399900000001E-3</v>
      </c>
    </row>
    <row r="8453" spans="1:8">
      <c r="A8453" s="227" t="s">
        <v>123</v>
      </c>
      <c r="B8453" s="227" t="s">
        <v>110</v>
      </c>
      <c r="C8453" s="227" t="s">
        <v>118</v>
      </c>
      <c r="D8453" s="230">
        <v>983</v>
      </c>
      <c r="E8453" s="231">
        <v>5.27410399E-3</v>
      </c>
      <c r="F8453" s="231">
        <v>6.3958804000000002E-4</v>
      </c>
      <c r="G8453" s="231">
        <v>1.4095759900000001E-3</v>
      </c>
      <c r="H8453" s="231">
        <v>3.2249394799999998E-3</v>
      </c>
    </row>
    <row r="8454" spans="1:8">
      <c r="A8454" s="227" t="s">
        <v>124</v>
      </c>
      <c r="B8454" s="227" t="s">
        <v>108</v>
      </c>
      <c r="C8454" s="227" t="s">
        <v>116</v>
      </c>
      <c r="D8454" s="230">
        <v>845</v>
      </c>
      <c r="E8454" s="231">
        <v>5.3794102400000002E-3</v>
      </c>
      <c r="F8454" s="231">
        <v>9.0043532999999998E-4</v>
      </c>
      <c r="G8454" s="231">
        <v>1.3997367800000001E-3</v>
      </c>
      <c r="H8454" s="231">
        <v>3.0788404400000002E-3</v>
      </c>
    </row>
    <row r="8455" spans="1:8">
      <c r="A8455" s="227" t="s">
        <v>124</v>
      </c>
      <c r="B8455" s="227" t="s">
        <v>109</v>
      </c>
      <c r="C8455" s="227" t="s">
        <v>116</v>
      </c>
      <c r="D8455" s="230">
        <v>2946</v>
      </c>
      <c r="E8455" s="231">
        <v>6.7364251600000001E-3</v>
      </c>
      <c r="F8455" s="231">
        <v>7.5891092999999998E-4</v>
      </c>
      <c r="G8455" s="231">
        <v>1.73288537E-3</v>
      </c>
      <c r="H8455" s="231">
        <v>4.2439604900000004E-3</v>
      </c>
    </row>
    <row r="8456" spans="1:8">
      <c r="A8456" s="227" t="s">
        <v>124</v>
      </c>
      <c r="B8456" s="227" t="s">
        <v>110</v>
      </c>
      <c r="C8456" s="227" t="s">
        <v>116</v>
      </c>
      <c r="D8456" s="230">
        <v>503</v>
      </c>
      <c r="E8456" s="231">
        <v>5.8446770600000001E-3</v>
      </c>
      <c r="F8456" s="231">
        <v>7.6188676999999999E-4</v>
      </c>
      <c r="G8456" s="231">
        <v>1.62796346E-3</v>
      </c>
      <c r="H8456" s="231">
        <v>3.4540439999999999E-3</v>
      </c>
    </row>
    <row r="8457" spans="1:8">
      <c r="A8457" s="227" t="s">
        <v>124</v>
      </c>
      <c r="B8457" s="227" t="s">
        <v>108</v>
      </c>
      <c r="C8457" s="227" t="s">
        <v>117</v>
      </c>
      <c r="D8457" s="230">
        <v>6582</v>
      </c>
      <c r="E8457" s="231">
        <v>4.5439650600000003E-3</v>
      </c>
      <c r="F8457" s="231">
        <v>9.5996212000000003E-4</v>
      </c>
      <c r="G8457" s="231">
        <v>7.5793983000000005E-4</v>
      </c>
      <c r="H8457" s="231">
        <v>2.8260626299999999E-3</v>
      </c>
    </row>
    <row r="8458" spans="1:8">
      <c r="A8458" s="227" t="s">
        <v>124</v>
      </c>
      <c r="B8458" s="227" t="s">
        <v>109</v>
      </c>
      <c r="C8458" s="227" t="s">
        <v>117</v>
      </c>
      <c r="D8458" s="230">
        <v>9414</v>
      </c>
      <c r="E8458" s="231">
        <v>4.7882104300000002E-3</v>
      </c>
      <c r="F8458" s="231">
        <v>7.5604964999999996E-4</v>
      </c>
      <c r="G8458" s="231">
        <v>7.8078871999999998E-4</v>
      </c>
      <c r="H8458" s="231">
        <v>3.2513715800000001E-3</v>
      </c>
    </row>
    <row r="8459" spans="1:8">
      <c r="A8459" s="227" t="s">
        <v>124</v>
      </c>
      <c r="B8459" s="227" t="s">
        <v>110</v>
      </c>
      <c r="C8459" s="227" t="s">
        <v>117</v>
      </c>
      <c r="D8459" s="230">
        <v>1699</v>
      </c>
      <c r="E8459" s="231">
        <v>4.6841072399999998E-3</v>
      </c>
      <c r="F8459" s="231">
        <v>8.8886002999999999E-4</v>
      </c>
      <c r="G8459" s="231">
        <v>8.2427274999999996E-4</v>
      </c>
      <c r="H8459" s="231">
        <v>2.97097397E-3</v>
      </c>
    </row>
    <row r="8460" spans="1:8">
      <c r="A8460" s="227" t="s">
        <v>124</v>
      </c>
      <c r="B8460" s="227" t="s">
        <v>108</v>
      </c>
      <c r="C8460" s="227" t="s">
        <v>118</v>
      </c>
      <c r="D8460" s="230">
        <v>2357</v>
      </c>
      <c r="E8460" s="231">
        <v>4.9953691499999998E-3</v>
      </c>
      <c r="F8460" s="231">
        <v>7.2151094000000001E-4</v>
      </c>
      <c r="G8460" s="231">
        <v>1.2286193999999999E-3</v>
      </c>
      <c r="H8460" s="231">
        <v>3.04523833E-3</v>
      </c>
    </row>
    <row r="8461" spans="1:8">
      <c r="A8461" s="227" t="s">
        <v>124</v>
      </c>
      <c r="B8461" s="227" t="s">
        <v>109</v>
      </c>
      <c r="C8461" s="227" t="s">
        <v>118</v>
      </c>
      <c r="D8461" s="230">
        <v>5471</v>
      </c>
      <c r="E8461" s="231">
        <v>5.9679253400000002E-3</v>
      </c>
      <c r="F8461" s="231">
        <v>6.4813521000000002E-4</v>
      </c>
      <c r="G8461" s="231">
        <v>1.41746948E-3</v>
      </c>
      <c r="H8461" s="231">
        <v>3.9023180399999999E-3</v>
      </c>
    </row>
    <row r="8462" spans="1:8">
      <c r="A8462" s="227" t="s">
        <v>124</v>
      </c>
      <c r="B8462" s="227" t="s">
        <v>110</v>
      </c>
      <c r="C8462" s="227" t="s">
        <v>118</v>
      </c>
      <c r="D8462" s="230">
        <v>843</v>
      </c>
      <c r="E8462" s="231">
        <v>5.3225223899999998E-3</v>
      </c>
      <c r="F8462" s="231">
        <v>7.1096093999999999E-4</v>
      </c>
      <c r="G8462" s="231">
        <v>1.4097164900000001E-3</v>
      </c>
      <c r="H8462" s="231">
        <v>3.20184447E-3</v>
      </c>
    </row>
    <row r="8463" spans="1:8">
      <c r="A8463" s="227" t="s">
        <v>125</v>
      </c>
      <c r="B8463" s="227" t="s">
        <v>108</v>
      </c>
      <c r="C8463" s="227" t="s">
        <v>116</v>
      </c>
      <c r="D8463" s="230">
        <v>834</v>
      </c>
      <c r="E8463" s="231">
        <v>5.3112923999999997E-3</v>
      </c>
      <c r="F8463" s="231">
        <v>9.4452192000000004E-4</v>
      </c>
      <c r="G8463" s="231">
        <v>1.3291031499999999E-3</v>
      </c>
      <c r="H8463" s="231">
        <v>3.0371949999999999E-3</v>
      </c>
    </row>
    <row r="8464" spans="1:8">
      <c r="A8464" s="227" t="s">
        <v>125</v>
      </c>
      <c r="B8464" s="227" t="s">
        <v>109</v>
      </c>
      <c r="C8464" s="227" t="s">
        <v>116</v>
      </c>
      <c r="D8464" s="230">
        <v>2880</v>
      </c>
      <c r="E8464" s="231">
        <v>6.8638878400000001E-3</v>
      </c>
      <c r="F8464" s="231">
        <v>8.4451332999999995E-4</v>
      </c>
      <c r="G8464" s="231">
        <v>1.6151899299999999E-3</v>
      </c>
      <c r="H8464" s="231">
        <v>4.4034727799999998E-3</v>
      </c>
    </row>
    <row r="8465" spans="1:8">
      <c r="A8465" s="227" t="s">
        <v>125</v>
      </c>
      <c r="B8465" s="227" t="s">
        <v>110</v>
      </c>
      <c r="C8465" s="227" t="s">
        <v>116</v>
      </c>
      <c r="D8465" s="230">
        <v>485</v>
      </c>
      <c r="E8465" s="231">
        <v>6.5351754E-3</v>
      </c>
      <c r="F8465" s="231">
        <v>1.0497563499999999E-3</v>
      </c>
      <c r="G8465" s="231">
        <v>1.63096577E-3</v>
      </c>
      <c r="H8465" s="231">
        <v>3.8538800499999999E-3</v>
      </c>
    </row>
    <row r="8466" spans="1:8">
      <c r="A8466" s="227" t="s">
        <v>125</v>
      </c>
      <c r="B8466" s="227" t="s">
        <v>108</v>
      </c>
      <c r="C8466" s="227" t="s">
        <v>117</v>
      </c>
      <c r="D8466" s="230">
        <v>6540</v>
      </c>
      <c r="E8466" s="231">
        <v>4.7434322700000003E-3</v>
      </c>
      <c r="F8466" s="231">
        <v>1.0391551699999999E-3</v>
      </c>
      <c r="G8466" s="231">
        <v>7.5458868000000004E-4</v>
      </c>
      <c r="H8466" s="231">
        <v>2.9496879300000001E-3</v>
      </c>
    </row>
    <row r="8467" spans="1:8">
      <c r="A8467" s="227" t="s">
        <v>125</v>
      </c>
      <c r="B8467" s="227" t="s">
        <v>109</v>
      </c>
      <c r="C8467" s="227" t="s">
        <v>117</v>
      </c>
      <c r="D8467" s="230">
        <v>9110</v>
      </c>
      <c r="E8467" s="231">
        <v>5.0619890200000002E-3</v>
      </c>
      <c r="F8467" s="231">
        <v>8.4318059000000004E-4</v>
      </c>
      <c r="G8467" s="231">
        <v>8.0933625999999995E-4</v>
      </c>
      <c r="H8467" s="231">
        <v>3.4094717000000001E-3</v>
      </c>
    </row>
    <row r="8468" spans="1:8">
      <c r="A8468" s="227" t="s">
        <v>125</v>
      </c>
      <c r="B8468" s="227" t="s">
        <v>110</v>
      </c>
      <c r="C8468" s="227" t="s">
        <v>117</v>
      </c>
      <c r="D8468" s="230">
        <v>1636</v>
      </c>
      <c r="E8468" s="231">
        <v>4.7692045199999996E-3</v>
      </c>
      <c r="F8468" s="231">
        <v>9.8441862000000005E-4</v>
      </c>
      <c r="G8468" s="231">
        <v>7.9499574000000003E-4</v>
      </c>
      <c r="H8468" s="231">
        <v>2.98978968E-3</v>
      </c>
    </row>
    <row r="8469" spans="1:8">
      <c r="A8469" s="227" t="s">
        <v>125</v>
      </c>
      <c r="B8469" s="227" t="s">
        <v>108</v>
      </c>
      <c r="C8469" s="227" t="s">
        <v>118</v>
      </c>
      <c r="D8469" s="230">
        <v>2325</v>
      </c>
      <c r="E8469" s="231">
        <v>5.2235660600000004E-3</v>
      </c>
      <c r="F8469" s="231">
        <v>7.6002066999999996E-4</v>
      </c>
      <c r="G8469" s="231">
        <v>1.22728969E-3</v>
      </c>
      <c r="H8469" s="231">
        <v>3.2362552299999999E-3</v>
      </c>
    </row>
    <row r="8470" spans="1:8">
      <c r="A8470" s="227" t="s">
        <v>125</v>
      </c>
      <c r="B8470" s="227" t="s">
        <v>109</v>
      </c>
      <c r="C8470" s="227" t="s">
        <v>118</v>
      </c>
      <c r="D8470" s="230">
        <v>5399</v>
      </c>
      <c r="E8470" s="231">
        <v>6.2346677E-3</v>
      </c>
      <c r="F8470" s="231">
        <v>7.1769954000000004E-4</v>
      </c>
      <c r="G8470" s="231">
        <v>1.4686294999999999E-3</v>
      </c>
      <c r="H8470" s="231">
        <v>4.0483381900000004E-3</v>
      </c>
    </row>
    <row r="8471" spans="1:8">
      <c r="A8471" s="227" t="s">
        <v>125</v>
      </c>
      <c r="B8471" s="227" t="s">
        <v>110</v>
      </c>
      <c r="C8471" s="227" t="s">
        <v>118</v>
      </c>
      <c r="D8471" s="230">
        <v>917</v>
      </c>
      <c r="E8471" s="231">
        <v>5.83602151E-3</v>
      </c>
      <c r="F8471" s="231">
        <v>7.9775259000000002E-4</v>
      </c>
      <c r="G8471" s="231">
        <v>1.5110033400000001E-3</v>
      </c>
      <c r="H8471" s="231">
        <v>3.5272650999999999E-3</v>
      </c>
    </row>
    <row r="8472" spans="1:8">
      <c r="A8472" s="227" t="s">
        <v>126</v>
      </c>
      <c r="B8472" s="227" t="s">
        <v>108</v>
      </c>
      <c r="C8472" s="227" t="s">
        <v>116</v>
      </c>
      <c r="D8472" s="230">
        <v>872</v>
      </c>
      <c r="E8472" s="231">
        <v>5.3057305200000003E-3</v>
      </c>
      <c r="F8472" s="231">
        <v>8.8460678000000005E-4</v>
      </c>
      <c r="G8472" s="231">
        <v>1.2833548500000001E-3</v>
      </c>
      <c r="H8472" s="231">
        <v>3.13723748E-3</v>
      </c>
    </row>
    <row r="8473" spans="1:8">
      <c r="A8473" s="227" t="s">
        <v>126</v>
      </c>
      <c r="B8473" s="227" t="s">
        <v>109</v>
      </c>
      <c r="C8473" s="227" t="s">
        <v>116</v>
      </c>
      <c r="D8473" s="230">
        <v>2934</v>
      </c>
      <c r="E8473" s="231">
        <v>6.8057801700000002E-3</v>
      </c>
      <c r="F8473" s="231">
        <v>7.6116672999999998E-4</v>
      </c>
      <c r="G8473" s="231">
        <v>1.4918718599999999E-3</v>
      </c>
      <c r="H8473" s="231">
        <v>4.5520625800000002E-3</v>
      </c>
    </row>
    <row r="8474" spans="1:8">
      <c r="A8474" s="227" t="s">
        <v>126</v>
      </c>
      <c r="B8474" s="227" t="s">
        <v>110</v>
      </c>
      <c r="C8474" s="227" t="s">
        <v>116</v>
      </c>
      <c r="D8474" s="230">
        <v>495</v>
      </c>
      <c r="E8474" s="231">
        <v>5.8479935900000004E-3</v>
      </c>
      <c r="F8474" s="231">
        <v>8.2187592999999998E-4</v>
      </c>
      <c r="G8474" s="231">
        <v>1.51035797E-3</v>
      </c>
      <c r="H8474" s="231">
        <v>3.5145199599999999E-3</v>
      </c>
    </row>
    <row r="8475" spans="1:8">
      <c r="A8475" s="227" t="s">
        <v>126</v>
      </c>
      <c r="B8475" s="227" t="s">
        <v>108</v>
      </c>
      <c r="C8475" s="227" t="s">
        <v>117</v>
      </c>
      <c r="D8475" s="230">
        <v>6552</v>
      </c>
      <c r="E8475" s="231">
        <v>4.7126882099999996E-3</v>
      </c>
      <c r="F8475" s="231">
        <v>1.02995986E-3</v>
      </c>
      <c r="G8475" s="231">
        <v>7.4272426999999995E-4</v>
      </c>
      <c r="H8475" s="231">
        <v>2.9400035899999999E-3</v>
      </c>
    </row>
    <row r="8476" spans="1:8">
      <c r="A8476" s="227" t="s">
        <v>126</v>
      </c>
      <c r="B8476" s="227" t="s">
        <v>109</v>
      </c>
      <c r="C8476" s="227" t="s">
        <v>117</v>
      </c>
      <c r="D8476" s="230">
        <v>9155</v>
      </c>
      <c r="E8476" s="231">
        <v>5.0100630700000001E-3</v>
      </c>
      <c r="F8476" s="231">
        <v>8.5082504999999995E-4</v>
      </c>
      <c r="G8476" s="231">
        <v>7.7340581000000003E-4</v>
      </c>
      <c r="H8476" s="231">
        <v>3.3858317199999999E-3</v>
      </c>
    </row>
    <row r="8477" spans="1:8">
      <c r="A8477" s="227" t="s">
        <v>126</v>
      </c>
      <c r="B8477" s="227" t="s">
        <v>110</v>
      </c>
      <c r="C8477" s="227" t="s">
        <v>117</v>
      </c>
      <c r="D8477" s="230">
        <v>1496</v>
      </c>
      <c r="E8477" s="231">
        <v>4.8512698200000003E-3</v>
      </c>
      <c r="F8477" s="231">
        <v>1.0109518E-3</v>
      </c>
      <c r="G8477" s="231">
        <v>7.8602328999999999E-4</v>
      </c>
      <c r="H8477" s="231">
        <v>3.0542942299999999E-3</v>
      </c>
    </row>
    <row r="8478" spans="1:8">
      <c r="A8478" s="227" t="s">
        <v>126</v>
      </c>
      <c r="B8478" s="227" t="s">
        <v>108</v>
      </c>
      <c r="C8478" s="227" t="s">
        <v>118</v>
      </c>
      <c r="D8478" s="230">
        <v>2293</v>
      </c>
      <c r="E8478" s="231">
        <v>5.2238644599999998E-3</v>
      </c>
      <c r="F8478" s="231">
        <v>9.1622426000000003E-4</v>
      </c>
      <c r="G8478" s="231">
        <v>1.16197017E-3</v>
      </c>
      <c r="H8478" s="231">
        <v>3.1456695500000002E-3</v>
      </c>
    </row>
    <row r="8479" spans="1:8">
      <c r="A8479" s="227" t="s">
        <v>126</v>
      </c>
      <c r="B8479" s="227" t="s">
        <v>109</v>
      </c>
      <c r="C8479" s="227" t="s">
        <v>118</v>
      </c>
      <c r="D8479" s="230">
        <v>5376</v>
      </c>
      <c r="E8479" s="231">
        <v>6.3169360600000002E-3</v>
      </c>
      <c r="F8479" s="231">
        <v>8.4295015999999998E-4</v>
      </c>
      <c r="G8479" s="231">
        <v>1.39029666E-3</v>
      </c>
      <c r="H8479" s="231">
        <v>4.0836887599999998E-3</v>
      </c>
    </row>
    <row r="8480" spans="1:8">
      <c r="A8480" s="227" t="s">
        <v>126</v>
      </c>
      <c r="B8480" s="227" t="s">
        <v>110</v>
      </c>
      <c r="C8480" s="227" t="s">
        <v>118</v>
      </c>
      <c r="D8480" s="230">
        <v>977</v>
      </c>
      <c r="E8480" s="231">
        <v>5.7353384700000003E-3</v>
      </c>
      <c r="F8480" s="231">
        <v>9.6024513E-4</v>
      </c>
      <c r="G8480" s="231">
        <v>1.4190025600000001E-3</v>
      </c>
      <c r="H8480" s="231">
        <v>3.3560902900000001E-3</v>
      </c>
    </row>
    <row r="8481" spans="1:8">
      <c r="A8481" s="227" t="s">
        <v>127</v>
      </c>
      <c r="B8481" s="227" t="s">
        <v>108</v>
      </c>
      <c r="C8481" s="227" t="s">
        <v>116</v>
      </c>
      <c r="D8481" s="230">
        <v>812</v>
      </c>
      <c r="E8481" s="231">
        <v>5.4707737900000003E-3</v>
      </c>
      <c r="F8481" s="231">
        <v>8.2817321E-4</v>
      </c>
      <c r="G8481" s="231">
        <v>1.4166550200000001E-3</v>
      </c>
      <c r="H8481" s="231">
        <v>3.2255602200000001E-3</v>
      </c>
    </row>
    <row r="8482" spans="1:8">
      <c r="A8482" s="227" t="s">
        <v>127</v>
      </c>
      <c r="B8482" s="227" t="s">
        <v>109</v>
      </c>
      <c r="C8482" s="227" t="s">
        <v>116</v>
      </c>
      <c r="D8482" s="230">
        <v>2810</v>
      </c>
      <c r="E8482" s="231">
        <v>6.7095687600000004E-3</v>
      </c>
      <c r="F8482" s="231">
        <v>7.1624546999999998E-4</v>
      </c>
      <c r="G8482" s="231">
        <v>1.56398667E-3</v>
      </c>
      <c r="H8482" s="231">
        <v>4.4286729800000002E-3</v>
      </c>
    </row>
    <row r="8483" spans="1:8">
      <c r="A8483" s="227" t="s">
        <v>127</v>
      </c>
      <c r="B8483" s="227" t="s">
        <v>110</v>
      </c>
      <c r="C8483" s="227" t="s">
        <v>116</v>
      </c>
      <c r="D8483" s="230">
        <v>483</v>
      </c>
      <c r="E8483" s="231">
        <v>6.1582458699999997E-3</v>
      </c>
      <c r="F8483" s="231">
        <v>8.3795793000000004E-4</v>
      </c>
      <c r="G8483" s="231">
        <v>1.55945646E-3</v>
      </c>
      <c r="H8483" s="231">
        <v>3.7596328399999998E-3</v>
      </c>
    </row>
    <row r="8484" spans="1:8">
      <c r="A8484" s="227" t="s">
        <v>127</v>
      </c>
      <c r="B8484" s="227" t="s">
        <v>108</v>
      </c>
      <c r="C8484" s="227" t="s">
        <v>117</v>
      </c>
      <c r="D8484" s="230">
        <v>6305</v>
      </c>
      <c r="E8484" s="231">
        <v>4.6352245899999997E-3</v>
      </c>
      <c r="F8484" s="231">
        <v>1.01225855E-3</v>
      </c>
      <c r="G8484" s="231">
        <v>7.0430006999999998E-4</v>
      </c>
      <c r="H8484" s="231">
        <v>2.9186655000000001E-3</v>
      </c>
    </row>
    <row r="8485" spans="1:8">
      <c r="A8485" s="227" t="s">
        <v>127</v>
      </c>
      <c r="B8485" s="227" t="s">
        <v>109</v>
      </c>
      <c r="C8485" s="227" t="s">
        <v>117</v>
      </c>
      <c r="D8485" s="230">
        <v>8978</v>
      </c>
      <c r="E8485" s="231">
        <v>4.9952517900000003E-3</v>
      </c>
      <c r="F8485" s="231">
        <v>8.6725862E-4</v>
      </c>
      <c r="G8485" s="231">
        <v>7.4683694E-4</v>
      </c>
      <c r="H8485" s="231">
        <v>3.3811557499999999E-3</v>
      </c>
    </row>
    <row r="8486" spans="1:8">
      <c r="A8486" s="227" t="s">
        <v>127</v>
      </c>
      <c r="B8486" s="227" t="s">
        <v>110</v>
      </c>
      <c r="C8486" s="227" t="s">
        <v>117</v>
      </c>
      <c r="D8486" s="230">
        <v>1407</v>
      </c>
      <c r="E8486" s="231">
        <v>4.7391183200000001E-3</v>
      </c>
      <c r="F8486" s="231">
        <v>9.8836151999999997E-4</v>
      </c>
      <c r="G8486" s="231">
        <v>7.3081163999999998E-4</v>
      </c>
      <c r="H8486" s="231">
        <v>3.01994468E-3</v>
      </c>
    </row>
    <row r="8487" spans="1:8">
      <c r="A8487" s="227" t="s">
        <v>127</v>
      </c>
      <c r="B8487" s="227" t="s">
        <v>108</v>
      </c>
      <c r="C8487" s="227" t="s">
        <v>118</v>
      </c>
      <c r="D8487" s="230">
        <v>2176</v>
      </c>
      <c r="E8487" s="231">
        <v>5.3443178199999997E-3</v>
      </c>
      <c r="F8487" s="231">
        <v>9.2763838000000005E-4</v>
      </c>
      <c r="G8487" s="231">
        <v>1.2070384500000001E-3</v>
      </c>
      <c r="H8487" s="231">
        <v>3.2096404999999999E-3</v>
      </c>
    </row>
    <row r="8488" spans="1:8">
      <c r="A8488" s="227" t="s">
        <v>127</v>
      </c>
      <c r="B8488" s="227" t="s">
        <v>109</v>
      </c>
      <c r="C8488" s="227" t="s">
        <v>118</v>
      </c>
      <c r="D8488" s="230">
        <v>5437</v>
      </c>
      <c r="E8488" s="231">
        <v>6.3063565800000002E-3</v>
      </c>
      <c r="F8488" s="231">
        <v>8.2987385000000003E-4</v>
      </c>
      <c r="G8488" s="231">
        <v>1.3422751699999999E-3</v>
      </c>
      <c r="H8488" s="231">
        <v>4.1342070799999997E-3</v>
      </c>
    </row>
    <row r="8489" spans="1:8">
      <c r="A8489" s="227" t="s">
        <v>127</v>
      </c>
      <c r="B8489" s="227" t="s">
        <v>110</v>
      </c>
      <c r="C8489" s="227" t="s">
        <v>118</v>
      </c>
      <c r="D8489" s="230">
        <v>953</v>
      </c>
      <c r="E8489" s="231">
        <v>5.8355677500000003E-3</v>
      </c>
      <c r="F8489" s="231">
        <v>9.4232126999999998E-4</v>
      </c>
      <c r="G8489" s="231">
        <v>1.3328035900000001E-3</v>
      </c>
      <c r="H8489" s="231">
        <v>3.5604424100000001E-3</v>
      </c>
    </row>
    <row r="8490" spans="1:8">
      <c r="A8490" s="227" t="s">
        <v>128</v>
      </c>
      <c r="B8490" s="227" t="s">
        <v>108</v>
      </c>
      <c r="C8490" s="227" t="s">
        <v>116</v>
      </c>
      <c r="D8490" s="230">
        <v>917</v>
      </c>
      <c r="E8490" s="231">
        <v>5.4201626300000002E-3</v>
      </c>
      <c r="F8490" s="231">
        <v>8.0194299999999995E-4</v>
      </c>
      <c r="G8490" s="231">
        <v>1.4519843900000001E-3</v>
      </c>
      <c r="H8490" s="231">
        <v>3.16575514E-3</v>
      </c>
    </row>
    <row r="8491" spans="1:8">
      <c r="A8491" s="227" t="s">
        <v>128</v>
      </c>
      <c r="B8491" s="227" t="s">
        <v>109</v>
      </c>
      <c r="C8491" s="227" t="s">
        <v>116</v>
      </c>
      <c r="D8491" s="230">
        <v>2950</v>
      </c>
      <c r="E8491" s="231">
        <v>6.8926394299999999E-3</v>
      </c>
      <c r="F8491" s="231">
        <v>6.9332602999999996E-4</v>
      </c>
      <c r="G8491" s="231">
        <v>1.5622918300000001E-3</v>
      </c>
      <c r="H8491" s="231">
        <v>4.6363227399999997E-3</v>
      </c>
    </row>
    <row r="8492" spans="1:8">
      <c r="A8492" s="227" t="s">
        <v>128</v>
      </c>
      <c r="B8492" s="227" t="s">
        <v>110</v>
      </c>
      <c r="C8492" s="227" t="s">
        <v>116</v>
      </c>
      <c r="D8492" s="230">
        <v>482</v>
      </c>
      <c r="E8492" s="231">
        <v>6.3214372599999999E-3</v>
      </c>
      <c r="F8492" s="231">
        <v>7.3709057999999999E-4</v>
      </c>
      <c r="G8492" s="231">
        <v>1.59731803E-3</v>
      </c>
      <c r="H8492" s="231">
        <v>3.9861637099999998E-3</v>
      </c>
    </row>
    <row r="8493" spans="1:8">
      <c r="A8493" s="227" t="s">
        <v>128</v>
      </c>
      <c r="B8493" s="227" t="s">
        <v>108</v>
      </c>
      <c r="C8493" s="227" t="s">
        <v>117</v>
      </c>
      <c r="D8493" s="230">
        <v>6420</v>
      </c>
      <c r="E8493" s="231">
        <v>4.6057114400000002E-3</v>
      </c>
      <c r="F8493" s="231">
        <v>9.9655818999999993E-4</v>
      </c>
      <c r="G8493" s="231">
        <v>6.9338053999999996E-4</v>
      </c>
      <c r="H8493" s="231">
        <v>2.91577223E-3</v>
      </c>
    </row>
    <row r="8494" spans="1:8">
      <c r="A8494" s="227" t="s">
        <v>128</v>
      </c>
      <c r="B8494" s="227" t="s">
        <v>109</v>
      </c>
      <c r="C8494" s="227" t="s">
        <v>117</v>
      </c>
      <c r="D8494" s="230">
        <v>8960</v>
      </c>
      <c r="E8494" s="231">
        <v>4.9541413699999998E-3</v>
      </c>
      <c r="F8494" s="231">
        <v>8.4080197999999995E-4</v>
      </c>
      <c r="G8494" s="231">
        <v>7.3886229999999995E-4</v>
      </c>
      <c r="H8494" s="231">
        <v>3.3744766000000002E-3</v>
      </c>
    </row>
    <row r="8495" spans="1:8">
      <c r="A8495" s="227" t="s">
        <v>128</v>
      </c>
      <c r="B8495" s="227" t="s">
        <v>110</v>
      </c>
      <c r="C8495" s="227" t="s">
        <v>117</v>
      </c>
      <c r="D8495" s="230">
        <v>1461</v>
      </c>
      <c r="E8495" s="231">
        <v>4.7980278100000001E-3</v>
      </c>
      <c r="F8495" s="231">
        <v>9.7723661999999994E-4</v>
      </c>
      <c r="G8495" s="231">
        <v>7.5350288000000003E-4</v>
      </c>
      <c r="H8495" s="231">
        <v>3.0672878299999999E-3</v>
      </c>
    </row>
    <row r="8496" spans="1:8">
      <c r="A8496" s="227" t="s">
        <v>128</v>
      </c>
      <c r="B8496" s="227" t="s">
        <v>108</v>
      </c>
      <c r="C8496" s="227" t="s">
        <v>118</v>
      </c>
      <c r="D8496" s="230">
        <v>2342</v>
      </c>
      <c r="E8496" s="231">
        <v>5.3614597700000002E-3</v>
      </c>
      <c r="F8496" s="231">
        <v>9.4071697999999996E-4</v>
      </c>
      <c r="G8496" s="231">
        <v>1.13097755E-3</v>
      </c>
      <c r="H8496" s="231">
        <v>3.2897647600000001E-3</v>
      </c>
    </row>
    <row r="8497" spans="1:8">
      <c r="A8497" s="227" t="s">
        <v>128</v>
      </c>
      <c r="B8497" s="227" t="s">
        <v>109</v>
      </c>
      <c r="C8497" s="227" t="s">
        <v>118</v>
      </c>
      <c r="D8497" s="230">
        <v>5305</v>
      </c>
      <c r="E8497" s="231">
        <v>6.37712477E-3</v>
      </c>
      <c r="F8497" s="231">
        <v>8.0681853E-4</v>
      </c>
      <c r="G8497" s="231">
        <v>1.33075865E-3</v>
      </c>
      <c r="H8497" s="231">
        <v>4.2395471000000002E-3</v>
      </c>
    </row>
    <row r="8498" spans="1:8">
      <c r="A8498" s="227" t="s">
        <v>128</v>
      </c>
      <c r="B8498" s="227" t="s">
        <v>110</v>
      </c>
      <c r="C8498" s="227" t="s">
        <v>118</v>
      </c>
      <c r="D8498" s="230">
        <v>930</v>
      </c>
      <c r="E8498" s="231">
        <v>5.9611083899999999E-3</v>
      </c>
      <c r="F8498" s="231">
        <v>8.9385430000000002E-4</v>
      </c>
      <c r="G8498" s="231">
        <v>1.3967913900000001E-3</v>
      </c>
      <c r="H8498" s="231">
        <v>3.6704622200000002E-3</v>
      </c>
    </row>
    <row r="8499" spans="1:8">
      <c r="A8499" s="227" t="s">
        <v>129</v>
      </c>
      <c r="B8499" s="227" t="s">
        <v>108</v>
      </c>
      <c r="C8499" s="227" t="s">
        <v>116</v>
      </c>
      <c r="D8499" s="230">
        <v>887</v>
      </c>
      <c r="E8499" s="231">
        <v>5.4826529999999997E-3</v>
      </c>
      <c r="F8499" s="231">
        <v>7.6343194E-4</v>
      </c>
      <c r="G8499" s="231">
        <v>1.34282722E-3</v>
      </c>
      <c r="H8499" s="231">
        <v>3.37604104E-3</v>
      </c>
    </row>
    <row r="8500" spans="1:8">
      <c r="A8500" s="227" t="s">
        <v>129</v>
      </c>
      <c r="B8500" s="227" t="s">
        <v>109</v>
      </c>
      <c r="C8500" s="227" t="s">
        <v>116</v>
      </c>
      <c r="D8500" s="230">
        <v>2681</v>
      </c>
      <c r="E8500" s="231">
        <v>6.6953058900000003E-3</v>
      </c>
      <c r="F8500" s="231">
        <v>6.6381456999999998E-4</v>
      </c>
      <c r="G8500" s="231">
        <v>1.52474263E-3</v>
      </c>
      <c r="H8500" s="231">
        <v>4.5061006499999999E-3</v>
      </c>
    </row>
    <row r="8501" spans="1:8">
      <c r="A8501" s="227" t="s">
        <v>129</v>
      </c>
      <c r="B8501" s="227" t="s">
        <v>110</v>
      </c>
      <c r="C8501" s="227" t="s">
        <v>116</v>
      </c>
      <c r="D8501" s="230">
        <v>416</v>
      </c>
      <c r="E8501" s="231">
        <v>6.1091076699999998E-3</v>
      </c>
      <c r="F8501" s="231">
        <v>7.2969506000000002E-4</v>
      </c>
      <c r="G8501" s="231">
        <v>1.69640847E-3</v>
      </c>
      <c r="H8501" s="231">
        <v>3.6820020699999999E-3</v>
      </c>
    </row>
    <row r="8502" spans="1:8">
      <c r="A8502" s="227" t="s">
        <v>129</v>
      </c>
      <c r="B8502" s="227" t="s">
        <v>108</v>
      </c>
      <c r="C8502" s="227" t="s">
        <v>117</v>
      </c>
      <c r="D8502" s="230">
        <v>6464</v>
      </c>
      <c r="E8502" s="231">
        <v>4.5774493700000002E-3</v>
      </c>
      <c r="F8502" s="231">
        <v>9.6802851999999999E-4</v>
      </c>
      <c r="G8502" s="231">
        <v>6.8821669000000002E-4</v>
      </c>
      <c r="H8502" s="231">
        <v>2.9212036700000002E-3</v>
      </c>
    </row>
    <row r="8503" spans="1:8">
      <c r="A8503" s="227" t="s">
        <v>129</v>
      </c>
      <c r="B8503" s="227" t="s">
        <v>109</v>
      </c>
      <c r="C8503" s="227" t="s">
        <v>117</v>
      </c>
      <c r="D8503" s="230">
        <v>8542</v>
      </c>
      <c r="E8503" s="231">
        <v>5.0021704100000003E-3</v>
      </c>
      <c r="F8503" s="231">
        <v>8.0450495000000005E-4</v>
      </c>
      <c r="G8503" s="231">
        <v>7.2931411999999996E-4</v>
      </c>
      <c r="H8503" s="231">
        <v>3.4683508599999999E-3</v>
      </c>
    </row>
    <row r="8504" spans="1:8">
      <c r="A8504" s="227" t="s">
        <v>129</v>
      </c>
      <c r="B8504" s="227" t="s">
        <v>110</v>
      </c>
      <c r="C8504" s="227" t="s">
        <v>117</v>
      </c>
      <c r="D8504" s="230">
        <v>1419</v>
      </c>
      <c r="E8504" s="231">
        <v>4.7782816099999998E-3</v>
      </c>
      <c r="F8504" s="231">
        <v>9.438863E-4</v>
      </c>
      <c r="G8504" s="231">
        <v>7.7823593999999999E-4</v>
      </c>
      <c r="H8504" s="231">
        <v>3.0561589000000001E-3</v>
      </c>
    </row>
    <row r="8505" spans="1:8">
      <c r="A8505" s="227" t="s">
        <v>129</v>
      </c>
      <c r="B8505" s="227" t="s">
        <v>108</v>
      </c>
      <c r="C8505" s="227" t="s">
        <v>118</v>
      </c>
      <c r="D8505" s="230">
        <v>2238</v>
      </c>
      <c r="E8505" s="231">
        <v>5.4756952399999999E-3</v>
      </c>
      <c r="F8505" s="231">
        <v>9.8406497999999998E-4</v>
      </c>
      <c r="G8505" s="231">
        <v>1.1327851100000001E-3</v>
      </c>
      <c r="H8505" s="231">
        <v>3.3588446700000001E-3</v>
      </c>
    </row>
    <row r="8506" spans="1:8">
      <c r="A8506" s="227" t="s">
        <v>129</v>
      </c>
      <c r="B8506" s="227" t="s">
        <v>109</v>
      </c>
      <c r="C8506" s="227" t="s">
        <v>118</v>
      </c>
      <c r="D8506" s="230">
        <v>5201</v>
      </c>
      <c r="E8506" s="231">
        <v>6.3710212699999999E-3</v>
      </c>
      <c r="F8506" s="231">
        <v>8.1423954999999999E-4</v>
      </c>
      <c r="G8506" s="231">
        <v>1.3082974000000001E-3</v>
      </c>
      <c r="H8506" s="231">
        <v>4.24848385E-3</v>
      </c>
    </row>
    <row r="8507" spans="1:8">
      <c r="A8507" s="227" t="s">
        <v>129</v>
      </c>
      <c r="B8507" s="227" t="s">
        <v>110</v>
      </c>
      <c r="C8507" s="227" t="s">
        <v>118</v>
      </c>
      <c r="D8507" s="230">
        <v>876</v>
      </c>
      <c r="E8507" s="231">
        <v>6.0385615100000001E-3</v>
      </c>
      <c r="F8507" s="231">
        <v>9.5179558999999999E-4</v>
      </c>
      <c r="G8507" s="231">
        <v>1.3315731900000001E-3</v>
      </c>
      <c r="H8507" s="231">
        <v>3.75519224E-3</v>
      </c>
    </row>
    <row r="8508" spans="1:8">
      <c r="A8508" s="227" t="s">
        <v>130</v>
      </c>
      <c r="B8508" s="227" t="s">
        <v>108</v>
      </c>
      <c r="C8508" s="227" t="s">
        <v>116</v>
      </c>
      <c r="D8508" s="230">
        <v>899</v>
      </c>
      <c r="E8508" s="231">
        <v>5.5624302300000001E-3</v>
      </c>
      <c r="F8508" s="231">
        <v>8.2258297999999997E-4</v>
      </c>
      <c r="G8508" s="231">
        <v>1.33273057E-3</v>
      </c>
      <c r="H8508" s="231">
        <v>3.4067299699999999E-3</v>
      </c>
    </row>
    <row r="8509" spans="1:8">
      <c r="A8509" s="227" t="s">
        <v>130</v>
      </c>
      <c r="B8509" s="227" t="s">
        <v>109</v>
      </c>
      <c r="C8509" s="227" t="s">
        <v>116</v>
      </c>
      <c r="D8509" s="230">
        <v>2656</v>
      </c>
      <c r="E8509" s="231">
        <v>6.8939035100000004E-3</v>
      </c>
      <c r="F8509" s="231">
        <v>6.7004539000000004E-4</v>
      </c>
      <c r="G8509" s="231">
        <v>1.49594447E-3</v>
      </c>
      <c r="H8509" s="231">
        <v>4.7272333400000003E-3</v>
      </c>
    </row>
    <row r="8510" spans="1:8">
      <c r="A8510" s="227" t="s">
        <v>130</v>
      </c>
      <c r="B8510" s="227" t="s">
        <v>110</v>
      </c>
      <c r="C8510" s="227" t="s">
        <v>116</v>
      </c>
      <c r="D8510" s="230">
        <v>415</v>
      </c>
      <c r="E8510" s="231">
        <v>6.2762993900000001E-3</v>
      </c>
      <c r="F8510" s="231">
        <v>7.1541697E-4</v>
      </c>
      <c r="G8510" s="231">
        <v>1.71538909E-3</v>
      </c>
      <c r="H8510" s="231">
        <v>3.8447956E-3</v>
      </c>
    </row>
    <row r="8511" spans="1:8">
      <c r="A8511" s="227" t="s">
        <v>130</v>
      </c>
      <c r="B8511" s="227" t="s">
        <v>108</v>
      </c>
      <c r="C8511" s="227" t="s">
        <v>117</v>
      </c>
      <c r="D8511" s="230">
        <v>6201</v>
      </c>
      <c r="E8511" s="231">
        <v>4.5858901699999998E-3</v>
      </c>
      <c r="F8511" s="231">
        <v>9.8459678000000004E-4</v>
      </c>
      <c r="G8511" s="231">
        <v>6.7147897000000001E-4</v>
      </c>
      <c r="H8511" s="231">
        <v>2.92981395E-3</v>
      </c>
    </row>
    <row r="8512" spans="1:8">
      <c r="A8512" s="227" t="s">
        <v>130</v>
      </c>
      <c r="B8512" s="227" t="s">
        <v>109</v>
      </c>
      <c r="C8512" s="227" t="s">
        <v>117</v>
      </c>
      <c r="D8512" s="230">
        <v>8189</v>
      </c>
      <c r="E8512" s="231">
        <v>4.9000844999999996E-3</v>
      </c>
      <c r="F8512" s="231">
        <v>8.0014861000000004E-4</v>
      </c>
      <c r="G8512" s="231">
        <v>6.9868996000000002E-4</v>
      </c>
      <c r="H8512" s="231">
        <v>3.4012454500000002E-3</v>
      </c>
    </row>
    <row r="8513" spans="1:8">
      <c r="A8513" s="227" t="s">
        <v>130</v>
      </c>
      <c r="B8513" s="227" t="s">
        <v>110</v>
      </c>
      <c r="C8513" s="227" t="s">
        <v>117</v>
      </c>
      <c r="D8513" s="230">
        <v>1407</v>
      </c>
      <c r="E8513" s="231">
        <v>4.7338289600000003E-3</v>
      </c>
      <c r="F8513" s="231">
        <v>9.2625471999999999E-4</v>
      </c>
      <c r="G8513" s="231">
        <v>7.2036454000000004E-4</v>
      </c>
      <c r="H8513" s="231">
        <v>3.08720922E-3</v>
      </c>
    </row>
    <row r="8514" spans="1:8">
      <c r="A8514" s="227" t="s">
        <v>130</v>
      </c>
      <c r="B8514" s="227" t="s">
        <v>108</v>
      </c>
      <c r="C8514" s="227" t="s">
        <v>118</v>
      </c>
      <c r="D8514" s="230">
        <v>2173</v>
      </c>
      <c r="E8514" s="231">
        <v>5.4103760600000004E-3</v>
      </c>
      <c r="F8514" s="231">
        <v>9.4753453000000004E-4</v>
      </c>
      <c r="G8514" s="231">
        <v>1.0974595400000001E-3</v>
      </c>
      <c r="H8514" s="231">
        <v>3.3653815099999999E-3</v>
      </c>
    </row>
    <row r="8515" spans="1:8">
      <c r="A8515" s="227" t="s">
        <v>130</v>
      </c>
      <c r="B8515" s="227" t="s">
        <v>109</v>
      </c>
      <c r="C8515" s="227" t="s">
        <v>118</v>
      </c>
      <c r="D8515" s="230">
        <v>4551</v>
      </c>
      <c r="E8515" s="231">
        <v>6.4686838900000002E-3</v>
      </c>
      <c r="F8515" s="231">
        <v>7.9803865000000005E-4</v>
      </c>
      <c r="G8515" s="231">
        <v>1.28339443E-3</v>
      </c>
      <c r="H8515" s="231">
        <v>4.3872503200000001E-3</v>
      </c>
    </row>
    <row r="8516" spans="1:8">
      <c r="A8516" s="227" t="s">
        <v>130</v>
      </c>
      <c r="B8516" s="227" t="s">
        <v>110</v>
      </c>
      <c r="C8516" s="227" t="s">
        <v>118</v>
      </c>
      <c r="D8516" s="230">
        <v>856</v>
      </c>
      <c r="E8516" s="231">
        <v>5.9710861999999996E-3</v>
      </c>
      <c r="F8516" s="231">
        <v>8.7593812999999996E-4</v>
      </c>
      <c r="G8516" s="231">
        <v>1.2950656300000001E-3</v>
      </c>
      <c r="H8516" s="231">
        <v>3.8000819599999999E-3</v>
      </c>
    </row>
    <row r="8517" spans="1:8">
      <c r="A8517" s="227" t="s">
        <v>131</v>
      </c>
      <c r="B8517" s="227" t="s">
        <v>108</v>
      </c>
      <c r="C8517" s="227" t="s">
        <v>116</v>
      </c>
      <c r="D8517" s="230">
        <v>851</v>
      </c>
      <c r="E8517" s="231">
        <v>5.4198353599999999E-3</v>
      </c>
      <c r="F8517" s="231">
        <v>7.5462667000000003E-4</v>
      </c>
      <c r="G8517" s="231">
        <v>1.3889158599999999E-3</v>
      </c>
      <c r="H8517" s="231">
        <v>3.2759251500000001E-3</v>
      </c>
    </row>
    <row r="8518" spans="1:8">
      <c r="A8518" s="227" t="s">
        <v>131</v>
      </c>
      <c r="B8518" s="227" t="s">
        <v>109</v>
      </c>
      <c r="C8518" s="227" t="s">
        <v>116</v>
      </c>
      <c r="D8518" s="230">
        <v>2548</v>
      </c>
      <c r="E8518" s="231">
        <v>6.7244323200000003E-3</v>
      </c>
      <c r="F8518" s="231">
        <v>6.6160253999999997E-4</v>
      </c>
      <c r="G8518" s="231">
        <v>1.5269644499999999E-3</v>
      </c>
      <c r="H8518" s="231">
        <v>4.5351925799999998E-3</v>
      </c>
    </row>
    <row r="8519" spans="1:8">
      <c r="A8519" s="227" t="s">
        <v>131</v>
      </c>
      <c r="B8519" s="227" t="s">
        <v>110</v>
      </c>
      <c r="C8519" s="227" t="s">
        <v>116</v>
      </c>
      <c r="D8519" s="230">
        <v>352</v>
      </c>
      <c r="E8519" s="231">
        <v>6.2241882700000001E-3</v>
      </c>
      <c r="F8519" s="231">
        <v>7.2186687000000004E-4</v>
      </c>
      <c r="G8519" s="231">
        <v>1.6417755799999999E-3</v>
      </c>
      <c r="H8519" s="231">
        <v>3.8594273600000002E-3</v>
      </c>
    </row>
    <row r="8520" spans="1:8">
      <c r="A8520" s="227" t="s">
        <v>131</v>
      </c>
      <c r="B8520" s="227" t="s">
        <v>108</v>
      </c>
      <c r="C8520" s="227" t="s">
        <v>117</v>
      </c>
      <c r="D8520" s="230">
        <v>5789</v>
      </c>
      <c r="E8520" s="231">
        <v>4.4505761199999999E-3</v>
      </c>
      <c r="F8520" s="231">
        <v>9.6683181000000004E-4</v>
      </c>
      <c r="G8520" s="231">
        <v>6.5617718000000002E-4</v>
      </c>
      <c r="H8520" s="231">
        <v>2.8275666500000001E-3</v>
      </c>
    </row>
    <row r="8521" spans="1:8">
      <c r="A8521" s="227" t="s">
        <v>131</v>
      </c>
      <c r="B8521" s="227" t="s">
        <v>109</v>
      </c>
      <c r="C8521" s="227" t="s">
        <v>117</v>
      </c>
      <c r="D8521" s="230">
        <v>7872</v>
      </c>
      <c r="E8521" s="231">
        <v>4.8190666400000004E-3</v>
      </c>
      <c r="F8521" s="231">
        <v>7.8405358999999997E-4</v>
      </c>
      <c r="G8521" s="231">
        <v>6.9460888000000005E-4</v>
      </c>
      <c r="H8521" s="231">
        <v>3.3404036899999999E-3</v>
      </c>
    </row>
    <row r="8522" spans="1:8">
      <c r="A8522" s="227" t="s">
        <v>131</v>
      </c>
      <c r="B8522" s="227" t="s">
        <v>110</v>
      </c>
      <c r="C8522" s="227" t="s">
        <v>117</v>
      </c>
      <c r="D8522" s="230">
        <v>1343</v>
      </c>
      <c r="E8522" s="231">
        <v>4.5998625600000001E-3</v>
      </c>
      <c r="F8522" s="231">
        <v>9.3325966000000005E-4</v>
      </c>
      <c r="G8522" s="231">
        <v>7.0878466999999999E-4</v>
      </c>
      <c r="H8522" s="231">
        <v>2.9578177299999999E-3</v>
      </c>
    </row>
    <row r="8523" spans="1:8">
      <c r="A8523" s="227" t="s">
        <v>131</v>
      </c>
      <c r="B8523" s="227" t="s">
        <v>108</v>
      </c>
      <c r="C8523" s="227" t="s">
        <v>118</v>
      </c>
      <c r="D8523" s="230">
        <v>2148</v>
      </c>
      <c r="E8523" s="231">
        <v>5.3695834399999998E-3</v>
      </c>
      <c r="F8523" s="231">
        <v>9.4070039999999996E-4</v>
      </c>
      <c r="G8523" s="231">
        <v>1.14087585E-3</v>
      </c>
      <c r="H8523" s="231">
        <v>3.2880066899999998E-3</v>
      </c>
    </row>
    <row r="8524" spans="1:8">
      <c r="A8524" s="227" t="s">
        <v>131</v>
      </c>
      <c r="B8524" s="227" t="s">
        <v>109</v>
      </c>
      <c r="C8524" s="227" t="s">
        <v>118</v>
      </c>
      <c r="D8524" s="230">
        <v>4499</v>
      </c>
      <c r="E8524" s="231">
        <v>6.2877499200000003E-3</v>
      </c>
      <c r="F8524" s="231">
        <v>7.8743555000000004E-4</v>
      </c>
      <c r="G8524" s="231">
        <v>1.3321502100000001E-3</v>
      </c>
      <c r="H8524" s="231">
        <v>4.1681636699999998E-3</v>
      </c>
    </row>
    <row r="8525" spans="1:8">
      <c r="A8525" s="227" t="s">
        <v>131</v>
      </c>
      <c r="B8525" s="227" t="s">
        <v>110</v>
      </c>
      <c r="C8525" s="227" t="s">
        <v>118</v>
      </c>
      <c r="D8525" s="230">
        <v>818</v>
      </c>
      <c r="E8525" s="231">
        <v>5.9149317299999997E-3</v>
      </c>
      <c r="F8525" s="231">
        <v>8.7457812000000005E-4</v>
      </c>
      <c r="G8525" s="231">
        <v>1.4053159E-3</v>
      </c>
      <c r="H8525" s="231">
        <v>3.6350372099999998E-3</v>
      </c>
    </row>
    <row r="8526" spans="1:8">
      <c r="A8526" s="227" t="s">
        <v>132</v>
      </c>
      <c r="B8526" s="227" t="s">
        <v>108</v>
      </c>
      <c r="C8526" s="227" t="s">
        <v>116</v>
      </c>
      <c r="D8526" s="230">
        <v>934</v>
      </c>
      <c r="E8526" s="231">
        <v>5.6120749700000003E-3</v>
      </c>
      <c r="F8526" s="231">
        <v>7.3841081999999998E-4</v>
      </c>
      <c r="G8526" s="231">
        <v>1.3869059400000001E-3</v>
      </c>
      <c r="H8526" s="231">
        <v>3.4863240099999998E-3</v>
      </c>
    </row>
    <row r="8527" spans="1:8">
      <c r="A8527" s="227" t="s">
        <v>132</v>
      </c>
      <c r="B8527" s="227" t="s">
        <v>109</v>
      </c>
      <c r="C8527" s="227" t="s">
        <v>116</v>
      </c>
      <c r="D8527" s="230">
        <v>2501</v>
      </c>
      <c r="E8527" s="231">
        <v>6.9816931899999999E-3</v>
      </c>
      <c r="F8527" s="231">
        <v>6.7636346999999999E-4</v>
      </c>
      <c r="G8527" s="231">
        <v>1.5229322499999999E-3</v>
      </c>
      <c r="H8527" s="231">
        <v>4.7817398400000002E-3</v>
      </c>
    </row>
    <row r="8528" spans="1:8">
      <c r="A8528" s="227" t="s">
        <v>132</v>
      </c>
      <c r="B8528" s="227" t="s">
        <v>110</v>
      </c>
      <c r="C8528" s="227" t="s">
        <v>116</v>
      </c>
      <c r="D8528" s="230">
        <v>347</v>
      </c>
      <c r="E8528" s="231">
        <v>6.4439572300000001E-3</v>
      </c>
      <c r="F8528" s="231">
        <v>7.9537545000000001E-4</v>
      </c>
      <c r="G8528" s="231">
        <v>1.5839468099999999E-3</v>
      </c>
      <c r="H8528" s="231">
        <v>4.0640340799999999E-3</v>
      </c>
    </row>
    <row r="8529" spans="1:8">
      <c r="A8529" s="227" t="s">
        <v>132</v>
      </c>
      <c r="B8529" s="227" t="s">
        <v>108</v>
      </c>
      <c r="C8529" s="227" t="s">
        <v>117</v>
      </c>
      <c r="D8529" s="230">
        <v>5974</v>
      </c>
      <c r="E8529" s="231">
        <v>4.5995220699999997E-3</v>
      </c>
      <c r="F8529" s="231">
        <v>9.7129009000000005E-4</v>
      </c>
      <c r="G8529" s="231">
        <v>6.4053582999999996E-4</v>
      </c>
      <c r="H8529" s="231">
        <v>2.9876956700000002E-3</v>
      </c>
    </row>
    <row r="8530" spans="1:8">
      <c r="A8530" s="227" t="s">
        <v>132</v>
      </c>
      <c r="B8530" s="227" t="s">
        <v>109</v>
      </c>
      <c r="C8530" s="227" t="s">
        <v>117</v>
      </c>
      <c r="D8530" s="230">
        <v>7751</v>
      </c>
      <c r="E8530" s="231">
        <v>4.9760691599999999E-3</v>
      </c>
      <c r="F8530" s="231">
        <v>7.7296753E-4</v>
      </c>
      <c r="G8530" s="231">
        <v>6.6927868999999999E-4</v>
      </c>
      <c r="H8530" s="231">
        <v>3.5338224500000002E-3</v>
      </c>
    </row>
    <row r="8531" spans="1:8">
      <c r="A8531" s="227" t="s">
        <v>132</v>
      </c>
      <c r="B8531" s="227" t="s">
        <v>110</v>
      </c>
      <c r="C8531" s="227" t="s">
        <v>117</v>
      </c>
      <c r="D8531" s="230">
        <v>1306</v>
      </c>
      <c r="E8531" s="231">
        <v>4.7681017499999999E-3</v>
      </c>
      <c r="F8531" s="231">
        <v>9.0696937000000002E-4</v>
      </c>
      <c r="G8531" s="231">
        <v>6.9265403999999996E-4</v>
      </c>
      <c r="H8531" s="231">
        <v>3.1684778699999998E-3</v>
      </c>
    </row>
    <row r="8532" spans="1:8">
      <c r="A8532" s="227" t="s">
        <v>132</v>
      </c>
      <c r="B8532" s="227" t="s">
        <v>108</v>
      </c>
      <c r="C8532" s="227" t="s">
        <v>118</v>
      </c>
      <c r="D8532" s="230">
        <v>2144</v>
      </c>
      <c r="E8532" s="231">
        <v>5.5880480199999999E-3</v>
      </c>
      <c r="F8532" s="231">
        <v>9.5673948999999996E-4</v>
      </c>
      <c r="G8532" s="231">
        <v>1.0646040299999999E-3</v>
      </c>
      <c r="H8532" s="231">
        <v>3.56670399E-3</v>
      </c>
    </row>
    <row r="8533" spans="1:8">
      <c r="A8533" s="227" t="s">
        <v>132</v>
      </c>
      <c r="B8533" s="227" t="s">
        <v>109</v>
      </c>
      <c r="C8533" s="227" t="s">
        <v>118</v>
      </c>
      <c r="D8533" s="230">
        <v>4666</v>
      </c>
      <c r="E8533" s="231">
        <v>6.5015188299999997E-3</v>
      </c>
      <c r="F8533" s="231">
        <v>7.9427988999999997E-4</v>
      </c>
      <c r="G8533" s="231">
        <v>1.2853966799999999E-3</v>
      </c>
      <c r="H8533" s="231">
        <v>4.4218417699999997E-3</v>
      </c>
    </row>
    <row r="8534" spans="1:8">
      <c r="A8534" s="227" t="s">
        <v>132</v>
      </c>
      <c r="B8534" s="227" t="s">
        <v>110</v>
      </c>
      <c r="C8534" s="227" t="s">
        <v>118</v>
      </c>
      <c r="D8534" s="230">
        <v>783</v>
      </c>
      <c r="E8534" s="231">
        <v>5.8956675299999999E-3</v>
      </c>
      <c r="F8534" s="231">
        <v>8.5846198999999998E-4</v>
      </c>
      <c r="G8534" s="231">
        <v>1.3356745199999999E-3</v>
      </c>
      <c r="H8534" s="231">
        <v>3.7015305500000002E-3</v>
      </c>
    </row>
    <row r="8535" spans="1:8">
      <c r="A8535" s="227" t="s">
        <v>133</v>
      </c>
      <c r="B8535" s="227" t="s">
        <v>108</v>
      </c>
      <c r="C8535" s="227" t="s">
        <v>116</v>
      </c>
      <c r="D8535" s="230">
        <v>851</v>
      </c>
      <c r="E8535" s="231">
        <v>5.5643956799999996E-3</v>
      </c>
      <c r="F8535" s="231">
        <v>8.3257147000000001E-4</v>
      </c>
      <c r="G8535" s="231">
        <v>1.187546E-3</v>
      </c>
      <c r="H8535" s="231">
        <v>3.54391052E-3</v>
      </c>
    </row>
    <row r="8536" spans="1:8">
      <c r="A8536" s="227" t="s">
        <v>133</v>
      </c>
      <c r="B8536" s="227" t="s">
        <v>109</v>
      </c>
      <c r="C8536" s="227" t="s">
        <v>116</v>
      </c>
      <c r="D8536" s="230">
        <v>2421</v>
      </c>
      <c r="E8536" s="231">
        <v>6.9992692699999996E-3</v>
      </c>
      <c r="F8536" s="231">
        <v>7.0609955000000004E-4</v>
      </c>
      <c r="G8536" s="231">
        <v>1.5366744099999999E-3</v>
      </c>
      <c r="H8536" s="231">
        <v>4.7558494300000004E-3</v>
      </c>
    </row>
    <row r="8537" spans="1:8">
      <c r="A8537" s="227" t="s">
        <v>133</v>
      </c>
      <c r="B8537" s="227" t="s">
        <v>110</v>
      </c>
      <c r="C8537" s="227" t="s">
        <v>116</v>
      </c>
      <c r="D8537" s="230">
        <v>409</v>
      </c>
      <c r="E8537" s="231">
        <v>6.3776824499999999E-3</v>
      </c>
      <c r="F8537" s="231">
        <v>7.6176626999999999E-4</v>
      </c>
      <c r="G8537" s="231">
        <v>1.54048355E-3</v>
      </c>
      <c r="H8537" s="231">
        <v>4.0747529899999996E-3</v>
      </c>
    </row>
    <row r="8538" spans="1:8">
      <c r="A8538" s="227" t="s">
        <v>133</v>
      </c>
      <c r="B8538" s="227" t="s">
        <v>108</v>
      </c>
      <c r="C8538" s="227" t="s">
        <v>117</v>
      </c>
      <c r="D8538" s="230">
        <v>6001</v>
      </c>
      <c r="E8538" s="231">
        <v>4.72165109E-3</v>
      </c>
      <c r="F8538" s="231">
        <v>1.02721668E-3</v>
      </c>
      <c r="G8538" s="231">
        <v>6.3690364000000001E-4</v>
      </c>
      <c r="H8538" s="231">
        <v>3.0566797400000002E-3</v>
      </c>
    </row>
    <row r="8539" spans="1:8">
      <c r="A8539" s="227" t="s">
        <v>133</v>
      </c>
      <c r="B8539" s="227" t="s">
        <v>109</v>
      </c>
      <c r="C8539" s="227" t="s">
        <v>117</v>
      </c>
      <c r="D8539" s="230">
        <v>7441</v>
      </c>
      <c r="E8539" s="231">
        <v>5.0520403200000003E-3</v>
      </c>
      <c r="F8539" s="231">
        <v>8.2711597000000004E-4</v>
      </c>
      <c r="G8539" s="231">
        <v>6.6244711999999999E-4</v>
      </c>
      <c r="H8539" s="231">
        <v>3.5613521500000001E-3</v>
      </c>
    </row>
    <row r="8540" spans="1:8">
      <c r="A8540" s="227" t="s">
        <v>133</v>
      </c>
      <c r="B8540" s="227" t="s">
        <v>110</v>
      </c>
      <c r="C8540" s="227" t="s">
        <v>117</v>
      </c>
      <c r="D8540" s="230">
        <v>1292</v>
      </c>
      <c r="E8540" s="231">
        <v>4.84219101E-3</v>
      </c>
      <c r="F8540" s="231">
        <v>9.3822538E-4</v>
      </c>
      <c r="G8540" s="231">
        <v>6.7905391000000004E-4</v>
      </c>
      <c r="H8540" s="231">
        <v>3.22379147E-3</v>
      </c>
    </row>
    <row r="8541" spans="1:8">
      <c r="A8541" s="227" t="s">
        <v>133</v>
      </c>
      <c r="B8541" s="227" t="s">
        <v>108</v>
      </c>
      <c r="C8541" s="227" t="s">
        <v>118</v>
      </c>
      <c r="D8541" s="230">
        <v>2180</v>
      </c>
      <c r="E8541" s="231">
        <v>5.6046654899999998E-3</v>
      </c>
      <c r="F8541" s="231">
        <v>1.01698923E-3</v>
      </c>
      <c r="G8541" s="231">
        <v>1.0216931800000001E-3</v>
      </c>
      <c r="H8541" s="231">
        <v>3.5655897199999998E-3</v>
      </c>
    </row>
    <row r="8542" spans="1:8">
      <c r="A8542" s="227" t="s">
        <v>133</v>
      </c>
      <c r="B8542" s="227" t="s">
        <v>109</v>
      </c>
      <c r="C8542" s="227" t="s">
        <v>118</v>
      </c>
      <c r="D8542" s="230">
        <v>4655</v>
      </c>
      <c r="E8542" s="231">
        <v>6.73524064E-3</v>
      </c>
      <c r="F8542" s="231">
        <v>8.4970586999999996E-4</v>
      </c>
      <c r="G8542" s="231">
        <v>1.2594231199999999E-3</v>
      </c>
      <c r="H8542" s="231">
        <v>4.6254100099999999E-3</v>
      </c>
    </row>
    <row r="8543" spans="1:8">
      <c r="A8543" s="227" t="s">
        <v>133</v>
      </c>
      <c r="B8543" s="227" t="s">
        <v>110</v>
      </c>
      <c r="C8543" s="227" t="s">
        <v>118</v>
      </c>
      <c r="D8543" s="230">
        <v>796</v>
      </c>
      <c r="E8543" s="231">
        <v>6.1151676099999996E-3</v>
      </c>
      <c r="F8543" s="231">
        <v>9.2198526999999995E-4</v>
      </c>
      <c r="G8543" s="231">
        <v>1.2626788900000001E-3</v>
      </c>
      <c r="H8543" s="231">
        <v>3.9298341199999996E-3</v>
      </c>
    </row>
    <row r="8544" spans="1:8">
      <c r="A8544" s="227" t="s">
        <v>134</v>
      </c>
      <c r="B8544" s="227" t="s">
        <v>108</v>
      </c>
      <c r="C8544" s="227" t="s">
        <v>116</v>
      </c>
      <c r="D8544" s="230">
        <v>859</v>
      </c>
      <c r="E8544" s="231">
        <v>5.5545717100000001E-3</v>
      </c>
      <c r="F8544" s="231">
        <v>7.6231221000000004E-4</v>
      </c>
      <c r="G8544" s="231">
        <v>1.3551095999999999E-3</v>
      </c>
      <c r="H8544" s="231">
        <v>3.4365700600000001E-3</v>
      </c>
    </row>
    <row r="8545" spans="1:8">
      <c r="A8545" s="227" t="s">
        <v>134</v>
      </c>
      <c r="B8545" s="227" t="s">
        <v>109</v>
      </c>
      <c r="C8545" s="227" t="s">
        <v>116</v>
      </c>
      <c r="D8545" s="230">
        <v>2395</v>
      </c>
      <c r="E8545" s="231">
        <v>7.0890403899999998E-3</v>
      </c>
      <c r="F8545" s="231">
        <v>6.9202789999999999E-4</v>
      </c>
      <c r="G8545" s="231">
        <v>1.5014592E-3</v>
      </c>
      <c r="H8545" s="231">
        <v>4.8948520800000004E-3</v>
      </c>
    </row>
    <row r="8546" spans="1:8">
      <c r="A8546" s="227" t="s">
        <v>134</v>
      </c>
      <c r="B8546" s="227" t="s">
        <v>110</v>
      </c>
      <c r="C8546" s="227" t="s">
        <v>116</v>
      </c>
      <c r="D8546" s="230">
        <v>393</v>
      </c>
      <c r="E8546" s="231">
        <v>6.6096501200000003E-3</v>
      </c>
      <c r="F8546" s="231">
        <v>7.9113043000000004E-4</v>
      </c>
      <c r="G8546" s="231">
        <v>1.6531191799999999E-3</v>
      </c>
      <c r="H8546" s="231">
        <v>4.1648405100000001E-3</v>
      </c>
    </row>
    <row r="8547" spans="1:8">
      <c r="A8547" s="227" t="s">
        <v>134</v>
      </c>
      <c r="B8547" s="227" t="s">
        <v>108</v>
      </c>
      <c r="C8547" s="227" t="s">
        <v>117</v>
      </c>
      <c r="D8547" s="230">
        <v>5661</v>
      </c>
      <c r="E8547" s="231">
        <v>4.68764083E-3</v>
      </c>
      <c r="F8547" s="231">
        <v>1.01520206E-3</v>
      </c>
      <c r="G8547" s="231">
        <v>6.3376670000000004E-4</v>
      </c>
      <c r="H8547" s="231">
        <v>3.0377086300000002E-3</v>
      </c>
    </row>
    <row r="8548" spans="1:8">
      <c r="A8548" s="227" t="s">
        <v>134</v>
      </c>
      <c r="B8548" s="227" t="s">
        <v>109</v>
      </c>
      <c r="C8548" s="227" t="s">
        <v>117</v>
      </c>
      <c r="D8548" s="230">
        <v>6922</v>
      </c>
      <c r="E8548" s="231">
        <v>5.05668631E-3</v>
      </c>
      <c r="F8548" s="231">
        <v>8.3123799000000003E-4</v>
      </c>
      <c r="G8548" s="231">
        <v>6.5349185000000004E-4</v>
      </c>
      <c r="H8548" s="231">
        <v>3.5706417399999999E-3</v>
      </c>
    </row>
    <row r="8549" spans="1:8">
      <c r="A8549" s="227" t="s">
        <v>134</v>
      </c>
      <c r="B8549" s="227" t="s">
        <v>110</v>
      </c>
      <c r="C8549" s="227" t="s">
        <v>117</v>
      </c>
      <c r="D8549" s="230">
        <v>1343</v>
      </c>
      <c r="E8549" s="231">
        <v>4.8975567099999997E-3</v>
      </c>
      <c r="F8549" s="231">
        <v>9.5095259000000005E-4</v>
      </c>
      <c r="G8549" s="231">
        <v>6.9029029000000001E-4</v>
      </c>
      <c r="H8549" s="231">
        <v>3.25452941E-3</v>
      </c>
    </row>
    <row r="8550" spans="1:8">
      <c r="A8550" s="227" t="s">
        <v>134</v>
      </c>
      <c r="B8550" s="227" t="s">
        <v>108</v>
      </c>
      <c r="C8550" s="227" t="s">
        <v>118</v>
      </c>
      <c r="D8550" s="230">
        <v>2021</v>
      </c>
      <c r="E8550" s="231">
        <v>5.6108829299999999E-3</v>
      </c>
      <c r="F8550" s="231">
        <v>9.9839966000000004E-4</v>
      </c>
      <c r="G8550" s="231">
        <v>1.0198010999999999E-3</v>
      </c>
      <c r="H8550" s="231">
        <v>3.59220637E-3</v>
      </c>
    </row>
    <row r="8551" spans="1:8">
      <c r="A8551" s="227" t="s">
        <v>134</v>
      </c>
      <c r="B8551" s="227" t="s">
        <v>109</v>
      </c>
      <c r="C8551" s="227" t="s">
        <v>118</v>
      </c>
      <c r="D8551" s="230">
        <v>4395</v>
      </c>
      <c r="E8551" s="231">
        <v>6.6627926000000001E-3</v>
      </c>
      <c r="F8551" s="231">
        <v>8.7647976999999995E-4</v>
      </c>
      <c r="G8551" s="231">
        <v>1.16071216E-3</v>
      </c>
      <c r="H8551" s="231">
        <v>4.6247943500000001E-3</v>
      </c>
    </row>
    <row r="8552" spans="1:8">
      <c r="A8552" s="227" t="s">
        <v>134</v>
      </c>
      <c r="B8552" s="227" t="s">
        <v>110</v>
      </c>
      <c r="C8552" s="227" t="s">
        <v>118</v>
      </c>
      <c r="D8552" s="230">
        <v>788</v>
      </c>
      <c r="E8552" s="231">
        <v>6.2074341999999996E-3</v>
      </c>
      <c r="F8552" s="231">
        <v>9.4152424000000002E-4</v>
      </c>
      <c r="G8552" s="231">
        <v>1.2300388900000001E-3</v>
      </c>
      <c r="H8552" s="231">
        <v>4.0350186700000004E-3</v>
      </c>
    </row>
    <row r="8553" spans="1:8">
      <c r="A8553" s="227" t="s">
        <v>135</v>
      </c>
      <c r="B8553" s="227" t="s">
        <v>108</v>
      </c>
      <c r="C8553" s="227" t="s">
        <v>116</v>
      </c>
      <c r="D8553" s="230">
        <v>830</v>
      </c>
      <c r="E8553" s="231">
        <v>5.7258894399999996E-3</v>
      </c>
      <c r="F8553" s="231">
        <v>7.7855842999999996E-4</v>
      </c>
      <c r="G8553" s="231">
        <v>1.3626169E-3</v>
      </c>
      <c r="H8553" s="231">
        <v>3.5843371099999999E-3</v>
      </c>
    </row>
    <row r="8554" spans="1:8">
      <c r="A8554" s="227" t="s">
        <v>135</v>
      </c>
      <c r="B8554" s="227" t="s">
        <v>109</v>
      </c>
      <c r="C8554" s="227" t="s">
        <v>116</v>
      </c>
      <c r="D8554" s="230">
        <v>2273</v>
      </c>
      <c r="E8554" s="231">
        <v>7.2596225799999997E-3</v>
      </c>
      <c r="F8554" s="231">
        <v>7.1241890000000002E-4</v>
      </c>
      <c r="G8554" s="231">
        <v>1.53498777E-3</v>
      </c>
      <c r="H8554" s="231">
        <v>5.0115738400000002E-3</v>
      </c>
    </row>
    <row r="8555" spans="1:8">
      <c r="A8555" s="227" t="s">
        <v>135</v>
      </c>
      <c r="B8555" s="227" t="s">
        <v>110</v>
      </c>
      <c r="C8555" s="227" t="s">
        <v>116</v>
      </c>
      <c r="D8555" s="230">
        <v>371</v>
      </c>
      <c r="E8555" s="231">
        <v>6.9724278699999998E-3</v>
      </c>
      <c r="F8555" s="231">
        <v>8.1115205999999997E-4</v>
      </c>
      <c r="G8555" s="231">
        <v>1.67593194E-3</v>
      </c>
      <c r="H8555" s="231">
        <v>4.4846258999999998E-3</v>
      </c>
    </row>
    <row r="8556" spans="1:8">
      <c r="A8556" s="227" t="s">
        <v>135</v>
      </c>
      <c r="B8556" s="227" t="s">
        <v>108</v>
      </c>
      <c r="C8556" s="227" t="s">
        <v>117</v>
      </c>
      <c r="D8556" s="230">
        <v>5675</v>
      </c>
      <c r="E8556" s="231">
        <v>4.7637601599999999E-3</v>
      </c>
      <c r="F8556" s="231">
        <v>1.0272574600000001E-3</v>
      </c>
      <c r="G8556" s="231">
        <v>6.3452414999999997E-4</v>
      </c>
      <c r="H8556" s="231">
        <v>3.1009562799999999E-3</v>
      </c>
    </row>
    <row r="8557" spans="1:8">
      <c r="A8557" s="227" t="s">
        <v>135</v>
      </c>
      <c r="B8557" s="227" t="s">
        <v>109</v>
      </c>
      <c r="C8557" s="227" t="s">
        <v>117</v>
      </c>
      <c r="D8557" s="230">
        <v>7001</v>
      </c>
      <c r="E8557" s="231">
        <v>5.1136177900000003E-3</v>
      </c>
      <c r="F8557" s="231">
        <v>8.2622100999999999E-4</v>
      </c>
      <c r="G8557" s="231">
        <v>6.6058329999999995E-4</v>
      </c>
      <c r="H8557" s="231">
        <v>3.6254143800000002E-3</v>
      </c>
    </row>
    <row r="8558" spans="1:8">
      <c r="A8558" s="227" t="s">
        <v>135</v>
      </c>
      <c r="B8558" s="227" t="s">
        <v>110</v>
      </c>
      <c r="C8558" s="227" t="s">
        <v>117</v>
      </c>
      <c r="D8558" s="230">
        <v>1287</v>
      </c>
      <c r="E8558" s="231">
        <v>4.83597526E-3</v>
      </c>
      <c r="F8558" s="231">
        <v>9.5173578000000002E-4</v>
      </c>
      <c r="G8558" s="231">
        <v>7.0322142999999998E-4</v>
      </c>
      <c r="H8558" s="231">
        <v>3.1791559899999999E-3</v>
      </c>
    </row>
    <row r="8559" spans="1:8">
      <c r="A8559" s="227" t="s">
        <v>135</v>
      </c>
      <c r="B8559" s="227" t="s">
        <v>108</v>
      </c>
      <c r="C8559" s="227" t="s">
        <v>118</v>
      </c>
      <c r="D8559" s="230">
        <v>2029</v>
      </c>
      <c r="E8559" s="231">
        <v>5.67857477E-3</v>
      </c>
      <c r="F8559" s="231">
        <v>9.8136030999999998E-4</v>
      </c>
      <c r="G8559" s="231">
        <v>9.8198778000000006E-4</v>
      </c>
      <c r="H8559" s="231">
        <v>3.7146557599999999E-3</v>
      </c>
    </row>
    <row r="8560" spans="1:8">
      <c r="A8560" s="227" t="s">
        <v>135</v>
      </c>
      <c r="B8560" s="227" t="s">
        <v>109</v>
      </c>
      <c r="C8560" s="227" t="s">
        <v>118</v>
      </c>
      <c r="D8560" s="230">
        <v>4324</v>
      </c>
      <c r="E8560" s="231">
        <v>6.6905506699999999E-3</v>
      </c>
      <c r="F8560" s="231">
        <v>8.5699517000000002E-4</v>
      </c>
      <c r="G8560" s="231">
        <v>1.1639356500000001E-3</v>
      </c>
      <c r="H8560" s="231">
        <v>4.6687654999999998E-3</v>
      </c>
    </row>
    <row r="8561" spans="1:8">
      <c r="A8561" s="227" t="s">
        <v>135</v>
      </c>
      <c r="B8561" s="227" t="s">
        <v>110</v>
      </c>
      <c r="C8561" s="227" t="s">
        <v>118</v>
      </c>
      <c r="D8561" s="230">
        <v>797</v>
      </c>
      <c r="E8561" s="231">
        <v>6.1956437400000003E-3</v>
      </c>
      <c r="F8561" s="231">
        <v>9.5575398000000004E-4</v>
      </c>
      <c r="G8561" s="231">
        <v>1.17714264E-3</v>
      </c>
      <c r="H8561" s="231">
        <v>4.0621366999999999E-3</v>
      </c>
    </row>
    <row r="8562" spans="1:8">
      <c r="A8562" s="227" t="s">
        <v>136</v>
      </c>
      <c r="B8562" s="227" t="s">
        <v>108</v>
      </c>
      <c r="C8562" s="227" t="s">
        <v>116</v>
      </c>
      <c r="D8562" s="230">
        <v>403</v>
      </c>
      <c r="E8562" s="231">
        <v>5.7218715800000002E-3</v>
      </c>
      <c r="F8562" s="231">
        <v>8.0352196999999999E-4</v>
      </c>
      <c r="G8562" s="231">
        <v>1.4010371199999999E-3</v>
      </c>
      <c r="H8562" s="231">
        <v>3.51699613E-3</v>
      </c>
    </row>
    <row r="8563" spans="1:8">
      <c r="A8563" s="227" t="s">
        <v>136</v>
      </c>
      <c r="B8563" s="227" t="s">
        <v>109</v>
      </c>
      <c r="C8563" s="227" t="s">
        <v>116</v>
      </c>
      <c r="D8563" s="230">
        <v>1155</v>
      </c>
      <c r="E8563" s="231">
        <v>7.2385860199999999E-3</v>
      </c>
      <c r="F8563" s="231">
        <v>7.4159225999999995E-4</v>
      </c>
      <c r="G8563" s="231">
        <v>1.50563147E-3</v>
      </c>
      <c r="H8563" s="231">
        <v>4.9905601300000001E-3</v>
      </c>
    </row>
    <row r="8564" spans="1:8">
      <c r="A8564" s="227" t="s">
        <v>136</v>
      </c>
      <c r="B8564" s="227" t="s">
        <v>110</v>
      </c>
      <c r="C8564" s="227" t="s">
        <v>116</v>
      </c>
      <c r="D8564" s="230">
        <v>189</v>
      </c>
      <c r="E8564" s="231">
        <v>6.7774468299999996E-3</v>
      </c>
      <c r="F8564" s="231">
        <v>8.4913263000000003E-4</v>
      </c>
      <c r="G8564" s="231">
        <v>1.54204611E-3</v>
      </c>
      <c r="H8564" s="231">
        <v>4.3854715299999998E-3</v>
      </c>
    </row>
    <row r="8565" spans="1:8">
      <c r="A8565" s="227" t="s">
        <v>136</v>
      </c>
      <c r="B8565" s="227" t="s">
        <v>108</v>
      </c>
      <c r="C8565" s="227" t="s">
        <v>117</v>
      </c>
      <c r="D8565" s="230">
        <v>2846</v>
      </c>
      <c r="E8565" s="231">
        <v>4.8832911200000001E-3</v>
      </c>
      <c r="F8565" s="231">
        <v>1.07769815E-3</v>
      </c>
      <c r="G8565" s="231">
        <v>6.3406056000000002E-4</v>
      </c>
      <c r="H8565" s="231">
        <v>3.17051523E-3</v>
      </c>
    </row>
    <row r="8566" spans="1:8">
      <c r="A8566" s="227" t="s">
        <v>136</v>
      </c>
      <c r="B8566" s="227" t="s">
        <v>109</v>
      </c>
      <c r="C8566" s="227" t="s">
        <v>117</v>
      </c>
      <c r="D8566" s="230">
        <v>3820</v>
      </c>
      <c r="E8566" s="231">
        <v>5.2893970600000001E-3</v>
      </c>
      <c r="F8566" s="231">
        <v>8.4712804999999996E-4</v>
      </c>
      <c r="G8566" s="231">
        <v>6.7245043999999998E-4</v>
      </c>
      <c r="H8566" s="231">
        <v>3.7683486000000001E-3</v>
      </c>
    </row>
    <row r="8567" spans="1:8">
      <c r="A8567" s="227" t="s">
        <v>136</v>
      </c>
      <c r="B8567" s="227" t="s">
        <v>110</v>
      </c>
      <c r="C8567" s="227" t="s">
        <v>117</v>
      </c>
      <c r="D8567" s="230">
        <v>582</v>
      </c>
      <c r="E8567" s="231">
        <v>5.05196377E-3</v>
      </c>
      <c r="F8567" s="231">
        <v>9.4199416000000005E-4</v>
      </c>
      <c r="G8567" s="231">
        <v>6.5944357000000001E-4</v>
      </c>
      <c r="H8567" s="231">
        <v>3.44883519E-3</v>
      </c>
    </row>
    <row r="8568" spans="1:8">
      <c r="A8568" s="227" t="s">
        <v>136</v>
      </c>
      <c r="B8568" s="227" t="s">
        <v>108</v>
      </c>
      <c r="C8568" s="227" t="s">
        <v>118</v>
      </c>
      <c r="D8568" s="230">
        <v>1016</v>
      </c>
      <c r="E8568" s="231">
        <v>5.7702908400000001E-3</v>
      </c>
      <c r="F8568" s="231">
        <v>1.0119452000000001E-3</v>
      </c>
      <c r="G8568" s="231">
        <v>1.02609382E-3</v>
      </c>
      <c r="H8568" s="231">
        <v>3.7317728799999999E-3</v>
      </c>
    </row>
    <row r="8569" spans="1:8">
      <c r="A8569" s="227" t="s">
        <v>136</v>
      </c>
      <c r="B8569" s="227" t="s">
        <v>109</v>
      </c>
      <c r="C8569" s="227" t="s">
        <v>118</v>
      </c>
      <c r="D8569" s="230">
        <v>2320</v>
      </c>
      <c r="E8569" s="231">
        <v>6.6791983600000002E-3</v>
      </c>
      <c r="F8569" s="231">
        <v>8.6917780999999996E-4</v>
      </c>
      <c r="G8569" s="231">
        <v>1.1607796199999999E-3</v>
      </c>
      <c r="H8569" s="231">
        <v>4.6484671999999999E-3</v>
      </c>
    </row>
    <row r="8570" spans="1:8">
      <c r="A8570" s="227" t="s">
        <v>136</v>
      </c>
      <c r="B8570" s="227" t="s">
        <v>110</v>
      </c>
      <c r="C8570" s="227" t="s">
        <v>118</v>
      </c>
      <c r="D8570" s="230">
        <v>396</v>
      </c>
      <c r="E8570" s="231">
        <v>6.3493439000000002E-3</v>
      </c>
      <c r="F8570" s="231">
        <v>9.1183805999999997E-4</v>
      </c>
      <c r="G8570" s="231">
        <v>1.11733632E-3</v>
      </c>
      <c r="H8570" s="231">
        <v>4.3194383600000004E-3</v>
      </c>
    </row>
    <row r="8571" spans="1:8">
      <c r="A8571" s="227" t="s">
        <v>121</v>
      </c>
      <c r="B8571" s="227" t="s">
        <v>111</v>
      </c>
      <c r="C8571" s="227" t="s">
        <v>116</v>
      </c>
      <c r="D8571" s="230">
        <v>2913</v>
      </c>
      <c r="E8571" s="231">
        <v>6.6539559999999999E-3</v>
      </c>
      <c r="F8571" s="231">
        <v>8.2930421999999999E-4</v>
      </c>
      <c r="G8571" s="231">
        <v>1.84334091E-3</v>
      </c>
      <c r="H8571" s="231">
        <v>3.9813103900000002E-3</v>
      </c>
    </row>
    <row r="8572" spans="1:8">
      <c r="A8572" s="227" t="s">
        <v>121</v>
      </c>
      <c r="B8572" s="227" t="s">
        <v>111</v>
      </c>
      <c r="C8572" s="227" t="s">
        <v>117</v>
      </c>
      <c r="D8572" s="230">
        <v>9225</v>
      </c>
      <c r="E8572" s="231">
        <v>4.9477050200000001E-3</v>
      </c>
      <c r="F8572" s="231">
        <v>9.4035658000000001E-4</v>
      </c>
      <c r="G8572" s="231">
        <v>9.1203805000000002E-4</v>
      </c>
      <c r="H8572" s="231">
        <v>3.0953099099999999E-3</v>
      </c>
    </row>
    <row r="8573" spans="1:8">
      <c r="A8573" s="227" t="s">
        <v>121</v>
      </c>
      <c r="B8573" s="227" t="s">
        <v>111</v>
      </c>
      <c r="C8573" s="227" t="s">
        <v>118</v>
      </c>
      <c r="D8573" s="230">
        <v>5129</v>
      </c>
      <c r="E8573" s="231">
        <v>5.80392515E-3</v>
      </c>
      <c r="F8573" s="231">
        <v>7.3984237999999999E-4</v>
      </c>
      <c r="G8573" s="231">
        <v>1.54677581E-3</v>
      </c>
      <c r="H8573" s="231">
        <v>3.5173064900000002E-3</v>
      </c>
    </row>
    <row r="8574" spans="1:8">
      <c r="A8574" s="227" t="s">
        <v>121</v>
      </c>
      <c r="B8574" s="227" t="s">
        <v>112</v>
      </c>
      <c r="C8574" s="227" t="s">
        <v>116</v>
      </c>
      <c r="D8574" s="230">
        <v>418</v>
      </c>
      <c r="E8574" s="231">
        <v>5.9592634600000001E-3</v>
      </c>
      <c r="F8574" s="231">
        <v>7.8554156999999995E-4</v>
      </c>
      <c r="G8574" s="231">
        <v>1.8228333599999999E-3</v>
      </c>
      <c r="H8574" s="231">
        <v>3.3508880300000001E-3</v>
      </c>
    </row>
    <row r="8575" spans="1:8">
      <c r="A8575" s="227" t="s">
        <v>121</v>
      </c>
      <c r="B8575" s="227" t="s">
        <v>112</v>
      </c>
      <c r="C8575" s="227" t="s">
        <v>117</v>
      </c>
      <c r="D8575" s="230">
        <v>1493</v>
      </c>
      <c r="E8575" s="231">
        <v>4.6430174899999999E-3</v>
      </c>
      <c r="F8575" s="231">
        <v>9.2818934E-4</v>
      </c>
      <c r="G8575" s="231">
        <v>8.9570750999999995E-4</v>
      </c>
      <c r="H8575" s="231">
        <v>2.8191201599999998E-3</v>
      </c>
    </row>
    <row r="8576" spans="1:8">
      <c r="A8576" s="227" t="s">
        <v>121</v>
      </c>
      <c r="B8576" s="227" t="s">
        <v>112</v>
      </c>
      <c r="C8576" s="227" t="s">
        <v>118</v>
      </c>
      <c r="D8576" s="230">
        <v>865</v>
      </c>
      <c r="E8576" s="231">
        <v>5.7110894599999998E-3</v>
      </c>
      <c r="F8576" s="231">
        <v>7.0864083999999997E-4</v>
      </c>
      <c r="G8576" s="231">
        <v>1.61243553E-3</v>
      </c>
      <c r="H8576" s="231">
        <v>3.3900126100000001E-3</v>
      </c>
    </row>
    <row r="8577" spans="1:8">
      <c r="A8577" s="227" t="s">
        <v>122</v>
      </c>
      <c r="B8577" s="227" t="s">
        <v>111</v>
      </c>
      <c r="C8577" s="227" t="s">
        <v>116</v>
      </c>
      <c r="D8577" s="230">
        <v>2817</v>
      </c>
      <c r="E8577" s="231">
        <v>6.6249841399999999E-3</v>
      </c>
      <c r="F8577" s="231">
        <v>8.0106372999999998E-4</v>
      </c>
      <c r="G8577" s="231">
        <v>1.8833567600000001E-3</v>
      </c>
      <c r="H8577" s="231">
        <v>3.9405631700000004E-3</v>
      </c>
    </row>
    <row r="8578" spans="1:8">
      <c r="A8578" s="227" t="s">
        <v>122</v>
      </c>
      <c r="B8578" s="227" t="s">
        <v>111</v>
      </c>
      <c r="C8578" s="227" t="s">
        <v>117</v>
      </c>
      <c r="D8578" s="230">
        <v>9117</v>
      </c>
      <c r="E8578" s="231">
        <v>4.8847757099999998E-3</v>
      </c>
      <c r="F8578" s="231">
        <v>9.1821852000000003E-4</v>
      </c>
      <c r="G8578" s="231">
        <v>8.8587408000000004E-4</v>
      </c>
      <c r="H8578" s="231">
        <v>3.0806826200000001E-3</v>
      </c>
    </row>
    <row r="8579" spans="1:8">
      <c r="A8579" s="227" t="s">
        <v>122</v>
      </c>
      <c r="B8579" s="227" t="s">
        <v>111</v>
      </c>
      <c r="C8579" s="227" t="s">
        <v>118</v>
      </c>
      <c r="D8579" s="230">
        <v>5125</v>
      </c>
      <c r="E8579" s="231">
        <v>5.8210273099999999E-3</v>
      </c>
      <c r="F8579" s="231">
        <v>7.2216326E-4</v>
      </c>
      <c r="G8579" s="231">
        <v>1.4746248699999999E-3</v>
      </c>
      <c r="H8579" s="231">
        <v>3.6242386999999999E-3</v>
      </c>
    </row>
    <row r="8580" spans="1:8">
      <c r="A8580" s="227" t="s">
        <v>122</v>
      </c>
      <c r="B8580" s="227" t="s">
        <v>112</v>
      </c>
      <c r="C8580" s="227" t="s">
        <v>116</v>
      </c>
      <c r="D8580" s="230">
        <v>468</v>
      </c>
      <c r="E8580" s="231">
        <v>6.2043217300000002E-3</v>
      </c>
      <c r="F8580" s="231">
        <v>8.3402556E-4</v>
      </c>
      <c r="G8580" s="231">
        <v>1.9718708099999999E-3</v>
      </c>
      <c r="H8580" s="231">
        <v>3.3984249E-3</v>
      </c>
    </row>
    <row r="8581" spans="1:8">
      <c r="A8581" s="227" t="s">
        <v>122</v>
      </c>
      <c r="B8581" s="227" t="s">
        <v>112</v>
      </c>
      <c r="C8581" s="227" t="s">
        <v>117</v>
      </c>
      <c r="D8581" s="230">
        <v>1274</v>
      </c>
      <c r="E8581" s="231">
        <v>4.5760288800000002E-3</v>
      </c>
      <c r="F8581" s="231">
        <v>9.4066129E-4</v>
      </c>
      <c r="G8581" s="231">
        <v>8.4018305000000001E-4</v>
      </c>
      <c r="H8581" s="231">
        <v>2.7951840800000002E-3</v>
      </c>
    </row>
    <row r="8582" spans="1:8">
      <c r="A8582" s="227" t="s">
        <v>122</v>
      </c>
      <c r="B8582" s="227" t="s">
        <v>112</v>
      </c>
      <c r="C8582" s="227" t="s">
        <v>118</v>
      </c>
      <c r="D8582" s="230">
        <v>785</v>
      </c>
      <c r="E8582" s="231">
        <v>5.6845362099999996E-3</v>
      </c>
      <c r="F8582" s="231">
        <v>7.1303643999999998E-4</v>
      </c>
      <c r="G8582" s="231">
        <v>1.54300812E-3</v>
      </c>
      <c r="H8582" s="231">
        <v>3.4284911499999999E-3</v>
      </c>
    </row>
    <row r="8583" spans="1:8">
      <c r="A8583" s="227" t="s">
        <v>123</v>
      </c>
      <c r="B8583" s="227" t="s">
        <v>111</v>
      </c>
      <c r="C8583" s="227" t="s">
        <v>116</v>
      </c>
      <c r="D8583" s="230">
        <v>2390</v>
      </c>
      <c r="E8583" s="231">
        <v>6.6261813900000003E-3</v>
      </c>
      <c r="F8583" s="231">
        <v>8.4253424000000005E-4</v>
      </c>
      <c r="G8583" s="231">
        <v>1.88572636E-3</v>
      </c>
      <c r="H8583" s="231">
        <v>3.89750867E-3</v>
      </c>
    </row>
    <row r="8584" spans="1:8">
      <c r="A8584" s="227" t="s">
        <v>123</v>
      </c>
      <c r="B8584" s="227" t="s">
        <v>111</v>
      </c>
      <c r="C8584" s="227" t="s">
        <v>117</v>
      </c>
      <c r="D8584" s="230">
        <v>7286</v>
      </c>
      <c r="E8584" s="231">
        <v>4.8490507100000003E-3</v>
      </c>
      <c r="F8584" s="231">
        <v>9.3179055999999998E-4</v>
      </c>
      <c r="G8584" s="231">
        <v>8.5874013999999996E-4</v>
      </c>
      <c r="H8584" s="231">
        <v>3.0585195200000001E-3</v>
      </c>
    </row>
    <row r="8585" spans="1:8">
      <c r="A8585" s="227" t="s">
        <v>123</v>
      </c>
      <c r="B8585" s="227" t="s">
        <v>111</v>
      </c>
      <c r="C8585" s="227" t="s">
        <v>118</v>
      </c>
      <c r="D8585" s="230">
        <v>4009</v>
      </c>
      <c r="E8585" s="231">
        <v>5.8581990199999996E-3</v>
      </c>
      <c r="F8585" s="231">
        <v>7.2453564000000005E-4</v>
      </c>
      <c r="G8585" s="231">
        <v>1.4508355000000001E-3</v>
      </c>
      <c r="H8585" s="231">
        <v>3.6828274000000002E-3</v>
      </c>
    </row>
    <row r="8586" spans="1:8">
      <c r="A8586" s="227" t="s">
        <v>123</v>
      </c>
      <c r="B8586" s="227" t="s">
        <v>112</v>
      </c>
      <c r="C8586" s="227" t="s">
        <v>116</v>
      </c>
      <c r="D8586" s="230">
        <v>374</v>
      </c>
      <c r="E8586" s="231">
        <v>6.3818018500000004E-3</v>
      </c>
      <c r="F8586" s="231">
        <v>8.1442464000000005E-4</v>
      </c>
      <c r="G8586" s="231">
        <v>1.9667567899999999E-3</v>
      </c>
      <c r="H8586" s="231">
        <v>3.6002794999999998E-3</v>
      </c>
    </row>
    <row r="8587" spans="1:8">
      <c r="A8587" s="227" t="s">
        <v>123</v>
      </c>
      <c r="B8587" s="227" t="s">
        <v>112</v>
      </c>
      <c r="C8587" s="227" t="s">
        <v>117</v>
      </c>
      <c r="D8587" s="230">
        <v>1182</v>
      </c>
      <c r="E8587" s="231">
        <v>4.4722924899999999E-3</v>
      </c>
      <c r="F8587" s="231">
        <v>9.4220968000000005E-4</v>
      </c>
      <c r="G8587" s="231">
        <v>8.2026085000000003E-4</v>
      </c>
      <c r="H8587" s="231">
        <v>2.7098214700000001E-3</v>
      </c>
    </row>
    <row r="8588" spans="1:8">
      <c r="A8588" s="227" t="s">
        <v>123</v>
      </c>
      <c r="B8588" s="227" t="s">
        <v>112</v>
      </c>
      <c r="C8588" s="227" t="s">
        <v>118</v>
      </c>
      <c r="D8588" s="230">
        <v>656</v>
      </c>
      <c r="E8588" s="231">
        <v>5.7319011600000004E-3</v>
      </c>
      <c r="F8588" s="231">
        <v>7.2916642000000001E-4</v>
      </c>
      <c r="G8588" s="231">
        <v>1.5596591800000001E-3</v>
      </c>
      <c r="H8588" s="231">
        <v>3.44307508E-3</v>
      </c>
    </row>
    <row r="8589" spans="1:8">
      <c r="A8589" s="227" t="s">
        <v>124</v>
      </c>
      <c r="B8589" s="227" t="s">
        <v>111</v>
      </c>
      <c r="C8589" s="227" t="s">
        <v>116</v>
      </c>
      <c r="D8589" s="230">
        <v>2425</v>
      </c>
      <c r="E8589" s="231">
        <v>6.91386478E-3</v>
      </c>
      <c r="F8589" s="231">
        <v>8.9018208E-4</v>
      </c>
      <c r="G8589" s="231">
        <v>1.75776513E-3</v>
      </c>
      <c r="H8589" s="231">
        <v>4.26523936E-3</v>
      </c>
    </row>
    <row r="8590" spans="1:8">
      <c r="A8590" s="227" t="s">
        <v>124</v>
      </c>
      <c r="B8590" s="227" t="s">
        <v>111</v>
      </c>
      <c r="C8590" s="227" t="s">
        <v>117</v>
      </c>
      <c r="D8590" s="230">
        <v>7291</v>
      </c>
      <c r="E8590" s="231">
        <v>4.9418103100000001E-3</v>
      </c>
      <c r="F8590" s="231">
        <v>9.5730475000000001E-4</v>
      </c>
      <c r="G8590" s="231">
        <v>8.4955361999999998E-4</v>
      </c>
      <c r="H8590" s="231">
        <v>3.1349514599999999E-3</v>
      </c>
    </row>
    <row r="8591" spans="1:8">
      <c r="A8591" s="227" t="s">
        <v>124</v>
      </c>
      <c r="B8591" s="227" t="s">
        <v>111</v>
      </c>
      <c r="C8591" s="227" t="s">
        <v>118</v>
      </c>
      <c r="D8591" s="230">
        <v>4195</v>
      </c>
      <c r="E8591" s="231">
        <v>6.1622188899999996E-3</v>
      </c>
      <c r="F8591" s="231">
        <v>8.0921653000000002E-4</v>
      </c>
      <c r="G8591" s="231">
        <v>1.4553009300000001E-3</v>
      </c>
      <c r="H8591" s="231">
        <v>3.8977009500000001E-3</v>
      </c>
    </row>
    <row r="8592" spans="1:8">
      <c r="A8592" s="227" t="s">
        <v>124</v>
      </c>
      <c r="B8592" s="227" t="s">
        <v>112</v>
      </c>
      <c r="C8592" s="227" t="s">
        <v>116</v>
      </c>
      <c r="D8592" s="230">
        <v>347</v>
      </c>
      <c r="E8592" s="231">
        <v>6.4836826700000001E-3</v>
      </c>
      <c r="F8592" s="231">
        <v>8.5261210000000002E-4</v>
      </c>
      <c r="G8592" s="231">
        <v>1.77516922E-3</v>
      </c>
      <c r="H8592" s="231">
        <v>3.85510037E-3</v>
      </c>
    </row>
    <row r="8593" spans="1:8">
      <c r="A8593" s="227" t="s">
        <v>124</v>
      </c>
      <c r="B8593" s="227" t="s">
        <v>112</v>
      </c>
      <c r="C8593" s="227" t="s">
        <v>117</v>
      </c>
      <c r="D8593" s="230">
        <v>1067</v>
      </c>
      <c r="E8593" s="231">
        <v>4.59842169E-3</v>
      </c>
      <c r="F8593" s="231">
        <v>9.3270525999999997E-4</v>
      </c>
      <c r="G8593" s="231">
        <v>8.0252674999999995E-4</v>
      </c>
      <c r="H8593" s="231">
        <v>2.8631892199999999E-3</v>
      </c>
    </row>
    <row r="8594" spans="1:8">
      <c r="A8594" s="227" t="s">
        <v>124</v>
      </c>
      <c r="B8594" s="227" t="s">
        <v>112</v>
      </c>
      <c r="C8594" s="227" t="s">
        <v>118</v>
      </c>
      <c r="D8594" s="230">
        <v>642</v>
      </c>
      <c r="E8594" s="231">
        <v>5.6282628600000002E-3</v>
      </c>
      <c r="F8594" s="231">
        <v>7.4272360000000003E-4</v>
      </c>
      <c r="G8594" s="231">
        <v>1.5216659799999999E-3</v>
      </c>
      <c r="H8594" s="231">
        <v>3.3638727799999999E-3</v>
      </c>
    </row>
    <row r="8595" spans="1:8">
      <c r="A8595" s="227" t="s">
        <v>125</v>
      </c>
      <c r="B8595" s="227" t="s">
        <v>111</v>
      </c>
      <c r="C8595" s="227" t="s">
        <v>116</v>
      </c>
      <c r="D8595" s="230">
        <v>2368</v>
      </c>
      <c r="E8595" s="231">
        <v>7.1022533800000004E-3</v>
      </c>
      <c r="F8595" s="231">
        <v>9.5730472000000002E-4</v>
      </c>
      <c r="G8595" s="231">
        <v>1.6665931000000001E-3</v>
      </c>
      <c r="H8595" s="231">
        <v>4.4775876999999997E-3</v>
      </c>
    </row>
    <row r="8596" spans="1:8">
      <c r="A8596" s="227" t="s">
        <v>125</v>
      </c>
      <c r="B8596" s="227" t="s">
        <v>111</v>
      </c>
      <c r="C8596" s="227" t="s">
        <v>117</v>
      </c>
      <c r="D8596" s="230">
        <v>6674</v>
      </c>
      <c r="E8596" s="231">
        <v>5.2230356699999999E-3</v>
      </c>
      <c r="F8596" s="231">
        <v>1.080138E-3</v>
      </c>
      <c r="G8596" s="231">
        <v>8.6293421000000002E-4</v>
      </c>
      <c r="H8596" s="231">
        <v>3.27996298E-3</v>
      </c>
    </row>
    <row r="8597" spans="1:8">
      <c r="A8597" s="227" t="s">
        <v>125</v>
      </c>
      <c r="B8597" s="227" t="s">
        <v>111</v>
      </c>
      <c r="C8597" s="227" t="s">
        <v>118</v>
      </c>
      <c r="D8597" s="230">
        <v>3944</v>
      </c>
      <c r="E8597" s="231">
        <v>6.4418494300000004E-3</v>
      </c>
      <c r="F8597" s="231">
        <v>9.2867541E-4</v>
      </c>
      <c r="G8597" s="231">
        <v>1.46391764E-3</v>
      </c>
      <c r="H8597" s="231">
        <v>4.0492529600000002E-3</v>
      </c>
    </row>
    <row r="8598" spans="1:8">
      <c r="A8598" s="227" t="s">
        <v>125</v>
      </c>
      <c r="B8598" s="227" t="s">
        <v>112</v>
      </c>
      <c r="C8598" s="227" t="s">
        <v>116</v>
      </c>
      <c r="D8598" s="230">
        <v>385</v>
      </c>
      <c r="E8598" s="231">
        <v>6.44796152E-3</v>
      </c>
      <c r="F8598" s="231">
        <v>9.0915080000000001E-4</v>
      </c>
      <c r="G8598" s="231">
        <v>1.65942136E-3</v>
      </c>
      <c r="H8598" s="231">
        <v>3.8784569599999998E-3</v>
      </c>
    </row>
    <row r="8599" spans="1:8">
      <c r="A8599" s="227" t="s">
        <v>125</v>
      </c>
      <c r="B8599" s="227" t="s">
        <v>112</v>
      </c>
      <c r="C8599" s="227" t="s">
        <v>117</v>
      </c>
      <c r="D8599" s="230">
        <v>1015</v>
      </c>
      <c r="E8599" s="231">
        <v>4.91690589E-3</v>
      </c>
      <c r="F8599" s="231">
        <v>1.0285985600000001E-3</v>
      </c>
      <c r="G8599" s="231">
        <v>8.2876046999999997E-4</v>
      </c>
      <c r="H8599" s="231">
        <v>3.05954637E-3</v>
      </c>
    </row>
    <row r="8600" spans="1:8">
      <c r="A8600" s="227" t="s">
        <v>125</v>
      </c>
      <c r="B8600" s="227" t="s">
        <v>112</v>
      </c>
      <c r="C8600" s="227" t="s">
        <v>118</v>
      </c>
      <c r="D8600" s="230">
        <v>581</v>
      </c>
      <c r="E8600" s="231">
        <v>5.8641308900000003E-3</v>
      </c>
      <c r="F8600" s="231">
        <v>8.1735648000000002E-4</v>
      </c>
      <c r="G8600" s="231">
        <v>1.4696880299999999E-3</v>
      </c>
      <c r="H8600" s="231">
        <v>3.5770859000000001E-3</v>
      </c>
    </row>
    <row r="8601" spans="1:8">
      <c r="A8601" s="227" t="s">
        <v>126</v>
      </c>
      <c r="B8601" s="227" t="s">
        <v>111</v>
      </c>
      <c r="C8601" s="227" t="s">
        <v>116</v>
      </c>
      <c r="D8601" s="230">
        <v>2320</v>
      </c>
      <c r="E8601" s="231">
        <v>6.8360869199999997E-3</v>
      </c>
      <c r="F8601" s="231">
        <v>8.8513705000000005E-4</v>
      </c>
      <c r="G8601" s="231">
        <v>1.52281367E-3</v>
      </c>
      <c r="H8601" s="231">
        <v>4.4274073699999998E-3</v>
      </c>
    </row>
    <row r="8602" spans="1:8">
      <c r="A8602" s="227" t="s">
        <v>126</v>
      </c>
      <c r="B8602" s="227" t="s">
        <v>111</v>
      </c>
      <c r="C8602" s="227" t="s">
        <v>117</v>
      </c>
      <c r="D8602" s="230">
        <v>7035</v>
      </c>
      <c r="E8602" s="231">
        <v>5.2527653599999998E-3</v>
      </c>
      <c r="F8602" s="231">
        <v>1.10731043E-3</v>
      </c>
      <c r="G8602" s="231">
        <v>8.4478378000000002E-4</v>
      </c>
      <c r="H8602" s="231">
        <v>3.3006706699999998E-3</v>
      </c>
    </row>
    <row r="8603" spans="1:8">
      <c r="A8603" s="227" t="s">
        <v>126</v>
      </c>
      <c r="B8603" s="227" t="s">
        <v>111</v>
      </c>
      <c r="C8603" s="227" t="s">
        <v>118</v>
      </c>
      <c r="D8603" s="230">
        <v>4194</v>
      </c>
      <c r="E8603" s="231">
        <v>6.4790113300000002E-3</v>
      </c>
      <c r="F8603" s="231">
        <v>1.02016856E-3</v>
      </c>
      <c r="G8603" s="231">
        <v>1.3995879099999999E-3</v>
      </c>
      <c r="H8603" s="231">
        <v>4.0592543800000002E-3</v>
      </c>
    </row>
    <row r="8604" spans="1:8">
      <c r="A8604" s="227" t="s">
        <v>126</v>
      </c>
      <c r="B8604" s="227" t="s">
        <v>112</v>
      </c>
      <c r="C8604" s="227" t="s">
        <v>116</v>
      </c>
      <c r="D8604" s="230">
        <v>364</v>
      </c>
      <c r="E8604" s="231">
        <v>6.3865038799999999E-3</v>
      </c>
      <c r="F8604" s="231">
        <v>8.2296731000000003E-4</v>
      </c>
      <c r="G8604" s="231">
        <v>1.5099394800000001E-3</v>
      </c>
      <c r="H8604" s="231">
        <v>4.0529288899999998E-3</v>
      </c>
    </row>
    <row r="8605" spans="1:8">
      <c r="A8605" s="227" t="s">
        <v>126</v>
      </c>
      <c r="B8605" s="227" t="s">
        <v>112</v>
      </c>
      <c r="C8605" s="227" t="s">
        <v>117</v>
      </c>
      <c r="D8605" s="230">
        <v>973</v>
      </c>
      <c r="E8605" s="231">
        <v>4.8734819400000004E-3</v>
      </c>
      <c r="F8605" s="231">
        <v>1.07494932E-3</v>
      </c>
      <c r="G8605" s="231">
        <v>7.7737786000000003E-4</v>
      </c>
      <c r="H8605" s="231">
        <v>3.0211542700000001E-3</v>
      </c>
    </row>
    <row r="8606" spans="1:8">
      <c r="A8606" s="227" t="s">
        <v>126</v>
      </c>
      <c r="B8606" s="227" t="s">
        <v>112</v>
      </c>
      <c r="C8606" s="227" t="s">
        <v>118</v>
      </c>
      <c r="D8606" s="230">
        <v>588</v>
      </c>
      <c r="E8606" s="231">
        <v>6.1848857399999999E-3</v>
      </c>
      <c r="F8606" s="231">
        <v>1.0332417600000001E-3</v>
      </c>
      <c r="G8606" s="231">
        <v>1.4971298600000001E-3</v>
      </c>
      <c r="H8606" s="231">
        <v>3.6545136599999998E-3</v>
      </c>
    </row>
    <row r="8607" spans="1:8">
      <c r="A8607" s="227" t="s">
        <v>127</v>
      </c>
      <c r="B8607" s="227" t="s">
        <v>111</v>
      </c>
      <c r="C8607" s="227" t="s">
        <v>116</v>
      </c>
      <c r="D8607" s="230">
        <v>2246</v>
      </c>
      <c r="E8607" s="231">
        <v>6.9588937600000003E-3</v>
      </c>
      <c r="F8607" s="231">
        <v>8.5058599999999996E-4</v>
      </c>
      <c r="G8607" s="231">
        <v>1.5611908499999999E-3</v>
      </c>
      <c r="H8607" s="231">
        <v>4.5464310699999998E-3</v>
      </c>
    </row>
    <row r="8608" spans="1:8">
      <c r="A8608" s="227" t="s">
        <v>127</v>
      </c>
      <c r="B8608" s="227" t="s">
        <v>111</v>
      </c>
      <c r="C8608" s="227" t="s">
        <v>117</v>
      </c>
      <c r="D8608" s="230">
        <v>7070</v>
      </c>
      <c r="E8608" s="231">
        <v>5.2485329399999999E-3</v>
      </c>
      <c r="F8608" s="231">
        <v>1.12744227E-3</v>
      </c>
      <c r="G8608" s="231">
        <v>8.0484155999999997E-4</v>
      </c>
      <c r="H8608" s="231">
        <v>3.3162486499999999E-3</v>
      </c>
    </row>
    <row r="8609" spans="1:8">
      <c r="A8609" s="227" t="s">
        <v>127</v>
      </c>
      <c r="B8609" s="227" t="s">
        <v>111</v>
      </c>
      <c r="C8609" s="227" t="s">
        <v>118</v>
      </c>
      <c r="D8609" s="230">
        <v>4301</v>
      </c>
      <c r="E8609" s="231">
        <v>6.5106545799999997E-3</v>
      </c>
      <c r="F8609" s="231">
        <v>1.0126922199999999E-3</v>
      </c>
      <c r="G8609" s="231">
        <v>1.32186343E-3</v>
      </c>
      <c r="H8609" s="231">
        <v>4.1760984500000004E-3</v>
      </c>
    </row>
    <row r="8610" spans="1:8">
      <c r="A8610" s="227" t="s">
        <v>127</v>
      </c>
      <c r="B8610" s="227" t="s">
        <v>112</v>
      </c>
      <c r="C8610" s="227" t="s">
        <v>116</v>
      </c>
      <c r="D8610" s="230">
        <v>309</v>
      </c>
      <c r="E8610" s="231">
        <v>6.8470197199999999E-3</v>
      </c>
      <c r="F8610" s="231">
        <v>8.8786984000000001E-4</v>
      </c>
      <c r="G8610" s="231">
        <v>1.7565621599999999E-3</v>
      </c>
      <c r="H8610" s="231">
        <v>4.2021003199999999E-3</v>
      </c>
    </row>
    <row r="8611" spans="1:8">
      <c r="A8611" s="227" t="s">
        <v>127</v>
      </c>
      <c r="B8611" s="227" t="s">
        <v>112</v>
      </c>
      <c r="C8611" s="227" t="s">
        <v>117</v>
      </c>
      <c r="D8611" s="230">
        <v>847</v>
      </c>
      <c r="E8611" s="231">
        <v>4.9328099900000002E-3</v>
      </c>
      <c r="F8611" s="231">
        <v>1.09636656E-3</v>
      </c>
      <c r="G8611" s="231">
        <v>7.9367787E-4</v>
      </c>
      <c r="H8611" s="231">
        <v>3.0427650699999999E-3</v>
      </c>
    </row>
    <row r="8612" spans="1:8">
      <c r="A8612" s="227" t="s">
        <v>127</v>
      </c>
      <c r="B8612" s="227" t="s">
        <v>112</v>
      </c>
      <c r="C8612" s="227" t="s">
        <v>118</v>
      </c>
      <c r="D8612" s="230">
        <v>544</v>
      </c>
      <c r="E8612" s="231">
        <v>6.1018984199999998E-3</v>
      </c>
      <c r="F8612" s="231">
        <v>9.3362755999999996E-4</v>
      </c>
      <c r="G8612" s="231">
        <v>1.45486513E-3</v>
      </c>
      <c r="H8612" s="231">
        <v>3.7134052600000002E-3</v>
      </c>
    </row>
    <row r="8613" spans="1:8">
      <c r="A8613" s="227" t="s">
        <v>128</v>
      </c>
      <c r="B8613" s="227" t="s">
        <v>111</v>
      </c>
      <c r="C8613" s="227" t="s">
        <v>116</v>
      </c>
      <c r="D8613" s="230">
        <v>2291</v>
      </c>
      <c r="E8613" s="231">
        <v>7.0583308699999998E-3</v>
      </c>
      <c r="F8613" s="231">
        <v>8.6278609999999997E-4</v>
      </c>
      <c r="G8613" s="231">
        <v>1.5375025900000001E-3</v>
      </c>
      <c r="H8613" s="231">
        <v>4.6574556700000004E-3</v>
      </c>
    </row>
    <row r="8614" spans="1:8">
      <c r="A8614" s="227" t="s">
        <v>128</v>
      </c>
      <c r="B8614" s="227" t="s">
        <v>111</v>
      </c>
      <c r="C8614" s="227" t="s">
        <v>117</v>
      </c>
      <c r="D8614" s="230">
        <v>6982</v>
      </c>
      <c r="E8614" s="231">
        <v>5.1685515699999999E-3</v>
      </c>
      <c r="F8614" s="231">
        <v>1.07466961E-3</v>
      </c>
      <c r="G8614" s="231">
        <v>7.714544E-4</v>
      </c>
      <c r="H8614" s="231">
        <v>3.3224270699999999E-3</v>
      </c>
    </row>
    <row r="8615" spans="1:8">
      <c r="A8615" s="227" t="s">
        <v>128</v>
      </c>
      <c r="B8615" s="227" t="s">
        <v>111</v>
      </c>
      <c r="C8615" s="227" t="s">
        <v>118</v>
      </c>
      <c r="D8615" s="230">
        <v>4039</v>
      </c>
      <c r="E8615" s="231">
        <v>6.5535677400000002E-3</v>
      </c>
      <c r="F8615" s="231">
        <v>9.9094567999999991E-4</v>
      </c>
      <c r="G8615" s="231">
        <v>1.32173954E-3</v>
      </c>
      <c r="H8615" s="231">
        <v>4.2408820600000003E-3</v>
      </c>
    </row>
    <row r="8616" spans="1:8">
      <c r="A8616" s="227" t="s">
        <v>128</v>
      </c>
      <c r="B8616" s="227" t="s">
        <v>112</v>
      </c>
      <c r="C8616" s="227" t="s">
        <v>116</v>
      </c>
      <c r="D8616" s="230">
        <v>330</v>
      </c>
      <c r="E8616" s="231">
        <v>6.5216397900000004E-3</v>
      </c>
      <c r="F8616" s="231">
        <v>8.5739311999999998E-4</v>
      </c>
      <c r="G8616" s="231">
        <v>1.6264026600000001E-3</v>
      </c>
      <c r="H8616" s="231">
        <v>4.0371420300000004E-3</v>
      </c>
    </row>
    <row r="8617" spans="1:8">
      <c r="A8617" s="227" t="s">
        <v>128</v>
      </c>
      <c r="B8617" s="227" t="s">
        <v>112</v>
      </c>
      <c r="C8617" s="227" t="s">
        <v>117</v>
      </c>
      <c r="D8617" s="230">
        <v>937</v>
      </c>
      <c r="E8617" s="231">
        <v>4.7411085900000002E-3</v>
      </c>
      <c r="F8617" s="231">
        <v>1.02883242E-3</v>
      </c>
      <c r="G8617" s="231">
        <v>7.3167394E-4</v>
      </c>
      <c r="H8617" s="231">
        <v>2.9806017700000002E-3</v>
      </c>
    </row>
    <row r="8618" spans="1:8">
      <c r="A8618" s="227" t="s">
        <v>128</v>
      </c>
      <c r="B8618" s="227" t="s">
        <v>112</v>
      </c>
      <c r="C8618" s="227" t="s">
        <v>118</v>
      </c>
      <c r="D8618" s="230">
        <v>589</v>
      </c>
      <c r="E8618" s="231">
        <v>6.1698262099999998E-3</v>
      </c>
      <c r="F8618" s="231">
        <v>9.4225516000000004E-4</v>
      </c>
      <c r="G8618" s="231">
        <v>1.39802608E-3</v>
      </c>
      <c r="H8618" s="231">
        <v>3.8295445E-3</v>
      </c>
    </row>
    <row r="8619" spans="1:8">
      <c r="A8619" s="227" t="s">
        <v>129</v>
      </c>
      <c r="B8619" s="227" t="s">
        <v>111</v>
      </c>
      <c r="C8619" s="227" t="s">
        <v>116</v>
      </c>
      <c r="D8619" s="230">
        <v>2280</v>
      </c>
      <c r="E8619" s="231">
        <v>7.1982565499999996E-3</v>
      </c>
      <c r="F8619" s="231">
        <v>8.2610436999999996E-4</v>
      </c>
      <c r="G8619" s="231">
        <v>1.5364428700000001E-3</v>
      </c>
      <c r="H8619" s="231">
        <v>4.8350336699999998E-3</v>
      </c>
    </row>
    <row r="8620" spans="1:8">
      <c r="A8620" s="227" t="s">
        <v>129</v>
      </c>
      <c r="B8620" s="227" t="s">
        <v>111</v>
      </c>
      <c r="C8620" s="227" t="s">
        <v>117</v>
      </c>
      <c r="D8620" s="230">
        <v>6653</v>
      </c>
      <c r="E8620" s="231">
        <v>5.2024060099999997E-3</v>
      </c>
      <c r="F8620" s="231">
        <v>1.0189740699999999E-3</v>
      </c>
      <c r="G8620" s="231">
        <v>7.6704094000000001E-4</v>
      </c>
      <c r="H8620" s="231">
        <v>3.4163905100000002E-3</v>
      </c>
    </row>
    <row r="8621" spans="1:8">
      <c r="A8621" s="227" t="s">
        <v>129</v>
      </c>
      <c r="B8621" s="227" t="s">
        <v>111</v>
      </c>
      <c r="C8621" s="227" t="s">
        <v>118</v>
      </c>
      <c r="D8621" s="230">
        <v>4007</v>
      </c>
      <c r="E8621" s="231">
        <v>6.7043406599999996E-3</v>
      </c>
      <c r="F8621" s="231">
        <v>1.0484427599999999E-3</v>
      </c>
      <c r="G8621" s="231">
        <v>1.30679562E-3</v>
      </c>
      <c r="H8621" s="231">
        <v>4.3491017899999996E-3</v>
      </c>
    </row>
    <row r="8622" spans="1:8">
      <c r="A8622" s="227" t="s">
        <v>129</v>
      </c>
      <c r="B8622" s="227" t="s">
        <v>112</v>
      </c>
      <c r="C8622" s="227" t="s">
        <v>116</v>
      </c>
      <c r="D8622" s="230">
        <v>322</v>
      </c>
      <c r="E8622" s="231">
        <v>6.2777128199999997E-3</v>
      </c>
      <c r="F8622" s="231">
        <v>8.0687805000000004E-4</v>
      </c>
      <c r="G8622" s="231">
        <v>1.5703356200000001E-3</v>
      </c>
      <c r="H8622" s="231">
        <v>3.8996360100000001E-3</v>
      </c>
    </row>
    <row r="8623" spans="1:8">
      <c r="A8623" s="227" t="s">
        <v>129</v>
      </c>
      <c r="B8623" s="227" t="s">
        <v>112</v>
      </c>
      <c r="C8623" s="227" t="s">
        <v>117</v>
      </c>
      <c r="D8623" s="230">
        <v>867</v>
      </c>
      <c r="E8623" s="231">
        <v>4.7854054900000002E-3</v>
      </c>
      <c r="F8623" s="231">
        <v>9.831285700000001E-4</v>
      </c>
      <c r="G8623" s="231">
        <v>7.0585807999999997E-4</v>
      </c>
      <c r="H8623" s="231">
        <v>3.09641835E-3</v>
      </c>
    </row>
    <row r="8624" spans="1:8">
      <c r="A8624" s="227" t="s">
        <v>129</v>
      </c>
      <c r="B8624" s="227" t="s">
        <v>112</v>
      </c>
      <c r="C8624" s="227" t="s">
        <v>118</v>
      </c>
      <c r="D8624" s="230">
        <v>504</v>
      </c>
      <c r="E8624" s="231">
        <v>6.2532147700000004E-3</v>
      </c>
      <c r="F8624" s="231">
        <v>9.6799652000000003E-4</v>
      </c>
      <c r="G8624" s="231">
        <v>1.47307627E-3</v>
      </c>
      <c r="H8624" s="231">
        <v>3.8121415199999999E-3</v>
      </c>
    </row>
    <row r="8625" spans="1:8">
      <c r="A8625" s="227" t="s">
        <v>130</v>
      </c>
      <c r="B8625" s="227" t="s">
        <v>111</v>
      </c>
      <c r="C8625" s="227" t="s">
        <v>116</v>
      </c>
      <c r="D8625" s="230">
        <v>2287</v>
      </c>
      <c r="E8625" s="231">
        <v>7.1070278000000004E-3</v>
      </c>
      <c r="F8625" s="231">
        <v>7.8516934999999996E-4</v>
      </c>
      <c r="G8625" s="231">
        <v>1.5636232599999999E-3</v>
      </c>
      <c r="H8625" s="231">
        <v>4.75757175E-3</v>
      </c>
    </row>
    <row r="8626" spans="1:8">
      <c r="A8626" s="227" t="s">
        <v>130</v>
      </c>
      <c r="B8626" s="227" t="s">
        <v>111</v>
      </c>
      <c r="C8626" s="227" t="s">
        <v>117</v>
      </c>
      <c r="D8626" s="230">
        <v>6240</v>
      </c>
      <c r="E8626" s="231">
        <v>5.1988252900000004E-3</v>
      </c>
      <c r="F8626" s="231">
        <v>1.0418741599999999E-3</v>
      </c>
      <c r="G8626" s="231">
        <v>7.3916018999999999E-4</v>
      </c>
      <c r="H8626" s="231">
        <v>3.41779044E-3</v>
      </c>
    </row>
    <row r="8627" spans="1:8">
      <c r="A8627" s="227" t="s">
        <v>130</v>
      </c>
      <c r="B8627" s="227" t="s">
        <v>111</v>
      </c>
      <c r="C8627" s="227" t="s">
        <v>118</v>
      </c>
      <c r="D8627" s="230">
        <v>3664</v>
      </c>
      <c r="E8627" s="231">
        <v>6.7528275699999998E-3</v>
      </c>
      <c r="F8627" s="231">
        <v>1.02642807E-3</v>
      </c>
      <c r="G8627" s="231">
        <v>1.2926570400000001E-3</v>
      </c>
      <c r="H8627" s="231">
        <v>4.4337419800000001E-3</v>
      </c>
    </row>
    <row r="8628" spans="1:8">
      <c r="A8628" s="227" t="s">
        <v>130</v>
      </c>
      <c r="B8628" s="227" t="s">
        <v>112</v>
      </c>
      <c r="C8628" s="227" t="s">
        <v>116</v>
      </c>
      <c r="D8628" s="230">
        <v>317</v>
      </c>
      <c r="E8628" s="231">
        <v>6.6609341599999997E-3</v>
      </c>
      <c r="F8628" s="231">
        <v>8.5381591000000001E-4</v>
      </c>
      <c r="G8628" s="231">
        <v>1.69488965E-3</v>
      </c>
      <c r="H8628" s="231">
        <v>4.1118264799999997E-3</v>
      </c>
    </row>
    <row r="8629" spans="1:8">
      <c r="A8629" s="227" t="s">
        <v>130</v>
      </c>
      <c r="B8629" s="227" t="s">
        <v>112</v>
      </c>
      <c r="C8629" s="227" t="s">
        <v>117</v>
      </c>
      <c r="D8629" s="230">
        <v>799</v>
      </c>
      <c r="E8629" s="231">
        <v>4.8183635600000004E-3</v>
      </c>
      <c r="F8629" s="231">
        <v>1.0250948000000001E-3</v>
      </c>
      <c r="G8629" s="231">
        <v>7.3274440000000004E-4</v>
      </c>
      <c r="H8629" s="231">
        <v>3.0605239100000002E-3</v>
      </c>
    </row>
    <row r="8630" spans="1:8">
      <c r="A8630" s="227" t="s">
        <v>130</v>
      </c>
      <c r="B8630" s="227" t="s">
        <v>112</v>
      </c>
      <c r="C8630" s="227" t="s">
        <v>118</v>
      </c>
      <c r="D8630" s="230">
        <v>475</v>
      </c>
      <c r="E8630" s="231">
        <v>6.3167395399999996E-3</v>
      </c>
      <c r="F8630" s="231">
        <v>9.6133016000000005E-4</v>
      </c>
      <c r="G8630" s="231">
        <v>1.38913232E-3</v>
      </c>
      <c r="H8630" s="231">
        <v>3.9662765599999998E-3</v>
      </c>
    </row>
    <row r="8631" spans="1:8">
      <c r="A8631" s="227" t="s">
        <v>131</v>
      </c>
      <c r="B8631" s="227" t="s">
        <v>111</v>
      </c>
      <c r="C8631" s="227" t="s">
        <v>116</v>
      </c>
      <c r="D8631" s="230">
        <v>1913</v>
      </c>
      <c r="E8631" s="231">
        <v>7.3504987799999999E-3</v>
      </c>
      <c r="F8631" s="231">
        <v>8.0941051999999997E-4</v>
      </c>
      <c r="G8631" s="231">
        <v>1.6639317199999999E-3</v>
      </c>
      <c r="H8631" s="231">
        <v>4.8762969300000002E-3</v>
      </c>
    </row>
    <row r="8632" spans="1:8">
      <c r="A8632" s="227" t="s">
        <v>131</v>
      </c>
      <c r="B8632" s="227" t="s">
        <v>111</v>
      </c>
      <c r="C8632" s="227" t="s">
        <v>117</v>
      </c>
      <c r="D8632" s="230">
        <v>5270</v>
      </c>
      <c r="E8632" s="231">
        <v>5.1187449200000004E-3</v>
      </c>
      <c r="F8632" s="231">
        <v>9.9484083999999999E-4</v>
      </c>
      <c r="G8632" s="231">
        <v>7.2426445999999997E-4</v>
      </c>
      <c r="H8632" s="231">
        <v>3.3996391400000002E-3</v>
      </c>
    </row>
    <row r="8633" spans="1:8">
      <c r="A8633" s="227" t="s">
        <v>131</v>
      </c>
      <c r="B8633" s="227" t="s">
        <v>111</v>
      </c>
      <c r="C8633" s="227" t="s">
        <v>118</v>
      </c>
      <c r="D8633" s="230">
        <v>3158</v>
      </c>
      <c r="E8633" s="231">
        <v>6.7147146000000003E-3</v>
      </c>
      <c r="F8633" s="231">
        <v>9.5722112999999998E-4</v>
      </c>
      <c r="G8633" s="231">
        <v>1.35527325E-3</v>
      </c>
      <c r="H8633" s="231">
        <v>4.4022124000000001E-3</v>
      </c>
    </row>
    <row r="8634" spans="1:8">
      <c r="A8634" s="227" t="s">
        <v>131</v>
      </c>
      <c r="B8634" s="227" t="s">
        <v>112</v>
      </c>
      <c r="C8634" s="227" t="s">
        <v>116</v>
      </c>
      <c r="D8634" s="230">
        <v>239</v>
      </c>
      <c r="E8634" s="231">
        <v>6.5224021300000004E-3</v>
      </c>
      <c r="F8634" s="231">
        <v>8.8931481999999997E-4</v>
      </c>
      <c r="G8634" s="231">
        <v>1.65455969E-3</v>
      </c>
      <c r="H8634" s="231">
        <v>3.9779945000000001E-3</v>
      </c>
    </row>
    <row r="8635" spans="1:8">
      <c r="A8635" s="227" t="s">
        <v>131</v>
      </c>
      <c r="B8635" s="227" t="s">
        <v>112</v>
      </c>
      <c r="C8635" s="227" t="s">
        <v>117</v>
      </c>
      <c r="D8635" s="230">
        <v>595</v>
      </c>
      <c r="E8635" s="231">
        <v>4.6354456000000004E-3</v>
      </c>
      <c r="F8635" s="231">
        <v>9.9787946000000002E-4</v>
      </c>
      <c r="G8635" s="231">
        <v>6.8380383000000002E-4</v>
      </c>
      <c r="H8635" s="231">
        <v>2.9537618199999998E-3</v>
      </c>
    </row>
    <row r="8636" spans="1:8">
      <c r="A8636" s="227" t="s">
        <v>131</v>
      </c>
      <c r="B8636" s="227" t="s">
        <v>112</v>
      </c>
      <c r="C8636" s="227" t="s">
        <v>118</v>
      </c>
      <c r="D8636" s="230">
        <v>418</v>
      </c>
      <c r="E8636" s="231">
        <v>6.3341194699999999E-3</v>
      </c>
      <c r="F8636" s="231">
        <v>1.02668658E-3</v>
      </c>
      <c r="G8636" s="231">
        <v>1.54524939E-3</v>
      </c>
      <c r="H8636" s="231">
        <v>3.7621830000000001E-3</v>
      </c>
    </row>
    <row r="8637" spans="1:8">
      <c r="A8637" s="227" t="s">
        <v>132</v>
      </c>
      <c r="B8637" s="227" t="s">
        <v>111</v>
      </c>
      <c r="C8637" s="227" t="s">
        <v>116</v>
      </c>
      <c r="D8637" s="230">
        <v>2083</v>
      </c>
      <c r="E8637" s="231">
        <v>7.4857196999999999E-3</v>
      </c>
      <c r="F8637" s="231">
        <v>8.2971029000000003E-4</v>
      </c>
      <c r="G8637" s="231">
        <v>1.6556146600000001E-3</v>
      </c>
      <c r="H8637" s="231">
        <v>4.9996941600000001E-3</v>
      </c>
    </row>
    <row r="8638" spans="1:8">
      <c r="A8638" s="227" t="s">
        <v>132</v>
      </c>
      <c r="B8638" s="227" t="s">
        <v>111</v>
      </c>
      <c r="C8638" s="227" t="s">
        <v>117</v>
      </c>
      <c r="D8638" s="230">
        <v>5596</v>
      </c>
      <c r="E8638" s="231">
        <v>5.1801569599999996E-3</v>
      </c>
      <c r="F8638" s="231">
        <v>1.0054633200000001E-3</v>
      </c>
      <c r="G8638" s="231">
        <v>6.9088055999999998E-4</v>
      </c>
      <c r="H8638" s="231">
        <v>3.4838126E-3</v>
      </c>
    </row>
    <row r="8639" spans="1:8">
      <c r="A8639" s="227" t="s">
        <v>132</v>
      </c>
      <c r="B8639" s="227" t="s">
        <v>111</v>
      </c>
      <c r="C8639" s="227" t="s">
        <v>118</v>
      </c>
      <c r="D8639" s="230">
        <v>3485</v>
      </c>
      <c r="E8639" s="231">
        <v>6.9459685999999996E-3</v>
      </c>
      <c r="F8639" s="231">
        <v>1.0095413099999999E-3</v>
      </c>
      <c r="G8639" s="231">
        <v>1.3403041000000001E-3</v>
      </c>
      <c r="H8639" s="231">
        <v>4.5961193700000003E-3</v>
      </c>
    </row>
    <row r="8640" spans="1:8">
      <c r="A8640" s="227" t="s">
        <v>132</v>
      </c>
      <c r="B8640" s="227" t="s">
        <v>112</v>
      </c>
      <c r="C8640" s="227" t="s">
        <v>116</v>
      </c>
      <c r="D8640" s="230">
        <v>277</v>
      </c>
      <c r="E8640" s="231">
        <v>6.9529262799999996E-3</v>
      </c>
      <c r="F8640" s="231">
        <v>8.1628535000000005E-4</v>
      </c>
      <c r="G8640" s="231">
        <v>1.70560881E-3</v>
      </c>
      <c r="H8640" s="231">
        <v>4.4303631200000001E-3</v>
      </c>
    </row>
    <row r="8641" spans="1:8">
      <c r="A8641" s="227" t="s">
        <v>132</v>
      </c>
      <c r="B8641" s="227" t="s">
        <v>112</v>
      </c>
      <c r="C8641" s="227" t="s">
        <v>117</v>
      </c>
      <c r="D8641" s="230">
        <v>718</v>
      </c>
      <c r="E8641" s="231">
        <v>4.9298782700000002E-3</v>
      </c>
      <c r="F8641" s="231">
        <v>1.0116834499999999E-3</v>
      </c>
      <c r="G8641" s="231">
        <v>6.7524543000000001E-4</v>
      </c>
      <c r="H8641" s="231">
        <v>3.2429489200000001E-3</v>
      </c>
    </row>
    <row r="8642" spans="1:8">
      <c r="A8642" s="227" t="s">
        <v>132</v>
      </c>
      <c r="B8642" s="227" t="s">
        <v>112</v>
      </c>
      <c r="C8642" s="227" t="s">
        <v>118</v>
      </c>
      <c r="D8642" s="230">
        <v>438</v>
      </c>
      <c r="E8642" s="231">
        <v>6.4816133600000001E-3</v>
      </c>
      <c r="F8642" s="231">
        <v>1.0001530200000001E-3</v>
      </c>
      <c r="G8642" s="231">
        <v>1.3340042799999999E-3</v>
      </c>
      <c r="H8642" s="231">
        <v>4.1474555799999998E-3</v>
      </c>
    </row>
    <row r="8643" spans="1:8">
      <c r="A8643" s="227" t="s">
        <v>133</v>
      </c>
      <c r="B8643" s="227" t="s">
        <v>111</v>
      </c>
      <c r="C8643" s="227" t="s">
        <v>116</v>
      </c>
      <c r="D8643" s="230">
        <v>2074</v>
      </c>
      <c r="E8643" s="231">
        <v>7.4775435999999999E-3</v>
      </c>
      <c r="F8643" s="231">
        <v>8.0402958999999997E-4</v>
      </c>
      <c r="G8643" s="231">
        <v>1.56626106E-3</v>
      </c>
      <c r="H8643" s="231">
        <v>5.1067613899999998E-3</v>
      </c>
    </row>
    <row r="8644" spans="1:8">
      <c r="A8644" s="227" t="s">
        <v>133</v>
      </c>
      <c r="B8644" s="227" t="s">
        <v>111</v>
      </c>
      <c r="C8644" s="227" t="s">
        <v>117</v>
      </c>
      <c r="D8644" s="230">
        <v>5955</v>
      </c>
      <c r="E8644" s="231">
        <v>5.34963981E-3</v>
      </c>
      <c r="F8644" s="231">
        <v>1.0544377499999999E-3</v>
      </c>
      <c r="G8644" s="231">
        <v>6.9766277999999996E-4</v>
      </c>
      <c r="H8644" s="231">
        <v>3.5966583399999999E-3</v>
      </c>
    </row>
    <row r="8645" spans="1:8">
      <c r="A8645" s="227" t="s">
        <v>133</v>
      </c>
      <c r="B8645" s="227" t="s">
        <v>111</v>
      </c>
      <c r="C8645" s="227" t="s">
        <v>118</v>
      </c>
      <c r="D8645" s="230">
        <v>3634</v>
      </c>
      <c r="E8645" s="231">
        <v>7.0573153200000002E-3</v>
      </c>
      <c r="F8645" s="231">
        <v>1.01647354E-3</v>
      </c>
      <c r="G8645" s="231">
        <v>1.2574174800000001E-3</v>
      </c>
      <c r="H8645" s="231">
        <v>4.7826880799999999E-3</v>
      </c>
    </row>
    <row r="8646" spans="1:8">
      <c r="A8646" s="227" t="s">
        <v>133</v>
      </c>
      <c r="B8646" s="227" t="s">
        <v>112</v>
      </c>
      <c r="C8646" s="227" t="s">
        <v>116</v>
      </c>
      <c r="D8646" s="230">
        <v>307</v>
      </c>
      <c r="E8646" s="231">
        <v>7.1950021899999999E-3</v>
      </c>
      <c r="F8646" s="231">
        <v>8.4743310999999997E-4</v>
      </c>
      <c r="G8646" s="231">
        <v>1.5116039999999999E-3</v>
      </c>
      <c r="H8646" s="231">
        <v>4.8353236899999997E-3</v>
      </c>
    </row>
    <row r="8647" spans="1:8">
      <c r="A8647" s="227" t="s">
        <v>133</v>
      </c>
      <c r="B8647" s="227" t="s">
        <v>112</v>
      </c>
      <c r="C8647" s="227" t="s">
        <v>117</v>
      </c>
      <c r="D8647" s="230">
        <v>717</v>
      </c>
      <c r="E8647" s="231">
        <v>4.9112329099999996E-3</v>
      </c>
      <c r="F8647" s="231">
        <v>1.05453189E-3</v>
      </c>
      <c r="G8647" s="231">
        <v>6.5638051000000005E-4</v>
      </c>
      <c r="H8647" s="231">
        <v>3.1995936199999998E-3</v>
      </c>
    </row>
    <row r="8648" spans="1:8">
      <c r="A8648" s="227" t="s">
        <v>133</v>
      </c>
      <c r="B8648" s="227" t="s">
        <v>112</v>
      </c>
      <c r="C8648" s="227" t="s">
        <v>118</v>
      </c>
      <c r="D8648" s="230">
        <v>455</v>
      </c>
      <c r="E8648" s="231">
        <v>6.3058351299999996E-3</v>
      </c>
      <c r="F8648" s="231">
        <v>9.8539863000000004E-4</v>
      </c>
      <c r="G8648" s="231">
        <v>1.2631764000000001E-3</v>
      </c>
      <c r="H8648" s="231">
        <v>4.05654738E-3</v>
      </c>
    </row>
    <row r="8649" spans="1:8">
      <c r="A8649" s="227" t="s">
        <v>134</v>
      </c>
      <c r="B8649" s="227" t="s">
        <v>111</v>
      </c>
      <c r="C8649" s="227" t="s">
        <v>116</v>
      </c>
      <c r="D8649" s="230">
        <v>2054</v>
      </c>
      <c r="E8649" s="231">
        <v>7.4820976999999999E-3</v>
      </c>
      <c r="F8649" s="231">
        <v>8.1308129000000004E-4</v>
      </c>
      <c r="G8649" s="231">
        <v>1.60431632E-3</v>
      </c>
      <c r="H8649" s="231">
        <v>5.0639276400000002E-3</v>
      </c>
    </row>
    <row r="8650" spans="1:8">
      <c r="A8650" s="227" t="s">
        <v>134</v>
      </c>
      <c r="B8650" s="227" t="s">
        <v>111</v>
      </c>
      <c r="C8650" s="227" t="s">
        <v>117</v>
      </c>
      <c r="D8650" s="230">
        <v>5692</v>
      </c>
      <c r="E8650" s="231">
        <v>5.4280249599999997E-3</v>
      </c>
      <c r="F8650" s="231">
        <v>1.0324368499999999E-3</v>
      </c>
      <c r="G8650" s="231">
        <v>6.8666444999999996E-4</v>
      </c>
      <c r="H8650" s="231">
        <v>3.7078210800000001E-3</v>
      </c>
    </row>
    <row r="8651" spans="1:8">
      <c r="A8651" s="227" t="s">
        <v>134</v>
      </c>
      <c r="B8651" s="227" t="s">
        <v>111</v>
      </c>
      <c r="C8651" s="227" t="s">
        <v>118</v>
      </c>
      <c r="D8651" s="230">
        <v>3698</v>
      </c>
      <c r="E8651" s="231">
        <v>7.1167314100000004E-3</v>
      </c>
      <c r="F8651" s="231">
        <v>1.0315977900000001E-3</v>
      </c>
      <c r="G8651" s="231">
        <v>1.23240078E-3</v>
      </c>
      <c r="H8651" s="231">
        <v>4.8517088899999996E-3</v>
      </c>
    </row>
    <row r="8652" spans="1:8">
      <c r="A8652" s="227" t="s">
        <v>134</v>
      </c>
      <c r="B8652" s="227" t="s">
        <v>112</v>
      </c>
      <c r="C8652" s="227" t="s">
        <v>116</v>
      </c>
      <c r="D8652" s="230">
        <v>250</v>
      </c>
      <c r="E8652" s="231">
        <v>7.1135182799999998E-3</v>
      </c>
      <c r="F8652" s="231">
        <v>8.0032384000000003E-4</v>
      </c>
      <c r="G8652" s="231">
        <v>1.5708330900000001E-3</v>
      </c>
      <c r="H8652" s="231">
        <v>4.74152757E-3</v>
      </c>
    </row>
    <row r="8653" spans="1:8">
      <c r="A8653" s="227" t="s">
        <v>134</v>
      </c>
      <c r="B8653" s="227" t="s">
        <v>112</v>
      </c>
      <c r="C8653" s="227" t="s">
        <v>117</v>
      </c>
      <c r="D8653" s="230">
        <v>699</v>
      </c>
      <c r="E8653" s="231">
        <v>5.0133786699999997E-3</v>
      </c>
      <c r="F8653" s="231">
        <v>1.06072473E-3</v>
      </c>
      <c r="G8653" s="231">
        <v>6.9701069000000003E-4</v>
      </c>
      <c r="H8653" s="231">
        <v>3.25484796E-3</v>
      </c>
    </row>
    <row r="8654" spans="1:8">
      <c r="A8654" s="227" t="s">
        <v>134</v>
      </c>
      <c r="B8654" s="227" t="s">
        <v>112</v>
      </c>
      <c r="C8654" s="227" t="s">
        <v>118</v>
      </c>
      <c r="D8654" s="230">
        <v>447</v>
      </c>
      <c r="E8654" s="231">
        <v>6.3915556100000003E-3</v>
      </c>
      <c r="F8654" s="231">
        <v>1.0841306E-3</v>
      </c>
      <c r="G8654" s="231">
        <v>1.2734068199999999E-3</v>
      </c>
      <c r="H8654" s="231">
        <v>4.0334998600000003E-3</v>
      </c>
    </row>
    <row r="8655" spans="1:8">
      <c r="A8655" s="227" t="s">
        <v>135</v>
      </c>
      <c r="B8655" s="227" t="s">
        <v>111</v>
      </c>
      <c r="C8655" s="227" t="s">
        <v>116</v>
      </c>
      <c r="D8655" s="230">
        <v>1952</v>
      </c>
      <c r="E8655" s="231">
        <v>7.4519483700000002E-3</v>
      </c>
      <c r="F8655" s="231">
        <v>8.1616171000000002E-4</v>
      </c>
      <c r="G8655" s="231">
        <v>1.5813194900000001E-3</v>
      </c>
      <c r="H8655" s="231">
        <v>5.0537611E-3</v>
      </c>
    </row>
    <row r="8656" spans="1:8">
      <c r="A8656" s="227" t="s">
        <v>135</v>
      </c>
      <c r="B8656" s="227" t="s">
        <v>111</v>
      </c>
      <c r="C8656" s="227" t="s">
        <v>117</v>
      </c>
      <c r="D8656" s="230">
        <v>5708</v>
      </c>
      <c r="E8656" s="231">
        <v>5.3277398999999996E-3</v>
      </c>
      <c r="F8656" s="231">
        <v>1.00906922E-3</v>
      </c>
      <c r="G8656" s="231">
        <v>6.7769140000000004E-4</v>
      </c>
      <c r="H8656" s="231">
        <v>3.6398412599999998E-3</v>
      </c>
    </row>
    <row r="8657" spans="1:8">
      <c r="A8657" s="227" t="s">
        <v>135</v>
      </c>
      <c r="B8657" s="227" t="s">
        <v>111</v>
      </c>
      <c r="C8657" s="227" t="s">
        <v>118</v>
      </c>
      <c r="D8657" s="230">
        <v>3745</v>
      </c>
      <c r="E8657" s="231">
        <v>7.2468844900000001E-3</v>
      </c>
      <c r="F8657" s="231">
        <v>9.9308003999999997E-4</v>
      </c>
      <c r="G8657" s="231">
        <v>1.2633230799999999E-3</v>
      </c>
      <c r="H8657" s="231">
        <v>4.9896000899999999E-3</v>
      </c>
    </row>
    <row r="8658" spans="1:8">
      <c r="A8658" s="227" t="s">
        <v>135</v>
      </c>
      <c r="B8658" s="227" t="s">
        <v>112</v>
      </c>
      <c r="C8658" s="227" t="s">
        <v>116</v>
      </c>
      <c r="D8658" s="230">
        <v>255</v>
      </c>
      <c r="E8658" s="231">
        <v>6.8984656199999996E-3</v>
      </c>
      <c r="F8658" s="231">
        <v>8.3360544000000004E-4</v>
      </c>
      <c r="G8658" s="231">
        <v>1.4984111500000001E-3</v>
      </c>
      <c r="H8658" s="231">
        <v>4.5659039100000003E-3</v>
      </c>
    </row>
    <row r="8659" spans="1:8">
      <c r="A8659" s="227" t="s">
        <v>135</v>
      </c>
      <c r="B8659" s="227" t="s">
        <v>112</v>
      </c>
      <c r="C8659" s="227" t="s">
        <v>117</v>
      </c>
      <c r="D8659" s="230">
        <v>619</v>
      </c>
      <c r="E8659" s="231">
        <v>5.0950791799999999E-3</v>
      </c>
      <c r="F8659" s="231">
        <v>1.0681802199999999E-3</v>
      </c>
      <c r="G8659" s="231">
        <v>6.7247403000000004E-4</v>
      </c>
      <c r="H8659" s="231">
        <v>3.35373263E-3</v>
      </c>
    </row>
    <row r="8660" spans="1:8">
      <c r="A8660" s="227" t="s">
        <v>135</v>
      </c>
      <c r="B8660" s="227" t="s">
        <v>112</v>
      </c>
      <c r="C8660" s="227" t="s">
        <v>118</v>
      </c>
      <c r="D8660" s="230">
        <v>429</v>
      </c>
      <c r="E8660" s="231">
        <v>6.6337787900000002E-3</v>
      </c>
      <c r="F8660" s="231">
        <v>1.00791544E-3</v>
      </c>
      <c r="G8660" s="231">
        <v>1.3129422200000001E-3</v>
      </c>
      <c r="H8660" s="231">
        <v>4.3124350099999998E-3</v>
      </c>
    </row>
    <row r="8661" spans="1:8">
      <c r="A8661" s="227" t="s">
        <v>136</v>
      </c>
      <c r="B8661" s="227" t="s">
        <v>111</v>
      </c>
      <c r="C8661" s="227" t="s">
        <v>116</v>
      </c>
      <c r="D8661" s="230">
        <v>1141</v>
      </c>
      <c r="E8661" s="231">
        <v>7.7217127699999999E-3</v>
      </c>
      <c r="F8661" s="231">
        <v>8.5776950000000004E-4</v>
      </c>
      <c r="G8661" s="231">
        <v>1.55017504E-3</v>
      </c>
      <c r="H8661" s="231">
        <v>5.3130678099999997E-3</v>
      </c>
    </row>
    <row r="8662" spans="1:8">
      <c r="A8662" s="227" t="s">
        <v>136</v>
      </c>
      <c r="B8662" s="227" t="s">
        <v>111</v>
      </c>
      <c r="C8662" s="227" t="s">
        <v>117</v>
      </c>
      <c r="D8662" s="230">
        <v>3669</v>
      </c>
      <c r="E8662" s="231">
        <v>5.4941959999999998E-3</v>
      </c>
      <c r="F8662" s="231">
        <v>1.00717448E-3</v>
      </c>
      <c r="G8662" s="231">
        <v>6.9502778999999996E-4</v>
      </c>
      <c r="H8662" s="231">
        <v>3.79062731E-3</v>
      </c>
    </row>
    <row r="8663" spans="1:8">
      <c r="A8663" s="227" t="s">
        <v>136</v>
      </c>
      <c r="B8663" s="227" t="s">
        <v>111</v>
      </c>
      <c r="C8663" s="227" t="s">
        <v>118</v>
      </c>
      <c r="D8663" s="230">
        <v>2263</v>
      </c>
      <c r="E8663" s="231">
        <v>7.4056119899999998E-3</v>
      </c>
      <c r="F8663" s="231">
        <v>9.9117113999999998E-4</v>
      </c>
      <c r="G8663" s="231">
        <v>1.26376794E-3</v>
      </c>
      <c r="H8663" s="231">
        <v>5.1497211199999999E-3</v>
      </c>
    </row>
    <row r="8664" spans="1:8">
      <c r="A8664" s="227" t="s">
        <v>136</v>
      </c>
      <c r="B8664" s="227" t="s">
        <v>112</v>
      </c>
      <c r="C8664" s="227" t="s">
        <v>116</v>
      </c>
      <c r="D8664" s="230">
        <v>148</v>
      </c>
      <c r="E8664" s="231">
        <v>7.0594811099999998E-3</v>
      </c>
      <c r="F8664" s="231">
        <v>8.0259924999999995E-4</v>
      </c>
      <c r="G8664" s="231">
        <v>1.79108772E-3</v>
      </c>
      <c r="H8664" s="231">
        <v>4.4652462499999998E-3</v>
      </c>
    </row>
    <row r="8665" spans="1:8">
      <c r="A8665" s="227" t="s">
        <v>136</v>
      </c>
      <c r="B8665" s="227" t="s">
        <v>112</v>
      </c>
      <c r="C8665" s="227" t="s">
        <v>117</v>
      </c>
      <c r="D8665" s="230">
        <v>295</v>
      </c>
      <c r="E8665" s="231">
        <v>5.1394771400000002E-3</v>
      </c>
      <c r="F8665" s="231">
        <v>1.14877563E-3</v>
      </c>
      <c r="G8665" s="231">
        <v>6.5901576999999995E-4</v>
      </c>
      <c r="H8665" s="231">
        <v>3.33086134E-3</v>
      </c>
    </row>
    <row r="8666" spans="1:8">
      <c r="A8666" s="227" t="s">
        <v>136</v>
      </c>
      <c r="B8666" s="227" t="s">
        <v>112</v>
      </c>
      <c r="C8666" s="227" t="s">
        <v>118</v>
      </c>
      <c r="D8666" s="230">
        <v>230</v>
      </c>
      <c r="E8666" s="231">
        <v>6.6962054600000001E-3</v>
      </c>
      <c r="F8666" s="231">
        <v>1.05223405E-3</v>
      </c>
      <c r="G8666" s="231">
        <v>1.27410402E-3</v>
      </c>
      <c r="H8666" s="231">
        <v>4.3692630599999997E-3</v>
      </c>
    </row>
    <row r="8667" spans="1:8">
      <c r="A8667" s="227" t="s">
        <v>121</v>
      </c>
      <c r="B8667" s="227" t="s">
        <v>113</v>
      </c>
      <c r="C8667" s="227" t="s">
        <v>116</v>
      </c>
      <c r="D8667" s="230">
        <v>14134</v>
      </c>
      <c r="E8667" s="231">
        <v>6.7055559399999999E-3</v>
      </c>
      <c r="F8667" s="231">
        <v>8.9857667000000003E-4</v>
      </c>
      <c r="G8667" s="231">
        <v>1.85527781E-3</v>
      </c>
      <c r="H8667" s="231">
        <v>3.9517009700000003E-3</v>
      </c>
    </row>
    <row r="8668" spans="1:8">
      <c r="A8668" s="227" t="s">
        <v>121</v>
      </c>
      <c r="B8668" s="227" t="s">
        <v>113</v>
      </c>
      <c r="C8668" s="227" t="s">
        <v>117</v>
      </c>
      <c r="D8668" s="230">
        <v>73453</v>
      </c>
      <c r="E8668" s="231">
        <v>5.7541104099999999E-3</v>
      </c>
      <c r="F8668" s="231">
        <v>1.1019577199999999E-3</v>
      </c>
      <c r="G8668" s="231">
        <v>9.7144185000000004E-4</v>
      </c>
      <c r="H8668" s="231">
        <v>3.6807103600000001E-3</v>
      </c>
    </row>
    <row r="8669" spans="1:8">
      <c r="A8669" s="227" t="s">
        <v>121</v>
      </c>
      <c r="B8669" s="227" t="s">
        <v>113</v>
      </c>
      <c r="C8669" s="227" t="s">
        <v>118</v>
      </c>
      <c r="D8669" s="230">
        <v>28350</v>
      </c>
      <c r="E8669" s="231">
        <v>6.1457008199999998E-3</v>
      </c>
      <c r="F8669" s="231">
        <v>8.4187545E-4</v>
      </c>
      <c r="G8669" s="231">
        <v>1.62726232E-3</v>
      </c>
      <c r="H8669" s="231">
        <v>3.6765625699999999E-3</v>
      </c>
    </row>
    <row r="8670" spans="1:8">
      <c r="A8670" s="227" t="s">
        <v>122</v>
      </c>
      <c r="B8670" s="227" t="s">
        <v>113</v>
      </c>
      <c r="C8670" s="227" t="s">
        <v>116</v>
      </c>
      <c r="D8670" s="230">
        <v>14357</v>
      </c>
      <c r="E8670" s="231">
        <v>6.6622510699999998E-3</v>
      </c>
      <c r="F8670" s="231">
        <v>8.5684320999999996E-4</v>
      </c>
      <c r="G8670" s="231">
        <v>1.87240472E-3</v>
      </c>
      <c r="H8670" s="231">
        <v>3.9330026699999996E-3</v>
      </c>
    </row>
    <row r="8671" spans="1:8">
      <c r="A8671" s="227" t="s">
        <v>122</v>
      </c>
      <c r="B8671" s="227" t="s">
        <v>113</v>
      </c>
      <c r="C8671" s="227" t="s">
        <v>117</v>
      </c>
      <c r="D8671" s="230">
        <v>74246</v>
      </c>
      <c r="E8671" s="231">
        <v>5.7716269399999999E-3</v>
      </c>
      <c r="F8671" s="231">
        <v>1.07423848E-3</v>
      </c>
      <c r="G8671" s="231">
        <v>9.5665591999999995E-4</v>
      </c>
      <c r="H8671" s="231">
        <v>3.75420079E-3</v>
      </c>
    </row>
    <row r="8672" spans="1:8">
      <c r="A8672" s="227" t="s">
        <v>122</v>
      </c>
      <c r="B8672" s="227" t="s">
        <v>113</v>
      </c>
      <c r="C8672" s="227" t="s">
        <v>118</v>
      </c>
      <c r="D8672" s="230">
        <v>30625</v>
      </c>
      <c r="E8672" s="231">
        <v>6.1842533500000001E-3</v>
      </c>
      <c r="F8672" s="231">
        <v>8.4997822000000003E-4</v>
      </c>
      <c r="G8672" s="231">
        <v>1.55609764E-3</v>
      </c>
      <c r="H8672" s="231">
        <v>3.81083007E-3</v>
      </c>
    </row>
    <row r="8673" spans="1:8">
      <c r="A8673" s="227" t="s">
        <v>123</v>
      </c>
      <c r="B8673" s="227" t="s">
        <v>113</v>
      </c>
      <c r="C8673" s="227" t="s">
        <v>116</v>
      </c>
      <c r="D8673" s="230">
        <v>7690</v>
      </c>
      <c r="E8673" s="231">
        <v>6.6296369200000002E-3</v>
      </c>
      <c r="F8673" s="231">
        <v>8.9750222999999995E-4</v>
      </c>
      <c r="G8673" s="231">
        <v>1.87189628E-3</v>
      </c>
      <c r="H8673" s="231">
        <v>3.8598089800000001E-3</v>
      </c>
    </row>
    <row r="8674" spans="1:8">
      <c r="A8674" s="227" t="s">
        <v>123</v>
      </c>
      <c r="B8674" s="227" t="s">
        <v>113</v>
      </c>
      <c r="C8674" s="227" t="s">
        <v>117</v>
      </c>
      <c r="D8674" s="230">
        <v>42757</v>
      </c>
      <c r="E8674" s="231">
        <v>5.5631810400000002E-3</v>
      </c>
      <c r="F8674" s="231">
        <v>1.1119264699999999E-3</v>
      </c>
      <c r="G8674" s="231">
        <v>9.2101447999999998E-4</v>
      </c>
      <c r="H8674" s="231">
        <v>3.5302396099999999E-3</v>
      </c>
    </row>
    <row r="8675" spans="1:8">
      <c r="A8675" s="227" t="s">
        <v>123</v>
      </c>
      <c r="B8675" s="227" t="s">
        <v>113</v>
      </c>
      <c r="C8675" s="227" t="s">
        <v>118</v>
      </c>
      <c r="D8675" s="230">
        <v>16052</v>
      </c>
      <c r="E8675" s="231">
        <v>6.0784594600000004E-3</v>
      </c>
      <c r="F8675" s="231">
        <v>8.4079510000000001E-4</v>
      </c>
      <c r="G8675" s="231">
        <v>1.52062197E-3</v>
      </c>
      <c r="H8675" s="231">
        <v>3.7170419100000002E-3</v>
      </c>
    </row>
    <row r="8676" spans="1:8">
      <c r="A8676" s="227" t="s">
        <v>124</v>
      </c>
      <c r="B8676" s="227" t="s">
        <v>113</v>
      </c>
      <c r="C8676" s="227" t="s">
        <v>116</v>
      </c>
      <c r="D8676" s="230">
        <v>10763</v>
      </c>
      <c r="E8676" s="231">
        <v>6.83052404E-3</v>
      </c>
      <c r="F8676" s="231">
        <v>9.2347817000000001E-4</v>
      </c>
      <c r="G8676" s="231">
        <v>1.7394874900000001E-3</v>
      </c>
      <c r="H8676" s="231">
        <v>4.1669643000000001E-3</v>
      </c>
    </row>
    <row r="8677" spans="1:8">
      <c r="A8677" s="227" t="s">
        <v>124</v>
      </c>
      <c r="B8677" s="227" t="s">
        <v>113</v>
      </c>
      <c r="C8677" s="227" t="s">
        <v>117</v>
      </c>
      <c r="D8677" s="230">
        <v>53958</v>
      </c>
      <c r="E8677" s="231">
        <v>5.7784801100000003E-3</v>
      </c>
      <c r="F8677" s="231">
        <v>1.1633533600000001E-3</v>
      </c>
      <c r="G8677" s="231">
        <v>9.0213189000000005E-4</v>
      </c>
      <c r="H8677" s="231">
        <v>3.7129943800000001E-3</v>
      </c>
    </row>
    <row r="8678" spans="1:8">
      <c r="A8678" s="227" t="s">
        <v>124</v>
      </c>
      <c r="B8678" s="227" t="s">
        <v>113</v>
      </c>
      <c r="C8678" s="227" t="s">
        <v>118</v>
      </c>
      <c r="D8678" s="230">
        <v>20173</v>
      </c>
      <c r="E8678" s="231">
        <v>6.3517819600000004E-3</v>
      </c>
      <c r="F8678" s="231">
        <v>9.0565369999999999E-4</v>
      </c>
      <c r="G8678" s="231">
        <v>1.5105446599999999E-3</v>
      </c>
      <c r="H8678" s="231">
        <v>3.9355831199999998E-3</v>
      </c>
    </row>
    <row r="8679" spans="1:8">
      <c r="A8679" s="227" t="s">
        <v>125</v>
      </c>
      <c r="B8679" s="227" t="s">
        <v>113</v>
      </c>
      <c r="C8679" s="227" t="s">
        <v>116</v>
      </c>
      <c r="D8679" s="230">
        <v>9040</v>
      </c>
      <c r="E8679" s="231">
        <v>7.0721431099999999E-3</v>
      </c>
      <c r="F8679" s="231">
        <v>1.05159017E-3</v>
      </c>
      <c r="G8679" s="231">
        <v>1.6796910999999999E-3</v>
      </c>
      <c r="H8679" s="231">
        <v>4.3402980300000001E-3</v>
      </c>
    </row>
    <row r="8680" spans="1:8">
      <c r="A8680" s="227" t="s">
        <v>125</v>
      </c>
      <c r="B8680" s="227" t="s">
        <v>113</v>
      </c>
      <c r="C8680" s="227" t="s">
        <v>117</v>
      </c>
      <c r="D8680" s="230">
        <v>44962</v>
      </c>
      <c r="E8680" s="231">
        <v>5.9915873599999999E-3</v>
      </c>
      <c r="F8680" s="231">
        <v>1.3535133500000001E-3</v>
      </c>
      <c r="G8680" s="231">
        <v>9.1460414000000005E-4</v>
      </c>
      <c r="H8680" s="231">
        <v>3.7234693799999999E-3</v>
      </c>
    </row>
    <row r="8681" spans="1:8">
      <c r="A8681" s="227" t="s">
        <v>125</v>
      </c>
      <c r="B8681" s="227" t="s">
        <v>113</v>
      </c>
      <c r="C8681" s="227" t="s">
        <v>118</v>
      </c>
      <c r="D8681" s="230">
        <v>16753</v>
      </c>
      <c r="E8681" s="231">
        <v>6.6655859099999997E-3</v>
      </c>
      <c r="F8681" s="231">
        <v>1.0387862099999999E-3</v>
      </c>
      <c r="G8681" s="231">
        <v>1.5232413099999999E-3</v>
      </c>
      <c r="H8681" s="231">
        <v>4.1035579099999997E-3</v>
      </c>
    </row>
    <row r="8682" spans="1:8">
      <c r="A8682" s="227" t="s">
        <v>126</v>
      </c>
      <c r="B8682" s="227" t="s">
        <v>113</v>
      </c>
      <c r="C8682" s="227" t="s">
        <v>116</v>
      </c>
      <c r="D8682" s="230">
        <v>9550</v>
      </c>
      <c r="E8682" s="231">
        <v>6.95415067E-3</v>
      </c>
      <c r="F8682" s="231">
        <v>9.7591720000000004E-4</v>
      </c>
      <c r="G8682" s="231">
        <v>1.63639204E-3</v>
      </c>
      <c r="H8682" s="231">
        <v>4.3412652700000002E-3</v>
      </c>
    </row>
    <row r="8683" spans="1:8">
      <c r="A8683" s="227" t="s">
        <v>126</v>
      </c>
      <c r="B8683" s="227" t="s">
        <v>113</v>
      </c>
      <c r="C8683" s="227" t="s">
        <v>117</v>
      </c>
      <c r="D8683" s="230">
        <v>49451</v>
      </c>
      <c r="E8683" s="231">
        <v>6.1369581000000001E-3</v>
      </c>
      <c r="F8683" s="231">
        <v>1.33204342E-3</v>
      </c>
      <c r="G8683" s="231">
        <v>9.2952024999999995E-4</v>
      </c>
      <c r="H8683" s="231">
        <v>3.8753939500000001E-3</v>
      </c>
    </row>
    <row r="8684" spans="1:8">
      <c r="A8684" s="227" t="s">
        <v>126</v>
      </c>
      <c r="B8684" s="227" t="s">
        <v>113</v>
      </c>
      <c r="C8684" s="227" t="s">
        <v>118</v>
      </c>
      <c r="D8684" s="230">
        <v>18358</v>
      </c>
      <c r="E8684" s="231">
        <v>6.8988054799999999E-3</v>
      </c>
      <c r="F8684" s="231">
        <v>1.16585287E-3</v>
      </c>
      <c r="G8684" s="231">
        <v>1.5278216700000001E-3</v>
      </c>
      <c r="H8684" s="231">
        <v>4.2051304600000004E-3</v>
      </c>
    </row>
    <row r="8685" spans="1:8">
      <c r="A8685" s="227" t="s">
        <v>127</v>
      </c>
      <c r="B8685" s="227" t="s">
        <v>113</v>
      </c>
      <c r="C8685" s="227" t="s">
        <v>116</v>
      </c>
      <c r="D8685" s="230">
        <v>9299</v>
      </c>
      <c r="E8685" s="231">
        <v>6.9544475200000004E-3</v>
      </c>
      <c r="F8685" s="231">
        <v>9.6971898000000004E-4</v>
      </c>
      <c r="G8685" s="231">
        <v>1.5835270099999999E-3</v>
      </c>
      <c r="H8685" s="231">
        <v>4.4006894999999999E-3</v>
      </c>
    </row>
    <row r="8686" spans="1:8">
      <c r="A8686" s="227" t="s">
        <v>127</v>
      </c>
      <c r="B8686" s="227" t="s">
        <v>113</v>
      </c>
      <c r="C8686" s="227" t="s">
        <v>117</v>
      </c>
      <c r="D8686" s="230">
        <v>48499</v>
      </c>
      <c r="E8686" s="231">
        <v>6.02607427E-3</v>
      </c>
      <c r="F8686" s="231">
        <v>1.2933852899999999E-3</v>
      </c>
      <c r="G8686" s="231">
        <v>8.8620884999999995E-4</v>
      </c>
      <c r="H8686" s="231">
        <v>3.8464796499999999E-3</v>
      </c>
    </row>
    <row r="8687" spans="1:8">
      <c r="A8687" s="227" t="s">
        <v>127</v>
      </c>
      <c r="B8687" s="227" t="s">
        <v>113</v>
      </c>
      <c r="C8687" s="227" t="s">
        <v>118</v>
      </c>
      <c r="D8687" s="230">
        <v>18613</v>
      </c>
      <c r="E8687" s="231">
        <v>6.9060476000000004E-3</v>
      </c>
      <c r="F8687" s="231">
        <v>1.17342669E-3</v>
      </c>
      <c r="G8687" s="231">
        <v>1.5114539499999999E-3</v>
      </c>
      <c r="H8687" s="231">
        <v>4.2211658699999998E-3</v>
      </c>
    </row>
    <row r="8688" spans="1:8">
      <c r="A8688" s="227" t="s">
        <v>128</v>
      </c>
      <c r="B8688" s="227" t="s">
        <v>113</v>
      </c>
      <c r="C8688" s="227" t="s">
        <v>116</v>
      </c>
      <c r="D8688" s="230">
        <v>10496</v>
      </c>
      <c r="E8688" s="231">
        <v>6.9364032199999998E-3</v>
      </c>
      <c r="F8688" s="231">
        <v>9.5772901999999997E-4</v>
      </c>
      <c r="G8688" s="231">
        <v>1.53006456E-3</v>
      </c>
      <c r="H8688" s="231">
        <v>4.4481074099999999E-3</v>
      </c>
    </row>
    <row r="8689" spans="1:8">
      <c r="A8689" s="227" t="s">
        <v>128</v>
      </c>
      <c r="B8689" s="227" t="s">
        <v>113</v>
      </c>
      <c r="C8689" s="227" t="s">
        <v>117</v>
      </c>
      <c r="D8689" s="230">
        <v>52267</v>
      </c>
      <c r="E8689" s="231">
        <v>6.0517087899999997E-3</v>
      </c>
      <c r="F8689" s="231">
        <v>1.2688096500000001E-3</v>
      </c>
      <c r="G8689" s="231">
        <v>8.6903763E-4</v>
      </c>
      <c r="H8689" s="231">
        <v>3.9138610300000001E-3</v>
      </c>
    </row>
    <row r="8690" spans="1:8">
      <c r="A8690" s="227" t="s">
        <v>128</v>
      </c>
      <c r="B8690" s="227" t="s">
        <v>113</v>
      </c>
      <c r="C8690" s="227" t="s">
        <v>118</v>
      </c>
      <c r="D8690" s="230">
        <v>19900</v>
      </c>
      <c r="E8690" s="231">
        <v>6.8882232900000003E-3</v>
      </c>
      <c r="F8690" s="231">
        <v>1.1838018699999999E-3</v>
      </c>
      <c r="G8690" s="231">
        <v>1.4573815700000001E-3</v>
      </c>
      <c r="H8690" s="231">
        <v>4.2470393599999996E-3</v>
      </c>
    </row>
    <row r="8691" spans="1:8">
      <c r="A8691" s="227" t="s">
        <v>129</v>
      </c>
      <c r="B8691" s="227" t="s">
        <v>113</v>
      </c>
      <c r="C8691" s="227" t="s">
        <v>116</v>
      </c>
      <c r="D8691" s="230">
        <v>12882</v>
      </c>
      <c r="E8691" s="231">
        <v>7.4250944200000002E-3</v>
      </c>
      <c r="F8691" s="231">
        <v>9.3921673E-4</v>
      </c>
      <c r="G8691" s="231">
        <v>1.61773672E-3</v>
      </c>
      <c r="H8691" s="231">
        <v>4.8676625099999997E-3</v>
      </c>
    </row>
    <row r="8692" spans="1:8">
      <c r="A8692" s="227" t="s">
        <v>129</v>
      </c>
      <c r="B8692" s="227" t="s">
        <v>113</v>
      </c>
      <c r="C8692" s="227" t="s">
        <v>117</v>
      </c>
      <c r="D8692" s="230">
        <v>62107</v>
      </c>
      <c r="E8692" s="231">
        <v>6.3754966600000004E-3</v>
      </c>
      <c r="F8692" s="231">
        <v>1.29560989E-3</v>
      </c>
      <c r="G8692" s="231">
        <v>8.6545377000000004E-4</v>
      </c>
      <c r="H8692" s="231">
        <v>4.2144325200000003E-3</v>
      </c>
    </row>
    <row r="8693" spans="1:8">
      <c r="A8693" s="227" t="s">
        <v>129</v>
      </c>
      <c r="B8693" s="227" t="s">
        <v>113</v>
      </c>
      <c r="C8693" s="227" t="s">
        <v>118</v>
      </c>
      <c r="D8693" s="230">
        <v>24321</v>
      </c>
      <c r="E8693" s="231">
        <v>7.2854722700000001E-3</v>
      </c>
      <c r="F8693" s="231">
        <v>1.22809463E-3</v>
      </c>
      <c r="G8693" s="231">
        <v>1.4366278399999999E-3</v>
      </c>
      <c r="H8693" s="231">
        <v>4.6207483700000003E-3</v>
      </c>
    </row>
    <row r="8694" spans="1:8">
      <c r="A8694" s="227" t="s">
        <v>130</v>
      </c>
      <c r="B8694" s="227" t="s">
        <v>113</v>
      </c>
      <c r="C8694" s="227" t="s">
        <v>116</v>
      </c>
      <c r="D8694" s="230">
        <v>10239</v>
      </c>
      <c r="E8694" s="231">
        <v>7.2769883000000004E-3</v>
      </c>
      <c r="F8694" s="231">
        <v>9.3909926000000003E-4</v>
      </c>
      <c r="G8694" s="231">
        <v>1.6157151799999999E-3</v>
      </c>
      <c r="H8694" s="231">
        <v>4.7216488800000001E-3</v>
      </c>
    </row>
    <row r="8695" spans="1:8">
      <c r="A8695" s="227" t="s">
        <v>130</v>
      </c>
      <c r="B8695" s="227" t="s">
        <v>113</v>
      </c>
      <c r="C8695" s="227" t="s">
        <v>117</v>
      </c>
      <c r="D8695" s="230">
        <v>46647</v>
      </c>
      <c r="E8695" s="231">
        <v>6.0658313700000001E-3</v>
      </c>
      <c r="F8695" s="231">
        <v>1.2209183099999999E-3</v>
      </c>
      <c r="G8695" s="231">
        <v>8.1309044000000001E-4</v>
      </c>
      <c r="H8695" s="231">
        <v>4.0318221500000003E-3</v>
      </c>
    </row>
    <row r="8696" spans="1:8">
      <c r="A8696" s="227" t="s">
        <v>130</v>
      </c>
      <c r="B8696" s="227" t="s">
        <v>113</v>
      </c>
      <c r="C8696" s="227" t="s">
        <v>118</v>
      </c>
      <c r="D8696" s="230">
        <v>18462</v>
      </c>
      <c r="E8696" s="231">
        <v>7.0034555599999999E-3</v>
      </c>
      <c r="F8696" s="231">
        <v>1.16244441E-3</v>
      </c>
      <c r="G8696" s="231">
        <v>1.41176221E-3</v>
      </c>
      <c r="H8696" s="231">
        <v>4.4292484500000001E-3</v>
      </c>
    </row>
    <row r="8697" spans="1:8">
      <c r="A8697" s="227" t="s">
        <v>131</v>
      </c>
      <c r="B8697" s="227" t="s">
        <v>113</v>
      </c>
      <c r="C8697" s="227" t="s">
        <v>116</v>
      </c>
      <c r="D8697" s="230">
        <v>10112</v>
      </c>
      <c r="E8697" s="231">
        <v>7.4949521300000004E-3</v>
      </c>
      <c r="F8697" s="231">
        <v>9.6421558999999996E-4</v>
      </c>
      <c r="G8697" s="231">
        <v>1.7021990200000001E-3</v>
      </c>
      <c r="H8697" s="231">
        <v>4.8279796199999997E-3</v>
      </c>
    </row>
    <row r="8698" spans="1:8">
      <c r="A8698" s="227" t="s">
        <v>131</v>
      </c>
      <c r="B8698" s="227" t="s">
        <v>113</v>
      </c>
      <c r="C8698" s="227" t="s">
        <v>117</v>
      </c>
      <c r="D8698" s="230">
        <v>49710</v>
      </c>
      <c r="E8698" s="231">
        <v>6.0303703499999996E-3</v>
      </c>
      <c r="F8698" s="231">
        <v>1.22799971E-3</v>
      </c>
      <c r="G8698" s="231">
        <v>8.2750857000000002E-4</v>
      </c>
      <c r="H8698" s="231">
        <v>3.9748615999999999E-3</v>
      </c>
    </row>
    <row r="8699" spans="1:8">
      <c r="A8699" s="227" t="s">
        <v>131</v>
      </c>
      <c r="B8699" s="227" t="s">
        <v>113</v>
      </c>
      <c r="C8699" s="227" t="s">
        <v>118</v>
      </c>
      <c r="D8699" s="230">
        <v>20072</v>
      </c>
      <c r="E8699" s="231">
        <v>7.2435675899999996E-3</v>
      </c>
      <c r="F8699" s="231">
        <v>1.22457508E-3</v>
      </c>
      <c r="G8699" s="231">
        <v>1.52226382E-3</v>
      </c>
      <c r="H8699" s="231">
        <v>4.4967282000000003E-3</v>
      </c>
    </row>
    <row r="8700" spans="1:8">
      <c r="A8700" s="227" t="s">
        <v>132</v>
      </c>
      <c r="B8700" s="227" t="s">
        <v>113</v>
      </c>
      <c r="C8700" s="227" t="s">
        <v>116</v>
      </c>
      <c r="D8700" s="230">
        <v>11132</v>
      </c>
      <c r="E8700" s="231">
        <v>7.2980128299999997E-3</v>
      </c>
      <c r="F8700" s="231">
        <v>9.3997324E-4</v>
      </c>
      <c r="G8700" s="231">
        <v>1.5954971E-3</v>
      </c>
      <c r="H8700" s="231">
        <v>4.7620949400000003E-3</v>
      </c>
    </row>
    <row r="8701" spans="1:8">
      <c r="A8701" s="227" t="s">
        <v>132</v>
      </c>
      <c r="B8701" s="227" t="s">
        <v>113</v>
      </c>
      <c r="C8701" s="227" t="s">
        <v>117</v>
      </c>
      <c r="D8701" s="230">
        <v>50557</v>
      </c>
      <c r="E8701" s="231">
        <v>5.9468477099999997E-3</v>
      </c>
      <c r="F8701" s="231">
        <v>1.1675861300000001E-3</v>
      </c>
      <c r="G8701" s="231">
        <v>7.7008353000000002E-4</v>
      </c>
      <c r="H8701" s="231">
        <v>4.0091775700000004E-3</v>
      </c>
    </row>
    <row r="8702" spans="1:8">
      <c r="A8702" s="227" t="s">
        <v>132</v>
      </c>
      <c r="B8702" s="227" t="s">
        <v>113</v>
      </c>
      <c r="C8702" s="227" t="s">
        <v>118</v>
      </c>
      <c r="D8702" s="230">
        <v>18478</v>
      </c>
      <c r="E8702" s="231">
        <v>7.0858780400000002E-3</v>
      </c>
      <c r="F8702" s="231">
        <v>1.19217574E-3</v>
      </c>
      <c r="G8702" s="231">
        <v>1.4454317399999999E-3</v>
      </c>
      <c r="H8702" s="231">
        <v>4.4482682000000001E-3</v>
      </c>
    </row>
    <row r="8703" spans="1:8">
      <c r="A8703" s="227" t="s">
        <v>133</v>
      </c>
      <c r="B8703" s="227" t="s">
        <v>113</v>
      </c>
      <c r="C8703" s="227" t="s">
        <v>116</v>
      </c>
      <c r="D8703" s="230">
        <v>14302</v>
      </c>
      <c r="E8703" s="231">
        <v>7.8067507599999999E-3</v>
      </c>
      <c r="F8703" s="231">
        <v>9.9632829999999999E-4</v>
      </c>
      <c r="G8703" s="231">
        <v>1.58980833E-3</v>
      </c>
      <c r="H8703" s="231">
        <v>5.2201637099999997E-3</v>
      </c>
    </row>
    <row r="8704" spans="1:8">
      <c r="A8704" s="227" t="s">
        <v>133</v>
      </c>
      <c r="B8704" s="227" t="s">
        <v>113</v>
      </c>
      <c r="C8704" s="227" t="s">
        <v>117</v>
      </c>
      <c r="D8704" s="230">
        <v>61174</v>
      </c>
      <c r="E8704" s="231">
        <v>6.20577482E-3</v>
      </c>
      <c r="F8704" s="231">
        <v>1.23620108E-3</v>
      </c>
      <c r="G8704" s="231">
        <v>7.9133331999999999E-4</v>
      </c>
      <c r="H8704" s="231">
        <v>4.1772810700000003E-3</v>
      </c>
    </row>
    <row r="8705" spans="1:8">
      <c r="A8705" s="227" t="s">
        <v>133</v>
      </c>
      <c r="B8705" s="227" t="s">
        <v>113</v>
      </c>
      <c r="C8705" s="227" t="s">
        <v>118</v>
      </c>
      <c r="D8705" s="230">
        <v>26074</v>
      </c>
      <c r="E8705" s="231">
        <v>7.6042196899999996E-3</v>
      </c>
      <c r="F8705" s="231">
        <v>1.27806713E-3</v>
      </c>
      <c r="G8705" s="231">
        <v>1.4144897499999999E-3</v>
      </c>
      <c r="H8705" s="231">
        <v>4.9109494400000004E-3</v>
      </c>
    </row>
    <row r="8706" spans="1:8">
      <c r="A8706" s="227" t="s">
        <v>134</v>
      </c>
      <c r="B8706" s="227" t="s">
        <v>113</v>
      </c>
      <c r="C8706" s="227" t="s">
        <v>116</v>
      </c>
      <c r="D8706" s="230">
        <v>8778</v>
      </c>
      <c r="E8706" s="231">
        <v>7.4150480600000002E-3</v>
      </c>
      <c r="F8706" s="231">
        <v>9.0930030999999999E-4</v>
      </c>
      <c r="G8706" s="231">
        <v>1.6550541199999999E-3</v>
      </c>
      <c r="H8706" s="231">
        <v>4.85019474E-3</v>
      </c>
    </row>
    <row r="8707" spans="1:8">
      <c r="A8707" s="227" t="s">
        <v>134</v>
      </c>
      <c r="B8707" s="227" t="s">
        <v>113</v>
      </c>
      <c r="C8707" s="227" t="s">
        <v>117</v>
      </c>
      <c r="D8707" s="230">
        <v>43361</v>
      </c>
      <c r="E8707" s="231">
        <v>6.0202377999999997E-3</v>
      </c>
      <c r="F8707" s="231">
        <v>1.22349798E-3</v>
      </c>
      <c r="G8707" s="231">
        <v>8.0840483000000002E-4</v>
      </c>
      <c r="H8707" s="231">
        <v>3.9872123599999998E-3</v>
      </c>
    </row>
    <row r="8708" spans="1:8">
      <c r="A8708" s="227" t="s">
        <v>134</v>
      </c>
      <c r="B8708" s="227" t="s">
        <v>113</v>
      </c>
      <c r="C8708" s="227" t="s">
        <v>118</v>
      </c>
      <c r="D8708" s="230">
        <v>16685</v>
      </c>
      <c r="E8708" s="231">
        <v>7.3375492900000002E-3</v>
      </c>
      <c r="F8708" s="231">
        <v>1.28284557E-3</v>
      </c>
      <c r="G8708" s="231">
        <v>1.37399809E-3</v>
      </c>
      <c r="H8708" s="231">
        <v>4.6796993100000003E-3</v>
      </c>
    </row>
    <row r="8709" spans="1:8">
      <c r="A8709" s="227" t="s">
        <v>135</v>
      </c>
      <c r="B8709" s="227" t="s">
        <v>113</v>
      </c>
      <c r="C8709" s="227" t="s">
        <v>116</v>
      </c>
      <c r="D8709" s="230">
        <v>9423</v>
      </c>
      <c r="E8709" s="231">
        <v>7.4918476700000002E-3</v>
      </c>
      <c r="F8709" s="231">
        <v>9.3650975999999997E-4</v>
      </c>
      <c r="G8709" s="231">
        <v>1.63894417E-3</v>
      </c>
      <c r="H8709" s="231">
        <v>4.9159584499999997E-3</v>
      </c>
    </row>
    <row r="8710" spans="1:8">
      <c r="A8710" s="227" t="s">
        <v>135</v>
      </c>
      <c r="B8710" s="227" t="s">
        <v>113</v>
      </c>
      <c r="C8710" s="227" t="s">
        <v>117</v>
      </c>
      <c r="D8710" s="230">
        <v>46573</v>
      </c>
      <c r="E8710" s="231">
        <v>6.0224035600000003E-3</v>
      </c>
      <c r="F8710" s="231">
        <v>1.22493183E-3</v>
      </c>
      <c r="G8710" s="231">
        <v>8.0409980999999998E-4</v>
      </c>
      <c r="H8710" s="231">
        <v>3.9922198100000002E-3</v>
      </c>
    </row>
    <row r="8711" spans="1:8">
      <c r="A8711" s="227" t="s">
        <v>135</v>
      </c>
      <c r="B8711" s="227" t="s">
        <v>113</v>
      </c>
      <c r="C8711" s="227" t="s">
        <v>118</v>
      </c>
      <c r="D8711" s="230">
        <v>16905</v>
      </c>
      <c r="E8711" s="231">
        <v>7.2705516999999999E-3</v>
      </c>
      <c r="F8711" s="231">
        <v>1.2459164799999999E-3</v>
      </c>
      <c r="G8711" s="231">
        <v>1.3498592699999999E-3</v>
      </c>
      <c r="H8711" s="231">
        <v>4.6737074100000001E-3</v>
      </c>
    </row>
    <row r="8712" spans="1:8">
      <c r="A8712" s="227" t="s">
        <v>136</v>
      </c>
      <c r="B8712" s="227" t="s">
        <v>113</v>
      </c>
      <c r="C8712" s="227" t="s">
        <v>116</v>
      </c>
      <c r="D8712" s="230">
        <v>9457</v>
      </c>
      <c r="E8712" s="231">
        <v>8.2168947500000002E-3</v>
      </c>
      <c r="F8712" s="231">
        <v>1.1265621400000001E-3</v>
      </c>
      <c r="G8712" s="231">
        <v>1.75167474E-3</v>
      </c>
      <c r="H8712" s="231">
        <v>5.4438827000000004E-3</v>
      </c>
    </row>
    <row r="8713" spans="1:8">
      <c r="A8713" s="227" t="s">
        <v>136</v>
      </c>
      <c r="B8713" s="227" t="s">
        <v>113</v>
      </c>
      <c r="C8713" s="227" t="s">
        <v>117</v>
      </c>
      <c r="D8713" s="230">
        <v>42804</v>
      </c>
      <c r="E8713" s="231">
        <v>6.4849801799999997E-3</v>
      </c>
      <c r="F8713" s="231">
        <v>1.2368765800000001E-3</v>
      </c>
      <c r="G8713" s="231">
        <v>8.2458979999999998E-4</v>
      </c>
      <c r="H8713" s="231">
        <v>4.4222408200000002E-3</v>
      </c>
    </row>
    <row r="8714" spans="1:8">
      <c r="A8714" s="227" t="s">
        <v>136</v>
      </c>
      <c r="B8714" s="227" t="s">
        <v>113</v>
      </c>
      <c r="C8714" s="227" t="s">
        <v>118</v>
      </c>
      <c r="D8714" s="230">
        <v>17744</v>
      </c>
      <c r="E8714" s="231">
        <v>7.8234659100000006E-3</v>
      </c>
      <c r="F8714" s="231">
        <v>1.2729600500000001E-3</v>
      </c>
      <c r="G8714" s="231">
        <v>1.36929152E-3</v>
      </c>
      <c r="H8714" s="231">
        <v>5.18010759E-3</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B872E-7381-4FBF-8A78-E10E9050B925}">
  <sheetPr codeName="Sheet6"/>
  <dimension ref="A1:H8713"/>
  <sheetViews>
    <sheetView workbookViewId="0"/>
  </sheetViews>
  <sheetFormatPr defaultColWidth="9.140625" defaultRowHeight="15.6"/>
  <cols>
    <col min="1" max="1" width="31.28515625" style="63" bestFit="1" customWidth="1"/>
    <col min="2" max="2" width="29" style="63" customWidth="1"/>
    <col min="3" max="3" width="29.140625" style="63" bestFit="1" customWidth="1"/>
    <col min="4" max="4" width="26.5703125" style="66" bestFit="1" customWidth="1"/>
    <col min="5" max="5" width="29.140625" style="64" bestFit="1" customWidth="1"/>
    <col min="6" max="6" width="26.85546875" style="64" bestFit="1" customWidth="1"/>
    <col min="7" max="7" width="27.140625" style="64" bestFit="1" customWidth="1"/>
    <col min="8" max="8" width="18.85546875" style="64" bestFit="1" customWidth="1"/>
    <col min="9" max="16384" width="9.140625" style="63"/>
  </cols>
  <sheetData>
    <row r="1" spans="1:8">
      <c r="A1" s="36" t="s">
        <v>137</v>
      </c>
      <c r="B1" s="36" t="s">
        <v>46</v>
      </c>
      <c r="C1" s="36" t="s">
        <v>47</v>
      </c>
      <c r="D1" s="65" t="s">
        <v>120</v>
      </c>
      <c r="E1" s="37" t="s">
        <v>49</v>
      </c>
      <c r="F1" s="37" t="s">
        <v>50</v>
      </c>
      <c r="G1" s="37" t="s">
        <v>51</v>
      </c>
      <c r="H1" s="37" t="s">
        <v>52</v>
      </c>
    </row>
    <row r="2" spans="1:8">
      <c r="A2" s="228" t="s">
        <v>138</v>
      </c>
      <c r="B2" s="227" t="s">
        <v>57</v>
      </c>
      <c r="C2" s="227" t="s">
        <v>58</v>
      </c>
      <c r="D2" s="229">
        <v>44169</v>
      </c>
      <c r="E2" s="231">
        <v>5.6298519700000004E-3</v>
      </c>
      <c r="F2" s="231">
        <v>8.3921275999999999E-4</v>
      </c>
      <c r="G2" s="231">
        <v>1.3270895E-3</v>
      </c>
      <c r="H2" s="231">
        <v>3.4635492200000002E-3</v>
      </c>
    </row>
    <row r="3" spans="1:8">
      <c r="A3" s="227" t="s">
        <v>138</v>
      </c>
      <c r="B3" s="227" t="s">
        <v>59</v>
      </c>
      <c r="C3" s="227" t="s">
        <v>58</v>
      </c>
      <c r="D3" s="229">
        <v>17167</v>
      </c>
      <c r="E3" s="231">
        <v>4.9896459900000004E-3</v>
      </c>
      <c r="F3" s="231">
        <v>7.6862695999999997E-4</v>
      </c>
      <c r="G3" s="231">
        <v>1.1416213399999999E-3</v>
      </c>
      <c r="H3" s="231">
        <v>3.0793972200000002E-3</v>
      </c>
    </row>
    <row r="4" spans="1:8">
      <c r="A4" s="227" t="s">
        <v>138</v>
      </c>
      <c r="B4" s="227" t="s">
        <v>60</v>
      </c>
      <c r="C4" s="227" t="s">
        <v>58</v>
      </c>
      <c r="D4" s="229">
        <v>10730</v>
      </c>
      <c r="E4" s="231">
        <v>5.4218224399999997E-3</v>
      </c>
      <c r="F4" s="231">
        <v>8.4911503999999995E-4</v>
      </c>
      <c r="G4" s="231">
        <v>1.2665659E-3</v>
      </c>
      <c r="H4" s="231">
        <v>3.3061410300000002E-3</v>
      </c>
    </row>
    <row r="5" spans="1:8">
      <c r="A5" s="227" t="s">
        <v>138</v>
      </c>
      <c r="B5" s="227" t="s">
        <v>61</v>
      </c>
      <c r="C5" s="227" t="s">
        <v>58</v>
      </c>
      <c r="D5" s="229">
        <v>4676</v>
      </c>
      <c r="E5" s="231">
        <v>6.9012097399999998E-3</v>
      </c>
      <c r="F5" s="231">
        <v>1.0172707799999999E-3</v>
      </c>
      <c r="G5" s="231">
        <v>1.62113992E-3</v>
      </c>
      <c r="H5" s="231">
        <v>4.2627985600000003E-3</v>
      </c>
    </row>
    <row r="6" spans="1:8">
      <c r="A6" s="227" t="s">
        <v>138</v>
      </c>
      <c r="B6" s="227" t="s">
        <v>62</v>
      </c>
      <c r="C6" s="227" t="s">
        <v>58</v>
      </c>
      <c r="D6" s="229">
        <v>11596</v>
      </c>
      <c r="E6" s="231">
        <v>6.2574566399999998E-3</v>
      </c>
      <c r="F6" s="231">
        <v>8.6274637999999996E-4</v>
      </c>
      <c r="G6" s="231">
        <v>1.5390911000000001E-3</v>
      </c>
      <c r="H6" s="231">
        <v>3.8556186800000002E-3</v>
      </c>
    </row>
    <row r="7" spans="1:8">
      <c r="A7" s="227" t="s">
        <v>138</v>
      </c>
      <c r="B7" s="227" t="s">
        <v>57</v>
      </c>
      <c r="C7" s="227" t="s">
        <v>63</v>
      </c>
      <c r="D7" s="229">
        <v>899</v>
      </c>
      <c r="E7" s="231">
        <v>5.8619914900000002E-3</v>
      </c>
      <c r="F7" s="231">
        <v>1.0581070200000001E-3</v>
      </c>
      <c r="G7" s="231">
        <v>1.3905365600000001E-3</v>
      </c>
      <c r="H7" s="231">
        <v>3.4133474099999998E-3</v>
      </c>
    </row>
    <row r="8" spans="1:8">
      <c r="A8" s="227" t="s">
        <v>138</v>
      </c>
      <c r="B8" s="227" t="s">
        <v>59</v>
      </c>
      <c r="C8" s="227" t="s">
        <v>63</v>
      </c>
      <c r="D8" s="229">
        <v>303</v>
      </c>
      <c r="E8" s="231">
        <v>5.2165457200000001E-3</v>
      </c>
      <c r="F8" s="231">
        <v>9.1083736999999999E-4</v>
      </c>
      <c r="G8" s="231">
        <v>1.2285323200000001E-3</v>
      </c>
      <c r="H8" s="231">
        <v>3.0771755300000002E-3</v>
      </c>
    </row>
    <row r="9" spans="1:8">
      <c r="A9" s="227" t="s">
        <v>138</v>
      </c>
      <c r="B9" s="227" t="s">
        <v>60</v>
      </c>
      <c r="C9" s="227" t="s">
        <v>63</v>
      </c>
      <c r="D9" s="229">
        <v>224</v>
      </c>
      <c r="E9" s="231">
        <v>5.5503366600000003E-3</v>
      </c>
      <c r="F9" s="231">
        <v>1.0942148000000001E-3</v>
      </c>
      <c r="G9" s="231">
        <v>1.3156722699999999E-3</v>
      </c>
      <c r="H9" s="231">
        <v>3.1404490800000001E-3</v>
      </c>
    </row>
    <row r="10" spans="1:8">
      <c r="A10" s="227" t="s">
        <v>138</v>
      </c>
      <c r="B10" s="227" t="s">
        <v>61</v>
      </c>
      <c r="C10" s="227" t="s">
        <v>63</v>
      </c>
      <c r="D10" s="229">
        <v>89</v>
      </c>
      <c r="E10" s="231">
        <v>6.9348208399999996E-3</v>
      </c>
      <c r="F10" s="231">
        <v>1.32737701E-3</v>
      </c>
      <c r="G10" s="231">
        <v>1.56666122E-3</v>
      </c>
      <c r="H10" s="231">
        <v>4.04078215E-3</v>
      </c>
    </row>
    <row r="11" spans="1:8">
      <c r="A11" s="227" t="s">
        <v>138</v>
      </c>
      <c r="B11" s="227" t="s">
        <v>62</v>
      </c>
      <c r="C11" s="227" t="s">
        <v>63</v>
      </c>
      <c r="D11" s="229">
        <v>283</v>
      </c>
      <c r="E11" s="231">
        <v>6.4623410900000004E-3</v>
      </c>
      <c r="F11" s="231">
        <v>1.10252234E-3</v>
      </c>
      <c r="G11" s="231">
        <v>1.56785738E-3</v>
      </c>
      <c r="H11" s="231">
        <v>3.7919608899999999E-3</v>
      </c>
    </row>
    <row r="12" spans="1:8">
      <c r="A12" s="227" t="s">
        <v>138</v>
      </c>
      <c r="B12" s="227" t="s">
        <v>57</v>
      </c>
      <c r="C12" s="227" t="s">
        <v>64</v>
      </c>
      <c r="D12" s="229">
        <v>680</v>
      </c>
      <c r="E12" s="231">
        <v>5.5667379100000003E-3</v>
      </c>
      <c r="F12" s="231">
        <v>6.7803625999999996E-4</v>
      </c>
      <c r="G12" s="231">
        <v>1.67973833E-3</v>
      </c>
      <c r="H12" s="231">
        <v>3.2089628500000002E-3</v>
      </c>
    </row>
    <row r="13" spans="1:8">
      <c r="A13" s="227" t="s">
        <v>138</v>
      </c>
      <c r="B13" s="227" t="s">
        <v>59</v>
      </c>
      <c r="C13" s="227" t="s">
        <v>64</v>
      </c>
      <c r="D13" s="229">
        <v>212</v>
      </c>
      <c r="E13" s="231">
        <v>5.1302080900000003E-3</v>
      </c>
      <c r="F13" s="231">
        <v>6.3324355999999995E-4</v>
      </c>
      <c r="G13" s="231">
        <v>1.51833266E-3</v>
      </c>
      <c r="H13" s="231">
        <v>2.9786313999999999E-3</v>
      </c>
    </row>
    <row r="14" spans="1:8">
      <c r="A14" s="227" t="s">
        <v>138</v>
      </c>
      <c r="B14" s="227" t="s">
        <v>60</v>
      </c>
      <c r="C14" s="227" t="s">
        <v>64</v>
      </c>
      <c r="D14" s="229">
        <v>153</v>
      </c>
      <c r="E14" s="231">
        <v>5.3224095900000004E-3</v>
      </c>
      <c r="F14" s="231">
        <v>6.6486599E-4</v>
      </c>
      <c r="G14" s="231">
        <v>1.6348188099999999E-3</v>
      </c>
      <c r="H14" s="231">
        <v>3.0227242900000002E-3</v>
      </c>
    </row>
    <row r="15" spans="1:8">
      <c r="A15" s="227" t="s">
        <v>138</v>
      </c>
      <c r="B15" s="227" t="s">
        <v>61</v>
      </c>
      <c r="C15" s="227" t="s">
        <v>64</v>
      </c>
      <c r="D15" s="229">
        <v>148</v>
      </c>
      <c r="E15" s="231">
        <v>6.0786565299999996E-3</v>
      </c>
      <c r="F15" s="231">
        <v>7.7694859999999995E-4</v>
      </c>
      <c r="G15" s="231">
        <v>1.7514387200000001E-3</v>
      </c>
      <c r="H15" s="231">
        <v>3.55026877E-3</v>
      </c>
    </row>
    <row r="16" spans="1:8">
      <c r="A16" s="227" t="s">
        <v>138</v>
      </c>
      <c r="B16" s="227" t="s">
        <v>62</v>
      </c>
      <c r="C16" s="227" t="s">
        <v>64</v>
      </c>
      <c r="D16" s="229">
        <v>167</v>
      </c>
      <c r="E16" s="231">
        <v>5.8910648599999997E-3</v>
      </c>
      <c r="F16" s="231">
        <v>6.5930616999999999E-4</v>
      </c>
      <c r="G16" s="231">
        <v>1.86224749E-3</v>
      </c>
      <c r="H16" s="231">
        <v>3.3695107099999998E-3</v>
      </c>
    </row>
    <row r="17" spans="1:8">
      <c r="A17" s="227" t="s">
        <v>138</v>
      </c>
      <c r="B17" s="227" t="s">
        <v>57</v>
      </c>
      <c r="C17" s="227" t="s">
        <v>65</v>
      </c>
      <c r="D17" s="229">
        <v>577</v>
      </c>
      <c r="E17" s="231">
        <v>5.8635219699999996E-3</v>
      </c>
      <c r="F17" s="231">
        <v>9.1697936000000003E-4</v>
      </c>
      <c r="G17" s="231">
        <v>1.1569458199999999E-3</v>
      </c>
      <c r="H17" s="231">
        <v>3.7895963300000001E-3</v>
      </c>
    </row>
    <row r="18" spans="1:8">
      <c r="A18" s="227" t="s">
        <v>138</v>
      </c>
      <c r="B18" s="227" t="s">
        <v>59</v>
      </c>
      <c r="C18" s="227" t="s">
        <v>65</v>
      </c>
      <c r="D18" s="229">
        <v>201</v>
      </c>
      <c r="E18" s="231">
        <v>5.1506354699999996E-3</v>
      </c>
      <c r="F18" s="231">
        <v>7.5300556999999995E-4</v>
      </c>
      <c r="G18" s="231">
        <v>9.8558110999999991E-4</v>
      </c>
      <c r="H18" s="231">
        <v>3.41204832E-3</v>
      </c>
    </row>
    <row r="19" spans="1:8">
      <c r="A19" s="227" t="s">
        <v>138</v>
      </c>
      <c r="B19" s="227" t="s">
        <v>60</v>
      </c>
      <c r="C19" s="227" t="s">
        <v>65</v>
      </c>
      <c r="D19" s="229">
        <v>150</v>
      </c>
      <c r="E19" s="231">
        <v>5.7996139799999999E-3</v>
      </c>
      <c r="F19" s="231">
        <v>9.5601829000000003E-4</v>
      </c>
      <c r="G19" s="231">
        <v>1.13495348E-3</v>
      </c>
      <c r="H19" s="231">
        <v>3.7086417100000001E-3</v>
      </c>
    </row>
    <row r="20" spans="1:8">
      <c r="A20" s="227" t="s">
        <v>138</v>
      </c>
      <c r="B20" s="227" t="s">
        <v>61</v>
      </c>
      <c r="C20" s="227" t="s">
        <v>65</v>
      </c>
      <c r="D20" s="229">
        <v>27</v>
      </c>
      <c r="E20" s="231">
        <v>7.7439125899999997E-3</v>
      </c>
      <c r="F20" s="231">
        <v>1.5946500199999999E-3</v>
      </c>
      <c r="G20" s="231">
        <v>1.34259235E-3</v>
      </c>
      <c r="H20" s="231">
        <v>4.8066698700000004E-3</v>
      </c>
    </row>
    <row r="21" spans="1:8">
      <c r="A21" s="227" t="s">
        <v>138</v>
      </c>
      <c r="B21" s="227" t="s">
        <v>62</v>
      </c>
      <c r="C21" s="227" t="s">
        <v>65</v>
      </c>
      <c r="D21" s="229">
        <v>199</v>
      </c>
      <c r="E21" s="231">
        <v>6.3766166399999999E-3</v>
      </c>
      <c r="F21" s="231">
        <v>9.6122951999999995E-4</v>
      </c>
      <c r="G21" s="231">
        <v>1.3214216999999999E-3</v>
      </c>
      <c r="H21" s="231">
        <v>4.0939649699999999E-3</v>
      </c>
    </row>
    <row r="22" spans="1:8">
      <c r="A22" s="227" t="s">
        <v>138</v>
      </c>
      <c r="B22" s="227" t="s">
        <v>57</v>
      </c>
      <c r="C22" s="227" t="s">
        <v>66</v>
      </c>
      <c r="D22" s="229">
        <v>650</v>
      </c>
      <c r="E22" s="231">
        <v>7.2444441900000002E-3</v>
      </c>
      <c r="F22" s="231">
        <v>1.3037925E-3</v>
      </c>
      <c r="G22" s="231">
        <v>1.4158829499999999E-3</v>
      </c>
      <c r="H22" s="231">
        <v>4.52476826E-3</v>
      </c>
    </row>
    <row r="23" spans="1:8">
      <c r="A23" s="227" t="s">
        <v>138</v>
      </c>
      <c r="B23" s="227" t="s">
        <v>59</v>
      </c>
      <c r="C23" s="227" t="s">
        <v>66</v>
      </c>
      <c r="D23" s="229">
        <v>198</v>
      </c>
      <c r="E23" s="231">
        <v>6.4768048500000001E-3</v>
      </c>
      <c r="F23" s="231">
        <v>1.18213362E-3</v>
      </c>
      <c r="G23" s="231">
        <v>1.17184553E-3</v>
      </c>
      <c r="H23" s="231">
        <v>4.12282523E-3</v>
      </c>
    </row>
    <row r="24" spans="1:8">
      <c r="A24" s="227" t="s">
        <v>138</v>
      </c>
      <c r="B24" s="227" t="s">
        <v>60</v>
      </c>
      <c r="C24" s="227" t="s">
        <v>66</v>
      </c>
      <c r="D24" s="229">
        <v>154</v>
      </c>
      <c r="E24" s="231">
        <v>6.7799269999999998E-3</v>
      </c>
      <c r="F24" s="231">
        <v>1.40752743E-3</v>
      </c>
      <c r="G24" s="231">
        <v>1.22805414E-3</v>
      </c>
      <c r="H24" s="231">
        <v>4.1443449899999998E-3</v>
      </c>
    </row>
    <row r="25" spans="1:8">
      <c r="A25" s="227" t="s">
        <v>138</v>
      </c>
      <c r="B25" s="227" t="s">
        <v>61</v>
      </c>
      <c r="C25" s="227" t="s">
        <v>66</v>
      </c>
      <c r="D25" s="229">
        <v>115</v>
      </c>
      <c r="E25" s="231">
        <v>8.1584136000000008E-3</v>
      </c>
      <c r="F25" s="231">
        <v>1.36171475E-3</v>
      </c>
      <c r="G25" s="231">
        <v>1.64261247E-3</v>
      </c>
      <c r="H25" s="231">
        <v>5.1540859E-3</v>
      </c>
    </row>
    <row r="26" spans="1:8">
      <c r="A26" s="227" t="s">
        <v>138</v>
      </c>
      <c r="B26" s="227" t="s">
        <v>62</v>
      </c>
      <c r="C26" s="227" t="s">
        <v>66</v>
      </c>
      <c r="D26" s="229">
        <v>183</v>
      </c>
      <c r="E26" s="231">
        <v>7.8915576199999997E-3</v>
      </c>
      <c r="F26" s="231">
        <v>1.3117281499999999E-3</v>
      </c>
      <c r="G26" s="231">
        <v>1.69550672E-3</v>
      </c>
      <c r="H26" s="231">
        <v>4.8843222399999999E-3</v>
      </c>
    </row>
    <row r="27" spans="1:8">
      <c r="A27" s="227" t="s">
        <v>138</v>
      </c>
      <c r="B27" s="227" t="s">
        <v>57</v>
      </c>
      <c r="C27" s="227" t="s">
        <v>67</v>
      </c>
      <c r="D27" s="229">
        <v>523</v>
      </c>
      <c r="E27" s="231">
        <v>7.0708295500000002E-3</v>
      </c>
      <c r="F27" s="231">
        <v>6.5691147000000001E-4</v>
      </c>
      <c r="G27" s="231">
        <v>2.0725557E-3</v>
      </c>
      <c r="H27" s="231">
        <v>4.3413619000000001E-3</v>
      </c>
    </row>
    <row r="28" spans="1:8">
      <c r="A28" s="227" t="s">
        <v>138</v>
      </c>
      <c r="B28" s="227" t="s">
        <v>59</v>
      </c>
      <c r="C28" s="227" t="s">
        <v>67</v>
      </c>
      <c r="D28" s="229">
        <v>154</v>
      </c>
      <c r="E28" s="231">
        <v>6.7976638799999997E-3</v>
      </c>
      <c r="F28" s="231">
        <v>5.5300000999999996E-4</v>
      </c>
      <c r="G28" s="231">
        <v>1.9446696699999999E-3</v>
      </c>
      <c r="H28" s="231">
        <v>4.2999937299999999E-3</v>
      </c>
    </row>
    <row r="29" spans="1:8">
      <c r="A29" s="227" t="s">
        <v>138</v>
      </c>
      <c r="B29" s="227" t="s">
        <v>60</v>
      </c>
      <c r="C29" s="227" t="s">
        <v>67</v>
      </c>
      <c r="D29" s="229">
        <v>133</v>
      </c>
      <c r="E29" s="231">
        <v>6.3800123500000003E-3</v>
      </c>
      <c r="F29" s="231">
        <v>6.9940452999999998E-4</v>
      </c>
      <c r="G29" s="231">
        <v>1.8477615199999999E-3</v>
      </c>
      <c r="H29" s="231">
        <v>3.8328457500000001E-3</v>
      </c>
    </row>
    <row r="30" spans="1:8">
      <c r="A30" s="227" t="s">
        <v>138</v>
      </c>
      <c r="B30" s="227" t="s">
        <v>61</v>
      </c>
      <c r="C30" s="227" t="s">
        <v>67</v>
      </c>
      <c r="D30" s="229">
        <v>49</v>
      </c>
      <c r="E30" s="231">
        <v>9.4439717599999994E-3</v>
      </c>
      <c r="F30" s="231">
        <v>6.4743932999999996E-4</v>
      </c>
      <c r="G30" s="231">
        <v>2.5680269700000002E-3</v>
      </c>
      <c r="H30" s="231">
        <v>6.2285050400000003E-3</v>
      </c>
    </row>
    <row r="31" spans="1:8">
      <c r="A31" s="227" t="s">
        <v>138</v>
      </c>
      <c r="B31" s="227" t="s">
        <v>62</v>
      </c>
      <c r="C31" s="227" t="s">
        <v>67</v>
      </c>
      <c r="D31" s="229">
        <v>187</v>
      </c>
      <c r="E31" s="231">
        <v>7.1652799899999996E-3</v>
      </c>
      <c r="F31" s="231">
        <v>7.1474527000000003E-4</v>
      </c>
      <c r="G31" s="231">
        <v>2.2079245799999998E-3</v>
      </c>
      <c r="H31" s="231">
        <v>4.2426096800000004E-3</v>
      </c>
    </row>
    <row r="32" spans="1:8">
      <c r="A32" s="227" t="s">
        <v>138</v>
      </c>
      <c r="B32" s="227" t="s">
        <v>57</v>
      </c>
      <c r="C32" s="227" t="s">
        <v>68</v>
      </c>
      <c r="D32" s="229">
        <v>701</v>
      </c>
      <c r="E32" s="231">
        <v>6.4530991699999997E-3</v>
      </c>
      <c r="F32" s="231">
        <v>1.1029710499999999E-3</v>
      </c>
      <c r="G32" s="231">
        <v>1.3251899599999999E-3</v>
      </c>
      <c r="H32" s="231">
        <v>4.0249376700000001E-3</v>
      </c>
    </row>
    <row r="33" spans="1:8">
      <c r="A33" s="227" t="s">
        <v>138</v>
      </c>
      <c r="B33" s="227" t="s">
        <v>59</v>
      </c>
      <c r="C33" s="227" t="s">
        <v>68</v>
      </c>
      <c r="D33" s="229">
        <v>228</v>
      </c>
      <c r="E33" s="231">
        <v>5.8502373299999999E-3</v>
      </c>
      <c r="F33" s="231">
        <v>1.0015632600000001E-3</v>
      </c>
      <c r="G33" s="231">
        <v>1.21893251E-3</v>
      </c>
      <c r="H33" s="231">
        <v>3.6297410599999999E-3</v>
      </c>
    </row>
    <row r="34" spans="1:8">
      <c r="A34" s="227" t="s">
        <v>138</v>
      </c>
      <c r="B34" s="227" t="s">
        <v>60</v>
      </c>
      <c r="C34" s="227" t="s">
        <v>68</v>
      </c>
      <c r="D34" s="229">
        <v>151</v>
      </c>
      <c r="E34" s="231">
        <v>6.1833147200000002E-3</v>
      </c>
      <c r="F34" s="231">
        <v>1.17105077E-3</v>
      </c>
      <c r="G34" s="231">
        <v>1.3066437200000001E-3</v>
      </c>
      <c r="H34" s="231">
        <v>3.7056196700000002E-3</v>
      </c>
    </row>
    <row r="35" spans="1:8">
      <c r="A35" s="227" t="s">
        <v>138</v>
      </c>
      <c r="B35" s="227" t="s">
        <v>61</v>
      </c>
      <c r="C35" s="227" t="s">
        <v>68</v>
      </c>
      <c r="D35" s="229">
        <v>61</v>
      </c>
      <c r="E35" s="231">
        <v>7.6189660900000001E-3</v>
      </c>
      <c r="F35" s="231">
        <v>1.16290959E-3</v>
      </c>
      <c r="G35" s="231">
        <v>1.4384105599999999E-3</v>
      </c>
      <c r="H35" s="231">
        <v>5.0176455399999998E-3</v>
      </c>
    </row>
    <row r="36" spans="1:8">
      <c r="A36" s="227" t="s">
        <v>138</v>
      </c>
      <c r="B36" s="227" t="s">
        <v>62</v>
      </c>
      <c r="C36" s="227" t="s">
        <v>68</v>
      </c>
      <c r="D36" s="229">
        <v>261</v>
      </c>
      <c r="E36" s="231">
        <v>6.8633369999999997E-3</v>
      </c>
      <c r="F36" s="231">
        <v>1.13816142E-3</v>
      </c>
      <c r="G36" s="231">
        <v>1.4022808700000001E-3</v>
      </c>
      <c r="H36" s="231">
        <v>4.3228942299999998E-3</v>
      </c>
    </row>
    <row r="37" spans="1:8">
      <c r="A37" s="227" t="s">
        <v>138</v>
      </c>
      <c r="B37" s="227" t="s">
        <v>57</v>
      </c>
      <c r="C37" s="227" t="s">
        <v>69</v>
      </c>
      <c r="D37" s="229">
        <v>370</v>
      </c>
      <c r="E37" s="231">
        <v>4.2300735800000003E-3</v>
      </c>
      <c r="F37" s="231">
        <v>5.9553280000000002E-4</v>
      </c>
      <c r="G37" s="231">
        <v>8.4490716999999996E-4</v>
      </c>
      <c r="H37" s="231">
        <v>2.78963315E-3</v>
      </c>
    </row>
    <row r="38" spans="1:8">
      <c r="A38" s="227" t="s">
        <v>138</v>
      </c>
      <c r="B38" s="227" t="s">
        <v>59</v>
      </c>
      <c r="C38" s="227" t="s">
        <v>69</v>
      </c>
      <c r="D38" s="229">
        <v>147</v>
      </c>
      <c r="E38" s="231">
        <v>3.9620336500000002E-3</v>
      </c>
      <c r="F38" s="231">
        <v>5.3012386E-4</v>
      </c>
      <c r="G38" s="231">
        <v>7.6286507999999995E-4</v>
      </c>
      <c r="H38" s="231">
        <v>2.6690442500000001E-3</v>
      </c>
    </row>
    <row r="39" spans="1:8">
      <c r="A39" s="227" t="s">
        <v>138</v>
      </c>
      <c r="B39" s="227" t="s">
        <v>60</v>
      </c>
      <c r="C39" s="227" t="s">
        <v>69</v>
      </c>
      <c r="D39" s="229">
        <v>84</v>
      </c>
      <c r="E39" s="231">
        <v>4.1677687000000003E-3</v>
      </c>
      <c r="F39" s="231">
        <v>6.2582646999999997E-4</v>
      </c>
      <c r="G39" s="231">
        <v>7.4542523999999999E-4</v>
      </c>
      <c r="H39" s="231">
        <v>2.7965165299999998E-3</v>
      </c>
    </row>
    <row r="40" spans="1:8">
      <c r="A40" s="227" t="s">
        <v>138</v>
      </c>
      <c r="B40" s="227" t="s">
        <v>61</v>
      </c>
      <c r="C40" s="227" t="s">
        <v>69</v>
      </c>
      <c r="D40" s="229">
        <v>40</v>
      </c>
      <c r="E40" s="231">
        <v>4.9007520000000004E-3</v>
      </c>
      <c r="F40" s="231">
        <v>7.4421272999999997E-4</v>
      </c>
      <c r="G40" s="231">
        <v>8.8628451999999997E-4</v>
      </c>
      <c r="H40" s="231">
        <v>3.2702543999999999E-3</v>
      </c>
    </row>
    <row r="41" spans="1:8">
      <c r="A41" s="227" t="s">
        <v>138</v>
      </c>
      <c r="B41" s="227" t="s">
        <v>62</v>
      </c>
      <c r="C41" s="227" t="s">
        <v>69</v>
      </c>
      <c r="D41" s="229">
        <v>99</v>
      </c>
      <c r="E41" s="231">
        <v>4.4099558200000003E-3</v>
      </c>
      <c r="F41" s="231">
        <v>6.0687874999999997E-4</v>
      </c>
      <c r="G41" s="231">
        <v>1.03441802E-3</v>
      </c>
      <c r="H41" s="231">
        <v>2.7686585600000002E-3</v>
      </c>
    </row>
    <row r="42" spans="1:8">
      <c r="A42" s="227" t="s">
        <v>138</v>
      </c>
      <c r="B42" s="227" t="s">
        <v>57</v>
      </c>
      <c r="C42" s="227" t="s">
        <v>70</v>
      </c>
      <c r="D42" s="229">
        <v>403</v>
      </c>
      <c r="E42" s="231">
        <v>7.8770331199999998E-3</v>
      </c>
      <c r="F42" s="231">
        <v>1.3127812100000001E-3</v>
      </c>
      <c r="G42" s="231">
        <v>2.08695179E-3</v>
      </c>
      <c r="H42" s="231">
        <v>4.4772996399999997E-3</v>
      </c>
    </row>
    <row r="43" spans="1:8">
      <c r="A43" s="227" t="s">
        <v>138</v>
      </c>
      <c r="B43" s="227" t="s">
        <v>59</v>
      </c>
      <c r="C43" s="227" t="s">
        <v>70</v>
      </c>
      <c r="D43" s="229">
        <v>148</v>
      </c>
      <c r="E43" s="231">
        <v>7.3679927599999999E-3</v>
      </c>
      <c r="F43" s="231">
        <v>1.2005753299999999E-3</v>
      </c>
      <c r="G43" s="231">
        <v>1.83581994E-3</v>
      </c>
      <c r="H43" s="231">
        <v>4.3315970000000004E-3</v>
      </c>
    </row>
    <row r="44" spans="1:8">
      <c r="A44" s="227" t="s">
        <v>138</v>
      </c>
      <c r="B44" s="227" t="s">
        <v>60</v>
      </c>
      <c r="C44" s="227" t="s">
        <v>70</v>
      </c>
      <c r="D44" s="229">
        <v>89</v>
      </c>
      <c r="E44" s="231">
        <v>7.4322459000000004E-3</v>
      </c>
      <c r="F44" s="231">
        <v>1.2105958600000001E-3</v>
      </c>
      <c r="G44" s="231">
        <v>2.00569576E-3</v>
      </c>
      <c r="H44" s="231">
        <v>4.2159537800000001E-3</v>
      </c>
    </row>
    <row r="45" spans="1:8">
      <c r="A45" s="227" t="s">
        <v>138</v>
      </c>
      <c r="B45" s="227" t="s">
        <v>61</v>
      </c>
      <c r="C45" s="227" t="s">
        <v>70</v>
      </c>
      <c r="D45" s="229">
        <v>44</v>
      </c>
      <c r="E45" s="231">
        <v>8.3935708999999994E-3</v>
      </c>
      <c r="F45" s="231">
        <v>1.6122157E-3</v>
      </c>
      <c r="G45" s="231">
        <v>2.3563760500000001E-3</v>
      </c>
      <c r="H45" s="231">
        <v>4.4249787000000002E-3</v>
      </c>
    </row>
    <row r="46" spans="1:8">
      <c r="A46" s="227" t="s">
        <v>138</v>
      </c>
      <c r="B46" s="227" t="s">
        <v>62</v>
      </c>
      <c r="C46" s="227" t="s">
        <v>70</v>
      </c>
      <c r="D46" s="229">
        <v>122</v>
      </c>
      <c r="E46" s="231">
        <v>8.6327410899999998E-3</v>
      </c>
      <c r="F46" s="231">
        <v>1.4154520800000001E-3</v>
      </c>
      <c r="G46" s="231">
        <v>2.3537110699999998E-3</v>
      </c>
      <c r="H46" s="231">
        <v>4.8635774599999999E-3</v>
      </c>
    </row>
    <row r="47" spans="1:8">
      <c r="A47" s="227" t="s">
        <v>138</v>
      </c>
      <c r="B47" s="227" t="s">
        <v>57</v>
      </c>
      <c r="C47" s="227" t="s">
        <v>71</v>
      </c>
      <c r="D47" s="229">
        <v>394</v>
      </c>
      <c r="E47" s="231">
        <v>6.85951871E-3</v>
      </c>
      <c r="F47" s="231">
        <v>9.3059643999999998E-4</v>
      </c>
      <c r="G47" s="231">
        <v>1.63699685E-3</v>
      </c>
      <c r="H47" s="231">
        <v>4.2919249399999996E-3</v>
      </c>
    </row>
    <row r="48" spans="1:8">
      <c r="A48" s="227" t="s">
        <v>138</v>
      </c>
      <c r="B48" s="227" t="s">
        <v>59</v>
      </c>
      <c r="C48" s="227" t="s">
        <v>71</v>
      </c>
      <c r="D48" s="229">
        <v>128</v>
      </c>
      <c r="E48" s="231">
        <v>5.4955148300000001E-3</v>
      </c>
      <c r="F48" s="231">
        <v>7.7645739E-4</v>
      </c>
      <c r="G48" s="231">
        <v>1.43057339E-3</v>
      </c>
      <c r="H48" s="231">
        <v>3.2884835699999999E-3</v>
      </c>
    </row>
    <row r="49" spans="1:8">
      <c r="A49" s="227" t="s">
        <v>138</v>
      </c>
      <c r="B49" s="227" t="s">
        <v>60</v>
      </c>
      <c r="C49" s="227" t="s">
        <v>71</v>
      </c>
      <c r="D49" s="229">
        <v>86</v>
      </c>
      <c r="E49" s="231">
        <v>5.9038541800000002E-3</v>
      </c>
      <c r="F49" s="231">
        <v>8.2431604000000002E-4</v>
      </c>
      <c r="G49" s="231">
        <v>1.5357178999999999E-3</v>
      </c>
      <c r="H49" s="231">
        <v>3.5438197500000002E-3</v>
      </c>
    </row>
    <row r="50" spans="1:8">
      <c r="A50" s="227" t="s">
        <v>138</v>
      </c>
      <c r="B50" s="227" t="s">
        <v>61</v>
      </c>
      <c r="C50" s="227" t="s">
        <v>71</v>
      </c>
      <c r="D50" s="229">
        <v>58</v>
      </c>
      <c r="E50" s="231">
        <v>7.8073113700000002E-3</v>
      </c>
      <c r="F50" s="231">
        <v>1.0466552599999999E-3</v>
      </c>
      <c r="G50" s="231">
        <v>1.81493429E-3</v>
      </c>
      <c r="H50" s="231">
        <v>4.9457213399999997E-3</v>
      </c>
    </row>
    <row r="51" spans="1:8">
      <c r="A51" s="227" t="s">
        <v>138</v>
      </c>
      <c r="B51" s="227" t="s">
        <v>62</v>
      </c>
      <c r="C51" s="227" t="s">
        <v>71</v>
      </c>
      <c r="D51" s="229">
        <v>122</v>
      </c>
      <c r="E51" s="231">
        <v>8.5136799399999994E-3</v>
      </c>
      <c r="F51" s="231">
        <v>1.11205956E-3</v>
      </c>
      <c r="G51" s="231">
        <v>1.8403724199999999E-3</v>
      </c>
      <c r="H51" s="231">
        <v>5.5612474899999998E-3</v>
      </c>
    </row>
    <row r="52" spans="1:8">
      <c r="A52" s="227" t="s">
        <v>138</v>
      </c>
      <c r="B52" s="227" t="s">
        <v>57</v>
      </c>
      <c r="C52" s="227" t="s">
        <v>72</v>
      </c>
      <c r="D52" s="229">
        <v>755</v>
      </c>
      <c r="E52" s="231">
        <v>5.9935918600000004E-3</v>
      </c>
      <c r="F52" s="231">
        <v>4.3558352E-4</v>
      </c>
      <c r="G52" s="231">
        <v>1.3893178799999999E-3</v>
      </c>
      <c r="H52" s="231">
        <v>4.1686899700000002E-3</v>
      </c>
    </row>
    <row r="53" spans="1:8">
      <c r="A53" s="227" t="s">
        <v>138</v>
      </c>
      <c r="B53" s="227" t="s">
        <v>59</v>
      </c>
      <c r="C53" s="227" t="s">
        <v>72</v>
      </c>
      <c r="D53" s="229">
        <v>263</v>
      </c>
      <c r="E53" s="231">
        <v>5.50375803E-3</v>
      </c>
      <c r="F53" s="231">
        <v>3.2900272E-4</v>
      </c>
      <c r="G53" s="231">
        <v>1.28489801E-3</v>
      </c>
      <c r="H53" s="231">
        <v>3.8898568299999998E-3</v>
      </c>
    </row>
    <row r="54" spans="1:8">
      <c r="A54" s="227" t="s">
        <v>138</v>
      </c>
      <c r="B54" s="227" t="s">
        <v>60</v>
      </c>
      <c r="C54" s="227" t="s">
        <v>72</v>
      </c>
      <c r="D54" s="229">
        <v>191</v>
      </c>
      <c r="E54" s="231">
        <v>5.7694030000000002E-3</v>
      </c>
      <c r="F54" s="231">
        <v>4.6496241999999997E-4</v>
      </c>
      <c r="G54" s="231">
        <v>1.2344868800000001E-3</v>
      </c>
      <c r="H54" s="231">
        <v>4.0699532300000002E-3</v>
      </c>
    </row>
    <row r="55" spans="1:8">
      <c r="A55" s="227" t="s">
        <v>138</v>
      </c>
      <c r="B55" s="227" t="s">
        <v>61</v>
      </c>
      <c r="C55" s="227" t="s">
        <v>72</v>
      </c>
      <c r="D55" s="229">
        <v>111</v>
      </c>
      <c r="E55" s="231">
        <v>6.6312142899999996E-3</v>
      </c>
      <c r="F55" s="231">
        <v>4.4502815999999999E-4</v>
      </c>
      <c r="G55" s="231">
        <v>1.7126499E-3</v>
      </c>
      <c r="H55" s="231">
        <v>4.4735357500000003E-3</v>
      </c>
    </row>
    <row r="56" spans="1:8">
      <c r="A56" s="227" t="s">
        <v>138</v>
      </c>
      <c r="B56" s="227" t="s">
        <v>62</v>
      </c>
      <c r="C56" s="227" t="s">
        <v>72</v>
      </c>
      <c r="D56" s="229">
        <v>190</v>
      </c>
      <c r="E56" s="231">
        <v>6.5244880799999998E-3</v>
      </c>
      <c r="F56" s="231">
        <v>5.4806262999999996E-4</v>
      </c>
      <c r="G56" s="231">
        <v>1.5006089099999999E-3</v>
      </c>
      <c r="H56" s="231">
        <v>4.4758160300000004E-3</v>
      </c>
    </row>
    <row r="57" spans="1:8">
      <c r="A57" s="227" t="s">
        <v>138</v>
      </c>
      <c r="B57" s="227" t="s">
        <v>57</v>
      </c>
      <c r="C57" s="227" t="s">
        <v>73</v>
      </c>
      <c r="D57" s="229">
        <v>1395</v>
      </c>
      <c r="E57" s="231">
        <v>6.9383626300000001E-3</v>
      </c>
      <c r="F57" s="231">
        <v>1.12731457E-3</v>
      </c>
      <c r="G57" s="231">
        <v>2.0598530700000001E-3</v>
      </c>
      <c r="H57" s="231">
        <v>3.75119449E-3</v>
      </c>
    </row>
    <row r="58" spans="1:8">
      <c r="A58" s="227" t="s">
        <v>138</v>
      </c>
      <c r="B58" s="227" t="s">
        <v>59</v>
      </c>
      <c r="C58" s="227" t="s">
        <v>73</v>
      </c>
      <c r="D58" s="229">
        <v>556</v>
      </c>
      <c r="E58" s="231">
        <v>6.06019327E-3</v>
      </c>
      <c r="F58" s="231">
        <v>1.0032388399999999E-3</v>
      </c>
      <c r="G58" s="231">
        <v>1.85815907E-3</v>
      </c>
      <c r="H58" s="231">
        <v>3.19879487E-3</v>
      </c>
    </row>
    <row r="59" spans="1:8">
      <c r="A59" s="227" t="s">
        <v>138</v>
      </c>
      <c r="B59" s="227" t="s">
        <v>60</v>
      </c>
      <c r="C59" s="227" t="s">
        <v>73</v>
      </c>
      <c r="D59" s="229">
        <v>325</v>
      </c>
      <c r="E59" s="231">
        <v>7.03087583E-3</v>
      </c>
      <c r="F59" s="231">
        <v>1.10156671E-3</v>
      </c>
      <c r="G59" s="231">
        <v>2.0362177100000001E-3</v>
      </c>
      <c r="H59" s="231">
        <v>3.8930909399999998E-3</v>
      </c>
    </row>
    <row r="60" spans="1:8">
      <c r="A60" s="227" t="s">
        <v>138</v>
      </c>
      <c r="B60" s="227" t="s">
        <v>61</v>
      </c>
      <c r="C60" s="227" t="s">
        <v>73</v>
      </c>
      <c r="D60" s="229">
        <v>123</v>
      </c>
      <c r="E60" s="231">
        <v>8.3674907299999997E-3</v>
      </c>
      <c r="F60" s="231">
        <v>1.6963073500000001E-3</v>
      </c>
      <c r="G60" s="231">
        <v>2.2371836199999999E-3</v>
      </c>
      <c r="H60" s="231">
        <v>4.4339993099999997E-3</v>
      </c>
    </row>
    <row r="61" spans="1:8">
      <c r="A61" s="227" t="s">
        <v>138</v>
      </c>
      <c r="B61" s="227" t="s">
        <v>62</v>
      </c>
      <c r="C61" s="227" t="s">
        <v>73</v>
      </c>
      <c r="D61" s="229">
        <v>391</v>
      </c>
      <c r="E61" s="231">
        <v>7.6606455500000002E-3</v>
      </c>
      <c r="F61" s="231">
        <v>1.1461587E-3</v>
      </c>
      <c r="G61" s="231">
        <v>2.3105223899999999E-3</v>
      </c>
      <c r="H61" s="231">
        <v>4.2039639400000004E-3</v>
      </c>
    </row>
    <row r="62" spans="1:8">
      <c r="A62" s="227" t="s">
        <v>138</v>
      </c>
      <c r="B62" s="227" t="s">
        <v>57</v>
      </c>
      <c r="C62" s="227" t="s">
        <v>74</v>
      </c>
      <c r="D62" s="229">
        <v>1078</v>
      </c>
      <c r="E62" s="231">
        <v>6.5477261599999996E-3</v>
      </c>
      <c r="F62" s="231">
        <v>8.2236026E-4</v>
      </c>
      <c r="G62" s="231">
        <v>1.93122743E-3</v>
      </c>
      <c r="H62" s="231">
        <v>3.7941379899999999E-3</v>
      </c>
    </row>
    <row r="63" spans="1:8">
      <c r="A63" s="227" t="s">
        <v>138</v>
      </c>
      <c r="B63" s="227" t="s">
        <v>59</v>
      </c>
      <c r="C63" s="227" t="s">
        <v>74</v>
      </c>
      <c r="D63" s="229">
        <v>404</v>
      </c>
      <c r="E63" s="231">
        <v>5.71891017E-3</v>
      </c>
      <c r="F63" s="231">
        <v>6.5407818000000003E-4</v>
      </c>
      <c r="G63" s="231">
        <v>1.68182159E-3</v>
      </c>
      <c r="H63" s="231">
        <v>3.3830099299999999E-3</v>
      </c>
    </row>
    <row r="64" spans="1:8">
      <c r="A64" s="227" t="s">
        <v>138</v>
      </c>
      <c r="B64" s="227" t="s">
        <v>60</v>
      </c>
      <c r="C64" s="227" t="s">
        <v>74</v>
      </c>
      <c r="D64" s="229">
        <v>230</v>
      </c>
      <c r="E64" s="231">
        <v>6.4313101500000002E-3</v>
      </c>
      <c r="F64" s="231">
        <v>7.2795868999999997E-4</v>
      </c>
      <c r="G64" s="231">
        <v>1.9822863999999999E-3</v>
      </c>
      <c r="H64" s="231">
        <v>3.7210645699999999E-3</v>
      </c>
    </row>
    <row r="65" spans="1:8">
      <c r="A65" s="227" t="s">
        <v>138</v>
      </c>
      <c r="B65" s="227" t="s">
        <v>61</v>
      </c>
      <c r="C65" s="227" t="s">
        <v>74</v>
      </c>
      <c r="D65" s="229">
        <v>151</v>
      </c>
      <c r="E65" s="231">
        <v>8.0865983499999999E-3</v>
      </c>
      <c r="F65" s="231">
        <v>1.2868681600000001E-3</v>
      </c>
      <c r="G65" s="231">
        <v>2.2920496899999998E-3</v>
      </c>
      <c r="H65" s="231">
        <v>4.5076800199999999E-3</v>
      </c>
    </row>
    <row r="66" spans="1:8">
      <c r="A66" s="227" t="s">
        <v>138</v>
      </c>
      <c r="B66" s="227" t="s">
        <v>62</v>
      </c>
      <c r="C66" s="227" t="s">
        <v>74</v>
      </c>
      <c r="D66" s="229">
        <v>293</v>
      </c>
      <c r="E66" s="231">
        <v>6.9888443900000003E-3</v>
      </c>
      <c r="F66" s="231">
        <v>8.8910986000000005E-4</v>
      </c>
      <c r="G66" s="231">
        <v>2.0490848999999999E-3</v>
      </c>
      <c r="H66" s="231">
        <v>4.0506491700000001E-3</v>
      </c>
    </row>
    <row r="67" spans="1:8">
      <c r="A67" s="227" t="s">
        <v>138</v>
      </c>
      <c r="B67" s="227" t="s">
        <v>57</v>
      </c>
      <c r="C67" s="227" t="s">
        <v>75</v>
      </c>
      <c r="D67" s="229">
        <v>523</v>
      </c>
      <c r="E67" s="231">
        <v>6.0220812400000002E-3</v>
      </c>
      <c r="F67" s="231">
        <v>6.9307215000000003E-4</v>
      </c>
      <c r="G67" s="231">
        <v>1.31703202E-3</v>
      </c>
      <c r="H67" s="231">
        <v>4.0119765999999998E-3</v>
      </c>
    </row>
    <row r="68" spans="1:8">
      <c r="A68" s="227" t="s">
        <v>138</v>
      </c>
      <c r="B68" s="227" t="s">
        <v>59</v>
      </c>
      <c r="C68" s="227" t="s">
        <v>75</v>
      </c>
      <c r="D68" s="229">
        <v>150</v>
      </c>
      <c r="E68" s="231">
        <v>5.4226849400000002E-3</v>
      </c>
      <c r="F68" s="231">
        <v>5.3456767000000004E-4</v>
      </c>
      <c r="G68" s="231">
        <v>1.2472220000000001E-3</v>
      </c>
      <c r="H68" s="231">
        <v>3.6408948099999998E-3</v>
      </c>
    </row>
    <row r="69" spans="1:8">
      <c r="A69" s="227" t="s">
        <v>138</v>
      </c>
      <c r="B69" s="227" t="s">
        <v>60</v>
      </c>
      <c r="C69" s="227" t="s">
        <v>75</v>
      </c>
      <c r="D69" s="229">
        <v>157</v>
      </c>
      <c r="E69" s="231">
        <v>5.6631131100000004E-3</v>
      </c>
      <c r="F69" s="231">
        <v>7.0815617999999997E-4</v>
      </c>
      <c r="G69" s="231">
        <v>1.2894400699999999E-3</v>
      </c>
      <c r="H69" s="231">
        <v>3.6655163899999999E-3</v>
      </c>
    </row>
    <row r="70" spans="1:8">
      <c r="A70" s="227" t="s">
        <v>138</v>
      </c>
      <c r="B70" s="227" t="s">
        <v>61</v>
      </c>
      <c r="C70" s="227" t="s">
        <v>75</v>
      </c>
      <c r="D70" s="229">
        <v>67</v>
      </c>
      <c r="E70" s="231">
        <v>6.9515268900000003E-3</v>
      </c>
      <c r="F70" s="231">
        <v>8.8187515000000001E-4</v>
      </c>
      <c r="G70" s="231">
        <v>1.54954372E-3</v>
      </c>
      <c r="H70" s="231">
        <v>4.5201075800000001E-3</v>
      </c>
    </row>
    <row r="71" spans="1:8">
      <c r="A71" s="227" t="s">
        <v>138</v>
      </c>
      <c r="B71" s="227" t="s">
        <v>62</v>
      </c>
      <c r="C71" s="227" t="s">
        <v>75</v>
      </c>
      <c r="D71" s="229">
        <v>149</v>
      </c>
      <c r="E71" s="231">
        <v>6.5858032600000001E-3</v>
      </c>
      <c r="F71" s="231">
        <v>7.5184852000000004E-4</v>
      </c>
      <c r="G71" s="231">
        <v>1.31183173E-3</v>
      </c>
      <c r="H71" s="231">
        <v>4.5221225500000004E-3</v>
      </c>
    </row>
    <row r="72" spans="1:8">
      <c r="A72" s="227" t="s">
        <v>138</v>
      </c>
      <c r="B72" s="227" t="s">
        <v>57</v>
      </c>
      <c r="C72" s="227" t="s">
        <v>76</v>
      </c>
      <c r="D72" s="229">
        <v>600</v>
      </c>
      <c r="E72" s="231">
        <v>5.1234179800000003E-3</v>
      </c>
      <c r="F72" s="231">
        <v>4.2399667999999999E-4</v>
      </c>
      <c r="G72" s="231">
        <v>1.4067320099999999E-3</v>
      </c>
      <c r="H72" s="231">
        <v>3.2926888000000001E-3</v>
      </c>
    </row>
    <row r="73" spans="1:8">
      <c r="A73" s="227" t="s">
        <v>138</v>
      </c>
      <c r="B73" s="227" t="s">
        <v>59</v>
      </c>
      <c r="C73" s="227" t="s">
        <v>76</v>
      </c>
      <c r="D73" s="229">
        <v>249</v>
      </c>
      <c r="E73" s="231">
        <v>4.5348056600000002E-3</v>
      </c>
      <c r="F73" s="231">
        <v>3.0515556999999999E-4</v>
      </c>
      <c r="G73" s="231">
        <v>1.24321336E-3</v>
      </c>
      <c r="H73" s="231">
        <v>2.9864362400000002E-3</v>
      </c>
    </row>
    <row r="74" spans="1:8">
      <c r="A74" s="227" t="s">
        <v>138</v>
      </c>
      <c r="B74" s="227" t="s">
        <v>60</v>
      </c>
      <c r="C74" s="227" t="s">
        <v>76</v>
      </c>
      <c r="D74" s="229">
        <v>141</v>
      </c>
      <c r="E74" s="231">
        <v>4.8029942600000004E-3</v>
      </c>
      <c r="F74" s="231">
        <v>3.8875732999999997E-4</v>
      </c>
      <c r="G74" s="231">
        <v>1.24704468E-3</v>
      </c>
      <c r="H74" s="231">
        <v>3.1671917700000001E-3</v>
      </c>
    </row>
    <row r="75" spans="1:8">
      <c r="A75" s="227" t="s">
        <v>138</v>
      </c>
      <c r="B75" s="227" t="s">
        <v>61</v>
      </c>
      <c r="C75" s="227" t="s">
        <v>76</v>
      </c>
      <c r="D75" s="229">
        <v>72</v>
      </c>
      <c r="E75" s="231">
        <v>6.6314619599999996E-3</v>
      </c>
      <c r="F75" s="231">
        <v>9.2865845999999996E-4</v>
      </c>
      <c r="G75" s="231">
        <v>1.7004240899999999E-3</v>
      </c>
      <c r="H75" s="231">
        <v>4.00237886E-3</v>
      </c>
    </row>
    <row r="76" spans="1:8">
      <c r="A76" s="227" t="s">
        <v>138</v>
      </c>
      <c r="B76" s="227" t="s">
        <v>62</v>
      </c>
      <c r="C76" s="227" t="s">
        <v>76</v>
      </c>
      <c r="D76" s="229">
        <v>138</v>
      </c>
      <c r="E76" s="231">
        <v>5.7260632299999999E-3</v>
      </c>
      <c r="F76" s="231">
        <v>4.1113100000000002E-4</v>
      </c>
      <c r="G76" s="231">
        <v>1.7117046600000001E-3</v>
      </c>
      <c r="H76" s="231">
        <v>3.6032271000000001E-3</v>
      </c>
    </row>
    <row r="77" spans="1:8">
      <c r="A77" s="227" t="s">
        <v>138</v>
      </c>
      <c r="B77" s="227" t="s">
        <v>57</v>
      </c>
      <c r="C77" s="227" t="s">
        <v>77</v>
      </c>
      <c r="D77" s="229">
        <v>1363</v>
      </c>
      <c r="E77" s="231">
        <v>6.2602746099999999E-3</v>
      </c>
      <c r="F77" s="231">
        <v>7.7696573000000002E-4</v>
      </c>
      <c r="G77" s="231">
        <v>2.0123176899999999E-3</v>
      </c>
      <c r="H77" s="231">
        <v>3.47099069E-3</v>
      </c>
    </row>
    <row r="78" spans="1:8">
      <c r="A78" s="227" t="s">
        <v>138</v>
      </c>
      <c r="B78" s="227" t="s">
        <v>59</v>
      </c>
      <c r="C78" s="227" t="s">
        <v>77</v>
      </c>
      <c r="D78" s="229">
        <v>471</v>
      </c>
      <c r="E78" s="231">
        <v>5.61853696E-3</v>
      </c>
      <c r="F78" s="231">
        <v>6.4598545000000001E-4</v>
      </c>
      <c r="G78" s="231">
        <v>1.81700652E-3</v>
      </c>
      <c r="H78" s="231">
        <v>3.1555444899999999E-3</v>
      </c>
    </row>
    <row r="79" spans="1:8">
      <c r="A79" s="227" t="s">
        <v>138</v>
      </c>
      <c r="B79" s="227" t="s">
        <v>60</v>
      </c>
      <c r="C79" s="227" t="s">
        <v>77</v>
      </c>
      <c r="D79" s="229">
        <v>283</v>
      </c>
      <c r="E79" s="231">
        <v>5.8519415599999998E-3</v>
      </c>
      <c r="F79" s="231">
        <v>7.3153846999999997E-4</v>
      </c>
      <c r="G79" s="231">
        <v>1.90898581E-3</v>
      </c>
      <c r="H79" s="231">
        <v>3.2114167799999998E-3</v>
      </c>
    </row>
    <row r="80" spans="1:8">
      <c r="A80" s="227" t="s">
        <v>138</v>
      </c>
      <c r="B80" s="227" t="s">
        <v>61</v>
      </c>
      <c r="C80" s="227" t="s">
        <v>77</v>
      </c>
      <c r="D80" s="229">
        <v>272</v>
      </c>
      <c r="E80" s="231">
        <v>7.1574156800000002E-3</v>
      </c>
      <c r="F80" s="231">
        <v>1.00864626E-3</v>
      </c>
      <c r="G80" s="231">
        <v>2.2229028099999999E-3</v>
      </c>
      <c r="H80" s="231">
        <v>3.9258661099999996E-3</v>
      </c>
    </row>
    <row r="81" spans="1:8">
      <c r="A81" s="227" t="s">
        <v>138</v>
      </c>
      <c r="B81" s="227" t="s">
        <v>62</v>
      </c>
      <c r="C81" s="227" t="s">
        <v>77</v>
      </c>
      <c r="D81" s="229">
        <v>337</v>
      </c>
      <c r="E81" s="231">
        <v>6.7759847600000001E-3</v>
      </c>
      <c r="F81" s="231">
        <v>8.1118092999999997E-4</v>
      </c>
      <c r="G81" s="231">
        <v>2.2020961300000001E-3</v>
      </c>
      <c r="H81" s="231">
        <v>3.7627072200000001E-3</v>
      </c>
    </row>
    <row r="82" spans="1:8">
      <c r="A82" s="227" t="s">
        <v>138</v>
      </c>
      <c r="B82" s="227" t="s">
        <v>57</v>
      </c>
      <c r="C82" s="227" t="s">
        <v>78</v>
      </c>
      <c r="D82" s="229">
        <v>489</v>
      </c>
      <c r="E82" s="231">
        <v>6.7438505800000003E-3</v>
      </c>
      <c r="F82" s="231">
        <v>7.9558126999999996E-4</v>
      </c>
      <c r="G82" s="231">
        <v>1.8258868599999999E-3</v>
      </c>
      <c r="H82" s="231">
        <v>4.12238198E-3</v>
      </c>
    </row>
    <row r="83" spans="1:8">
      <c r="A83" s="227" t="s">
        <v>138</v>
      </c>
      <c r="B83" s="227" t="s">
        <v>59</v>
      </c>
      <c r="C83" s="227" t="s">
        <v>78</v>
      </c>
      <c r="D83" s="229">
        <v>137</v>
      </c>
      <c r="E83" s="231">
        <v>5.8528484999999996E-3</v>
      </c>
      <c r="F83" s="231">
        <v>7.0339934E-4</v>
      </c>
      <c r="G83" s="231">
        <v>1.60516331E-3</v>
      </c>
      <c r="H83" s="231">
        <v>3.5442853800000001E-3</v>
      </c>
    </row>
    <row r="84" spans="1:8">
      <c r="A84" s="227" t="s">
        <v>138</v>
      </c>
      <c r="B84" s="227" t="s">
        <v>60</v>
      </c>
      <c r="C84" s="227" t="s">
        <v>78</v>
      </c>
      <c r="D84" s="229">
        <v>113</v>
      </c>
      <c r="E84" s="231">
        <v>6.8600456299999996E-3</v>
      </c>
      <c r="F84" s="231">
        <v>8.0362974999999997E-4</v>
      </c>
      <c r="G84" s="231">
        <v>1.89200239E-3</v>
      </c>
      <c r="H84" s="231">
        <v>4.1644130600000002E-3</v>
      </c>
    </row>
    <row r="85" spans="1:8">
      <c r="A85" s="227" t="s">
        <v>138</v>
      </c>
      <c r="B85" s="227" t="s">
        <v>61</v>
      </c>
      <c r="C85" s="227" t="s">
        <v>78</v>
      </c>
      <c r="D85" s="229">
        <v>56</v>
      </c>
      <c r="E85" s="231">
        <v>7.4795384599999999E-3</v>
      </c>
      <c r="F85" s="231">
        <v>1.0009505200000001E-3</v>
      </c>
      <c r="G85" s="231">
        <v>1.9952874300000001E-3</v>
      </c>
      <c r="H85" s="231">
        <v>4.4833000199999999E-3</v>
      </c>
    </row>
    <row r="86" spans="1:8">
      <c r="A86" s="227" t="s">
        <v>138</v>
      </c>
      <c r="B86" s="227" t="s">
        <v>62</v>
      </c>
      <c r="C86" s="227" t="s">
        <v>78</v>
      </c>
      <c r="D86" s="229">
        <v>183</v>
      </c>
      <c r="E86" s="231">
        <v>7.1140075499999999E-3</v>
      </c>
      <c r="F86" s="231">
        <v>7.9677673000000003E-4</v>
      </c>
      <c r="G86" s="231">
        <v>1.89846413E-3</v>
      </c>
      <c r="H86" s="231">
        <v>4.4187662100000002E-3</v>
      </c>
    </row>
    <row r="87" spans="1:8">
      <c r="A87" s="227" t="s">
        <v>138</v>
      </c>
      <c r="B87" s="227" t="s">
        <v>57</v>
      </c>
      <c r="C87" s="227" t="s">
        <v>79</v>
      </c>
      <c r="D87" s="229">
        <v>6604</v>
      </c>
      <c r="E87" s="231">
        <v>4.7203028999999999E-3</v>
      </c>
      <c r="F87" s="231">
        <v>9.0701354000000004E-4</v>
      </c>
      <c r="G87" s="231">
        <v>9.0159979999999995E-4</v>
      </c>
      <c r="H87" s="231">
        <v>2.91168908E-3</v>
      </c>
    </row>
    <row r="88" spans="1:8">
      <c r="A88" s="227" t="s">
        <v>138</v>
      </c>
      <c r="B88" s="227" t="s">
        <v>59</v>
      </c>
      <c r="C88" s="227" t="s">
        <v>79</v>
      </c>
      <c r="D88" s="229">
        <v>3360</v>
      </c>
      <c r="E88" s="231">
        <v>4.4128084E-3</v>
      </c>
      <c r="F88" s="231">
        <v>8.5387364000000005E-4</v>
      </c>
      <c r="G88" s="231">
        <v>8.5984668000000004E-4</v>
      </c>
      <c r="H88" s="231">
        <v>2.6990876099999999E-3</v>
      </c>
    </row>
    <row r="89" spans="1:8">
      <c r="A89" s="227" t="s">
        <v>138</v>
      </c>
      <c r="B89" s="227" t="s">
        <v>60</v>
      </c>
      <c r="C89" s="227" t="s">
        <v>79</v>
      </c>
      <c r="D89" s="229">
        <v>1596</v>
      </c>
      <c r="E89" s="231">
        <v>4.6912562500000003E-3</v>
      </c>
      <c r="F89" s="231">
        <v>9.5477384999999998E-4</v>
      </c>
      <c r="G89" s="231">
        <v>8.5810566999999999E-4</v>
      </c>
      <c r="H89" s="231">
        <v>2.87837626E-3</v>
      </c>
    </row>
    <row r="90" spans="1:8">
      <c r="A90" s="227" t="s">
        <v>138</v>
      </c>
      <c r="B90" s="227" t="s">
        <v>61</v>
      </c>
      <c r="C90" s="227" t="s">
        <v>79</v>
      </c>
      <c r="D90" s="229">
        <v>511</v>
      </c>
      <c r="E90" s="231">
        <v>5.4900746000000004E-3</v>
      </c>
      <c r="F90" s="231">
        <v>1.1524468599999999E-3</v>
      </c>
      <c r="G90" s="231">
        <v>9.7509851E-4</v>
      </c>
      <c r="H90" s="231">
        <v>3.3625287400000001E-3</v>
      </c>
    </row>
    <row r="91" spans="1:8">
      <c r="A91" s="227" t="s">
        <v>138</v>
      </c>
      <c r="B91" s="227" t="s">
        <v>62</v>
      </c>
      <c r="C91" s="227" t="s">
        <v>79</v>
      </c>
      <c r="D91" s="229">
        <v>1137</v>
      </c>
      <c r="E91" s="231">
        <v>5.3238091699999998E-3</v>
      </c>
      <c r="F91" s="231">
        <v>8.8670413000000001E-4</v>
      </c>
      <c r="G91" s="231">
        <v>1.05300637E-3</v>
      </c>
      <c r="H91" s="231">
        <v>3.38409818E-3</v>
      </c>
    </row>
    <row r="92" spans="1:8">
      <c r="A92" s="227" t="s">
        <v>138</v>
      </c>
      <c r="B92" s="227" t="s">
        <v>57</v>
      </c>
      <c r="C92" s="227" t="s">
        <v>80</v>
      </c>
      <c r="D92" s="229">
        <v>2879</v>
      </c>
      <c r="E92" s="231">
        <v>5.0095034400000002E-3</v>
      </c>
      <c r="F92" s="231">
        <v>1.0633954499999999E-3</v>
      </c>
      <c r="G92" s="231">
        <v>8.7494186999999995E-4</v>
      </c>
      <c r="H92" s="231">
        <v>3.0711656499999998E-3</v>
      </c>
    </row>
    <row r="93" spans="1:8">
      <c r="A93" s="227" t="s">
        <v>138</v>
      </c>
      <c r="B93" s="227" t="s">
        <v>59</v>
      </c>
      <c r="C93" s="227" t="s">
        <v>80</v>
      </c>
      <c r="D93" s="229">
        <v>1271</v>
      </c>
      <c r="E93" s="231">
        <v>4.5778511200000004E-3</v>
      </c>
      <c r="F93" s="231">
        <v>1.00277353E-3</v>
      </c>
      <c r="G93" s="231">
        <v>8.0558628000000003E-4</v>
      </c>
      <c r="H93" s="231">
        <v>2.76949083E-3</v>
      </c>
    </row>
    <row r="94" spans="1:8">
      <c r="A94" s="227" t="s">
        <v>138</v>
      </c>
      <c r="B94" s="227" t="s">
        <v>60</v>
      </c>
      <c r="C94" s="227" t="s">
        <v>80</v>
      </c>
      <c r="D94" s="229">
        <v>768</v>
      </c>
      <c r="E94" s="231">
        <v>4.8633412899999999E-3</v>
      </c>
      <c r="F94" s="231">
        <v>1.07385682E-3</v>
      </c>
      <c r="G94" s="231">
        <v>8.4532914000000001E-4</v>
      </c>
      <c r="H94" s="231">
        <v>2.9441548500000001E-3</v>
      </c>
    </row>
    <row r="95" spans="1:8">
      <c r="A95" s="227" t="s">
        <v>138</v>
      </c>
      <c r="B95" s="227" t="s">
        <v>61</v>
      </c>
      <c r="C95" s="227" t="s">
        <v>80</v>
      </c>
      <c r="D95" s="229">
        <v>212</v>
      </c>
      <c r="E95" s="231">
        <v>6.3851762000000003E-3</v>
      </c>
      <c r="F95" s="231">
        <v>1.3520372299999999E-3</v>
      </c>
      <c r="G95" s="231">
        <v>9.6163062000000001E-4</v>
      </c>
      <c r="H95" s="231">
        <v>4.0715078900000002E-3</v>
      </c>
    </row>
    <row r="96" spans="1:8">
      <c r="A96" s="227" t="s">
        <v>138</v>
      </c>
      <c r="B96" s="227" t="s">
        <v>62</v>
      </c>
      <c r="C96" s="227" t="s">
        <v>80</v>
      </c>
      <c r="D96" s="229">
        <v>628</v>
      </c>
      <c r="E96" s="231">
        <v>5.5974652500000001E-3</v>
      </c>
      <c r="F96" s="231">
        <v>1.0758541899999999E-3</v>
      </c>
      <c r="G96" s="231">
        <v>1.0222595700000001E-3</v>
      </c>
      <c r="H96" s="231">
        <v>3.4993510199999999E-3</v>
      </c>
    </row>
    <row r="97" spans="1:8">
      <c r="A97" s="227" t="s">
        <v>138</v>
      </c>
      <c r="B97" s="227" t="s">
        <v>57</v>
      </c>
      <c r="C97" s="227" t="s">
        <v>119</v>
      </c>
      <c r="D97" s="229">
        <v>1335</v>
      </c>
      <c r="E97" s="231">
        <v>5.5507262800000004E-3</v>
      </c>
      <c r="F97" s="231">
        <v>7.3731595999999996E-4</v>
      </c>
      <c r="G97" s="231">
        <v>1.34591285E-3</v>
      </c>
      <c r="H97" s="231">
        <v>3.46749699E-3</v>
      </c>
    </row>
    <row r="98" spans="1:8">
      <c r="A98" s="227" t="s">
        <v>138</v>
      </c>
      <c r="B98" s="227" t="s">
        <v>59</v>
      </c>
      <c r="C98" s="227" t="s">
        <v>119</v>
      </c>
      <c r="D98" s="229">
        <v>512</v>
      </c>
      <c r="E98" s="231">
        <v>5.1956739300000002E-3</v>
      </c>
      <c r="F98" s="231">
        <v>6.3589566E-4</v>
      </c>
      <c r="G98" s="231">
        <v>1.2313049199999999E-3</v>
      </c>
      <c r="H98" s="231">
        <v>3.3284728900000002E-3</v>
      </c>
    </row>
    <row r="99" spans="1:8">
      <c r="A99" s="227" t="s">
        <v>138</v>
      </c>
      <c r="B99" s="227" t="s">
        <v>60</v>
      </c>
      <c r="C99" s="227" t="s">
        <v>119</v>
      </c>
      <c r="D99" s="229">
        <v>286</v>
      </c>
      <c r="E99" s="231">
        <v>5.0893143900000003E-3</v>
      </c>
      <c r="F99" s="231">
        <v>6.5397540000000003E-4</v>
      </c>
      <c r="G99" s="231">
        <v>1.2872714999999999E-3</v>
      </c>
      <c r="H99" s="231">
        <v>3.1480669900000001E-3</v>
      </c>
    </row>
    <row r="100" spans="1:8">
      <c r="A100" s="227" t="s">
        <v>138</v>
      </c>
      <c r="B100" s="227" t="s">
        <v>61</v>
      </c>
      <c r="C100" s="227" t="s">
        <v>119</v>
      </c>
      <c r="D100" s="229">
        <v>158</v>
      </c>
      <c r="E100" s="231">
        <v>6.9818035500000004E-3</v>
      </c>
      <c r="F100" s="231">
        <v>1.2250202499999999E-3</v>
      </c>
      <c r="G100" s="231">
        <v>1.64688795E-3</v>
      </c>
      <c r="H100" s="231">
        <v>4.1098948800000002E-3</v>
      </c>
    </row>
    <row r="101" spans="1:8">
      <c r="A101" s="227" t="s">
        <v>138</v>
      </c>
      <c r="B101" s="227" t="s">
        <v>62</v>
      </c>
      <c r="C101" s="227" t="s">
        <v>119</v>
      </c>
      <c r="D101" s="229">
        <v>379</v>
      </c>
      <c r="E101" s="231">
        <v>5.7819674299999999E-3</v>
      </c>
      <c r="F101" s="231">
        <v>7.3389989999999997E-4</v>
      </c>
      <c r="G101" s="231">
        <v>1.41951872E-3</v>
      </c>
      <c r="H101" s="231">
        <v>3.62854834E-3</v>
      </c>
    </row>
    <row r="102" spans="1:8">
      <c r="A102" s="227" t="s">
        <v>138</v>
      </c>
      <c r="B102" s="227" t="s">
        <v>57</v>
      </c>
      <c r="C102" s="227" t="s">
        <v>82</v>
      </c>
      <c r="D102" s="229">
        <v>556</v>
      </c>
      <c r="E102" s="231">
        <v>6.6091499299999997E-3</v>
      </c>
      <c r="F102" s="231">
        <v>6.5909748999999998E-4</v>
      </c>
      <c r="G102" s="231">
        <v>2.0697189899999999E-3</v>
      </c>
      <c r="H102" s="231">
        <v>3.8803329900000002E-3</v>
      </c>
    </row>
    <row r="103" spans="1:8">
      <c r="A103" s="227" t="s">
        <v>138</v>
      </c>
      <c r="B103" s="227" t="s">
        <v>59</v>
      </c>
      <c r="C103" s="227" t="s">
        <v>82</v>
      </c>
      <c r="D103" s="229">
        <v>177</v>
      </c>
      <c r="E103" s="231">
        <v>5.8056730099999999E-3</v>
      </c>
      <c r="F103" s="231">
        <v>6.6809194000000004E-4</v>
      </c>
      <c r="G103" s="231">
        <v>1.8716648599999999E-3</v>
      </c>
      <c r="H103" s="231">
        <v>3.2659157599999999E-3</v>
      </c>
    </row>
    <row r="104" spans="1:8">
      <c r="A104" s="227" t="s">
        <v>138</v>
      </c>
      <c r="B104" s="227" t="s">
        <v>60</v>
      </c>
      <c r="C104" s="227" t="s">
        <v>82</v>
      </c>
      <c r="D104" s="229">
        <v>164</v>
      </c>
      <c r="E104" s="231">
        <v>6.3367347399999998E-3</v>
      </c>
      <c r="F104" s="231">
        <v>6.3255115999999998E-4</v>
      </c>
      <c r="G104" s="231">
        <v>1.89610124E-3</v>
      </c>
      <c r="H104" s="231">
        <v>3.8080818400000002E-3</v>
      </c>
    </row>
    <row r="105" spans="1:8">
      <c r="A105" s="227" t="s">
        <v>138</v>
      </c>
      <c r="B105" s="227" t="s">
        <v>61</v>
      </c>
      <c r="C105" s="227" t="s">
        <v>82</v>
      </c>
      <c r="D105" s="229">
        <v>53</v>
      </c>
      <c r="E105" s="231">
        <v>7.7284239299999996E-3</v>
      </c>
      <c r="F105" s="231">
        <v>6.7129609999999997E-4</v>
      </c>
      <c r="G105" s="231">
        <v>2.4008558000000002E-3</v>
      </c>
      <c r="H105" s="231">
        <v>4.6562715600000004E-3</v>
      </c>
    </row>
    <row r="106" spans="1:8">
      <c r="A106" s="227" t="s">
        <v>138</v>
      </c>
      <c r="B106" s="227" t="s">
        <v>62</v>
      </c>
      <c r="C106" s="227" t="s">
        <v>82</v>
      </c>
      <c r="D106" s="229">
        <v>162</v>
      </c>
      <c r="E106" s="231">
        <v>7.3966189800000002E-3</v>
      </c>
      <c r="F106" s="231">
        <v>6.7215338999999995E-4</v>
      </c>
      <c r="G106" s="231">
        <v>2.3535377399999998E-3</v>
      </c>
      <c r="H106" s="231">
        <v>4.3709274000000003E-3</v>
      </c>
    </row>
    <row r="107" spans="1:8">
      <c r="A107" s="227" t="s">
        <v>138</v>
      </c>
      <c r="B107" s="227" t="s">
        <v>57</v>
      </c>
      <c r="C107" s="227" t="s">
        <v>83</v>
      </c>
      <c r="D107" s="229">
        <v>903</v>
      </c>
      <c r="E107" s="231">
        <v>5.6663101000000004E-3</v>
      </c>
      <c r="F107" s="231">
        <v>8.5666069000000004E-4</v>
      </c>
      <c r="G107" s="231">
        <v>1.4285583799999999E-3</v>
      </c>
      <c r="H107" s="231">
        <v>3.3810905700000001E-3</v>
      </c>
    </row>
    <row r="108" spans="1:8">
      <c r="A108" s="227" t="s">
        <v>138</v>
      </c>
      <c r="B108" s="227" t="s">
        <v>59</v>
      </c>
      <c r="C108" s="227" t="s">
        <v>83</v>
      </c>
      <c r="D108" s="229">
        <v>297</v>
      </c>
      <c r="E108" s="231">
        <v>5.06511854E-3</v>
      </c>
      <c r="F108" s="231">
        <v>6.8259733000000005E-4</v>
      </c>
      <c r="G108" s="231">
        <v>1.3470349399999999E-3</v>
      </c>
      <c r="H108" s="231">
        <v>3.0354857999999999E-3</v>
      </c>
    </row>
    <row r="109" spans="1:8">
      <c r="A109" s="227" t="s">
        <v>138</v>
      </c>
      <c r="B109" s="227" t="s">
        <v>60</v>
      </c>
      <c r="C109" s="227" t="s">
        <v>83</v>
      </c>
      <c r="D109" s="229">
        <v>189</v>
      </c>
      <c r="E109" s="231">
        <v>5.1287230299999998E-3</v>
      </c>
      <c r="F109" s="231">
        <v>8.5158217999999996E-4</v>
      </c>
      <c r="G109" s="231">
        <v>1.3920118100000001E-3</v>
      </c>
      <c r="H109" s="231">
        <v>2.8851286E-3</v>
      </c>
    </row>
    <row r="110" spans="1:8">
      <c r="A110" s="227" t="s">
        <v>138</v>
      </c>
      <c r="B110" s="227" t="s">
        <v>61</v>
      </c>
      <c r="C110" s="227" t="s">
        <v>83</v>
      </c>
      <c r="D110" s="229">
        <v>167</v>
      </c>
      <c r="E110" s="231">
        <v>6.4659567399999998E-3</v>
      </c>
      <c r="F110" s="231">
        <v>9.4907384000000004E-4</v>
      </c>
      <c r="G110" s="231">
        <v>1.4351156400000001E-3</v>
      </c>
      <c r="H110" s="231">
        <v>4.0817667700000001E-3</v>
      </c>
    </row>
    <row r="111" spans="1:8">
      <c r="A111" s="227" t="s">
        <v>138</v>
      </c>
      <c r="B111" s="227" t="s">
        <v>62</v>
      </c>
      <c r="C111" s="227" t="s">
        <v>83</v>
      </c>
      <c r="D111" s="229">
        <v>250</v>
      </c>
      <c r="E111" s="231">
        <v>6.2527775399999997E-3</v>
      </c>
      <c r="F111" s="231">
        <v>1.00555532E-3</v>
      </c>
      <c r="G111" s="231">
        <v>1.5486571800000001E-3</v>
      </c>
      <c r="H111" s="231">
        <v>3.69856458E-3</v>
      </c>
    </row>
    <row r="112" spans="1:8">
      <c r="A112" s="227" t="s">
        <v>138</v>
      </c>
      <c r="B112" s="227" t="s">
        <v>57</v>
      </c>
      <c r="C112" s="227" t="s">
        <v>84</v>
      </c>
      <c r="D112" s="229">
        <v>897</v>
      </c>
      <c r="E112" s="231">
        <v>5.6724702399999997E-3</v>
      </c>
      <c r="F112" s="231">
        <v>9.5516408999999996E-4</v>
      </c>
      <c r="G112" s="231">
        <v>1.5027713500000001E-3</v>
      </c>
      <c r="H112" s="231">
        <v>3.2145343199999998E-3</v>
      </c>
    </row>
    <row r="113" spans="1:8">
      <c r="A113" s="227" t="s">
        <v>138</v>
      </c>
      <c r="B113" s="227" t="s">
        <v>59</v>
      </c>
      <c r="C113" s="227" t="s">
        <v>84</v>
      </c>
      <c r="D113" s="229">
        <v>335</v>
      </c>
      <c r="E113" s="231">
        <v>4.8139162800000003E-3</v>
      </c>
      <c r="F113" s="231">
        <v>8.2517942000000005E-4</v>
      </c>
      <c r="G113" s="231">
        <v>1.1804516600000001E-3</v>
      </c>
      <c r="H113" s="231">
        <v>2.80828472E-3</v>
      </c>
    </row>
    <row r="114" spans="1:8">
      <c r="A114" s="227" t="s">
        <v>138</v>
      </c>
      <c r="B114" s="227" t="s">
        <v>60</v>
      </c>
      <c r="C114" s="227" t="s">
        <v>84</v>
      </c>
      <c r="D114" s="229">
        <v>237</v>
      </c>
      <c r="E114" s="231">
        <v>5.5703525600000001E-3</v>
      </c>
      <c r="F114" s="231">
        <v>9.6152694999999998E-4</v>
      </c>
      <c r="G114" s="231">
        <v>1.5295844699999999E-3</v>
      </c>
      <c r="H114" s="231">
        <v>3.07924066E-3</v>
      </c>
    </row>
    <row r="115" spans="1:8">
      <c r="A115" s="227" t="s">
        <v>138</v>
      </c>
      <c r="B115" s="227" t="s">
        <v>61</v>
      </c>
      <c r="C115" s="227" t="s">
        <v>84</v>
      </c>
      <c r="D115" s="229">
        <v>106</v>
      </c>
      <c r="E115" s="231">
        <v>6.97479884E-3</v>
      </c>
      <c r="F115" s="231">
        <v>1.1530395699999999E-3</v>
      </c>
      <c r="G115" s="231">
        <v>1.9411685400000001E-3</v>
      </c>
      <c r="H115" s="231">
        <v>3.88059025E-3</v>
      </c>
    </row>
    <row r="116" spans="1:8">
      <c r="A116" s="227" t="s">
        <v>138</v>
      </c>
      <c r="B116" s="227" t="s">
        <v>62</v>
      </c>
      <c r="C116" s="227" t="s">
        <v>84</v>
      </c>
      <c r="D116" s="229">
        <v>219</v>
      </c>
      <c r="E116" s="231">
        <v>6.4659434599999999E-3</v>
      </c>
      <c r="F116" s="231">
        <v>1.0513379099999999E-3</v>
      </c>
      <c r="G116" s="231">
        <v>1.75460826E-3</v>
      </c>
      <c r="H116" s="231">
        <v>3.6599967999999998E-3</v>
      </c>
    </row>
    <row r="117" spans="1:8">
      <c r="A117" s="227" t="s">
        <v>138</v>
      </c>
      <c r="B117" s="227" t="s">
        <v>57</v>
      </c>
      <c r="C117" s="227" t="s">
        <v>86</v>
      </c>
      <c r="D117" s="229">
        <v>1</v>
      </c>
      <c r="E117" s="231">
        <v>7.5925923599999999E-3</v>
      </c>
      <c r="F117" s="231">
        <v>5.5555554999999997E-4</v>
      </c>
      <c r="G117" s="231">
        <v>3.7384256899999999E-3</v>
      </c>
      <c r="H117" s="231">
        <v>3.2986111099999999E-3</v>
      </c>
    </row>
    <row r="118" spans="1:8">
      <c r="A118" s="227" t="s">
        <v>138</v>
      </c>
      <c r="B118" s="227" t="s">
        <v>61</v>
      </c>
      <c r="C118" s="227" t="s">
        <v>86</v>
      </c>
      <c r="D118" s="229">
        <v>1</v>
      </c>
      <c r="E118" s="231">
        <v>7.5925923599999999E-3</v>
      </c>
      <c r="F118" s="231">
        <v>5.5555554999999997E-4</v>
      </c>
      <c r="G118" s="231">
        <v>3.7384256899999999E-3</v>
      </c>
      <c r="H118" s="231">
        <v>3.2986111099999999E-3</v>
      </c>
    </row>
    <row r="119" spans="1:8">
      <c r="A119" s="227" t="s">
        <v>138</v>
      </c>
      <c r="B119" s="227" t="s">
        <v>57</v>
      </c>
      <c r="C119" s="227" t="s">
        <v>87</v>
      </c>
      <c r="D119" s="229">
        <v>1214</v>
      </c>
      <c r="E119" s="231">
        <v>5.4736882899999997E-3</v>
      </c>
      <c r="F119" s="231">
        <v>3.1658977E-4</v>
      </c>
      <c r="G119" s="231">
        <v>1.4101204899999999E-3</v>
      </c>
      <c r="H119" s="231">
        <v>3.7469775299999999E-3</v>
      </c>
    </row>
    <row r="120" spans="1:8">
      <c r="A120" s="227" t="s">
        <v>138</v>
      </c>
      <c r="B120" s="227" t="s">
        <v>59</v>
      </c>
      <c r="C120" s="227" t="s">
        <v>87</v>
      </c>
      <c r="D120" s="229">
        <v>390</v>
      </c>
      <c r="E120" s="231">
        <v>4.7150698099999999E-3</v>
      </c>
      <c r="F120" s="231">
        <v>2.3097672999999999E-4</v>
      </c>
      <c r="G120" s="231">
        <v>1.1546768700000001E-3</v>
      </c>
      <c r="H120" s="231">
        <v>3.3294157199999998E-3</v>
      </c>
    </row>
    <row r="121" spans="1:8">
      <c r="A121" s="227" t="s">
        <v>138</v>
      </c>
      <c r="B121" s="227" t="s">
        <v>60</v>
      </c>
      <c r="C121" s="227" t="s">
        <v>87</v>
      </c>
      <c r="D121" s="229">
        <v>264</v>
      </c>
      <c r="E121" s="231">
        <v>5.0767656700000004E-3</v>
      </c>
      <c r="F121" s="231">
        <v>3.5533259000000001E-4</v>
      </c>
      <c r="G121" s="231">
        <v>1.3564461600000001E-3</v>
      </c>
      <c r="H121" s="231">
        <v>3.36498642E-3</v>
      </c>
    </row>
    <row r="122" spans="1:8">
      <c r="A122" s="227" t="s">
        <v>138</v>
      </c>
      <c r="B122" s="227" t="s">
        <v>61</v>
      </c>
      <c r="C122" s="227" t="s">
        <v>87</v>
      </c>
      <c r="D122" s="229">
        <v>152</v>
      </c>
      <c r="E122" s="231">
        <v>5.9137424500000004E-3</v>
      </c>
      <c r="F122" s="231">
        <v>3.6671517000000001E-4</v>
      </c>
      <c r="G122" s="231">
        <v>1.46884112E-3</v>
      </c>
      <c r="H122" s="231">
        <v>4.0781856599999998E-3</v>
      </c>
    </row>
    <row r="123" spans="1:8">
      <c r="A123" s="227" t="s">
        <v>138</v>
      </c>
      <c r="B123" s="227" t="s">
        <v>62</v>
      </c>
      <c r="C123" s="227" t="s">
        <v>87</v>
      </c>
      <c r="D123" s="229">
        <v>408</v>
      </c>
      <c r="E123" s="231">
        <v>6.29172884E-3</v>
      </c>
      <c r="F123" s="231">
        <v>3.5468271999999999E-4</v>
      </c>
      <c r="G123" s="231">
        <v>1.6671486799999999E-3</v>
      </c>
      <c r="H123" s="231">
        <v>4.2698969400000002E-3</v>
      </c>
    </row>
    <row r="124" spans="1:8">
      <c r="A124" s="227" t="s">
        <v>138</v>
      </c>
      <c r="B124" s="227" t="s">
        <v>57</v>
      </c>
      <c r="C124" s="227" t="s">
        <v>88</v>
      </c>
      <c r="D124" s="229">
        <v>1402</v>
      </c>
      <c r="E124" s="231">
        <v>5.2054932300000002E-3</v>
      </c>
      <c r="F124" s="231">
        <v>9.7203210999999995E-4</v>
      </c>
      <c r="G124" s="231">
        <v>9.5219437999999996E-4</v>
      </c>
      <c r="H124" s="231">
        <v>3.2812662699999999E-3</v>
      </c>
    </row>
    <row r="125" spans="1:8">
      <c r="A125" s="227" t="s">
        <v>138</v>
      </c>
      <c r="B125" s="227" t="s">
        <v>59</v>
      </c>
      <c r="C125" s="227" t="s">
        <v>88</v>
      </c>
      <c r="D125" s="229">
        <v>651</v>
      </c>
      <c r="E125" s="231">
        <v>4.4865624500000003E-3</v>
      </c>
      <c r="F125" s="231">
        <v>8.7314008000000001E-4</v>
      </c>
      <c r="G125" s="231">
        <v>8.0760700999999997E-4</v>
      </c>
      <c r="H125" s="231">
        <v>2.8058148900000001E-3</v>
      </c>
    </row>
    <row r="126" spans="1:8">
      <c r="A126" s="227" t="s">
        <v>138</v>
      </c>
      <c r="B126" s="227" t="s">
        <v>60</v>
      </c>
      <c r="C126" s="227" t="s">
        <v>88</v>
      </c>
      <c r="D126" s="229">
        <v>403</v>
      </c>
      <c r="E126" s="231">
        <v>5.4284128099999999E-3</v>
      </c>
      <c r="F126" s="231">
        <v>9.968922700000001E-4</v>
      </c>
      <c r="G126" s="231">
        <v>9.3278972999999996E-4</v>
      </c>
      <c r="H126" s="231">
        <v>3.4987303500000001E-3</v>
      </c>
    </row>
    <row r="127" spans="1:8">
      <c r="A127" s="227" t="s">
        <v>138</v>
      </c>
      <c r="B127" s="227" t="s">
        <v>61</v>
      </c>
      <c r="C127" s="227" t="s">
        <v>88</v>
      </c>
      <c r="D127" s="229">
        <v>76</v>
      </c>
      <c r="E127" s="231">
        <v>7.5868053199999999E-3</v>
      </c>
      <c r="F127" s="231">
        <v>1.37518253E-3</v>
      </c>
      <c r="G127" s="231">
        <v>1.1532953299999999E-3</v>
      </c>
      <c r="H127" s="231">
        <v>5.0583270099999996E-3</v>
      </c>
    </row>
    <row r="128" spans="1:8">
      <c r="A128" s="227" t="s">
        <v>138</v>
      </c>
      <c r="B128" s="227" t="s">
        <v>62</v>
      </c>
      <c r="C128" s="227" t="s">
        <v>88</v>
      </c>
      <c r="D128" s="229">
        <v>272</v>
      </c>
      <c r="E128" s="231">
        <v>5.93052128E-3</v>
      </c>
      <c r="F128" s="231">
        <v>1.05924031E-3</v>
      </c>
      <c r="G128" s="231">
        <v>1.27080756E-3</v>
      </c>
      <c r="H128" s="231">
        <v>3.6004729300000001E-3</v>
      </c>
    </row>
    <row r="129" spans="1:8">
      <c r="A129" s="227" t="s">
        <v>138</v>
      </c>
      <c r="B129" s="227" t="s">
        <v>57</v>
      </c>
      <c r="C129" s="227" t="s">
        <v>89</v>
      </c>
      <c r="D129" s="229">
        <v>682</v>
      </c>
      <c r="E129" s="231">
        <v>5.9512460999999999E-3</v>
      </c>
      <c r="F129" s="231">
        <v>8.5193308000000004E-4</v>
      </c>
      <c r="G129" s="231">
        <v>1.59479517E-3</v>
      </c>
      <c r="H129" s="231">
        <v>3.5045173800000002E-3</v>
      </c>
    </row>
    <row r="130" spans="1:8">
      <c r="A130" s="227" t="s">
        <v>138</v>
      </c>
      <c r="B130" s="227" t="s">
        <v>59</v>
      </c>
      <c r="C130" s="227" t="s">
        <v>89</v>
      </c>
      <c r="D130" s="229">
        <v>243</v>
      </c>
      <c r="E130" s="231">
        <v>5.2346248200000004E-3</v>
      </c>
      <c r="F130" s="231">
        <v>7.7589140000000004E-4</v>
      </c>
      <c r="G130" s="231">
        <v>1.39498528E-3</v>
      </c>
      <c r="H130" s="231">
        <v>3.0637476599999999E-3</v>
      </c>
    </row>
    <row r="131" spans="1:8">
      <c r="A131" s="227" t="s">
        <v>138</v>
      </c>
      <c r="B131" s="227" t="s">
        <v>60</v>
      </c>
      <c r="C131" s="227" t="s">
        <v>89</v>
      </c>
      <c r="D131" s="229">
        <v>191</v>
      </c>
      <c r="E131" s="231">
        <v>5.8309698100000003E-3</v>
      </c>
      <c r="F131" s="231">
        <v>9.1410923000000003E-4</v>
      </c>
      <c r="G131" s="231">
        <v>1.5709833899999999E-3</v>
      </c>
      <c r="H131" s="231">
        <v>3.3458767299999999E-3</v>
      </c>
    </row>
    <row r="132" spans="1:8">
      <c r="A132" s="227" t="s">
        <v>138</v>
      </c>
      <c r="B132" s="227" t="s">
        <v>61</v>
      </c>
      <c r="C132" s="227" t="s">
        <v>89</v>
      </c>
      <c r="D132" s="229">
        <v>75</v>
      </c>
      <c r="E132" s="231">
        <v>7.5529318599999997E-3</v>
      </c>
      <c r="F132" s="231">
        <v>9.2716029000000004E-4</v>
      </c>
      <c r="G132" s="231">
        <v>1.83595653E-3</v>
      </c>
      <c r="H132" s="231">
        <v>4.7898145700000002E-3</v>
      </c>
    </row>
    <row r="133" spans="1:8">
      <c r="A133" s="227" t="s">
        <v>138</v>
      </c>
      <c r="B133" s="227" t="s">
        <v>62</v>
      </c>
      <c r="C133" s="227" t="s">
        <v>89</v>
      </c>
      <c r="D133" s="229">
        <v>173</v>
      </c>
      <c r="E133" s="231">
        <v>6.3962478799999998E-3</v>
      </c>
      <c r="F133" s="231">
        <v>8.5748477E-4</v>
      </c>
      <c r="G133" s="231">
        <v>1.7971925499999999E-3</v>
      </c>
      <c r="H133" s="231">
        <v>3.7415700800000002E-3</v>
      </c>
    </row>
    <row r="134" spans="1:8">
      <c r="A134" s="227" t="s">
        <v>138</v>
      </c>
      <c r="B134" s="227" t="s">
        <v>57</v>
      </c>
      <c r="C134" s="227" t="s">
        <v>90</v>
      </c>
      <c r="D134" s="229">
        <v>628</v>
      </c>
      <c r="E134" s="231">
        <v>7.2488718399999997E-3</v>
      </c>
      <c r="F134" s="231">
        <v>6.4272948000000001E-4</v>
      </c>
      <c r="G134" s="231">
        <v>2.19148065E-3</v>
      </c>
      <c r="H134" s="231">
        <v>4.4146612300000002E-3</v>
      </c>
    </row>
    <row r="135" spans="1:8">
      <c r="A135" s="227" t="s">
        <v>138</v>
      </c>
      <c r="B135" s="227" t="s">
        <v>59</v>
      </c>
      <c r="C135" s="227" t="s">
        <v>90</v>
      </c>
      <c r="D135" s="229">
        <v>180</v>
      </c>
      <c r="E135" s="231">
        <v>6.0590918300000001E-3</v>
      </c>
      <c r="F135" s="231">
        <v>5.6076365000000004E-4</v>
      </c>
      <c r="G135" s="231">
        <v>1.8492796000000001E-3</v>
      </c>
      <c r="H135" s="231">
        <v>3.6490481100000002E-3</v>
      </c>
    </row>
    <row r="136" spans="1:8">
      <c r="A136" s="227" t="s">
        <v>138</v>
      </c>
      <c r="B136" s="227" t="s">
        <v>60</v>
      </c>
      <c r="C136" s="227" t="s">
        <v>90</v>
      </c>
      <c r="D136" s="229">
        <v>178</v>
      </c>
      <c r="E136" s="231">
        <v>6.7971023499999996E-3</v>
      </c>
      <c r="F136" s="231">
        <v>6.1901765999999999E-4</v>
      </c>
      <c r="G136" s="231">
        <v>1.94320878E-3</v>
      </c>
      <c r="H136" s="231">
        <v>4.23487541E-3</v>
      </c>
    </row>
    <row r="137" spans="1:8">
      <c r="A137" s="227" t="s">
        <v>138</v>
      </c>
      <c r="B137" s="227" t="s">
        <v>61</v>
      </c>
      <c r="C137" s="227" t="s">
        <v>90</v>
      </c>
      <c r="D137" s="229">
        <v>87</v>
      </c>
      <c r="E137" s="231">
        <v>8.1537353699999999E-3</v>
      </c>
      <c r="F137" s="231">
        <v>6.4854702E-4</v>
      </c>
      <c r="G137" s="231">
        <v>2.49920154E-3</v>
      </c>
      <c r="H137" s="231">
        <v>5.0059863599999999E-3</v>
      </c>
    </row>
    <row r="138" spans="1:8">
      <c r="A138" s="227" t="s">
        <v>138</v>
      </c>
      <c r="B138" s="227" t="s">
        <v>62</v>
      </c>
      <c r="C138" s="227" t="s">
        <v>90</v>
      </c>
      <c r="D138" s="229">
        <v>183</v>
      </c>
      <c r="E138" s="231">
        <v>8.4283922899999995E-3</v>
      </c>
      <c r="F138" s="231">
        <v>7.4364983999999999E-4</v>
      </c>
      <c r="G138" s="231">
        <v>2.6232668100000002E-3</v>
      </c>
      <c r="H138" s="231">
        <v>5.0614751800000003E-3</v>
      </c>
    </row>
    <row r="139" spans="1:8">
      <c r="A139" s="227" t="s">
        <v>138</v>
      </c>
      <c r="B139" s="227" t="s">
        <v>57</v>
      </c>
      <c r="C139" s="227" t="s">
        <v>91</v>
      </c>
      <c r="D139" s="229">
        <v>1549</v>
      </c>
      <c r="E139" s="231">
        <v>4.6561399199999999E-3</v>
      </c>
      <c r="F139" s="231">
        <v>9.3157449E-4</v>
      </c>
      <c r="G139" s="231">
        <v>1.08982325E-3</v>
      </c>
      <c r="H139" s="231">
        <v>2.6347417100000001E-3</v>
      </c>
    </row>
    <row r="140" spans="1:8">
      <c r="A140" s="227" t="s">
        <v>138</v>
      </c>
      <c r="B140" s="227" t="s">
        <v>59</v>
      </c>
      <c r="C140" s="227" t="s">
        <v>91</v>
      </c>
      <c r="D140" s="229">
        <v>725</v>
      </c>
      <c r="E140" s="231">
        <v>4.4212960599999997E-3</v>
      </c>
      <c r="F140" s="231">
        <v>8.7661214000000001E-4</v>
      </c>
      <c r="G140" s="231">
        <v>1.0110150899999999E-3</v>
      </c>
      <c r="H140" s="231">
        <v>2.5336683500000001E-3</v>
      </c>
    </row>
    <row r="141" spans="1:8">
      <c r="A141" s="227" t="s">
        <v>138</v>
      </c>
      <c r="B141" s="227" t="s">
        <v>60</v>
      </c>
      <c r="C141" s="227" t="s">
        <v>91</v>
      </c>
      <c r="D141" s="229">
        <v>345</v>
      </c>
      <c r="E141" s="231">
        <v>4.4511538099999996E-3</v>
      </c>
      <c r="F141" s="231">
        <v>9.3947908999999997E-4</v>
      </c>
      <c r="G141" s="231">
        <v>1.0446857600000001E-3</v>
      </c>
      <c r="H141" s="231">
        <v>2.46698849E-3</v>
      </c>
    </row>
    <row r="142" spans="1:8">
      <c r="A142" s="227" t="s">
        <v>138</v>
      </c>
      <c r="B142" s="227" t="s">
        <v>61</v>
      </c>
      <c r="C142" s="227" t="s">
        <v>91</v>
      </c>
      <c r="D142" s="229">
        <v>128</v>
      </c>
      <c r="E142" s="231">
        <v>5.3800453500000003E-3</v>
      </c>
      <c r="F142" s="231">
        <v>1.10894074E-3</v>
      </c>
      <c r="G142" s="231">
        <v>1.1417641E-3</v>
      </c>
      <c r="H142" s="231">
        <v>3.1293400199999999E-3</v>
      </c>
    </row>
    <row r="143" spans="1:8">
      <c r="A143" s="227" t="s">
        <v>138</v>
      </c>
      <c r="B143" s="227" t="s">
        <v>62</v>
      </c>
      <c r="C143" s="227" t="s">
        <v>91</v>
      </c>
      <c r="D143" s="229">
        <v>351</v>
      </c>
      <c r="E143" s="231">
        <v>5.0787100599999999E-3</v>
      </c>
      <c r="F143" s="231">
        <v>9.7265065000000004E-4</v>
      </c>
      <c r="G143" s="231">
        <v>1.2780281399999999E-3</v>
      </c>
      <c r="H143" s="231">
        <v>2.8280307899999999E-3</v>
      </c>
    </row>
    <row r="144" spans="1:8">
      <c r="A144" s="227" t="s">
        <v>138</v>
      </c>
      <c r="B144" s="227" t="s">
        <v>57</v>
      </c>
      <c r="C144" s="227" t="s">
        <v>92</v>
      </c>
      <c r="D144" s="229">
        <v>748</v>
      </c>
      <c r="E144" s="231">
        <v>6.4716247300000002E-3</v>
      </c>
      <c r="F144" s="231">
        <v>8.2421928999999998E-4</v>
      </c>
      <c r="G144" s="231">
        <v>1.4843902300000001E-3</v>
      </c>
      <c r="H144" s="231">
        <v>4.1630147100000002E-3</v>
      </c>
    </row>
    <row r="145" spans="1:8">
      <c r="A145" s="227" t="s">
        <v>138</v>
      </c>
      <c r="B145" s="227" t="s">
        <v>59</v>
      </c>
      <c r="C145" s="227" t="s">
        <v>92</v>
      </c>
      <c r="D145" s="229">
        <v>216</v>
      </c>
      <c r="E145" s="231">
        <v>5.2737587800000003E-3</v>
      </c>
      <c r="F145" s="231">
        <v>7.0205311999999996E-4</v>
      </c>
      <c r="G145" s="231">
        <v>1.15344199E-3</v>
      </c>
      <c r="H145" s="231">
        <v>3.4182632199999999E-3</v>
      </c>
    </row>
    <row r="146" spans="1:8">
      <c r="A146" s="227" t="s">
        <v>138</v>
      </c>
      <c r="B146" s="227" t="s">
        <v>60</v>
      </c>
      <c r="C146" s="227" t="s">
        <v>92</v>
      </c>
      <c r="D146" s="229">
        <v>175</v>
      </c>
      <c r="E146" s="231">
        <v>6.5036373499999999E-3</v>
      </c>
      <c r="F146" s="231">
        <v>7.1640186999999997E-4</v>
      </c>
      <c r="G146" s="231">
        <v>1.4269177300000001E-3</v>
      </c>
      <c r="H146" s="231">
        <v>4.3603172299999998E-3</v>
      </c>
    </row>
    <row r="147" spans="1:8">
      <c r="A147" s="227" t="s">
        <v>138</v>
      </c>
      <c r="B147" s="227" t="s">
        <v>61</v>
      </c>
      <c r="C147" s="227" t="s">
        <v>92</v>
      </c>
      <c r="D147" s="229">
        <v>166</v>
      </c>
      <c r="E147" s="231">
        <v>7.5987977399999997E-3</v>
      </c>
      <c r="F147" s="231">
        <v>9.9767101000000006E-4</v>
      </c>
      <c r="G147" s="231">
        <v>1.7167277800000001E-3</v>
      </c>
      <c r="H147" s="231">
        <v>4.8843984499999998E-3</v>
      </c>
    </row>
    <row r="148" spans="1:8">
      <c r="A148" s="227" t="s">
        <v>138</v>
      </c>
      <c r="B148" s="227" t="s">
        <v>62</v>
      </c>
      <c r="C148" s="227" t="s">
        <v>92</v>
      </c>
      <c r="D148" s="229">
        <v>191</v>
      </c>
      <c r="E148" s="231">
        <v>6.8173111899999996E-3</v>
      </c>
      <c r="F148" s="231">
        <v>9.1041278999999997E-4</v>
      </c>
      <c r="G148" s="231">
        <v>1.70938748E-3</v>
      </c>
      <c r="H148" s="231">
        <v>4.1975104199999998E-3</v>
      </c>
    </row>
    <row r="149" spans="1:8">
      <c r="A149" s="227" t="s">
        <v>138</v>
      </c>
      <c r="B149" s="227" t="s">
        <v>57</v>
      </c>
      <c r="C149" s="227" t="s">
        <v>93</v>
      </c>
      <c r="D149" s="229">
        <v>590</v>
      </c>
      <c r="E149" s="231">
        <v>7.4709861000000002E-3</v>
      </c>
      <c r="F149" s="231">
        <v>9.7404637000000004E-4</v>
      </c>
      <c r="G149" s="231">
        <v>2.0860991000000001E-3</v>
      </c>
      <c r="H149" s="231">
        <v>4.4108401600000003E-3</v>
      </c>
    </row>
    <row r="150" spans="1:8">
      <c r="A150" s="227" t="s">
        <v>138</v>
      </c>
      <c r="B150" s="227" t="s">
        <v>59</v>
      </c>
      <c r="C150" s="227" t="s">
        <v>93</v>
      </c>
      <c r="D150" s="229">
        <v>182</v>
      </c>
      <c r="E150" s="231">
        <v>6.3109862200000002E-3</v>
      </c>
      <c r="F150" s="231">
        <v>8.3765746999999997E-4</v>
      </c>
      <c r="G150" s="231">
        <v>1.8505161400000001E-3</v>
      </c>
      <c r="H150" s="231">
        <v>3.6228121399999999E-3</v>
      </c>
    </row>
    <row r="151" spans="1:8">
      <c r="A151" s="227" t="s">
        <v>138</v>
      </c>
      <c r="B151" s="227" t="s">
        <v>60</v>
      </c>
      <c r="C151" s="227" t="s">
        <v>93</v>
      </c>
      <c r="D151" s="229">
        <v>159</v>
      </c>
      <c r="E151" s="231">
        <v>6.9959087899999998E-3</v>
      </c>
      <c r="F151" s="231">
        <v>9.3386011E-4</v>
      </c>
      <c r="G151" s="231">
        <v>1.9694849600000001E-3</v>
      </c>
      <c r="H151" s="231">
        <v>4.0925632400000004E-3</v>
      </c>
    </row>
    <row r="152" spans="1:8">
      <c r="A152" s="227" t="s">
        <v>138</v>
      </c>
      <c r="B152" s="227" t="s">
        <v>61</v>
      </c>
      <c r="C152" s="227" t="s">
        <v>93</v>
      </c>
      <c r="D152" s="229">
        <v>98</v>
      </c>
      <c r="E152" s="231">
        <v>9.3154759199999999E-3</v>
      </c>
      <c r="F152" s="231">
        <v>1.1437072800000001E-3</v>
      </c>
      <c r="G152" s="231">
        <v>2.41024166E-3</v>
      </c>
      <c r="H152" s="231">
        <v>5.7615265799999997E-3</v>
      </c>
    </row>
    <row r="153" spans="1:8">
      <c r="A153" s="227" t="s">
        <v>138</v>
      </c>
      <c r="B153" s="227" t="s">
        <v>62</v>
      </c>
      <c r="C153" s="227" t="s">
        <v>93</v>
      </c>
      <c r="D153" s="229">
        <v>151</v>
      </c>
      <c r="E153" s="231">
        <v>8.17229251E-3</v>
      </c>
      <c r="F153" s="231">
        <v>1.0706399299999999E-3</v>
      </c>
      <c r="G153" s="231">
        <v>2.28246847E-3</v>
      </c>
      <c r="H153" s="231">
        <v>4.8191836099999996E-3</v>
      </c>
    </row>
    <row r="154" spans="1:8">
      <c r="A154" s="227" t="s">
        <v>138</v>
      </c>
      <c r="B154" s="227" t="s">
        <v>57</v>
      </c>
      <c r="C154" s="227" t="s">
        <v>94</v>
      </c>
      <c r="D154" s="229">
        <v>647</v>
      </c>
      <c r="E154" s="231">
        <v>6.4274927500000004E-3</v>
      </c>
      <c r="F154" s="231">
        <v>8.8301039999999996E-4</v>
      </c>
      <c r="G154" s="231">
        <v>1.76092267E-3</v>
      </c>
      <c r="H154" s="231">
        <v>3.7835592300000001E-3</v>
      </c>
    </row>
    <row r="155" spans="1:8">
      <c r="A155" s="227" t="s">
        <v>138</v>
      </c>
      <c r="B155" s="227" t="s">
        <v>59</v>
      </c>
      <c r="C155" s="227" t="s">
        <v>94</v>
      </c>
      <c r="D155" s="229">
        <v>205</v>
      </c>
      <c r="E155" s="231">
        <v>5.7656953299999999E-3</v>
      </c>
      <c r="F155" s="231">
        <v>7.8410096999999995E-4</v>
      </c>
      <c r="G155" s="231">
        <v>1.51038818E-3</v>
      </c>
      <c r="H155" s="231">
        <v>3.4712057600000002E-3</v>
      </c>
    </row>
    <row r="156" spans="1:8">
      <c r="A156" s="227" t="s">
        <v>138</v>
      </c>
      <c r="B156" s="227" t="s">
        <v>60</v>
      </c>
      <c r="C156" s="227" t="s">
        <v>94</v>
      </c>
      <c r="D156" s="229">
        <v>153</v>
      </c>
      <c r="E156" s="231">
        <v>6.2892608499999997E-3</v>
      </c>
      <c r="F156" s="231">
        <v>9.5550389000000004E-4</v>
      </c>
      <c r="G156" s="231">
        <v>1.64873796E-3</v>
      </c>
      <c r="H156" s="231">
        <v>3.68501853E-3</v>
      </c>
    </row>
    <row r="157" spans="1:8">
      <c r="A157" s="227" t="s">
        <v>138</v>
      </c>
      <c r="B157" s="227" t="s">
        <v>61</v>
      </c>
      <c r="C157" s="227" t="s">
        <v>94</v>
      </c>
      <c r="D157" s="229">
        <v>92</v>
      </c>
      <c r="E157" s="231">
        <v>7.7664550899999999E-3</v>
      </c>
      <c r="F157" s="231">
        <v>9.7863810000000002E-4</v>
      </c>
      <c r="G157" s="231">
        <v>2.0834588699999998E-3</v>
      </c>
      <c r="H157" s="231">
        <v>4.7043576400000002E-3</v>
      </c>
    </row>
    <row r="158" spans="1:8">
      <c r="A158" s="227" t="s">
        <v>138</v>
      </c>
      <c r="B158" s="227" t="s">
        <v>62</v>
      </c>
      <c r="C158" s="227" t="s">
        <v>94</v>
      </c>
      <c r="D158" s="229">
        <v>197</v>
      </c>
      <c r="E158" s="231">
        <v>6.5982207599999997E-3</v>
      </c>
      <c r="F158" s="231">
        <v>8.8497578999999996E-4</v>
      </c>
      <c r="G158" s="231">
        <v>1.9581333399999999E-3</v>
      </c>
      <c r="H158" s="231">
        <v>3.7551111799999999E-3</v>
      </c>
    </row>
    <row r="159" spans="1:8">
      <c r="A159" s="227" t="s">
        <v>138</v>
      </c>
      <c r="B159" s="227" t="s">
        <v>57</v>
      </c>
      <c r="C159" s="227" t="s">
        <v>95</v>
      </c>
      <c r="D159" s="229">
        <v>293</v>
      </c>
      <c r="E159" s="231">
        <v>6.49732153E-3</v>
      </c>
      <c r="F159" s="231">
        <v>6.0497228000000003E-4</v>
      </c>
      <c r="G159" s="231">
        <v>1.65683044E-3</v>
      </c>
      <c r="H159" s="231">
        <v>4.2355183300000002E-3</v>
      </c>
    </row>
    <row r="160" spans="1:8">
      <c r="A160" s="227" t="s">
        <v>138</v>
      </c>
      <c r="B160" s="227" t="s">
        <v>59</v>
      </c>
      <c r="C160" s="227" t="s">
        <v>95</v>
      </c>
      <c r="D160" s="229">
        <v>94</v>
      </c>
      <c r="E160" s="231">
        <v>5.9957394999999997E-3</v>
      </c>
      <c r="F160" s="231">
        <v>5.6429742999999997E-4</v>
      </c>
      <c r="G160" s="231">
        <v>1.7164102999999999E-3</v>
      </c>
      <c r="H160" s="231">
        <v>3.7150312699999999E-3</v>
      </c>
    </row>
    <row r="161" spans="1:8">
      <c r="A161" s="227" t="s">
        <v>138</v>
      </c>
      <c r="B161" s="227" t="s">
        <v>60</v>
      </c>
      <c r="C161" s="227" t="s">
        <v>95</v>
      </c>
      <c r="D161" s="229">
        <v>84</v>
      </c>
      <c r="E161" s="231">
        <v>6.3282625399999999E-3</v>
      </c>
      <c r="F161" s="231">
        <v>5.9634013999999998E-4</v>
      </c>
      <c r="G161" s="231">
        <v>1.35402864E-3</v>
      </c>
      <c r="H161" s="231">
        <v>4.3778932699999997E-3</v>
      </c>
    </row>
    <row r="162" spans="1:8">
      <c r="A162" s="227" t="s">
        <v>138</v>
      </c>
      <c r="B162" s="227" t="s">
        <v>61</v>
      </c>
      <c r="C162" s="227" t="s">
        <v>95</v>
      </c>
      <c r="D162" s="229">
        <v>37</v>
      </c>
      <c r="E162" s="231">
        <v>7.6047920899999996E-3</v>
      </c>
      <c r="F162" s="231">
        <v>7.4261743000000001E-4</v>
      </c>
      <c r="G162" s="231">
        <v>1.94663389E-3</v>
      </c>
      <c r="H162" s="231">
        <v>4.9155402900000001E-3</v>
      </c>
    </row>
    <row r="163" spans="1:8">
      <c r="A163" s="227" t="s">
        <v>138</v>
      </c>
      <c r="B163" s="227" t="s">
        <v>62</v>
      </c>
      <c r="C163" s="227" t="s">
        <v>95</v>
      </c>
      <c r="D163" s="229">
        <v>78</v>
      </c>
      <c r="E163" s="231">
        <v>6.75851709E-3</v>
      </c>
      <c r="F163" s="231">
        <v>5.9799364000000005E-4</v>
      </c>
      <c r="G163" s="231">
        <v>1.7736524400000001E-3</v>
      </c>
      <c r="H163" s="231">
        <v>4.3868705900000004E-3</v>
      </c>
    </row>
    <row r="164" spans="1:8">
      <c r="A164" s="227" t="s">
        <v>138</v>
      </c>
      <c r="B164" s="227" t="s">
        <v>57</v>
      </c>
      <c r="C164" s="227" t="s">
        <v>96</v>
      </c>
      <c r="D164" s="229">
        <v>969</v>
      </c>
      <c r="E164" s="231">
        <v>5.2003542699999997E-3</v>
      </c>
      <c r="F164" s="231">
        <v>6.3948825999999995E-4</v>
      </c>
      <c r="G164" s="231">
        <v>9.6051652E-4</v>
      </c>
      <c r="H164" s="231">
        <v>3.60034901E-3</v>
      </c>
    </row>
    <row r="165" spans="1:8">
      <c r="A165" s="227" t="s">
        <v>138</v>
      </c>
      <c r="B165" s="227" t="s">
        <v>59</v>
      </c>
      <c r="C165" s="227" t="s">
        <v>96</v>
      </c>
      <c r="D165" s="229">
        <v>377</v>
      </c>
      <c r="E165" s="231">
        <v>4.51649818E-3</v>
      </c>
      <c r="F165" s="231">
        <v>5.2592936000000004E-4</v>
      </c>
      <c r="G165" s="231">
        <v>7.4371845000000003E-4</v>
      </c>
      <c r="H165" s="231">
        <v>3.24684987E-3</v>
      </c>
    </row>
    <row r="166" spans="1:8">
      <c r="A166" s="227" t="s">
        <v>138</v>
      </c>
      <c r="B166" s="227" t="s">
        <v>60</v>
      </c>
      <c r="C166" s="227" t="s">
        <v>96</v>
      </c>
      <c r="D166" s="229">
        <v>257</v>
      </c>
      <c r="E166" s="231">
        <v>5.0052238599999996E-3</v>
      </c>
      <c r="F166" s="231">
        <v>6.7584464000000003E-4</v>
      </c>
      <c r="G166" s="231">
        <v>9.0881226999999995E-4</v>
      </c>
      <c r="H166" s="231">
        <v>3.4205664900000001E-3</v>
      </c>
    </row>
    <row r="167" spans="1:8">
      <c r="A167" s="227" t="s">
        <v>138</v>
      </c>
      <c r="B167" s="227" t="s">
        <v>61</v>
      </c>
      <c r="C167" s="227" t="s">
        <v>96</v>
      </c>
      <c r="D167" s="229">
        <v>102</v>
      </c>
      <c r="E167" s="231">
        <v>7.7374952300000004E-3</v>
      </c>
      <c r="F167" s="231">
        <v>8.5614085999999995E-4</v>
      </c>
      <c r="G167" s="231">
        <v>1.47648848E-3</v>
      </c>
      <c r="H167" s="231">
        <v>5.40486543E-3</v>
      </c>
    </row>
    <row r="168" spans="1:8">
      <c r="A168" s="227" t="s">
        <v>138</v>
      </c>
      <c r="B168" s="227" t="s">
        <v>62</v>
      </c>
      <c r="C168" s="227" t="s">
        <v>96</v>
      </c>
      <c r="D168" s="229">
        <v>233</v>
      </c>
      <c r="E168" s="231">
        <v>5.4114009799999998E-3</v>
      </c>
      <c r="F168" s="231">
        <v>6.8828461E-4</v>
      </c>
      <c r="G168" s="231">
        <v>1.1424552599999999E-3</v>
      </c>
      <c r="H168" s="231">
        <v>3.5806606299999999E-3</v>
      </c>
    </row>
    <row r="169" spans="1:8">
      <c r="A169" s="227" t="s">
        <v>138</v>
      </c>
      <c r="B169" s="227" t="s">
        <v>57</v>
      </c>
      <c r="C169" s="227" t="s">
        <v>97</v>
      </c>
      <c r="D169" s="229">
        <v>505</v>
      </c>
      <c r="E169" s="231">
        <v>6.9382331800000004E-3</v>
      </c>
      <c r="F169" s="231">
        <v>8.2240076000000004E-4</v>
      </c>
      <c r="G169" s="231">
        <v>2.3449759300000002E-3</v>
      </c>
      <c r="H169" s="231">
        <v>3.7708559999999999E-3</v>
      </c>
    </row>
    <row r="170" spans="1:8">
      <c r="A170" s="227" t="s">
        <v>138</v>
      </c>
      <c r="B170" s="227" t="s">
        <v>59</v>
      </c>
      <c r="C170" s="227" t="s">
        <v>97</v>
      </c>
      <c r="D170" s="229">
        <v>169</v>
      </c>
      <c r="E170" s="231">
        <v>6.2638338699999999E-3</v>
      </c>
      <c r="F170" s="231">
        <v>6.1322023999999995E-4</v>
      </c>
      <c r="G170" s="231">
        <v>2.0831961300000002E-3</v>
      </c>
      <c r="H170" s="231">
        <v>3.5674170300000001E-3</v>
      </c>
    </row>
    <row r="171" spans="1:8">
      <c r="A171" s="227" t="s">
        <v>138</v>
      </c>
      <c r="B171" s="227" t="s">
        <v>60</v>
      </c>
      <c r="C171" s="227" t="s">
        <v>97</v>
      </c>
      <c r="D171" s="229">
        <v>137</v>
      </c>
      <c r="E171" s="231">
        <v>6.9874457099999999E-3</v>
      </c>
      <c r="F171" s="231">
        <v>9.4594798999999999E-4</v>
      </c>
      <c r="G171" s="231">
        <v>2.31143526E-3</v>
      </c>
      <c r="H171" s="231">
        <v>3.73006192E-3</v>
      </c>
    </row>
    <row r="172" spans="1:8">
      <c r="A172" s="227" t="s">
        <v>138</v>
      </c>
      <c r="B172" s="227" t="s">
        <v>61</v>
      </c>
      <c r="C172" s="227" t="s">
        <v>97</v>
      </c>
      <c r="D172" s="229">
        <v>41</v>
      </c>
      <c r="E172" s="231">
        <v>7.7752369100000003E-3</v>
      </c>
      <c r="F172" s="231">
        <v>9.6544692999999998E-4</v>
      </c>
      <c r="G172" s="231">
        <v>2.7221655699999998E-3</v>
      </c>
      <c r="H172" s="231">
        <v>4.08762394E-3</v>
      </c>
    </row>
    <row r="173" spans="1:8">
      <c r="A173" s="227" t="s">
        <v>138</v>
      </c>
      <c r="B173" s="227" t="s">
        <v>62</v>
      </c>
      <c r="C173" s="227" t="s">
        <v>97</v>
      </c>
      <c r="D173" s="229">
        <v>158</v>
      </c>
      <c r="E173" s="231">
        <v>7.3997155399999999E-3</v>
      </c>
      <c r="F173" s="231">
        <v>9.0189850999999996E-4</v>
      </c>
      <c r="G173" s="231">
        <v>2.5561853099999999E-3</v>
      </c>
      <c r="H173" s="231">
        <v>3.94163125E-3</v>
      </c>
    </row>
    <row r="174" spans="1:8">
      <c r="A174" s="227" t="s">
        <v>138</v>
      </c>
      <c r="B174" s="227" t="s">
        <v>57</v>
      </c>
      <c r="C174" s="227" t="s">
        <v>98</v>
      </c>
      <c r="D174" s="229">
        <v>413</v>
      </c>
      <c r="E174" s="231">
        <v>6.8439767500000004E-3</v>
      </c>
      <c r="F174" s="231">
        <v>7.8518719000000002E-4</v>
      </c>
      <c r="G174" s="231">
        <v>1.8177179E-3</v>
      </c>
      <c r="H174" s="231">
        <v>4.2410712E-3</v>
      </c>
    </row>
    <row r="175" spans="1:8">
      <c r="A175" s="227" t="s">
        <v>138</v>
      </c>
      <c r="B175" s="227" t="s">
        <v>59</v>
      </c>
      <c r="C175" s="227" t="s">
        <v>98</v>
      </c>
      <c r="D175" s="229">
        <v>116</v>
      </c>
      <c r="E175" s="231">
        <v>6.1684823299999999E-3</v>
      </c>
      <c r="F175" s="231">
        <v>7.7795714999999996E-4</v>
      </c>
      <c r="G175" s="231">
        <v>1.59442825E-3</v>
      </c>
      <c r="H175" s="231">
        <v>3.7960965099999998E-3</v>
      </c>
    </row>
    <row r="176" spans="1:8">
      <c r="A176" s="227" t="s">
        <v>138</v>
      </c>
      <c r="B176" s="227" t="s">
        <v>60</v>
      </c>
      <c r="C176" s="227" t="s">
        <v>98</v>
      </c>
      <c r="D176" s="229">
        <v>105</v>
      </c>
      <c r="E176" s="231">
        <v>6.4524909499999996E-3</v>
      </c>
      <c r="F176" s="231">
        <v>7.2883571999999999E-4</v>
      </c>
      <c r="G176" s="231">
        <v>1.78251742E-3</v>
      </c>
      <c r="H176" s="231">
        <v>3.9411373400000003E-3</v>
      </c>
    </row>
    <row r="177" spans="1:8">
      <c r="A177" s="227" t="s">
        <v>138</v>
      </c>
      <c r="B177" s="227" t="s">
        <v>61</v>
      </c>
      <c r="C177" s="227" t="s">
        <v>98</v>
      </c>
      <c r="D177" s="229">
        <v>63</v>
      </c>
      <c r="E177" s="231">
        <v>7.8181949600000002E-3</v>
      </c>
      <c r="F177" s="231">
        <v>9.4043919000000005E-4</v>
      </c>
      <c r="G177" s="231">
        <v>1.9661226399999999E-3</v>
      </c>
      <c r="H177" s="231">
        <v>4.9116326300000001E-3</v>
      </c>
    </row>
    <row r="178" spans="1:8">
      <c r="A178" s="227" t="s">
        <v>138</v>
      </c>
      <c r="B178" s="227" t="s">
        <v>62</v>
      </c>
      <c r="C178" s="227" t="s">
        <v>98</v>
      </c>
      <c r="D178" s="229">
        <v>129</v>
      </c>
      <c r="E178" s="231">
        <v>7.29426834E-3</v>
      </c>
      <c r="F178" s="231">
        <v>7.6173536000000001E-4</v>
      </c>
      <c r="G178" s="231">
        <v>1.9746803299999999E-3</v>
      </c>
      <c r="H178" s="231">
        <v>4.5578521900000004E-3</v>
      </c>
    </row>
    <row r="179" spans="1:8">
      <c r="A179" s="227" t="s">
        <v>138</v>
      </c>
      <c r="B179" s="227" t="s">
        <v>57</v>
      </c>
      <c r="C179" s="227" t="s">
        <v>99</v>
      </c>
      <c r="D179" s="229">
        <v>1238</v>
      </c>
      <c r="E179" s="231">
        <v>5.4902618299999999E-3</v>
      </c>
      <c r="F179" s="231">
        <v>8.7836727000000002E-4</v>
      </c>
      <c r="G179" s="231">
        <v>8.2501248E-4</v>
      </c>
      <c r="H179" s="231">
        <v>3.7868816099999999E-3</v>
      </c>
    </row>
    <row r="180" spans="1:8">
      <c r="A180" s="227" t="s">
        <v>138</v>
      </c>
      <c r="B180" s="227" t="s">
        <v>59</v>
      </c>
      <c r="C180" s="227" t="s">
        <v>99</v>
      </c>
      <c r="D180" s="229">
        <v>408</v>
      </c>
      <c r="E180" s="231">
        <v>5.0679407099999997E-3</v>
      </c>
      <c r="F180" s="231">
        <v>8.6910494000000003E-4</v>
      </c>
      <c r="G180" s="231">
        <v>6.6911173999999998E-4</v>
      </c>
      <c r="H180" s="231">
        <v>3.5297235600000002E-3</v>
      </c>
    </row>
    <row r="181" spans="1:8">
      <c r="A181" s="227" t="s">
        <v>138</v>
      </c>
      <c r="B181" s="227" t="s">
        <v>60</v>
      </c>
      <c r="C181" s="227" t="s">
        <v>99</v>
      </c>
      <c r="D181" s="229">
        <v>269</v>
      </c>
      <c r="E181" s="231">
        <v>5.1814416500000002E-3</v>
      </c>
      <c r="F181" s="231">
        <v>9.7527683999999997E-4</v>
      </c>
      <c r="G181" s="231">
        <v>8.1009889999999996E-4</v>
      </c>
      <c r="H181" s="231">
        <v>3.3960654500000001E-3</v>
      </c>
    </row>
    <row r="182" spans="1:8">
      <c r="A182" s="227" t="s">
        <v>138</v>
      </c>
      <c r="B182" s="227" t="s">
        <v>61</v>
      </c>
      <c r="C182" s="227" t="s">
        <v>99</v>
      </c>
      <c r="D182" s="229">
        <v>159</v>
      </c>
      <c r="E182" s="231">
        <v>6.3357498000000002E-3</v>
      </c>
      <c r="F182" s="231">
        <v>9.5002010999999998E-4</v>
      </c>
      <c r="G182" s="231">
        <v>9.8758130000000006E-4</v>
      </c>
      <c r="H182" s="231">
        <v>4.3981478899999997E-3</v>
      </c>
    </row>
    <row r="183" spans="1:8">
      <c r="A183" s="227" t="s">
        <v>138</v>
      </c>
      <c r="B183" s="227" t="s">
        <v>62</v>
      </c>
      <c r="C183" s="227" t="s">
        <v>99</v>
      </c>
      <c r="D183" s="229">
        <v>402</v>
      </c>
      <c r="E183" s="231">
        <v>5.7911251599999996E-3</v>
      </c>
      <c r="F183" s="231">
        <v>7.9458009999999995E-4</v>
      </c>
      <c r="G183" s="231">
        <v>9.2891998000000004E-4</v>
      </c>
      <c r="H183" s="231">
        <v>4.0676246099999999E-3</v>
      </c>
    </row>
    <row r="184" spans="1:8">
      <c r="A184" s="227" t="s">
        <v>138</v>
      </c>
      <c r="B184" s="227" t="s">
        <v>57</v>
      </c>
      <c r="C184" s="227" t="s">
        <v>100</v>
      </c>
      <c r="D184" s="229">
        <v>894</v>
      </c>
      <c r="E184" s="231">
        <v>6.2959076599999999E-3</v>
      </c>
      <c r="F184" s="231">
        <v>6.6557374999999996E-4</v>
      </c>
      <c r="G184" s="231">
        <v>1.71240602E-3</v>
      </c>
      <c r="H184" s="231">
        <v>3.9179274199999999E-3</v>
      </c>
    </row>
    <row r="185" spans="1:8">
      <c r="A185" s="227" t="s">
        <v>138</v>
      </c>
      <c r="B185" s="227" t="s">
        <v>59</v>
      </c>
      <c r="C185" s="227" t="s">
        <v>100</v>
      </c>
      <c r="D185" s="229">
        <v>325</v>
      </c>
      <c r="E185" s="231">
        <v>5.5575140000000004E-3</v>
      </c>
      <c r="F185" s="231">
        <v>5.5683738000000002E-4</v>
      </c>
      <c r="G185" s="231">
        <v>1.5105766699999999E-3</v>
      </c>
      <c r="H185" s="231">
        <v>3.4900994799999998E-3</v>
      </c>
    </row>
    <row r="186" spans="1:8">
      <c r="A186" s="227" t="s">
        <v>138</v>
      </c>
      <c r="B186" s="227" t="s">
        <v>60</v>
      </c>
      <c r="C186" s="227" t="s">
        <v>100</v>
      </c>
      <c r="D186" s="229">
        <v>223</v>
      </c>
      <c r="E186" s="231">
        <v>6.19394592E-3</v>
      </c>
      <c r="F186" s="231">
        <v>6.1249144999999999E-4</v>
      </c>
      <c r="G186" s="231">
        <v>1.6113911400000001E-3</v>
      </c>
      <c r="H186" s="231">
        <v>3.9700628999999998E-3</v>
      </c>
    </row>
    <row r="187" spans="1:8">
      <c r="A187" s="227" t="s">
        <v>138</v>
      </c>
      <c r="B187" s="227" t="s">
        <v>61</v>
      </c>
      <c r="C187" s="227" t="s">
        <v>100</v>
      </c>
      <c r="D187" s="229">
        <v>82</v>
      </c>
      <c r="E187" s="231">
        <v>7.8170164900000002E-3</v>
      </c>
      <c r="F187" s="231">
        <v>1.03475019E-3</v>
      </c>
      <c r="G187" s="231">
        <v>2.1455790400000002E-3</v>
      </c>
      <c r="H187" s="231">
        <v>4.6366867399999998E-3</v>
      </c>
    </row>
    <row r="188" spans="1:8">
      <c r="A188" s="227" t="s">
        <v>138</v>
      </c>
      <c r="B188" s="227" t="s">
        <v>62</v>
      </c>
      <c r="C188" s="227" t="s">
        <v>100</v>
      </c>
      <c r="D188" s="229">
        <v>264</v>
      </c>
      <c r="E188" s="231">
        <v>6.8185761500000001E-3</v>
      </c>
      <c r="F188" s="231">
        <v>7.2960484999999998E-4</v>
      </c>
      <c r="G188" s="231">
        <v>1.9116509899999999E-3</v>
      </c>
      <c r="H188" s="231">
        <v>4.1773198499999997E-3</v>
      </c>
    </row>
    <row r="189" spans="1:8">
      <c r="A189" s="227" t="s">
        <v>138</v>
      </c>
      <c r="B189" s="227" t="s">
        <v>57</v>
      </c>
      <c r="C189" s="227" t="s">
        <v>101</v>
      </c>
      <c r="D189" s="229">
        <v>619</v>
      </c>
      <c r="E189" s="231">
        <v>6.8718397899999997E-3</v>
      </c>
      <c r="F189" s="231">
        <v>8.1078327000000004E-4</v>
      </c>
      <c r="G189" s="231">
        <v>2.3411974899999999E-3</v>
      </c>
      <c r="H189" s="231">
        <v>3.7198585499999999E-3</v>
      </c>
    </row>
    <row r="190" spans="1:8">
      <c r="A190" s="227" t="s">
        <v>138</v>
      </c>
      <c r="B190" s="227" t="s">
        <v>59</v>
      </c>
      <c r="C190" s="227" t="s">
        <v>101</v>
      </c>
      <c r="D190" s="229">
        <v>202</v>
      </c>
      <c r="E190" s="231">
        <v>6.0173150200000004E-3</v>
      </c>
      <c r="F190" s="231">
        <v>7.2337938000000001E-4</v>
      </c>
      <c r="G190" s="231">
        <v>2.1356456199999999E-3</v>
      </c>
      <c r="H190" s="231">
        <v>3.1582895700000002E-3</v>
      </c>
    </row>
    <row r="191" spans="1:8">
      <c r="A191" s="227" t="s">
        <v>138</v>
      </c>
      <c r="B191" s="227" t="s">
        <v>60</v>
      </c>
      <c r="C191" s="227" t="s">
        <v>101</v>
      </c>
      <c r="D191" s="229">
        <v>149</v>
      </c>
      <c r="E191" s="231">
        <v>6.2994808699999997E-3</v>
      </c>
      <c r="F191" s="231">
        <v>7.2349589000000002E-4</v>
      </c>
      <c r="G191" s="231">
        <v>2.3604117700000002E-3</v>
      </c>
      <c r="H191" s="231">
        <v>3.2155727100000001E-3</v>
      </c>
    </row>
    <row r="192" spans="1:8">
      <c r="A192" s="227" t="s">
        <v>138</v>
      </c>
      <c r="B192" s="227" t="s">
        <v>61</v>
      </c>
      <c r="C192" s="227" t="s">
        <v>101</v>
      </c>
      <c r="D192" s="229">
        <v>77</v>
      </c>
      <c r="E192" s="231">
        <v>8.9826837499999996E-3</v>
      </c>
      <c r="F192" s="231">
        <v>8.2296153000000003E-4</v>
      </c>
      <c r="G192" s="231">
        <v>2.6663958499999999E-3</v>
      </c>
      <c r="H192" s="231">
        <v>5.4933258900000002E-3</v>
      </c>
    </row>
    <row r="193" spans="1:8">
      <c r="A193" s="227" t="s">
        <v>138</v>
      </c>
      <c r="B193" s="227" t="s">
        <v>62</v>
      </c>
      <c r="C193" s="227" t="s">
        <v>101</v>
      </c>
      <c r="D193" s="229">
        <v>191</v>
      </c>
      <c r="E193" s="231">
        <v>7.3711094199999999E-3</v>
      </c>
      <c r="F193" s="231">
        <v>9.6640463E-4</v>
      </c>
      <c r="G193" s="231">
        <v>2.4124973499999999E-3</v>
      </c>
      <c r="H193" s="231">
        <v>3.9922069399999996E-3</v>
      </c>
    </row>
    <row r="194" spans="1:8">
      <c r="A194" s="227" t="s">
        <v>138</v>
      </c>
      <c r="B194" s="227" t="s">
        <v>57</v>
      </c>
      <c r="C194" s="227" t="s">
        <v>102</v>
      </c>
      <c r="D194" s="229">
        <v>654</v>
      </c>
      <c r="E194" s="231">
        <v>5.9892114500000003E-3</v>
      </c>
      <c r="F194" s="231">
        <v>9.3849080999999996E-4</v>
      </c>
      <c r="G194" s="231">
        <v>9.5978074999999996E-4</v>
      </c>
      <c r="H194" s="231">
        <v>4.0909394200000001E-3</v>
      </c>
    </row>
    <row r="195" spans="1:8">
      <c r="A195" s="227" t="s">
        <v>138</v>
      </c>
      <c r="B195" s="227" t="s">
        <v>59</v>
      </c>
      <c r="C195" s="227" t="s">
        <v>102</v>
      </c>
      <c r="D195" s="229">
        <v>274</v>
      </c>
      <c r="E195" s="231">
        <v>5.4138362599999998E-3</v>
      </c>
      <c r="F195" s="231">
        <v>7.7204119999999996E-4</v>
      </c>
      <c r="G195" s="231">
        <v>8.7903801999999998E-4</v>
      </c>
      <c r="H195" s="231">
        <v>3.7627565900000002E-3</v>
      </c>
    </row>
    <row r="196" spans="1:8">
      <c r="A196" s="227" t="s">
        <v>138</v>
      </c>
      <c r="B196" s="227" t="s">
        <v>60</v>
      </c>
      <c r="C196" s="227" t="s">
        <v>102</v>
      </c>
      <c r="D196" s="229">
        <v>175</v>
      </c>
      <c r="E196" s="231">
        <v>5.7076717399999997E-3</v>
      </c>
      <c r="F196" s="231">
        <v>9.3306852999999995E-4</v>
      </c>
      <c r="G196" s="231">
        <v>9.1494687000000002E-4</v>
      </c>
      <c r="H196" s="231">
        <v>3.8596558500000001E-3</v>
      </c>
    </row>
    <row r="197" spans="1:8">
      <c r="A197" s="227" t="s">
        <v>138</v>
      </c>
      <c r="B197" s="227" t="s">
        <v>61</v>
      </c>
      <c r="C197" s="227" t="s">
        <v>102</v>
      </c>
      <c r="D197" s="229">
        <v>31</v>
      </c>
      <c r="E197" s="231">
        <v>7.4018067799999998E-3</v>
      </c>
      <c r="F197" s="231">
        <v>1.0211317799999999E-3</v>
      </c>
      <c r="G197" s="231">
        <v>9.2069866999999999E-4</v>
      </c>
      <c r="H197" s="231">
        <v>5.4599758E-3</v>
      </c>
    </row>
    <row r="198" spans="1:8">
      <c r="A198" s="227" t="s">
        <v>138</v>
      </c>
      <c r="B198" s="227" t="s">
        <v>62</v>
      </c>
      <c r="C198" s="227" t="s">
        <v>102</v>
      </c>
      <c r="D198" s="229">
        <v>174</v>
      </c>
      <c r="E198" s="231">
        <v>6.9267505000000004E-3</v>
      </c>
      <c r="F198" s="231">
        <v>1.1913311599999999E-3</v>
      </c>
      <c r="G198" s="231">
        <v>1.13898178E-3</v>
      </c>
      <c r="H198" s="231">
        <v>4.5964370799999998E-3</v>
      </c>
    </row>
    <row r="199" spans="1:8">
      <c r="A199" s="227" t="s">
        <v>138</v>
      </c>
      <c r="B199" s="227" t="s">
        <v>57</v>
      </c>
      <c r="C199" s="227" t="s">
        <v>103</v>
      </c>
      <c r="D199" s="229">
        <v>1006</v>
      </c>
      <c r="E199" s="231">
        <v>3.9272579800000004E-3</v>
      </c>
      <c r="F199" s="231">
        <v>3.6637787999999999E-4</v>
      </c>
      <c r="G199" s="231">
        <v>7.5506428999999999E-4</v>
      </c>
      <c r="H199" s="231">
        <v>2.8058153200000002E-3</v>
      </c>
    </row>
    <row r="200" spans="1:8">
      <c r="A200" s="227" t="s">
        <v>138</v>
      </c>
      <c r="B200" s="227" t="s">
        <v>59</v>
      </c>
      <c r="C200" s="227" t="s">
        <v>103</v>
      </c>
      <c r="D200" s="229">
        <v>390</v>
      </c>
      <c r="E200" s="231">
        <v>3.59466976E-3</v>
      </c>
      <c r="F200" s="231">
        <v>3.1807907000000002E-4</v>
      </c>
      <c r="G200" s="231">
        <v>6.6595418E-4</v>
      </c>
      <c r="H200" s="231">
        <v>2.6106360299999998E-3</v>
      </c>
    </row>
    <row r="201" spans="1:8">
      <c r="A201" s="227" t="s">
        <v>138</v>
      </c>
      <c r="B201" s="227" t="s">
        <v>60</v>
      </c>
      <c r="C201" s="227" t="s">
        <v>103</v>
      </c>
      <c r="D201" s="229">
        <v>243</v>
      </c>
      <c r="E201" s="231">
        <v>3.76257408E-3</v>
      </c>
      <c r="F201" s="231">
        <v>3.8489726999999999E-4</v>
      </c>
      <c r="G201" s="231">
        <v>7.3840666000000001E-4</v>
      </c>
      <c r="H201" s="231">
        <v>2.6392696899999999E-3</v>
      </c>
    </row>
    <row r="202" spans="1:8">
      <c r="A202" s="227" t="s">
        <v>138</v>
      </c>
      <c r="B202" s="227" t="s">
        <v>61</v>
      </c>
      <c r="C202" s="227" t="s">
        <v>103</v>
      </c>
      <c r="D202" s="229">
        <v>91</v>
      </c>
      <c r="E202" s="231">
        <v>4.7700445199999999E-3</v>
      </c>
      <c r="F202" s="231">
        <v>4.0420199999999999E-4</v>
      </c>
      <c r="G202" s="231">
        <v>8.2137747000000005E-4</v>
      </c>
      <c r="H202" s="231">
        <v>3.5444645399999998E-3</v>
      </c>
    </row>
    <row r="203" spans="1:8">
      <c r="A203" s="227" t="s">
        <v>138</v>
      </c>
      <c r="B203" s="227" t="s">
        <v>62</v>
      </c>
      <c r="C203" s="227" t="s">
        <v>103</v>
      </c>
      <c r="D203" s="229">
        <v>282</v>
      </c>
      <c r="E203" s="231">
        <v>4.2571658500000003E-3</v>
      </c>
      <c r="F203" s="231">
        <v>4.0501026000000002E-4</v>
      </c>
      <c r="G203" s="231">
        <v>8.7125666000000001E-4</v>
      </c>
      <c r="H203" s="231">
        <v>2.9808984200000001E-3</v>
      </c>
    </row>
    <row r="204" spans="1:8">
      <c r="A204" s="227" t="s">
        <v>138</v>
      </c>
      <c r="B204" s="227" t="s">
        <v>57</v>
      </c>
      <c r="C204" s="227" t="s">
        <v>104</v>
      </c>
      <c r="D204" s="229">
        <v>433</v>
      </c>
      <c r="E204" s="231">
        <v>6.3684402300000003E-3</v>
      </c>
      <c r="F204" s="231">
        <v>3.4647353000000002E-4</v>
      </c>
      <c r="G204" s="231">
        <v>1.72916109E-3</v>
      </c>
      <c r="H204" s="231">
        <v>4.2928051299999997E-3</v>
      </c>
    </row>
    <row r="205" spans="1:8">
      <c r="A205" s="227" t="s">
        <v>138</v>
      </c>
      <c r="B205" s="227" t="s">
        <v>59</v>
      </c>
      <c r="C205" s="227" t="s">
        <v>104</v>
      </c>
      <c r="D205" s="229">
        <v>89</v>
      </c>
      <c r="E205" s="231">
        <v>5.0486369200000002E-3</v>
      </c>
      <c r="F205" s="231">
        <v>2.4500598E-4</v>
      </c>
      <c r="G205" s="231">
        <v>1.4171085699999999E-3</v>
      </c>
      <c r="H205" s="231">
        <v>3.3865218200000002E-3</v>
      </c>
    </row>
    <row r="206" spans="1:8">
      <c r="A206" s="227" t="s">
        <v>138</v>
      </c>
      <c r="B206" s="227" t="s">
        <v>60</v>
      </c>
      <c r="C206" s="227" t="s">
        <v>104</v>
      </c>
      <c r="D206" s="229">
        <v>108</v>
      </c>
      <c r="E206" s="231">
        <v>5.6553280999999999E-3</v>
      </c>
      <c r="F206" s="231">
        <v>2.9385265E-4</v>
      </c>
      <c r="G206" s="231">
        <v>1.5028075299999999E-3</v>
      </c>
      <c r="H206" s="231">
        <v>3.8586674699999999E-3</v>
      </c>
    </row>
    <row r="207" spans="1:8">
      <c r="A207" s="227" t="s">
        <v>138</v>
      </c>
      <c r="B207" s="227" t="s">
        <v>61</v>
      </c>
      <c r="C207" s="227" t="s">
        <v>104</v>
      </c>
      <c r="D207" s="229">
        <v>82</v>
      </c>
      <c r="E207" s="231">
        <v>7.0198168100000001E-3</v>
      </c>
      <c r="F207" s="231">
        <v>3.0374859999999999E-4</v>
      </c>
      <c r="G207" s="231">
        <v>1.9990682300000001E-3</v>
      </c>
      <c r="H207" s="231">
        <v>4.7169995499999999E-3</v>
      </c>
    </row>
    <row r="208" spans="1:8">
      <c r="A208" s="227" t="s">
        <v>138</v>
      </c>
      <c r="B208" s="227" t="s">
        <v>62</v>
      </c>
      <c r="C208" s="227" t="s">
        <v>104</v>
      </c>
      <c r="D208" s="229">
        <v>154</v>
      </c>
      <c r="E208" s="231">
        <v>7.28445142E-3</v>
      </c>
      <c r="F208" s="231">
        <v>4.6476648000000001E-4</v>
      </c>
      <c r="G208" s="231">
        <v>1.92452779E-3</v>
      </c>
      <c r="H208" s="231">
        <v>4.8951566900000002E-3</v>
      </c>
    </row>
    <row r="209" spans="1:8">
      <c r="A209" s="227" t="s">
        <v>138</v>
      </c>
      <c r="B209" s="227" t="s">
        <v>57</v>
      </c>
      <c r="C209" s="227" t="s">
        <v>105</v>
      </c>
      <c r="D209" s="229">
        <v>2490</v>
      </c>
      <c r="E209" s="231">
        <v>4.6823216399999998E-3</v>
      </c>
      <c r="F209" s="231">
        <v>9.7806944999999997E-4</v>
      </c>
      <c r="G209" s="231">
        <v>8.4907196999999999E-4</v>
      </c>
      <c r="H209" s="231">
        <v>2.8551797399999999E-3</v>
      </c>
    </row>
    <row r="210" spans="1:8">
      <c r="A210" s="227" t="s">
        <v>138</v>
      </c>
      <c r="B210" s="227" t="s">
        <v>59</v>
      </c>
      <c r="C210" s="227" t="s">
        <v>105</v>
      </c>
      <c r="D210" s="229">
        <v>1086</v>
      </c>
      <c r="E210" s="231">
        <v>4.4836958700000002E-3</v>
      </c>
      <c r="F210" s="231">
        <v>9.2465744000000004E-4</v>
      </c>
      <c r="G210" s="231">
        <v>7.7907561999999997E-4</v>
      </c>
      <c r="H210" s="231">
        <v>2.77996233E-3</v>
      </c>
    </row>
    <row r="211" spans="1:8">
      <c r="A211" s="227" t="s">
        <v>138</v>
      </c>
      <c r="B211" s="227" t="s">
        <v>60</v>
      </c>
      <c r="C211" s="227" t="s">
        <v>105</v>
      </c>
      <c r="D211" s="229">
        <v>602</v>
      </c>
      <c r="E211" s="231">
        <v>4.5194834300000004E-3</v>
      </c>
      <c r="F211" s="231">
        <v>1.01284659E-3</v>
      </c>
      <c r="G211" s="231">
        <v>7.9707279E-4</v>
      </c>
      <c r="H211" s="231">
        <v>2.7095635499999999E-3</v>
      </c>
    </row>
    <row r="212" spans="1:8">
      <c r="A212" s="227" t="s">
        <v>138</v>
      </c>
      <c r="B212" s="227" t="s">
        <v>61</v>
      </c>
      <c r="C212" s="227" t="s">
        <v>105</v>
      </c>
      <c r="D212" s="229">
        <v>152</v>
      </c>
      <c r="E212" s="231">
        <v>5.1257155299999999E-3</v>
      </c>
      <c r="F212" s="231">
        <v>1.09428277E-3</v>
      </c>
      <c r="G212" s="231">
        <v>9.4823620000000005E-4</v>
      </c>
      <c r="H212" s="231">
        <v>3.0831960200000002E-3</v>
      </c>
    </row>
    <row r="213" spans="1:8">
      <c r="A213" s="227" t="s">
        <v>138</v>
      </c>
      <c r="B213" s="227" t="s">
        <v>62</v>
      </c>
      <c r="C213" s="227" t="s">
        <v>105</v>
      </c>
      <c r="D213" s="229">
        <v>650</v>
      </c>
      <c r="E213" s="231">
        <v>5.0613067500000003E-3</v>
      </c>
      <c r="F213" s="231">
        <v>1.0079235700000001E-3</v>
      </c>
      <c r="G213" s="231">
        <v>9.9098978999999994E-4</v>
      </c>
      <c r="H213" s="231">
        <v>3.0623929299999999E-3</v>
      </c>
    </row>
    <row r="214" spans="1:8">
      <c r="A214" s="227" t="s">
        <v>138</v>
      </c>
      <c r="B214" s="227" t="s">
        <v>57</v>
      </c>
      <c r="C214" s="227" t="s">
        <v>106</v>
      </c>
      <c r="D214" s="229">
        <v>610</v>
      </c>
      <c r="E214" s="231">
        <v>6.2920269399999998E-3</v>
      </c>
      <c r="F214" s="231">
        <v>1.0246658300000001E-3</v>
      </c>
      <c r="G214" s="231">
        <v>2.0674329499999998E-3</v>
      </c>
      <c r="H214" s="231">
        <v>3.1999276599999999E-3</v>
      </c>
    </row>
    <row r="215" spans="1:8">
      <c r="A215" s="227" t="s">
        <v>138</v>
      </c>
      <c r="B215" s="227" t="s">
        <v>59</v>
      </c>
      <c r="C215" s="227" t="s">
        <v>106</v>
      </c>
      <c r="D215" s="229">
        <v>257</v>
      </c>
      <c r="E215" s="231">
        <v>5.9144867399999997E-3</v>
      </c>
      <c r="F215" s="231">
        <v>9.6429578999999998E-4</v>
      </c>
      <c r="G215" s="231">
        <v>1.8781972599999999E-3</v>
      </c>
      <c r="H215" s="231">
        <v>3.07199319E-3</v>
      </c>
    </row>
    <row r="216" spans="1:8">
      <c r="A216" s="227" t="s">
        <v>138</v>
      </c>
      <c r="B216" s="227" t="s">
        <v>60</v>
      </c>
      <c r="C216" s="227" t="s">
        <v>106</v>
      </c>
      <c r="D216" s="229">
        <v>135</v>
      </c>
      <c r="E216" s="231">
        <v>5.58384751E-3</v>
      </c>
      <c r="F216" s="231">
        <v>8.9574733999999996E-4</v>
      </c>
      <c r="G216" s="231">
        <v>2.0857336199999999E-3</v>
      </c>
      <c r="H216" s="231">
        <v>2.6023660399999999E-3</v>
      </c>
    </row>
    <row r="217" spans="1:8">
      <c r="A217" s="227" t="s">
        <v>138</v>
      </c>
      <c r="B217" s="227" t="s">
        <v>61</v>
      </c>
      <c r="C217" s="227" t="s">
        <v>106</v>
      </c>
      <c r="D217" s="229">
        <v>63</v>
      </c>
      <c r="E217" s="231">
        <v>7.3166517200000001E-3</v>
      </c>
      <c r="F217" s="231">
        <v>1.40964852E-3</v>
      </c>
      <c r="G217" s="231">
        <v>1.9562019799999998E-3</v>
      </c>
      <c r="H217" s="231">
        <v>3.9508007499999996E-3</v>
      </c>
    </row>
    <row r="218" spans="1:8">
      <c r="A218" s="227" t="s">
        <v>138</v>
      </c>
      <c r="B218" s="227" t="s">
        <v>62</v>
      </c>
      <c r="C218" s="227" t="s">
        <v>106</v>
      </c>
      <c r="D218" s="229">
        <v>155</v>
      </c>
      <c r="E218" s="231">
        <v>7.1183540100000003E-3</v>
      </c>
      <c r="F218" s="231">
        <v>1.08057025E-3</v>
      </c>
      <c r="G218" s="231">
        <v>2.4104686700000002E-3</v>
      </c>
      <c r="H218" s="231">
        <v>3.6273145699999999E-3</v>
      </c>
    </row>
    <row r="219" spans="1:8">
      <c r="A219" s="227" t="s">
        <v>138</v>
      </c>
      <c r="B219" s="227" t="s">
        <v>57</v>
      </c>
      <c r="C219" s="227" t="s">
        <v>107</v>
      </c>
      <c r="D219" s="229">
        <v>2010</v>
      </c>
      <c r="E219" s="231">
        <v>5.1719582499999998E-3</v>
      </c>
      <c r="F219" s="231">
        <v>6.5103279000000005E-4</v>
      </c>
      <c r="G219" s="231">
        <v>1.0179309399999999E-3</v>
      </c>
      <c r="H219" s="231">
        <v>3.50299405E-3</v>
      </c>
    </row>
    <row r="220" spans="1:8">
      <c r="A220" s="227" t="s">
        <v>138</v>
      </c>
      <c r="B220" s="227" t="s">
        <v>59</v>
      </c>
      <c r="C220" s="227" t="s">
        <v>107</v>
      </c>
      <c r="D220" s="229">
        <v>687</v>
      </c>
      <c r="E220" s="231">
        <v>4.7957771499999996E-3</v>
      </c>
      <c r="F220" s="231">
        <v>6.0306460000000004E-4</v>
      </c>
      <c r="G220" s="231">
        <v>9.1772108000000004E-4</v>
      </c>
      <c r="H220" s="231">
        <v>3.2749909900000001E-3</v>
      </c>
    </row>
    <row r="221" spans="1:8">
      <c r="A221" s="227" t="s">
        <v>138</v>
      </c>
      <c r="B221" s="227" t="s">
        <v>60</v>
      </c>
      <c r="C221" s="227" t="s">
        <v>107</v>
      </c>
      <c r="D221" s="229">
        <v>471</v>
      </c>
      <c r="E221" s="231">
        <v>4.8149620199999998E-3</v>
      </c>
      <c r="F221" s="231">
        <v>6.7171380000000005E-4</v>
      </c>
      <c r="G221" s="231">
        <v>9.8020833999999993E-4</v>
      </c>
      <c r="H221" s="231">
        <v>3.1630393800000001E-3</v>
      </c>
    </row>
    <row r="222" spans="1:8">
      <c r="A222" s="227" t="s">
        <v>138</v>
      </c>
      <c r="B222" s="227" t="s">
        <v>61</v>
      </c>
      <c r="C222" s="227" t="s">
        <v>107</v>
      </c>
      <c r="D222" s="229">
        <v>131</v>
      </c>
      <c r="E222" s="231">
        <v>6.3850895199999997E-3</v>
      </c>
      <c r="F222" s="231">
        <v>8.2423287000000004E-4</v>
      </c>
      <c r="G222" s="231">
        <v>1.1444194699999999E-3</v>
      </c>
      <c r="H222" s="231">
        <v>4.4164367199999999E-3</v>
      </c>
    </row>
    <row r="223" spans="1:8">
      <c r="A223" s="227" t="s">
        <v>138</v>
      </c>
      <c r="B223" s="227" t="s">
        <v>62</v>
      </c>
      <c r="C223" s="227" t="s">
        <v>107</v>
      </c>
      <c r="D223" s="229">
        <v>721</v>
      </c>
      <c r="E223" s="231">
        <v>5.5431946500000004E-3</v>
      </c>
      <c r="F223" s="231">
        <v>6.5175979999999997E-4</v>
      </c>
      <c r="G223" s="231">
        <v>1.1150759E-3</v>
      </c>
      <c r="H223" s="231">
        <v>3.7763584799999999E-3</v>
      </c>
    </row>
    <row r="224" spans="1:8">
      <c r="A224" s="227" t="s">
        <v>139</v>
      </c>
      <c r="B224" s="227" t="s">
        <v>57</v>
      </c>
      <c r="C224" s="227" t="s">
        <v>58</v>
      </c>
      <c r="D224" s="229">
        <v>82086</v>
      </c>
      <c r="E224" s="231">
        <v>5.6380224600000002E-3</v>
      </c>
      <c r="F224" s="231">
        <v>8.3942018000000005E-4</v>
      </c>
      <c r="G224" s="231">
        <v>1.29392304E-3</v>
      </c>
      <c r="H224" s="231">
        <v>3.5046787700000002E-3</v>
      </c>
    </row>
    <row r="225" spans="1:8">
      <c r="A225" s="227" t="s">
        <v>139</v>
      </c>
      <c r="B225" s="227" t="s">
        <v>59</v>
      </c>
      <c r="C225" s="227" t="s">
        <v>58</v>
      </c>
      <c r="D225" s="229">
        <v>34800</v>
      </c>
      <c r="E225" s="231">
        <v>5.1205204599999998E-3</v>
      </c>
      <c r="F225" s="231">
        <v>7.7669263000000003E-4</v>
      </c>
      <c r="G225" s="231">
        <v>1.13958642E-3</v>
      </c>
      <c r="H225" s="231">
        <v>3.2042409199999999E-3</v>
      </c>
    </row>
    <row r="226" spans="1:8">
      <c r="A226" s="227" t="s">
        <v>139</v>
      </c>
      <c r="B226" s="227" t="s">
        <v>60</v>
      </c>
      <c r="C226" s="227" t="s">
        <v>58</v>
      </c>
      <c r="D226" s="229">
        <v>19805</v>
      </c>
      <c r="E226" s="231">
        <v>5.4743825200000004E-3</v>
      </c>
      <c r="F226" s="231">
        <v>8.5779848000000004E-4</v>
      </c>
      <c r="G226" s="231">
        <v>1.2456956400000001E-3</v>
      </c>
      <c r="H226" s="231">
        <v>3.3708879100000002E-3</v>
      </c>
    </row>
    <row r="227" spans="1:8">
      <c r="A227" s="227" t="s">
        <v>139</v>
      </c>
      <c r="B227" s="227" t="s">
        <v>61</v>
      </c>
      <c r="C227" s="227" t="s">
        <v>58</v>
      </c>
      <c r="D227" s="229">
        <v>6876</v>
      </c>
      <c r="E227" s="231">
        <v>6.8403734900000001E-3</v>
      </c>
      <c r="F227" s="231">
        <v>1.0160220100000001E-3</v>
      </c>
      <c r="G227" s="231">
        <v>1.5996627099999999E-3</v>
      </c>
      <c r="H227" s="231">
        <v>4.2246882899999996E-3</v>
      </c>
    </row>
    <row r="228" spans="1:8">
      <c r="A228" s="227" t="s">
        <v>139</v>
      </c>
      <c r="B228" s="227" t="s">
        <v>62</v>
      </c>
      <c r="C228" s="227" t="s">
        <v>58</v>
      </c>
      <c r="D228" s="229">
        <v>20605</v>
      </c>
      <c r="E228" s="231">
        <v>6.2680925E-3</v>
      </c>
      <c r="F228" s="231">
        <v>8.6876363000000002E-4</v>
      </c>
      <c r="G228" s="231">
        <v>1.4989117200000001E-3</v>
      </c>
      <c r="H228" s="231">
        <v>3.9004166599999998E-3</v>
      </c>
    </row>
    <row r="229" spans="1:8">
      <c r="A229" s="227" t="s">
        <v>139</v>
      </c>
      <c r="B229" s="227" t="s">
        <v>57</v>
      </c>
      <c r="C229" s="227" t="s">
        <v>63</v>
      </c>
      <c r="D229" s="229">
        <v>1759</v>
      </c>
      <c r="E229" s="231">
        <v>5.7898595899999999E-3</v>
      </c>
      <c r="F229" s="231">
        <v>1.04199542E-3</v>
      </c>
      <c r="G229" s="231">
        <v>1.32632022E-3</v>
      </c>
      <c r="H229" s="231">
        <v>3.4215434499999999E-3</v>
      </c>
    </row>
    <row r="230" spans="1:8">
      <c r="A230" s="227" t="s">
        <v>139</v>
      </c>
      <c r="B230" s="227" t="s">
        <v>59</v>
      </c>
      <c r="C230" s="227" t="s">
        <v>63</v>
      </c>
      <c r="D230" s="229">
        <v>657</v>
      </c>
      <c r="E230" s="231">
        <v>5.3006262000000002E-3</v>
      </c>
      <c r="F230" s="231">
        <v>8.8420969000000001E-4</v>
      </c>
      <c r="G230" s="231">
        <v>1.2317666299999999E-3</v>
      </c>
      <c r="H230" s="231">
        <v>3.1846493900000001E-3</v>
      </c>
    </row>
    <row r="231" spans="1:8">
      <c r="A231" s="227" t="s">
        <v>139</v>
      </c>
      <c r="B231" s="227" t="s">
        <v>60</v>
      </c>
      <c r="C231" s="227" t="s">
        <v>63</v>
      </c>
      <c r="D231" s="229">
        <v>403</v>
      </c>
      <c r="E231" s="231">
        <v>5.6165274399999996E-3</v>
      </c>
      <c r="F231" s="231">
        <v>1.02541103E-3</v>
      </c>
      <c r="G231" s="231">
        <v>1.2470703300000001E-3</v>
      </c>
      <c r="H231" s="231">
        <v>3.3440455499999999E-3</v>
      </c>
    </row>
    <row r="232" spans="1:8">
      <c r="A232" s="227" t="s">
        <v>139</v>
      </c>
      <c r="B232" s="227" t="s">
        <v>61</v>
      </c>
      <c r="C232" s="227" t="s">
        <v>63</v>
      </c>
      <c r="D232" s="229">
        <v>109</v>
      </c>
      <c r="E232" s="231">
        <v>6.4431487499999997E-3</v>
      </c>
      <c r="F232" s="231">
        <v>1.30479078E-3</v>
      </c>
      <c r="G232" s="231">
        <v>1.4757472699999999E-3</v>
      </c>
      <c r="H232" s="231">
        <v>3.6626101699999999E-3</v>
      </c>
    </row>
    <row r="233" spans="1:8">
      <c r="A233" s="227" t="s">
        <v>139</v>
      </c>
      <c r="B233" s="227" t="s">
        <v>62</v>
      </c>
      <c r="C233" s="227" t="s">
        <v>63</v>
      </c>
      <c r="D233" s="229">
        <v>590</v>
      </c>
      <c r="E233" s="231">
        <v>6.3323522500000002E-3</v>
      </c>
      <c r="F233" s="231">
        <v>1.1804768400000001E-3</v>
      </c>
      <c r="G233" s="231">
        <v>1.45813693E-3</v>
      </c>
      <c r="H233" s="231">
        <v>3.6937379799999999E-3</v>
      </c>
    </row>
    <row r="234" spans="1:8">
      <c r="A234" s="227" t="s">
        <v>139</v>
      </c>
      <c r="B234" s="227" t="s">
        <v>57</v>
      </c>
      <c r="C234" s="227" t="s">
        <v>64</v>
      </c>
      <c r="D234" s="229">
        <v>1132</v>
      </c>
      <c r="E234" s="231">
        <v>5.6657134999999999E-3</v>
      </c>
      <c r="F234" s="231">
        <v>7.0339060000000001E-4</v>
      </c>
      <c r="G234" s="231">
        <v>1.7293729599999999E-3</v>
      </c>
      <c r="H234" s="231">
        <v>3.23294947E-3</v>
      </c>
    </row>
    <row r="235" spans="1:8">
      <c r="A235" s="227" t="s">
        <v>139</v>
      </c>
      <c r="B235" s="227" t="s">
        <v>59</v>
      </c>
      <c r="C235" s="227" t="s">
        <v>64</v>
      </c>
      <c r="D235" s="229">
        <v>419</v>
      </c>
      <c r="E235" s="231">
        <v>5.0348600800000001E-3</v>
      </c>
      <c r="F235" s="231">
        <v>6.3419824999999997E-4</v>
      </c>
      <c r="G235" s="231">
        <v>1.5448209799999999E-3</v>
      </c>
      <c r="H235" s="231">
        <v>2.85584036E-3</v>
      </c>
    </row>
    <row r="236" spans="1:8">
      <c r="A236" s="227" t="s">
        <v>139</v>
      </c>
      <c r="B236" s="227" t="s">
        <v>60</v>
      </c>
      <c r="C236" s="227" t="s">
        <v>64</v>
      </c>
      <c r="D236" s="229">
        <v>262</v>
      </c>
      <c r="E236" s="231">
        <v>5.3692657400000003E-3</v>
      </c>
      <c r="F236" s="231">
        <v>6.8560902999999999E-4</v>
      </c>
      <c r="G236" s="231">
        <v>1.5784030599999999E-3</v>
      </c>
      <c r="H236" s="231">
        <v>3.1052531699999998E-3</v>
      </c>
    </row>
    <row r="237" spans="1:8">
      <c r="A237" s="227" t="s">
        <v>139</v>
      </c>
      <c r="B237" s="227" t="s">
        <v>61</v>
      </c>
      <c r="C237" s="227" t="s">
        <v>64</v>
      </c>
      <c r="D237" s="229">
        <v>189</v>
      </c>
      <c r="E237" s="231">
        <v>6.5817286500000002E-3</v>
      </c>
      <c r="F237" s="231">
        <v>8.7791471999999998E-4</v>
      </c>
      <c r="G237" s="231">
        <v>2.1609222599999998E-3</v>
      </c>
      <c r="H237" s="231">
        <v>3.5428912099999999E-3</v>
      </c>
    </row>
    <row r="238" spans="1:8">
      <c r="A238" s="227" t="s">
        <v>139</v>
      </c>
      <c r="B238" s="227" t="s">
        <v>62</v>
      </c>
      <c r="C238" s="227" t="s">
        <v>64</v>
      </c>
      <c r="D238" s="229">
        <v>262</v>
      </c>
      <c r="E238" s="231">
        <v>6.31025561E-3</v>
      </c>
      <c r="F238" s="231">
        <v>7.0592992000000001E-4</v>
      </c>
      <c r="G238" s="231">
        <v>1.86417668E-3</v>
      </c>
      <c r="H238" s="231">
        <v>3.7401485599999999E-3</v>
      </c>
    </row>
    <row r="239" spans="1:8">
      <c r="A239" s="227" t="s">
        <v>139</v>
      </c>
      <c r="B239" s="227" t="s">
        <v>57</v>
      </c>
      <c r="C239" s="227" t="s">
        <v>65</v>
      </c>
      <c r="D239" s="229">
        <v>1061</v>
      </c>
      <c r="E239" s="231">
        <v>5.9857268800000002E-3</v>
      </c>
      <c r="F239" s="231">
        <v>9.6257872999999997E-4</v>
      </c>
      <c r="G239" s="231">
        <v>1.05616401E-3</v>
      </c>
      <c r="H239" s="231">
        <v>3.9669836400000004E-3</v>
      </c>
    </row>
    <row r="240" spans="1:8">
      <c r="A240" s="227" t="s">
        <v>139</v>
      </c>
      <c r="B240" s="227" t="s">
        <v>59</v>
      </c>
      <c r="C240" s="227" t="s">
        <v>65</v>
      </c>
      <c r="D240" s="229">
        <v>426</v>
      </c>
      <c r="E240" s="231">
        <v>5.3684411100000003E-3</v>
      </c>
      <c r="F240" s="231">
        <v>7.9293248999999998E-4</v>
      </c>
      <c r="G240" s="231">
        <v>9.8583374000000006E-4</v>
      </c>
      <c r="H240" s="231">
        <v>3.58967437E-3</v>
      </c>
    </row>
    <row r="241" spans="1:8">
      <c r="A241" s="227" t="s">
        <v>139</v>
      </c>
      <c r="B241" s="227" t="s">
        <v>60</v>
      </c>
      <c r="C241" s="227" t="s">
        <v>65</v>
      </c>
      <c r="D241" s="229">
        <v>264</v>
      </c>
      <c r="E241" s="231">
        <v>5.6200018399999996E-3</v>
      </c>
      <c r="F241" s="231">
        <v>9.5122204999999996E-4</v>
      </c>
      <c r="G241" s="231">
        <v>1.0089609E-3</v>
      </c>
      <c r="H241" s="231">
        <v>3.65981843E-3</v>
      </c>
    </row>
    <row r="242" spans="1:8">
      <c r="A242" s="227" t="s">
        <v>139</v>
      </c>
      <c r="B242" s="227" t="s">
        <v>61</v>
      </c>
      <c r="C242" s="227" t="s">
        <v>65</v>
      </c>
      <c r="D242" s="229">
        <v>39</v>
      </c>
      <c r="E242" s="231">
        <v>1.00213673E-2</v>
      </c>
      <c r="F242" s="231">
        <v>2.8317898799999999E-3</v>
      </c>
      <c r="G242" s="231">
        <v>1.33309568E-3</v>
      </c>
      <c r="H242" s="231">
        <v>5.8564812400000001E-3</v>
      </c>
    </row>
    <row r="243" spans="1:8">
      <c r="A243" s="227" t="s">
        <v>139</v>
      </c>
      <c r="B243" s="227" t="s">
        <v>62</v>
      </c>
      <c r="C243" s="227" t="s">
        <v>65</v>
      </c>
      <c r="D243" s="229">
        <v>332</v>
      </c>
      <c r="E243" s="231">
        <v>6.5945376400000002E-3</v>
      </c>
      <c r="F243" s="231">
        <v>9.6971193999999998E-4</v>
      </c>
      <c r="G243" s="231">
        <v>1.15141095E-3</v>
      </c>
      <c r="H243" s="231">
        <v>4.4734142400000001E-3</v>
      </c>
    </row>
    <row r="244" spans="1:8">
      <c r="A244" s="227" t="s">
        <v>139</v>
      </c>
      <c r="B244" s="227" t="s">
        <v>57</v>
      </c>
      <c r="C244" s="227" t="s">
        <v>66</v>
      </c>
      <c r="D244" s="229">
        <v>1199</v>
      </c>
      <c r="E244" s="231">
        <v>6.8974625399999996E-3</v>
      </c>
      <c r="F244" s="231">
        <v>1.2866333E-3</v>
      </c>
      <c r="G244" s="231">
        <v>1.1693191000000001E-3</v>
      </c>
      <c r="H244" s="231">
        <v>4.4415096599999997E-3</v>
      </c>
    </row>
    <row r="245" spans="1:8">
      <c r="A245" s="227" t="s">
        <v>139</v>
      </c>
      <c r="B245" s="227" t="s">
        <v>59</v>
      </c>
      <c r="C245" s="227" t="s">
        <v>66</v>
      </c>
      <c r="D245" s="229">
        <v>396</v>
      </c>
      <c r="E245" s="231">
        <v>6.52523476E-3</v>
      </c>
      <c r="F245" s="231">
        <v>1.1591900400000001E-3</v>
      </c>
      <c r="G245" s="231">
        <v>1.11251379E-3</v>
      </c>
      <c r="H245" s="231">
        <v>4.2535304400000001E-3</v>
      </c>
    </row>
    <row r="246" spans="1:8">
      <c r="A246" s="227" t="s">
        <v>139</v>
      </c>
      <c r="B246" s="227" t="s">
        <v>60</v>
      </c>
      <c r="C246" s="227" t="s">
        <v>66</v>
      </c>
      <c r="D246" s="229">
        <v>330</v>
      </c>
      <c r="E246" s="231">
        <v>6.3728252300000003E-3</v>
      </c>
      <c r="F246" s="231">
        <v>1.3092730600000001E-3</v>
      </c>
      <c r="G246" s="231">
        <v>1.04036872E-3</v>
      </c>
      <c r="H246" s="231">
        <v>4.0231829699999997E-3</v>
      </c>
    </row>
    <row r="247" spans="1:8">
      <c r="A247" s="227" t="s">
        <v>139</v>
      </c>
      <c r="B247" s="227" t="s">
        <v>61</v>
      </c>
      <c r="C247" s="227" t="s">
        <v>66</v>
      </c>
      <c r="D247" s="229">
        <v>145</v>
      </c>
      <c r="E247" s="231">
        <v>7.7452104699999996E-3</v>
      </c>
      <c r="F247" s="231">
        <v>1.5601849599999999E-3</v>
      </c>
      <c r="G247" s="231">
        <v>1.3403573799999999E-3</v>
      </c>
      <c r="H247" s="231">
        <v>4.8446677000000002E-3</v>
      </c>
    </row>
    <row r="248" spans="1:8">
      <c r="A248" s="227" t="s">
        <v>139</v>
      </c>
      <c r="B248" s="227" t="s">
        <v>62</v>
      </c>
      <c r="C248" s="227" t="s">
        <v>66</v>
      </c>
      <c r="D248" s="229">
        <v>328</v>
      </c>
      <c r="E248" s="231">
        <v>7.4999291899999999E-3</v>
      </c>
      <c r="F248" s="231">
        <v>1.2967900700000001E-3</v>
      </c>
      <c r="G248" s="231">
        <v>1.29202636E-3</v>
      </c>
      <c r="H248" s="231">
        <v>4.9111122800000002E-3</v>
      </c>
    </row>
    <row r="249" spans="1:8">
      <c r="A249" s="227" t="s">
        <v>139</v>
      </c>
      <c r="B249" s="227" t="s">
        <v>57</v>
      </c>
      <c r="C249" s="227" t="s">
        <v>67</v>
      </c>
      <c r="D249" s="229">
        <v>1010</v>
      </c>
      <c r="E249" s="231">
        <v>7.3039395200000003E-3</v>
      </c>
      <c r="F249" s="231">
        <v>7.3746306999999999E-4</v>
      </c>
      <c r="G249" s="231">
        <v>2.0231020699999999E-3</v>
      </c>
      <c r="H249" s="231">
        <v>4.5433738999999997E-3</v>
      </c>
    </row>
    <row r="250" spans="1:8">
      <c r="A250" s="227" t="s">
        <v>139</v>
      </c>
      <c r="B250" s="227" t="s">
        <v>59</v>
      </c>
      <c r="C250" s="227" t="s">
        <v>67</v>
      </c>
      <c r="D250" s="229">
        <v>295</v>
      </c>
      <c r="E250" s="231">
        <v>6.80398593E-3</v>
      </c>
      <c r="F250" s="231">
        <v>7.4576245999999997E-4</v>
      </c>
      <c r="G250" s="231">
        <v>1.87288112E-3</v>
      </c>
      <c r="H250" s="231">
        <v>4.1853418900000003E-3</v>
      </c>
    </row>
    <row r="251" spans="1:8">
      <c r="A251" s="227" t="s">
        <v>139</v>
      </c>
      <c r="B251" s="227" t="s">
        <v>60</v>
      </c>
      <c r="C251" s="227" t="s">
        <v>67</v>
      </c>
      <c r="D251" s="229">
        <v>290</v>
      </c>
      <c r="E251" s="231">
        <v>7.1839477200000001E-3</v>
      </c>
      <c r="F251" s="231">
        <v>6.7117632000000002E-4</v>
      </c>
      <c r="G251" s="231">
        <v>1.91179733E-3</v>
      </c>
      <c r="H251" s="231">
        <v>4.6009735699999998E-3</v>
      </c>
    </row>
    <row r="252" spans="1:8">
      <c r="A252" s="227" t="s">
        <v>139</v>
      </c>
      <c r="B252" s="227" t="s">
        <v>61</v>
      </c>
      <c r="C252" s="227" t="s">
        <v>67</v>
      </c>
      <c r="D252" s="229">
        <v>74</v>
      </c>
      <c r="E252" s="231">
        <v>9.4768202799999993E-3</v>
      </c>
      <c r="F252" s="231">
        <v>1.04385609E-3</v>
      </c>
      <c r="G252" s="231">
        <v>2.3026148500000002E-3</v>
      </c>
      <c r="H252" s="231">
        <v>6.13034883E-3</v>
      </c>
    </row>
    <row r="253" spans="1:8">
      <c r="A253" s="227" t="s">
        <v>139</v>
      </c>
      <c r="B253" s="227" t="s">
        <v>62</v>
      </c>
      <c r="C253" s="227" t="s">
        <v>67</v>
      </c>
      <c r="D253" s="229">
        <v>351</v>
      </c>
      <c r="E253" s="231">
        <v>7.3651667399999999E-3</v>
      </c>
      <c r="F253" s="231">
        <v>7.2065895999999996E-4</v>
      </c>
      <c r="G253" s="231">
        <v>2.1823887100000001E-3</v>
      </c>
      <c r="H253" s="231">
        <v>4.4621186000000004E-3</v>
      </c>
    </row>
    <row r="254" spans="1:8">
      <c r="A254" s="227" t="s">
        <v>139</v>
      </c>
      <c r="B254" s="227" t="s">
        <v>57</v>
      </c>
      <c r="C254" s="227" t="s">
        <v>68</v>
      </c>
      <c r="D254" s="229">
        <v>1351</v>
      </c>
      <c r="E254" s="231">
        <v>6.1485317100000002E-3</v>
      </c>
      <c r="F254" s="231">
        <v>9.2771620000000005E-4</v>
      </c>
      <c r="G254" s="231">
        <v>1.3425409400000001E-3</v>
      </c>
      <c r="H254" s="231">
        <v>3.8782740799999998E-3</v>
      </c>
    </row>
    <row r="255" spans="1:8">
      <c r="A255" s="227" t="s">
        <v>139</v>
      </c>
      <c r="B255" s="227" t="s">
        <v>59</v>
      </c>
      <c r="C255" s="227" t="s">
        <v>68</v>
      </c>
      <c r="D255" s="229">
        <v>514</v>
      </c>
      <c r="E255" s="231">
        <v>5.7098237799999996E-3</v>
      </c>
      <c r="F255" s="231">
        <v>8.2752352999999998E-4</v>
      </c>
      <c r="G255" s="231">
        <v>1.20552739E-3</v>
      </c>
      <c r="H255" s="231">
        <v>3.67677234E-3</v>
      </c>
    </row>
    <row r="256" spans="1:8">
      <c r="A256" s="227" t="s">
        <v>139</v>
      </c>
      <c r="B256" s="227" t="s">
        <v>60</v>
      </c>
      <c r="C256" s="227" t="s">
        <v>68</v>
      </c>
      <c r="D256" s="229">
        <v>333</v>
      </c>
      <c r="E256" s="231">
        <v>5.8663174500000002E-3</v>
      </c>
      <c r="F256" s="231">
        <v>9.4566764999999998E-4</v>
      </c>
      <c r="G256" s="231">
        <v>1.30098824E-3</v>
      </c>
      <c r="H256" s="231">
        <v>3.6196610899999998E-3</v>
      </c>
    </row>
    <row r="257" spans="1:8">
      <c r="A257" s="227" t="s">
        <v>139</v>
      </c>
      <c r="B257" s="227" t="s">
        <v>61</v>
      </c>
      <c r="C257" s="227" t="s">
        <v>68</v>
      </c>
      <c r="D257" s="229">
        <v>76</v>
      </c>
      <c r="E257" s="231">
        <v>7.4718260299999999E-3</v>
      </c>
      <c r="F257" s="231">
        <v>1.28213304E-3</v>
      </c>
      <c r="G257" s="231">
        <v>1.68357067E-3</v>
      </c>
      <c r="H257" s="231">
        <v>4.5061218300000002E-3</v>
      </c>
    </row>
    <row r="258" spans="1:8">
      <c r="A258" s="227" t="s">
        <v>139</v>
      </c>
      <c r="B258" s="227" t="s">
        <v>62</v>
      </c>
      <c r="C258" s="227" t="s">
        <v>68</v>
      </c>
      <c r="D258" s="229">
        <v>428</v>
      </c>
      <c r="E258" s="231">
        <v>6.6599869900000001E-3</v>
      </c>
      <c r="F258" s="231">
        <v>9.7114029000000004E-4</v>
      </c>
      <c r="G258" s="231">
        <v>1.4788581299999999E-3</v>
      </c>
      <c r="H258" s="231">
        <v>4.2099880700000002E-3</v>
      </c>
    </row>
    <row r="259" spans="1:8">
      <c r="A259" s="227" t="s">
        <v>139</v>
      </c>
      <c r="B259" s="227" t="s">
        <v>57</v>
      </c>
      <c r="C259" s="227" t="s">
        <v>69</v>
      </c>
      <c r="D259" s="229">
        <v>695</v>
      </c>
      <c r="E259" s="231">
        <v>4.2895514499999999E-3</v>
      </c>
      <c r="F259" s="231">
        <v>5.0234786999999999E-4</v>
      </c>
      <c r="G259" s="231">
        <v>8.6445819000000002E-4</v>
      </c>
      <c r="H259" s="231">
        <v>2.9227449E-3</v>
      </c>
    </row>
    <row r="260" spans="1:8">
      <c r="A260" s="227" t="s">
        <v>139</v>
      </c>
      <c r="B260" s="227" t="s">
        <v>59</v>
      </c>
      <c r="C260" s="227" t="s">
        <v>69</v>
      </c>
      <c r="D260" s="229">
        <v>260</v>
      </c>
      <c r="E260" s="231">
        <v>3.9585556799999998E-3</v>
      </c>
      <c r="F260" s="231">
        <v>4.3531849000000002E-4</v>
      </c>
      <c r="G260" s="231">
        <v>7.3001222999999999E-4</v>
      </c>
      <c r="H260" s="231">
        <v>2.7932244799999998E-3</v>
      </c>
    </row>
    <row r="261" spans="1:8">
      <c r="A261" s="227" t="s">
        <v>139</v>
      </c>
      <c r="B261" s="227" t="s">
        <v>60</v>
      </c>
      <c r="C261" s="227" t="s">
        <v>69</v>
      </c>
      <c r="D261" s="229">
        <v>164</v>
      </c>
      <c r="E261" s="231">
        <v>4.2492375499999999E-3</v>
      </c>
      <c r="F261" s="231">
        <v>5.8639597999999996E-4</v>
      </c>
      <c r="G261" s="231">
        <v>8.3354480000000003E-4</v>
      </c>
      <c r="H261" s="231">
        <v>2.8292962899999999E-3</v>
      </c>
    </row>
    <row r="262" spans="1:8">
      <c r="A262" s="227" t="s">
        <v>139</v>
      </c>
      <c r="B262" s="227" t="s">
        <v>61</v>
      </c>
      <c r="C262" s="227" t="s">
        <v>69</v>
      </c>
      <c r="D262" s="229">
        <v>55</v>
      </c>
      <c r="E262" s="231">
        <v>4.99031966E-3</v>
      </c>
      <c r="F262" s="231">
        <v>5.4587513000000005E-4</v>
      </c>
      <c r="G262" s="231">
        <v>1.07449471E-3</v>
      </c>
      <c r="H262" s="231">
        <v>3.3699492000000002E-3</v>
      </c>
    </row>
    <row r="263" spans="1:8">
      <c r="A263" s="227" t="s">
        <v>139</v>
      </c>
      <c r="B263" s="227" t="s">
        <v>62</v>
      </c>
      <c r="C263" s="227" t="s">
        <v>69</v>
      </c>
      <c r="D263" s="229">
        <v>216</v>
      </c>
      <c r="E263" s="231">
        <v>4.5401446500000003E-3</v>
      </c>
      <c r="F263" s="231">
        <v>5.0813376000000002E-4</v>
      </c>
      <c r="G263" s="231">
        <v>9.9628104999999992E-4</v>
      </c>
      <c r="H263" s="231">
        <v>3.0357293599999999E-3</v>
      </c>
    </row>
    <row r="264" spans="1:8">
      <c r="A264" s="227" t="s">
        <v>139</v>
      </c>
      <c r="B264" s="227" t="s">
        <v>57</v>
      </c>
      <c r="C264" s="227" t="s">
        <v>70</v>
      </c>
      <c r="D264" s="229">
        <v>746</v>
      </c>
      <c r="E264" s="231">
        <v>7.6761553000000001E-3</v>
      </c>
      <c r="F264" s="231">
        <v>1.2000109200000001E-3</v>
      </c>
      <c r="G264" s="231">
        <v>1.8800886299999999E-3</v>
      </c>
      <c r="H264" s="231">
        <v>4.5960552499999998E-3</v>
      </c>
    </row>
    <row r="265" spans="1:8">
      <c r="A265" s="227" t="s">
        <v>139</v>
      </c>
      <c r="B265" s="227" t="s">
        <v>59</v>
      </c>
      <c r="C265" s="227" t="s">
        <v>70</v>
      </c>
      <c r="D265" s="229">
        <v>288</v>
      </c>
      <c r="E265" s="231">
        <v>6.8252071300000001E-3</v>
      </c>
      <c r="F265" s="231">
        <v>1.05496856E-3</v>
      </c>
      <c r="G265" s="231">
        <v>1.59794535E-3</v>
      </c>
      <c r="H265" s="231">
        <v>4.1722927E-3</v>
      </c>
    </row>
    <row r="266" spans="1:8">
      <c r="A266" s="227" t="s">
        <v>139</v>
      </c>
      <c r="B266" s="227" t="s">
        <v>60</v>
      </c>
      <c r="C266" s="227" t="s">
        <v>70</v>
      </c>
      <c r="D266" s="229">
        <v>171</v>
      </c>
      <c r="E266" s="231">
        <v>7.2785356100000002E-3</v>
      </c>
      <c r="F266" s="231">
        <v>1.1405536899999999E-3</v>
      </c>
      <c r="G266" s="231">
        <v>1.7487002299999999E-3</v>
      </c>
      <c r="H266" s="231">
        <v>4.3892812200000001E-3</v>
      </c>
    </row>
    <row r="267" spans="1:8">
      <c r="A267" s="227" t="s">
        <v>139</v>
      </c>
      <c r="B267" s="227" t="s">
        <v>61</v>
      </c>
      <c r="C267" s="227" t="s">
        <v>70</v>
      </c>
      <c r="D267" s="229">
        <v>77</v>
      </c>
      <c r="E267" s="231">
        <v>9.1164619899999997E-3</v>
      </c>
      <c r="F267" s="231">
        <v>1.43548554E-3</v>
      </c>
      <c r="G267" s="231">
        <v>2.1703641100000001E-3</v>
      </c>
      <c r="H267" s="231">
        <v>5.5106118099999997E-3</v>
      </c>
    </row>
    <row r="268" spans="1:8">
      <c r="A268" s="227" t="s">
        <v>139</v>
      </c>
      <c r="B268" s="227" t="s">
        <v>62</v>
      </c>
      <c r="C268" s="227" t="s">
        <v>70</v>
      </c>
      <c r="D268" s="229">
        <v>210</v>
      </c>
      <c r="E268" s="231">
        <v>8.6388335300000008E-3</v>
      </c>
      <c r="F268" s="231">
        <v>1.3610006400000001E-3</v>
      </c>
      <c r="G268" s="231">
        <v>2.2675813299999998E-3</v>
      </c>
      <c r="H268" s="231">
        <v>5.01025107E-3</v>
      </c>
    </row>
    <row r="269" spans="1:8">
      <c r="A269" s="227" t="s">
        <v>139</v>
      </c>
      <c r="B269" s="227" t="s">
        <v>57</v>
      </c>
      <c r="C269" s="227" t="s">
        <v>71</v>
      </c>
      <c r="D269" s="229">
        <v>737</v>
      </c>
      <c r="E269" s="231">
        <v>6.5604267699999998E-3</v>
      </c>
      <c r="F269" s="231">
        <v>7.9446493999999997E-4</v>
      </c>
      <c r="G269" s="231">
        <v>1.5727075699999999E-3</v>
      </c>
      <c r="H269" s="231">
        <v>4.1932538200000003E-3</v>
      </c>
    </row>
    <row r="270" spans="1:8">
      <c r="A270" s="227" t="s">
        <v>139</v>
      </c>
      <c r="B270" s="227" t="s">
        <v>59</v>
      </c>
      <c r="C270" s="227" t="s">
        <v>71</v>
      </c>
      <c r="D270" s="229">
        <v>275</v>
      </c>
      <c r="E270" s="231">
        <v>6.0101007600000004E-3</v>
      </c>
      <c r="F270" s="231">
        <v>7.4255027000000003E-4</v>
      </c>
      <c r="G270" s="231">
        <v>1.37281122E-3</v>
      </c>
      <c r="H270" s="231">
        <v>3.8947388200000002E-3</v>
      </c>
    </row>
    <row r="271" spans="1:8">
      <c r="A271" s="227" t="s">
        <v>139</v>
      </c>
      <c r="B271" s="227" t="s">
        <v>60</v>
      </c>
      <c r="C271" s="227" t="s">
        <v>71</v>
      </c>
      <c r="D271" s="229">
        <v>182</v>
      </c>
      <c r="E271" s="231">
        <v>6.4615127499999996E-3</v>
      </c>
      <c r="F271" s="231">
        <v>7.6878536999999995E-4</v>
      </c>
      <c r="G271" s="231">
        <v>1.43683838E-3</v>
      </c>
      <c r="H271" s="231">
        <v>4.2558885499999997E-3</v>
      </c>
    </row>
    <row r="272" spans="1:8">
      <c r="A272" s="227" t="s">
        <v>139</v>
      </c>
      <c r="B272" s="227" t="s">
        <v>61</v>
      </c>
      <c r="C272" s="227" t="s">
        <v>71</v>
      </c>
      <c r="D272" s="229">
        <v>73</v>
      </c>
      <c r="E272" s="231">
        <v>6.4837008900000001E-3</v>
      </c>
      <c r="F272" s="231">
        <v>9.1783968000000004E-4</v>
      </c>
      <c r="G272" s="231">
        <v>1.6397131200000001E-3</v>
      </c>
      <c r="H272" s="231">
        <v>3.9261476399999997E-3</v>
      </c>
    </row>
    <row r="273" spans="1:8">
      <c r="A273" s="227" t="s">
        <v>139</v>
      </c>
      <c r="B273" s="227" t="s">
        <v>62</v>
      </c>
      <c r="C273" s="227" t="s">
        <v>71</v>
      </c>
      <c r="D273" s="229">
        <v>207</v>
      </c>
      <c r="E273" s="231">
        <v>7.40556202E-3</v>
      </c>
      <c r="F273" s="231">
        <v>8.4250289999999995E-4</v>
      </c>
      <c r="G273" s="231">
        <v>1.93410023E-3</v>
      </c>
      <c r="H273" s="231">
        <v>4.6289584199999999E-3</v>
      </c>
    </row>
    <row r="274" spans="1:8">
      <c r="A274" s="227" t="s">
        <v>139</v>
      </c>
      <c r="B274" s="227" t="s">
        <v>57</v>
      </c>
      <c r="C274" s="227" t="s">
        <v>72</v>
      </c>
      <c r="D274" s="229">
        <v>1445</v>
      </c>
      <c r="E274" s="231">
        <v>6.20797265E-3</v>
      </c>
      <c r="F274" s="231">
        <v>4.1250937000000002E-4</v>
      </c>
      <c r="G274" s="231">
        <v>1.2740449899999999E-3</v>
      </c>
      <c r="H274" s="231">
        <v>4.52141781E-3</v>
      </c>
    </row>
    <row r="275" spans="1:8">
      <c r="A275" s="227" t="s">
        <v>139</v>
      </c>
      <c r="B275" s="227" t="s">
        <v>59</v>
      </c>
      <c r="C275" s="227" t="s">
        <v>72</v>
      </c>
      <c r="D275" s="229">
        <v>546</v>
      </c>
      <c r="E275" s="231">
        <v>5.74326305E-3</v>
      </c>
      <c r="F275" s="231">
        <v>3.5160995999999997E-4</v>
      </c>
      <c r="G275" s="231">
        <v>1.2176940899999999E-3</v>
      </c>
      <c r="H275" s="231">
        <v>4.1739585199999998E-3</v>
      </c>
    </row>
    <row r="276" spans="1:8">
      <c r="A276" s="227" t="s">
        <v>139</v>
      </c>
      <c r="B276" s="227" t="s">
        <v>60</v>
      </c>
      <c r="C276" s="227" t="s">
        <v>72</v>
      </c>
      <c r="D276" s="229">
        <v>400</v>
      </c>
      <c r="E276" s="231">
        <v>5.90781224E-3</v>
      </c>
      <c r="F276" s="231">
        <v>3.6637707000000002E-4</v>
      </c>
      <c r="G276" s="231">
        <v>1.1690969800000001E-3</v>
      </c>
      <c r="H276" s="231">
        <v>4.3723377300000001E-3</v>
      </c>
    </row>
    <row r="277" spans="1:8">
      <c r="A277" s="227" t="s">
        <v>139</v>
      </c>
      <c r="B277" s="227" t="s">
        <v>61</v>
      </c>
      <c r="C277" s="227" t="s">
        <v>72</v>
      </c>
      <c r="D277" s="229">
        <v>148</v>
      </c>
      <c r="E277" s="231">
        <v>7.45737902E-3</v>
      </c>
      <c r="F277" s="231">
        <v>5.6095134999999997E-4</v>
      </c>
      <c r="G277" s="231">
        <v>1.45489215E-3</v>
      </c>
      <c r="H277" s="231">
        <v>5.4415350399999998E-3</v>
      </c>
    </row>
    <row r="278" spans="1:8">
      <c r="A278" s="227" t="s">
        <v>139</v>
      </c>
      <c r="B278" s="227" t="s">
        <v>62</v>
      </c>
      <c r="C278" s="227" t="s">
        <v>72</v>
      </c>
      <c r="D278" s="229">
        <v>351</v>
      </c>
      <c r="E278" s="231">
        <v>6.7461021599999997E-3</v>
      </c>
      <c r="F278" s="231">
        <v>4.9722329999999997E-4</v>
      </c>
      <c r="G278" s="231">
        <v>1.40504619E-3</v>
      </c>
      <c r="H278" s="231">
        <v>4.8438322000000002E-3</v>
      </c>
    </row>
    <row r="279" spans="1:8">
      <c r="A279" s="227" t="s">
        <v>139</v>
      </c>
      <c r="B279" s="227" t="s">
        <v>57</v>
      </c>
      <c r="C279" s="227" t="s">
        <v>73</v>
      </c>
      <c r="D279" s="229">
        <v>2584</v>
      </c>
      <c r="E279" s="231">
        <v>6.94151037E-3</v>
      </c>
      <c r="F279" s="231">
        <v>1.0803929900000001E-3</v>
      </c>
      <c r="G279" s="231">
        <v>2.1629854799999999E-3</v>
      </c>
      <c r="H279" s="231">
        <v>3.69813142E-3</v>
      </c>
    </row>
    <row r="280" spans="1:8">
      <c r="A280" s="227" t="s">
        <v>139</v>
      </c>
      <c r="B280" s="227" t="s">
        <v>59</v>
      </c>
      <c r="C280" s="227" t="s">
        <v>73</v>
      </c>
      <c r="D280" s="229">
        <v>1075</v>
      </c>
      <c r="E280" s="231">
        <v>6.3807383399999999E-3</v>
      </c>
      <c r="F280" s="231">
        <v>9.9032061999999995E-4</v>
      </c>
      <c r="G280" s="231">
        <v>2.0407943299999998E-3</v>
      </c>
      <c r="H280" s="231">
        <v>3.3496229400000002E-3</v>
      </c>
    </row>
    <row r="281" spans="1:8">
      <c r="A281" s="227" t="s">
        <v>139</v>
      </c>
      <c r="B281" s="227" t="s">
        <v>60</v>
      </c>
      <c r="C281" s="227" t="s">
        <v>73</v>
      </c>
      <c r="D281" s="229">
        <v>608</v>
      </c>
      <c r="E281" s="231">
        <v>6.6901762699999997E-3</v>
      </c>
      <c r="F281" s="231">
        <v>1.11489909E-3</v>
      </c>
      <c r="G281" s="231">
        <v>2.00730208E-3</v>
      </c>
      <c r="H281" s="231">
        <v>3.56797459E-3</v>
      </c>
    </row>
    <row r="282" spans="1:8">
      <c r="A282" s="227" t="s">
        <v>139</v>
      </c>
      <c r="B282" s="227" t="s">
        <v>61</v>
      </c>
      <c r="C282" s="227" t="s">
        <v>73</v>
      </c>
      <c r="D282" s="229">
        <v>191</v>
      </c>
      <c r="E282" s="231">
        <v>8.16626648E-3</v>
      </c>
      <c r="F282" s="231">
        <v>1.26914847E-3</v>
      </c>
      <c r="G282" s="231">
        <v>2.4913343599999999E-3</v>
      </c>
      <c r="H282" s="231">
        <v>4.4057831300000003E-3</v>
      </c>
    </row>
    <row r="283" spans="1:8">
      <c r="A283" s="227" t="s">
        <v>139</v>
      </c>
      <c r="B283" s="227" t="s">
        <v>62</v>
      </c>
      <c r="C283" s="227" t="s">
        <v>73</v>
      </c>
      <c r="D283" s="229">
        <v>710</v>
      </c>
      <c r="E283" s="231">
        <v>7.6763169099999997E-3</v>
      </c>
      <c r="F283" s="231">
        <v>1.1364434100000001E-3</v>
      </c>
      <c r="G283" s="231">
        <v>2.3929803299999998E-3</v>
      </c>
      <c r="H283" s="231">
        <v>4.14689269E-3</v>
      </c>
    </row>
    <row r="284" spans="1:8">
      <c r="A284" s="227" t="s">
        <v>139</v>
      </c>
      <c r="B284" s="227" t="s">
        <v>57</v>
      </c>
      <c r="C284" s="227" t="s">
        <v>74</v>
      </c>
      <c r="D284" s="229">
        <v>1963</v>
      </c>
      <c r="E284" s="231">
        <v>6.48448236E-3</v>
      </c>
      <c r="F284" s="231">
        <v>7.4803990000000002E-4</v>
      </c>
      <c r="G284" s="231">
        <v>1.95291102E-3</v>
      </c>
      <c r="H284" s="231">
        <v>3.7835309599999999E-3</v>
      </c>
    </row>
    <row r="285" spans="1:8">
      <c r="A285" s="227" t="s">
        <v>139</v>
      </c>
      <c r="B285" s="227" t="s">
        <v>59</v>
      </c>
      <c r="C285" s="227" t="s">
        <v>74</v>
      </c>
      <c r="D285" s="229">
        <v>818</v>
      </c>
      <c r="E285" s="231">
        <v>6.0231875199999998E-3</v>
      </c>
      <c r="F285" s="231">
        <v>6.3781898000000005E-4</v>
      </c>
      <c r="G285" s="231">
        <v>1.7961460699999999E-3</v>
      </c>
      <c r="H285" s="231">
        <v>3.589222E-3</v>
      </c>
    </row>
    <row r="286" spans="1:8">
      <c r="A286" s="227" t="s">
        <v>139</v>
      </c>
      <c r="B286" s="227" t="s">
        <v>60</v>
      </c>
      <c r="C286" s="227" t="s">
        <v>74</v>
      </c>
      <c r="D286" s="229">
        <v>459</v>
      </c>
      <c r="E286" s="231">
        <v>6.3879556699999998E-3</v>
      </c>
      <c r="F286" s="231">
        <v>7.8650726000000003E-4</v>
      </c>
      <c r="G286" s="231">
        <v>1.8833462E-3</v>
      </c>
      <c r="H286" s="231">
        <v>3.7181016999999999E-3</v>
      </c>
    </row>
    <row r="287" spans="1:8">
      <c r="A287" s="227" t="s">
        <v>139</v>
      </c>
      <c r="B287" s="227" t="s">
        <v>61</v>
      </c>
      <c r="C287" s="227" t="s">
        <v>74</v>
      </c>
      <c r="D287" s="229">
        <v>189</v>
      </c>
      <c r="E287" s="231">
        <v>7.37244001E-3</v>
      </c>
      <c r="F287" s="231">
        <v>9.4956374000000003E-4</v>
      </c>
      <c r="G287" s="231">
        <v>2.2410222000000001E-3</v>
      </c>
      <c r="H287" s="231">
        <v>4.1818535499999997E-3</v>
      </c>
    </row>
    <row r="288" spans="1:8">
      <c r="A288" s="227" t="s">
        <v>139</v>
      </c>
      <c r="B288" s="227" t="s">
        <v>62</v>
      </c>
      <c r="C288" s="227" t="s">
        <v>74</v>
      </c>
      <c r="D288" s="229">
        <v>497</v>
      </c>
      <c r="E288" s="231">
        <v>6.9951884800000001E-3</v>
      </c>
      <c r="F288" s="231">
        <v>8.1728775999999998E-4</v>
      </c>
      <c r="G288" s="231">
        <v>2.16560916E-3</v>
      </c>
      <c r="H288" s="231">
        <v>4.0122911099999999E-3</v>
      </c>
    </row>
    <row r="289" spans="1:8">
      <c r="A289" s="227" t="s">
        <v>139</v>
      </c>
      <c r="B289" s="227" t="s">
        <v>57</v>
      </c>
      <c r="C289" s="227" t="s">
        <v>75</v>
      </c>
      <c r="D289" s="229">
        <v>937</v>
      </c>
      <c r="E289" s="231">
        <v>5.7926447200000002E-3</v>
      </c>
      <c r="F289" s="231">
        <v>6.0728661000000001E-4</v>
      </c>
      <c r="G289" s="231">
        <v>1.2573740600000001E-3</v>
      </c>
      <c r="H289" s="231">
        <v>3.9279835799999998E-3</v>
      </c>
    </row>
    <row r="290" spans="1:8">
      <c r="A290" s="227" t="s">
        <v>139</v>
      </c>
      <c r="B290" s="227" t="s">
        <v>59</v>
      </c>
      <c r="C290" s="227" t="s">
        <v>75</v>
      </c>
      <c r="D290" s="229">
        <v>323</v>
      </c>
      <c r="E290" s="231">
        <v>5.4662235099999998E-3</v>
      </c>
      <c r="F290" s="231">
        <v>4.6608019000000001E-4</v>
      </c>
      <c r="G290" s="231">
        <v>1.14776809E-3</v>
      </c>
      <c r="H290" s="231">
        <v>3.8523747799999999E-3</v>
      </c>
    </row>
    <row r="291" spans="1:8">
      <c r="A291" s="227" t="s">
        <v>139</v>
      </c>
      <c r="B291" s="227" t="s">
        <v>60</v>
      </c>
      <c r="C291" s="227" t="s">
        <v>75</v>
      </c>
      <c r="D291" s="229">
        <v>274</v>
      </c>
      <c r="E291" s="231">
        <v>5.6508091000000002E-3</v>
      </c>
      <c r="F291" s="231">
        <v>6.2850578000000004E-4</v>
      </c>
      <c r="G291" s="231">
        <v>1.2870874899999999E-3</v>
      </c>
      <c r="H291" s="231">
        <v>3.73521535E-3</v>
      </c>
    </row>
    <row r="292" spans="1:8">
      <c r="A292" s="227" t="s">
        <v>139</v>
      </c>
      <c r="B292" s="227" t="s">
        <v>61</v>
      </c>
      <c r="C292" s="227" t="s">
        <v>75</v>
      </c>
      <c r="D292" s="229">
        <v>94</v>
      </c>
      <c r="E292" s="231">
        <v>6.1757532899999997E-3</v>
      </c>
      <c r="F292" s="231">
        <v>6.8016129000000002E-4</v>
      </c>
      <c r="G292" s="231">
        <v>1.19102122E-3</v>
      </c>
      <c r="H292" s="231">
        <v>4.3045702800000004E-3</v>
      </c>
    </row>
    <row r="293" spans="1:8">
      <c r="A293" s="227" t="s">
        <v>139</v>
      </c>
      <c r="B293" s="227" t="s">
        <v>62</v>
      </c>
      <c r="C293" s="227" t="s">
        <v>75</v>
      </c>
      <c r="D293" s="229">
        <v>246</v>
      </c>
      <c r="E293" s="231">
        <v>6.2328268600000004E-3</v>
      </c>
      <c r="F293" s="231">
        <v>7.4121099999999997E-4</v>
      </c>
      <c r="G293" s="231">
        <v>1.39354651E-3</v>
      </c>
      <c r="H293" s="231">
        <v>4.0980688799999998E-3</v>
      </c>
    </row>
    <row r="294" spans="1:8">
      <c r="A294" s="227" t="s">
        <v>139</v>
      </c>
      <c r="B294" s="227" t="s">
        <v>57</v>
      </c>
      <c r="C294" s="227" t="s">
        <v>76</v>
      </c>
      <c r="D294" s="229">
        <v>1224</v>
      </c>
      <c r="E294" s="231">
        <v>5.1507369400000001E-3</v>
      </c>
      <c r="F294" s="231">
        <v>4.1693119E-4</v>
      </c>
      <c r="G294" s="231">
        <v>1.3627429699999999E-3</v>
      </c>
      <c r="H294" s="231">
        <v>3.3710623099999998E-3</v>
      </c>
    </row>
    <row r="295" spans="1:8">
      <c r="A295" s="227" t="s">
        <v>139</v>
      </c>
      <c r="B295" s="227" t="s">
        <v>59</v>
      </c>
      <c r="C295" s="227" t="s">
        <v>76</v>
      </c>
      <c r="D295" s="229">
        <v>576</v>
      </c>
      <c r="E295" s="231">
        <v>4.5818662400000003E-3</v>
      </c>
      <c r="F295" s="231">
        <v>3.2736921999999998E-4</v>
      </c>
      <c r="G295" s="231">
        <v>1.1864830100000001E-3</v>
      </c>
      <c r="H295" s="231">
        <v>3.0680135200000002E-3</v>
      </c>
    </row>
    <row r="296" spans="1:8">
      <c r="A296" s="227" t="s">
        <v>139</v>
      </c>
      <c r="B296" s="227" t="s">
        <v>60</v>
      </c>
      <c r="C296" s="227" t="s">
        <v>76</v>
      </c>
      <c r="D296" s="229">
        <v>282</v>
      </c>
      <c r="E296" s="231">
        <v>4.99433585E-3</v>
      </c>
      <c r="F296" s="231">
        <v>4.3045680999999998E-4</v>
      </c>
      <c r="G296" s="231">
        <v>1.2607119300000001E-3</v>
      </c>
      <c r="H296" s="231">
        <v>3.3031666399999998E-3</v>
      </c>
    </row>
    <row r="297" spans="1:8">
      <c r="A297" s="227" t="s">
        <v>139</v>
      </c>
      <c r="B297" s="227" t="s">
        <v>61</v>
      </c>
      <c r="C297" s="227" t="s">
        <v>76</v>
      </c>
      <c r="D297" s="229">
        <v>99</v>
      </c>
      <c r="E297" s="231">
        <v>6.62492962E-3</v>
      </c>
      <c r="F297" s="231">
        <v>6.1716682000000002E-4</v>
      </c>
      <c r="G297" s="231">
        <v>1.68104633E-3</v>
      </c>
      <c r="H297" s="231">
        <v>4.3267159799999996E-3</v>
      </c>
    </row>
    <row r="298" spans="1:8">
      <c r="A298" s="227" t="s">
        <v>139</v>
      </c>
      <c r="B298" s="227" t="s">
        <v>62</v>
      </c>
      <c r="C298" s="227" t="s">
        <v>76</v>
      </c>
      <c r="D298" s="229">
        <v>267</v>
      </c>
      <c r="E298" s="231">
        <v>5.9965405300000003E-3</v>
      </c>
      <c r="F298" s="231">
        <v>5.2161337999999998E-4</v>
      </c>
      <c r="G298" s="231">
        <v>1.73272968E-3</v>
      </c>
      <c r="H298" s="231">
        <v>3.74219701E-3</v>
      </c>
    </row>
    <row r="299" spans="1:8">
      <c r="A299" s="227" t="s">
        <v>139</v>
      </c>
      <c r="B299" s="227" t="s">
        <v>57</v>
      </c>
      <c r="C299" s="227" t="s">
        <v>77</v>
      </c>
      <c r="D299" s="229">
        <v>2534</v>
      </c>
      <c r="E299" s="231">
        <v>6.1305227899999997E-3</v>
      </c>
      <c r="F299" s="231">
        <v>7.0663032999999996E-4</v>
      </c>
      <c r="G299" s="231">
        <v>1.9013314599999999E-3</v>
      </c>
      <c r="H299" s="231">
        <v>3.5225605300000002E-3</v>
      </c>
    </row>
    <row r="300" spans="1:8">
      <c r="A300" s="227" t="s">
        <v>139</v>
      </c>
      <c r="B300" s="227" t="s">
        <v>59</v>
      </c>
      <c r="C300" s="227" t="s">
        <v>77</v>
      </c>
      <c r="D300" s="229">
        <v>1019</v>
      </c>
      <c r="E300" s="231">
        <v>5.5551237000000002E-3</v>
      </c>
      <c r="F300" s="231">
        <v>6.2210339999999996E-4</v>
      </c>
      <c r="G300" s="231">
        <v>1.7152911700000001E-3</v>
      </c>
      <c r="H300" s="231">
        <v>3.21772865E-3</v>
      </c>
    </row>
    <row r="301" spans="1:8">
      <c r="A301" s="227" t="s">
        <v>139</v>
      </c>
      <c r="B301" s="227" t="s">
        <v>60</v>
      </c>
      <c r="C301" s="227" t="s">
        <v>77</v>
      </c>
      <c r="D301" s="229">
        <v>572</v>
      </c>
      <c r="E301" s="231">
        <v>5.89719285E-3</v>
      </c>
      <c r="F301" s="231">
        <v>6.8861669000000003E-4</v>
      </c>
      <c r="G301" s="231">
        <v>1.92505965E-3</v>
      </c>
      <c r="H301" s="231">
        <v>3.2835160100000002E-3</v>
      </c>
    </row>
    <row r="302" spans="1:8">
      <c r="A302" s="227" t="s">
        <v>139</v>
      </c>
      <c r="B302" s="227" t="s">
        <v>61</v>
      </c>
      <c r="C302" s="227" t="s">
        <v>77</v>
      </c>
      <c r="D302" s="229">
        <v>265</v>
      </c>
      <c r="E302" s="231">
        <v>7.2046643299999999E-3</v>
      </c>
      <c r="F302" s="231">
        <v>8.1918218000000004E-4</v>
      </c>
      <c r="G302" s="231">
        <v>2.28764827E-3</v>
      </c>
      <c r="H302" s="231">
        <v>4.0978334300000004E-3</v>
      </c>
    </row>
    <row r="303" spans="1:8">
      <c r="A303" s="227" t="s">
        <v>139</v>
      </c>
      <c r="B303" s="227" t="s">
        <v>62</v>
      </c>
      <c r="C303" s="227" t="s">
        <v>77</v>
      </c>
      <c r="D303" s="229">
        <v>678</v>
      </c>
      <c r="E303" s="231">
        <v>6.7723353300000004E-3</v>
      </c>
      <c r="F303" s="231">
        <v>8.0487588999999995E-4</v>
      </c>
      <c r="G303" s="231">
        <v>2.0099281999999999E-3</v>
      </c>
      <c r="H303" s="231">
        <v>3.9575307600000003E-3</v>
      </c>
    </row>
    <row r="304" spans="1:8">
      <c r="A304" s="227" t="s">
        <v>139</v>
      </c>
      <c r="B304" s="227" t="s">
        <v>57</v>
      </c>
      <c r="C304" s="227" t="s">
        <v>78</v>
      </c>
      <c r="D304" s="229">
        <v>961</v>
      </c>
      <c r="E304" s="231">
        <v>6.4804093399999999E-3</v>
      </c>
      <c r="F304" s="231">
        <v>8.0052583E-4</v>
      </c>
      <c r="G304" s="231">
        <v>1.76152325E-3</v>
      </c>
      <c r="H304" s="231">
        <v>3.9183597800000001E-3</v>
      </c>
    </row>
    <row r="305" spans="1:8">
      <c r="A305" s="227" t="s">
        <v>139</v>
      </c>
      <c r="B305" s="227" t="s">
        <v>59</v>
      </c>
      <c r="C305" s="227" t="s">
        <v>78</v>
      </c>
      <c r="D305" s="229">
        <v>342</v>
      </c>
      <c r="E305" s="231">
        <v>5.7820958100000003E-3</v>
      </c>
      <c r="F305" s="231">
        <v>6.9962208000000001E-4</v>
      </c>
      <c r="G305" s="231">
        <v>1.7041975600000001E-3</v>
      </c>
      <c r="H305" s="231">
        <v>3.3782756899999999E-3</v>
      </c>
    </row>
    <row r="306" spans="1:8">
      <c r="A306" s="227" t="s">
        <v>139</v>
      </c>
      <c r="B306" s="227" t="s">
        <v>60</v>
      </c>
      <c r="C306" s="227" t="s">
        <v>78</v>
      </c>
      <c r="D306" s="229">
        <v>206</v>
      </c>
      <c r="E306" s="231">
        <v>5.9749188400000002E-3</v>
      </c>
      <c r="F306" s="231">
        <v>8.3125425E-4</v>
      </c>
      <c r="G306" s="231">
        <v>1.6780157599999999E-3</v>
      </c>
      <c r="H306" s="231">
        <v>3.4656483599999999E-3</v>
      </c>
    </row>
    <row r="307" spans="1:8">
      <c r="A307" s="227" t="s">
        <v>139</v>
      </c>
      <c r="B307" s="227" t="s">
        <v>61</v>
      </c>
      <c r="C307" s="227" t="s">
        <v>78</v>
      </c>
      <c r="D307" s="229">
        <v>117</v>
      </c>
      <c r="E307" s="231">
        <v>7.1466442599999996E-3</v>
      </c>
      <c r="F307" s="231">
        <v>9.4432548000000002E-4</v>
      </c>
      <c r="G307" s="231">
        <v>1.94563131E-3</v>
      </c>
      <c r="H307" s="231">
        <v>4.2566869900000004E-3</v>
      </c>
    </row>
    <row r="308" spans="1:8">
      <c r="A308" s="227" t="s">
        <v>139</v>
      </c>
      <c r="B308" s="227" t="s">
        <v>62</v>
      </c>
      <c r="C308" s="227" t="s">
        <v>78</v>
      </c>
      <c r="D308" s="229">
        <v>296</v>
      </c>
      <c r="E308" s="231">
        <v>7.3756957800000002E-3</v>
      </c>
      <c r="F308" s="231">
        <v>8.3888552000000003E-4</v>
      </c>
      <c r="G308" s="231">
        <v>1.81310191E-3</v>
      </c>
      <c r="H308" s="231">
        <v>4.7237078399999998E-3</v>
      </c>
    </row>
    <row r="309" spans="1:8">
      <c r="A309" s="227" t="s">
        <v>139</v>
      </c>
      <c r="B309" s="227" t="s">
        <v>57</v>
      </c>
      <c r="C309" s="227" t="s">
        <v>79</v>
      </c>
      <c r="D309" s="229">
        <v>12272</v>
      </c>
      <c r="E309" s="231">
        <v>5.0071600000000001E-3</v>
      </c>
      <c r="F309" s="231">
        <v>1.05229831E-3</v>
      </c>
      <c r="G309" s="231">
        <v>8.4730082999999999E-4</v>
      </c>
      <c r="H309" s="231">
        <v>3.1075603699999999E-3</v>
      </c>
    </row>
    <row r="310" spans="1:8">
      <c r="A310" s="227" t="s">
        <v>139</v>
      </c>
      <c r="B310" s="227" t="s">
        <v>59</v>
      </c>
      <c r="C310" s="227" t="s">
        <v>79</v>
      </c>
      <c r="D310" s="229">
        <v>6599</v>
      </c>
      <c r="E310" s="231">
        <v>4.7257350699999997E-3</v>
      </c>
      <c r="F310" s="231">
        <v>1.0026085299999999E-3</v>
      </c>
      <c r="G310" s="231">
        <v>8.0023324000000004E-4</v>
      </c>
      <c r="H310" s="231">
        <v>2.92289282E-3</v>
      </c>
    </row>
    <row r="311" spans="1:8">
      <c r="A311" s="227" t="s">
        <v>139</v>
      </c>
      <c r="B311" s="227" t="s">
        <v>60</v>
      </c>
      <c r="C311" s="227" t="s">
        <v>79</v>
      </c>
      <c r="D311" s="229">
        <v>2940</v>
      </c>
      <c r="E311" s="231">
        <v>4.93119701E-3</v>
      </c>
      <c r="F311" s="231">
        <v>1.11997252E-3</v>
      </c>
      <c r="G311" s="231">
        <v>8.3534872000000002E-4</v>
      </c>
      <c r="H311" s="231">
        <v>2.9758752999999999E-3</v>
      </c>
    </row>
    <row r="312" spans="1:8">
      <c r="A312" s="227" t="s">
        <v>139</v>
      </c>
      <c r="B312" s="227" t="s">
        <v>61</v>
      </c>
      <c r="C312" s="227" t="s">
        <v>79</v>
      </c>
      <c r="D312" s="229">
        <v>688</v>
      </c>
      <c r="E312" s="231">
        <v>5.7294355999999999E-3</v>
      </c>
      <c r="F312" s="231">
        <v>1.2554671599999999E-3</v>
      </c>
      <c r="G312" s="231">
        <v>8.8566876000000004E-4</v>
      </c>
      <c r="H312" s="231">
        <v>3.5882991699999998E-3</v>
      </c>
    </row>
    <row r="313" spans="1:8">
      <c r="A313" s="227" t="s">
        <v>139</v>
      </c>
      <c r="B313" s="227" t="s">
        <v>62</v>
      </c>
      <c r="C313" s="227" t="s">
        <v>79</v>
      </c>
      <c r="D313" s="229">
        <v>2045</v>
      </c>
      <c r="E313" s="231">
        <v>5.7815016199999998E-3</v>
      </c>
      <c r="F313" s="231">
        <v>1.0469978600000001E-3</v>
      </c>
      <c r="G313" s="231">
        <v>1.0034578300000001E-3</v>
      </c>
      <c r="H313" s="231">
        <v>3.7310454400000001E-3</v>
      </c>
    </row>
    <row r="314" spans="1:8">
      <c r="A314" s="227" t="s">
        <v>139</v>
      </c>
      <c r="B314" s="227" t="s">
        <v>57</v>
      </c>
      <c r="C314" s="227" t="s">
        <v>80</v>
      </c>
      <c r="D314" s="229">
        <v>5461</v>
      </c>
      <c r="E314" s="231">
        <v>4.9015618399999997E-3</v>
      </c>
      <c r="F314" s="231">
        <v>9.7278363000000004E-4</v>
      </c>
      <c r="G314" s="231">
        <v>8.2680532000000003E-4</v>
      </c>
      <c r="H314" s="231">
        <v>3.1019724200000002E-3</v>
      </c>
    </row>
    <row r="315" spans="1:8">
      <c r="A315" s="227" t="s">
        <v>139</v>
      </c>
      <c r="B315" s="227" t="s">
        <v>59</v>
      </c>
      <c r="C315" s="227" t="s">
        <v>80</v>
      </c>
      <c r="D315" s="229">
        <v>2595</v>
      </c>
      <c r="E315" s="231">
        <v>4.5709428099999999E-3</v>
      </c>
      <c r="F315" s="231">
        <v>9.3464527000000001E-4</v>
      </c>
      <c r="G315" s="231">
        <v>7.7980243999999999E-4</v>
      </c>
      <c r="H315" s="231">
        <v>2.8564946199999999E-3</v>
      </c>
    </row>
    <row r="316" spans="1:8">
      <c r="A316" s="227" t="s">
        <v>139</v>
      </c>
      <c r="B316" s="227" t="s">
        <v>60</v>
      </c>
      <c r="C316" s="227" t="s">
        <v>80</v>
      </c>
      <c r="D316" s="229">
        <v>1332</v>
      </c>
      <c r="E316" s="231">
        <v>4.7724110599999996E-3</v>
      </c>
      <c r="F316" s="231">
        <v>9.7823494000000006E-4</v>
      </c>
      <c r="G316" s="231">
        <v>8.1597199000000003E-4</v>
      </c>
      <c r="H316" s="231">
        <v>2.97820366E-3</v>
      </c>
    </row>
    <row r="317" spans="1:8">
      <c r="A317" s="227" t="s">
        <v>139</v>
      </c>
      <c r="B317" s="227" t="s">
        <v>61</v>
      </c>
      <c r="C317" s="227" t="s">
        <v>80</v>
      </c>
      <c r="D317" s="229">
        <v>386</v>
      </c>
      <c r="E317" s="231">
        <v>6.1775868299999998E-3</v>
      </c>
      <c r="F317" s="231">
        <v>1.2195953299999999E-3</v>
      </c>
      <c r="G317" s="231">
        <v>8.8244794999999996E-4</v>
      </c>
      <c r="H317" s="231">
        <v>4.0755430799999997E-3</v>
      </c>
    </row>
    <row r="318" spans="1:8">
      <c r="A318" s="227" t="s">
        <v>139</v>
      </c>
      <c r="B318" s="227" t="s">
        <v>62</v>
      </c>
      <c r="C318" s="227" t="s">
        <v>80</v>
      </c>
      <c r="D318" s="229">
        <v>1148</v>
      </c>
      <c r="E318" s="231">
        <v>5.3697148099999996E-3</v>
      </c>
      <c r="F318" s="231">
        <v>9.6968133E-4</v>
      </c>
      <c r="G318" s="231">
        <v>9.2691371E-4</v>
      </c>
      <c r="H318" s="231">
        <v>3.47311927E-3</v>
      </c>
    </row>
    <row r="319" spans="1:8">
      <c r="A319" s="227" t="s">
        <v>139</v>
      </c>
      <c r="B319" s="227" t="s">
        <v>57</v>
      </c>
      <c r="C319" s="227" t="s">
        <v>119</v>
      </c>
      <c r="D319" s="229">
        <v>2415</v>
      </c>
      <c r="E319" s="231">
        <v>5.4421293799999998E-3</v>
      </c>
      <c r="F319" s="231">
        <v>7.3731860999999999E-4</v>
      </c>
      <c r="G319" s="231">
        <v>1.35958683E-3</v>
      </c>
      <c r="H319" s="231">
        <v>3.3452234799999999E-3</v>
      </c>
    </row>
    <row r="320" spans="1:8">
      <c r="A320" s="227" t="s">
        <v>139</v>
      </c>
      <c r="B320" s="227" t="s">
        <v>59</v>
      </c>
      <c r="C320" s="227" t="s">
        <v>119</v>
      </c>
      <c r="D320" s="229">
        <v>1044</v>
      </c>
      <c r="E320" s="231">
        <v>5.0715395099999996E-3</v>
      </c>
      <c r="F320" s="231">
        <v>6.2809284000000002E-4</v>
      </c>
      <c r="G320" s="231">
        <v>1.29629605E-3</v>
      </c>
      <c r="H320" s="231">
        <v>3.1471501499999999E-3</v>
      </c>
    </row>
    <row r="321" spans="1:8">
      <c r="A321" s="227" t="s">
        <v>139</v>
      </c>
      <c r="B321" s="227" t="s">
        <v>60</v>
      </c>
      <c r="C321" s="227" t="s">
        <v>119</v>
      </c>
      <c r="D321" s="229">
        <v>491</v>
      </c>
      <c r="E321" s="231">
        <v>5.24802911E-3</v>
      </c>
      <c r="F321" s="231">
        <v>7.8399595999999996E-4</v>
      </c>
      <c r="G321" s="231">
        <v>1.30704509E-3</v>
      </c>
      <c r="H321" s="231">
        <v>3.1569875799999998E-3</v>
      </c>
    </row>
    <row r="322" spans="1:8">
      <c r="A322" s="227" t="s">
        <v>139</v>
      </c>
      <c r="B322" s="227" t="s">
        <v>61</v>
      </c>
      <c r="C322" s="227" t="s">
        <v>119</v>
      </c>
      <c r="D322" s="229">
        <v>236</v>
      </c>
      <c r="E322" s="231">
        <v>6.4926139200000002E-3</v>
      </c>
      <c r="F322" s="231">
        <v>1.21885766E-3</v>
      </c>
      <c r="G322" s="231">
        <v>1.50698343E-3</v>
      </c>
      <c r="H322" s="231">
        <v>3.7667723700000001E-3</v>
      </c>
    </row>
    <row r="323" spans="1:8">
      <c r="A323" s="227" t="s">
        <v>139</v>
      </c>
      <c r="B323" s="227" t="s">
        <v>62</v>
      </c>
      <c r="C323" s="227" t="s">
        <v>119</v>
      </c>
      <c r="D323" s="229">
        <v>644</v>
      </c>
      <c r="E323" s="231">
        <v>5.8059255299999996E-3</v>
      </c>
      <c r="F323" s="231">
        <v>7.0233399000000003E-4</v>
      </c>
      <c r="G323" s="231">
        <v>1.4482327299999999E-3</v>
      </c>
      <c r="H323" s="231">
        <v>3.65535834E-3</v>
      </c>
    </row>
    <row r="324" spans="1:8">
      <c r="A324" s="227" t="s">
        <v>139</v>
      </c>
      <c r="B324" s="227" t="s">
        <v>57</v>
      </c>
      <c r="C324" s="227" t="s">
        <v>82</v>
      </c>
      <c r="D324" s="229">
        <v>1173</v>
      </c>
      <c r="E324" s="231">
        <v>6.54332804E-3</v>
      </c>
      <c r="F324" s="231">
        <v>5.9955258000000001E-4</v>
      </c>
      <c r="G324" s="231">
        <v>2.0432234500000002E-3</v>
      </c>
      <c r="H324" s="231">
        <v>3.90055152E-3</v>
      </c>
    </row>
    <row r="325" spans="1:8">
      <c r="A325" s="227" t="s">
        <v>139</v>
      </c>
      <c r="B325" s="227" t="s">
        <v>59</v>
      </c>
      <c r="C325" s="227" t="s">
        <v>82</v>
      </c>
      <c r="D325" s="229">
        <v>449</v>
      </c>
      <c r="E325" s="231">
        <v>5.9452845599999998E-3</v>
      </c>
      <c r="F325" s="231">
        <v>5.3320625999999998E-4</v>
      </c>
      <c r="G325" s="231">
        <v>1.88873914E-3</v>
      </c>
      <c r="H325" s="231">
        <v>3.52333865E-3</v>
      </c>
    </row>
    <row r="326" spans="1:8">
      <c r="A326" s="227" t="s">
        <v>139</v>
      </c>
      <c r="B326" s="227" t="s">
        <v>60</v>
      </c>
      <c r="C326" s="227" t="s">
        <v>82</v>
      </c>
      <c r="D326" s="229">
        <v>323</v>
      </c>
      <c r="E326" s="231">
        <v>6.2380315300000003E-3</v>
      </c>
      <c r="F326" s="231">
        <v>6.1579069000000002E-4</v>
      </c>
      <c r="G326" s="231">
        <v>2.0456367200000001E-3</v>
      </c>
      <c r="H326" s="231">
        <v>3.5766036299999999E-3</v>
      </c>
    </row>
    <row r="327" spans="1:8">
      <c r="A327" s="227" t="s">
        <v>139</v>
      </c>
      <c r="B327" s="227" t="s">
        <v>61</v>
      </c>
      <c r="C327" s="227" t="s">
        <v>82</v>
      </c>
      <c r="D327" s="229">
        <v>109</v>
      </c>
      <c r="E327" s="231">
        <v>7.8613444599999992E-3</v>
      </c>
      <c r="F327" s="231">
        <v>7.4392600000000001E-4</v>
      </c>
      <c r="G327" s="231">
        <v>2.2986745899999999E-3</v>
      </c>
      <c r="H327" s="231">
        <v>4.8187433899999996E-3</v>
      </c>
    </row>
    <row r="328" spans="1:8">
      <c r="A328" s="227" t="s">
        <v>139</v>
      </c>
      <c r="B328" s="227" t="s">
        <v>62</v>
      </c>
      <c r="C328" s="227" t="s">
        <v>82</v>
      </c>
      <c r="D328" s="229">
        <v>292</v>
      </c>
      <c r="E328" s="231">
        <v>7.3086311599999997E-3</v>
      </c>
      <c r="F328" s="231">
        <v>6.2971657999999996E-4</v>
      </c>
      <c r="G328" s="231">
        <v>2.1827432800000002E-3</v>
      </c>
      <c r="H328" s="231">
        <v>4.4961708000000001E-3</v>
      </c>
    </row>
    <row r="329" spans="1:8">
      <c r="A329" s="227" t="s">
        <v>139</v>
      </c>
      <c r="B329" s="227" t="s">
        <v>57</v>
      </c>
      <c r="C329" s="227" t="s">
        <v>83</v>
      </c>
      <c r="D329" s="229">
        <v>1444</v>
      </c>
      <c r="E329" s="231">
        <v>5.57872751E-3</v>
      </c>
      <c r="F329" s="231">
        <v>8.9781607999999996E-4</v>
      </c>
      <c r="G329" s="231">
        <v>1.41382421E-3</v>
      </c>
      <c r="H329" s="231">
        <v>3.2670867499999998E-3</v>
      </c>
    </row>
    <row r="330" spans="1:8">
      <c r="A330" s="227" t="s">
        <v>139</v>
      </c>
      <c r="B330" s="227" t="s">
        <v>59</v>
      </c>
      <c r="C330" s="227" t="s">
        <v>83</v>
      </c>
      <c r="D330" s="229">
        <v>533</v>
      </c>
      <c r="E330" s="231">
        <v>5.1890719099999998E-3</v>
      </c>
      <c r="F330" s="231">
        <v>7.4002390999999997E-4</v>
      </c>
      <c r="G330" s="231">
        <v>1.3488679900000001E-3</v>
      </c>
      <c r="H330" s="231">
        <v>3.1001795600000001E-3</v>
      </c>
    </row>
    <row r="331" spans="1:8">
      <c r="A331" s="227" t="s">
        <v>139</v>
      </c>
      <c r="B331" s="227" t="s">
        <v>60</v>
      </c>
      <c r="C331" s="227" t="s">
        <v>83</v>
      </c>
      <c r="D331" s="229">
        <v>321</v>
      </c>
      <c r="E331" s="231">
        <v>5.0401304300000003E-3</v>
      </c>
      <c r="F331" s="231">
        <v>8.485128E-4</v>
      </c>
      <c r="G331" s="231">
        <v>1.36321655E-3</v>
      </c>
      <c r="H331" s="231">
        <v>2.8284006000000002E-3</v>
      </c>
    </row>
    <row r="332" spans="1:8">
      <c r="A332" s="227" t="s">
        <v>139</v>
      </c>
      <c r="B332" s="227" t="s">
        <v>61</v>
      </c>
      <c r="C332" s="227" t="s">
        <v>83</v>
      </c>
      <c r="D332" s="229">
        <v>217</v>
      </c>
      <c r="E332" s="231">
        <v>6.5812743100000003E-3</v>
      </c>
      <c r="F332" s="231">
        <v>1.1857289700000001E-3</v>
      </c>
      <c r="G332" s="231">
        <v>1.5300176899999999E-3</v>
      </c>
      <c r="H332" s="231">
        <v>3.8655271599999999E-3</v>
      </c>
    </row>
    <row r="333" spans="1:8">
      <c r="A333" s="227" t="s">
        <v>139</v>
      </c>
      <c r="B333" s="227" t="s">
        <v>62</v>
      </c>
      <c r="C333" s="227" t="s">
        <v>83</v>
      </c>
      <c r="D333" s="229">
        <v>373</v>
      </c>
      <c r="E333" s="231">
        <v>6.0157876599999998E-3</v>
      </c>
      <c r="F333" s="231">
        <v>9.9822486000000006E-4</v>
      </c>
      <c r="G333" s="231">
        <v>1.48259831E-3</v>
      </c>
      <c r="H333" s="231">
        <v>3.5349640200000002E-3</v>
      </c>
    </row>
    <row r="334" spans="1:8">
      <c r="A334" s="227" t="s">
        <v>139</v>
      </c>
      <c r="B334" s="227" t="s">
        <v>57</v>
      </c>
      <c r="C334" s="227" t="s">
        <v>84</v>
      </c>
      <c r="D334" s="229">
        <v>1567</v>
      </c>
      <c r="E334" s="231">
        <v>5.5732820400000004E-3</v>
      </c>
      <c r="F334" s="231">
        <v>1.06598896E-3</v>
      </c>
      <c r="G334" s="231">
        <v>1.25169118E-3</v>
      </c>
      <c r="H334" s="231">
        <v>3.2556014E-3</v>
      </c>
    </row>
    <row r="335" spans="1:8">
      <c r="A335" s="227" t="s">
        <v>139</v>
      </c>
      <c r="B335" s="227" t="s">
        <v>59</v>
      </c>
      <c r="C335" s="227" t="s">
        <v>84</v>
      </c>
      <c r="D335" s="229">
        <v>626</v>
      </c>
      <c r="E335" s="231">
        <v>4.8566180599999998E-3</v>
      </c>
      <c r="F335" s="231">
        <v>9.5815188999999999E-4</v>
      </c>
      <c r="G335" s="231">
        <v>1.0046330799999999E-3</v>
      </c>
      <c r="H335" s="231">
        <v>2.8938325800000001E-3</v>
      </c>
    </row>
    <row r="336" spans="1:8">
      <c r="A336" s="227" t="s">
        <v>139</v>
      </c>
      <c r="B336" s="227" t="s">
        <v>60</v>
      </c>
      <c r="C336" s="227" t="s">
        <v>84</v>
      </c>
      <c r="D336" s="229">
        <v>418</v>
      </c>
      <c r="E336" s="231">
        <v>5.4735399999999998E-3</v>
      </c>
      <c r="F336" s="231">
        <v>1.0778561700000001E-3</v>
      </c>
      <c r="G336" s="231">
        <v>1.25135653E-3</v>
      </c>
      <c r="H336" s="231">
        <v>3.1443268000000001E-3</v>
      </c>
    </row>
    <row r="337" spans="1:8">
      <c r="A337" s="227" t="s">
        <v>139</v>
      </c>
      <c r="B337" s="227" t="s">
        <v>61</v>
      </c>
      <c r="C337" s="227" t="s">
        <v>84</v>
      </c>
      <c r="D337" s="229">
        <v>175</v>
      </c>
      <c r="E337" s="231">
        <v>6.6941135300000003E-3</v>
      </c>
      <c r="F337" s="231">
        <v>1.21719552E-3</v>
      </c>
      <c r="G337" s="231">
        <v>1.51706325E-3</v>
      </c>
      <c r="H337" s="231">
        <v>3.9598542600000003E-3</v>
      </c>
    </row>
    <row r="338" spans="1:8">
      <c r="A338" s="227" t="s">
        <v>139</v>
      </c>
      <c r="B338" s="227" t="s">
        <v>62</v>
      </c>
      <c r="C338" s="227" t="s">
        <v>84</v>
      </c>
      <c r="D338" s="229">
        <v>348</v>
      </c>
      <c r="E338" s="231">
        <v>6.4186220400000004E-3</v>
      </c>
      <c r="F338" s="231">
        <v>1.16967966E-3</v>
      </c>
      <c r="G338" s="231">
        <v>1.56306517E-3</v>
      </c>
      <c r="H338" s="231">
        <v>3.6858767299999999E-3</v>
      </c>
    </row>
    <row r="339" spans="1:8">
      <c r="A339" s="227" t="s">
        <v>139</v>
      </c>
      <c r="B339" s="227" t="s">
        <v>57</v>
      </c>
      <c r="C339" s="227" t="s">
        <v>86</v>
      </c>
      <c r="D339" s="229">
        <v>2</v>
      </c>
      <c r="E339" s="231">
        <v>5.0636569400000003E-3</v>
      </c>
      <c r="F339" s="231">
        <v>1.5046284E-4</v>
      </c>
      <c r="G339" s="231">
        <v>3.6574072799999999E-3</v>
      </c>
      <c r="H339" s="231">
        <v>1.2557867999999999E-3</v>
      </c>
    </row>
    <row r="340" spans="1:8">
      <c r="A340" s="227" t="s">
        <v>139</v>
      </c>
      <c r="B340" s="227" t="s">
        <v>59</v>
      </c>
      <c r="C340" s="227" t="s">
        <v>86</v>
      </c>
      <c r="D340" s="229">
        <v>2</v>
      </c>
      <c r="E340" s="231">
        <v>5.0636569400000003E-3</v>
      </c>
      <c r="F340" s="231">
        <v>1.5046284E-4</v>
      </c>
      <c r="G340" s="231">
        <v>3.6574072799999999E-3</v>
      </c>
      <c r="H340" s="231">
        <v>1.2557867999999999E-3</v>
      </c>
    </row>
    <row r="341" spans="1:8">
      <c r="A341" s="227" t="s">
        <v>139</v>
      </c>
      <c r="B341" s="227" t="s">
        <v>57</v>
      </c>
      <c r="C341" s="227" t="s">
        <v>87</v>
      </c>
      <c r="D341" s="229">
        <v>2189</v>
      </c>
      <c r="E341" s="231">
        <v>5.52283701E-3</v>
      </c>
      <c r="F341" s="231">
        <v>3.2232372000000001E-4</v>
      </c>
      <c r="G341" s="231">
        <v>1.34003855E-3</v>
      </c>
      <c r="H341" s="231">
        <v>3.8604742599999999E-3</v>
      </c>
    </row>
    <row r="342" spans="1:8">
      <c r="A342" s="227" t="s">
        <v>139</v>
      </c>
      <c r="B342" s="227" t="s">
        <v>59</v>
      </c>
      <c r="C342" s="227" t="s">
        <v>87</v>
      </c>
      <c r="D342" s="229">
        <v>761</v>
      </c>
      <c r="E342" s="231">
        <v>4.9809884800000002E-3</v>
      </c>
      <c r="F342" s="231">
        <v>2.8761778000000002E-4</v>
      </c>
      <c r="G342" s="231">
        <v>1.1371487300000001E-3</v>
      </c>
      <c r="H342" s="231">
        <v>3.5562214599999999E-3</v>
      </c>
    </row>
    <row r="343" spans="1:8">
      <c r="A343" s="227" t="s">
        <v>139</v>
      </c>
      <c r="B343" s="227" t="s">
        <v>60</v>
      </c>
      <c r="C343" s="227" t="s">
        <v>87</v>
      </c>
      <c r="D343" s="229">
        <v>507</v>
      </c>
      <c r="E343" s="231">
        <v>5.2731205099999998E-3</v>
      </c>
      <c r="F343" s="231">
        <v>3.0702091999999998E-4</v>
      </c>
      <c r="G343" s="231">
        <v>1.26805714E-3</v>
      </c>
      <c r="H343" s="231">
        <v>3.69804198E-3</v>
      </c>
    </row>
    <row r="344" spans="1:8">
      <c r="A344" s="227" t="s">
        <v>139</v>
      </c>
      <c r="B344" s="227" t="s">
        <v>61</v>
      </c>
      <c r="C344" s="227" t="s">
        <v>87</v>
      </c>
      <c r="D344" s="229">
        <v>203</v>
      </c>
      <c r="E344" s="231">
        <v>6.03106162E-3</v>
      </c>
      <c r="F344" s="231">
        <v>4.0286876000000002E-4</v>
      </c>
      <c r="G344" s="231">
        <v>1.50753715E-3</v>
      </c>
      <c r="H344" s="231">
        <v>4.1206551900000001E-3</v>
      </c>
    </row>
    <row r="345" spans="1:8">
      <c r="A345" s="227" t="s">
        <v>139</v>
      </c>
      <c r="B345" s="227" t="s">
        <v>62</v>
      </c>
      <c r="C345" s="227" t="s">
        <v>87</v>
      </c>
      <c r="D345" s="229">
        <v>718</v>
      </c>
      <c r="E345" s="231">
        <v>6.1297776900000002E-3</v>
      </c>
      <c r="F345" s="231">
        <v>3.4714138999999999E-4</v>
      </c>
      <c r="G345" s="231">
        <v>1.5585504E-3</v>
      </c>
      <c r="H345" s="231">
        <v>4.2240854299999998E-3</v>
      </c>
    </row>
    <row r="346" spans="1:8">
      <c r="A346" s="227" t="s">
        <v>139</v>
      </c>
      <c r="B346" s="227" t="s">
        <v>57</v>
      </c>
      <c r="C346" s="227" t="s">
        <v>88</v>
      </c>
      <c r="D346" s="229">
        <v>2503</v>
      </c>
      <c r="E346" s="231">
        <v>5.1047953000000002E-3</v>
      </c>
      <c r="F346" s="231">
        <v>8.6250178999999999E-4</v>
      </c>
      <c r="G346" s="231">
        <v>9.0969515999999998E-4</v>
      </c>
      <c r="H346" s="231">
        <v>3.3325978600000001E-3</v>
      </c>
    </row>
    <row r="347" spans="1:8">
      <c r="A347" s="227" t="s">
        <v>139</v>
      </c>
      <c r="B347" s="227" t="s">
        <v>59</v>
      </c>
      <c r="C347" s="227" t="s">
        <v>88</v>
      </c>
      <c r="D347" s="229">
        <v>1270</v>
      </c>
      <c r="E347" s="231">
        <v>4.6082036799999998E-3</v>
      </c>
      <c r="F347" s="231">
        <v>7.9195804999999996E-4</v>
      </c>
      <c r="G347" s="231">
        <v>8.1687421000000001E-4</v>
      </c>
      <c r="H347" s="231">
        <v>2.9993709300000001E-3</v>
      </c>
    </row>
    <row r="348" spans="1:8">
      <c r="A348" s="227" t="s">
        <v>139</v>
      </c>
      <c r="B348" s="227" t="s">
        <v>60</v>
      </c>
      <c r="C348" s="227" t="s">
        <v>88</v>
      </c>
      <c r="D348" s="229">
        <v>641</v>
      </c>
      <c r="E348" s="231">
        <v>5.2437053499999999E-3</v>
      </c>
      <c r="F348" s="231">
        <v>8.9275631000000004E-4</v>
      </c>
      <c r="G348" s="231">
        <v>9.3172174999999998E-4</v>
      </c>
      <c r="H348" s="231">
        <v>3.4192268099999998E-3</v>
      </c>
    </row>
    <row r="349" spans="1:8">
      <c r="A349" s="227" t="s">
        <v>139</v>
      </c>
      <c r="B349" s="227" t="s">
        <v>61</v>
      </c>
      <c r="C349" s="227" t="s">
        <v>88</v>
      </c>
      <c r="D349" s="229">
        <v>118</v>
      </c>
      <c r="E349" s="231">
        <v>6.1509335300000004E-3</v>
      </c>
      <c r="F349" s="231">
        <v>1.08619718E-3</v>
      </c>
      <c r="G349" s="231">
        <v>1.0389200400000001E-3</v>
      </c>
      <c r="H349" s="231">
        <v>4.0258158299999996E-3</v>
      </c>
    </row>
    <row r="350" spans="1:8">
      <c r="A350" s="227" t="s">
        <v>139</v>
      </c>
      <c r="B350" s="227" t="s">
        <v>62</v>
      </c>
      <c r="C350" s="227" t="s">
        <v>88</v>
      </c>
      <c r="D350" s="229">
        <v>474</v>
      </c>
      <c r="E350" s="231">
        <v>5.9870436200000002E-3</v>
      </c>
      <c r="F350" s="231">
        <v>9.5490969000000005E-4</v>
      </c>
      <c r="G350" s="231">
        <v>1.0964357400000001E-3</v>
      </c>
      <c r="H350" s="231">
        <v>3.9356977199999999E-3</v>
      </c>
    </row>
    <row r="351" spans="1:8">
      <c r="A351" s="227" t="s">
        <v>139</v>
      </c>
      <c r="B351" s="227" t="s">
        <v>57</v>
      </c>
      <c r="C351" s="227" t="s">
        <v>89</v>
      </c>
      <c r="D351" s="229">
        <v>1347</v>
      </c>
      <c r="E351" s="231">
        <v>5.8966510999999997E-3</v>
      </c>
      <c r="F351" s="231">
        <v>8.1622545999999996E-4</v>
      </c>
      <c r="G351" s="231">
        <v>1.55834958E-3</v>
      </c>
      <c r="H351" s="231">
        <v>3.5220755699999998E-3</v>
      </c>
    </row>
    <row r="352" spans="1:8">
      <c r="A352" s="227" t="s">
        <v>139</v>
      </c>
      <c r="B352" s="227" t="s">
        <v>59</v>
      </c>
      <c r="C352" s="227" t="s">
        <v>89</v>
      </c>
      <c r="D352" s="229">
        <v>535</v>
      </c>
      <c r="E352" s="231">
        <v>5.1813773900000002E-3</v>
      </c>
      <c r="F352" s="231">
        <v>6.7270225000000004E-4</v>
      </c>
      <c r="G352" s="231">
        <v>1.38942948E-3</v>
      </c>
      <c r="H352" s="231">
        <v>3.1192451799999998E-3</v>
      </c>
    </row>
    <row r="353" spans="1:8">
      <c r="A353" s="227" t="s">
        <v>139</v>
      </c>
      <c r="B353" s="227" t="s">
        <v>60</v>
      </c>
      <c r="C353" s="227" t="s">
        <v>89</v>
      </c>
      <c r="D353" s="229">
        <v>340</v>
      </c>
      <c r="E353" s="231">
        <v>5.72433254E-3</v>
      </c>
      <c r="F353" s="231">
        <v>7.7672224999999996E-4</v>
      </c>
      <c r="G353" s="231">
        <v>1.48025575E-3</v>
      </c>
      <c r="H353" s="231">
        <v>3.4673540599999999E-3</v>
      </c>
    </row>
    <row r="354" spans="1:8">
      <c r="A354" s="227" t="s">
        <v>139</v>
      </c>
      <c r="B354" s="227" t="s">
        <v>61</v>
      </c>
      <c r="C354" s="227" t="s">
        <v>89</v>
      </c>
      <c r="D354" s="229">
        <v>135</v>
      </c>
      <c r="E354" s="231">
        <v>7.2972391699999998E-3</v>
      </c>
      <c r="F354" s="231">
        <v>1.06421443E-3</v>
      </c>
      <c r="G354" s="231">
        <v>1.7355107299999999E-3</v>
      </c>
      <c r="H354" s="231">
        <v>4.4975134999999996E-3</v>
      </c>
    </row>
    <row r="355" spans="1:8">
      <c r="A355" s="227" t="s">
        <v>139</v>
      </c>
      <c r="B355" s="227" t="s">
        <v>62</v>
      </c>
      <c r="C355" s="227" t="s">
        <v>89</v>
      </c>
      <c r="D355" s="229">
        <v>337</v>
      </c>
      <c r="E355" s="231">
        <v>6.6449607599999997E-3</v>
      </c>
      <c r="F355" s="231">
        <v>9.8458599000000001E-4</v>
      </c>
      <c r="G355" s="231">
        <v>1.83433595E-3</v>
      </c>
      <c r="H355" s="231">
        <v>3.8260383199999999E-3</v>
      </c>
    </row>
    <row r="356" spans="1:8">
      <c r="A356" s="227" t="s">
        <v>139</v>
      </c>
      <c r="B356" s="227" t="s">
        <v>57</v>
      </c>
      <c r="C356" s="227" t="s">
        <v>90</v>
      </c>
      <c r="D356" s="229">
        <v>1189</v>
      </c>
      <c r="E356" s="231">
        <v>7.1946447399999997E-3</v>
      </c>
      <c r="F356" s="231">
        <v>5.9582609E-4</v>
      </c>
      <c r="G356" s="231">
        <v>2.1654613200000001E-3</v>
      </c>
      <c r="H356" s="231">
        <v>4.4333568400000004E-3</v>
      </c>
    </row>
    <row r="357" spans="1:8">
      <c r="A357" s="227" t="s">
        <v>139</v>
      </c>
      <c r="B357" s="227" t="s">
        <v>59</v>
      </c>
      <c r="C357" s="227" t="s">
        <v>90</v>
      </c>
      <c r="D357" s="229">
        <v>391</v>
      </c>
      <c r="E357" s="231">
        <v>6.2750127900000003E-3</v>
      </c>
      <c r="F357" s="231">
        <v>5.5759779000000005E-4</v>
      </c>
      <c r="G357" s="231">
        <v>1.8150572800000001E-3</v>
      </c>
      <c r="H357" s="231">
        <v>3.9023572E-3</v>
      </c>
    </row>
    <row r="358" spans="1:8">
      <c r="A358" s="227" t="s">
        <v>139</v>
      </c>
      <c r="B358" s="227" t="s">
        <v>60</v>
      </c>
      <c r="C358" s="227" t="s">
        <v>90</v>
      </c>
      <c r="D358" s="229">
        <v>332</v>
      </c>
      <c r="E358" s="231">
        <v>6.9356939500000003E-3</v>
      </c>
      <c r="F358" s="231">
        <v>6.1035786999999995E-4</v>
      </c>
      <c r="G358" s="231">
        <v>1.9973642300000001E-3</v>
      </c>
      <c r="H358" s="231">
        <v>4.3279713500000002E-3</v>
      </c>
    </row>
    <row r="359" spans="1:8">
      <c r="A359" s="227" t="s">
        <v>139</v>
      </c>
      <c r="B359" s="227" t="s">
        <v>61</v>
      </c>
      <c r="C359" s="227" t="s">
        <v>90</v>
      </c>
      <c r="D359" s="229">
        <v>175</v>
      </c>
      <c r="E359" s="231">
        <v>8.7749336100000006E-3</v>
      </c>
      <c r="F359" s="231">
        <v>6.2619024000000001E-4</v>
      </c>
      <c r="G359" s="231">
        <v>2.6009256999999998E-3</v>
      </c>
      <c r="H359" s="231">
        <v>5.5478172000000001E-3</v>
      </c>
    </row>
    <row r="360" spans="1:8">
      <c r="A360" s="227" t="s">
        <v>139</v>
      </c>
      <c r="B360" s="227" t="s">
        <v>62</v>
      </c>
      <c r="C360" s="227" t="s">
        <v>90</v>
      </c>
      <c r="D360" s="229">
        <v>291</v>
      </c>
      <c r="E360" s="231">
        <v>7.7753911299999999E-3</v>
      </c>
      <c r="F360" s="231">
        <v>6.1235181000000004E-4</v>
      </c>
      <c r="G360" s="231">
        <v>2.5661827900000001E-3</v>
      </c>
      <c r="H360" s="231">
        <v>4.5968560699999996E-3</v>
      </c>
    </row>
    <row r="361" spans="1:8">
      <c r="A361" s="227" t="s">
        <v>139</v>
      </c>
      <c r="B361" s="227" t="s">
        <v>57</v>
      </c>
      <c r="C361" s="227" t="s">
        <v>91</v>
      </c>
      <c r="D361" s="229">
        <v>2804</v>
      </c>
      <c r="E361" s="231">
        <v>4.7201828899999998E-3</v>
      </c>
      <c r="F361" s="231">
        <v>9.7542921000000002E-4</v>
      </c>
      <c r="G361" s="231">
        <v>1.0618673899999999E-3</v>
      </c>
      <c r="H361" s="231">
        <v>2.6828858100000001E-3</v>
      </c>
    </row>
    <row r="362" spans="1:8">
      <c r="A362" s="227" t="s">
        <v>139</v>
      </c>
      <c r="B362" s="227" t="s">
        <v>59</v>
      </c>
      <c r="C362" s="227" t="s">
        <v>91</v>
      </c>
      <c r="D362" s="229">
        <v>1362</v>
      </c>
      <c r="E362" s="231">
        <v>4.47651509E-3</v>
      </c>
      <c r="F362" s="231">
        <v>8.8528046000000001E-4</v>
      </c>
      <c r="G362" s="231">
        <v>1.0150001600000001E-3</v>
      </c>
      <c r="H362" s="231">
        <v>2.5762339799999998E-3</v>
      </c>
    </row>
    <row r="363" spans="1:8">
      <c r="A363" s="227" t="s">
        <v>139</v>
      </c>
      <c r="B363" s="227" t="s">
        <v>60</v>
      </c>
      <c r="C363" s="227" t="s">
        <v>91</v>
      </c>
      <c r="D363" s="229">
        <v>600</v>
      </c>
      <c r="E363" s="231">
        <v>4.4694441999999996E-3</v>
      </c>
      <c r="F363" s="231">
        <v>9.9762707999999996E-4</v>
      </c>
      <c r="G363" s="231">
        <v>1.0020252300000001E-3</v>
      </c>
      <c r="H363" s="231">
        <v>2.4697914199999999E-3</v>
      </c>
    </row>
    <row r="364" spans="1:8">
      <c r="A364" s="227" t="s">
        <v>139</v>
      </c>
      <c r="B364" s="227" t="s">
        <v>61</v>
      </c>
      <c r="C364" s="227" t="s">
        <v>91</v>
      </c>
      <c r="D364" s="229">
        <v>184</v>
      </c>
      <c r="E364" s="231">
        <v>5.9129048600000001E-3</v>
      </c>
      <c r="F364" s="231">
        <v>1.2845332600000001E-3</v>
      </c>
      <c r="G364" s="231">
        <v>1.0611662300000001E-3</v>
      </c>
      <c r="H364" s="231">
        <v>3.5672048899999999E-3</v>
      </c>
    </row>
    <row r="365" spans="1:8">
      <c r="A365" s="227" t="s">
        <v>139</v>
      </c>
      <c r="B365" s="227" t="s">
        <v>62</v>
      </c>
      <c r="C365" s="227" t="s">
        <v>91</v>
      </c>
      <c r="D365" s="229">
        <v>658</v>
      </c>
      <c r="E365" s="231">
        <v>5.1196630199999999E-3</v>
      </c>
      <c r="F365" s="231">
        <v>1.0553512799999999E-3</v>
      </c>
      <c r="G365" s="231">
        <v>1.21364168E-3</v>
      </c>
      <c r="H365" s="231">
        <v>2.8506695600000001E-3</v>
      </c>
    </row>
    <row r="366" spans="1:8">
      <c r="A366" s="227" t="s">
        <v>139</v>
      </c>
      <c r="B366" s="227" t="s">
        <v>57</v>
      </c>
      <c r="C366" s="227" t="s">
        <v>92</v>
      </c>
      <c r="D366" s="229">
        <v>1458</v>
      </c>
      <c r="E366" s="231">
        <v>6.15144548E-3</v>
      </c>
      <c r="F366" s="231">
        <v>6.9476173000000002E-4</v>
      </c>
      <c r="G366" s="231">
        <v>1.5360968999999999E-3</v>
      </c>
      <c r="H366" s="231">
        <v>3.9205863699999996E-3</v>
      </c>
    </row>
    <row r="367" spans="1:8">
      <c r="A367" s="227" t="s">
        <v>139</v>
      </c>
      <c r="B367" s="227" t="s">
        <v>59</v>
      </c>
      <c r="C367" s="227" t="s">
        <v>92</v>
      </c>
      <c r="D367" s="229">
        <v>518</v>
      </c>
      <c r="E367" s="231">
        <v>5.58252425E-3</v>
      </c>
      <c r="F367" s="231">
        <v>6.1331395999999995E-4</v>
      </c>
      <c r="G367" s="231">
        <v>1.3539429900000001E-3</v>
      </c>
      <c r="H367" s="231">
        <v>3.61526682E-3</v>
      </c>
    </row>
    <row r="368" spans="1:8">
      <c r="A368" s="227" t="s">
        <v>139</v>
      </c>
      <c r="B368" s="227" t="s">
        <v>60</v>
      </c>
      <c r="C368" s="227" t="s">
        <v>92</v>
      </c>
      <c r="D368" s="229">
        <v>334</v>
      </c>
      <c r="E368" s="231">
        <v>5.8021801200000001E-3</v>
      </c>
      <c r="F368" s="231">
        <v>6.5230625000000004E-4</v>
      </c>
      <c r="G368" s="231">
        <v>1.4459619899999999E-3</v>
      </c>
      <c r="H368" s="231">
        <v>3.70391139E-3</v>
      </c>
    </row>
    <row r="369" spans="1:8">
      <c r="A369" s="227" t="s">
        <v>139</v>
      </c>
      <c r="B369" s="227" t="s">
        <v>61</v>
      </c>
      <c r="C369" s="227" t="s">
        <v>92</v>
      </c>
      <c r="D369" s="229">
        <v>261</v>
      </c>
      <c r="E369" s="231">
        <v>7.0904726499999996E-3</v>
      </c>
      <c r="F369" s="231">
        <v>7.5524136999999996E-4</v>
      </c>
      <c r="G369" s="231">
        <v>1.7580616800000001E-3</v>
      </c>
      <c r="H369" s="231">
        <v>4.5771691200000002E-3</v>
      </c>
    </row>
    <row r="370" spans="1:8">
      <c r="A370" s="227" t="s">
        <v>139</v>
      </c>
      <c r="B370" s="227" t="s">
        <v>62</v>
      </c>
      <c r="C370" s="227" t="s">
        <v>92</v>
      </c>
      <c r="D370" s="229">
        <v>345</v>
      </c>
      <c r="E370" s="231">
        <v>6.6333867600000002E-3</v>
      </c>
      <c r="F370" s="231">
        <v>8.1239910000000003E-4</v>
      </c>
      <c r="G370" s="231">
        <v>1.7289315999999999E-3</v>
      </c>
      <c r="H370" s="231">
        <v>4.0920555700000001E-3</v>
      </c>
    </row>
    <row r="371" spans="1:8">
      <c r="A371" s="227" t="s">
        <v>139</v>
      </c>
      <c r="B371" s="227" t="s">
        <v>57</v>
      </c>
      <c r="C371" s="227" t="s">
        <v>93</v>
      </c>
      <c r="D371" s="229">
        <v>1214</v>
      </c>
      <c r="E371" s="231">
        <v>7.3459711400000001E-3</v>
      </c>
      <c r="F371" s="231">
        <v>1.0461187199999999E-3</v>
      </c>
      <c r="G371" s="231">
        <v>2.0469043100000001E-3</v>
      </c>
      <c r="H371" s="231">
        <v>4.2529476200000001E-3</v>
      </c>
    </row>
    <row r="372" spans="1:8">
      <c r="A372" s="227" t="s">
        <v>139</v>
      </c>
      <c r="B372" s="227" t="s">
        <v>59</v>
      </c>
      <c r="C372" s="227" t="s">
        <v>93</v>
      </c>
      <c r="D372" s="229">
        <v>424</v>
      </c>
      <c r="E372" s="231">
        <v>6.4640928300000004E-3</v>
      </c>
      <c r="F372" s="231">
        <v>8.5653583999999996E-4</v>
      </c>
      <c r="G372" s="231">
        <v>1.83902186E-3</v>
      </c>
      <c r="H372" s="231">
        <v>3.76853465E-3</v>
      </c>
    </row>
    <row r="373" spans="1:8">
      <c r="A373" s="227" t="s">
        <v>139</v>
      </c>
      <c r="B373" s="227" t="s">
        <v>60</v>
      </c>
      <c r="C373" s="227" t="s">
        <v>93</v>
      </c>
      <c r="D373" s="229">
        <v>334</v>
      </c>
      <c r="E373" s="231">
        <v>6.8209065400000003E-3</v>
      </c>
      <c r="F373" s="231">
        <v>9.5811824999999997E-4</v>
      </c>
      <c r="G373" s="231">
        <v>1.93758292E-3</v>
      </c>
      <c r="H373" s="231">
        <v>3.9252048999999997E-3</v>
      </c>
    </row>
    <row r="374" spans="1:8">
      <c r="A374" s="227" t="s">
        <v>139</v>
      </c>
      <c r="B374" s="227" t="s">
        <v>61</v>
      </c>
      <c r="C374" s="227" t="s">
        <v>93</v>
      </c>
      <c r="D374" s="229">
        <v>169</v>
      </c>
      <c r="E374" s="231">
        <v>8.8992984700000007E-3</v>
      </c>
      <c r="F374" s="231">
        <v>1.47052351E-3</v>
      </c>
      <c r="G374" s="231">
        <v>2.3906966900000002E-3</v>
      </c>
      <c r="H374" s="231">
        <v>5.0380777599999997E-3</v>
      </c>
    </row>
    <row r="375" spans="1:8">
      <c r="A375" s="227" t="s">
        <v>139</v>
      </c>
      <c r="B375" s="227" t="s">
        <v>62</v>
      </c>
      <c r="C375" s="227" t="s">
        <v>93</v>
      </c>
      <c r="D375" s="229">
        <v>287</v>
      </c>
      <c r="E375" s="231">
        <v>8.3451894700000001E-3</v>
      </c>
      <c r="F375" s="231">
        <v>1.1787002299999999E-3</v>
      </c>
      <c r="G375" s="231">
        <v>2.2788018400000001E-3</v>
      </c>
      <c r="H375" s="231">
        <v>4.8876868800000004E-3</v>
      </c>
    </row>
    <row r="376" spans="1:8">
      <c r="A376" s="227" t="s">
        <v>139</v>
      </c>
      <c r="B376" s="227" t="s">
        <v>57</v>
      </c>
      <c r="C376" s="227" t="s">
        <v>94</v>
      </c>
      <c r="D376" s="229">
        <v>1040</v>
      </c>
      <c r="E376" s="231">
        <v>6.4197046400000001E-3</v>
      </c>
      <c r="F376" s="231">
        <v>8.2796895E-4</v>
      </c>
      <c r="G376" s="231">
        <v>1.65616073E-3</v>
      </c>
      <c r="H376" s="231">
        <v>3.9355744699999997E-3</v>
      </c>
    </row>
    <row r="377" spans="1:8">
      <c r="A377" s="227" t="s">
        <v>139</v>
      </c>
      <c r="B377" s="227" t="s">
        <v>59</v>
      </c>
      <c r="C377" s="227" t="s">
        <v>94</v>
      </c>
      <c r="D377" s="229">
        <v>391</v>
      </c>
      <c r="E377" s="231">
        <v>5.7974268399999997E-3</v>
      </c>
      <c r="F377" s="231">
        <v>7.456839E-4</v>
      </c>
      <c r="G377" s="231">
        <v>1.42147959E-3</v>
      </c>
      <c r="H377" s="231">
        <v>3.63026286E-3</v>
      </c>
    </row>
    <row r="378" spans="1:8">
      <c r="A378" s="227" t="s">
        <v>139</v>
      </c>
      <c r="B378" s="227" t="s">
        <v>60</v>
      </c>
      <c r="C378" s="227" t="s">
        <v>94</v>
      </c>
      <c r="D378" s="229">
        <v>240</v>
      </c>
      <c r="E378" s="231">
        <v>6.3775557199999998E-3</v>
      </c>
      <c r="F378" s="231">
        <v>9.3190563999999995E-4</v>
      </c>
      <c r="G378" s="231">
        <v>1.6163191900000001E-3</v>
      </c>
      <c r="H378" s="231">
        <v>3.8293304099999998E-3</v>
      </c>
    </row>
    <row r="379" spans="1:8">
      <c r="A379" s="227" t="s">
        <v>139</v>
      </c>
      <c r="B379" s="227" t="s">
        <v>61</v>
      </c>
      <c r="C379" s="227" t="s">
        <v>94</v>
      </c>
      <c r="D379" s="229">
        <v>108</v>
      </c>
      <c r="E379" s="231">
        <v>7.2934882699999997E-3</v>
      </c>
      <c r="F379" s="231">
        <v>9.3321303999999996E-4</v>
      </c>
      <c r="G379" s="231">
        <v>1.8906462199999999E-3</v>
      </c>
      <c r="H379" s="231">
        <v>4.4696285500000002E-3</v>
      </c>
    </row>
    <row r="380" spans="1:8">
      <c r="A380" s="227" t="s">
        <v>139</v>
      </c>
      <c r="B380" s="227" t="s">
        <v>62</v>
      </c>
      <c r="C380" s="227" t="s">
        <v>94</v>
      </c>
      <c r="D380" s="229">
        <v>301</v>
      </c>
      <c r="E380" s="231">
        <v>6.9481356200000004E-3</v>
      </c>
      <c r="F380" s="231">
        <v>8.1422240999999996E-4</v>
      </c>
      <c r="G380" s="231">
        <v>1.90864533E-3</v>
      </c>
      <c r="H380" s="231">
        <v>4.2252673899999997E-3</v>
      </c>
    </row>
    <row r="381" spans="1:8">
      <c r="A381" s="227" t="s">
        <v>139</v>
      </c>
      <c r="B381" s="227" t="s">
        <v>57</v>
      </c>
      <c r="C381" s="227" t="s">
        <v>95</v>
      </c>
      <c r="D381" s="229">
        <v>582</v>
      </c>
      <c r="E381" s="231">
        <v>7.0081016200000002E-3</v>
      </c>
      <c r="F381" s="231">
        <v>6.3993467999999998E-4</v>
      </c>
      <c r="G381" s="231">
        <v>1.9201824E-3</v>
      </c>
      <c r="H381" s="231">
        <v>4.4479840400000002E-3</v>
      </c>
    </row>
    <row r="382" spans="1:8">
      <c r="A382" s="227" t="s">
        <v>139</v>
      </c>
      <c r="B382" s="227" t="s">
        <v>59</v>
      </c>
      <c r="C382" s="227" t="s">
        <v>95</v>
      </c>
      <c r="D382" s="229">
        <v>207</v>
      </c>
      <c r="E382" s="231">
        <v>6.6342366699999999E-3</v>
      </c>
      <c r="F382" s="231">
        <v>5.7048418000000005E-4</v>
      </c>
      <c r="G382" s="231">
        <v>1.75305263E-3</v>
      </c>
      <c r="H382" s="231">
        <v>4.3106993499999998E-3</v>
      </c>
    </row>
    <row r="383" spans="1:8">
      <c r="A383" s="227" t="s">
        <v>139</v>
      </c>
      <c r="B383" s="227" t="s">
        <v>60</v>
      </c>
      <c r="C383" s="227" t="s">
        <v>95</v>
      </c>
      <c r="D383" s="229">
        <v>154</v>
      </c>
      <c r="E383" s="231">
        <v>6.8832669500000004E-3</v>
      </c>
      <c r="F383" s="231">
        <v>5.6615235000000001E-4</v>
      </c>
      <c r="G383" s="231">
        <v>1.7880439000000001E-3</v>
      </c>
      <c r="H383" s="231">
        <v>4.5290702199999996E-3</v>
      </c>
    </row>
    <row r="384" spans="1:8">
      <c r="A384" s="227" t="s">
        <v>139</v>
      </c>
      <c r="B384" s="227" t="s">
        <v>61</v>
      </c>
      <c r="C384" s="227" t="s">
        <v>95</v>
      </c>
      <c r="D384" s="229">
        <v>56</v>
      </c>
      <c r="E384" s="231">
        <v>6.9053817100000001E-3</v>
      </c>
      <c r="F384" s="231">
        <v>7.5562141000000004E-4</v>
      </c>
      <c r="G384" s="231">
        <v>1.6739001999999999E-3</v>
      </c>
      <c r="H384" s="231">
        <v>4.47585955E-3</v>
      </c>
    </row>
    <row r="385" spans="1:8">
      <c r="A385" s="227" t="s">
        <v>139</v>
      </c>
      <c r="B385" s="227" t="s">
        <v>62</v>
      </c>
      <c r="C385" s="227" t="s">
        <v>95</v>
      </c>
      <c r="D385" s="229">
        <v>165</v>
      </c>
      <c r="E385" s="231">
        <v>7.6285070600000003E-3</v>
      </c>
      <c r="F385" s="231">
        <v>7.5666361000000003E-4</v>
      </c>
      <c r="G385" s="231">
        <v>2.33677025E-3</v>
      </c>
      <c r="H385" s="231">
        <v>4.5350727E-3</v>
      </c>
    </row>
    <row r="386" spans="1:8">
      <c r="A386" s="227" t="s">
        <v>139</v>
      </c>
      <c r="B386" s="227" t="s">
        <v>57</v>
      </c>
      <c r="C386" s="227" t="s">
        <v>96</v>
      </c>
      <c r="D386" s="229">
        <v>1898</v>
      </c>
      <c r="E386" s="231">
        <v>5.3823344799999997E-3</v>
      </c>
      <c r="F386" s="231">
        <v>6.2778656000000001E-4</v>
      </c>
      <c r="G386" s="231">
        <v>1.09496327E-3</v>
      </c>
      <c r="H386" s="231">
        <v>3.6595841700000002E-3</v>
      </c>
    </row>
    <row r="387" spans="1:8">
      <c r="A387" s="227" t="s">
        <v>139</v>
      </c>
      <c r="B387" s="227" t="s">
        <v>59</v>
      </c>
      <c r="C387" s="227" t="s">
        <v>96</v>
      </c>
      <c r="D387" s="229">
        <v>777</v>
      </c>
      <c r="E387" s="231">
        <v>4.8312297999999997E-3</v>
      </c>
      <c r="F387" s="231">
        <v>5.5044603E-4</v>
      </c>
      <c r="G387" s="231">
        <v>8.8455990999999998E-4</v>
      </c>
      <c r="H387" s="231">
        <v>3.3962233600000002E-3</v>
      </c>
    </row>
    <row r="388" spans="1:8">
      <c r="A388" s="227" t="s">
        <v>139</v>
      </c>
      <c r="B388" s="227" t="s">
        <v>60</v>
      </c>
      <c r="C388" s="227" t="s">
        <v>96</v>
      </c>
      <c r="D388" s="229">
        <v>493</v>
      </c>
      <c r="E388" s="231">
        <v>5.0084983800000003E-3</v>
      </c>
      <c r="F388" s="231">
        <v>6.2946034999999999E-4</v>
      </c>
      <c r="G388" s="231">
        <v>9.9666134999999993E-4</v>
      </c>
      <c r="H388" s="231">
        <v>3.3823761700000001E-3</v>
      </c>
    </row>
    <row r="389" spans="1:8">
      <c r="A389" s="227" t="s">
        <v>139</v>
      </c>
      <c r="B389" s="227" t="s">
        <v>61</v>
      </c>
      <c r="C389" s="227" t="s">
        <v>96</v>
      </c>
      <c r="D389" s="229">
        <v>145</v>
      </c>
      <c r="E389" s="231">
        <v>7.8403573799999994E-3</v>
      </c>
      <c r="F389" s="231">
        <v>1.0223496999999999E-3</v>
      </c>
      <c r="G389" s="231">
        <v>1.5476530300000001E-3</v>
      </c>
      <c r="H389" s="231">
        <v>5.2703541999999997E-3</v>
      </c>
    </row>
    <row r="390" spans="1:8">
      <c r="A390" s="227" t="s">
        <v>139</v>
      </c>
      <c r="B390" s="227" t="s">
        <v>62</v>
      </c>
      <c r="C390" s="227" t="s">
        <v>96</v>
      </c>
      <c r="D390" s="229">
        <v>483</v>
      </c>
      <c r="E390" s="231">
        <v>5.9125543899999997E-3</v>
      </c>
      <c r="F390" s="231">
        <v>6.3204486000000004E-4</v>
      </c>
      <c r="G390" s="231">
        <v>1.39787473E-3</v>
      </c>
      <c r="H390" s="231">
        <v>3.8826343400000002E-3</v>
      </c>
    </row>
    <row r="391" spans="1:8">
      <c r="A391" s="227" t="s">
        <v>139</v>
      </c>
      <c r="B391" s="227" t="s">
        <v>57</v>
      </c>
      <c r="C391" s="227" t="s">
        <v>97</v>
      </c>
      <c r="D391" s="229">
        <v>901</v>
      </c>
      <c r="E391" s="231">
        <v>6.8152025099999999E-3</v>
      </c>
      <c r="F391" s="231">
        <v>7.8837275999999996E-4</v>
      </c>
      <c r="G391" s="231">
        <v>2.1972882600000002E-3</v>
      </c>
      <c r="H391" s="231">
        <v>3.8295410000000001E-3</v>
      </c>
    </row>
    <row r="392" spans="1:8">
      <c r="A392" s="227" t="s">
        <v>139</v>
      </c>
      <c r="B392" s="227" t="s">
        <v>59</v>
      </c>
      <c r="C392" s="227" t="s">
        <v>97</v>
      </c>
      <c r="D392" s="229">
        <v>339</v>
      </c>
      <c r="E392" s="231">
        <v>6.3485671699999996E-3</v>
      </c>
      <c r="F392" s="231">
        <v>6.5562496999999997E-4</v>
      </c>
      <c r="G392" s="231">
        <v>2.0138203700000002E-3</v>
      </c>
      <c r="H392" s="231">
        <v>3.6791213499999999E-3</v>
      </c>
    </row>
    <row r="393" spans="1:8">
      <c r="A393" s="227" t="s">
        <v>139</v>
      </c>
      <c r="B393" s="227" t="s">
        <v>60</v>
      </c>
      <c r="C393" s="227" t="s">
        <v>97</v>
      </c>
      <c r="D393" s="229">
        <v>223</v>
      </c>
      <c r="E393" s="231">
        <v>6.1323386400000002E-3</v>
      </c>
      <c r="F393" s="231">
        <v>8.3198365000000001E-4</v>
      </c>
      <c r="G393" s="231">
        <v>2.1199237500000002E-3</v>
      </c>
      <c r="H393" s="231">
        <v>3.1804307399999998E-3</v>
      </c>
    </row>
    <row r="394" spans="1:8">
      <c r="A394" s="227" t="s">
        <v>139</v>
      </c>
      <c r="B394" s="227" t="s">
        <v>61</v>
      </c>
      <c r="C394" s="227" t="s">
        <v>97</v>
      </c>
      <c r="D394" s="229">
        <v>103</v>
      </c>
      <c r="E394" s="231">
        <v>7.5504537000000002E-3</v>
      </c>
      <c r="F394" s="231">
        <v>8.1467971999999995E-4</v>
      </c>
      <c r="G394" s="231">
        <v>2.37695501E-3</v>
      </c>
      <c r="H394" s="231">
        <v>4.3588185200000001E-3</v>
      </c>
    </row>
    <row r="395" spans="1:8">
      <c r="A395" s="227" t="s">
        <v>139</v>
      </c>
      <c r="B395" s="227" t="s">
        <v>62</v>
      </c>
      <c r="C395" s="227" t="s">
        <v>97</v>
      </c>
      <c r="D395" s="229">
        <v>236</v>
      </c>
      <c r="E395" s="231">
        <v>7.8098514500000004E-3</v>
      </c>
      <c r="F395" s="231">
        <v>9.2636707000000003E-4</v>
      </c>
      <c r="G395" s="231">
        <v>2.4555180400000001E-3</v>
      </c>
      <c r="H395" s="231">
        <v>4.4279658499999999E-3</v>
      </c>
    </row>
    <row r="396" spans="1:8">
      <c r="A396" s="227" t="s">
        <v>139</v>
      </c>
      <c r="B396" s="227" t="s">
        <v>57</v>
      </c>
      <c r="C396" s="227" t="s">
        <v>98</v>
      </c>
      <c r="D396" s="229">
        <v>810</v>
      </c>
      <c r="E396" s="231">
        <v>6.8589246599999997E-3</v>
      </c>
      <c r="F396" s="231">
        <v>7.2949506999999997E-4</v>
      </c>
      <c r="G396" s="231">
        <v>2.0916207199999999E-3</v>
      </c>
      <c r="H396" s="231">
        <v>4.0378084300000004E-3</v>
      </c>
    </row>
    <row r="397" spans="1:8">
      <c r="A397" s="227" t="s">
        <v>139</v>
      </c>
      <c r="B397" s="227" t="s">
        <v>59</v>
      </c>
      <c r="C397" s="227" t="s">
        <v>98</v>
      </c>
      <c r="D397" s="229">
        <v>268</v>
      </c>
      <c r="E397" s="231">
        <v>6.7949745400000001E-3</v>
      </c>
      <c r="F397" s="231">
        <v>6.7911287000000005E-4</v>
      </c>
      <c r="G397" s="231">
        <v>1.8870057199999999E-3</v>
      </c>
      <c r="H397" s="231">
        <v>4.2288555099999998E-3</v>
      </c>
    </row>
    <row r="398" spans="1:8">
      <c r="A398" s="227" t="s">
        <v>139</v>
      </c>
      <c r="B398" s="227" t="s">
        <v>60</v>
      </c>
      <c r="C398" s="227" t="s">
        <v>98</v>
      </c>
      <c r="D398" s="229">
        <v>178</v>
      </c>
      <c r="E398" s="231">
        <v>6.5217954200000004E-3</v>
      </c>
      <c r="F398" s="231">
        <v>6.4171062999999996E-4</v>
      </c>
      <c r="G398" s="231">
        <v>2.1084969800000001E-3</v>
      </c>
      <c r="H398" s="231">
        <v>3.77158739E-3</v>
      </c>
    </row>
    <row r="399" spans="1:8">
      <c r="A399" s="227" t="s">
        <v>139</v>
      </c>
      <c r="B399" s="227" t="s">
        <v>61</v>
      </c>
      <c r="C399" s="227" t="s">
        <v>98</v>
      </c>
      <c r="D399" s="229">
        <v>167</v>
      </c>
      <c r="E399" s="231">
        <v>7.1918660199999998E-3</v>
      </c>
      <c r="F399" s="231">
        <v>8.8656E-4</v>
      </c>
      <c r="G399" s="231">
        <v>2.2008758099999999E-3</v>
      </c>
      <c r="H399" s="231">
        <v>4.1044298199999999E-3</v>
      </c>
    </row>
    <row r="400" spans="1:8">
      <c r="A400" s="227" t="s">
        <v>139</v>
      </c>
      <c r="B400" s="227" t="s">
        <v>62</v>
      </c>
      <c r="C400" s="227" t="s">
        <v>98</v>
      </c>
      <c r="D400" s="229">
        <v>197</v>
      </c>
      <c r="E400" s="231">
        <v>6.9682973800000002E-3</v>
      </c>
      <c r="F400" s="231">
        <v>7.4420683999999997E-4</v>
      </c>
      <c r="G400" s="231">
        <v>2.2621143599999998E-3</v>
      </c>
      <c r="H400" s="231">
        <v>3.9619757200000001E-3</v>
      </c>
    </row>
    <row r="401" spans="1:8">
      <c r="A401" s="227" t="s">
        <v>139</v>
      </c>
      <c r="B401" s="227" t="s">
        <v>57</v>
      </c>
      <c r="C401" s="227" t="s">
        <v>99</v>
      </c>
      <c r="D401" s="229">
        <v>2268</v>
      </c>
      <c r="E401" s="231">
        <v>5.4646927099999999E-3</v>
      </c>
      <c r="F401" s="231">
        <v>9.2586955000000003E-4</v>
      </c>
      <c r="G401" s="231">
        <v>8.4229431999999996E-4</v>
      </c>
      <c r="H401" s="231">
        <v>3.69652835E-3</v>
      </c>
    </row>
    <row r="402" spans="1:8">
      <c r="A402" s="227" t="s">
        <v>139</v>
      </c>
      <c r="B402" s="227" t="s">
        <v>59</v>
      </c>
      <c r="C402" s="227" t="s">
        <v>99</v>
      </c>
      <c r="D402" s="229">
        <v>799</v>
      </c>
      <c r="E402" s="231">
        <v>4.9604537900000004E-3</v>
      </c>
      <c r="F402" s="231">
        <v>9.0303827999999996E-4</v>
      </c>
      <c r="G402" s="231">
        <v>6.7458431000000005E-4</v>
      </c>
      <c r="H402" s="231">
        <v>3.38283073E-3</v>
      </c>
    </row>
    <row r="403" spans="1:8">
      <c r="A403" s="227" t="s">
        <v>139</v>
      </c>
      <c r="B403" s="227" t="s">
        <v>60</v>
      </c>
      <c r="C403" s="227" t="s">
        <v>99</v>
      </c>
      <c r="D403" s="229">
        <v>520</v>
      </c>
      <c r="E403" s="231">
        <v>5.3977917900000002E-3</v>
      </c>
      <c r="F403" s="231">
        <v>9.5726473E-4</v>
      </c>
      <c r="G403" s="231">
        <v>7.9126578000000001E-4</v>
      </c>
      <c r="H403" s="231">
        <v>3.64926079E-3</v>
      </c>
    </row>
    <row r="404" spans="1:8">
      <c r="A404" s="227" t="s">
        <v>139</v>
      </c>
      <c r="B404" s="227" t="s">
        <v>61</v>
      </c>
      <c r="C404" s="227" t="s">
        <v>99</v>
      </c>
      <c r="D404" s="229">
        <v>207</v>
      </c>
      <c r="E404" s="231">
        <v>6.4214861799999998E-3</v>
      </c>
      <c r="F404" s="231">
        <v>1.0715241800000001E-3</v>
      </c>
      <c r="G404" s="231">
        <v>1.0676661599999999E-3</v>
      </c>
      <c r="H404" s="231">
        <v>4.2822953499999997E-3</v>
      </c>
    </row>
    <row r="405" spans="1:8">
      <c r="A405" s="227" t="s">
        <v>139</v>
      </c>
      <c r="B405" s="227" t="s">
        <v>62</v>
      </c>
      <c r="C405" s="227" t="s">
        <v>99</v>
      </c>
      <c r="D405" s="229">
        <v>742</v>
      </c>
      <c r="E405" s="231">
        <v>5.7876295300000003E-3</v>
      </c>
      <c r="F405" s="231">
        <v>8.8781859999999995E-4</v>
      </c>
      <c r="G405" s="231">
        <v>9.9577569000000002E-4</v>
      </c>
      <c r="H405" s="231">
        <v>3.9040347800000002E-3</v>
      </c>
    </row>
    <row r="406" spans="1:8">
      <c r="A406" s="227" t="s">
        <v>139</v>
      </c>
      <c r="B406" s="227" t="s">
        <v>57</v>
      </c>
      <c r="C406" s="227" t="s">
        <v>100</v>
      </c>
      <c r="D406" s="229">
        <v>1526</v>
      </c>
      <c r="E406" s="231">
        <v>6.2358545099999996E-3</v>
      </c>
      <c r="F406" s="231">
        <v>6.3252366999999999E-4</v>
      </c>
      <c r="G406" s="231">
        <v>1.60777214E-3</v>
      </c>
      <c r="H406" s="231">
        <v>3.9955582199999997E-3</v>
      </c>
    </row>
    <row r="407" spans="1:8">
      <c r="A407" s="227" t="s">
        <v>139</v>
      </c>
      <c r="B407" s="227" t="s">
        <v>59</v>
      </c>
      <c r="C407" s="227" t="s">
        <v>100</v>
      </c>
      <c r="D407" s="229">
        <v>639</v>
      </c>
      <c r="E407" s="231">
        <v>5.6848806499999998E-3</v>
      </c>
      <c r="F407" s="231">
        <v>5.0848018E-4</v>
      </c>
      <c r="G407" s="231">
        <v>1.4981450199999999E-3</v>
      </c>
      <c r="H407" s="231">
        <v>3.6782549900000001E-3</v>
      </c>
    </row>
    <row r="408" spans="1:8">
      <c r="A408" s="227" t="s">
        <v>139</v>
      </c>
      <c r="B408" s="227" t="s">
        <v>60</v>
      </c>
      <c r="C408" s="227" t="s">
        <v>100</v>
      </c>
      <c r="D408" s="229">
        <v>411</v>
      </c>
      <c r="E408" s="231">
        <v>5.9919063500000003E-3</v>
      </c>
      <c r="F408" s="231">
        <v>6.4617665000000005E-4</v>
      </c>
      <c r="G408" s="231">
        <v>1.55712106E-3</v>
      </c>
      <c r="H408" s="231">
        <v>3.78860816E-3</v>
      </c>
    </row>
    <row r="409" spans="1:8">
      <c r="A409" s="227" t="s">
        <v>139</v>
      </c>
      <c r="B409" s="227" t="s">
        <v>61</v>
      </c>
      <c r="C409" s="227" t="s">
        <v>100</v>
      </c>
      <c r="D409" s="229">
        <v>104</v>
      </c>
      <c r="E409" s="231">
        <v>7.8300834599999997E-3</v>
      </c>
      <c r="F409" s="231">
        <v>9.4005943000000005E-4</v>
      </c>
      <c r="G409" s="231">
        <v>1.9728229500000001E-3</v>
      </c>
      <c r="H409" s="231">
        <v>4.9172005800000003E-3</v>
      </c>
    </row>
    <row r="410" spans="1:8">
      <c r="A410" s="227" t="s">
        <v>139</v>
      </c>
      <c r="B410" s="227" t="s">
        <v>62</v>
      </c>
      <c r="C410" s="227" t="s">
        <v>100</v>
      </c>
      <c r="D410" s="229">
        <v>372</v>
      </c>
      <c r="E410" s="231">
        <v>7.0061103599999997E-3</v>
      </c>
      <c r="F410" s="231">
        <v>7.4453631000000002E-4</v>
      </c>
      <c r="G410" s="231">
        <v>1.74998732E-3</v>
      </c>
      <c r="H410" s="231">
        <v>4.5115862700000004E-3</v>
      </c>
    </row>
    <row r="411" spans="1:8">
      <c r="A411" s="227" t="s">
        <v>139</v>
      </c>
      <c r="B411" s="227" t="s">
        <v>57</v>
      </c>
      <c r="C411" s="227" t="s">
        <v>101</v>
      </c>
      <c r="D411" s="229">
        <v>1054</v>
      </c>
      <c r="E411" s="231">
        <v>6.9812418500000001E-3</v>
      </c>
      <c r="F411" s="231">
        <v>7.9543732999999995E-4</v>
      </c>
      <c r="G411" s="231">
        <v>2.4422941099999998E-3</v>
      </c>
      <c r="H411" s="231">
        <v>3.7435099300000001E-3</v>
      </c>
    </row>
    <row r="412" spans="1:8">
      <c r="A412" s="227" t="s">
        <v>139</v>
      </c>
      <c r="B412" s="227" t="s">
        <v>59</v>
      </c>
      <c r="C412" s="227" t="s">
        <v>101</v>
      </c>
      <c r="D412" s="229">
        <v>374</v>
      </c>
      <c r="E412" s="231">
        <v>6.5830174300000001E-3</v>
      </c>
      <c r="F412" s="231">
        <v>7.2978536000000002E-4</v>
      </c>
      <c r="G412" s="231">
        <v>2.2749861499999999E-3</v>
      </c>
      <c r="H412" s="231">
        <v>3.5782454600000002E-3</v>
      </c>
    </row>
    <row r="413" spans="1:8">
      <c r="A413" s="227" t="s">
        <v>139</v>
      </c>
      <c r="B413" s="227" t="s">
        <v>60</v>
      </c>
      <c r="C413" s="227" t="s">
        <v>101</v>
      </c>
      <c r="D413" s="229">
        <v>277</v>
      </c>
      <c r="E413" s="231">
        <v>6.9670073800000001E-3</v>
      </c>
      <c r="F413" s="231">
        <v>7.8590862E-4</v>
      </c>
      <c r="G413" s="231">
        <v>2.3387566100000002E-3</v>
      </c>
      <c r="H413" s="231">
        <v>3.84234165E-3</v>
      </c>
    </row>
    <row r="414" spans="1:8">
      <c r="A414" s="227" t="s">
        <v>139</v>
      </c>
      <c r="B414" s="227" t="s">
        <v>61</v>
      </c>
      <c r="C414" s="227" t="s">
        <v>101</v>
      </c>
      <c r="D414" s="229">
        <v>85</v>
      </c>
      <c r="E414" s="231">
        <v>7.0559638300000003E-3</v>
      </c>
      <c r="F414" s="231">
        <v>8.9338210999999996E-4</v>
      </c>
      <c r="G414" s="231">
        <v>2.6711599000000001E-3</v>
      </c>
      <c r="H414" s="231">
        <v>3.4914213300000002E-3</v>
      </c>
    </row>
    <row r="415" spans="1:8">
      <c r="A415" s="227" t="s">
        <v>139</v>
      </c>
      <c r="B415" s="227" t="s">
        <v>62</v>
      </c>
      <c r="C415" s="227" t="s">
        <v>101</v>
      </c>
      <c r="D415" s="229">
        <v>318</v>
      </c>
      <c r="E415" s="231">
        <v>7.4420201899999998E-3</v>
      </c>
      <c r="F415" s="231">
        <v>8.5477062000000005E-4</v>
      </c>
      <c r="G415" s="231">
        <v>2.6680786200000001E-3</v>
      </c>
      <c r="H415" s="231">
        <v>3.9191704900000002E-3</v>
      </c>
    </row>
    <row r="416" spans="1:8">
      <c r="A416" s="227" t="s">
        <v>139</v>
      </c>
      <c r="B416" s="227" t="s">
        <v>57</v>
      </c>
      <c r="C416" s="227" t="s">
        <v>102</v>
      </c>
      <c r="D416" s="229">
        <v>1352</v>
      </c>
      <c r="E416" s="231">
        <v>6.0596439099999998E-3</v>
      </c>
      <c r="F416" s="231">
        <v>8.6778137000000002E-4</v>
      </c>
      <c r="G416" s="231">
        <v>9.5496359E-4</v>
      </c>
      <c r="H416" s="231">
        <v>4.2368984600000001E-3</v>
      </c>
    </row>
    <row r="417" spans="1:8">
      <c r="A417" s="227" t="s">
        <v>139</v>
      </c>
      <c r="B417" s="227" t="s">
        <v>59</v>
      </c>
      <c r="C417" s="227" t="s">
        <v>102</v>
      </c>
      <c r="D417" s="229">
        <v>570</v>
      </c>
      <c r="E417" s="231">
        <v>5.5466209400000001E-3</v>
      </c>
      <c r="F417" s="231">
        <v>7.0721629000000002E-4</v>
      </c>
      <c r="G417" s="231">
        <v>8.7189300999999996E-4</v>
      </c>
      <c r="H417" s="231">
        <v>3.9675111400000003E-3</v>
      </c>
    </row>
    <row r="418" spans="1:8">
      <c r="A418" s="227" t="s">
        <v>139</v>
      </c>
      <c r="B418" s="227" t="s">
        <v>60</v>
      </c>
      <c r="C418" s="227" t="s">
        <v>102</v>
      </c>
      <c r="D418" s="229">
        <v>350</v>
      </c>
      <c r="E418" s="231">
        <v>5.8820434200000001E-3</v>
      </c>
      <c r="F418" s="231">
        <v>9.5525771000000003E-4</v>
      </c>
      <c r="G418" s="231">
        <v>8.8455664000000004E-4</v>
      </c>
      <c r="H418" s="231">
        <v>4.0422285900000004E-3</v>
      </c>
    </row>
    <row r="419" spans="1:8">
      <c r="A419" s="227" t="s">
        <v>139</v>
      </c>
      <c r="B419" s="227" t="s">
        <v>61</v>
      </c>
      <c r="C419" s="227" t="s">
        <v>102</v>
      </c>
      <c r="D419" s="229">
        <v>101</v>
      </c>
      <c r="E419" s="231">
        <v>7.6772779100000004E-3</v>
      </c>
      <c r="F419" s="231">
        <v>1.06447078E-3</v>
      </c>
      <c r="G419" s="231">
        <v>1.2914830599999999E-3</v>
      </c>
      <c r="H419" s="231">
        <v>5.3213236000000004E-3</v>
      </c>
    </row>
    <row r="420" spans="1:8">
      <c r="A420" s="227" t="s">
        <v>139</v>
      </c>
      <c r="B420" s="227" t="s">
        <v>62</v>
      </c>
      <c r="C420" s="227" t="s">
        <v>102</v>
      </c>
      <c r="D420" s="229">
        <v>331</v>
      </c>
      <c r="E420" s="231">
        <v>6.6372941399999996E-3</v>
      </c>
      <c r="F420" s="231">
        <v>9.9176851999999995E-4</v>
      </c>
      <c r="G420" s="231">
        <v>1.06977989E-3</v>
      </c>
      <c r="H420" s="231">
        <v>4.5757452499999999E-3</v>
      </c>
    </row>
    <row r="421" spans="1:8">
      <c r="A421" s="227" t="s">
        <v>139</v>
      </c>
      <c r="B421" s="227" t="s">
        <v>57</v>
      </c>
      <c r="C421" s="227" t="s">
        <v>103</v>
      </c>
      <c r="D421" s="229">
        <v>1851</v>
      </c>
      <c r="E421" s="231">
        <v>3.82421515E-3</v>
      </c>
      <c r="F421" s="231">
        <v>3.0874179000000001E-4</v>
      </c>
      <c r="G421" s="231">
        <v>8.0358190999999999E-4</v>
      </c>
      <c r="H421" s="231">
        <v>2.7118909800000002E-3</v>
      </c>
    </row>
    <row r="422" spans="1:8">
      <c r="A422" s="227" t="s">
        <v>139</v>
      </c>
      <c r="B422" s="227" t="s">
        <v>59</v>
      </c>
      <c r="C422" s="227" t="s">
        <v>103</v>
      </c>
      <c r="D422" s="229">
        <v>723</v>
      </c>
      <c r="E422" s="231">
        <v>3.67058208E-3</v>
      </c>
      <c r="F422" s="231">
        <v>2.9605913999999997E-4</v>
      </c>
      <c r="G422" s="231">
        <v>7.3515357E-4</v>
      </c>
      <c r="H422" s="231">
        <v>2.6393688999999999E-3</v>
      </c>
    </row>
    <row r="423" spans="1:8">
      <c r="A423" s="227" t="s">
        <v>139</v>
      </c>
      <c r="B423" s="227" t="s">
        <v>60</v>
      </c>
      <c r="C423" s="227" t="s">
        <v>103</v>
      </c>
      <c r="D423" s="229">
        <v>452</v>
      </c>
      <c r="E423" s="231">
        <v>3.7216791400000002E-3</v>
      </c>
      <c r="F423" s="231">
        <v>3.0008067000000002E-4</v>
      </c>
      <c r="G423" s="231">
        <v>7.7213388999999996E-4</v>
      </c>
      <c r="H423" s="231">
        <v>2.64946407E-3</v>
      </c>
    </row>
    <row r="424" spans="1:8">
      <c r="A424" s="227" t="s">
        <v>139</v>
      </c>
      <c r="B424" s="227" t="s">
        <v>61</v>
      </c>
      <c r="C424" s="227" t="s">
        <v>103</v>
      </c>
      <c r="D424" s="229">
        <v>108</v>
      </c>
      <c r="E424" s="231">
        <v>4.1224063299999999E-3</v>
      </c>
      <c r="F424" s="231">
        <v>3.5933189999999999E-4</v>
      </c>
      <c r="G424" s="231">
        <v>8.2926072999999997E-4</v>
      </c>
      <c r="H424" s="231">
        <v>2.9338131800000001E-3</v>
      </c>
    </row>
    <row r="425" spans="1:8">
      <c r="A425" s="227" t="s">
        <v>139</v>
      </c>
      <c r="B425" s="227" t="s">
        <v>62</v>
      </c>
      <c r="C425" s="227" t="s">
        <v>103</v>
      </c>
      <c r="D425" s="229">
        <v>568</v>
      </c>
      <c r="E425" s="231">
        <v>4.0446699800000003E-3</v>
      </c>
      <c r="F425" s="231">
        <v>3.2215841E-4</v>
      </c>
      <c r="G425" s="231">
        <v>9.1082640999999998E-4</v>
      </c>
      <c r="H425" s="231">
        <v>2.8116846899999999E-3</v>
      </c>
    </row>
    <row r="426" spans="1:8">
      <c r="A426" s="227" t="s">
        <v>139</v>
      </c>
      <c r="B426" s="227" t="s">
        <v>57</v>
      </c>
      <c r="C426" s="227" t="s">
        <v>104</v>
      </c>
      <c r="D426" s="229">
        <v>848</v>
      </c>
      <c r="E426" s="231">
        <v>6.3638160400000003E-3</v>
      </c>
      <c r="F426" s="231">
        <v>3.0952436000000001E-4</v>
      </c>
      <c r="G426" s="231">
        <v>1.77412242E-3</v>
      </c>
      <c r="H426" s="231">
        <v>4.2801687800000003E-3</v>
      </c>
    </row>
    <row r="427" spans="1:8">
      <c r="A427" s="227" t="s">
        <v>139</v>
      </c>
      <c r="B427" s="227" t="s">
        <v>59</v>
      </c>
      <c r="C427" s="227" t="s">
        <v>104</v>
      </c>
      <c r="D427" s="229">
        <v>207</v>
      </c>
      <c r="E427" s="231">
        <v>5.5701487300000001E-3</v>
      </c>
      <c r="F427" s="231">
        <v>2.2242327999999999E-4</v>
      </c>
      <c r="G427" s="231">
        <v>1.4559847400000001E-3</v>
      </c>
      <c r="H427" s="231">
        <v>3.8917402400000002E-3</v>
      </c>
    </row>
    <row r="428" spans="1:8">
      <c r="A428" s="227" t="s">
        <v>139</v>
      </c>
      <c r="B428" s="227" t="s">
        <v>60</v>
      </c>
      <c r="C428" s="227" t="s">
        <v>104</v>
      </c>
      <c r="D428" s="229">
        <v>183</v>
      </c>
      <c r="E428" s="231">
        <v>5.8905709999999998E-3</v>
      </c>
      <c r="F428" s="231">
        <v>3.0446748999999999E-4</v>
      </c>
      <c r="G428" s="231">
        <v>1.65483937E-3</v>
      </c>
      <c r="H428" s="231">
        <v>3.9312636699999999E-3</v>
      </c>
    </row>
    <row r="429" spans="1:8">
      <c r="A429" s="227" t="s">
        <v>139</v>
      </c>
      <c r="B429" s="227" t="s">
        <v>61</v>
      </c>
      <c r="C429" s="227" t="s">
        <v>104</v>
      </c>
      <c r="D429" s="229">
        <v>153</v>
      </c>
      <c r="E429" s="231">
        <v>7.2899265499999999E-3</v>
      </c>
      <c r="F429" s="231">
        <v>3.3247073999999999E-4</v>
      </c>
      <c r="G429" s="231">
        <v>2.2068655300000002E-3</v>
      </c>
      <c r="H429" s="231">
        <v>4.7505898299999997E-3</v>
      </c>
    </row>
    <row r="430" spans="1:8">
      <c r="A430" s="227" t="s">
        <v>139</v>
      </c>
      <c r="B430" s="227" t="s">
        <v>62</v>
      </c>
      <c r="C430" s="227" t="s">
        <v>104</v>
      </c>
      <c r="D430" s="229">
        <v>305</v>
      </c>
      <c r="E430" s="231">
        <v>6.7218425100000001E-3</v>
      </c>
      <c r="F430" s="231">
        <v>3.6016215999999998E-4</v>
      </c>
      <c r="G430" s="231">
        <v>1.8445276899999999E-3</v>
      </c>
      <c r="H430" s="231">
        <v>4.5171521400000003E-3</v>
      </c>
    </row>
    <row r="431" spans="1:8">
      <c r="A431" s="227" t="s">
        <v>139</v>
      </c>
      <c r="B431" s="227" t="s">
        <v>57</v>
      </c>
      <c r="C431" s="227" t="s">
        <v>105</v>
      </c>
      <c r="D431" s="229">
        <v>4664</v>
      </c>
      <c r="E431" s="231">
        <v>4.7256961899999998E-3</v>
      </c>
      <c r="F431" s="231">
        <v>9.8700721000000006E-4</v>
      </c>
      <c r="G431" s="231">
        <v>8.5232212000000004E-4</v>
      </c>
      <c r="H431" s="231">
        <v>2.8863663699999998E-3</v>
      </c>
    </row>
    <row r="432" spans="1:8">
      <c r="A432" s="227" t="s">
        <v>139</v>
      </c>
      <c r="B432" s="227" t="s">
        <v>59</v>
      </c>
      <c r="C432" s="227" t="s">
        <v>105</v>
      </c>
      <c r="D432" s="229">
        <v>2209</v>
      </c>
      <c r="E432" s="231">
        <v>4.4677076199999997E-3</v>
      </c>
      <c r="F432" s="231">
        <v>8.9224088000000004E-4</v>
      </c>
      <c r="G432" s="231">
        <v>7.9541477E-4</v>
      </c>
      <c r="H432" s="231">
        <v>2.7800514800000002E-3</v>
      </c>
    </row>
    <row r="433" spans="1:8">
      <c r="A433" s="227" t="s">
        <v>139</v>
      </c>
      <c r="B433" s="227" t="s">
        <v>60</v>
      </c>
      <c r="C433" s="227" t="s">
        <v>105</v>
      </c>
      <c r="D433" s="229">
        <v>1127</v>
      </c>
      <c r="E433" s="231">
        <v>4.7319680200000004E-3</v>
      </c>
      <c r="F433" s="231">
        <v>1.0685527800000001E-3</v>
      </c>
      <c r="G433" s="231">
        <v>8.3925877000000002E-4</v>
      </c>
      <c r="H433" s="231">
        <v>2.824156E-3</v>
      </c>
    </row>
    <row r="434" spans="1:8">
      <c r="A434" s="227" t="s">
        <v>139</v>
      </c>
      <c r="B434" s="227" t="s">
        <v>61</v>
      </c>
      <c r="C434" s="227" t="s">
        <v>105</v>
      </c>
      <c r="D434" s="229">
        <v>228</v>
      </c>
      <c r="E434" s="231">
        <v>5.0104570400000001E-3</v>
      </c>
      <c r="F434" s="231">
        <v>1.07349513E-3</v>
      </c>
      <c r="G434" s="231">
        <v>9.1049358999999999E-4</v>
      </c>
      <c r="H434" s="231">
        <v>3.0264678399999998E-3</v>
      </c>
    </row>
    <row r="435" spans="1:8">
      <c r="A435" s="227" t="s">
        <v>139</v>
      </c>
      <c r="B435" s="227" t="s">
        <v>62</v>
      </c>
      <c r="C435" s="227" t="s">
        <v>105</v>
      </c>
      <c r="D435" s="229">
        <v>1100</v>
      </c>
      <c r="E435" s="231">
        <v>5.1783351900000002E-3</v>
      </c>
      <c r="F435" s="231">
        <v>1.07584151E-3</v>
      </c>
      <c r="G435" s="231">
        <v>9.6792906000000005E-4</v>
      </c>
      <c r="H435" s="231">
        <v>3.1345641400000001E-3</v>
      </c>
    </row>
    <row r="436" spans="1:8">
      <c r="A436" s="227" t="s">
        <v>139</v>
      </c>
      <c r="B436" s="227" t="s">
        <v>57</v>
      </c>
      <c r="C436" s="227" t="s">
        <v>106</v>
      </c>
      <c r="D436" s="229">
        <v>1126</v>
      </c>
      <c r="E436" s="231">
        <v>6.2888335600000001E-3</v>
      </c>
      <c r="F436" s="231">
        <v>1.0763989300000001E-3</v>
      </c>
      <c r="G436" s="231">
        <v>1.9457907400000001E-3</v>
      </c>
      <c r="H436" s="231">
        <v>3.2666433899999998E-3</v>
      </c>
    </row>
    <row r="437" spans="1:8">
      <c r="A437" s="227" t="s">
        <v>139</v>
      </c>
      <c r="B437" s="227" t="s">
        <v>59</v>
      </c>
      <c r="C437" s="227" t="s">
        <v>106</v>
      </c>
      <c r="D437" s="229">
        <v>453</v>
      </c>
      <c r="E437" s="231">
        <v>5.8051516299999998E-3</v>
      </c>
      <c r="F437" s="231">
        <v>8.8243987000000005E-4</v>
      </c>
      <c r="G437" s="231">
        <v>1.84709935E-3</v>
      </c>
      <c r="H437" s="231">
        <v>3.0756119100000001E-3</v>
      </c>
    </row>
    <row r="438" spans="1:8">
      <c r="A438" s="227" t="s">
        <v>139</v>
      </c>
      <c r="B438" s="227" t="s">
        <v>60</v>
      </c>
      <c r="C438" s="227" t="s">
        <v>106</v>
      </c>
      <c r="D438" s="229">
        <v>248</v>
      </c>
      <c r="E438" s="231">
        <v>6.2017433300000004E-3</v>
      </c>
      <c r="F438" s="231">
        <v>1.11087753E-3</v>
      </c>
      <c r="G438" s="231">
        <v>1.82310309E-3</v>
      </c>
      <c r="H438" s="231">
        <v>3.2677622399999999E-3</v>
      </c>
    </row>
    <row r="439" spans="1:8">
      <c r="A439" s="227" t="s">
        <v>139</v>
      </c>
      <c r="B439" s="227" t="s">
        <v>61</v>
      </c>
      <c r="C439" s="227" t="s">
        <v>106</v>
      </c>
      <c r="D439" s="229">
        <v>102</v>
      </c>
      <c r="E439" s="231">
        <v>7.1071620799999999E-3</v>
      </c>
      <c r="F439" s="231">
        <v>1.3349898E-3</v>
      </c>
      <c r="G439" s="231">
        <v>1.94138048E-3</v>
      </c>
      <c r="H439" s="231">
        <v>3.83079135E-3</v>
      </c>
    </row>
    <row r="440" spans="1:8">
      <c r="A440" s="227" t="s">
        <v>139</v>
      </c>
      <c r="B440" s="227" t="s">
        <v>62</v>
      </c>
      <c r="C440" s="227" t="s">
        <v>106</v>
      </c>
      <c r="D440" s="229">
        <v>323</v>
      </c>
      <c r="E440" s="231">
        <v>6.7756347299999997E-3</v>
      </c>
      <c r="F440" s="231">
        <v>1.2402890100000001E-3</v>
      </c>
      <c r="G440" s="231">
        <v>2.17979565E-3</v>
      </c>
      <c r="H440" s="231">
        <v>3.3555495700000001E-3</v>
      </c>
    </row>
    <row r="441" spans="1:8">
      <c r="A441" s="227" t="s">
        <v>139</v>
      </c>
      <c r="B441" s="227" t="s">
        <v>57</v>
      </c>
      <c r="C441" s="227" t="s">
        <v>107</v>
      </c>
      <c r="D441" s="229">
        <v>3790</v>
      </c>
      <c r="E441" s="231">
        <v>5.0614553399999998E-3</v>
      </c>
      <c r="F441" s="231">
        <v>6.7759003000000004E-4</v>
      </c>
      <c r="G441" s="231">
        <v>9.4732702999999997E-4</v>
      </c>
      <c r="H441" s="231">
        <v>3.4365378000000002E-3</v>
      </c>
    </row>
    <row r="442" spans="1:8">
      <c r="A442" s="227" t="s">
        <v>139</v>
      </c>
      <c r="B442" s="227" t="s">
        <v>59</v>
      </c>
      <c r="C442" s="227" t="s">
        <v>107</v>
      </c>
      <c r="D442" s="229">
        <v>1506</v>
      </c>
      <c r="E442" s="231">
        <v>4.5542903100000004E-3</v>
      </c>
      <c r="F442" s="231">
        <v>6.0614000999999998E-4</v>
      </c>
      <c r="G442" s="231">
        <v>8.5165486999999997E-4</v>
      </c>
      <c r="H442" s="231">
        <v>3.09649496E-3</v>
      </c>
    </row>
    <row r="443" spans="1:8">
      <c r="A443" s="227" t="s">
        <v>139</v>
      </c>
      <c r="B443" s="227" t="s">
        <v>60</v>
      </c>
      <c r="C443" s="227" t="s">
        <v>107</v>
      </c>
      <c r="D443" s="229">
        <v>836</v>
      </c>
      <c r="E443" s="231">
        <v>4.8737094400000004E-3</v>
      </c>
      <c r="F443" s="231">
        <v>7.0193413E-4</v>
      </c>
      <c r="G443" s="231">
        <v>8.9426312000000002E-4</v>
      </c>
      <c r="H443" s="231">
        <v>3.27751173E-3</v>
      </c>
    </row>
    <row r="444" spans="1:8">
      <c r="A444" s="227" t="s">
        <v>139</v>
      </c>
      <c r="B444" s="227" t="s">
        <v>61</v>
      </c>
      <c r="C444" s="227" t="s">
        <v>107</v>
      </c>
      <c r="D444" s="229">
        <v>213</v>
      </c>
      <c r="E444" s="231">
        <v>6.3453635999999999E-3</v>
      </c>
      <c r="F444" s="231">
        <v>8.7278273999999998E-4</v>
      </c>
      <c r="G444" s="231">
        <v>1.08616957E-3</v>
      </c>
      <c r="H444" s="231">
        <v>4.3864108099999997E-3</v>
      </c>
    </row>
    <row r="445" spans="1:8">
      <c r="A445" s="227" t="s">
        <v>139</v>
      </c>
      <c r="B445" s="227" t="s">
        <v>62</v>
      </c>
      <c r="C445" s="227" t="s">
        <v>107</v>
      </c>
      <c r="D445" s="229">
        <v>1235</v>
      </c>
      <c r="E445" s="231">
        <v>5.5855635600000004E-3</v>
      </c>
      <c r="F445" s="231">
        <v>7.1457466000000001E-4</v>
      </c>
      <c r="G445" s="231">
        <v>1.0759669100000001E-3</v>
      </c>
      <c r="H445" s="231">
        <v>3.7950215000000002E-3</v>
      </c>
    </row>
    <row r="446" spans="1:8">
      <c r="A446" s="227" t="s">
        <v>140</v>
      </c>
      <c r="B446" s="227" t="s">
        <v>57</v>
      </c>
      <c r="C446" s="227" t="s">
        <v>58</v>
      </c>
      <c r="D446" s="229">
        <v>72841</v>
      </c>
      <c r="E446" s="231">
        <v>5.5672870099999997E-3</v>
      </c>
      <c r="F446" s="231">
        <v>8.1977123999999997E-4</v>
      </c>
      <c r="G446" s="231">
        <v>1.2613394600000001E-3</v>
      </c>
      <c r="H446" s="231">
        <v>3.4861513600000001E-3</v>
      </c>
    </row>
    <row r="447" spans="1:8">
      <c r="A447" s="227" t="s">
        <v>140</v>
      </c>
      <c r="B447" s="227" t="s">
        <v>59</v>
      </c>
      <c r="C447" s="227" t="s">
        <v>58</v>
      </c>
      <c r="D447" s="229">
        <v>32676</v>
      </c>
      <c r="E447" s="231">
        <v>5.0820978999999997E-3</v>
      </c>
      <c r="F447" s="231">
        <v>7.6783239000000004E-4</v>
      </c>
      <c r="G447" s="231">
        <v>1.11224504E-3</v>
      </c>
      <c r="H447" s="231">
        <v>3.2020040499999998E-3</v>
      </c>
    </row>
    <row r="448" spans="1:8">
      <c r="A448" s="227" t="s">
        <v>140</v>
      </c>
      <c r="B448" s="227" t="s">
        <v>60</v>
      </c>
      <c r="C448" s="227" t="s">
        <v>58</v>
      </c>
      <c r="D448" s="229">
        <v>17223</v>
      </c>
      <c r="E448" s="231">
        <v>5.3736858399999997E-3</v>
      </c>
      <c r="F448" s="231">
        <v>8.3916280000000002E-4</v>
      </c>
      <c r="G448" s="231">
        <v>1.2200266499999999E-3</v>
      </c>
      <c r="H448" s="231">
        <v>3.3144696999999998E-3</v>
      </c>
    </row>
    <row r="449" spans="1:8">
      <c r="A449" s="227" t="s">
        <v>140</v>
      </c>
      <c r="B449" s="227" t="s">
        <v>61</v>
      </c>
      <c r="C449" s="227" t="s">
        <v>58</v>
      </c>
      <c r="D449" s="229">
        <v>5326</v>
      </c>
      <c r="E449" s="231">
        <v>6.72318728E-3</v>
      </c>
      <c r="F449" s="231">
        <v>9.8105791000000007E-4</v>
      </c>
      <c r="G449" s="231">
        <v>1.5315066300000001E-3</v>
      </c>
      <c r="H449" s="231">
        <v>4.2105766299999998E-3</v>
      </c>
    </row>
    <row r="450" spans="1:8">
      <c r="A450" s="227" t="s">
        <v>140</v>
      </c>
      <c r="B450" s="227" t="s">
        <v>62</v>
      </c>
      <c r="C450" s="227" t="s">
        <v>58</v>
      </c>
      <c r="D450" s="229">
        <v>17616</v>
      </c>
      <c r="E450" s="231">
        <v>6.30707513E-3</v>
      </c>
      <c r="F450" s="231">
        <v>8.4839069000000003E-4</v>
      </c>
      <c r="G450" s="231">
        <v>1.4966045399999999E-3</v>
      </c>
      <c r="H450" s="231">
        <v>3.9620472299999997E-3</v>
      </c>
    </row>
    <row r="451" spans="1:8">
      <c r="A451" s="227" t="s">
        <v>140</v>
      </c>
      <c r="B451" s="227" t="s">
        <v>57</v>
      </c>
      <c r="C451" s="227" t="s">
        <v>63</v>
      </c>
      <c r="D451" s="229">
        <v>1446</v>
      </c>
      <c r="E451" s="231">
        <v>5.7614793800000001E-3</v>
      </c>
      <c r="F451" s="231">
        <v>1.0726426800000001E-3</v>
      </c>
      <c r="G451" s="231">
        <v>1.3921383600000001E-3</v>
      </c>
      <c r="H451" s="231">
        <v>3.2966978599999999E-3</v>
      </c>
    </row>
    <row r="452" spans="1:8">
      <c r="A452" s="227" t="s">
        <v>140</v>
      </c>
      <c r="B452" s="227" t="s">
        <v>59</v>
      </c>
      <c r="C452" s="227" t="s">
        <v>63</v>
      </c>
      <c r="D452" s="229">
        <v>510</v>
      </c>
      <c r="E452" s="231">
        <v>5.3036943799999996E-3</v>
      </c>
      <c r="F452" s="231">
        <v>9.4802989999999995E-4</v>
      </c>
      <c r="G452" s="231">
        <v>1.2755761899999999E-3</v>
      </c>
      <c r="H452" s="231">
        <v>3.0800878099999998E-3</v>
      </c>
    </row>
    <row r="453" spans="1:8">
      <c r="A453" s="227" t="s">
        <v>140</v>
      </c>
      <c r="B453" s="227" t="s">
        <v>60</v>
      </c>
      <c r="C453" s="227" t="s">
        <v>63</v>
      </c>
      <c r="D453" s="229">
        <v>334</v>
      </c>
      <c r="E453" s="231">
        <v>5.6378559900000002E-3</v>
      </c>
      <c r="F453" s="231">
        <v>1.1033139700000001E-3</v>
      </c>
      <c r="G453" s="231">
        <v>1.4146011300000001E-3</v>
      </c>
      <c r="H453" s="231">
        <v>3.1199404299999999E-3</v>
      </c>
    </row>
    <row r="454" spans="1:8">
      <c r="A454" s="227" t="s">
        <v>140</v>
      </c>
      <c r="B454" s="227" t="s">
        <v>61</v>
      </c>
      <c r="C454" s="227" t="s">
        <v>63</v>
      </c>
      <c r="D454" s="229">
        <v>106</v>
      </c>
      <c r="E454" s="231">
        <v>6.3572237300000001E-3</v>
      </c>
      <c r="F454" s="231">
        <v>1.26736084E-3</v>
      </c>
      <c r="G454" s="231">
        <v>1.4871591000000001E-3</v>
      </c>
      <c r="H454" s="231">
        <v>3.6027032699999999E-3</v>
      </c>
    </row>
    <row r="455" spans="1:8">
      <c r="A455" s="227" t="s">
        <v>140</v>
      </c>
      <c r="B455" s="227" t="s">
        <v>62</v>
      </c>
      <c r="C455" s="227" t="s">
        <v>63</v>
      </c>
      <c r="D455" s="229">
        <v>496</v>
      </c>
      <c r="E455" s="231">
        <v>6.1881157900000004E-3</v>
      </c>
      <c r="F455" s="231">
        <v>1.13850595E-3</v>
      </c>
      <c r="G455" s="231">
        <v>1.4765575899999999E-3</v>
      </c>
      <c r="H455" s="231">
        <v>3.5730517599999998E-3</v>
      </c>
    </row>
    <row r="456" spans="1:8">
      <c r="A456" s="227" t="s">
        <v>140</v>
      </c>
      <c r="B456" s="227" t="s">
        <v>57</v>
      </c>
      <c r="C456" s="227" t="s">
        <v>64</v>
      </c>
      <c r="D456" s="229">
        <v>968</v>
      </c>
      <c r="E456" s="231">
        <v>5.5891536099999996E-3</v>
      </c>
      <c r="F456" s="231">
        <v>7.0183343999999999E-4</v>
      </c>
      <c r="G456" s="231">
        <v>1.66240985E-3</v>
      </c>
      <c r="H456" s="231">
        <v>3.2249098399999999E-3</v>
      </c>
    </row>
    <row r="457" spans="1:8">
      <c r="A457" s="227" t="s">
        <v>140</v>
      </c>
      <c r="B457" s="227" t="s">
        <v>59</v>
      </c>
      <c r="C457" s="227" t="s">
        <v>64</v>
      </c>
      <c r="D457" s="229">
        <v>408</v>
      </c>
      <c r="E457" s="231">
        <v>5.1452146800000003E-3</v>
      </c>
      <c r="F457" s="231">
        <v>6.4048860000000003E-4</v>
      </c>
      <c r="G457" s="231">
        <v>1.5060477800000001E-3</v>
      </c>
      <c r="H457" s="231">
        <v>2.9986778200000001E-3</v>
      </c>
    </row>
    <row r="458" spans="1:8">
      <c r="A458" s="227" t="s">
        <v>140</v>
      </c>
      <c r="B458" s="227" t="s">
        <v>60</v>
      </c>
      <c r="C458" s="227" t="s">
        <v>64</v>
      </c>
      <c r="D458" s="229">
        <v>233</v>
      </c>
      <c r="E458" s="231">
        <v>5.1467371600000004E-3</v>
      </c>
      <c r="F458" s="231">
        <v>6.3453718000000005E-4</v>
      </c>
      <c r="G458" s="231">
        <v>1.51506096E-3</v>
      </c>
      <c r="H458" s="231">
        <v>2.99713851E-3</v>
      </c>
    </row>
    <row r="459" spans="1:8">
      <c r="A459" s="227" t="s">
        <v>140</v>
      </c>
      <c r="B459" s="227" t="s">
        <v>61</v>
      </c>
      <c r="C459" s="227" t="s">
        <v>64</v>
      </c>
      <c r="D459" s="229">
        <v>119</v>
      </c>
      <c r="E459" s="231">
        <v>6.6924406400000001E-3</v>
      </c>
      <c r="F459" s="231">
        <v>8.2156449999999995E-4</v>
      </c>
      <c r="G459" s="231">
        <v>1.9546566000000001E-3</v>
      </c>
      <c r="H459" s="231">
        <v>3.9162190000000003E-3</v>
      </c>
    </row>
    <row r="460" spans="1:8">
      <c r="A460" s="227" t="s">
        <v>140</v>
      </c>
      <c r="B460" s="227" t="s">
        <v>62</v>
      </c>
      <c r="C460" s="227" t="s">
        <v>64</v>
      </c>
      <c r="D460" s="229">
        <v>208</v>
      </c>
      <c r="E460" s="231">
        <v>6.3243409100000002E-3</v>
      </c>
      <c r="F460" s="231">
        <v>8.2904845000000003E-4</v>
      </c>
      <c r="G460" s="231">
        <v>1.9669802999999998E-3</v>
      </c>
      <c r="H460" s="231">
        <v>3.5283117199999998E-3</v>
      </c>
    </row>
    <row r="461" spans="1:8">
      <c r="A461" s="227" t="s">
        <v>140</v>
      </c>
      <c r="B461" s="227" t="s">
        <v>57</v>
      </c>
      <c r="C461" s="227" t="s">
        <v>65</v>
      </c>
      <c r="D461" s="229">
        <v>935</v>
      </c>
      <c r="E461" s="231">
        <v>6.1416986100000003E-3</v>
      </c>
      <c r="F461" s="231">
        <v>1.0669684500000001E-3</v>
      </c>
      <c r="G461" s="231">
        <v>9.944540999999999E-4</v>
      </c>
      <c r="H461" s="231">
        <v>4.0802755499999999E-3</v>
      </c>
    </row>
    <row r="462" spans="1:8">
      <c r="A462" s="227" t="s">
        <v>140</v>
      </c>
      <c r="B462" s="227" t="s">
        <v>59</v>
      </c>
      <c r="C462" s="227" t="s">
        <v>65</v>
      </c>
      <c r="D462" s="229">
        <v>414</v>
      </c>
      <c r="E462" s="231">
        <v>5.5397318200000002E-3</v>
      </c>
      <c r="F462" s="231">
        <v>8.8007668999999999E-4</v>
      </c>
      <c r="G462" s="231">
        <v>9.5150604999999998E-4</v>
      </c>
      <c r="H462" s="231">
        <v>3.70814857E-3</v>
      </c>
    </row>
    <row r="463" spans="1:8">
      <c r="A463" s="227" t="s">
        <v>140</v>
      </c>
      <c r="B463" s="227" t="s">
        <v>60</v>
      </c>
      <c r="C463" s="227" t="s">
        <v>65</v>
      </c>
      <c r="D463" s="229">
        <v>228</v>
      </c>
      <c r="E463" s="231">
        <v>6.11933458E-3</v>
      </c>
      <c r="F463" s="231">
        <v>1.2573604500000001E-3</v>
      </c>
      <c r="G463" s="231">
        <v>9.7877046000000001E-4</v>
      </c>
      <c r="H463" s="231">
        <v>3.8832031399999999E-3</v>
      </c>
    </row>
    <row r="464" spans="1:8">
      <c r="A464" s="227" t="s">
        <v>140</v>
      </c>
      <c r="B464" s="227" t="s">
        <v>61</v>
      </c>
      <c r="C464" s="227" t="s">
        <v>65</v>
      </c>
      <c r="D464" s="229">
        <v>29</v>
      </c>
      <c r="E464" s="231">
        <v>7.4984032499999997E-3</v>
      </c>
      <c r="F464" s="231">
        <v>1.2088918699999999E-3</v>
      </c>
      <c r="G464" s="231">
        <v>1.09794036E-3</v>
      </c>
      <c r="H464" s="231">
        <v>5.1915706600000004E-3</v>
      </c>
    </row>
    <row r="465" spans="1:8">
      <c r="A465" s="227" t="s">
        <v>140</v>
      </c>
      <c r="B465" s="227" t="s">
        <v>62</v>
      </c>
      <c r="C465" s="227" t="s">
        <v>65</v>
      </c>
      <c r="D465" s="229">
        <v>264</v>
      </c>
      <c r="E465" s="231">
        <v>6.9559744200000002E-3</v>
      </c>
      <c r="F465" s="231">
        <v>1.1800292E-3</v>
      </c>
      <c r="G465" s="231">
        <v>1.0639815899999999E-3</v>
      </c>
      <c r="H465" s="231">
        <v>4.7119631399999999E-3</v>
      </c>
    </row>
    <row r="466" spans="1:8">
      <c r="A466" s="227" t="s">
        <v>140</v>
      </c>
      <c r="B466" s="227" t="s">
        <v>57</v>
      </c>
      <c r="C466" s="227" t="s">
        <v>66</v>
      </c>
      <c r="D466" s="229">
        <v>1133</v>
      </c>
      <c r="E466" s="231">
        <v>6.7806603300000004E-3</v>
      </c>
      <c r="F466" s="231">
        <v>1.29729716E-3</v>
      </c>
      <c r="G466" s="231">
        <v>1.1159938500000001E-3</v>
      </c>
      <c r="H466" s="231">
        <v>4.3673688400000001E-3</v>
      </c>
    </row>
    <row r="467" spans="1:8">
      <c r="A467" s="227" t="s">
        <v>140</v>
      </c>
      <c r="B467" s="227" t="s">
        <v>59</v>
      </c>
      <c r="C467" s="227" t="s">
        <v>66</v>
      </c>
      <c r="D467" s="229">
        <v>436</v>
      </c>
      <c r="E467" s="231">
        <v>6.3467069900000001E-3</v>
      </c>
      <c r="F467" s="231">
        <v>1.1812720599999999E-3</v>
      </c>
      <c r="G467" s="231">
        <v>9.6311669999999999E-4</v>
      </c>
      <c r="H467" s="231">
        <v>4.2023177600000001E-3</v>
      </c>
    </row>
    <row r="468" spans="1:8">
      <c r="A468" s="227" t="s">
        <v>140</v>
      </c>
      <c r="B468" s="227" t="s">
        <v>60</v>
      </c>
      <c r="C468" s="227" t="s">
        <v>66</v>
      </c>
      <c r="D468" s="229">
        <v>275</v>
      </c>
      <c r="E468" s="231">
        <v>6.4710856099999998E-3</v>
      </c>
      <c r="F468" s="231">
        <v>1.3617001E-3</v>
      </c>
      <c r="G468" s="231">
        <v>1.0186445499999999E-3</v>
      </c>
      <c r="H468" s="231">
        <v>4.0907405100000004E-3</v>
      </c>
    </row>
    <row r="469" spans="1:8">
      <c r="A469" s="227" t="s">
        <v>140</v>
      </c>
      <c r="B469" s="227" t="s">
        <v>61</v>
      </c>
      <c r="C469" s="227" t="s">
        <v>66</v>
      </c>
      <c r="D469" s="229">
        <v>137</v>
      </c>
      <c r="E469" s="231">
        <v>7.3518178100000003E-3</v>
      </c>
      <c r="F469" s="231">
        <v>1.55700841E-3</v>
      </c>
      <c r="G469" s="231">
        <v>1.31378388E-3</v>
      </c>
      <c r="H469" s="231">
        <v>4.4810250400000003E-3</v>
      </c>
    </row>
    <row r="470" spans="1:8">
      <c r="A470" s="227" t="s">
        <v>140</v>
      </c>
      <c r="B470" s="227" t="s">
        <v>62</v>
      </c>
      <c r="C470" s="227" t="s">
        <v>66</v>
      </c>
      <c r="D470" s="229">
        <v>285</v>
      </c>
      <c r="E470" s="231">
        <v>7.4686888500000003E-3</v>
      </c>
      <c r="F470" s="231">
        <v>1.2878083900000001E-3</v>
      </c>
      <c r="G470" s="231">
        <v>1.34872458E-3</v>
      </c>
      <c r="H470" s="231">
        <v>4.8321553999999996E-3</v>
      </c>
    </row>
    <row r="471" spans="1:8">
      <c r="A471" s="227" t="s">
        <v>140</v>
      </c>
      <c r="B471" s="227" t="s">
        <v>57</v>
      </c>
      <c r="C471" s="227" t="s">
        <v>67</v>
      </c>
      <c r="D471" s="229">
        <v>898</v>
      </c>
      <c r="E471" s="231">
        <v>7.1545304100000002E-3</v>
      </c>
      <c r="F471" s="231">
        <v>7.3809829999999996E-4</v>
      </c>
      <c r="G471" s="231">
        <v>1.9823628299999998E-3</v>
      </c>
      <c r="H471" s="231">
        <v>4.4340687899999997E-3</v>
      </c>
    </row>
    <row r="472" spans="1:8">
      <c r="A472" s="227" t="s">
        <v>140</v>
      </c>
      <c r="B472" s="227" t="s">
        <v>59</v>
      </c>
      <c r="C472" s="227" t="s">
        <v>67</v>
      </c>
      <c r="D472" s="229">
        <v>293</v>
      </c>
      <c r="E472" s="231">
        <v>6.4294176399999998E-3</v>
      </c>
      <c r="F472" s="231">
        <v>5.8300918000000004E-4</v>
      </c>
      <c r="G472" s="231">
        <v>1.76992454E-3</v>
      </c>
      <c r="H472" s="231">
        <v>4.0764834499999996E-3</v>
      </c>
    </row>
    <row r="473" spans="1:8">
      <c r="A473" s="227" t="s">
        <v>140</v>
      </c>
      <c r="B473" s="227" t="s">
        <v>60</v>
      </c>
      <c r="C473" s="227" t="s">
        <v>67</v>
      </c>
      <c r="D473" s="229">
        <v>222</v>
      </c>
      <c r="E473" s="231">
        <v>6.9925131200000001E-3</v>
      </c>
      <c r="F473" s="231">
        <v>6.6978410999999998E-4</v>
      </c>
      <c r="G473" s="231">
        <v>1.83287432E-3</v>
      </c>
      <c r="H473" s="231">
        <v>4.4898542199999997E-3</v>
      </c>
    </row>
    <row r="474" spans="1:8">
      <c r="A474" s="227" t="s">
        <v>140</v>
      </c>
      <c r="B474" s="227" t="s">
        <v>61</v>
      </c>
      <c r="C474" s="227" t="s">
        <v>67</v>
      </c>
      <c r="D474" s="229">
        <v>85</v>
      </c>
      <c r="E474" s="231">
        <v>9.2372001899999993E-3</v>
      </c>
      <c r="F474" s="231">
        <v>1.1650324E-3</v>
      </c>
      <c r="G474" s="231">
        <v>2.5744822700000001E-3</v>
      </c>
      <c r="H474" s="231">
        <v>5.4976849399999998E-3</v>
      </c>
    </row>
    <row r="475" spans="1:8">
      <c r="A475" s="227" t="s">
        <v>140</v>
      </c>
      <c r="B475" s="227" t="s">
        <v>62</v>
      </c>
      <c r="C475" s="227" t="s">
        <v>67</v>
      </c>
      <c r="D475" s="229">
        <v>298</v>
      </c>
      <c r="E475" s="231">
        <v>7.3941241900000003E-3</v>
      </c>
      <c r="F475" s="231">
        <v>8.1970052999999997E-4</v>
      </c>
      <c r="G475" s="231">
        <v>2.13370751E-3</v>
      </c>
      <c r="H475" s="231">
        <v>4.4407156499999996E-3</v>
      </c>
    </row>
    <row r="476" spans="1:8">
      <c r="A476" s="227" t="s">
        <v>140</v>
      </c>
      <c r="B476" s="227" t="s">
        <v>57</v>
      </c>
      <c r="C476" s="227" t="s">
        <v>68</v>
      </c>
      <c r="D476" s="229">
        <v>1196</v>
      </c>
      <c r="E476" s="231">
        <v>6.3655856699999999E-3</v>
      </c>
      <c r="F476" s="231">
        <v>9.3965780000000005E-4</v>
      </c>
      <c r="G476" s="231">
        <v>1.4111464800000001E-3</v>
      </c>
      <c r="H476" s="231">
        <v>4.0147809099999997E-3</v>
      </c>
    </row>
    <row r="477" spans="1:8">
      <c r="A477" s="227" t="s">
        <v>140</v>
      </c>
      <c r="B477" s="227" t="s">
        <v>59</v>
      </c>
      <c r="C477" s="227" t="s">
        <v>68</v>
      </c>
      <c r="D477" s="229">
        <v>463</v>
      </c>
      <c r="E477" s="231">
        <v>6.0059442899999997E-3</v>
      </c>
      <c r="F477" s="231">
        <v>8.4990676999999995E-4</v>
      </c>
      <c r="G477" s="231">
        <v>1.30184561E-3</v>
      </c>
      <c r="H477" s="231">
        <v>3.8541914299999999E-3</v>
      </c>
    </row>
    <row r="478" spans="1:8">
      <c r="A478" s="227" t="s">
        <v>140</v>
      </c>
      <c r="B478" s="227" t="s">
        <v>60</v>
      </c>
      <c r="C478" s="227" t="s">
        <v>68</v>
      </c>
      <c r="D478" s="229">
        <v>275</v>
      </c>
      <c r="E478" s="231">
        <v>6.0192337800000001E-3</v>
      </c>
      <c r="F478" s="231">
        <v>9.4242399999999997E-4</v>
      </c>
      <c r="G478" s="231">
        <v>1.2407404999999999E-3</v>
      </c>
      <c r="H478" s="231">
        <v>3.83606881E-3</v>
      </c>
    </row>
    <row r="479" spans="1:8">
      <c r="A479" s="227" t="s">
        <v>140</v>
      </c>
      <c r="B479" s="227" t="s">
        <v>61</v>
      </c>
      <c r="C479" s="227" t="s">
        <v>68</v>
      </c>
      <c r="D479" s="229">
        <v>56</v>
      </c>
      <c r="E479" s="231">
        <v>7.2716184700000004E-3</v>
      </c>
      <c r="F479" s="231">
        <v>1.06729474E-3</v>
      </c>
      <c r="G479" s="231">
        <v>1.5682867700000001E-3</v>
      </c>
      <c r="H479" s="231">
        <v>4.6360365000000002E-3</v>
      </c>
    </row>
    <row r="480" spans="1:8">
      <c r="A480" s="227" t="s">
        <v>140</v>
      </c>
      <c r="B480" s="227" t="s">
        <v>62</v>
      </c>
      <c r="C480" s="227" t="s">
        <v>68</v>
      </c>
      <c r="D480" s="229">
        <v>402</v>
      </c>
      <c r="E480" s="231">
        <v>6.8905182399999999E-3</v>
      </c>
      <c r="F480" s="231">
        <v>1.0233551999999999E-3</v>
      </c>
      <c r="G480" s="231">
        <v>1.6317138800000001E-3</v>
      </c>
      <c r="H480" s="231">
        <v>4.23544868E-3</v>
      </c>
    </row>
    <row r="481" spans="1:8">
      <c r="A481" s="227" t="s">
        <v>140</v>
      </c>
      <c r="B481" s="227" t="s">
        <v>57</v>
      </c>
      <c r="C481" s="227" t="s">
        <v>69</v>
      </c>
      <c r="D481" s="229">
        <v>602</v>
      </c>
      <c r="E481" s="231">
        <v>4.1529967099999997E-3</v>
      </c>
      <c r="F481" s="231">
        <v>5.4924917E-4</v>
      </c>
      <c r="G481" s="231">
        <v>7.1072865999999995E-4</v>
      </c>
      <c r="H481" s="231">
        <v>2.8930183999999999E-3</v>
      </c>
    </row>
    <row r="482" spans="1:8">
      <c r="A482" s="227" t="s">
        <v>140</v>
      </c>
      <c r="B482" s="227" t="s">
        <v>59</v>
      </c>
      <c r="C482" s="227" t="s">
        <v>69</v>
      </c>
      <c r="D482" s="229">
        <v>233</v>
      </c>
      <c r="E482" s="231">
        <v>3.9097021099999997E-3</v>
      </c>
      <c r="F482" s="231">
        <v>6.4770083000000001E-4</v>
      </c>
      <c r="G482" s="231">
        <v>5.4904800999999997E-4</v>
      </c>
      <c r="H482" s="231">
        <v>2.7129527800000002E-3</v>
      </c>
    </row>
    <row r="483" spans="1:8">
      <c r="A483" s="227" t="s">
        <v>140</v>
      </c>
      <c r="B483" s="227" t="s">
        <v>60</v>
      </c>
      <c r="C483" s="227" t="s">
        <v>69</v>
      </c>
      <c r="D483" s="229">
        <v>146</v>
      </c>
      <c r="E483" s="231">
        <v>3.9486616100000002E-3</v>
      </c>
      <c r="F483" s="231">
        <v>4.6248707999999998E-4</v>
      </c>
      <c r="G483" s="231">
        <v>7.2068404999999999E-4</v>
      </c>
      <c r="H483" s="231">
        <v>2.7654899699999999E-3</v>
      </c>
    </row>
    <row r="484" spans="1:8">
      <c r="A484" s="227" t="s">
        <v>140</v>
      </c>
      <c r="B484" s="227" t="s">
        <v>61</v>
      </c>
      <c r="C484" s="227" t="s">
        <v>69</v>
      </c>
      <c r="D484" s="229">
        <v>56</v>
      </c>
      <c r="E484" s="231">
        <v>4.6763390399999997E-3</v>
      </c>
      <c r="F484" s="231">
        <v>4.5593557999999999E-4</v>
      </c>
      <c r="G484" s="231">
        <v>8.6888204999999998E-4</v>
      </c>
      <c r="H484" s="231">
        <v>3.3515209399999999E-3</v>
      </c>
    </row>
    <row r="485" spans="1:8">
      <c r="A485" s="227" t="s">
        <v>140</v>
      </c>
      <c r="B485" s="227" t="s">
        <v>62</v>
      </c>
      <c r="C485" s="227" t="s">
        <v>69</v>
      </c>
      <c r="D485" s="229">
        <v>167</v>
      </c>
      <c r="E485" s="231">
        <v>4.4955919E-3</v>
      </c>
      <c r="F485" s="231">
        <v>5.1903112000000005E-4</v>
      </c>
      <c r="G485" s="231">
        <v>8.7457005999999995E-4</v>
      </c>
      <c r="H485" s="231">
        <v>3.10199026E-3</v>
      </c>
    </row>
    <row r="486" spans="1:8">
      <c r="A486" s="227" t="s">
        <v>140</v>
      </c>
      <c r="B486" s="227" t="s">
        <v>57</v>
      </c>
      <c r="C486" s="227" t="s">
        <v>70</v>
      </c>
      <c r="D486" s="229">
        <v>777</v>
      </c>
      <c r="E486" s="231">
        <v>7.3961012099999996E-3</v>
      </c>
      <c r="F486" s="231">
        <v>1.1794232400000001E-3</v>
      </c>
      <c r="G486" s="231">
        <v>1.86512381E-3</v>
      </c>
      <c r="H486" s="231">
        <v>4.35155369E-3</v>
      </c>
    </row>
    <row r="487" spans="1:8">
      <c r="A487" s="227" t="s">
        <v>140</v>
      </c>
      <c r="B487" s="227" t="s">
        <v>59</v>
      </c>
      <c r="C487" s="227" t="s">
        <v>70</v>
      </c>
      <c r="D487" s="229">
        <v>322</v>
      </c>
      <c r="E487" s="231">
        <v>6.7929747999999996E-3</v>
      </c>
      <c r="F487" s="231">
        <v>1.0520543500000001E-3</v>
      </c>
      <c r="G487" s="231">
        <v>1.5729955099999999E-3</v>
      </c>
      <c r="H487" s="231">
        <v>4.1679244699999998E-3</v>
      </c>
    </row>
    <row r="488" spans="1:8">
      <c r="A488" s="227" t="s">
        <v>140</v>
      </c>
      <c r="B488" s="227" t="s">
        <v>60</v>
      </c>
      <c r="C488" s="227" t="s">
        <v>70</v>
      </c>
      <c r="D488" s="229">
        <v>187</v>
      </c>
      <c r="E488" s="231">
        <v>6.8549462800000004E-3</v>
      </c>
      <c r="F488" s="231">
        <v>1.0552210899999999E-3</v>
      </c>
      <c r="G488" s="231">
        <v>1.7397625700000001E-3</v>
      </c>
      <c r="H488" s="231">
        <v>4.0599620899999999E-3</v>
      </c>
    </row>
    <row r="489" spans="1:8">
      <c r="A489" s="227" t="s">
        <v>140</v>
      </c>
      <c r="B489" s="227" t="s">
        <v>61</v>
      </c>
      <c r="C489" s="227" t="s">
        <v>70</v>
      </c>
      <c r="D489" s="229">
        <v>78</v>
      </c>
      <c r="E489" s="231">
        <v>8.5910787800000006E-3</v>
      </c>
      <c r="F489" s="231">
        <v>1.5918801199999999E-3</v>
      </c>
      <c r="G489" s="231">
        <v>2.2401766100000001E-3</v>
      </c>
      <c r="H489" s="231">
        <v>4.7590215999999998E-3</v>
      </c>
    </row>
    <row r="490" spans="1:8">
      <c r="A490" s="227" t="s">
        <v>140</v>
      </c>
      <c r="B490" s="227" t="s">
        <v>62</v>
      </c>
      <c r="C490" s="227" t="s">
        <v>70</v>
      </c>
      <c r="D490" s="229">
        <v>190</v>
      </c>
      <c r="E490" s="231">
        <v>8.4602824100000005E-3</v>
      </c>
      <c r="F490" s="231">
        <v>1.3481966500000001E-3</v>
      </c>
      <c r="G490" s="231">
        <v>2.32961721E-3</v>
      </c>
      <c r="H490" s="231">
        <v>4.7824680900000003E-3</v>
      </c>
    </row>
    <row r="491" spans="1:8">
      <c r="A491" s="227" t="s">
        <v>140</v>
      </c>
      <c r="B491" s="227" t="s">
        <v>57</v>
      </c>
      <c r="C491" s="227" t="s">
        <v>71</v>
      </c>
      <c r="D491" s="229">
        <v>668</v>
      </c>
      <c r="E491" s="231">
        <v>6.7125642099999999E-3</v>
      </c>
      <c r="F491" s="231">
        <v>1.0107040500000001E-3</v>
      </c>
      <c r="G491" s="231">
        <v>1.5997689800000001E-3</v>
      </c>
      <c r="H491" s="231">
        <v>4.1020907099999998E-3</v>
      </c>
    </row>
    <row r="492" spans="1:8">
      <c r="A492" s="227" t="s">
        <v>140</v>
      </c>
      <c r="B492" s="227" t="s">
        <v>59</v>
      </c>
      <c r="C492" s="227" t="s">
        <v>71</v>
      </c>
      <c r="D492" s="229">
        <v>281</v>
      </c>
      <c r="E492" s="231">
        <v>5.83349787E-3</v>
      </c>
      <c r="F492" s="231">
        <v>8.5343324999999999E-4</v>
      </c>
      <c r="G492" s="231">
        <v>1.38979481E-3</v>
      </c>
      <c r="H492" s="231">
        <v>3.5902693000000002E-3</v>
      </c>
    </row>
    <row r="493" spans="1:8">
      <c r="A493" s="227" t="s">
        <v>140</v>
      </c>
      <c r="B493" s="227" t="s">
        <v>60</v>
      </c>
      <c r="C493" s="227" t="s">
        <v>71</v>
      </c>
      <c r="D493" s="229">
        <v>159</v>
      </c>
      <c r="E493" s="231">
        <v>6.3754219399999998E-3</v>
      </c>
      <c r="F493" s="231">
        <v>1.05979187E-3</v>
      </c>
      <c r="G493" s="231">
        <v>1.50164489E-3</v>
      </c>
      <c r="H493" s="231">
        <v>3.81398473E-3</v>
      </c>
    </row>
    <row r="494" spans="1:8">
      <c r="A494" s="227" t="s">
        <v>140</v>
      </c>
      <c r="B494" s="227" t="s">
        <v>61</v>
      </c>
      <c r="C494" s="227" t="s">
        <v>71</v>
      </c>
      <c r="D494" s="229">
        <v>51</v>
      </c>
      <c r="E494" s="231">
        <v>8.3169931999999992E-3</v>
      </c>
      <c r="F494" s="231">
        <v>1.14129426E-3</v>
      </c>
      <c r="G494" s="231">
        <v>1.9285582199999999E-3</v>
      </c>
      <c r="H494" s="231">
        <v>5.2471402699999998E-3</v>
      </c>
    </row>
    <row r="495" spans="1:8">
      <c r="A495" s="227" t="s">
        <v>140</v>
      </c>
      <c r="B495" s="227" t="s">
        <v>62</v>
      </c>
      <c r="C495" s="227" t="s">
        <v>71</v>
      </c>
      <c r="D495" s="229">
        <v>177</v>
      </c>
      <c r="E495" s="231">
        <v>7.9487076400000002E-3</v>
      </c>
      <c r="F495" s="231">
        <v>1.17865901E-3</v>
      </c>
      <c r="G495" s="231">
        <v>1.9265272799999999E-3</v>
      </c>
      <c r="H495" s="231">
        <v>4.8435208900000004E-3</v>
      </c>
    </row>
    <row r="496" spans="1:8">
      <c r="A496" s="227" t="s">
        <v>140</v>
      </c>
      <c r="B496" s="227" t="s">
        <v>57</v>
      </c>
      <c r="C496" s="227" t="s">
        <v>72</v>
      </c>
      <c r="D496" s="229">
        <v>1276</v>
      </c>
      <c r="E496" s="231">
        <v>5.9829887700000002E-3</v>
      </c>
      <c r="F496" s="231">
        <v>3.8884691999999999E-4</v>
      </c>
      <c r="G496" s="231">
        <v>1.28881282E-3</v>
      </c>
      <c r="H496" s="231">
        <v>4.3053285500000002E-3</v>
      </c>
    </row>
    <row r="497" spans="1:8">
      <c r="A497" s="227" t="s">
        <v>140</v>
      </c>
      <c r="B497" s="227" t="s">
        <v>59</v>
      </c>
      <c r="C497" s="227" t="s">
        <v>72</v>
      </c>
      <c r="D497" s="229">
        <v>553</v>
      </c>
      <c r="E497" s="231">
        <v>5.6104536800000004E-3</v>
      </c>
      <c r="F497" s="231">
        <v>3.4328720999999998E-4</v>
      </c>
      <c r="G497" s="231">
        <v>1.13965886E-3</v>
      </c>
      <c r="H497" s="231">
        <v>4.1275071400000002E-3</v>
      </c>
    </row>
    <row r="498" spans="1:8">
      <c r="A498" s="227" t="s">
        <v>140</v>
      </c>
      <c r="B498" s="227" t="s">
        <v>60</v>
      </c>
      <c r="C498" s="227" t="s">
        <v>72</v>
      </c>
      <c r="D498" s="229">
        <v>283</v>
      </c>
      <c r="E498" s="231">
        <v>5.9936524099999996E-3</v>
      </c>
      <c r="F498" s="231">
        <v>3.9654472000000003E-4</v>
      </c>
      <c r="G498" s="231">
        <v>1.38377642E-3</v>
      </c>
      <c r="H498" s="231">
        <v>4.2133307999999998E-3</v>
      </c>
    </row>
    <row r="499" spans="1:8">
      <c r="A499" s="227" t="s">
        <v>140</v>
      </c>
      <c r="B499" s="227" t="s">
        <v>61</v>
      </c>
      <c r="C499" s="227" t="s">
        <v>72</v>
      </c>
      <c r="D499" s="229">
        <v>117</v>
      </c>
      <c r="E499" s="231">
        <v>6.3949229800000004E-3</v>
      </c>
      <c r="F499" s="231">
        <v>4.1369867999999999E-4</v>
      </c>
      <c r="G499" s="231">
        <v>1.3941316400000001E-3</v>
      </c>
      <c r="H499" s="231">
        <v>4.5870921800000002E-3</v>
      </c>
    </row>
    <row r="500" spans="1:8">
      <c r="A500" s="227" t="s">
        <v>140</v>
      </c>
      <c r="B500" s="227" t="s">
        <v>62</v>
      </c>
      <c r="C500" s="227" t="s">
        <v>72</v>
      </c>
      <c r="D500" s="229">
        <v>323</v>
      </c>
      <c r="E500" s="231">
        <v>6.4622389000000002E-3</v>
      </c>
      <c r="F500" s="231">
        <v>4.5110198999999998E-4</v>
      </c>
      <c r="G500" s="231">
        <v>1.42282254E-3</v>
      </c>
      <c r="H500" s="231">
        <v>4.5883138800000001E-3</v>
      </c>
    </row>
    <row r="501" spans="1:8">
      <c r="A501" s="227" t="s">
        <v>140</v>
      </c>
      <c r="B501" s="227" t="s">
        <v>57</v>
      </c>
      <c r="C501" s="227" t="s">
        <v>73</v>
      </c>
      <c r="D501" s="229">
        <v>2392</v>
      </c>
      <c r="E501" s="231">
        <v>7.1194053100000002E-3</v>
      </c>
      <c r="F501" s="231">
        <v>1.0830998699999999E-3</v>
      </c>
      <c r="G501" s="231">
        <v>2.2662876500000001E-3</v>
      </c>
      <c r="H501" s="231">
        <v>3.7700172900000002E-3</v>
      </c>
    </row>
    <row r="502" spans="1:8">
      <c r="A502" s="227" t="s">
        <v>140</v>
      </c>
      <c r="B502" s="227" t="s">
        <v>59</v>
      </c>
      <c r="C502" s="227" t="s">
        <v>73</v>
      </c>
      <c r="D502" s="229">
        <v>1041</v>
      </c>
      <c r="E502" s="231">
        <v>6.5654349799999998E-3</v>
      </c>
      <c r="F502" s="231">
        <v>1.0049873899999999E-3</v>
      </c>
      <c r="G502" s="231">
        <v>2.08203226E-3</v>
      </c>
      <c r="H502" s="231">
        <v>3.4784148400000001E-3</v>
      </c>
    </row>
    <row r="503" spans="1:8">
      <c r="A503" s="227" t="s">
        <v>140</v>
      </c>
      <c r="B503" s="227" t="s">
        <v>60</v>
      </c>
      <c r="C503" s="227" t="s">
        <v>73</v>
      </c>
      <c r="D503" s="229">
        <v>559</v>
      </c>
      <c r="E503" s="231">
        <v>6.8976509900000003E-3</v>
      </c>
      <c r="F503" s="231">
        <v>1.09096494E-3</v>
      </c>
      <c r="G503" s="231">
        <v>2.1947671899999999E-3</v>
      </c>
      <c r="H503" s="231">
        <v>3.6119183499999999E-3</v>
      </c>
    </row>
    <row r="504" spans="1:8">
      <c r="A504" s="227" t="s">
        <v>140</v>
      </c>
      <c r="B504" s="227" t="s">
        <v>61</v>
      </c>
      <c r="C504" s="227" t="s">
        <v>73</v>
      </c>
      <c r="D504" s="229">
        <v>154</v>
      </c>
      <c r="E504" s="231">
        <v>8.1100436700000007E-3</v>
      </c>
      <c r="F504" s="231">
        <v>1.31215406E-3</v>
      </c>
      <c r="G504" s="231">
        <v>2.5157826E-3</v>
      </c>
      <c r="H504" s="231">
        <v>4.2821065300000004E-3</v>
      </c>
    </row>
    <row r="505" spans="1:8">
      <c r="A505" s="227" t="s">
        <v>140</v>
      </c>
      <c r="B505" s="227" t="s">
        <v>62</v>
      </c>
      <c r="C505" s="227" t="s">
        <v>73</v>
      </c>
      <c r="D505" s="229">
        <v>638</v>
      </c>
      <c r="E505" s="231">
        <v>7.9784734300000007E-3</v>
      </c>
      <c r="F505" s="231">
        <v>1.1483728699999999E-3</v>
      </c>
      <c r="G505" s="231">
        <v>2.56937164E-3</v>
      </c>
      <c r="H505" s="231">
        <v>4.26072846E-3</v>
      </c>
    </row>
    <row r="506" spans="1:8">
      <c r="A506" s="227" t="s">
        <v>140</v>
      </c>
      <c r="B506" s="227" t="s">
        <v>57</v>
      </c>
      <c r="C506" s="227" t="s">
        <v>74</v>
      </c>
      <c r="D506" s="229">
        <v>1864</v>
      </c>
      <c r="E506" s="231">
        <v>6.4551663700000003E-3</v>
      </c>
      <c r="F506" s="231">
        <v>7.2402515000000005E-4</v>
      </c>
      <c r="G506" s="231">
        <v>1.9355835799999999E-3</v>
      </c>
      <c r="H506" s="231">
        <v>3.79555715E-3</v>
      </c>
    </row>
    <row r="507" spans="1:8">
      <c r="A507" s="227" t="s">
        <v>140</v>
      </c>
      <c r="B507" s="227" t="s">
        <v>59</v>
      </c>
      <c r="C507" s="227" t="s">
        <v>74</v>
      </c>
      <c r="D507" s="229">
        <v>836</v>
      </c>
      <c r="E507" s="231">
        <v>5.9143793099999996E-3</v>
      </c>
      <c r="F507" s="231">
        <v>6.4751105000000005E-4</v>
      </c>
      <c r="G507" s="231">
        <v>1.7346987299999999E-3</v>
      </c>
      <c r="H507" s="231">
        <v>3.5321690400000002E-3</v>
      </c>
    </row>
    <row r="508" spans="1:8">
      <c r="A508" s="227" t="s">
        <v>140</v>
      </c>
      <c r="B508" s="227" t="s">
        <v>60</v>
      </c>
      <c r="C508" s="227" t="s">
        <v>74</v>
      </c>
      <c r="D508" s="229">
        <v>418</v>
      </c>
      <c r="E508" s="231">
        <v>6.2475354200000003E-3</v>
      </c>
      <c r="F508" s="231">
        <v>7.4350939999999997E-4</v>
      </c>
      <c r="G508" s="231">
        <v>1.9010275699999999E-3</v>
      </c>
      <c r="H508" s="231">
        <v>3.6029979399999999E-3</v>
      </c>
    </row>
    <row r="509" spans="1:8">
      <c r="A509" s="227" t="s">
        <v>140</v>
      </c>
      <c r="B509" s="227" t="s">
        <v>61</v>
      </c>
      <c r="C509" s="227" t="s">
        <v>74</v>
      </c>
      <c r="D509" s="229">
        <v>152</v>
      </c>
      <c r="E509" s="231">
        <v>7.9323523499999996E-3</v>
      </c>
      <c r="F509" s="231">
        <v>8.5891788999999997E-4</v>
      </c>
      <c r="G509" s="231">
        <v>2.28230058E-3</v>
      </c>
      <c r="H509" s="231">
        <v>4.7911334099999996E-3</v>
      </c>
    </row>
    <row r="510" spans="1:8">
      <c r="A510" s="227" t="s">
        <v>140</v>
      </c>
      <c r="B510" s="227" t="s">
        <v>62</v>
      </c>
      <c r="C510" s="227" t="s">
        <v>74</v>
      </c>
      <c r="D510" s="229">
        <v>458</v>
      </c>
      <c r="E510" s="231">
        <v>7.14153199E-3</v>
      </c>
      <c r="F510" s="231">
        <v>8.0113798000000004E-4</v>
      </c>
      <c r="G510" s="231">
        <v>2.2187345799999998E-3</v>
      </c>
      <c r="H510" s="231">
        <v>4.1216589499999999E-3</v>
      </c>
    </row>
    <row r="511" spans="1:8">
      <c r="A511" s="227" t="s">
        <v>140</v>
      </c>
      <c r="B511" s="227" t="s">
        <v>57</v>
      </c>
      <c r="C511" s="227" t="s">
        <v>75</v>
      </c>
      <c r="D511" s="229">
        <v>900</v>
      </c>
      <c r="E511" s="231">
        <v>5.83717825E-3</v>
      </c>
      <c r="F511" s="231">
        <v>5.8518494000000002E-4</v>
      </c>
      <c r="G511" s="231">
        <v>1.2129498600000001E-3</v>
      </c>
      <c r="H511" s="231">
        <v>4.0390429700000001E-3</v>
      </c>
    </row>
    <row r="512" spans="1:8">
      <c r="A512" s="227" t="s">
        <v>140</v>
      </c>
      <c r="B512" s="227" t="s">
        <v>59</v>
      </c>
      <c r="C512" s="227" t="s">
        <v>75</v>
      </c>
      <c r="D512" s="229">
        <v>327</v>
      </c>
      <c r="E512" s="231">
        <v>5.4530522E-3</v>
      </c>
      <c r="F512" s="231">
        <v>5.3007111000000001E-4</v>
      </c>
      <c r="G512" s="231">
        <v>1.0481082599999999E-3</v>
      </c>
      <c r="H512" s="231">
        <v>3.8748723300000001E-3</v>
      </c>
    </row>
    <row r="513" spans="1:8">
      <c r="A513" s="227" t="s">
        <v>140</v>
      </c>
      <c r="B513" s="227" t="s">
        <v>60</v>
      </c>
      <c r="C513" s="227" t="s">
        <v>75</v>
      </c>
      <c r="D513" s="229">
        <v>224</v>
      </c>
      <c r="E513" s="231">
        <v>5.7020913499999997E-3</v>
      </c>
      <c r="F513" s="231">
        <v>6.0634689999999999E-4</v>
      </c>
      <c r="G513" s="231">
        <v>1.2891139299999999E-3</v>
      </c>
      <c r="H513" s="231">
        <v>3.8066300499999999E-3</v>
      </c>
    </row>
    <row r="514" spans="1:8">
      <c r="A514" s="227" t="s">
        <v>140</v>
      </c>
      <c r="B514" s="227" t="s">
        <v>61</v>
      </c>
      <c r="C514" s="227" t="s">
        <v>75</v>
      </c>
      <c r="D514" s="229">
        <v>103</v>
      </c>
      <c r="E514" s="231">
        <v>5.9707611400000001E-3</v>
      </c>
      <c r="F514" s="231">
        <v>6.0162688000000002E-4</v>
      </c>
      <c r="G514" s="231">
        <v>1.20404058E-3</v>
      </c>
      <c r="H514" s="231">
        <v>4.1650932599999997E-3</v>
      </c>
    </row>
    <row r="515" spans="1:8">
      <c r="A515" s="227" t="s">
        <v>140</v>
      </c>
      <c r="B515" s="227" t="s">
        <v>62</v>
      </c>
      <c r="C515" s="227" t="s">
        <v>75</v>
      </c>
      <c r="D515" s="229">
        <v>246</v>
      </c>
      <c r="E515" s="231">
        <v>6.4148597299999999E-3</v>
      </c>
      <c r="F515" s="231">
        <v>6.3229237000000005E-4</v>
      </c>
      <c r="G515" s="231">
        <v>1.36644624E-3</v>
      </c>
      <c r="H515" s="231">
        <v>4.4161206699999999E-3</v>
      </c>
    </row>
    <row r="516" spans="1:8">
      <c r="A516" s="227" t="s">
        <v>140</v>
      </c>
      <c r="B516" s="227" t="s">
        <v>57</v>
      </c>
      <c r="C516" s="227" t="s">
        <v>76</v>
      </c>
      <c r="D516" s="229">
        <v>1194</v>
      </c>
      <c r="E516" s="231">
        <v>4.9791974400000003E-3</v>
      </c>
      <c r="F516" s="231">
        <v>3.6244083E-4</v>
      </c>
      <c r="G516" s="231">
        <v>1.2962379000000001E-3</v>
      </c>
      <c r="H516" s="231">
        <v>3.3205182400000001E-3</v>
      </c>
    </row>
    <row r="517" spans="1:8">
      <c r="A517" s="227" t="s">
        <v>140</v>
      </c>
      <c r="B517" s="227" t="s">
        <v>59</v>
      </c>
      <c r="C517" s="227" t="s">
        <v>76</v>
      </c>
      <c r="D517" s="229">
        <v>595</v>
      </c>
      <c r="E517" s="231">
        <v>4.6402697500000003E-3</v>
      </c>
      <c r="F517" s="231">
        <v>3.4136688000000002E-4</v>
      </c>
      <c r="G517" s="231">
        <v>1.12595292E-3</v>
      </c>
      <c r="H517" s="231">
        <v>3.1729495000000002E-3</v>
      </c>
    </row>
    <row r="518" spans="1:8">
      <c r="A518" s="227" t="s">
        <v>140</v>
      </c>
      <c r="B518" s="227" t="s">
        <v>60</v>
      </c>
      <c r="C518" s="227" t="s">
        <v>76</v>
      </c>
      <c r="D518" s="229">
        <v>271</v>
      </c>
      <c r="E518" s="231">
        <v>4.8879319800000003E-3</v>
      </c>
      <c r="F518" s="231">
        <v>3.7421391999999999E-4</v>
      </c>
      <c r="G518" s="231">
        <v>1.2849355400000001E-3</v>
      </c>
      <c r="H518" s="231">
        <v>3.2287820400000002E-3</v>
      </c>
    </row>
    <row r="519" spans="1:8">
      <c r="A519" s="227" t="s">
        <v>140</v>
      </c>
      <c r="B519" s="227" t="s">
        <v>61</v>
      </c>
      <c r="C519" s="227" t="s">
        <v>76</v>
      </c>
      <c r="D519" s="229">
        <v>79</v>
      </c>
      <c r="E519" s="231">
        <v>6.2274376199999999E-3</v>
      </c>
      <c r="F519" s="231">
        <v>5.9643083000000005E-4</v>
      </c>
      <c r="G519" s="231">
        <v>1.45994469E-3</v>
      </c>
      <c r="H519" s="231">
        <v>4.1710616700000001E-3</v>
      </c>
    </row>
    <row r="520" spans="1:8">
      <c r="A520" s="227" t="s">
        <v>140</v>
      </c>
      <c r="B520" s="227" t="s">
        <v>62</v>
      </c>
      <c r="C520" s="227" t="s">
        <v>76</v>
      </c>
      <c r="D520" s="229">
        <v>249</v>
      </c>
      <c r="E520" s="231">
        <v>5.4923859700000003E-3</v>
      </c>
      <c r="F520" s="231">
        <v>3.2574718999999998E-4</v>
      </c>
      <c r="G520" s="231">
        <v>1.6635056300000001E-3</v>
      </c>
      <c r="H520" s="231">
        <v>3.50313264E-3</v>
      </c>
    </row>
    <row r="521" spans="1:8">
      <c r="A521" s="227" t="s">
        <v>140</v>
      </c>
      <c r="B521" s="227" t="s">
        <v>57</v>
      </c>
      <c r="C521" s="227" t="s">
        <v>77</v>
      </c>
      <c r="D521" s="229">
        <v>2297</v>
      </c>
      <c r="E521" s="231">
        <v>6.1381136899999996E-3</v>
      </c>
      <c r="F521" s="231">
        <v>7.3952614999999995E-4</v>
      </c>
      <c r="G521" s="231">
        <v>1.7756098600000001E-3</v>
      </c>
      <c r="H521" s="231">
        <v>3.62297719E-3</v>
      </c>
    </row>
    <row r="522" spans="1:8">
      <c r="A522" s="227" t="s">
        <v>140</v>
      </c>
      <c r="B522" s="227" t="s">
        <v>59</v>
      </c>
      <c r="C522" s="227" t="s">
        <v>77</v>
      </c>
      <c r="D522" s="229">
        <v>973</v>
      </c>
      <c r="E522" s="231">
        <v>5.6137587600000004E-3</v>
      </c>
      <c r="F522" s="231">
        <v>6.5686711999999995E-4</v>
      </c>
      <c r="G522" s="231">
        <v>1.6023369399999999E-3</v>
      </c>
      <c r="H522" s="231">
        <v>3.3545542000000001E-3</v>
      </c>
    </row>
    <row r="523" spans="1:8">
      <c r="A523" s="227" t="s">
        <v>140</v>
      </c>
      <c r="B523" s="227" t="s">
        <v>60</v>
      </c>
      <c r="C523" s="227" t="s">
        <v>77</v>
      </c>
      <c r="D523" s="229">
        <v>470</v>
      </c>
      <c r="E523" s="231">
        <v>5.7292402999999997E-3</v>
      </c>
      <c r="F523" s="231">
        <v>7.1838036999999995E-4</v>
      </c>
      <c r="G523" s="231">
        <v>1.68030907E-3</v>
      </c>
      <c r="H523" s="231">
        <v>3.33055039E-3</v>
      </c>
    </row>
    <row r="524" spans="1:8">
      <c r="A524" s="227" t="s">
        <v>140</v>
      </c>
      <c r="B524" s="227" t="s">
        <v>61</v>
      </c>
      <c r="C524" s="227" t="s">
        <v>77</v>
      </c>
      <c r="D524" s="229">
        <v>230</v>
      </c>
      <c r="E524" s="231">
        <v>7.0682867900000003E-3</v>
      </c>
      <c r="F524" s="231">
        <v>8.4988904E-4</v>
      </c>
      <c r="G524" s="231">
        <v>2.1364228599999998E-3</v>
      </c>
      <c r="H524" s="231">
        <v>4.0819744099999996E-3</v>
      </c>
    </row>
    <row r="525" spans="1:8">
      <c r="A525" s="227" t="s">
        <v>140</v>
      </c>
      <c r="B525" s="227" t="s">
        <v>62</v>
      </c>
      <c r="C525" s="227" t="s">
        <v>77</v>
      </c>
      <c r="D525" s="229">
        <v>624</v>
      </c>
      <c r="E525" s="231">
        <v>6.9208509E-3</v>
      </c>
      <c r="F525" s="231">
        <v>8.4366444000000002E-4</v>
      </c>
      <c r="G525" s="231">
        <v>1.9845824900000001E-3</v>
      </c>
      <c r="H525" s="231">
        <v>4.09260348E-3</v>
      </c>
    </row>
    <row r="526" spans="1:8">
      <c r="A526" s="227" t="s">
        <v>140</v>
      </c>
      <c r="B526" s="227" t="s">
        <v>57</v>
      </c>
      <c r="C526" s="227" t="s">
        <v>78</v>
      </c>
      <c r="D526" s="229">
        <v>778</v>
      </c>
      <c r="E526" s="231">
        <v>6.5084675899999998E-3</v>
      </c>
      <c r="F526" s="231">
        <v>8.0508223999999995E-4</v>
      </c>
      <c r="G526" s="231">
        <v>1.6471928299999999E-3</v>
      </c>
      <c r="H526" s="231">
        <v>4.0561920200000001E-3</v>
      </c>
    </row>
    <row r="527" spans="1:8">
      <c r="A527" s="227" t="s">
        <v>140</v>
      </c>
      <c r="B527" s="227" t="s">
        <v>59</v>
      </c>
      <c r="C527" s="227" t="s">
        <v>78</v>
      </c>
      <c r="D527" s="229">
        <v>314</v>
      </c>
      <c r="E527" s="231">
        <v>6.1345170399999998E-3</v>
      </c>
      <c r="F527" s="231">
        <v>7.3476917E-4</v>
      </c>
      <c r="G527" s="231">
        <v>1.60920153E-3</v>
      </c>
      <c r="H527" s="231">
        <v>3.7905458700000002E-3</v>
      </c>
    </row>
    <row r="528" spans="1:8">
      <c r="A528" s="227" t="s">
        <v>140</v>
      </c>
      <c r="B528" s="227" t="s">
        <v>60</v>
      </c>
      <c r="C528" s="227" t="s">
        <v>78</v>
      </c>
      <c r="D528" s="229">
        <v>176</v>
      </c>
      <c r="E528" s="231">
        <v>6.2371104800000004E-3</v>
      </c>
      <c r="F528" s="231">
        <v>8.0413486999999996E-4</v>
      </c>
      <c r="G528" s="231">
        <v>1.64095357E-3</v>
      </c>
      <c r="H528" s="231">
        <v>3.7920215100000002E-3</v>
      </c>
    </row>
    <row r="529" spans="1:8">
      <c r="A529" s="227" t="s">
        <v>140</v>
      </c>
      <c r="B529" s="227" t="s">
        <v>61</v>
      </c>
      <c r="C529" s="227" t="s">
        <v>78</v>
      </c>
      <c r="D529" s="229">
        <v>60</v>
      </c>
      <c r="E529" s="231">
        <v>7.19193651E-3</v>
      </c>
      <c r="F529" s="231">
        <v>9.3595652999999999E-4</v>
      </c>
      <c r="G529" s="231">
        <v>1.9012343299999999E-3</v>
      </c>
      <c r="H529" s="231">
        <v>4.3547450899999998E-3</v>
      </c>
    </row>
    <row r="530" spans="1:8">
      <c r="A530" s="227" t="s">
        <v>140</v>
      </c>
      <c r="B530" s="227" t="s">
        <v>62</v>
      </c>
      <c r="C530" s="227" t="s">
        <v>78</v>
      </c>
      <c r="D530" s="229">
        <v>228</v>
      </c>
      <c r="E530" s="231">
        <v>7.0530780499999998E-3</v>
      </c>
      <c r="F530" s="231">
        <v>8.6820761000000002E-4</v>
      </c>
      <c r="G530" s="231">
        <v>1.63747743E-3</v>
      </c>
      <c r="H530" s="231">
        <v>4.5473925500000003E-3</v>
      </c>
    </row>
    <row r="531" spans="1:8">
      <c r="A531" s="227" t="s">
        <v>140</v>
      </c>
      <c r="B531" s="227" t="s">
        <v>57</v>
      </c>
      <c r="C531" s="227" t="s">
        <v>79</v>
      </c>
      <c r="D531" s="229">
        <v>11154</v>
      </c>
      <c r="E531" s="231">
        <v>4.7747805599999997E-3</v>
      </c>
      <c r="F531" s="231">
        <v>1.0271588899999999E-3</v>
      </c>
      <c r="G531" s="231">
        <v>7.5738873999999998E-4</v>
      </c>
      <c r="H531" s="231">
        <v>2.9902324600000001E-3</v>
      </c>
    </row>
    <row r="532" spans="1:8">
      <c r="A532" s="227" t="s">
        <v>140</v>
      </c>
      <c r="B532" s="227" t="s">
        <v>59</v>
      </c>
      <c r="C532" s="227" t="s">
        <v>79</v>
      </c>
      <c r="D532" s="229">
        <v>6365</v>
      </c>
      <c r="E532" s="231">
        <v>4.5841186399999999E-3</v>
      </c>
      <c r="F532" s="231">
        <v>9.917060699999999E-4</v>
      </c>
      <c r="G532" s="231">
        <v>7.2773534999999998E-4</v>
      </c>
      <c r="H532" s="231">
        <v>2.8646767400000001E-3</v>
      </c>
    </row>
    <row r="533" spans="1:8">
      <c r="A533" s="227" t="s">
        <v>140</v>
      </c>
      <c r="B533" s="227" t="s">
        <v>60</v>
      </c>
      <c r="C533" s="227" t="s">
        <v>79</v>
      </c>
      <c r="D533" s="229">
        <v>2634</v>
      </c>
      <c r="E533" s="231">
        <v>4.58030995E-3</v>
      </c>
      <c r="F533" s="231">
        <v>1.0763271400000001E-3</v>
      </c>
      <c r="G533" s="231">
        <v>7.3323097999999996E-4</v>
      </c>
      <c r="H533" s="231">
        <v>2.77075136E-3</v>
      </c>
    </row>
    <row r="534" spans="1:8">
      <c r="A534" s="227" t="s">
        <v>140</v>
      </c>
      <c r="B534" s="227" t="s">
        <v>61</v>
      </c>
      <c r="C534" s="227" t="s">
        <v>79</v>
      </c>
      <c r="D534" s="229">
        <v>520</v>
      </c>
      <c r="E534" s="231">
        <v>5.4713316800000002E-3</v>
      </c>
      <c r="F534" s="231">
        <v>1.18525172E-3</v>
      </c>
      <c r="G534" s="231">
        <v>8.2767959999999999E-4</v>
      </c>
      <c r="H534" s="231">
        <v>3.4583998600000001E-3</v>
      </c>
    </row>
    <row r="535" spans="1:8">
      <c r="A535" s="227" t="s">
        <v>140</v>
      </c>
      <c r="B535" s="227" t="s">
        <v>62</v>
      </c>
      <c r="C535" s="227" t="s">
        <v>79</v>
      </c>
      <c r="D535" s="229">
        <v>1635</v>
      </c>
      <c r="E535" s="231">
        <v>5.6087818900000001E-3</v>
      </c>
      <c r="F535" s="231">
        <v>1.03568472E-3</v>
      </c>
      <c r="G535" s="231">
        <v>8.8939125999999995E-4</v>
      </c>
      <c r="H535" s="231">
        <v>3.6837054400000002E-3</v>
      </c>
    </row>
    <row r="536" spans="1:8">
      <c r="A536" s="227" t="s">
        <v>140</v>
      </c>
      <c r="B536" s="227" t="s">
        <v>57</v>
      </c>
      <c r="C536" s="227" t="s">
        <v>80</v>
      </c>
      <c r="D536" s="229">
        <v>4897</v>
      </c>
      <c r="E536" s="231">
        <v>4.7244909400000002E-3</v>
      </c>
      <c r="F536" s="231">
        <v>8.6634413999999999E-4</v>
      </c>
      <c r="G536" s="231">
        <v>7.9048751E-4</v>
      </c>
      <c r="H536" s="231">
        <v>3.0676588200000002E-3</v>
      </c>
    </row>
    <row r="537" spans="1:8">
      <c r="A537" s="227" t="s">
        <v>140</v>
      </c>
      <c r="B537" s="227" t="s">
        <v>59</v>
      </c>
      <c r="C537" s="227" t="s">
        <v>80</v>
      </c>
      <c r="D537" s="229">
        <v>2437</v>
      </c>
      <c r="E537" s="231">
        <v>4.3941347299999997E-3</v>
      </c>
      <c r="F537" s="231">
        <v>8.1290154999999996E-4</v>
      </c>
      <c r="G537" s="231">
        <v>7.5266601999999995E-4</v>
      </c>
      <c r="H537" s="231">
        <v>2.8285666800000001E-3</v>
      </c>
    </row>
    <row r="538" spans="1:8">
      <c r="A538" s="227" t="s">
        <v>140</v>
      </c>
      <c r="B538" s="227" t="s">
        <v>60</v>
      </c>
      <c r="C538" s="227" t="s">
        <v>80</v>
      </c>
      <c r="D538" s="229">
        <v>1151</v>
      </c>
      <c r="E538" s="231">
        <v>4.5587268699999999E-3</v>
      </c>
      <c r="F538" s="231">
        <v>8.7760819999999995E-4</v>
      </c>
      <c r="G538" s="231">
        <v>7.7318009000000001E-4</v>
      </c>
      <c r="H538" s="231">
        <v>2.9079381100000001E-3</v>
      </c>
    </row>
    <row r="539" spans="1:8">
      <c r="A539" s="227" t="s">
        <v>140</v>
      </c>
      <c r="B539" s="227" t="s">
        <v>61</v>
      </c>
      <c r="C539" s="227" t="s">
        <v>80</v>
      </c>
      <c r="D539" s="229">
        <v>333</v>
      </c>
      <c r="E539" s="231">
        <v>5.9920682099999997E-3</v>
      </c>
      <c r="F539" s="231">
        <v>1.1942843199999999E-3</v>
      </c>
      <c r="G539" s="231">
        <v>8.5894898999999995E-4</v>
      </c>
      <c r="H539" s="231">
        <v>3.9388344099999997E-3</v>
      </c>
    </row>
    <row r="540" spans="1:8">
      <c r="A540" s="227" t="s">
        <v>140</v>
      </c>
      <c r="B540" s="227" t="s">
        <v>62</v>
      </c>
      <c r="C540" s="227" t="s">
        <v>80</v>
      </c>
      <c r="D540" s="229">
        <v>976</v>
      </c>
      <c r="E540" s="231">
        <v>5.3123693200000004E-3</v>
      </c>
      <c r="F540" s="231">
        <v>8.7461315000000005E-4</v>
      </c>
      <c r="G540" s="231">
        <v>8.8197741000000003E-4</v>
      </c>
      <c r="H540" s="231">
        <v>3.5557782800000001E-3</v>
      </c>
    </row>
    <row r="541" spans="1:8">
      <c r="A541" s="227" t="s">
        <v>140</v>
      </c>
      <c r="B541" s="227" t="s">
        <v>57</v>
      </c>
      <c r="C541" s="227" t="s">
        <v>119</v>
      </c>
      <c r="D541" s="229">
        <v>2194</v>
      </c>
      <c r="E541" s="231">
        <v>5.5745834300000002E-3</v>
      </c>
      <c r="F541" s="231">
        <v>7.0828666999999995E-4</v>
      </c>
      <c r="G541" s="231">
        <v>1.3200561400000001E-3</v>
      </c>
      <c r="H541" s="231">
        <v>3.5462401399999999E-3</v>
      </c>
    </row>
    <row r="542" spans="1:8">
      <c r="A542" s="227" t="s">
        <v>140</v>
      </c>
      <c r="B542" s="227" t="s">
        <v>59</v>
      </c>
      <c r="C542" s="227" t="s">
        <v>119</v>
      </c>
      <c r="D542" s="229">
        <v>1021</v>
      </c>
      <c r="E542" s="231">
        <v>5.2376933700000001E-3</v>
      </c>
      <c r="F542" s="231">
        <v>6.3932848999999998E-4</v>
      </c>
      <c r="G542" s="231">
        <v>1.2318394499999999E-3</v>
      </c>
      <c r="H542" s="231">
        <v>3.3665249500000002E-3</v>
      </c>
    </row>
    <row r="543" spans="1:8">
      <c r="A543" s="227" t="s">
        <v>140</v>
      </c>
      <c r="B543" s="227" t="s">
        <v>60</v>
      </c>
      <c r="C543" s="227" t="s">
        <v>119</v>
      </c>
      <c r="D543" s="229">
        <v>437</v>
      </c>
      <c r="E543" s="231">
        <v>5.3741045699999997E-3</v>
      </c>
      <c r="F543" s="231">
        <v>6.9248427000000005E-4</v>
      </c>
      <c r="G543" s="231">
        <v>1.29812355E-3</v>
      </c>
      <c r="H543" s="231">
        <v>3.38349625E-3</v>
      </c>
    </row>
    <row r="544" spans="1:8">
      <c r="A544" s="227" t="s">
        <v>140</v>
      </c>
      <c r="B544" s="227" t="s">
        <v>61</v>
      </c>
      <c r="C544" s="227" t="s">
        <v>119</v>
      </c>
      <c r="D544" s="229">
        <v>195</v>
      </c>
      <c r="E544" s="231">
        <v>6.6831075600000001E-3</v>
      </c>
      <c r="F544" s="231">
        <v>1.1263648900000001E-3</v>
      </c>
      <c r="G544" s="231">
        <v>1.4411203500000001E-3</v>
      </c>
      <c r="H544" s="231">
        <v>4.1156218000000001E-3</v>
      </c>
    </row>
    <row r="545" spans="1:8">
      <c r="A545" s="227" t="s">
        <v>140</v>
      </c>
      <c r="B545" s="227" t="s">
        <v>62</v>
      </c>
      <c r="C545" s="227" t="s">
        <v>119</v>
      </c>
      <c r="D545" s="229">
        <v>541</v>
      </c>
      <c r="E545" s="231">
        <v>5.9727568400000002E-3</v>
      </c>
      <c r="F545" s="231">
        <v>7.0049866999999995E-4</v>
      </c>
      <c r="G545" s="231">
        <v>1.46062225E-3</v>
      </c>
      <c r="H545" s="231">
        <v>3.8116354499999998E-3</v>
      </c>
    </row>
    <row r="546" spans="1:8">
      <c r="A546" s="227" t="s">
        <v>140</v>
      </c>
      <c r="B546" s="227" t="s">
        <v>57</v>
      </c>
      <c r="C546" s="227" t="s">
        <v>82</v>
      </c>
      <c r="D546" s="229">
        <v>958</v>
      </c>
      <c r="E546" s="231">
        <v>6.6700371700000004E-3</v>
      </c>
      <c r="F546" s="231">
        <v>5.9902453999999999E-4</v>
      </c>
      <c r="G546" s="231">
        <v>1.9861253799999998E-3</v>
      </c>
      <c r="H546" s="231">
        <v>4.0848867799999997E-3</v>
      </c>
    </row>
    <row r="547" spans="1:8">
      <c r="A547" s="227" t="s">
        <v>140</v>
      </c>
      <c r="B547" s="227" t="s">
        <v>59</v>
      </c>
      <c r="C547" s="227" t="s">
        <v>82</v>
      </c>
      <c r="D547" s="229">
        <v>392</v>
      </c>
      <c r="E547" s="231">
        <v>6.3306934999999998E-3</v>
      </c>
      <c r="F547" s="231">
        <v>5.0595214000000003E-4</v>
      </c>
      <c r="G547" s="231">
        <v>1.8864852600000001E-3</v>
      </c>
      <c r="H547" s="231">
        <v>3.93825562E-3</v>
      </c>
    </row>
    <row r="548" spans="1:8">
      <c r="A548" s="227" t="s">
        <v>140</v>
      </c>
      <c r="B548" s="227" t="s">
        <v>60</v>
      </c>
      <c r="C548" s="227" t="s">
        <v>82</v>
      </c>
      <c r="D548" s="229">
        <v>273</v>
      </c>
      <c r="E548" s="231">
        <v>6.2698410099999999E-3</v>
      </c>
      <c r="F548" s="231">
        <v>5.8383336000000004E-4</v>
      </c>
      <c r="G548" s="231">
        <v>1.9616569400000001E-3</v>
      </c>
      <c r="H548" s="231">
        <v>3.7243502399999999E-3</v>
      </c>
    </row>
    <row r="549" spans="1:8">
      <c r="A549" s="227" t="s">
        <v>140</v>
      </c>
      <c r="B549" s="227" t="s">
        <v>61</v>
      </c>
      <c r="C549" s="227" t="s">
        <v>82</v>
      </c>
      <c r="D549" s="229">
        <v>59</v>
      </c>
      <c r="E549" s="231">
        <v>8.1856165500000001E-3</v>
      </c>
      <c r="F549" s="231">
        <v>7.0150637E-4</v>
      </c>
      <c r="G549" s="231">
        <v>2.3203073500000001E-3</v>
      </c>
      <c r="H549" s="231">
        <v>5.1638023299999999E-3</v>
      </c>
    </row>
    <row r="550" spans="1:8">
      <c r="A550" s="227" t="s">
        <v>140</v>
      </c>
      <c r="B550" s="227" t="s">
        <v>62</v>
      </c>
      <c r="C550" s="227" t="s">
        <v>82</v>
      </c>
      <c r="D550" s="229">
        <v>234</v>
      </c>
      <c r="E550" s="231">
        <v>7.3232725699999999E-3</v>
      </c>
      <c r="F550" s="231">
        <v>7.4682429000000002E-4</v>
      </c>
      <c r="G550" s="231">
        <v>2.0973308E-3</v>
      </c>
      <c r="H550" s="231">
        <v>4.4791169800000004E-3</v>
      </c>
    </row>
    <row r="551" spans="1:8">
      <c r="A551" s="227" t="s">
        <v>140</v>
      </c>
      <c r="B551" s="227" t="s">
        <v>57</v>
      </c>
      <c r="C551" s="227" t="s">
        <v>83</v>
      </c>
      <c r="D551" s="229">
        <v>1325</v>
      </c>
      <c r="E551" s="231">
        <v>5.4576604900000002E-3</v>
      </c>
      <c r="F551" s="231">
        <v>8.8389214000000004E-4</v>
      </c>
      <c r="G551" s="231">
        <v>1.2686929800000001E-3</v>
      </c>
      <c r="H551" s="231">
        <v>3.3050748900000002E-3</v>
      </c>
    </row>
    <row r="552" spans="1:8">
      <c r="A552" s="227" t="s">
        <v>140</v>
      </c>
      <c r="B552" s="227" t="s">
        <v>59</v>
      </c>
      <c r="C552" s="227" t="s">
        <v>83</v>
      </c>
      <c r="D552" s="229">
        <v>539</v>
      </c>
      <c r="E552" s="231">
        <v>5.1374928900000004E-3</v>
      </c>
      <c r="F552" s="231">
        <v>8.2839424999999996E-4</v>
      </c>
      <c r="G552" s="231">
        <v>1.2301799699999999E-3</v>
      </c>
      <c r="H552" s="231">
        <v>3.0789182E-3</v>
      </c>
    </row>
    <row r="553" spans="1:8">
      <c r="A553" s="227" t="s">
        <v>140</v>
      </c>
      <c r="B553" s="227" t="s">
        <v>60</v>
      </c>
      <c r="C553" s="227" t="s">
        <v>83</v>
      </c>
      <c r="D553" s="229">
        <v>284</v>
      </c>
      <c r="E553" s="231">
        <v>5.1578391500000003E-3</v>
      </c>
      <c r="F553" s="231">
        <v>8.2942072999999999E-4</v>
      </c>
      <c r="G553" s="231">
        <v>1.2886343300000001E-3</v>
      </c>
      <c r="H553" s="231">
        <v>3.0397836100000001E-3</v>
      </c>
    </row>
    <row r="554" spans="1:8">
      <c r="A554" s="227" t="s">
        <v>140</v>
      </c>
      <c r="B554" s="227" t="s">
        <v>61</v>
      </c>
      <c r="C554" s="227" t="s">
        <v>83</v>
      </c>
      <c r="D554" s="229">
        <v>160</v>
      </c>
      <c r="E554" s="231">
        <v>6.0923030000000003E-3</v>
      </c>
      <c r="F554" s="231">
        <v>1.0181565899999999E-3</v>
      </c>
      <c r="G554" s="231">
        <v>1.3386137799999999E-3</v>
      </c>
      <c r="H554" s="231">
        <v>3.7355321699999999E-3</v>
      </c>
    </row>
    <row r="555" spans="1:8">
      <c r="A555" s="227" t="s">
        <v>140</v>
      </c>
      <c r="B555" s="227" t="s">
        <v>62</v>
      </c>
      <c r="C555" s="227" t="s">
        <v>83</v>
      </c>
      <c r="D555" s="229">
        <v>342</v>
      </c>
      <c r="E555" s="231">
        <v>5.91431778E-3</v>
      </c>
      <c r="F555" s="231">
        <v>9.5377790000000004E-4</v>
      </c>
      <c r="G555" s="231">
        <v>1.28011941E-3</v>
      </c>
      <c r="H555" s="231">
        <v>3.68041995E-3</v>
      </c>
    </row>
    <row r="556" spans="1:8">
      <c r="A556" s="227" t="s">
        <v>140</v>
      </c>
      <c r="B556" s="227" t="s">
        <v>57</v>
      </c>
      <c r="C556" s="227" t="s">
        <v>84</v>
      </c>
      <c r="D556" s="229">
        <v>1329</v>
      </c>
      <c r="E556" s="231">
        <v>5.4839423599999998E-3</v>
      </c>
      <c r="F556" s="231">
        <v>7.6762475999999995E-4</v>
      </c>
      <c r="G556" s="231">
        <v>1.3408854200000001E-3</v>
      </c>
      <c r="H556" s="231">
        <v>3.3754317200000001E-3</v>
      </c>
    </row>
    <row r="557" spans="1:8">
      <c r="A557" s="227" t="s">
        <v>140</v>
      </c>
      <c r="B557" s="227" t="s">
        <v>59</v>
      </c>
      <c r="C557" s="227" t="s">
        <v>84</v>
      </c>
      <c r="D557" s="229">
        <v>567</v>
      </c>
      <c r="E557" s="231">
        <v>4.8006888999999999E-3</v>
      </c>
      <c r="F557" s="231">
        <v>6.4843370000000004E-4</v>
      </c>
      <c r="G557" s="231">
        <v>1.0928822099999999E-3</v>
      </c>
      <c r="H557" s="231">
        <v>3.05937251E-3</v>
      </c>
    </row>
    <row r="558" spans="1:8">
      <c r="A558" s="227" t="s">
        <v>140</v>
      </c>
      <c r="B558" s="227" t="s">
        <v>60</v>
      </c>
      <c r="C558" s="227" t="s">
        <v>84</v>
      </c>
      <c r="D558" s="229">
        <v>344</v>
      </c>
      <c r="E558" s="231">
        <v>5.5017223999999998E-3</v>
      </c>
      <c r="F558" s="231">
        <v>7.9669308000000002E-4</v>
      </c>
      <c r="G558" s="231">
        <v>1.2696487699999999E-3</v>
      </c>
      <c r="H558" s="231">
        <v>3.4353800900000001E-3</v>
      </c>
    </row>
    <row r="559" spans="1:8">
      <c r="A559" s="227" t="s">
        <v>140</v>
      </c>
      <c r="B559" s="227" t="s">
        <v>61</v>
      </c>
      <c r="C559" s="227" t="s">
        <v>84</v>
      </c>
      <c r="D559" s="229">
        <v>144</v>
      </c>
      <c r="E559" s="231">
        <v>6.4823653699999997E-3</v>
      </c>
      <c r="F559" s="231">
        <v>1.0194024100000001E-3</v>
      </c>
      <c r="G559" s="231">
        <v>1.54883595E-3</v>
      </c>
      <c r="H559" s="231">
        <v>3.9141265799999998E-3</v>
      </c>
    </row>
    <row r="560" spans="1:8">
      <c r="A560" s="227" t="s">
        <v>140</v>
      </c>
      <c r="B560" s="227" t="s">
        <v>62</v>
      </c>
      <c r="C560" s="227" t="s">
        <v>84</v>
      </c>
      <c r="D560" s="229">
        <v>274</v>
      </c>
      <c r="E560" s="231">
        <v>6.3507871199999996E-3</v>
      </c>
      <c r="F560" s="231">
        <v>8.4545629999999996E-4</v>
      </c>
      <c r="G560" s="231">
        <v>1.83423707E-3</v>
      </c>
      <c r="H560" s="231">
        <v>3.6710932999999999E-3</v>
      </c>
    </row>
    <row r="561" spans="1:8">
      <c r="A561" s="227" t="s">
        <v>140</v>
      </c>
      <c r="B561" s="227" t="s">
        <v>57</v>
      </c>
      <c r="C561" s="227" t="s">
        <v>86</v>
      </c>
      <c r="D561" s="229">
        <v>5</v>
      </c>
      <c r="E561" s="231">
        <v>6.4374998500000002E-3</v>
      </c>
      <c r="F561" s="231">
        <v>6.6435165999999995E-4</v>
      </c>
      <c r="G561" s="231">
        <v>3.06944416E-3</v>
      </c>
      <c r="H561" s="231">
        <v>2.70370332E-3</v>
      </c>
    </row>
    <row r="562" spans="1:8">
      <c r="A562" s="227" t="s">
        <v>140</v>
      </c>
      <c r="B562" s="227" t="s">
        <v>59</v>
      </c>
      <c r="C562" s="227" t="s">
        <v>86</v>
      </c>
      <c r="D562" s="229">
        <v>2</v>
      </c>
      <c r="E562" s="231">
        <v>5.5613423599999998E-3</v>
      </c>
      <c r="F562" s="231">
        <v>1.0011572800000001E-3</v>
      </c>
      <c r="G562" s="231">
        <v>3.1192128399999998E-3</v>
      </c>
      <c r="H562" s="231">
        <v>1.4409718700000001E-3</v>
      </c>
    </row>
    <row r="563" spans="1:8">
      <c r="A563" s="227" t="s">
        <v>140</v>
      </c>
      <c r="B563" s="227" t="s">
        <v>60</v>
      </c>
      <c r="C563" s="227" t="s">
        <v>86</v>
      </c>
      <c r="D563" s="229">
        <v>2</v>
      </c>
      <c r="E563" s="231">
        <v>6.4872684000000002E-3</v>
      </c>
      <c r="F563" s="231">
        <v>3.4143505999999999E-4</v>
      </c>
      <c r="G563" s="231">
        <v>2.3784718700000001E-3</v>
      </c>
      <c r="H563" s="231">
        <v>3.76736076E-3</v>
      </c>
    </row>
    <row r="564" spans="1:8">
      <c r="A564" s="227" t="s">
        <v>140</v>
      </c>
      <c r="B564" s="227" t="s">
        <v>61</v>
      </c>
      <c r="C564" s="227" t="s">
        <v>86</v>
      </c>
      <c r="D564" s="229">
        <v>1</v>
      </c>
      <c r="E564" s="231">
        <v>8.0902777699999994E-3</v>
      </c>
      <c r="F564" s="231">
        <v>6.3657361000000003E-4</v>
      </c>
      <c r="G564" s="231">
        <v>4.3518513799999997E-3</v>
      </c>
      <c r="H564" s="231">
        <v>3.1018513799999999E-3</v>
      </c>
    </row>
    <row r="565" spans="1:8">
      <c r="A565" s="227" t="s">
        <v>140</v>
      </c>
      <c r="B565" s="227" t="s">
        <v>57</v>
      </c>
      <c r="C565" s="227" t="s">
        <v>87</v>
      </c>
      <c r="D565" s="229">
        <v>1858</v>
      </c>
      <c r="E565" s="231">
        <v>5.4955794299999996E-3</v>
      </c>
      <c r="F565" s="231">
        <v>3.0493114000000002E-4</v>
      </c>
      <c r="G565" s="231">
        <v>1.21520902E-3</v>
      </c>
      <c r="H565" s="231">
        <v>3.9754387999999998E-3</v>
      </c>
    </row>
    <row r="566" spans="1:8">
      <c r="A566" s="227" t="s">
        <v>140</v>
      </c>
      <c r="B566" s="227" t="s">
        <v>59</v>
      </c>
      <c r="C566" s="227" t="s">
        <v>87</v>
      </c>
      <c r="D566" s="229">
        <v>703</v>
      </c>
      <c r="E566" s="231">
        <v>4.94575143E-3</v>
      </c>
      <c r="F566" s="231">
        <v>2.3870887000000001E-4</v>
      </c>
      <c r="G566" s="231">
        <v>1.0772941599999999E-3</v>
      </c>
      <c r="H566" s="231">
        <v>3.6297479300000002E-3</v>
      </c>
    </row>
    <row r="567" spans="1:8">
      <c r="A567" s="227" t="s">
        <v>140</v>
      </c>
      <c r="B567" s="227" t="s">
        <v>60</v>
      </c>
      <c r="C567" s="227" t="s">
        <v>87</v>
      </c>
      <c r="D567" s="229">
        <v>402</v>
      </c>
      <c r="E567" s="231">
        <v>5.0921317000000004E-3</v>
      </c>
      <c r="F567" s="231">
        <v>2.9182766E-4</v>
      </c>
      <c r="G567" s="231">
        <v>1.1779641100000001E-3</v>
      </c>
      <c r="H567" s="231">
        <v>3.62233945E-3</v>
      </c>
    </row>
    <row r="568" spans="1:8">
      <c r="A568" s="227" t="s">
        <v>140</v>
      </c>
      <c r="B568" s="227" t="s">
        <v>61</v>
      </c>
      <c r="C568" s="227" t="s">
        <v>87</v>
      </c>
      <c r="D568" s="229">
        <v>166</v>
      </c>
      <c r="E568" s="231">
        <v>6.6325019500000004E-3</v>
      </c>
      <c r="F568" s="231">
        <v>4.4985472999999998E-4</v>
      </c>
      <c r="G568" s="231">
        <v>1.32990271E-3</v>
      </c>
      <c r="H568" s="231">
        <v>4.8527440999999996E-3</v>
      </c>
    </row>
    <row r="569" spans="1:8">
      <c r="A569" s="227" t="s">
        <v>140</v>
      </c>
      <c r="B569" s="227" t="s">
        <v>62</v>
      </c>
      <c r="C569" s="227" t="s">
        <v>87</v>
      </c>
      <c r="D569" s="229">
        <v>587</v>
      </c>
      <c r="E569" s="231">
        <v>6.1088433700000003E-3</v>
      </c>
      <c r="F569" s="231">
        <v>3.5223018999999998E-4</v>
      </c>
      <c r="G569" s="231">
        <v>1.3734499800000001E-3</v>
      </c>
      <c r="H569" s="231">
        <v>4.38316274E-3</v>
      </c>
    </row>
    <row r="570" spans="1:8">
      <c r="A570" s="227" t="s">
        <v>140</v>
      </c>
      <c r="B570" s="227" t="s">
        <v>57</v>
      </c>
      <c r="C570" s="227" t="s">
        <v>88</v>
      </c>
      <c r="D570" s="229">
        <v>2263</v>
      </c>
      <c r="E570" s="231">
        <v>5.0029047900000002E-3</v>
      </c>
      <c r="F570" s="231">
        <v>7.6487574999999997E-4</v>
      </c>
      <c r="G570" s="231">
        <v>9.793566799999999E-4</v>
      </c>
      <c r="H570" s="231">
        <v>3.2586718799999998E-3</v>
      </c>
    </row>
    <row r="571" spans="1:8">
      <c r="A571" s="227" t="s">
        <v>140</v>
      </c>
      <c r="B571" s="227" t="s">
        <v>59</v>
      </c>
      <c r="C571" s="227" t="s">
        <v>88</v>
      </c>
      <c r="D571" s="229">
        <v>1176</v>
      </c>
      <c r="E571" s="231">
        <v>4.4833590799999998E-3</v>
      </c>
      <c r="F571" s="231">
        <v>6.9309587000000001E-4</v>
      </c>
      <c r="G571" s="231">
        <v>8.7492495999999997E-4</v>
      </c>
      <c r="H571" s="231">
        <v>2.91533777E-3</v>
      </c>
    </row>
    <row r="572" spans="1:8">
      <c r="A572" s="227" t="s">
        <v>140</v>
      </c>
      <c r="B572" s="227" t="s">
        <v>60</v>
      </c>
      <c r="C572" s="227" t="s">
        <v>88</v>
      </c>
      <c r="D572" s="229">
        <v>560</v>
      </c>
      <c r="E572" s="231">
        <v>5.2332793699999998E-3</v>
      </c>
      <c r="F572" s="231">
        <v>8.1812145000000004E-4</v>
      </c>
      <c r="G572" s="231">
        <v>9.7703761999999995E-4</v>
      </c>
      <c r="H572" s="231">
        <v>3.4381198000000002E-3</v>
      </c>
    </row>
    <row r="573" spans="1:8">
      <c r="A573" s="227" t="s">
        <v>140</v>
      </c>
      <c r="B573" s="227" t="s">
        <v>61</v>
      </c>
      <c r="C573" s="227" t="s">
        <v>88</v>
      </c>
      <c r="D573" s="229">
        <v>96</v>
      </c>
      <c r="E573" s="231">
        <v>5.69589095E-3</v>
      </c>
      <c r="F573" s="231">
        <v>9.5871889000000003E-4</v>
      </c>
      <c r="G573" s="231">
        <v>1.14101055E-3</v>
      </c>
      <c r="H573" s="231">
        <v>3.5961610399999999E-3</v>
      </c>
    </row>
    <row r="574" spans="1:8">
      <c r="A574" s="227" t="s">
        <v>140</v>
      </c>
      <c r="B574" s="227" t="s">
        <v>62</v>
      </c>
      <c r="C574" s="227" t="s">
        <v>88</v>
      </c>
      <c r="D574" s="229">
        <v>431</v>
      </c>
      <c r="E574" s="231">
        <v>5.9668243200000004E-3</v>
      </c>
      <c r="F574" s="231">
        <v>8.4837135000000001E-4</v>
      </c>
      <c r="G574" s="231">
        <v>1.2313093699999999E-3</v>
      </c>
      <c r="H574" s="231">
        <v>3.88714312E-3</v>
      </c>
    </row>
    <row r="575" spans="1:8">
      <c r="A575" s="227" t="s">
        <v>140</v>
      </c>
      <c r="B575" s="227" t="s">
        <v>57</v>
      </c>
      <c r="C575" s="227" t="s">
        <v>89</v>
      </c>
      <c r="D575" s="229">
        <v>1112</v>
      </c>
      <c r="E575" s="231">
        <v>6.0104622100000003E-3</v>
      </c>
      <c r="F575" s="231">
        <v>8.0162929000000003E-4</v>
      </c>
      <c r="G575" s="231">
        <v>1.55734763E-3</v>
      </c>
      <c r="H575" s="231">
        <v>3.6514848200000002E-3</v>
      </c>
    </row>
    <row r="576" spans="1:8">
      <c r="A576" s="227" t="s">
        <v>140</v>
      </c>
      <c r="B576" s="227" t="s">
        <v>59</v>
      </c>
      <c r="C576" s="227" t="s">
        <v>89</v>
      </c>
      <c r="D576" s="229">
        <v>454</v>
      </c>
      <c r="E576" s="231">
        <v>5.3278723600000003E-3</v>
      </c>
      <c r="F576" s="231">
        <v>6.7580840999999995E-4</v>
      </c>
      <c r="G576" s="231">
        <v>1.37767149E-3</v>
      </c>
      <c r="H576" s="231">
        <v>3.2743920000000001E-3</v>
      </c>
    </row>
    <row r="577" spans="1:8">
      <c r="A577" s="227" t="s">
        <v>140</v>
      </c>
      <c r="B577" s="227" t="s">
        <v>60</v>
      </c>
      <c r="C577" s="227" t="s">
        <v>89</v>
      </c>
      <c r="D577" s="229">
        <v>257</v>
      </c>
      <c r="E577" s="231">
        <v>5.7296167800000002E-3</v>
      </c>
      <c r="F577" s="231">
        <v>8.0383495999999997E-4</v>
      </c>
      <c r="G577" s="231">
        <v>1.49823437E-3</v>
      </c>
      <c r="H577" s="231">
        <v>3.4275469500000002E-3</v>
      </c>
    </row>
    <row r="578" spans="1:8">
      <c r="A578" s="227" t="s">
        <v>140</v>
      </c>
      <c r="B578" s="227" t="s">
        <v>61</v>
      </c>
      <c r="C578" s="227" t="s">
        <v>89</v>
      </c>
      <c r="D578" s="229">
        <v>112</v>
      </c>
      <c r="E578" s="231">
        <v>7.3169846900000002E-3</v>
      </c>
      <c r="F578" s="231">
        <v>1.05654737E-3</v>
      </c>
      <c r="G578" s="231">
        <v>1.73518081E-3</v>
      </c>
      <c r="H578" s="231">
        <v>4.52525603E-3</v>
      </c>
    </row>
    <row r="579" spans="1:8">
      <c r="A579" s="227" t="s">
        <v>140</v>
      </c>
      <c r="B579" s="227" t="s">
        <v>62</v>
      </c>
      <c r="C579" s="227" t="s">
        <v>89</v>
      </c>
      <c r="D579" s="229">
        <v>289</v>
      </c>
      <c r="E579" s="231">
        <v>6.8261803799999996E-3</v>
      </c>
      <c r="F579" s="231">
        <v>8.9853237999999995E-4</v>
      </c>
      <c r="G579" s="231">
        <v>1.82325684E-3</v>
      </c>
      <c r="H579" s="231">
        <v>4.1043906900000001E-3</v>
      </c>
    </row>
    <row r="580" spans="1:8">
      <c r="A580" s="227" t="s">
        <v>140</v>
      </c>
      <c r="B580" s="227" t="s">
        <v>57</v>
      </c>
      <c r="C580" s="227" t="s">
        <v>90</v>
      </c>
      <c r="D580" s="229">
        <v>1015</v>
      </c>
      <c r="E580" s="231">
        <v>7.12445241E-3</v>
      </c>
      <c r="F580" s="231">
        <v>6.1343707999999999E-4</v>
      </c>
      <c r="G580" s="231">
        <v>2.1474865400000001E-3</v>
      </c>
      <c r="H580" s="231">
        <v>4.3635283199999998E-3</v>
      </c>
    </row>
    <row r="581" spans="1:8">
      <c r="A581" s="227" t="s">
        <v>140</v>
      </c>
      <c r="B581" s="227" t="s">
        <v>59</v>
      </c>
      <c r="C581" s="227" t="s">
        <v>90</v>
      </c>
      <c r="D581" s="229">
        <v>352</v>
      </c>
      <c r="E581" s="231">
        <v>6.4812839499999997E-3</v>
      </c>
      <c r="F581" s="231">
        <v>5.3431425999999997E-4</v>
      </c>
      <c r="G581" s="231">
        <v>1.9307328800000001E-3</v>
      </c>
      <c r="H581" s="231">
        <v>4.0162363599999997E-3</v>
      </c>
    </row>
    <row r="582" spans="1:8">
      <c r="A582" s="227" t="s">
        <v>140</v>
      </c>
      <c r="B582" s="227" t="s">
        <v>60</v>
      </c>
      <c r="C582" s="227" t="s">
        <v>90</v>
      </c>
      <c r="D582" s="229">
        <v>271</v>
      </c>
      <c r="E582" s="231">
        <v>6.4142149600000002E-3</v>
      </c>
      <c r="F582" s="231">
        <v>6.2495704000000004E-4</v>
      </c>
      <c r="G582" s="231">
        <v>1.97429762E-3</v>
      </c>
      <c r="H582" s="231">
        <v>3.8149597800000001E-3</v>
      </c>
    </row>
    <row r="583" spans="1:8">
      <c r="A583" s="227" t="s">
        <v>140</v>
      </c>
      <c r="B583" s="227" t="s">
        <v>61</v>
      </c>
      <c r="C583" s="227" t="s">
        <v>90</v>
      </c>
      <c r="D583" s="229">
        <v>122</v>
      </c>
      <c r="E583" s="231">
        <v>8.9003678599999993E-3</v>
      </c>
      <c r="F583" s="231">
        <v>7.3258174000000002E-4</v>
      </c>
      <c r="G583" s="231">
        <v>2.5053124699999998E-3</v>
      </c>
      <c r="H583" s="231">
        <v>5.6624732000000004E-3</v>
      </c>
    </row>
    <row r="584" spans="1:8">
      <c r="A584" s="227" t="s">
        <v>140</v>
      </c>
      <c r="B584" s="227" t="s">
        <v>62</v>
      </c>
      <c r="C584" s="227" t="s">
        <v>90</v>
      </c>
      <c r="D584" s="229">
        <v>270</v>
      </c>
      <c r="E584" s="231">
        <v>7.8733707999999996E-3</v>
      </c>
      <c r="F584" s="231">
        <v>6.5119144000000005E-4</v>
      </c>
      <c r="G584" s="231">
        <v>2.4422151200000001E-3</v>
      </c>
      <c r="H584" s="231">
        <v>4.7799637600000004E-3</v>
      </c>
    </row>
    <row r="585" spans="1:8">
      <c r="A585" s="227" t="s">
        <v>140</v>
      </c>
      <c r="B585" s="227" t="s">
        <v>57</v>
      </c>
      <c r="C585" s="227" t="s">
        <v>91</v>
      </c>
      <c r="D585" s="229">
        <v>2496</v>
      </c>
      <c r="E585" s="231">
        <v>4.7094144500000002E-3</v>
      </c>
      <c r="F585" s="231">
        <v>9.6635147999999998E-4</v>
      </c>
      <c r="G585" s="231">
        <v>1.0770842100000001E-3</v>
      </c>
      <c r="H585" s="231">
        <v>2.66597829E-3</v>
      </c>
    </row>
    <row r="586" spans="1:8">
      <c r="A586" s="227" t="s">
        <v>140</v>
      </c>
      <c r="B586" s="227" t="s">
        <v>59</v>
      </c>
      <c r="C586" s="227" t="s">
        <v>91</v>
      </c>
      <c r="D586" s="229">
        <v>1287</v>
      </c>
      <c r="E586" s="231">
        <v>4.5584492799999998E-3</v>
      </c>
      <c r="F586" s="231">
        <v>9.5139404999999995E-4</v>
      </c>
      <c r="G586" s="231">
        <v>1.02071259E-3</v>
      </c>
      <c r="H586" s="231">
        <v>2.5863421699999999E-3</v>
      </c>
    </row>
    <row r="587" spans="1:8">
      <c r="A587" s="227" t="s">
        <v>140</v>
      </c>
      <c r="B587" s="227" t="s">
        <v>60</v>
      </c>
      <c r="C587" s="227" t="s">
        <v>91</v>
      </c>
      <c r="D587" s="229">
        <v>532</v>
      </c>
      <c r="E587" s="231">
        <v>4.5875101999999996E-3</v>
      </c>
      <c r="F587" s="231">
        <v>9.5305512000000002E-4</v>
      </c>
      <c r="G587" s="231">
        <v>1.08744057E-3</v>
      </c>
      <c r="H587" s="231">
        <v>2.5470139799999999E-3</v>
      </c>
    </row>
    <row r="588" spans="1:8">
      <c r="A588" s="227" t="s">
        <v>140</v>
      </c>
      <c r="B588" s="227" t="s">
        <v>61</v>
      </c>
      <c r="C588" s="227" t="s">
        <v>91</v>
      </c>
      <c r="D588" s="229">
        <v>175</v>
      </c>
      <c r="E588" s="231">
        <v>5.2872352200000004E-3</v>
      </c>
      <c r="F588" s="231">
        <v>1.19206326E-3</v>
      </c>
      <c r="G588" s="231">
        <v>1.1045632600000001E-3</v>
      </c>
      <c r="H588" s="231">
        <v>2.9906082200000001E-3</v>
      </c>
    </row>
    <row r="589" spans="1:8">
      <c r="A589" s="227" t="s">
        <v>140</v>
      </c>
      <c r="B589" s="227" t="s">
        <v>62</v>
      </c>
      <c r="C589" s="227" t="s">
        <v>91</v>
      </c>
      <c r="D589" s="229">
        <v>502</v>
      </c>
      <c r="E589" s="231">
        <v>5.0242084800000003E-3</v>
      </c>
      <c r="F589" s="231">
        <v>9.4010508999999996E-4</v>
      </c>
      <c r="G589" s="231">
        <v>1.2010520300000001E-3</v>
      </c>
      <c r="H589" s="231">
        <v>2.8830508900000002E-3</v>
      </c>
    </row>
    <row r="590" spans="1:8">
      <c r="A590" s="227" t="s">
        <v>140</v>
      </c>
      <c r="B590" s="227" t="s">
        <v>57</v>
      </c>
      <c r="C590" s="227" t="s">
        <v>92</v>
      </c>
      <c r="D590" s="229">
        <v>1171</v>
      </c>
      <c r="E590" s="231">
        <v>6.1844396999999997E-3</v>
      </c>
      <c r="F590" s="231">
        <v>6.3856049999999999E-4</v>
      </c>
      <c r="G590" s="231">
        <v>1.58081467E-3</v>
      </c>
      <c r="H590" s="231">
        <v>3.9650640499999997E-3</v>
      </c>
    </row>
    <row r="591" spans="1:8">
      <c r="A591" s="227" t="s">
        <v>140</v>
      </c>
      <c r="B591" s="227" t="s">
        <v>59</v>
      </c>
      <c r="C591" s="227" t="s">
        <v>92</v>
      </c>
      <c r="D591" s="229">
        <v>477</v>
      </c>
      <c r="E591" s="231">
        <v>5.7206981899999999E-3</v>
      </c>
      <c r="F591" s="231">
        <v>5.7307414999999997E-4</v>
      </c>
      <c r="G591" s="231">
        <v>1.40368988E-3</v>
      </c>
      <c r="H591" s="231">
        <v>3.7439336899999999E-3</v>
      </c>
    </row>
    <row r="592" spans="1:8">
      <c r="A592" s="227" t="s">
        <v>140</v>
      </c>
      <c r="B592" s="227" t="s">
        <v>60</v>
      </c>
      <c r="C592" s="227" t="s">
        <v>92</v>
      </c>
      <c r="D592" s="229">
        <v>287</v>
      </c>
      <c r="E592" s="231">
        <v>5.9017693499999998E-3</v>
      </c>
      <c r="F592" s="231">
        <v>6.4665576999999995E-4</v>
      </c>
      <c r="G592" s="231">
        <v>1.55395026E-3</v>
      </c>
      <c r="H592" s="231">
        <v>3.7011628099999998E-3</v>
      </c>
    </row>
    <row r="593" spans="1:8">
      <c r="A593" s="227" t="s">
        <v>140</v>
      </c>
      <c r="B593" s="227" t="s">
        <v>61</v>
      </c>
      <c r="C593" s="227" t="s">
        <v>92</v>
      </c>
      <c r="D593" s="229">
        <v>141</v>
      </c>
      <c r="E593" s="231">
        <v>7.4639641700000002E-3</v>
      </c>
      <c r="F593" s="231">
        <v>7.1865945999999997E-4</v>
      </c>
      <c r="G593" s="231">
        <v>2.0090455999999999E-3</v>
      </c>
      <c r="H593" s="231">
        <v>4.7362586200000003E-3</v>
      </c>
    </row>
    <row r="594" spans="1:8">
      <c r="A594" s="227" t="s">
        <v>140</v>
      </c>
      <c r="B594" s="227" t="s">
        <v>62</v>
      </c>
      <c r="C594" s="227" t="s">
        <v>92</v>
      </c>
      <c r="D594" s="229">
        <v>266</v>
      </c>
      <c r="E594" s="231">
        <v>6.6427785699999997E-3</v>
      </c>
      <c r="F594" s="231">
        <v>7.0479994000000002E-4</v>
      </c>
      <c r="G594" s="231">
        <v>1.7004314E-3</v>
      </c>
      <c r="H594" s="231">
        <v>4.2375467499999996E-3</v>
      </c>
    </row>
    <row r="595" spans="1:8">
      <c r="A595" s="227" t="s">
        <v>140</v>
      </c>
      <c r="B595" s="227" t="s">
        <v>57</v>
      </c>
      <c r="C595" s="227" t="s">
        <v>93</v>
      </c>
      <c r="D595" s="229">
        <v>999</v>
      </c>
      <c r="E595" s="231">
        <v>7.1844990700000002E-3</v>
      </c>
      <c r="F595" s="231">
        <v>1.0060521200000001E-3</v>
      </c>
      <c r="G595" s="231">
        <v>1.9743236100000002E-3</v>
      </c>
      <c r="H595" s="231">
        <v>4.2041228700000002E-3</v>
      </c>
    </row>
    <row r="596" spans="1:8">
      <c r="A596" s="227" t="s">
        <v>140</v>
      </c>
      <c r="B596" s="227" t="s">
        <v>59</v>
      </c>
      <c r="C596" s="227" t="s">
        <v>93</v>
      </c>
      <c r="D596" s="229">
        <v>396</v>
      </c>
      <c r="E596" s="231">
        <v>6.2514903599999996E-3</v>
      </c>
      <c r="F596" s="231">
        <v>8.8176301999999995E-4</v>
      </c>
      <c r="G596" s="231">
        <v>1.8416219800000001E-3</v>
      </c>
      <c r="H596" s="231">
        <v>3.5281049000000001E-3</v>
      </c>
    </row>
    <row r="597" spans="1:8">
      <c r="A597" s="227" t="s">
        <v>140</v>
      </c>
      <c r="B597" s="227" t="s">
        <v>60</v>
      </c>
      <c r="C597" s="227" t="s">
        <v>93</v>
      </c>
      <c r="D597" s="229">
        <v>294</v>
      </c>
      <c r="E597" s="231">
        <v>7.0935686699999997E-3</v>
      </c>
      <c r="F597" s="231">
        <v>9.6190768000000001E-4</v>
      </c>
      <c r="G597" s="231">
        <v>1.9385784200000001E-3</v>
      </c>
      <c r="H597" s="231">
        <v>4.1930820699999996E-3</v>
      </c>
    </row>
    <row r="598" spans="1:8">
      <c r="A598" s="227" t="s">
        <v>140</v>
      </c>
      <c r="B598" s="227" t="s">
        <v>61</v>
      </c>
      <c r="C598" s="227" t="s">
        <v>93</v>
      </c>
      <c r="D598" s="229">
        <v>96</v>
      </c>
      <c r="E598" s="231">
        <v>8.3165747699999997E-3</v>
      </c>
      <c r="F598" s="231">
        <v>1.3213732000000001E-3</v>
      </c>
      <c r="G598" s="231">
        <v>2.1838829200000001E-3</v>
      </c>
      <c r="H598" s="231">
        <v>4.8113182500000001E-3</v>
      </c>
    </row>
    <row r="599" spans="1:8">
      <c r="A599" s="227" t="s">
        <v>140</v>
      </c>
      <c r="B599" s="227" t="s">
        <v>62</v>
      </c>
      <c r="C599" s="227" t="s">
        <v>93</v>
      </c>
      <c r="D599" s="229">
        <v>213</v>
      </c>
      <c r="E599" s="231">
        <v>8.5343850799999999E-3</v>
      </c>
      <c r="F599" s="231">
        <v>1.15594002E-3</v>
      </c>
      <c r="G599" s="231">
        <v>2.1759256799999999E-3</v>
      </c>
      <c r="H599" s="231">
        <v>5.2025188799999997E-3</v>
      </c>
    </row>
    <row r="600" spans="1:8">
      <c r="A600" s="227" t="s">
        <v>140</v>
      </c>
      <c r="B600" s="227" t="s">
        <v>57</v>
      </c>
      <c r="C600" s="227" t="s">
        <v>94</v>
      </c>
      <c r="D600" s="229">
        <v>1063</v>
      </c>
      <c r="E600" s="231">
        <v>6.7367097200000002E-3</v>
      </c>
      <c r="F600" s="231">
        <v>1.0963465700000001E-3</v>
      </c>
      <c r="G600" s="231">
        <v>1.71397532E-3</v>
      </c>
      <c r="H600" s="231">
        <v>3.9263873500000003E-3</v>
      </c>
    </row>
    <row r="601" spans="1:8">
      <c r="A601" s="227" t="s">
        <v>140</v>
      </c>
      <c r="B601" s="227" t="s">
        <v>59</v>
      </c>
      <c r="C601" s="227" t="s">
        <v>94</v>
      </c>
      <c r="D601" s="229">
        <v>343</v>
      </c>
      <c r="E601" s="231">
        <v>6.0586057500000004E-3</v>
      </c>
      <c r="F601" s="231">
        <v>9.8592189999999994E-4</v>
      </c>
      <c r="G601" s="231">
        <v>1.4459154300000001E-3</v>
      </c>
      <c r="H601" s="231">
        <v>3.6267679200000002E-3</v>
      </c>
    </row>
    <row r="602" spans="1:8">
      <c r="A602" s="227" t="s">
        <v>140</v>
      </c>
      <c r="B602" s="227" t="s">
        <v>60</v>
      </c>
      <c r="C602" s="227" t="s">
        <v>94</v>
      </c>
      <c r="D602" s="229">
        <v>229</v>
      </c>
      <c r="E602" s="231">
        <v>6.5801894100000003E-3</v>
      </c>
      <c r="F602" s="231">
        <v>1.1768657500000001E-3</v>
      </c>
      <c r="G602" s="231">
        <v>1.5385429400000001E-3</v>
      </c>
      <c r="H602" s="231">
        <v>3.8647802199999999E-3</v>
      </c>
    </row>
    <row r="603" spans="1:8">
      <c r="A603" s="227" t="s">
        <v>140</v>
      </c>
      <c r="B603" s="227" t="s">
        <v>61</v>
      </c>
      <c r="C603" s="227" t="s">
        <v>94</v>
      </c>
      <c r="D603" s="229">
        <v>91</v>
      </c>
      <c r="E603" s="231">
        <v>7.8203853799999994E-3</v>
      </c>
      <c r="F603" s="231">
        <v>1.42411963E-3</v>
      </c>
      <c r="G603" s="231">
        <v>1.9536017400000002E-3</v>
      </c>
      <c r="H603" s="231">
        <v>4.4426636099999996E-3</v>
      </c>
    </row>
    <row r="604" spans="1:8">
      <c r="A604" s="227" t="s">
        <v>140</v>
      </c>
      <c r="B604" s="227" t="s">
        <v>62</v>
      </c>
      <c r="C604" s="227" t="s">
        <v>94</v>
      </c>
      <c r="D604" s="229">
        <v>400</v>
      </c>
      <c r="E604" s="231">
        <v>7.1612555399999996E-3</v>
      </c>
      <c r="F604" s="231">
        <v>1.0703701199999999E-3</v>
      </c>
      <c r="G604" s="231">
        <v>1.9897566999999999E-3</v>
      </c>
      <c r="H604" s="231">
        <v>4.1011282599999997E-3</v>
      </c>
    </row>
    <row r="605" spans="1:8">
      <c r="A605" s="227" t="s">
        <v>140</v>
      </c>
      <c r="B605" s="227" t="s">
        <v>57</v>
      </c>
      <c r="C605" s="227" t="s">
        <v>95</v>
      </c>
      <c r="D605" s="229">
        <v>478</v>
      </c>
      <c r="E605" s="231">
        <v>6.9113927100000003E-3</v>
      </c>
      <c r="F605" s="231">
        <v>6.0633111999999995E-4</v>
      </c>
      <c r="G605" s="231">
        <v>1.8405680999999999E-3</v>
      </c>
      <c r="H605" s="231">
        <v>4.4644930199999999E-3</v>
      </c>
    </row>
    <row r="606" spans="1:8">
      <c r="A606" s="227" t="s">
        <v>140</v>
      </c>
      <c r="B606" s="227" t="s">
        <v>59</v>
      </c>
      <c r="C606" s="227" t="s">
        <v>95</v>
      </c>
      <c r="D606" s="229">
        <v>165</v>
      </c>
      <c r="E606" s="231">
        <v>6.2873875199999998E-3</v>
      </c>
      <c r="F606" s="231">
        <v>5.5415238000000003E-4</v>
      </c>
      <c r="G606" s="231">
        <v>1.57793184E-3</v>
      </c>
      <c r="H606" s="231">
        <v>4.1553027999999999E-3</v>
      </c>
    </row>
    <row r="607" spans="1:8">
      <c r="A607" s="227" t="s">
        <v>140</v>
      </c>
      <c r="B607" s="227" t="s">
        <v>60</v>
      </c>
      <c r="C607" s="227" t="s">
        <v>95</v>
      </c>
      <c r="D607" s="229">
        <v>146</v>
      </c>
      <c r="E607" s="231">
        <v>6.5510842400000003E-3</v>
      </c>
      <c r="F607" s="231">
        <v>5.8742367000000004E-4</v>
      </c>
      <c r="G607" s="231">
        <v>1.9759954599999998E-3</v>
      </c>
      <c r="H607" s="231">
        <v>3.9876646600000001E-3</v>
      </c>
    </row>
    <row r="608" spans="1:8">
      <c r="A608" s="227" t="s">
        <v>140</v>
      </c>
      <c r="B608" s="227" t="s">
        <v>61</v>
      </c>
      <c r="C608" s="227" t="s">
        <v>95</v>
      </c>
      <c r="D608" s="229">
        <v>42</v>
      </c>
      <c r="E608" s="231">
        <v>8.6237872100000008E-3</v>
      </c>
      <c r="F608" s="231">
        <v>8.1514528000000005E-4</v>
      </c>
      <c r="G608" s="231">
        <v>1.6603283000000001E-3</v>
      </c>
      <c r="H608" s="231">
        <v>6.1483132499999997E-3</v>
      </c>
    </row>
    <row r="609" spans="1:8">
      <c r="A609" s="227" t="s">
        <v>140</v>
      </c>
      <c r="B609" s="227" t="s">
        <v>62</v>
      </c>
      <c r="C609" s="227" t="s">
        <v>95</v>
      </c>
      <c r="D609" s="229">
        <v>125</v>
      </c>
      <c r="E609" s="231">
        <v>7.5805552999999998E-3</v>
      </c>
      <c r="F609" s="231">
        <v>6.2712941000000002E-4</v>
      </c>
      <c r="G609" s="231">
        <v>2.0896293800000002E-3</v>
      </c>
      <c r="H609" s="231">
        <v>4.8637960399999999E-3</v>
      </c>
    </row>
    <row r="610" spans="1:8">
      <c r="A610" s="227" t="s">
        <v>140</v>
      </c>
      <c r="B610" s="227" t="s">
        <v>57</v>
      </c>
      <c r="C610" s="227" t="s">
        <v>96</v>
      </c>
      <c r="D610" s="229">
        <v>1542</v>
      </c>
      <c r="E610" s="231">
        <v>5.3618134200000001E-3</v>
      </c>
      <c r="F610" s="231">
        <v>6.2025603000000001E-4</v>
      </c>
      <c r="G610" s="231">
        <v>1.1711504399999999E-3</v>
      </c>
      <c r="H610" s="231">
        <v>3.5704064499999999E-3</v>
      </c>
    </row>
    <row r="611" spans="1:8">
      <c r="A611" s="227" t="s">
        <v>140</v>
      </c>
      <c r="B611" s="227" t="s">
        <v>59</v>
      </c>
      <c r="C611" s="227" t="s">
        <v>96</v>
      </c>
      <c r="D611" s="229">
        <v>663</v>
      </c>
      <c r="E611" s="231">
        <v>4.7396092800000003E-3</v>
      </c>
      <c r="F611" s="231">
        <v>5.3127245E-4</v>
      </c>
      <c r="G611" s="231">
        <v>1.00956277E-3</v>
      </c>
      <c r="H611" s="231">
        <v>3.1987735700000001E-3</v>
      </c>
    </row>
    <row r="612" spans="1:8">
      <c r="A612" s="227" t="s">
        <v>140</v>
      </c>
      <c r="B612" s="227" t="s">
        <v>60</v>
      </c>
      <c r="C612" s="227" t="s">
        <v>96</v>
      </c>
      <c r="D612" s="229">
        <v>384</v>
      </c>
      <c r="E612" s="231">
        <v>5.2449541799999997E-3</v>
      </c>
      <c r="F612" s="231">
        <v>6.3790003000000004E-4</v>
      </c>
      <c r="G612" s="231">
        <v>1.16789618E-3</v>
      </c>
      <c r="H612" s="231">
        <v>3.4391575000000001E-3</v>
      </c>
    </row>
    <row r="613" spans="1:8">
      <c r="A613" s="227" t="s">
        <v>140</v>
      </c>
      <c r="B613" s="227" t="s">
        <v>61</v>
      </c>
      <c r="C613" s="227" t="s">
        <v>96</v>
      </c>
      <c r="D613" s="229">
        <v>103</v>
      </c>
      <c r="E613" s="231">
        <v>7.3838095500000003E-3</v>
      </c>
      <c r="F613" s="231">
        <v>8.5636885999999996E-4</v>
      </c>
      <c r="G613" s="231">
        <v>1.42922937E-3</v>
      </c>
      <c r="H613" s="231">
        <v>5.0982108499999998E-3</v>
      </c>
    </row>
    <row r="614" spans="1:8">
      <c r="A614" s="227" t="s">
        <v>140</v>
      </c>
      <c r="B614" s="227" t="s">
        <v>62</v>
      </c>
      <c r="C614" s="227" t="s">
        <v>96</v>
      </c>
      <c r="D614" s="229">
        <v>392</v>
      </c>
      <c r="E614" s="231">
        <v>5.9973483499999999E-3</v>
      </c>
      <c r="F614" s="231">
        <v>6.9143256E-4</v>
      </c>
      <c r="G614" s="231">
        <v>1.3798242400000001E-3</v>
      </c>
      <c r="H614" s="231">
        <v>3.9260910099999996E-3</v>
      </c>
    </row>
    <row r="615" spans="1:8">
      <c r="A615" s="227" t="s">
        <v>140</v>
      </c>
      <c r="B615" s="227" t="s">
        <v>57</v>
      </c>
      <c r="C615" s="227" t="s">
        <v>97</v>
      </c>
      <c r="D615" s="229">
        <v>870</v>
      </c>
      <c r="E615" s="231">
        <v>6.7015881999999997E-3</v>
      </c>
      <c r="F615" s="231">
        <v>6.9943303000000005E-4</v>
      </c>
      <c r="G615" s="231">
        <v>2.3250183800000001E-3</v>
      </c>
      <c r="H615" s="231">
        <v>3.6771363200000001E-3</v>
      </c>
    </row>
    <row r="616" spans="1:8">
      <c r="A616" s="227" t="s">
        <v>140</v>
      </c>
      <c r="B616" s="227" t="s">
        <v>59</v>
      </c>
      <c r="C616" s="227" t="s">
        <v>97</v>
      </c>
      <c r="D616" s="229">
        <v>319</v>
      </c>
      <c r="E616" s="231">
        <v>6.2388973499999997E-3</v>
      </c>
      <c r="F616" s="231">
        <v>5.7166469E-4</v>
      </c>
      <c r="G616" s="231">
        <v>2.1589818200000001E-3</v>
      </c>
      <c r="H616" s="231">
        <v>3.5082503999999998E-3</v>
      </c>
    </row>
    <row r="617" spans="1:8">
      <c r="A617" s="227" t="s">
        <v>140</v>
      </c>
      <c r="B617" s="227" t="s">
        <v>60</v>
      </c>
      <c r="C617" s="227" t="s">
        <v>97</v>
      </c>
      <c r="D617" s="229">
        <v>209</v>
      </c>
      <c r="E617" s="231">
        <v>6.2390348400000002E-3</v>
      </c>
      <c r="F617" s="231">
        <v>8.5254937000000001E-4</v>
      </c>
      <c r="G617" s="231">
        <v>2.1564325099999999E-3</v>
      </c>
      <c r="H617" s="231">
        <v>3.23005248E-3</v>
      </c>
    </row>
    <row r="618" spans="1:8">
      <c r="A618" s="227" t="s">
        <v>140</v>
      </c>
      <c r="B618" s="227" t="s">
        <v>61</v>
      </c>
      <c r="C618" s="227" t="s">
        <v>97</v>
      </c>
      <c r="D618" s="229">
        <v>91</v>
      </c>
      <c r="E618" s="231">
        <v>7.43716911E-3</v>
      </c>
      <c r="F618" s="231">
        <v>8.5177527000000004E-4</v>
      </c>
      <c r="G618" s="231">
        <v>2.3655624199999999E-3</v>
      </c>
      <c r="H618" s="231">
        <v>4.2198308799999999E-3</v>
      </c>
    </row>
    <row r="619" spans="1:8">
      <c r="A619" s="227" t="s">
        <v>140</v>
      </c>
      <c r="B619" s="227" t="s">
        <v>62</v>
      </c>
      <c r="C619" s="227" t="s">
        <v>97</v>
      </c>
      <c r="D619" s="229">
        <v>251</v>
      </c>
      <c r="E619" s="231">
        <v>7.4080988400000002E-3</v>
      </c>
      <c r="F619" s="231">
        <v>6.7908895999999996E-4</v>
      </c>
      <c r="G619" s="231">
        <v>2.6617139999999999E-3</v>
      </c>
      <c r="H619" s="231">
        <v>4.0672954000000004E-3</v>
      </c>
    </row>
    <row r="620" spans="1:8">
      <c r="A620" s="227" t="s">
        <v>140</v>
      </c>
      <c r="B620" s="227" t="s">
        <v>57</v>
      </c>
      <c r="C620" s="227" t="s">
        <v>98</v>
      </c>
      <c r="D620" s="229">
        <v>500</v>
      </c>
      <c r="E620" s="231">
        <v>6.0788192100000001E-3</v>
      </c>
      <c r="F620" s="231">
        <v>2.9851825999999999E-4</v>
      </c>
      <c r="G620" s="231">
        <v>1.79645809E-3</v>
      </c>
      <c r="H620" s="231">
        <v>3.9803007800000003E-3</v>
      </c>
    </row>
    <row r="621" spans="1:8">
      <c r="A621" s="227" t="s">
        <v>140</v>
      </c>
      <c r="B621" s="227" t="s">
        <v>59</v>
      </c>
      <c r="C621" s="227" t="s">
        <v>98</v>
      </c>
      <c r="D621" s="229">
        <v>175</v>
      </c>
      <c r="E621" s="231">
        <v>5.3543648299999996E-3</v>
      </c>
      <c r="F621" s="231">
        <v>2.8234100999999999E-4</v>
      </c>
      <c r="G621" s="231">
        <v>1.65304209E-3</v>
      </c>
      <c r="H621" s="231">
        <v>3.4160712799999999E-3</v>
      </c>
    </row>
    <row r="622" spans="1:8">
      <c r="A622" s="227" t="s">
        <v>140</v>
      </c>
      <c r="B622" s="227" t="s">
        <v>60</v>
      </c>
      <c r="C622" s="227" t="s">
        <v>98</v>
      </c>
      <c r="D622" s="229">
        <v>130</v>
      </c>
      <c r="E622" s="231">
        <v>5.68571913E-3</v>
      </c>
      <c r="F622" s="231">
        <v>3.5381027999999999E-4</v>
      </c>
      <c r="G622" s="231">
        <v>1.7291664300000001E-3</v>
      </c>
      <c r="H622" s="231">
        <v>3.5992697899999999E-3</v>
      </c>
    </row>
    <row r="623" spans="1:8">
      <c r="A623" s="227" t="s">
        <v>140</v>
      </c>
      <c r="B623" s="227" t="s">
        <v>61</v>
      </c>
      <c r="C623" s="227" t="s">
        <v>98</v>
      </c>
      <c r="D623" s="229">
        <v>65</v>
      </c>
      <c r="E623" s="231">
        <v>7.8881764099999994E-3</v>
      </c>
      <c r="F623" s="231">
        <v>3.2549835999999999E-4</v>
      </c>
      <c r="G623" s="231">
        <v>2.3733971999999998E-3</v>
      </c>
      <c r="H623" s="231">
        <v>5.1855411700000003E-3</v>
      </c>
    </row>
    <row r="624" spans="1:8">
      <c r="A624" s="227" t="s">
        <v>140</v>
      </c>
      <c r="B624" s="227" t="s">
        <v>62</v>
      </c>
      <c r="C624" s="227" t="s">
        <v>98</v>
      </c>
      <c r="D624" s="229">
        <v>130</v>
      </c>
      <c r="E624" s="231">
        <v>6.5424677300000003E-3</v>
      </c>
      <c r="F624" s="231">
        <v>2.5151327999999999E-4</v>
      </c>
      <c r="G624" s="231">
        <v>1.7683402E-3</v>
      </c>
      <c r="H624" s="231">
        <v>4.5182512799999998E-3</v>
      </c>
    </row>
    <row r="625" spans="1:8">
      <c r="A625" s="227" t="s">
        <v>140</v>
      </c>
      <c r="B625" s="227" t="s">
        <v>57</v>
      </c>
      <c r="C625" s="227" t="s">
        <v>99</v>
      </c>
      <c r="D625" s="229">
        <v>1975</v>
      </c>
      <c r="E625" s="231">
        <v>5.4461436800000004E-3</v>
      </c>
      <c r="F625" s="231">
        <v>9.0569597000000001E-4</v>
      </c>
      <c r="G625" s="231">
        <v>8.1460946E-4</v>
      </c>
      <c r="H625" s="231">
        <v>3.72583778E-3</v>
      </c>
    </row>
    <row r="626" spans="1:8">
      <c r="A626" s="227" t="s">
        <v>140</v>
      </c>
      <c r="B626" s="227" t="s">
        <v>59</v>
      </c>
      <c r="C626" s="227" t="s">
        <v>99</v>
      </c>
      <c r="D626" s="229">
        <v>719</v>
      </c>
      <c r="E626" s="231">
        <v>5.1285057899999997E-3</v>
      </c>
      <c r="F626" s="231">
        <v>8.5036420999999997E-4</v>
      </c>
      <c r="G626" s="231">
        <v>6.9985295000000005E-4</v>
      </c>
      <c r="H626" s="231">
        <v>3.57828816E-3</v>
      </c>
    </row>
    <row r="627" spans="1:8">
      <c r="A627" s="227" t="s">
        <v>140</v>
      </c>
      <c r="B627" s="227" t="s">
        <v>60</v>
      </c>
      <c r="C627" s="227" t="s">
        <v>99</v>
      </c>
      <c r="D627" s="229">
        <v>465</v>
      </c>
      <c r="E627" s="231">
        <v>5.2516674099999999E-3</v>
      </c>
      <c r="F627" s="231">
        <v>9.3623035000000004E-4</v>
      </c>
      <c r="G627" s="231">
        <v>7.5044778000000003E-4</v>
      </c>
      <c r="H627" s="231">
        <v>3.5649888000000001E-3</v>
      </c>
    </row>
    <row r="628" spans="1:8">
      <c r="A628" s="227" t="s">
        <v>140</v>
      </c>
      <c r="B628" s="227" t="s">
        <v>61</v>
      </c>
      <c r="C628" s="227" t="s">
        <v>99</v>
      </c>
      <c r="D628" s="229">
        <v>169</v>
      </c>
      <c r="E628" s="231">
        <v>6.3924498699999997E-3</v>
      </c>
      <c r="F628" s="231">
        <v>1.02824324E-3</v>
      </c>
      <c r="G628" s="231">
        <v>8.1586926000000004E-4</v>
      </c>
      <c r="H628" s="231">
        <v>4.5483369199999998E-3</v>
      </c>
    </row>
    <row r="629" spans="1:8">
      <c r="A629" s="227" t="s">
        <v>140</v>
      </c>
      <c r="B629" s="227" t="s">
        <v>62</v>
      </c>
      <c r="C629" s="227" t="s">
        <v>99</v>
      </c>
      <c r="D629" s="229">
        <v>622</v>
      </c>
      <c r="E629" s="231">
        <v>5.7015896100000001E-3</v>
      </c>
      <c r="F629" s="231">
        <v>9.1353286999999999E-4</v>
      </c>
      <c r="G629" s="231">
        <v>9.9488631999999997E-4</v>
      </c>
      <c r="H629" s="231">
        <v>3.79316994E-3</v>
      </c>
    </row>
    <row r="630" spans="1:8">
      <c r="A630" s="227" t="s">
        <v>140</v>
      </c>
      <c r="B630" s="227" t="s">
        <v>57</v>
      </c>
      <c r="C630" s="227" t="s">
        <v>100</v>
      </c>
      <c r="D630" s="229">
        <v>1434</v>
      </c>
      <c r="E630" s="231">
        <v>6.0713845199999996E-3</v>
      </c>
      <c r="F630" s="231">
        <v>6.8176437E-4</v>
      </c>
      <c r="G630" s="231">
        <v>1.54026366E-3</v>
      </c>
      <c r="H630" s="231">
        <v>3.8493479400000001E-3</v>
      </c>
    </row>
    <row r="631" spans="1:8">
      <c r="A631" s="227" t="s">
        <v>140</v>
      </c>
      <c r="B631" s="227" t="s">
        <v>59</v>
      </c>
      <c r="C631" s="227" t="s">
        <v>100</v>
      </c>
      <c r="D631" s="229">
        <v>594</v>
      </c>
      <c r="E631" s="231">
        <v>5.4597477099999998E-3</v>
      </c>
      <c r="F631" s="231">
        <v>5.4912527000000003E-4</v>
      </c>
      <c r="G631" s="231">
        <v>1.41014675E-3</v>
      </c>
      <c r="H631" s="231">
        <v>3.5004557200000001E-3</v>
      </c>
    </row>
    <row r="632" spans="1:8">
      <c r="A632" s="227" t="s">
        <v>140</v>
      </c>
      <c r="B632" s="227" t="s">
        <v>60</v>
      </c>
      <c r="C632" s="227" t="s">
        <v>100</v>
      </c>
      <c r="D632" s="229">
        <v>375</v>
      </c>
      <c r="E632" s="231">
        <v>5.9638886499999997E-3</v>
      </c>
      <c r="F632" s="231">
        <v>6.8558615999999998E-4</v>
      </c>
      <c r="G632" s="231">
        <v>1.5282405100000001E-3</v>
      </c>
      <c r="H632" s="231">
        <v>3.75006151E-3</v>
      </c>
    </row>
    <row r="633" spans="1:8">
      <c r="A633" s="227" t="s">
        <v>140</v>
      </c>
      <c r="B633" s="227" t="s">
        <v>61</v>
      </c>
      <c r="C633" s="227" t="s">
        <v>100</v>
      </c>
      <c r="D633" s="229">
        <v>85</v>
      </c>
      <c r="E633" s="231">
        <v>6.6812361400000004E-3</v>
      </c>
      <c r="F633" s="231">
        <v>8.607024E-4</v>
      </c>
      <c r="G633" s="231">
        <v>1.8515792599999999E-3</v>
      </c>
      <c r="H633" s="231">
        <v>3.9689540000000002E-3</v>
      </c>
    </row>
    <row r="634" spans="1:8">
      <c r="A634" s="227" t="s">
        <v>140</v>
      </c>
      <c r="B634" s="227" t="s">
        <v>62</v>
      </c>
      <c r="C634" s="227" t="s">
        <v>100</v>
      </c>
      <c r="D634" s="229">
        <v>380</v>
      </c>
      <c r="E634" s="231">
        <v>6.99713669E-3</v>
      </c>
      <c r="F634" s="231">
        <v>8.4530312E-4</v>
      </c>
      <c r="G634" s="231">
        <v>1.68588549E-3</v>
      </c>
      <c r="H634" s="231">
        <v>4.4659476099999998E-3</v>
      </c>
    </row>
    <row r="635" spans="1:8">
      <c r="A635" s="227" t="s">
        <v>140</v>
      </c>
      <c r="B635" s="227" t="s">
        <v>57</v>
      </c>
      <c r="C635" s="227" t="s">
        <v>101</v>
      </c>
      <c r="D635" s="229">
        <v>800</v>
      </c>
      <c r="E635" s="231">
        <v>7.1089696599999997E-3</v>
      </c>
      <c r="F635" s="231">
        <v>7.8068552999999998E-4</v>
      </c>
      <c r="G635" s="231">
        <v>2.48564791E-3</v>
      </c>
      <c r="H635" s="231">
        <v>3.8426357600000001E-3</v>
      </c>
    </row>
    <row r="636" spans="1:8">
      <c r="A636" s="227" t="s">
        <v>140</v>
      </c>
      <c r="B636" s="227" t="s">
        <v>59</v>
      </c>
      <c r="C636" s="227" t="s">
        <v>101</v>
      </c>
      <c r="D636" s="229">
        <v>298</v>
      </c>
      <c r="E636" s="231">
        <v>6.5160480999999996E-3</v>
      </c>
      <c r="F636" s="231">
        <v>6.8624913999999998E-4</v>
      </c>
      <c r="G636" s="231">
        <v>2.31535833E-3</v>
      </c>
      <c r="H636" s="231">
        <v>3.5144401799999999E-3</v>
      </c>
    </row>
    <row r="637" spans="1:8">
      <c r="A637" s="227" t="s">
        <v>140</v>
      </c>
      <c r="B637" s="227" t="s">
        <v>60</v>
      </c>
      <c r="C637" s="227" t="s">
        <v>101</v>
      </c>
      <c r="D637" s="229">
        <v>192</v>
      </c>
      <c r="E637" s="231">
        <v>6.7620319499999996E-3</v>
      </c>
      <c r="F637" s="231">
        <v>7.5098837E-4</v>
      </c>
      <c r="G637" s="231">
        <v>2.38124493E-3</v>
      </c>
      <c r="H637" s="231">
        <v>3.6297981900000002E-3</v>
      </c>
    </row>
    <row r="638" spans="1:8">
      <c r="A638" s="227" t="s">
        <v>140</v>
      </c>
      <c r="B638" s="227" t="s">
        <v>61</v>
      </c>
      <c r="C638" s="227" t="s">
        <v>101</v>
      </c>
      <c r="D638" s="229">
        <v>58</v>
      </c>
      <c r="E638" s="231">
        <v>9.2746245999999997E-3</v>
      </c>
      <c r="F638" s="231">
        <v>1.16079957E-3</v>
      </c>
      <c r="G638" s="231">
        <v>2.9272427400000001E-3</v>
      </c>
      <c r="H638" s="231">
        <v>5.1865817900000003E-3</v>
      </c>
    </row>
    <row r="639" spans="1:8">
      <c r="A639" s="227" t="s">
        <v>140</v>
      </c>
      <c r="B639" s="227" t="s">
        <v>62</v>
      </c>
      <c r="C639" s="227" t="s">
        <v>101</v>
      </c>
      <c r="D639" s="229">
        <v>252</v>
      </c>
      <c r="E639" s="231">
        <v>7.5760120299999999E-3</v>
      </c>
      <c r="F639" s="231">
        <v>8.2750013000000002E-4</v>
      </c>
      <c r="G639" s="231">
        <v>2.6649303199999998E-3</v>
      </c>
      <c r="H639" s="231">
        <v>4.0835811099999998E-3</v>
      </c>
    </row>
    <row r="640" spans="1:8">
      <c r="A640" s="227" t="s">
        <v>140</v>
      </c>
      <c r="B640" s="227" t="s">
        <v>57</v>
      </c>
      <c r="C640" s="227" t="s">
        <v>102</v>
      </c>
      <c r="D640" s="229">
        <v>1248</v>
      </c>
      <c r="E640" s="231">
        <v>5.9863928000000004E-3</v>
      </c>
      <c r="F640" s="231">
        <v>8.8261565000000001E-4</v>
      </c>
      <c r="G640" s="231">
        <v>9.1149519999999997E-4</v>
      </c>
      <c r="H640" s="231">
        <v>4.1922814799999998E-3</v>
      </c>
    </row>
    <row r="641" spans="1:8">
      <c r="A641" s="227" t="s">
        <v>140</v>
      </c>
      <c r="B641" s="227" t="s">
        <v>59</v>
      </c>
      <c r="C641" s="227" t="s">
        <v>102</v>
      </c>
      <c r="D641" s="229">
        <v>531</v>
      </c>
      <c r="E641" s="231">
        <v>5.5305108499999998E-3</v>
      </c>
      <c r="F641" s="231">
        <v>8.2056019000000002E-4</v>
      </c>
      <c r="G641" s="231">
        <v>8.7463793000000002E-4</v>
      </c>
      <c r="H641" s="231">
        <v>3.8353122399999999E-3</v>
      </c>
    </row>
    <row r="642" spans="1:8">
      <c r="A642" s="227" t="s">
        <v>140</v>
      </c>
      <c r="B642" s="227" t="s">
        <v>60</v>
      </c>
      <c r="C642" s="227" t="s">
        <v>102</v>
      </c>
      <c r="D642" s="229">
        <v>306</v>
      </c>
      <c r="E642" s="231">
        <v>5.93874795E-3</v>
      </c>
      <c r="F642" s="231">
        <v>8.9774696999999997E-4</v>
      </c>
      <c r="G642" s="231">
        <v>8.7111904999999997E-4</v>
      </c>
      <c r="H642" s="231">
        <v>4.1698814400000003E-3</v>
      </c>
    </row>
    <row r="643" spans="1:8">
      <c r="A643" s="227" t="s">
        <v>140</v>
      </c>
      <c r="B643" s="227" t="s">
        <v>61</v>
      </c>
      <c r="C643" s="227" t="s">
        <v>102</v>
      </c>
      <c r="D643" s="229">
        <v>77</v>
      </c>
      <c r="E643" s="231">
        <v>7.1823891400000003E-3</v>
      </c>
      <c r="F643" s="231">
        <v>1.02528233E-3</v>
      </c>
      <c r="G643" s="231">
        <v>1.1305012E-3</v>
      </c>
      <c r="H643" s="231">
        <v>5.0266050499999998E-3</v>
      </c>
    </row>
    <row r="644" spans="1:8">
      <c r="A644" s="227" t="s">
        <v>140</v>
      </c>
      <c r="B644" s="227" t="s">
        <v>62</v>
      </c>
      <c r="C644" s="227" t="s">
        <v>102</v>
      </c>
      <c r="D644" s="229">
        <v>334</v>
      </c>
      <c r="E644" s="231">
        <v>6.47909019E-3</v>
      </c>
      <c r="F644" s="231">
        <v>9.3451961000000003E-4</v>
      </c>
      <c r="G644" s="231">
        <v>9.5659353999999995E-4</v>
      </c>
      <c r="H644" s="231">
        <v>4.58797657E-3</v>
      </c>
    </row>
    <row r="645" spans="1:8">
      <c r="A645" s="227" t="s">
        <v>140</v>
      </c>
      <c r="B645" s="227" t="s">
        <v>57</v>
      </c>
      <c r="C645" s="227" t="s">
        <v>103</v>
      </c>
      <c r="D645" s="229">
        <v>1712</v>
      </c>
      <c r="E645" s="231">
        <v>3.8944525799999999E-3</v>
      </c>
      <c r="F645" s="231">
        <v>3.6746309000000002E-4</v>
      </c>
      <c r="G645" s="231">
        <v>7.5292302999999995E-4</v>
      </c>
      <c r="H645" s="231">
        <v>2.77406599E-3</v>
      </c>
    </row>
    <row r="646" spans="1:8">
      <c r="A646" s="227" t="s">
        <v>140</v>
      </c>
      <c r="B646" s="227" t="s">
        <v>59</v>
      </c>
      <c r="C646" s="227" t="s">
        <v>103</v>
      </c>
      <c r="D646" s="229">
        <v>691</v>
      </c>
      <c r="E646" s="231">
        <v>3.5925856400000002E-3</v>
      </c>
      <c r="F646" s="231">
        <v>3.0457713000000002E-4</v>
      </c>
      <c r="G646" s="231">
        <v>6.8012317000000001E-4</v>
      </c>
      <c r="H646" s="231">
        <v>2.60788487E-3</v>
      </c>
    </row>
    <row r="647" spans="1:8">
      <c r="A647" s="227" t="s">
        <v>140</v>
      </c>
      <c r="B647" s="227" t="s">
        <v>60</v>
      </c>
      <c r="C647" s="227" t="s">
        <v>103</v>
      </c>
      <c r="D647" s="229">
        <v>433</v>
      </c>
      <c r="E647" s="231">
        <v>3.8251911399999998E-3</v>
      </c>
      <c r="F647" s="231">
        <v>3.5005536999999998E-4</v>
      </c>
      <c r="G647" s="231">
        <v>7.3178597999999997E-4</v>
      </c>
      <c r="H647" s="231">
        <v>2.7433493399999999E-3</v>
      </c>
    </row>
    <row r="648" spans="1:8">
      <c r="A648" s="227" t="s">
        <v>140</v>
      </c>
      <c r="B648" s="227" t="s">
        <v>61</v>
      </c>
      <c r="C648" s="227" t="s">
        <v>103</v>
      </c>
      <c r="D648" s="229">
        <v>120</v>
      </c>
      <c r="E648" s="231">
        <v>4.2377505199999999E-3</v>
      </c>
      <c r="F648" s="231">
        <v>4.0210240000000002E-4</v>
      </c>
      <c r="G648" s="231">
        <v>8.0169732999999996E-4</v>
      </c>
      <c r="H648" s="231">
        <v>3.0339503699999999E-3</v>
      </c>
    </row>
    <row r="649" spans="1:8">
      <c r="A649" s="227" t="s">
        <v>140</v>
      </c>
      <c r="B649" s="227" t="s">
        <v>62</v>
      </c>
      <c r="C649" s="227" t="s">
        <v>103</v>
      </c>
      <c r="D649" s="229">
        <v>468</v>
      </c>
      <c r="E649" s="231">
        <v>4.31621434E-3</v>
      </c>
      <c r="F649" s="231">
        <v>4.6753794E-4</v>
      </c>
      <c r="G649" s="231">
        <v>8.6746179999999998E-4</v>
      </c>
      <c r="H649" s="231">
        <v>2.9812141500000001E-3</v>
      </c>
    </row>
    <row r="650" spans="1:8">
      <c r="A650" s="227" t="s">
        <v>140</v>
      </c>
      <c r="B650" s="227" t="s">
        <v>57</v>
      </c>
      <c r="C650" s="227" t="s">
        <v>104</v>
      </c>
      <c r="D650" s="229">
        <v>687</v>
      </c>
      <c r="E650" s="231">
        <v>6.5637296100000001E-3</v>
      </c>
      <c r="F650" s="231">
        <v>2.7445862000000001E-4</v>
      </c>
      <c r="G650" s="231">
        <v>1.8135577700000001E-3</v>
      </c>
      <c r="H650" s="231">
        <v>4.4757127300000003E-3</v>
      </c>
    </row>
    <row r="651" spans="1:8">
      <c r="A651" s="227" t="s">
        <v>140</v>
      </c>
      <c r="B651" s="227" t="s">
        <v>59</v>
      </c>
      <c r="C651" s="227" t="s">
        <v>104</v>
      </c>
      <c r="D651" s="229">
        <v>181</v>
      </c>
      <c r="E651" s="231">
        <v>5.4445465100000003E-3</v>
      </c>
      <c r="F651" s="231">
        <v>1.6446671E-4</v>
      </c>
      <c r="G651" s="231">
        <v>1.4634487199999999E-3</v>
      </c>
      <c r="H651" s="231">
        <v>3.8166306099999998E-3</v>
      </c>
    </row>
    <row r="652" spans="1:8">
      <c r="A652" s="227" t="s">
        <v>140</v>
      </c>
      <c r="B652" s="227" t="s">
        <v>60</v>
      </c>
      <c r="C652" s="227" t="s">
        <v>104</v>
      </c>
      <c r="D652" s="229">
        <v>135</v>
      </c>
      <c r="E652" s="231">
        <v>6.02949223E-3</v>
      </c>
      <c r="F652" s="231">
        <v>2.6140236000000001E-4</v>
      </c>
      <c r="G652" s="231">
        <v>1.59207795E-3</v>
      </c>
      <c r="H652" s="231">
        <v>4.1760114400000003E-3</v>
      </c>
    </row>
    <row r="653" spans="1:8">
      <c r="A653" s="227" t="s">
        <v>140</v>
      </c>
      <c r="B653" s="227" t="s">
        <v>61</v>
      </c>
      <c r="C653" s="227" t="s">
        <v>104</v>
      </c>
      <c r="D653" s="229">
        <v>83</v>
      </c>
      <c r="E653" s="231">
        <v>6.7709725399999997E-3</v>
      </c>
      <c r="F653" s="231">
        <v>2.2297496000000001E-4</v>
      </c>
      <c r="G653" s="231">
        <v>2.1781568099999999E-3</v>
      </c>
      <c r="H653" s="231">
        <v>4.3698402399999997E-3</v>
      </c>
    </row>
    <row r="654" spans="1:8">
      <c r="A654" s="227" t="s">
        <v>140</v>
      </c>
      <c r="B654" s="227" t="s">
        <v>62</v>
      </c>
      <c r="C654" s="227" t="s">
        <v>104</v>
      </c>
      <c r="D654" s="229">
        <v>288</v>
      </c>
      <c r="E654" s="231">
        <v>7.4578026199999996E-3</v>
      </c>
      <c r="F654" s="231">
        <v>3.6454290000000002E-4</v>
      </c>
      <c r="G654" s="231">
        <v>2.03233482E-3</v>
      </c>
      <c r="H654" s="231">
        <v>5.0609243699999999E-3</v>
      </c>
    </row>
    <row r="655" spans="1:8">
      <c r="A655" s="227" t="s">
        <v>140</v>
      </c>
      <c r="B655" s="227" t="s">
        <v>57</v>
      </c>
      <c r="C655" s="227" t="s">
        <v>105</v>
      </c>
      <c r="D655" s="229">
        <v>4111</v>
      </c>
      <c r="E655" s="231">
        <v>4.6184804400000003E-3</v>
      </c>
      <c r="F655" s="231">
        <v>9.3163529000000003E-4</v>
      </c>
      <c r="G655" s="231">
        <v>8.3288263000000004E-4</v>
      </c>
      <c r="H655" s="231">
        <v>2.8539620300000001E-3</v>
      </c>
    </row>
    <row r="656" spans="1:8">
      <c r="A656" s="227" t="s">
        <v>140</v>
      </c>
      <c r="B656" s="227" t="s">
        <v>59</v>
      </c>
      <c r="C656" s="227" t="s">
        <v>105</v>
      </c>
      <c r="D656" s="229">
        <v>1967</v>
      </c>
      <c r="E656" s="231">
        <v>4.4070270599999998E-3</v>
      </c>
      <c r="F656" s="231">
        <v>8.8710223000000002E-4</v>
      </c>
      <c r="G656" s="231">
        <v>7.8004056999999996E-4</v>
      </c>
      <c r="H656" s="231">
        <v>2.7398837700000002E-3</v>
      </c>
    </row>
    <row r="657" spans="1:8">
      <c r="A657" s="227" t="s">
        <v>140</v>
      </c>
      <c r="B657" s="227" t="s">
        <v>60</v>
      </c>
      <c r="C657" s="227" t="s">
        <v>105</v>
      </c>
      <c r="D657" s="229">
        <v>1086</v>
      </c>
      <c r="E657" s="231">
        <v>4.6235226299999998E-3</v>
      </c>
      <c r="F657" s="231">
        <v>9.9607351000000001E-4</v>
      </c>
      <c r="G657" s="231">
        <v>8.2041617E-4</v>
      </c>
      <c r="H657" s="231">
        <v>2.80703245E-3</v>
      </c>
    </row>
    <row r="658" spans="1:8">
      <c r="A658" s="227" t="s">
        <v>140</v>
      </c>
      <c r="B658" s="227" t="s">
        <v>61</v>
      </c>
      <c r="C658" s="227" t="s">
        <v>105</v>
      </c>
      <c r="D658" s="229">
        <v>151</v>
      </c>
      <c r="E658" s="231">
        <v>5.1472434400000001E-3</v>
      </c>
      <c r="F658" s="231">
        <v>1.1340290599999999E-3</v>
      </c>
      <c r="G658" s="231">
        <v>9.3236424E-4</v>
      </c>
      <c r="H658" s="231">
        <v>3.0808496300000002E-3</v>
      </c>
    </row>
    <row r="659" spans="1:8">
      <c r="A659" s="227" t="s">
        <v>140</v>
      </c>
      <c r="B659" s="227" t="s">
        <v>62</v>
      </c>
      <c r="C659" s="227" t="s">
        <v>105</v>
      </c>
      <c r="D659" s="229">
        <v>907</v>
      </c>
      <c r="E659" s="231">
        <v>4.9829895699999996E-3</v>
      </c>
      <c r="F659" s="231">
        <v>9.1736316000000004E-4</v>
      </c>
      <c r="G659" s="231">
        <v>9.4584534999999996E-4</v>
      </c>
      <c r="H659" s="231">
        <v>3.1197805799999998E-3</v>
      </c>
    </row>
    <row r="660" spans="1:8">
      <c r="A660" s="227" t="s">
        <v>140</v>
      </c>
      <c r="B660" s="227" t="s">
        <v>57</v>
      </c>
      <c r="C660" s="227" t="s">
        <v>106</v>
      </c>
      <c r="D660" s="229">
        <v>1076</v>
      </c>
      <c r="E660" s="231">
        <v>6.0420859299999997E-3</v>
      </c>
      <c r="F660" s="231">
        <v>8.5074798999999995E-4</v>
      </c>
      <c r="G660" s="231">
        <v>1.84885053E-3</v>
      </c>
      <c r="H660" s="231">
        <v>3.3424869400000001E-3</v>
      </c>
    </row>
    <row r="661" spans="1:8">
      <c r="A661" s="227" t="s">
        <v>140</v>
      </c>
      <c r="B661" s="227" t="s">
        <v>59</v>
      </c>
      <c r="C661" s="227" t="s">
        <v>106</v>
      </c>
      <c r="D661" s="229">
        <v>490</v>
      </c>
      <c r="E661" s="231">
        <v>5.7104116900000002E-3</v>
      </c>
      <c r="F661" s="231">
        <v>7.7345498000000001E-4</v>
      </c>
      <c r="G661" s="231">
        <v>1.7625422799999999E-3</v>
      </c>
      <c r="H661" s="231">
        <v>3.1744139700000001E-3</v>
      </c>
    </row>
    <row r="662" spans="1:8">
      <c r="A662" s="227" t="s">
        <v>140</v>
      </c>
      <c r="B662" s="227" t="s">
        <v>60</v>
      </c>
      <c r="C662" s="227" t="s">
        <v>106</v>
      </c>
      <c r="D662" s="229">
        <v>255</v>
      </c>
      <c r="E662" s="231">
        <v>5.7435092E-3</v>
      </c>
      <c r="F662" s="231">
        <v>8.4254697000000003E-4</v>
      </c>
      <c r="G662" s="231">
        <v>1.63366898E-3</v>
      </c>
      <c r="H662" s="231">
        <v>3.2672927800000001E-3</v>
      </c>
    </row>
    <row r="663" spans="1:8">
      <c r="A663" s="227" t="s">
        <v>140</v>
      </c>
      <c r="B663" s="227" t="s">
        <v>61</v>
      </c>
      <c r="C663" s="227" t="s">
        <v>106</v>
      </c>
      <c r="D663" s="229">
        <v>77</v>
      </c>
      <c r="E663" s="231">
        <v>7.03267771E-3</v>
      </c>
      <c r="F663" s="231">
        <v>1.07653895E-3</v>
      </c>
      <c r="G663" s="231">
        <v>2.0746149100000001E-3</v>
      </c>
      <c r="H663" s="231">
        <v>3.88152333E-3</v>
      </c>
    </row>
    <row r="664" spans="1:8">
      <c r="A664" s="227" t="s">
        <v>140</v>
      </c>
      <c r="B664" s="227" t="s">
        <v>62</v>
      </c>
      <c r="C664" s="227" t="s">
        <v>106</v>
      </c>
      <c r="D664" s="229">
        <v>254</v>
      </c>
      <c r="E664" s="231">
        <v>6.6813846600000002E-3</v>
      </c>
      <c r="F664" s="231">
        <v>9.3964144000000004E-4</v>
      </c>
      <c r="G664" s="231">
        <v>2.1629390299999999E-3</v>
      </c>
      <c r="H664" s="231">
        <v>3.57880371E-3</v>
      </c>
    </row>
    <row r="665" spans="1:8">
      <c r="A665" s="227" t="s">
        <v>140</v>
      </c>
      <c r="B665" s="227" t="s">
        <v>57</v>
      </c>
      <c r="C665" s="227" t="s">
        <v>107</v>
      </c>
      <c r="D665" s="229">
        <v>3245</v>
      </c>
      <c r="E665" s="231">
        <v>5.0720407900000002E-3</v>
      </c>
      <c r="F665" s="231">
        <v>7.2791450000000003E-4</v>
      </c>
      <c r="G665" s="231">
        <v>9.7379490999999999E-4</v>
      </c>
      <c r="H665" s="231">
        <v>3.3703308999999998E-3</v>
      </c>
    </row>
    <row r="666" spans="1:8">
      <c r="A666" s="227" t="s">
        <v>140</v>
      </c>
      <c r="B666" s="227" t="s">
        <v>59</v>
      </c>
      <c r="C666" s="227" t="s">
        <v>107</v>
      </c>
      <c r="D666" s="229">
        <v>1373</v>
      </c>
      <c r="E666" s="231">
        <v>4.5989113100000003E-3</v>
      </c>
      <c r="F666" s="231">
        <v>6.6072513000000005E-4</v>
      </c>
      <c r="G666" s="231">
        <v>8.7813731000000003E-4</v>
      </c>
      <c r="H666" s="231">
        <v>3.0600483899999999E-3</v>
      </c>
    </row>
    <row r="667" spans="1:8">
      <c r="A667" s="227" t="s">
        <v>140</v>
      </c>
      <c r="B667" s="227" t="s">
        <v>60</v>
      </c>
      <c r="C667" s="227" t="s">
        <v>107</v>
      </c>
      <c r="D667" s="229">
        <v>690</v>
      </c>
      <c r="E667" s="231">
        <v>4.6919113199999996E-3</v>
      </c>
      <c r="F667" s="231">
        <v>7.5570292999999999E-4</v>
      </c>
      <c r="G667" s="231">
        <v>8.9995951E-4</v>
      </c>
      <c r="H667" s="231">
        <v>3.0362484100000002E-3</v>
      </c>
    </row>
    <row r="668" spans="1:8">
      <c r="A668" s="227" t="s">
        <v>140</v>
      </c>
      <c r="B668" s="227" t="s">
        <v>61</v>
      </c>
      <c r="C668" s="227" t="s">
        <v>107</v>
      </c>
      <c r="D668" s="229">
        <v>182</v>
      </c>
      <c r="E668" s="231">
        <v>6.44332494E-3</v>
      </c>
      <c r="F668" s="231">
        <v>9.6032992000000001E-4</v>
      </c>
      <c r="G668" s="231">
        <v>1.08669086E-3</v>
      </c>
      <c r="H668" s="231">
        <v>4.3963036899999997E-3</v>
      </c>
    </row>
    <row r="669" spans="1:8">
      <c r="A669" s="227" t="s">
        <v>140</v>
      </c>
      <c r="B669" s="227" t="s">
        <v>62</v>
      </c>
      <c r="C669" s="227" t="s">
        <v>107</v>
      </c>
      <c r="D669" s="229">
        <v>1000</v>
      </c>
      <c r="E669" s="231">
        <v>5.7343631900000002E-3</v>
      </c>
      <c r="F669" s="231">
        <v>7.5869187999999998E-4</v>
      </c>
      <c r="G669" s="231">
        <v>1.13553217E-3</v>
      </c>
      <c r="H669" s="231">
        <v>3.8401386499999999E-3</v>
      </c>
    </row>
    <row r="670" spans="1:8">
      <c r="A670" s="227" t="s">
        <v>141</v>
      </c>
      <c r="B670" s="227" t="s">
        <v>57</v>
      </c>
      <c r="C670" s="227" t="s">
        <v>58</v>
      </c>
      <c r="D670" s="229">
        <v>70169</v>
      </c>
      <c r="E670" s="231">
        <v>5.6877360300000004E-3</v>
      </c>
      <c r="F670" s="231">
        <v>8.4207553999999997E-4</v>
      </c>
      <c r="G670" s="231">
        <v>1.24090399E-3</v>
      </c>
      <c r="H670" s="231">
        <v>3.6046614900000001E-3</v>
      </c>
    </row>
    <row r="671" spans="1:8">
      <c r="A671" s="227" t="s">
        <v>141</v>
      </c>
      <c r="B671" s="227" t="s">
        <v>59</v>
      </c>
      <c r="C671" s="227" t="s">
        <v>58</v>
      </c>
      <c r="D671" s="229">
        <v>31885</v>
      </c>
      <c r="E671" s="231">
        <v>5.1651175299999999E-3</v>
      </c>
      <c r="F671" s="231">
        <v>7.7733649999999995E-4</v>
      </c>
      <c r="G671" s="231">
        <v>1.0957082900000001E-3</v>
      </c>
      <c r="H671" s="231">
        <v>3.2919851400000002E-3</v>
      </c>
    </row>
    <row r="672" spans="1:8">
      <c r="A672" s="227" t="s">
        <v>141</v>
      </c>
      <c r="B672" s="227" t="s">
        <v>60</v>
      </c>
      <c r="C672" s="227" t="s">
        <v>58</v>
      </c>
      <c r="D672" s="229">
        <v>16509</v>
      </c>
      <c r="E672" s="231">
        <v>5.5136743999999998E-3</v>
      </c>
      <c r="F672" s="231">
        <v>8.7502751999999999E-4</v>
      </c>
      <c r="G672" s="231">
        <v>1.2037392200000001E-3</v>
      </c>
      <c r="H672" s="231">
        <v>3.43480412E-3</v>
      </c>
    </row>
    <row r="673" spans="1:8">
      <c r="A673" s="227" t="s">
        <v>141</v>
      </c>
      <c r="B673" s="227" t="s">
        <v>61</v>
      </c>
      <c r="C673" s="227" t="s">
        <v>58</v>
      </c>
      <c r="D673" s="229">
        <v>5066</v>
      </c>
      <c r="E673" s="231">
        <v>7.0748227400000002E-3</v>
      </c>
      <c r="F673" s="231">
        <v>1.0356303599999999E-3</v>
      </c>
      <c r="G673" s="231">
        <v>1.56288358E-3</v>
      </c>
      <c r="H673" s="231">
        <v>4.4761963700000003E-3</v>
      </c>
    </row>
    <row r="674" spans="1:8">
      <c r="A674" s="227" t="s">
        <v>141</v>
      </c>
      <c r="B674" s="227" t="s">
        <v>62</v>
      </c>
      <c r="C674" s="227" t="s">
        <v>58</v>
      </c>
      <c r="D674" s="229">
        <v>16709</v>
      </c>
      <c r="E674" s="231">
        <v>6.4364518700000001E-3</v>
      </c>
      <c r="F674" s="231">
        <v>8.7437259999999998E-4</v>
      </c>
      <c r="G674" s="231">
        <v>1.4570731E-3</v>
      </c>
      <c r="H674" s="231">
        <v>4.1049107900000001E-3</v>
      </c>
    </row>
    <row r="675" spans="1:8">
      <c r="A675" s="227" t="s">
        <v>141</v>
      </c>
      <c r="B675" s="227" t="s">
        <v>57</v>
      </c>
      <c r="C675" s="227" t="s">
        <v>63</v>
      </c>
      <c r="D675" s="229">
        <v>1331</v>
      </c>
      <c r="E675" s="231">
        <v>5.9255517599999998E-3</v>
      </c>
      <c r="F675" s="231">
        <v>1.06856246E-3</v>
      </c>
      <c r="G675" s="231">
        <v>1.3977757300000001E-3</v>
      </c>
      <c r="H675" s="231">
        <v>3.45921311E-3</v>
      </c>
    </row>
    <row r="676" spans="1:8">
      <c r="A676" s="227" t="s">
        <v>141</v>
      </c>
      <c r="B676" s="227" t="s">
        <v>59</v>
      </c>
      <c r="C676" s="227" t="s">
        <v>63</v>
      </c>
      <c r="D676" s="229">
        <v>507</v>
      </c>
      <c r="E676" s="231">
        <v>5.5650063300000004E-3</v>
      </c>
      <c r="F676" s="231">
        <v>9.6738233999999997E-4</v>
      </c>
      <c r="G676" s="231">
        <v>1.28732445E-3</v>
      </c>
      <c r="H676" s="231">
        <v>3.3102990900000001E-3</v>
      </c>
    </row>
    <row r="677" spans="1:8">
      <c r="A677" s="227" t="s">
        <v>141</v>
      </c>
      <c r="B677" s="227" t="s">
        <v>60</v>
      </c>
      <c r="C677" s="227" t="s">
        <v>63</v>
      </c>
      <c r="D677" s="229">
        <v>323</v>
      </c>
      <c r="E677" s="231">
        <v>5.7479429400000004E-3</v>
      </c>
      <c r="F677" s="231">
        <v>1.1222549599999999E-3</v>
      </c>
      <c r="G677" s="231">
        <v>1.3692521500000001E-3</v>
      </c>
      <c r="H677" s="231">
        <v>3.25643539E-3</v>
      </c>
    </row>
    <row r="678" spans="1:8">
      <c r="A678" s="227" t="s">
        <v>141</v>
      </c>
      <c r="B678" s="227" t="s">
        <v>61</v>
      </c>
      <c r="C678" s="227" t="s">
        <v>63</v>
      </c>
      <c r="D678" s="229">
        <v>90</v>
      </c>
      <c r="E678" s="231">
        <v>6.5914349599999998E-3</v>
      </c>
      <c r="F678" s="231">
        <v>1.35609545E-3</v>
      </c>
      <c r="G678" s="231">
        <v>1.61419731E-3</v>
      </c>
      <c r="H678" s="231">
        <v>3.6211417200000002E-3</v>
      </c>
    </row>
    <row r="679" spans="1:8">
      <c r="A679" s="227" t="s">
        <v>141</v>
      </c>
      <c r="B679" s="227" t="s">
        <v>62</v>
      </c>
      <c r="C679" s="227" t="s">
        <v>63</v>
      </c>
      <c r="D679" s="229">
        <v>411</v>
      </c>
      <c r="E679" s="231">
        <v>6.3640790099999999E-3</v>
      </c>
      <c r="F679" s="231">
        <v>1.0882161800000001E-3</v>
      </c>
      <c r="G679" s="231">
        <v>1.50905062E-3</v>
      </c>
      <c r="H679" s="231">
        <v>3.7668117400000002E-3</v>
      </c>
    </row>
    <row r="680" spans="1:8">
      <c r="A680" s="227" t="s">
        <v>141</v>
      </c>
      <c r="B680" s="227" t="s">
        <v>57</v>
      </c>
      <c r="C680" s="227" t="s">
        <v>64</v>
      </c>
      <c r="D680" s="229">
        <v>958</v>
      </c>
      <c r="E680" s="231">
        <v>5.7050880099999996E-3</v>
      </c>
      <c r="F680" s="231">
        <v>6.7165848999999999E-4</v>
      </c>
      <c r="G680" s="231">
        <v>1.7261074000000001E-3</v>
      </c>
      <c r="H680" s="231">
        <v>3.3073216199999999E-3</v>
      </c>
    </row>
    <row r="681" spans="1:8">
      <c r="A681" s="227" t="s">
        <v>141</v>
      </c>
      <c r="B681" s="227" t="s">
        <v>59</v>
      </c>
      <c r="C681" s="227" t="s">
        <v>64</v>
      </c>
      <c r="D681" s="229">
        <v>381</v>
      </c>
      <c r="E681" s="231">
        <v>5.1586344600000004E-3</v>
      </c>
      <c r="F681" s="231">
        <v>6.2168852999999996E-4</v>
      </c>
      <c r="G681" s="231">
        <v>1.6188816E-3</v>
      </c>
      <c r="H681" s="231">
        <v>2.91806382E-3</v>
      </c>
    </row>
    <row r="682" spans="1:8">
      <c r="A682" s="227" t="s">
        <v>141</v>
      </c>
      <c r="B682" s="227" t="s">
        <v>60</v>
      </c>
      <c r="C682" s="227" t="s">
        <v>64</v>
      </c>
      <c r="D682" s="229">
        <v>211</v>
      </c>
      <c r="E682" s="231">
        <v>5.3801889E-3</v>
      </c>
      <c r="F682" s="231">
        <v>7.0179455000000002E-4</v>
      </c>
      <c r="G682" s="231">
        <v>1.6526787999999999E-3</v>
      </c>
      <c r="H682" s="231">
        <v>3.0257150399999998E-3</v>
      </c>
    </row>
    <row r="683" spans="1:8">
      <c r="A683" s="227" t="s">
        <v>141</v>
      </c>
      <c r="B683" s="227" t="s">
        <v>61</v>
      </c>
      <c r="C683" s="227" t="s">
        <v>64</v>
      </c>
      <c r="D683" s="229">
        <v>102</v>
      </c>
      <c r="E683" s="231">
        <v>7.0467953300000002E-3</v>
      </c>
      <c r="F683" s="231">
        <v>7.7046999000000003E-4</v>
      </c>
      <c r="G683" s="231">
        <v>1.92821783E-3</v>
      </c>
      <c r="H683" s="231">
        <v>4.3481070400000002E-3</v>
      </c>
    </row>
    <row r="684" spans="1:8">
      <c r="A684" s="227" t="s">
        <v>141</v>
      </c>
      <c r="B684" s="227" t="s">
        <v>62</v>
      </c>
      <c r="C684" s="227" t="s">
        <v>64</v>
      </c>
      <c r="D684" s="229">
        <v>264</v>
      </c>
      <c r="E684" s="231">
        <v>6.2350060600000002E-3</v>
      </c>
      <c r="F684" s="231">
        <v>6.8151102999999998E-4</v>
      </c>
      <c r="G684" s="231">
        <v>1.8614528400000001E-3</v>
      </c>
      <c r="H684" s="231">
        <v>3.6920416999999999E-3</v>
      </c>
    </row>
    <row r="685" spans="1:8">
      <c r="A685" s="227" t="s">
        <v>141</v>
      </c>
      <c r="B685" s="227" t="s">
        <v>57</v>
      </c>
      <c r="C685" s="227" t="s">
        <v>65</v>
      </c>
      <c r="D685" s="229">
        <v>872</v>
      </c>
      <c r="E685" s="231">
        <v>5.8371955400000003E-3</v>
      </c>
      <c r="F685" s="231">
        <v>9.4166748999999998E-4</v>
      </c>
      <c r="G685" s="231">
        <v>9.9984313999999992E-4</v>
      </c>
      <c r="H685" s="231">
        <v>3.89568443E-3</v>
      </c>
    </row>
    <row r="686" spans="1:8">
      <c r="A686" s="227" t="s">
        <v>141</v>
      </c>
      <c r="B686" s="227" t="s">
        <v>59</v>
      </c>
      <c r="C686" s="227" t="s">
        <v>65</v>
      </c>
      <c r="D686" s="229">
        <v>381</v>
      </c>
      <c r="E686" s="231">
        <v>5.5098969499999999E-3</v>
      </c>
      <c r="F686" s="231">
        <v>8.2558667000000004E-4</v>
      </c>
      <c r="G686" s="231">
        <v>9.3461382999999998E-4</v>
      </c>
      <c r="H686" s="231">
        <v>3.74969596E-3</v>
      </c>
    </row>
    <row r="687" spans="1:8">
      <c r="A687" s="227" t="s">
        <v>141</v>
      </c>
      <c r="B687" s="227" t="s">
        <v>60</v>
      </c>
      <c r="C687" s="227" t="s">
        <v>65</v>
      </c>
      <c r="D687" s="229">
        <v>238</v>
      </c>
      <c r="E687" s="231">
        <v>5.7263944799999999E-3</v>
      </c>
      <c r="F687" s="231">
        <v>1.0424445200000001E-3</v>
      </c>
      <c r="G687" s="231">
        <v>9.787385E-4</v>
      </c>
      <c r="H687" s="231">
        <v>3.7052110199999998E-3</v>
      </c>
    </row>
    <row r="688" spans="1:8">
      <c r="A688" s="227" t="s">
        <v>141</v>
      </c>
      <c r="B688" s="227" t="s">
        <v>61</v>
      </c>
      <c r="C688" s="227" t="s">
        <v>65</v>
      </c>
      <c r="D688" s="229">
        <v>27</v>
      </c>
      <c r="E688" s="231">
        <v>7.7079044099999999E-3</v>
      </c>
      <c r="F688" s="231">
        <v>1.26757527E-3</v>
      </c>
      <c r="G688" s="231">
        <v>1.14883384E-3</v>
      </c>
      <c r="H688" s="231">
        <v>5.2914949500000004E-3</v>
      </c>
    </row>
    <row r="689" spans="1:8">
      <c r="A689" s="227" t="s">
        <v>141</v>
      </c>
      <c r="B689" s="227" t="s">
        <v>62</v>
      </c>
      <c r="C689" s="227" t="s">
        <v>65</v>
      </c>
      <c r="D689" s="229">
        <v>226</v>
      </c>
      <c r="E689" s="231">
        <v>6.28216134E-3</v>
      </c>
      <c r="F689" s="231">
        <v>9.922973700000001E-4</v>
      </c>
      <c r="G689" s="231">
        <v>1.11423485E-3</v>
      </c>
      <c r="H689" s="231">
        <v>4.1756286399999998E-3</v>
      </c>
    </row>
    <row r="690" spans="1:8">
      <c r="A690" s="227" t="s">
        <v>141</v>
      </c>
      <c r="B690" s="227" t="s">
        <v>57</v>
      </c>
      <c r="C690" s="227" t="s">
        <v>66</v>
      </c>
      <c r="D690" s="229">
        <v>1064</v>
      </c>
      <c r="E690" s="231">
        <v>6.6372852600000004E-3</v>
      </c>
      <c r="F690" s="231">
        <v>1.2537635100000001E-3</v>
      </c>
      <c r="G690" s="231">
        <v>1.16146462E-3</v>
      </c>
      <c r="H690" s="231">
        <v>4.2220566400000001E-3</v>
      </c>
    </row>
    <row r="691" spans="1:8">
      <c r="A691" s="227" t="s">
        <v>141</v>
      </c>
      <c r="B691" s="227" t="s">
        <v>59</v>
      </c>
      <c r="C691" s="227" t="s">
        <v>66</v>
      </c>
      <c r="D691" s="229">
        <v>446</v>
      </c>
      <c r="E691" s="231">
        <v>6.41032406E-3</v>
      </c>
      <c r="F691" s="231">
        <v>1.16033961E-3</v>
      </c>
      <c r="G691" s="231">
        <v>1.0625828100000001E-3</v>
      </c>
      <c r="H691" s="231">
        <v>4.1874011599999997E-3</v>
      </c>
    </row>
    <row r="692" spans="1:8">
      <c r="A692" s="227" t="s">
        <v>141</v>
      </c>
      <c r="B692" s="227" t="s">
        <v>60</v>
      </c>
      <c r="C692" s="227" t="s">
        <v>66</v>
      </c>
      <c r="D692" s="229">
        <v>263</v>
      </c>
      <c r="E692" s="231">
        <v>6.4288918200000001E-3</v>
      </c>
      <c r="F692" s="231">
        <v>1.3440886199999999E-3</v>
      </c>
      <c r="G692" s="231">
        <v>1.0972043700000001E-3</v>
      </c>
      <c r="H692" s="231">
        <v>3.9875983099999998E-3</v>
      </c>
    </row>
    <row r="693" spans="1:8">
      <c r="A693" s="227" t="s">
        <v>141</v>
      </c>
      <c r="B693" s="227" t="s">
        <v>61</v>
      </c>
      <c r="C693" s="227" t="s">
        <v>66</v>
      </c>
      <c r="D693" s="229">
        <v>109</v>
      </c>
      <c r="E693" s="231">
        <v>7.6877333699999998E-3</v>
      </c>
      <c r="F693" s="231">
        <v>1.4604567699999999E-3</v>
      </c>
      <c r="G693" s="231">
        <v>1.5404134599999999E-3</v>
      </c>
      <c r="H693" s="231">
        <v>4.68686265E-3</v>
      </c>
    </row>
    <row r="694" spans="1:8">
      <c r="A694" s="227" t="s">
        <v>141</v>
      </c>
      <c r="B694" s="227" t="s">
        <v>62</v>
      </c>
      <c r="C694" s="227" t="s">
        <v>66</v>
      </c>
      <c r="D694" s="229">
        <v>246</v>
      </c>
      <c r="E694" s="231">
        <v>6.80611992E-3</v>
      </c>
      <c r="F694" s="231">
        <v>1.2349911E-3</v>
      </c>
      <c r="G694" s="231">
        <v>1.2415309100000001E-3</v>
      </c>
      <c r="H694" s="231">
        <v>4.3295974000000003E-3</v>
      </c>
    </row>
    <row r="695" spans="1:8">
      <c r="A695" s="227" t="s">
        <v>141</v>
      </c>
      <c r="B695" s="227" t="s">
        <v>57</v>
      </c>
      <c r="C695" s="227" t="s">
        <v>67</v>
      </c>
      <c r="D695" s="229">
        <v>816</v>
      </c>
      <c r="E695" s="231">
        <v>7.4910780799999997E-3</v>
      </c>
      <c r="F695" s="231">
        <v>7.8286673999999998E-4</v>
      </c>
      <c r="G695" s="231">
        <v>1.88471575E-3</v>
      </c>
      <c r="H695" s="231">
        <v>4.8234951200000001E-3</v>
      </c>
    </row>
    <row r="696" spans="1:8">
      <c r="A696" s="227" t="s">
        <v>141</v>
      </c>
      <c r="B696" s="227" t="s">
        <v>59</v>
      </c>
      <c r="C696" s="227" t="s">
        <v>67</v>
      </c>
      <c r="D696" s="229">
        <v>258</v>
      </c>
      <c r="E696" s="231">
        <v>6.7370080799999997E-3</v>
      </c>
      <c r="F696" s="231">
        <v>7.3100572000000001E-4</v>
      </c>
      <c r="G696" s="231">
        <v>1.6387181800000001E-3</v>
      </c>
      <c r="H696" s="231">
        <v>4.3672837100000002E-3</v>
      </c>
    </row>
    <row r="697" spans="1:8">
      <c r="A697" s="227" t="s">
        <v>141</v>
      </c>
      <c r="B697" s="227" t="s">
        <v>60</v>
      </c>
      <c r="C697" s="227" t="s">
        <v>67</v>
      </c>
      <c r="D697" s="229">
        <v>203</v>
      </c>
      <c r="E697" s="231">
        <v>7.6100960200000001E-3</v>
      </c>
      <c r="F697" s="231">
        <v>7.6902000999999999E-4</v>
      </c>
      <c r="G697" s="231">
        <v>1.9564743999999998E-3</v>
      </c>
      <c r="H697" s="231">
        <v>4.8846011000000002E-3</v>
      </c>
    </row>
    <row r="698" spans="1:8">
      <c r="A698" s="227" t="s">
        <v>141</v>
      </c>
      <c r="B698" s="227" t="s">
        <v>61</v>
      </c>
      <c r="C698" s="227" t="s">
        <v>67</v>
      </c>
      <c r="D698" s="229">
        <v>80</v>
      </c>
      <c r="E698" s="231">
        <v>9.0826097099999999E-3</v>
      </c>
      <c r="F698" s="231">
        <v>9.0350095E-4</v>
      </c>
      <c r="G698" s="231">
        <v>1.9749708200000001E-3</v>
      </c>
      <c r="H698" s="231">
        <v>6.20413747E-3</v>
      </c>
    </row>
    <row r="699" spans="1:8">
      <c r="A699" s="227" t="s">
        <v>141</v>
      </c>
      <c r="B699" s="227" t="s">
        <v>62</v>
      </c>
      <c r="C699" s="227" t="s">
        <v>67</v>
      </c>
      <c r="D699" s="229">
        <v>275</v>
      </c>
      <c r="E699" s="231">
        <v>7.6476849399999998E-3</v>
      </c>
      <c r="F699" s="231">
        <v>8.0664961000000005E-4</v>
      </c>
      <c r="G699" s="231">
        <v>2.0362792400000001E-3</v>
      </c>
      <c r="H699" s="231">
        <v>4.80475564E-3</v>
      </c>
    </row>
    <row r="700" spans="1:8">
      <c r="A700" s="227" t="s">
        <v>141</v>
      </c>
      <c r="B700" s="227" t="s">
        <v>57</v>
      </c>
      <c r="C700" s="227" t="s">
        <v>68</v>
      </c>
      <c r="D700" s="229">
        <v>1133</v>
      </c>
      <c r="E700" s="231">
        <v>6.2839353900000002E-3</v>
      </c>
      <c r="F700" s="231">
        <v>1.01324713E-3</v>
      </c>
      <c r="G700" s="231">
        <v>1.3488237600000001E-3</v>
      </c>
      <c r="H700" s="231">
        <v>3.9218640199999997E-3</v>
      </c>
    </row>
    <row r="701" spans="1:8">
      <c r="A701" s="227" t="s">
        <v>141</v>
      </c>
      <c r="B701" s="227" t="s">
        <v>59</v>
      </c>
      <c r="C701" s="227" t="s">
        <v>68</v>
      </c>
      <c r="D701" s="229">
        <v>471</v>
      </c>
      <c r="E701" s="231">
        <v>5.6969015500000003E-3</v>
      </c>
      <c r="F701" s="231">
        <v>8.0851396000000003E-4</v>
      </c>
      <c r="G701" s="231">
        <v>1.28894861E-3</v>
      </c>
      <c r="H701" s="231">
        <v>3.5994385100000001E-3</v>
      </c>
    </row>
    <row r="702" spans="1:8">
      <c r="A702" s="227" t="s">
        <v>141</v>
      </c>
      <c r="B702" s="227" t="s">
        <v>60</v>
      </c>
      <c r="C702" s="227" t="s">
        <v>68</v>
      </c>
      <c r="D702" s="229">
        <v>260</v>
      </c>
      <c r="E702" s="231">
        <v>5.8910699000000004E-3</v>
      </c>
      <c r="F702" s="231">
        <v>9.4845062999999996E-4</v>
      </c>
      <c r="G702" s="231">
        <v>1.2237800299999999E-3</v>
      </c>
      <c r="H702" s="231">
        <v>3.7188387699999999E-3</v>
      </c>
    </row>
    <row r="703" spans="1:8">
      <c r="A703" s="227" t="s">
        <v>141</v>
      </c>
      <c r="B703" s="227" t="s">
        <v>61</v>
      </c>
      <c r="C703" s="227" t="s">
        <v>68</v>
      </c>
      <c r="D703" s="229">
        <v>65</v>
      </c>
      <c r="E703" s="231">
        <v>7.5963316399999996E-3</v>
      </c>
      <c r="F703" s="231">
        <v>1.46385306E-3</v>
      </c>
      <c r="G703" s="231">
        <v>1.3584399199999999E-3</v>
      </c>
      <c r="H703" s="231">
        <v>4.7740382300000004E-3</v>
      </c>
    </row>
    <row r="704" spans="1:8">
      <c r="A704" s="227" t="s">
        <v>141</v>
      </c>
      <c r="B704" s="227" t="s">
        <v>62</v>
      </c>
      <c r="C704" s="227" t="s">
        <v>68</v>
      </c>
      <c r="D704" s="229">
        <v>337</v>
      </c>
      <c r="E704" s="231">
        <v>7.1543573900000003E-3</v>
      </c>
      <c r="F704" s="231">
        <v>1.2624667899999999E-3</v>
      </c>
      <c r="G704" s="231">
        <v>1.52712501E-3</v>
      </c>
      <c r="H704" s="231">
        <v>4.3647650900000001E-3</v>
      </c>
    </row>
    <row r="705" spans="1:8">
      <c r="A705" s="227" t="s">
        <v>141</v>
      </c>
      <c r="B705" s="227" t="s">
        <v>57</v>
      </c>
      <c r="C705" s="227" t="s">
        <v>69</v>
      </c>
      <c r="D705" s="229">
        <v>521</v>
      </c>
      <c r="E705" s="231">
        <v>4.2084975E-3</v>
      </c>
      <c r="F705" s="231">
        <v>7.4253993000000004E-4</v>
      </c>
      <c r="G705" s="231">
        <v>6.6798599999999997E-4</v>
      </c>
      <c r="H705" s="231">
        <v>2.7979710799999999E-3</v>
      </c>
    </row>
    <row r="706" spans="1:8">
      <c r="A706" s="227" t="s">
        <v>141</v>
      </c>
      <c r="B706" s="227" t="s">
        <v>59</v>
      </c>
      <c r="C706" s="227" t="s">
        <v>69</v>
      </c>
      <c r="D706" s="229">
        <v>190</v>
      </c>
      <c r="E706" s="231">
        <v>3.72703436E-3</v>
      </c>
      <c r="F706" s="231">
        <v>6.2780191000000004E-4</v>
      </c>
      <c r="G706" s="231">
        <v>5.6658114000000001E-4</v>
      </c>
      <c r="H706" s="231">
        <v>2.5326508300000002E-3</v>
      </c>
    </row>
    <row r="707" spans="1:8">
      <c r="A707" s="227" t="s">
        <v>141</v>
      </c>
      <c r="B707" s="227" t="s">
        <v>60</v>
      </c>
      <c r="C707" s="227" t="s">
        <v>69</v>
      </c>
      <c r="D707" s="229">
        <v>148</v>
      </c>
      <c r="E707" s="231">
        <v>4.5992083699999999E-3</v>
      </c>
      <c r="F707" s="231">
        <v>9.5392242999999997E-4</v>
      </c>
      <c r="G707" s="231">
        <v>6.1014113000000005E-4</v>
      </c>
      <c r="H707" s="231">
        <v>3.0351442799999998E-3</v>
      </c>
    </row>
    <row r="708" spans="1:8">
      <c r="A708" s="227" t="s">
        <v>141</v>
      </c>
      <c r="B708" s="227" t="s">
        <v>61</v>
      </c>
      <c r="C708" s="227" t="s">
        <v>69</v>
      </c>
      <c r="D708" s="229">
        <v>53</v>
      </c>
      <c r="E708" s="231">
        <v>4.7774718500000002E-3</v>
      </c>
      <c r="F708" s="231">
        <v>7.7742811999999999E-4</v>
      </c>
      <c r="G708" s="231">
        <v>9.3335060999999995E-4</v>
      </c>
      <c r="H708" s="231">
        <v>3.0666926500000002E-3</v>
      </c>
    </row>
    <row r="709" spans="1:8">
      <c r="A709" s="227" t="s">
        <v>141</v>
      </c>
      <c r="B709" s="227" t="s">
        <v>62</v>
      </c>
      <c r="C709" s="227" t="s">
        <v>69</v>
      </c>
      <c r="D709" s="229">
        <v>130</v>
      </c>
      <c r="E709" s="231">
        <v>4.2353986499999996E-3</v>
      </c>
      <c r="F709" s="231">
        <v>6.5535946999999996E-4</v>
      </c>
      <c r="G709" s="231">
        <v>7.7386016000000003E-4</v>
      </c>
      <c r="H709" s="231">
        <v>2.80617852E-3</v>
      </c>
    </row>
    <row r="710" spans="1:8">
      <c r="A710" s="227" t="s">
        <v>141</v>
      </c>
      <c r="B710" s="227" t="s">
        <v>57</v>
      </c>
      <c r="C710" s="227" t="s">
        <v>70</v>
      </c>
      <c r="D710" s="229">
        <v>742</v>
      </c>
      <c r="E710" s="231">
        <v>7.4732171700000001E-3</v>
      </c>
      <c r="F710" s="231">
        <v>1.1177714200000001E-3</v>
      </c>
      <c r="G710" s="231">
        <v>1.77309487E-3</v>
      </c>
      <c r="H710" s="231">
        <v>4.58235039E-3</v>
      </c>
    </row>
    <row r="711" spans="1:8">
      <c r="A711" s="227" t="s">
        <v>141</v>
      </c>
      <c r="B711" s="227" t="s">
        <v>59</v>
      </c>
      <c r="C711" s="227" t="s">
        <v>70</v>
      </c>
      <c r="D711" s="229">
        <v>307</v>
      </c>
      <c r="E711" s="231">
        <v>7.0076680599999996E-3</v>
      </c>
      <c r="F711" s="231">
        <v>1.02730251E-3</v>
      </c>
      <c r="G711" s="231">
        <v>1.6442722899999999E-3</v>
      </c>
      <c r="H711" s="231">
        <v>4.3360927700000001E-3</v>
      </c>
    </row>
    <row r="712" spans="1:8">
      <c r="A712" s="227" t="s">
        <v>141</v>
      </c>
      <c r="B712" s="227" t="s">
        <v>60</v>
      </c>
      <c r="C712" s="227" t="s">
        <v>70</v>
      </c>
      <c r="D712" s="229">
        <v>172</v>
      </c>
      <c r="E712" s="231">
        <v>6.9713606500000002E-3</v>
      </c>
      <c r="F712" s="231">
        <v>1.01387517E-3</v>
      </c>
      <c r="G712" s="231">
        <v>1.6437201400000001E-3</v>
      </c>
      <c r="H712" s="231">
        <v>4.3137648500000004E-3</v>
      </c>
    </row>
    <row r="713" spans="1:8">
      <c r="A713" s="227" t="s">
        <v>141</v>
      </c>
      <c r="B713" s="227" t="s">
        <v>61</v>
      </c>
      <c r="C713" s="227" t="s">
        <v>70</v>
      </c>
      <c r="D713" s="229">
        <v>63</v>
      </c>
      <c r="E713" s="231">
        <v>8.4347440499999999E-3</v>
      </c>
      <c r="F713" s="231">
        <v>1.2909682799999999E-3</v>
      </c>
      <c r="G713" s="231">
        <v>2.02050243E-3</v>
      </c>
      <c r="H713" s="231">
        <v>5.1232728699999999E-3</v>
      </c>
    </row>
    <row r="714" spans="1:8">
      <c r="A714" s="227" t="s">
        <v>141</v>
      </c>
      <c r="B714" s="227" t="s">
        <v>62</v>
      </c>
      <c r="C714" s="227" t="s">
        <v>70</v>
      </c>
      <c r="D714" s="229">
        <v>200</v>
      </c>
      <c r="E714" s="231">
        <v>8.3165506799999997E-3</v>
      </c>
      <c r="F714" s="231">
        <v>1.29143495E-3</v>
      </c>
      <c r="G714" s="231">
        <v>2.0041664399999999E-3</v>
      </c>
      <c r="H714" s="231">
        <v>5.0209488200000001E-3</v>
      </c>
    </row>
    <row r="715" spans="1:8">
      <c r="A715" s="227" t="s">
        <v>141</v>
      </c>
      <c r="B715" s="227" t="s">
        <v>57</v>
      </c>
      <c r="C715" s="227" t="s">
        <v>71</v>
      </c>
      <c r="D715" s="229">
        <v>734</v>
      </c>
      <c r="E715" s="231">
        <v>7.0329369900000004E-3</v>
      </c>
      <c r="F715" s="231">
        <v>1.3440746E-3</v>
      </c>
      <c r="G715" s="231">
        <v>1.89117824E-3</v>
      </c>
      <c r="H715" s="231">
        <v>3.7976836899999999E-3</v>
      </c>
    </row>
    <row r="716" spans="1:8">
      <c r="A716" s="227" t="s">
        <v>141</v>
      </c>
      <c r="B716" s="227" t="s">
        <v>59</v>
      </c>
      <c r="C716" s="227" t="s">
        <v>71</v>
      </c>
      <c r="D716" s="229">
        <v>272</v>
      </c>
      <c r="E716" s="231">
        <v>6.5745844700000004E-3</v>
      </c>
      <c r="F716" s="231">
        <v>1.1866827700000001E-3</v>
      </c>
      <c r="G716" s="231">
        <v>1.7087075400000001E-3</v>
      </c>
      <c r="H716" s="231">
        <v>3.6791936699999998E-3</v>
      </c>
    </row>
    <row r="717" spans="1:8">
      <c r="A717" s="227" t="s">
        <v>141</v>
      </c>
      <c r="B717" s="227" t="s">
        <v>60</v>
      </c>
      <c r="C717" s="227" t="s">
        <v>71</v>
      </c>
      <c r="D717" s="229">
        <v>201</v>
      </c>
      <c r="E717" s="231">
        <v>6.4634003599999997E-3</v>
      </c>
      <c r="F717" s="231">
        <v>1.2487329600000001E-3</v>
      </c>
      <c r="G717" s="231">
        <v>1.86192857E-3</v>
      </c>
      <c r="H717" s="231">
        <v>3.3527383899999998E-3</v>
      </c>
    </row>
    <row r="718" spans="1:8">
      <c r="A718" s="227" t="s">
        <v>141</v>
      </c>
      <c r="B718" s="227" t="s">
        <v>61</v>
      </c>
      <c r="C718" s="227" t="s">
        <v>71</v>
      </c>
      <c r="D718" s="229">
        <v>53</v>
      </c>
      <c r="E718" s="231">
        <v>8.1129889500000003E-3</v>
      </c>
      <c r="F718" s="231">
        <v>1.60530197E-3</v>
      </c>
      <c r="G718" s="231">
        <v>2.30061993E-3</v>
      </c>
      <c r="H718" s="231">
        <v>4.2070665400000002E-3</v>
      </c>
    </row>
    <row r="719" spans="1:8">
      <c r="A719" s="227" t="s">
        <v>141</v>
      </c>
      <c r="B719" s="227" t="s">
        <v>62</v>
      </c>
      <c r="C719" s="227" t="s">
        <v>71</v>
      </c>
      <c r="D719" s="229">
        <v>208</v>
      </c>
      <c r="E719" s="231">
        <v>7.9074850600000003E-3</v>
      </c>
      <c r="F719" s="231">
        <v>1.57546497E-3</v>
      </c>
      <c r="G719" s="231">
        <v>2.0537301799999999E-3</v>
      </c>
      <c r="H719" s="231">
        <v>4.2782894700000001E-3</v>
      </c>
    </row>
    <row r="720" spans="1:8">
      <c r="A720" s="227" t="s">
        <v>141</v>
      </c>
      <c r="B720" s="227" t="s">
        <v>57</v>
      </c>
      <c r="C720" s="227" t="s">
        <v>72</v>
      </c>
      <c r="D720" s="229">
        <v>1203</v>
      </c>
      <c r="E720" s="231">
        <v>6.0112447900000001E-3</v>
      </c>
      <c r="F720" s="231">
        <v>3.9371069999999999E-4</v>
      </c>
      <c r="G720" s="231">
        <v>1.3068695300000001E-3</v>
      </c>
      <c r="H720" s="231">
        <v>4.3106640800000002E-3</v>
      </c>
    </row>
    <row r="721" spans="1:8">
      <c r="A721" s="227" t="s">
        <v>141</v>
      </c>
      <c r="B721" s="227" t="s">
        <v>59</v>
      </c>
      <c r="C721" s="227" t="s">
        <v>72</v>
      </c>
      <c r="D721" s="229">
        <v>493</v>
      </c>
      <c r="E721" s="231">
        <v>5.2580804799999999E-3</v>
      </c>
      <c r="F721" s="231">
        <v>3.4508557999999998E-4</v>
      </c>
      <c r="G721" s="231">
        <v>1.1550125100000001E-3</v>
      </c>
      <c r="H721" s="231">
        <v>3.75798188E-3</v>
      </c>
    </row>
    <row r="722" spans="1:8">
      <c r="A722" s="227" t="s">
        <v>141</v>
      </c>
      <c r="B722" s="227" t="s">
        <v>60</v>
      </c>
      <c r="C722" s="227" t="s">
        <v>72</v>
      </c>
      <c r="D722" s="229">
        <v>286</v>
      </c>
      <c r="E722" s="231">
        <v>5.97869695E-3</v>
      </c>
      <c r="F722" s="231">
        <v>4.0298797999999998E-4</v>
      </c>
      <c r="G722" s="231">
        <v>1.2139420800000001E-3</v>
      </c>
      <c r="H722" s="231">
        <v>4.3617664600000003E-3</v>
      </c>
    </row>
    <row r="723" spans="1:8">
      <c r="A723" s="227" t="s">
        <v>141</v>
      </c>
      <c r="B723" s="227" t="s">
        <v>61</v>
      </c>
      <c r="C723" s="227" t="s">
        <v>72</v>
      </c>
      <c r="D723" s="229">
        <v>119</v>
      </c>
      <c r="E723" s="231">
        <v>7.3501203700000002E-3</v>
      </c>
      <c r="F723" s="231">
        <v>4.7930263E-4</v>
      </c>
      <c r="G723" s="231">
        <v>1.66209515E-3</v>
      </c>
      <c r="H723" s="231">
        <v>5.2087221400000001E-3</v>
      </c>
    </row>
    <row r="724" spans="1:8">
      <c r="A724" s="227" t="s">
        <v>141</v>
      </c>
      <c r="B724" s="227" t="s">
        <v>62</v>
      </c>
      <c r="C724" s="227" t="s">
        <v>72</v>
      </c>
      <c r="D724" s="229">
        <v>305</v>
      </c>
      <c r="E724" s="231">
        <v>6.7367939300000002E-3</v>
      </c>
      <c r="F724" s="231">
        <v>4.3021377E-4</v>
      </c>
      <c r="G724" s="231">
        <v>1.5008725399999999E-3</v>
      </c>
      <c r="H724" s="231">
        <v>4.8057071199999997E-3</v>
      </c>
    </row>
    <row r="725" spans="1:8">
      <c r="A725" s="227" t="s">
        <v>141</v>
      </c>
      <c r="B725" s="227" t="s">
        <v>57</v>
      </c>
      <c r="C725" s="227" t="s">
        <v>73</v>
      </c>
      <c r="D725" s="229">
        <v>2298</v>
      </c>
      <c r="E725" s="231">
        <v>7.16163185E-3</v>
      </c>
      <c r="F725" s="231">
        <v>1.0697856800000001E-3</v>
      </c>
      <c r="G725" s="231">
        <v>2.2020353500000001E-3</v>
      </c>
      <c r="H725" s="231">
        <v>3.88981035E-3</v>
      </c>
    </row>
    <row r="726" spans="1:8">
      <c r="A726" s="227" t="s">
        <v>141</v>
      </c>
      <c r="B726" s="227" t="s">
        <v>59</v>
      </c>
      <c r="C726" s="227" t="s">
        <v>73</v>
      </c>
      <c r="D726" s="229">
        <v>1003</v>
      </c>
      <c r="E726" s="231">
        <v>6.6436913699999996E-3</v>
      </c>
      <c r="F726" s="231">
        <v>9.8528463999999994E-4</v>
      </c>
      <c r="G726" s="231">
        <v>2.1479078800000001E-3</v>
      </c>
      <c r="H726" s="231">
        <v>3.5104983600000002E-3</v>
      </c>
    </row>
    <row r="727" spans="1:8">
      <c r="A727" s="227" t="s">
        <v>141</v>
      </c>
      <c r="B727" s="227" t="s">
        <v>60</v>
      </c>
      <c r="C727" s="227" t="s">
        <v>73</v>
      </c>
      <c r="D727" s="229">
        <v>495</v>
      </c>
      <c r="E727" s="231">
        <v>6.8814297999999999E-3</v>
      </c>
      <c r="F727" s="231">
        <v>1.0285023799999999E-3</v>
      </c>
      <c r="G727" s="231">
        <v>2.13671413E-3</v>
      </c>
      <c r="H727" s="231">
        <v>3.7162128200000002E-3</v>
      </c>
    </row>
    <row r="728" spans="1:8">
      <c r="A728" s="227" t="s">
        <v>141</v>
      </c>
      <c r="B728" s="227" t="s">
        <v>61</v>
      </c>
      <c r="C728" s="227" t="s">
        <v>73</v>
      </c>
      <c r="D728" s="229">
        <v>148</v>
      </c>
      <c r="E728" s="231">
        <v>8.4757411100000006E-3</v>
      </c>
      <c r="F728" s="231">
        <v>1.3325041400000001E-3</v>
      </c>
      <c r="G728" s="231">
        <v>2.4179646000000001E-3</v>
      </c>
      <c r="H728" s="231">
        <v>4.7252719100000003E-3</v>
      </c>
    </row>
    <row r="729" spans="1:8">
      <c r="A729" s="227" t="s">
        <v>141</v>
      </c>
      <c r="B729" s="227" t="s">
        <v>62</v>
      </c>
      <c r="C729" s="227" t="s">
        <v>73</v>
      </c>
      <c r="D729" s="229">
        <v>652</v>
      </c>
      <c r="E729" s="231">
        <v>7.8728375999999999E-3</v>
      </c>
      <c r="F729" s="231">
        <v>1.17148422E-3</v>
      </c>
      <c r="G729" s="231">
        <v>2.28587939E-3</v>
      </c>
      <c r="H729" s="231">
        <v>4.4154735200000001E-3</v>
      </c>
    </row>
    <row r="730" spans="1:8">
      <c r="A730" s="227" t="s">
        <v>141</v>
      </c>
      <c r="B730" s="227" t="s">
        <v>57</v>
      </c>
      <c r="C730" s="227" t="s">
        <v>74</v>
      </c>
      <c r="D730" s="229">
        <v>1845</v>
      </c>
      <c r="E730" s="231">
        <v>6.6250436699999997E-3</v>
      </c>
      <c r="F730" s="231">
        <v>7.6188122000000005E-4</v>
      </c>
      <c r="G730" s="231">
        <v>1.9306556899999999E-3</v>
      </c>
      <c r="H730" s="231">
        <v>3.9325062800000003E-3</v>
      </c>
    </row>
    <row r="731" spans="1:8">
      <c r="A731" s="227" t="s">
        <v>141</v>
      </c>
      <c r="B731" s="227" t="s">
        <v>59</v>
      </c>
      <c r="C731" s="227" t="s">
        <v>74</v>
      </c>
      <c r="D731" s="229">
        <v>816</v>
      </c>
      <c r="E731" s="231">
        <v>6.0347588600000003E-3</v>
      </c>
      <c r="F731" s="231">
        <v>6.6728201000000001E-4</v>
      </c>
      <c r="G731" s="231">
        <v>1.7083104100000001E-3</v>
      </c>
      <c r="H731" s="231">
        <v>3.6591659799999998E-3</v>
      </c>
    </row>
    <row r="732" spans="1:8">
      <c r="A732" s="227" t="s">
        <v>141</v>
      </c>
      <c r="B732" s="227" t="s">
        <v>60</v>
      </c>
      <c r="C732" s="227" t="s">
        <v>74</v>
      </c>
      <c r="D732" s="229">
        <v>428</v>
      </c>
      <c r="E732" s="231">
        <v>6.2408594800000003E-3</v>
      </c>
      <c r="F732" s="231">
        <v>7.7992469000000004E-4</v>
      </c>
      <c r="G732" s="231">
        <v>1.89227974E-3</v>
      </c>
      <c r="H732" s="231">
        <v>3.56865457E-3</v>
      </c>
    </row>
    <row r="733" spans="1:8">
      <c r="A733" s="227" t="s">
        <v>141</v>
      </c>
      <c r="B733" s="227" t="s">
        <v>61</v>
      </c>
      <c r="C733" s="227" t="s">
        <v>74</v>
      </c>
      <c r="D733" s="229">
        <v>132</v>
      </c>
      <c r="E733" s="231">
        <v>8.3104480100000006E-3</v>
      </c>
      <c r="F733" s="231">
        <v>1.0637623999999999E-3</v>
      </c>
      <c r="G733" s="231">
        <v>2.31332395E-3</v>
      </c>
      <c r="H733" s="231">
        <v>4.9333611400000001E-3</v>
      </c>
    </row>
    <row r="734" spans="1:8">
      <c r="A734" s="227" t="s">
        <v>141</v>
      </c>
      <c r="B734" s="227" t="s">
        <v>62</v>
      </c>
      <c r="C734" s="227" t="s">
        <v>74</v>
      </c>
      <c r="D734" s="229">
        <v>469</v>
      </c>
      <c r="E734" s="231">
        <v>7.5283056599999999E-3</v>
      </c>
      <c r="F734" s="231">
        <v>8.2504123000000005E-4</v>
      </c>
      <c r="G734" s="231">
        <v>2.24482722E-3</v>
      </c>
      <c r="H734" s="231">
        <v>4.4584367400000002E-3</v>
      </c>
    </row>
    <row r="735" spans="1:8">
      <c r="A735" s="227" t="s">
        <v>141</v>
      </c>
      <c r="B735" s="227" t="s">
        <v>57</v>
      </c>
      <c r="C735" s="227" t="s">
        <v>75</v>
      </c>
      <c r="D735" s="229">
        <v>837</v>
      </c>
      <c r="E735" s="231">
        <v>5.66192064E-3</v>
      </c>
      <c r="F735" s="231">
        <v>6.014506E-4</v>
      </c>
      <c r="G735" s="231">
        <v>1.2231318599999999E-3</v>
      </c>
      <c r="H735" s="231">
        <v>3.83733769E-3</v>
      </c>
    </row>
    <row r="736" spans="1:8">
      <c r="A736" s="227" t="s">
        <v>141</v>
      </c>
      <c r="B736" s="227" t="s">
        <v>59</v>
      </c>
      <c r="C736" s="227" t="s">
        <v>75</v>
      </c>
      <c r="D736" s="229">
        <v>293</v>
      </c>
      <c r="E736" s="231">
        <v>5.4401700999999998E-3</v>
      </c>
      <c r="F736" s="231">
        <v>5.3967556000000002E-4</v>
      </c>
      <c r="G736" s="231">
        <v>1.14136937E-3</v>
      </c>
      <c r="H736" s="231">
        <v>3.7591247000000002E-3</v>
      </c>
    </row>
    <row r="737" spans="1:8">
      <c r="A737" s="227" t="s">
        <v>141</v>
      </c>
      <c r="B737" s="227" t="s">
        <v>60</v>
      </c>
      <c r="C737" s="227" t="s">
        <v>75</v>
      </c>
      <c r="D737" s="229">
        <v>208</v>
      </c>
      <c r="E737" s="231">
        <v>5.3295826400000003E-3</v>
      </c>
      <c r="F737" s="231">
        <v>6.4113666999999997E-4</v>
      </c>
      <c r="G737" s="231">
        <v>1.1399904200000001E-3</v>
      </c>
      <c r="H737" s="231">
        <v>3.54845507E-3</v>
      </c>
    </row>
    <row r="738" spans="1:8">
      <c r="A738" s="227" t="s">
        <v>141</v>
      </c>
      <c r="B738" s="227" t="s">
        <v>61</v>
      </c>
      <c r="C738" s="227" t="s">
        <v>75</v>
      </c>
      <c r="D738" s="229">
        <v>99</v>
      </c>
      <c r="E738" s="231">
        <v>6.2185510100000001E-3</v>
      </c>
      <c r="F738" s="231">
        <v>6.3821056999999995E-4</v>
      </c>
      <c r="G738" s="231">
        <v>1.41928521E-3</v>
      </c>
      <c r="H738" s="231">
        <v>4.1610547600000004E-3</v>
      </c>
    </row>
    <row r="739" spans="1:8">
      <c r="A739" s="227" t="s">
        <v>141</v>
      </c>
      <c r="B739" s="227" t="s">
        <v>62</v>
      </c>
      <c r="C739" s="227" t="s">
        <v>75</v>
      </c>
      <c r="D739" s="229">
        <v>237</v>
      </c>
      <c r="E739" s="231">
        <v>5.9952236000000002E-3</v>
      </c>
      <c r="F739" s="231">
        <v>6.2763689000000001E-4</v>
      </c>
      <c r="G739" s="231">
        <v>1.3152443199999999E-3</v>
      </c>
      <c r="H739" s="231">
        <v>4.0523419199999999E-3</v>
      </c>
    </row>
    <row r="740" spans="1:8">
      <c r="A740" s="227" t="s">
        <v>141</v>
      </c>
      <c r="B740" s="227" t="s">
        <v>57</v>
      </c>
      <c r="C740" s="227" t="s">
        <v>76</v>
      </c>
      <c r="D740" s="229">
        <v>1167</v>
      </c>
      <c r="E740" s="231">
        <v>5.1233573699999996E-3</v>
      </c>
      <c r="F740" s="231">
        <v>3.9319098000000001E-4</v>
      </c>
      <c r="G740" s="231">
        <v>1.3388235900000001E-3</v>
      </c>
      <c r="H740" s="231">
        <v>3.3913423E-3</v>
      </c>
    </row>
    <row r="741" spans="1:8">
      <c r="A741" s="227" t="s">
        <v>141</v>
      </c>
      <c r="B741" s="227" t="s">
        <v>59</v>
      </c>
      <c r="C741" s="227" t="s">
        <v>76</v>
      </c>
      <c r="D741" s="229">
        <v>610</v>
      </c>
      <c r="E741" s="231">
        <v>4.7432071099999997E-3</v>
      </c>
      <c r="F741" s="231">
        <v>3.3566686999999997E-4</v>
      </c>
      <c r="G741" s="231">
        <v>1.2444783599999999E-3</v>
      </c>
      <c r="H741" s="231">
        <v>3.1630613800000002E-3</v>
      </c>
    </row>
    <row r="742" spans="1:8">
      <c r="A742" s="227" t="s">
        <v>141</v>
      </c>
      <c r="B742" s="227" t="s">
        <v>60</v>
      </c>
      <c r="C742" s="227" t="s">
        <v>76</v>
      </c>
      <c r="D742" s="229">
        <v>235</v>
      </c>
      <c r="E742" s="231">
        <v>4.9503051199999999E-3</v>
      </c>
      <c r="F742" s="231">
        <v>4.2375862000000001E-4</v>
      </c>
      <c r="G742" s="231">
        <v>1.20074838E-3</v>
      </c>
      <c r="H742" s="231">
        <v>3.3257976199999998E-3</v>
      </c>
    </row>
    <row r="743" spans="1:8">
      <c r="A743" s="227" t="s">
        <v>141</v>
      </c>
      <c r="B743" s="227" t="s">
        <v>61</v>
      </c>
      <c r="C743" s="227" t="s">
        <v>76</v>
      </c>
      <c r="D743" s="229">
        <v>77</v>
      </c>
      <c r="E743" s="231">
        <v>6.6860567599999997E-3</v>
      </c>
      <c r="F743" s="231">
        <v>5.5149685999999999E-4</v>
      </c>
      <c r="G743" s="231">
        <v>1.82930473E-3</v>
      </c>
      <c r="H743" s="231">
        <v>4.3052546599999996E-3</v>
      </c>
    </row>
    <row r="744" spans="1:8">
      <c r="A744" s="227" t="s">
        <v>141</v>
      </c>
      <c r="B744" s="227" t="s">
        <v>62</v>
      </c>
      <c r="C744" s="227" t="s">
        <v>76</v>
      </c>
      <c r="D744" s="229">
        <v>245</v>
      </c>
      <c r="E744" s="231">
        <v>5.7447087399999999E-3</v>
      </c>
      <c r="F744" s="231">
        <v>4.5734102000000003E-4</v>
      </c>
      <c r="G744" s="231">
        <v>1.5520122400000001E-3</v>
      </c>
      <c r="H744" s="231">
        <v>3.7353550000000001E-3</v>
      </c>
    </row>
    <row r="745" spans="1:8">
      <c r="A745" s="227" t="s">
        <v>141</v>
      </c>
      <c r="B745" s="227" t="s">
        <v>57</v>
      </c>
      <c r="C745" s="227" t="s">
        <v>77</v>
      </c>
      <c r="D745" s="229">
        <v>2141</v>
      </c>
      <c r="E745" s="231">
        <v>6.0706151200000001E-3</v>
      </c>
      <c r="F745" s="231">
        <v>6.9850404999999998E-4</v>
      </c>
      <c r="G745" s="231">
        <v>1.7053944300000001E-3</v>
      </c>
      <c r="H745" s="231">
        <v>3.6667161499999998E-3</v>
      </c>
    </row>
    <row r="746" spans="1:8">
      <c r="A746" s="227" t="s">
        <v>141</v>
      </c>
      <c r="B746" s="227" t="s">
        <v>59</v>
      </c>
      <c r="C746" s="227" t="s">
        <v>77</v>
      </c>
      <c r="D746" s="229">
        <v>908</v>
      </c>
      <c r="E746" s="231">
        <v>5.4571246899999997E-3</v>
      </c>
      <c r="F746" s="231">
        <v>6.1679083000000003E-4</v>
      </c>
      <c r="G746" s="231">
        <v>1.5050372800000001E-3</v>
      </c>
      <c r="H746" s="231">
        <v>3.3352960899999998E-3</v>
      </c>
    </row>
    <row r="747" spans="1:8">
      <c r="A747" s="227" t="s">
        <v>141</v>
      </c>
      <c r="B747" s="227" t="s">
        <v>60</v>
      </c>
      <c r="C747" s="227" t="s">
        <v>77</v>
      </c>
      <c r="D747" s="229">
        <v>462</v>
      </c>
      <c r="E747" s="231">
        <v>5.7816004900000002E-3</v>
      </c>
      <c r="F747" s="231">
        <v>6.9123754000000005E-4</v>
      </c>
      <c r="G747" s="231">
        <v>1.6198440399999999E-3</v>
      </c>
      <c r="H747" s="231">
        <v>3.4705184400000001E-3</v>
      </c>
    </row>
    <row r="748" spans="1:8">
      <c r="A748" s="227" t="s">
        <v>141</v>
      </c>
      <c r="B748" s="227" t="s">
        <v>61</v>
      </c>
      <c r="C748" s="227" t="s">
        <v>77</v>
      </c>
      <c r="D748" s="229">
        <v>191</v>
      </c>
      <c r="E748" s="231">
        <v>7.4799420599999996E-3</v>
      </c>
      <c r="F748" s="231">
        <v>7.8812754000000002E-4</v>
      </c>
      <c r="G748" s="231">
        <v>2.0564279099999998E-3</v>
      </c>
      <c r="H748" s="231">
        <v>4.6353861200000004E-3</v>
      </c>
    </row>
    <row r="749" spans="1:8">
      <c r="A749" s="227" t="s">
        <v>141</v>
      </c>
      <c r="B749" s="227" t="s">
        <v>62</v>
      </c>
      <c r="C749" s="227" t="s">
        <v>77</v>
      </c>
      <c r="D749" s="229">
        <v>580</v>
      </c>
      <c r="E749" s="231">
        <v>6.79715413E-3</v>
      </c>
      <c r="F749" s="231">
        <v>8.0270171000000005E-4</v>
      </c>
      <c r="G749" s="231">
        <v>1.97160337E-3</v>
      </c>
      <c r="H749" s="231">
        <v>4.0228485700000002E-3</v>
      </c>
    </row>
    <row r="750" spans="1:8">
      <c r="A750" s="227" t="s">
        <v>141</v>
      </c>
      <c r="B750" s="227" t="s">
        <v>57</v>
      </c>
      <c r="C750" s="227" t="s">
        <v>78</v>
      </c>
      <c r="D750" s="229">
        <v>815</v>
      </c>
      <c r="E750" s="231">
        <v>6.92895057E-3</v>
      </c>
      <c r="F750" s="231">
        <v>9.6543374E-4</v>
      </c>
      <c r="G750" s="231">
        <v>1.7222077700000001E-3</v>
      </c>
      <c r="H750" s="231">
        <v>4.2413085499999996E-3</v>
      </c>
    </row>
    <row r="751" spans="1:8">
      <c r="A751" s="227" t="s">
        <v>141</v>
      </c>
      <c r="B751" s="227" t="s">
        <v>59</v>
      </c>
      <c r="C751" s="227" t="s">
        <v>78</v>
      </c>
      <c r="D751" s="229">
        <v>317</v>
      </c>
      <c r="E751" s="231">
        <v>6.6068974800000003E-3</v>
      </c>
      <c r="F751" s="231">
        <v>8.4052580999999997E-4</v>
      </c>
      <c r="G751" s="231">
        <v>1.64600101E-3</v>
      </c>
      <c r="H751" s="231">
        <v>4.1203701200000003E-3</v>
      </c>
    </row>
    <row r="752" spans="1:8">
      <c r="A752" s="227" t="s">
        <v>141</v>
      </c>
      <c r="B752" s="227" t="s">
        <v>60</v>
      </c>
      <c r="C752" s="227" t="s">
        <v>78</v>
      </c>
      <c r="D752" s="229">
        <v>181</v>
      </c>
      <c r="E752" s="231">
        <v>6.6828445499999998E-3</v>
      </c>
      <c r="F752" s="231">
        <v>1.07479003E-3</v>
      </c>
      <c r="G752" s="231">
        <v>1.75964267E-3</v>
      </c>
      <c r="H752" s="231">
        <v>3.8484113800000001E-3</v>
      </c>
    </row>
    <row r="753" spans="1:8">
      <c r="A753" s="227" t="s">
        <v>141</v>
      </c>
      <c r="B753" s="227" t="s">
        <v>61</v>
      </c>
      <c r="C753" s="227" t="s">
        <v>78</v>
      </c>
      <c r="D753" s="229">
        <v>74</v>
      </c>
      <c r="E753" s="231">
        <v>7.4191376300000002E-3</v>
      </c>
      <c r="F753" s="231">
        <v>1.0832705399999999E-3</v>
      </c>
      <c r="G753" s="231">
        <v>1.8527900199999999E-3</v>
      </c>
      <c r="H753" s="231">
        <v>4.4830766000000001E-3</v>
      </c>
    </row>
    <row r="754" spans="1:8">
      <c r="A754" s="227" t="s">
        <v>141</v>
      </c>
      <c r="B754" s="227" t="s">
        <v>62</v>
      </c>
      <c r="C754" s="227" t="s">
        <v>78</v>
      </c>
      <c r="D754" s="229">
        <v>243</v>
      </c>
      <c r="E754" s="231">
        <v>7.3831159099999998E-3</v>
      </c>
      <c r="F754" s="231">
        <v>1.0110403500000001E-3</v>
      </c>
      <c r="G754" s="231">
        <v>1.7539721200000001E-3</v>
      </c>
      <c r="H754" s="231">
        <v>4.6181029500000003E-3</v>
      </c>
    </row>
    <row r="755" spans="1:8">
      <c r="A755" s="227" t="s">
        <v>141</v>
      </c>
      <c r="B755" s="227" t="s">
        <v>57</v>
      </c>
      <c r="C755" s="227" t="s">
        <v>79</v>
      </c>
      <c r="D755" s="229">
        <v>11070</v>
      </c>
      <c r="E755" s="231">
        <v>4.6895542400000002E-3</v>
      </c>
      <c r="F755" s="231">
        <v>9.9117021000000001E-4</v>
      </c>
      <c r="G755" s="231">
        <v>7.3165062000000005E-4</v>
      </c>
      <c r="H755" s="231">
        <v>2.9667329199999999E-3</v>
      </c>
    </row>
    <row r="756" spans="1:8">
      <c r="A756" s="227" t="s">
        <v>141</v>
      </c>
      <c r="B756" s="227" t="s">
        <v>59</v>
      </c>
      <c r="C756" s="227" t="s">
        <v>79</v>
      </c>
      <c r="D756" s="229">
        <v>6320</v>
      </c>
      <c r="E756" s="231">
        <v>4.5261513099999996E-3</v>
      </c>
      <c r="F756" s="231">
        <v>9.5723795E-4</v>
      </c>
      <c r="G756" s="231">
        <v>7.0508796000000003E-4</v>
      </c>
      <c r="H756" s="231">
        <v>2.8638249199999999E-3</v>
      </c>
    </row>
    <row r="757" spans="1:8">
      <c r="A757" s="227" t="s">
        <v>141</v>
      </c>
      <c r="B757" s="227" t="s">
        <v>60</v>
      </c>
      <c r="C757" s="227" t="s">
        <v>79</v>
      </c>
      <c r="D757" s="229">
        <v>2712</v>
      </c>
      <c r="E757" s="231">
        <v>4.5210797700000003E-3</v>
      </c>
      <c r="F757" s="231">
        <v>1.0271988399999999E-3</v>
      </c>
      <c r="G757" s="231">
        <v>7.1539447000000002E-4</v>
      </c>
      <c r="H757" s="231">
        <v>2.7784859799999998E-3</v>
      </c>
    </row>
    <row r="758" spans="1:8">
      <c r="A758" s="227" t="s">
        <v>141</v>
      </c>
      <c r="B758" s="227" t="s">
        <v>61</v>
      </c>
      <c r="C758" s="227" t="s">
        <v>79</v>
      </c>
      <c r="D758" s="229">
        <v>466</v>
      </c>
      <c r="E758" s="231">
        <v>5.2151632799999998E-3</v>
      </c>
      <c r="F758" s="231">
        <v>1.20569042E-3</v>
      </c>
      <c r="G758" s="231">
        <v>7.9451277E-4</v>
      </c>
      <c r="H758" s="231">
        <v>3.21495963E-3</v>
      </c>
    </row>
    <row r="759" spans="1:8">
      <c r="A759" s="227" t="s">
        <v>141</v>
      </c>
      <c r="B759" s="227" t="s">
        <v>62</v>
      </c>
      <c r="C759" s="227" t="s">
        <v>79</v>
      </c>
      <c r="D759" s="229">
        <v>1572</v>
      </c>
      <c r="E759" s="231">
        <v>5.4813325199999999E-3</v>
      </c>
      <c r="F759" s="231">
        <v>1.00184189E-3</v>
      </c>
      <c r="G759" s="231">
        <v>8.4785221999999995E-4</v>
      </c>
      <c r="H759" s="231">
        <v>3.6316379199999999E-3</v>
      </c>
    </row>
    <row r="760" spans="1:8">
      <c r="A760" s="227" t="s">
        <v>141</v>
      </c>
      <c r="B760" s="227" t="s">
        <v>57</v>
      </c>
      <c r="C760" s="227" t="s">
        <v>80</v>
      </c>
      <c r="D760" s="229">
        <v>4321</v>
      </c>
      <c r="E760" s="231">
        <v>4.8385064700000001E-3</v>
      </c>
      <c r="F760" s="231">
        <v>8.9761325999999995E-4</v>
      </c>
      <c r="G760" s="231">
        <v>7.8752697000000001E-4</v>
      </c>
      <c r="H760" s="231">
        <v>3.15336575E-3</v>
      </c>
    </row>
    <row r="761" spans="1:8">
      <c r="A761" s="227" t="s">
        <v>141</v>
      </c>
      <c r="B761" s="227" t="s">
        <v>59</v>
      </c>
      <c r="C761" s="227" t="s">
        <v>80</v>
      </c>
      <c r="D761" s="229">
        <v>2168</v>
      </c>
      <c r="E761" s="231">
        <v>4.5569497499999998E-3</v>
      </c>
      <c r="F761" s="231">
        <v>8.5992996999999997E-4</v>
      </c>
      <c r="G761" s="231">
        <v>7.4426397000000003E-4</v>
      </c>
      <c r="H761" s="231">
        <v>2.95275533E-3</v>
      </c>
    </row>
    <row r="762" spans="1:8">
      <c r="A762" s="227" t="s">
        <v>141</v>
      </c>
      <c r="B762" s="227" t="s">
        <v>60</v>
      </c>
      <c r="C762" s="227" t="s">
        <v>80</v>
      </c>
      <c r="D762" s="229">
        <v>1001</v>
      </c>
      <c r="E762" s="231">
        <v>4.71446353E-3</v>
      </c>
      <c r="F762" s="231">
        <v>9.324585E-4</v>
      </c>
      <c r="G762" s="231">
        <v>7.7062959000000002E-4</v>
      </c>
      <c r="H762" s="231">
        <v>3.0113749499999999E-3</v>
      </c>
    </row>
    <row r="763" spans="1:8">
      <c r="A763" s="227" t="s">
        <v>141</v>
      </c>
      <c r="B763" s="227" t="s">
        <v>61</v>
      </c>
      <c r="C763" s="227" t="s">
        <v>80</v>
      </c>
      <c r="D763" s="229">
        <v>299</v>
      </c>
      <c r="E763" s="231">
        <v>5.8461845700000003E-3</v>
      </c>
      <c r="F763" s="231">
        <v>1.0637694100000001E-3</v>
      </c>
      <c r="G763" s="231">
        <v>9.0343558999999999E-4</v>
      </c>
      <c r="H763" s="231">
        <v>3.8789790899999999E-3</v>
      </c>
    </row>
    <row r="764" spans="1:8">
      <c r="A764" s="227" t="s">
        <v>141</v>
      </c>
      <c r="B764" s="227" t="s">
        <v>62</v>
      </c>
      <c r="C764" s="227" t="s">
        <v>80</v>
      </c>
      <c r="D764" s="229">
        <v>853</v>
      </c>
      <c r="E764" s="231">
        <v>5.3464621400000001E-3</v>
      </c>
      <c r="F764" s="231">
        <v>8.9425642000000001E-4</v>
      </c>
      <c r="G764" s="231">
        <v>8.7668497999999996E-4</v>
      </c>
      <c r="H764" s="231">
        <v>3.5755202599999998E-3</v>
      </c>
    </row>
    <row r="765" spans="1:8">
      <c r="A765" s="227" t="s">
        <v>141</v>
      </c>
      <c r="B765" s="227" t="s">
        <v>57</v>
      </c>
      <c r="C765" s="227" t="s">
        <v>119</v>
      </c>
      <c r="D765" s="229">
        <v>2037</v>
      </c>
      <c r="E765" s="231">
        <v>5.7173707699999998E-3</v>
      </c>
      <c r="F765" s="231">
        <v>7.4760425999999996E-4</v>
      </c>
      <c r="G765" s="231">
        <v>1.35012657E-3</v>
      </c>
      <c r="H765" s="231">
        <v>3.61963944E-3</v>
      </c>
    </row>
    <row r="766" spans="1:8">
      <c r="A766" s="227" t="s">
        <v>141</v>
      </c>
      <c r="B766" s="227" t="s">
        <v>59</v>
      </c>
      <c r="C766" s="227" t="s">
        <v>119</v>
      </c>
      <c r="D766" s="229">
        <v>943</v>
      </c>
      <c r="E766" s="231">
        <v>5.2419506900000003E-3</v>
      </c>
      <c r="F766" s="231">
        <v>6.6519604000000001E-4</v>
      </c>
      <c r="G766" s="231">
        <v>1.22562423E-3</v>
      </c>
      <c r="H766" s="231">
        <v>3.3511299300000002E-3</v>
      </c>
    </row>
    <row r="767" spans="1:8">
      <c r="A767" s="227" t="s">
        <v>141</v>
      </c>
      <c r="B767" s="227" t="s">
        <v>60</v>
      </c>
      <c r="C767" s="227" t="s">
        <v>119</v>
      </c>
      <c r="D767" s="229">
        <v>416</v>
      </c>
      <c r="E767" s="231">
        <v>5.6061084400000002E-3</v>
      </c>
      <c r="F767" s="231">
        <v>7.4958798999999997E-4</v>
      </c>
      <c r="G767" s="231">
        <v>1.3164671900000001E-3</v>
      </c>
      <c r="H767" s="231">
        <v>3.5400527400000002E-3</v>
      </c>
    </row>
    <row r="768" spans="1:8">
      <c r="A768" s="227" t="s">
        <v>141</v>
      </c>
      <c r="B768" s="227" t="s">
        <v>61</v>
      </c>
      <c r="C768" s="227" t="s">
        <v>119</v>
      </c>
      <c r="D768" s="229">
        <v>189</v>
      </c>
      <c r="E768" s="231">
        <v>7.2906866200000003E-3</v>
      </c>
      <c r="F768" s="231">
        <v>1.1285026E-3</v>
      </c>
      <c r="G768" s="231">
        <v>1.6104494899999999E-3</v>
      </c>
      <c r="H768" s="231">
        <v>4.5517340299999999E-3</v>
      </c>
    </row>
    <row r="769" spans="1:8">
      <c r="A769" s="227" t="s">
        <v>141</v>
      </c>
      <c r="B769" s="227" t="s">
        <v>62</v>
      </c>
      <c r="C769" s="227" t="s">
        <v>119</v>
      </c>
      <c r="D769" s="229">
        <v>489</v>
      </c>
      <c r="E769" s="231">
        <v>6.1207440999999996E-3</v>
      </c>
      <c r="F769" s="231">
        <v>7.5761640000000005E-4</v>
      </c>
      <c r="G769" s="231">
        <v>1.5182389800000001E-3</v>
      </c>
      <c r="H769" s="231">
        <v>3.8448882299999998E-3</v>
      </c>
    </row>
    <row r="770" spans="1:8">
      <c r="A770" s="227" t="s">
        <v>141</v>
      </c>
      <c r="B770" s="227" t="s">
        <v>57</v>
      </c>
      <c r="C770" s="227" t="s">
        <v>82</v>
      </c>
      <c r="D770" s="229">
        <v>990</v>
      </c>
      <c r="E770" s="231">
        <v>7.4705151000000001E-3</v>
      </c>
      <c r="F770" s="231">
        <v>1.3945587800000001E-3</v>
      </c>
      <c r="G770" s="231">
        <v>1.5474885299999999E-3</v>
      </c>
      <c r="H770" s="231">
        <v>4.52846732E-3</v>
      </c>
    </row>
    <row r="771" spans="1:8">
      <c r="A771" s="227" t="s">
        <v>141</v>
      </c>
      <c r="B771" s="227" t="s">
        <v>59</v>
      </c>
      <c r="C771" s="227" t="s">
        <v>82</v>
      </c>
      <c r="D771" s="229">
        <v>381</v>
      </c>
      <c r="E771" s="231">
        <v>6.7797643000000003E-3</v>
      </c>
      <c r="F771" s="231">
        <v>1.1575894400000001E-3</v>
      </c>
      <c r="G771" s="231">
        <v>1.4450274600000001E-3</v>
      </c>
      <c r="H771" s="231">
        <v>4.1771469000000004E-3</v>
      </c>
    </row>
    <row r="772" spans="1:8">
      <c r="A772" s="227" t="s">
        <v>141</v>
      </c>
      <c r="B772" s="227" t="s">
        <v>60</v>
      </c>
      <c r="C772" s="227" t="s">
        <v>82</v>
      </c>
      <c r="D772" s="229">
        <v>239</v>
      </c>
      <c r="E772" s="231">
        <v>7.0790230799999999E-3</v>
      </c>
      <c r="F772" s="231">
        <v>1.3961527100000001E-3</v>
      </c>
      <c r="G772" s="231">
        <v>1.4497130899999999E-3</v>
      </c>
      <c r="H772" s="231">
        <v>4.2331568300000002E-3</v>
      </c>
    </row>
    <row r="773" spans="1:8">
      <c r="A773" s="227" t="s">
        <v>141</v>
      </c>
      <c r="B773" s="227" t="s">
        <v>61</v>
      </c>
      <c r="C773" s="227" t="s">
        <v>82</v>
      </c>
      <c r="D773" s="229">
        <v>105</v>
      </c>
      <c r="E773" s="231">
        <v>9.4313269200000001E-3</v>
      </c>
      <c r="F773" s="231">
        <v>1.9638445500000002E-3</v>
      </c>
      <c r="G773" s="231">
        <v>1.69764082E-3</v>
      </c>
      <c r="H773" s="231">
        <v>5.7698410200000003E-3</v>
      </c>
    </row>
    <row r="774" spans="1:8">
      <c r="A774" s="227" t="s">
        <v>141</v>
      </c>
      <c r="B774" s="227" t="s">
        <v>62</v>
      </c>
      <c r="C774" s="227" t="s">
        <v>82</v>
      </c>
      <c r="D774" s="229">
        <v>265</v>
      </c>
      <c r="E774" s="231">
        <v>8.0397883399999995E-3</v>
      </c>
      <c r="F774" s="231">
        <v>1.5082544799999999E-3</v>
      </c>
      <c r="G774" s="231">
        <v>1.7234885599999999E-3</v>
      </c>
      <c r="H774" s="231">
        <v>4.8080448400000001E-3</v>
      </c>
    </row>
    <row r="775" spans="1:8">
      <c r="A775" s="227" t="s">
        <v>141</v>
      </c>
      <c r="B775" s="227" t="s">
        <v>57</v>
      </c>
      <c r="C775" s="227" t="s">
        <v>83</v>
      </c>
      <c r="D775" s="229">
        <v>1246</v>
      </c>
      <c r="E775" s="231">
        <v>5.6187296900000001E-3</v>
      </c>
      <c r="F775" s="231">
        <v>8.2434136E-4</v>
      </c>
      <c r="G775" s="231">
        <v>1.18171643E-3</v>
      </c>
      <c r="H775" s="231">
        <v>3.6126714200000001E-3</v>
      </c>
    </row>
    <row r="776" spans="1:8">
      <c r="A776" s="227" t="s">
        <v>141</v>
      </c>
      <c r="B776" s="227" t="s">
        <v>59</v>
      </c>
      <c r="C776" s="227" t="s">
        <v>83</v>
      </c>
      <c r="D776" s="229">
        <v>559</v>
      </c>
      <c r="E776" s="231">
        <v>5.0831301800000001E-3</v>
      </c>
      <c r="F776" s="231">
        <v>6.9400940000000002E-4</v>
      </c>
      <c r="G776" s="231">
        <v>1.1522102099999999E-3</v>
      </c>
      <c r="H776" s="231">
        <v>3.23691009E-3</v>
      </c>
    </row>
    <row r="777" spans="1:8">
      <c r="A777" s="227" t="s">
        <v>141</v>
      </c>
      <c r="B777" s="227" t="s">
        <v>60</v>
      </c>
      <c r="C777" s="227" t="s">
        <v>83</v>
      </c>
      <c r="D777" s="229">
        <v>233</v>
      </c>
      <c r="E777" s="231">
        <v>5.1441540900000002E-3</v>
      </c>
      <c r="F777" s="231">
        <v>8.1336408999999998E-4</v>
      </c>
      <c r="G777" s="231">
        <v>1.1267085399999999E-3</v>
      </c>
      <c r="H777" s="231">
        <v>3.2040809800000002E-3</v>
      </c>
    </row>
    <row r="778" spans="1:8">
      <c r="A778" s="227" t="s">
        <v>141</v>
      </c>
      <c r="B778" s="227" t="s">
        <v>61</v>
      </c>
      <c r="C778" s="227" t="s">
        <v>83</v>
      </c>
      <c r="D778" s="229">
        <v>144</v>
      </c>
      <c r="E778" s="231">
        <v>6.8005720200000003E-3</v>
      </c>
      <c r="F778" s="231">
        <v>1.0534012399999999E-3</v>
      </c>
      <c r="G778" s="231">
        <v>1.2704151400000001E-3</v>
      </c>
      <c r="H778" s="231">
        <v>4.47675516E-3</v>
      </c>
    </row>
    <row r="779" spans="1:8">
      <c r="A779" s="227" t="s">
        <v>141</v>
      </c>
      <c r="B779" s="227" t="s">
        <v>62</v>
      </c>
      <c r="C779" s="227" t="s">
        <v>83</v>
      </c>
      <c r="D779" s="229">
        <v>310</v>
      </c>
      <c r="E779" s="231">
        <v>6.3922488699999997E-3</v>
      </c>
      <c r="F779" s="231">
        <v>9.6120795000000005E-4</v>
      </c>
      <c r="G779" s="231">
        <v>1.2350654700000001E-3</v>
      </c>
      <c r="H779" s="231">
        <v>4.1959749600000004E-3</v>
      </c>
    </row>
    <row r="780" spans="1:8">
      <c r="A780" s="227" t="s">
        <v>141</v>
      </c>
      <c r="B780" s="227" t="s">
        <v>57</v>
      </c>
      <c r="C780" s="227" t="s">
        <v>84</v>
      </c>
      <c r="D780" s="229">
        <v>1343</v>
      </c>
      <c r="E780" s="231">
        <v>5.6849298500000001E-3</v>
      </c>
      <c r="F780" s="231">
        <v>7.6855102000000005E-4</v>
      </c>
      <c r="G780" s="231">
        <v>1.3371112500000001E-3</v>
      </c>
      <c r="H780" s="231">
        <v>3.5792670799999998E-3</v>
      </c>
    </row>
    <row r="781" spans="1:8">
      <c r="A781" s="227" t="s">
        <v>141</v>
      </c>
      <c r="B781" s="227" t="s">
        <v>59</v>
      </c>
      <c r="C781" s="227" t="s">
        <v>84</v>
      </c>
      <c r="D781" s="229">
        <v>556</v>
      </c>
      <c r="E781" s="231">
        <v>4.8902958600000003E-3</v>
      </c>
      <c r="F781" s="231">
        <v>6.2402137999999999E-4</v>
      </c>
      <c r="G781" s="231">
        <v>1.04416443E-3</v>
      </c>
      <c r="H781" s="231">
        <v>3.2221095699999998E-3</v>
      </c>
    </row>
    <row r="782" spans="1:8">
      <c r="A782" s="227" t="s">
        <v>141</v>
      </c>
      <c r="B782" s="227" t="s">
        <v>60</v>
      </c>
      <c r="C782" s="227" t="s">
        <v>84</v>
      </c>
      <c r="D782" s="229">
        <v>362</v>
      </c>
      <c r="E782" s="231">
        <v>5.8073074200000003E-3</v>
      </c>
      <c r="F782" s="231">
        <v>7.9982581000000001E-4</v>
      </c>
      <c r="G782" s="231">
        <v>1.35432629E-3</v>
      </c>
      <c r="H782" s="231">
        <v>3.6531547999999999E-3</v>
      </c>
    </row>
    <row r="783" spans="1:8">
      <c r="A783" s="227" t="s">
        <v>141</v>
      </c>
      <c r="B783" s="227" t="s">
        <v>61</v>
      </c>
      <c r="C783" s="227" t="s">
        <v>84</v>
      </c>
      <c r="D783" s="229">
        <v>115</v>
      </c>
      <c r="E783" s="231">
        <v>7.5956116400000004E-3</v>
      </c>
      <c r="F783" s="231">
        <v>1.2013886299999999E-3</v>
      </c>
      <c r="G783" s="231">
        <v>1.6420086100000001E-3</v>
      </c>
      <c r="H783" s="231">
        <v>4.7522139399999996E-3</v>
      </c>
    </row>
    <row r="784" spans="1:8">
      <c r="A784" s="227" t="s">
        <v>141</v>
      </c>
      <c r="B784" s="227" t="s">
        <v>62</v>
      </c>
      <c r="C784" s="227" t="s">
        <v>84</v>
      </c>
      <c r="D784" s="229">
        <v>310</v>
      </c>
      <c r="E784" s="231">
        <v>6.2584376400000004E-3</v>
      </c>
      <c r="F784" s="231">
        <v>8.3068225999999995E-4</v>
      </c>
      <c r="G784" s="231">
        <v>1.72931575E-3</v>
      </c>
      <c r="H784" s="231">
        <v>3.69843911E-3</v>
      </c>
    </row>
    <row r="785" spans="1:8">
      <c r="A785" s="227" t="s">
        <v>141</v>
      </c>
      <c r="B785" s="227" t="s">
        <v>57</v>
      </c>
      <c r="C785" s="227" t="s">
        <v>86</v>
      </c>
      <c r="D785" s="229">
        <v>4</v>
      </c>
      <c r="E785" s="231">
        <v>5.6249998199999996E-3</v>
      </c>
      <c r="F785" s="231">
        <v>8.5648107000000002E-4</v>
      </c>
      <c r="G785" s="231">
        <v>3.1944442600000001E-3</v>
      </c>
      <c r="H785" s="231">
        <v>1.57407378E-3</v>
      </c>
    </row>
    <row r="786" spans="1:8">
      <c r="A786" s="227" t="s">
        <v>141</v>
      </c>
      <c r="B786" s="227" t="s">
        <v>60</v>
      </c>
      <c r="C786" s="227" t="s">
        <v>86</v>
      </c>
      <c r="D786" s="229">
        <v>4</v>
      </c>
      <c r="E786" s="231">
        <v>5.6249998199999996E-3</v>
      </c>
      <c r="F786" s="231">
        <v>8.5648107000000002E-4</v>
      </c>
      <c r="G786" s="231">
        <v>3.1944442600000001E-3</v>
      </c>
      <c r="H786" s="231">
        <v>1.57407378E-3</v>
      </c>
    </row>
    <row r="787" spans="1:8">
      <c r="A787" s="227" t="s">
        <v>141</v>
      </c>
      <c r="B787" s="227" t="s">
        <v>57</v>
      </c>
      <c r="C787" s="227" t="s">
        <v>87</v>
      </c>
      <c r="D787" s="229">
        <v>1799</v>
      </c>
      <c r="E787" s="231">
        <v>5.6971463199999997E-3</v>
      </c>
      <c r="F787" s="231">
        <v>3.4252544000000002E-4</v>
      </c>
      <c r="G787" s="231">
        <v>1.2384128199999999E-3</v>
      </c>
      <c r="H787" s="231">
        <v>4.1162075899999996E-3</v>
      </c>
    </row>
    <row r="788" spans="1:8">
      <c r="A788" s="227" t="s">
        <v>141</v>
      </c>
      <c r="B788" s="227" t="s">
        <v>59</v>
      </c>
      <c r="C788" s="227" t="s">
        <v>87</v>
      </c>
      <c r="D788" s="229">
        <v>631</v>
      </c>
      <c r="E788" s="231">
        <v>4.9775302999999996E-3</v>
      </c>
      <c r="F788" s="231">
        <v>2.5859135999999999E-4</v>
      </c>
      <c r="G788" s="231">
        <v>1.0431521599999999E-3</v>
      </c>
      <c r="H788" s="231">
        <v>3.6757862800000001E-3</v>
      </c>
    </row>
    <row r="789" spans="1:8">
      <c r="A789" s="227" t="s">
        <v>141</v>
      </c>
      <c r="B789" s="227" t="s">
        <v>60</v>
      </c>
      <c r="C789" s="227" t="s">
        <v>87</v>
      </c>
      <c r="D789" s="229">
        <v>421</v>
      </c>
      <c r="E789" s="231">
        <v>5.5101662300000003E-3</v>
      </c>
      <c r="F789" s="231">
        <v>3.5104335E-4</v>
      </c>
      <c r="G789" s="231">
        <v>1.2182466600000001E-3</v>
      </c>
      <c r="H789" s="231">
        <v>3.9408757800000003E-3</v>
      </c>
    </row>
    <row r="790" spans="1:8">
      <c r="A790" s="227" t="s">
        <v>141</v>
      </c>
      <c r="B790" s="227" t="s">
        <v>61</v>
      </c>
      <c r="C790" s="227" t="s">
        <v>87</v>
      </c>
      <c r="D790" s="229">
        <v>175</v>
      </c>
      <c r="E790" s="231">
        <v>6.4968251699999997E-3</v>
      </c>
      <c r="F790" s="231">
        <v>4.9675903000000003E-4</v>
      </c>
      <c r="G790" s="231">
        <v>1.5437166899999999E-3</v>
      </c>
      <c r="H790" s="231">
        <v>4.4563489500000003E-3</v>
      </c>
    </row>
    <row r="791" spans="1:8">
      <c r="A791" s="227" t="s">
        <v>141</v>
      </c>
      <c r="B791" s="227" t="s">
        <v>62</v>
      </c>
      <c r="C791" s="227" t="s">
        <v>87</v>
      </c>
      <c r="D791" s="229">
        <v>572</v>
      </c>
      <c r="E791" s="231">
        <v>6.3839514399999997E-3</v>
      </c>
      <c r="F791" s="231">
        <v>3.8166091999999998E-4</v>
      </c>
      <c r="G791" s="231">
        <v>1.3752506700000001E-3</v>
      </c>
      <c r="H791" s="231">
        <v>4.6270393899999996E-3</v>
      </c>
    </row>
    <row r="792" spans="1:8">
      <c r="A792" s="227" t="s">
        <v>141</v>
      </c>
      <c r="B792" s="227" t="s">
        <v>57</v>
      </c>
      <c r="C792" s="227" t="s">
        <v>88</v>
      </c>
      <c r="D792" s="229">
        <v>2145</v>
      </c>
      <c r="E792" s="231">
        <v>5.0804247399999997E-3</v>
      </c>
      <c r="F792" s="231">
        <v>7.8264458000000005E-4</v>
      </c>
      <c r="G792" s="231">
        <v>1.0019152800000001E-3</v>
      </c>
      <c r="H792" s="231">
        <v>3.2958643900000001E-3</v>
      </c>
    </row>
    <row r="793" spans="1:8">
      <c r="A793" s="227" t="s">
        <v>141</v>
      </c>
      <c r="B793" s="227" t="s">
        <v>59</v>
      </c>
      <c r="C793" s="227" t="s">
        <v>88</v>
      </c>
      <c r="D793" s="229">
        <v>1090</v>
      </c>
      <c r="E793" s="231">
        <v>4.5095881800000003E-3</v>
      </c>
      <c r="F793" s="231">
        <v>7.2438813999999995E-4</v>
      </c>
      <c r="G793" s="231">
        <v>8.7308844000000003E-4</v>
      </c>
      <c r="H793" s="231">
        <v>2.9121111200000002E-3</v>
      </c>
    </row>
    <row r="794" spans="1:8">
      <c r="A794" s="227" t="s">
        <v>141</v>
      </c>
      <c r="B794" s="227" t="s">
        <v>60</v>
      </c>
      <c r="C794" s="227" t="s">
        <v>88</v>
      </c>
      <c r="D794" s="229">
        <v>539</v>
      </c>
      <c r="E794" s="231">
        <v>5.2125847899999996E-3</v>
      </c>
      <c r="F794" s="231">
        <v>8.3691912000000005E-4</v>
      </c>
      <c r="G794" s="231">
        <v>1.03447289E-3</v>
      </c>
      <c r="H794" s="231">
        <v>3.34119228E-3</v>
      </c>
    </row>
    <row r="795" spans="1:8">
      <c r="A795" s="227" t="s">
        <v>141</v>
      </c>
      <c r="B795" s="227" t="s">
        <v>61</v>
      </c>
      <c r="C795" s="227" t="s">
        <v>88</v>
      </c>
      <c r="D795" s="229">
        <v>113</v>
      </c>
      <c r="E795" s="231">
        <v>6.6992377399999999E-3</v>
      </c>
      <c r="F795" s="231">
        <v>9.1721947999999997E-4</v>
      </c>
      <c r="G795" s="231">
        <v>1.35160579E-3</v>
      </c>
      <c r="H795" s="231">
        <v>4.4304119400000001E-3</v>
      </c>
    </row>
    <row r="796" spans="1:8">
      <c r="A796" s="227" t="s">
        <v>141</v>
      </c>
      <c r="B796" s="227" t="s">
        <v>62</v>
      </c>
      <c r="C796" s="227" t="s">
        <v>88</v>
      </c>
      <c r="D796" s="229">
        <v>403</v>
      </c>
      <c r="E796" s="231">
        <v>5.9937044E-3</v>
      </c>
      <c r="F796" s="231">
        <v>8.2988674000000003E-4</v>
      </c>
      <c r="G796" s="231">
        <v>1.2087581499999999E-3</v>
      </c>
      <c r="H796" s="231">
        <v>3.9550590600000001E-3</v>
      </c>
    </row>
    <row r="797" spans="1:8">
      <c r="A797" s="227" t="s">
        <v>141</v>
      </c>
      <c r="B797" s="227" t="s">
        <v>57</v>
      </c>
      <c r="C797" s="227" t="s">
        <v>89</v>
      </c>
      <c r="D797" s="229">
        <v>1074</v>
      </c>
      <c r="E797" s="231">
        <v>6.1294526399999997E-3</v>
      </c>
      <c r="F797" s="231">
        <v>6.9945532E-4</v>
      </c>
      <c r="G797" s="231">
        <v>1.58297531E-3</v>
      </c>
      <c r="H797" s="231">
        <v>3.84702154E-3</v>
      </c>
    </row>
    <row r="798" spans="1:8">
      <c r="A798" s="227" t="s">
        <v>141</v>
      </c>
      <c r="B798" s="227" t="s">
        <v>59</v>
      </c>
      <c r="C798" s="227" t="s">
        <v>89</v>
      </c>
      <c r="D798" s="229">
        <v>426</v>
      </c>
      <c r="E798" s="231">
        <v>5.3798250000000004E-3</v>
      </c>
      <c r="F798" s="231">
        <v>6.3374823999999997E-4</v>
      </c>
      <c r="G798" s="231">
        <v>1.3763093100000001E-3</v>
      </c>
      <c r="H798" s="231">
        <v>3.3697669800000002E-3</v>
      </c>
    </row>
    <row r="799" spans="1:8">
      <c r="A799" s="227" t="s">
        <v>141</v>
      </c>
      <c r="B799" s="227" t="s">
        <v>60</v>
      </c>
      <c r="C799" s="227" t="s">
        <v>89</v>
      </c>
      <c r="D799" s="229">
        <v>283</v>
      </c>
      <c r="E799" s="231">
        <v>5.97643445E-3</v>
      </c>
      <c r="F799" s="231">
        <v>7.0982176999999998E-4</v>
      </c>
      <c r="G799" s="231">
        <v>1.53473015E-3</v>
      </c>
      <c r="H799" s="231">
        <v>3.73188204E-3</v>
      </c>
    </row>
    <row r="800" spans="1:8">
      <c r="A800" s="227" t="s">
        <v>141</v>
      </c>
      <c r="B800" s="227" t="s">
        <v>61</v>
      </c>
      <c r="C800" s="227" t="s">
        <v>89</v>
      </c>
      <c r="D800" s="229">
        <v>77</v>
      </c>
      <c r="E800" s="231">
        <v>7.3788477399999997E-3</v>
      </c>
      <c r="F800" s="231">
        <v>7.7020178999999997E-4</v>
      </c>
      <c r="G800" s="231">
        <v>2.1440594199999999E-3</v>
      </c>
      <c r="H800" s="231">
        <v>4.4645861199999999E-3</v>
      </c>
    </row>
    <row r="801" spans="1:8">
      <c r="A801" s="227" t="s">
        <v>141</v>
      </c>
      <c r="B801" s="227" t="s">
        <v>62</v>
      </c>
      <c r="C801" s="227" t="s">
        <v>89</v>
      </c>
      <c r="D801" s="229">
        <v>288</v>
      </c>
      <c r="E801" s="231">
        <v>7.0545988399999997E-3</v>
      </c>
      <c r="F801" s="231">
        <v>7.6754570999999999E-4</v>
      </c>
      <c r="G801" s="231">
        <v>1.78606427E-3</v>
      </c>
      <c r="H801" s="231">
        <v>4.5009883900000002E-3</v>
      </c>
    </row>
    <row r="802" spans="1:8">
      <c r="A802" s="227" t="s">
        <v>141</v>
      </c>
      <c r="B802" s="227" t="s">
        <v>57</v>
      </c>
      <c r="C802" s="227" t="s">
        <v>90</v>
      </c>
      <c r="D802" s="229">
        <v>890</v>
      </c>
      <c r="E802" s="231">
        <v>7.3046320000000001E-3</v>
      </c>
      <c r="F802" s="231">
        <v>5.8741653000000005E-4</v>
      </c>
      <c r="G802" s="231">
        <v>2.17899478E-3</v>
      </c>
      <c r="H802" s="231">
        <v>4.5382202199999999E-3</v>
      </c>
    </row>
    <row r="803" spans="1:8">
      <c r="A803" s="227" t="s">
        <v>141</v>
      </c>
      <c r="B803" s="227" t="s">
        <v>59</v>
      </c>
      <c r="C803" s="227" t="s">
        <v>90</v>
      </c>
      <c r="D803" s="229">
        <v>309</v>
      </c>
      <c r="E803" s="231">
        <v>6.6036270399999998E-3</v>
      </c>
      <c r="F803" s="231">
        <v>5.3139582999999998E-4</v>
      </c>
      <c r="G803" s="231">
        <v>1.90114444E-3</v>
      </c>
      <c r="H803" s="231">
        <v>4.1710863099999997E-3</v>
      </c>
    </row>
    <row r="804" spans="1:8">
      <c r="A804" s="227" t="s">
        <v>141</v>
      </c>
      <c r="B804" s="227" t="s">
        <v>60</v>
      </c>
      <c r="C804" s="227" t="s">
        <v>90</v>
      </c>
      <c r="D804" s="229">
        <v>243</v>
      </c>
      <c r="E804" s="231">
        <v>6.7008647299999996E-3</v>
      </c>
      <c r="F804" s="231">
        <v>5.6184246000000001E-4</v>
      </c>
      <c r="G804" s="231">
        <v>2.0428000299999999E-3</v>
      </c>
      <c r="H804" s="231">
        <v>4.0962217600000001E-3</v>
      </c>
    </row>
    <row r="805" spans="1:8">
      <c r="A805" s="227" t="s">
        <v>141</v>
      </c>
      <c r="B805" s="227" t="s">
        <v>61</v>
      </c>
      <c r="C805" s="227" t="s">
        <v>90</v>
      </c>
      <c r="D805" s="229">
        <v>98</v>
      </c>
      <c r="E805" s="231">
        <v>9.4635768900000004E-3</v>
      </c>
      <c r="F805" s="231">
        <v>7.5751111999999995E-4</v>
      </c>
      <c r="G805" s="231">
        <v>2.7560466299999999E-3</v>
      </c>
      <c r="H805" s="231">
        <v>5.9500186399999997E-3</v>
      </c>
    </row>
    <row r="806" spans="1:8">
      <c r="A806" s="227" t="s">
        <v>141</v>
      </c>
      <c r="B806" s="227" t="s">
        <v>62</v>
      </c>
      <c r="C806" s="227" t="s">
        <v>90</v>
      </c>
      <c r="D806" s="229">
        <v>240</v>
      </c>
      <c r="E806" s="231">
        <v>7.9369210700000001E-3</v>
      </c>
      <c r="F806" s="231">
        <v>6.1598163999999997E-4</v>
      </c>
      <c r="G806" s="231">
        <v>2.4389947499999999E-3</v>
      </c>
      <c r="H806" s="231">
        <v>4.8819442100000001E-3</v>
      </c>
    </row>
    <row r="807" spans="1:8">
      <c r="A807" s="227" t="s">
        <v>141</v>
      </c>
      <c r="B807" s="227" t="s">
        <v>57</v>
      </c>
      <c r="C807" s="227" t="s">
        <v>91</v>
      </c>
      <c r="D807" s="229">
        <v>2517</v>
      </c>
      <c r="E807" s="231">
        <v>4.7243878100000003E-3</v>
      </c>
      <c r="F807" s="231">
        <v>9.7967591999999996E-4</v>
      </c>
      <c r="G807" s="231">
        <v>8.0438182000000004E-4</v>
      </c>
      <c r="H807" s="231">
        <v>2.94032959E-3</v>
      </c>
    </row>
    <row r="808" spans="1:8">
      <c r="A808" s="227" t="s">
        <v>141</v>
      </c>
      <c r="B808" s="227" t="s">
        <v>59</v>
      </c>
      <c r="C808" s="227" t="s">
        <v>91</v>
      </c>
      <c r="D808" s="229">
        <v>1372</v>
      </c>
      <c r="E808" s="231">
        <v>4.4510073500000002E-3</v>
      </c>
      <c r="F808" s="231">
        <v>8.7046799000000004E-4</v>
      </c>
      <c r="G808" s="231">
        <v>7.4128884E-4</v>
      </c>
      <c r="H808" s="231">
        <v>2.83925004E-3</v>
      </c>
    </row>
    <row r="809" spans="1:8">
      <c r="A809" s="227" t="s">
        <v>141</v>
      </c>
      <c r="B809" s="227" t="s">
        <v>60</v>
      </c>
      <c r="C809" s="227" t="s">
        <v>91</v>
      </c>
      <c r="D809" s="229">
        <v>459</v>
      </c>
      <c r="E809" s="231">
        <v>4.8484273000000003E-3</v>
      </c>
      <c r="F809" s="231">
        <v>1.2102091499999999E-3</v>
      </c>
      <c r="G809" s="231">
        <v>7.8779326999999996E-4</v>
      </c>
      <c r="H809" s="231">
        <v>2.8504244E-3</v>
      </c>
    </row>
    <row r="810" spans="1:8">
      <c r="A810" s="227" t="s">
        <v>141</v>
      </c>
      <c r="B810" s="227" t="s">
        <v>61</v>
      </c>
      <c r="C810" s="227" t="s">
        <v>91</v>
      </c>
      <c r="D810" s="229">
        <v>134</v>
      </c>
      <c r="E810" s="231">
        <v>5.4467244799999998E-3</v>
      </c>
      <c r="F810" s="231">
        <v>1.2436944699999999E-3</v>
      </c>
      <c r="G810" s="231">
        <v>8.4810297000000002E-4</v>
      </c>
      <c r="H810" s="231">
        <v>3.3549265E-3</v>
      </c>
    </row>
    <row r="811" spans="1:8">
      <c r="A811" s="227" t="s">
        <v>141</v>
      </c>
      <c r="B811" s="227" t="s">
        <v>62</v>
      </c>
      <c r="C811" s="227" t="s">
        <v>91</v>
      </c>
      <c r="D811" s="229">
        <v>552</v>
      </c>
      <c r="E811" s="231">
        <v>5.12538556E-3</v>
      </c>
      <c r="F811" s="231">
        <v>9.9532819000000008E-4</v>
      </c>
      <c r="G811" s="231">
        <v>9.6438011999999999E-4</v>
      </c>
      <c r="H811" s="231">
        <v>3.16567677E-3</v>
      </c>
    </row>
    <row r="812" spans="1:8">
      <c r="A812" s="227" t="s">
        <v>141</v>
      </c>
      <c r="B812" s="227" t="s">
        <v>57</v>
      </c>
      <c r="C812" s="227" t="s">
        <v>92</v>
      </c>
      <c r="D812" s="229">
        <v>1231</v>
      </c>
      <c r="E812" s="231">
        <v>6.4965247199999998E-3</v>
      </c>
      <c r="F812" s="231">
        <v>7.3528723999999996E-4</v>
      </c>
      <c r="G812" s="231">
        <v>1.5070739499999999E-3</v>
      </c>
      <c r="H812" s="231">
        <v>4.2541630399999999E-3</v>
      </c>
    </row>
    <row r="813" spans="1:8">
      <c r="A813" s="227" t="s">
        <v>141</v>
      </c>
      <c r="B813" s="227" t="s">
        <v>59</v>
      </c>
      <c r="C813" s="227" t="s">
        <v>92</v>
      </c>
      <c r="D813" s="229">
        <v>449</v>
      </c>
      <c r="E813" s="231">
        <v>5.5474869800000003E-3</v>
      </c>
      <c r="F813" s="231">
        <v>5.9447926000000002E-4</v>
      </c>
      <c r="G813" s="231">
        <v>1.21651485E-3</v>
      </c>
      <c r="H813" s="231">
        <v>3.7364923799999999E-3</v>
      </c>
    </row>
    <row r="814" spans="1:8">
      <c r="A814" s="227" t="s">
        <v>141</v>
      </c>
      <c r="B814" s="227" t="s">
        <v>60</v>
      </c>
      <c r="C814" s="227" t="s">
        <v>92</v>
      </c>
      <c r="D814" s="229">
        <v>315</v>
      </c>
      <c r="E814" s="231">
        <v>6.4209653600000001E-3</v>
      </c>
      <c r="F814" s="231">
        <v>7.1399153999999999E-4</v>
      </c>
      <c r="G814" s="231">
        <v>1.5140356200000001E-3</v>
      </c>
      <c r="H814" s="231">
        <v>4.1929377400000004E-3</v>
      </c>
    </row>
    <row r="815" spans="1:8">
      <c r="A815" s="227" t="s">
        <v>141</v>
      </c>
      <c r="B815" s="227" t="s">
        <v>61</v>
      </c>
      <c r="C815" s="227" t="s">
        <v>92</v>
      </c>
      <c r="D815" s="229">
        <v>206</v>
      </c>
      <c r="E815" s="231">
        <v>7.8455926300000003E-3</v>
      </c>
      <c r="F815" s="231">
        <v>1.02469861E-3</v>
      </c>
      <c r="G815" s="231">
        <v>1.74408913E-3</v>
      </c>
      <c r="H815" s="231">
        <v>5.0768044E-3</v>
      </c>
    </row>
    <row r="816" spans="1:8">
      <c r="A816" s="227" t="s">
        <v>141</v>
      </c>
      <c r="B816" s="227" t="s">
        <v>62</v>
      </c>
      <c r="C816" s="227" t="s">
        <v>92</v>
      </c>
      <c r="D816" s="229">
        <v>261</v>
      </c>
      <c r="E816" s="231">
        <v>7.1555712800000001E-3</v>
      </c>
      <c r="F816" s="231">
        <v>7.7479754000000004E-4</v>
      </c>
      <c r="G816" s="231">
        <v>1.81145321E-3</v>
      </c>
      <c r="H816" s="231">
        <v>4.5693200499999998E-3</v>
      </c>
    </row>
    <row r="817" spans="1:8">
      <c r="A817" s="227" t="s">
        <v>141</v>
      </c>
      <c r="B817" s="227" t="s">
        <v>57</v>
      </c>
      <c r="C817" s="227" t="s">
        <v>93</v>
      </c>
      <c r="D817" s="229">
        <v>1084</v>
      </c>
      <c r="E817" s="231">
        <v>7.5141577100000002E-3</v>
      </c>
      <c r="F817" s="231">
        <v>1.27315858E-3</v>
      </c>
      <c r="G817" s="231">
        <v>1.8272834E-3</v>
      </c>
      <c r="H817" s="231">
        <v>4.4137152400000003E-3</v>
      </c>
    </row>
    <row r="818" spans="1:8">
      <c r="A818" s="227" t="s">
        <v>141</v>
      </c>
      <c r="B818" s="227" t="s">
        <v>59</v>
      </c>
      <c r="C818" s="227" t="s">
        <v>93</v>
      </c>
      <c r="D818" s="229">
        <v>355</v>
      </c>
      <c r="E818" s="231">
        <v>6.74602221E-3</v>
      </c>
      <c r="F818" s="231">
        <v>1.1534948E-3</v>
      </c>
      <c r="G818" s="231">
        <v>1.82319355E-3</v>
      </c>
      <c r="H818" s="231">
        <v>3.7693333400000001E-3</v>
      </c>
    </row>
    <row r="819" spans="1:8">
      <c r="A819" s="227" t="s">
        <v>141</v>
      </c>
      <c r="B819" s="227" t="s">
        <v>60</v>
      </c>
      <c r="C819" s="227" t="s">
        <v>93</v>
      </c>
      <c r="D819" s="229">
        <v>332</v>
      </c>
      <c r="E819" s="231">
        <v>7.3286197900000001E-3</v>
      </c>
      <c r="F819" s="231">
        <v>1.1848781599999999E-3</v>
      </c>
      <c r="G819" s="231">
        <v>1.76215253E-3</v>
      </c>
      <c r="H819" s="231">
        <v>4.3815886099999998E-3</v>
      </c>
    </row>
    <row r="820" spans="1:8">
      <c r="A820" s="227" t="s">
        <v>141</v>
      </c>
      <c r="B820" s="227" t="s">
        <v>61</v>
      </c>
      <c r="C820" s="227" t="s">
        <v>93</v>
      </c>
      <c r="D820" s="229">
        <v>130</v>
      </c>
      <c r="E820" s="231">
        <v>9.1118230900000003E-3</v>
      </c>
      <c r="F820" s="231">
        <v>1.75738939E-3</v>
      </c>
      <c r="G820" s="231">
        <v>1.78757099E-3</v>
      </c>
      <c r="H820" s="231">
        <v>5.5668622900000003E-3</v>
      </c>
    </row>
    <row r="821" spans="1:8">
      <c r="A821" s="227" t="s">
        <v>141</v>
      </c>
      <c r="B821" s="227" t="s">
        <v>62</v>
      </c>
      <c r="C821" s="227" t="s">
        <v>93</v>
      </c>
      <c r="D821" s="229">
        <v>267</v>
      </c>
      <c r="E821" s="231">
        <v>7.9882783000000002E-3</v>
      </c>
      <c r="F821" s="231">
        <v>1.3062662300000001E-3</v>
      </c>
      <c r="G821" s="231">
        <v>1.93304354E-3</v>
      </c>
      <c r="H821" s="231">
        <v>4.7489680599999999E-3</v>
      </c>
    </row>
    <row r="822" spans="1:8">
      <c r="A822" s="227" t="s">
        <v>141</v>
      </c>
      <c r="B822" s="227" t="s">
        <v>57</v>
      </c>
      <c r="C822" s="227" t="s">
        <v>94</v>
      </c>
      <c r="D822" s="229">
        <v>1068</v>
      </c>
      <c r="E822" s="231">
        <v>6.8773297500000002E-3</v>
      </c>
      <c r="F822" s="231">
        <v>1.1517501799999999E-3</v>
      </c>
      <c r="G822" s="231">
        <v>1.71334203E-3</v>
      </c>
      <c r="H822" s="231">
        <v>4.0122370699999998E-3</v>
      </c>
    </row>
    <row r="823" spans="1:8">
      <c r="A823" s="227" t="s">
        <v>141</v>
      </c>
      <c r="B823" s="227" t="s">
        <v>59</v>
      </c>
      <c r="C823" s="227" t="s">
        <v>94</v>
      </c>
      <c r="D823" s="229">
        <v>424</v>
      </c>
      <c r="E823" s="231">
        <v>6.3333658599999997E-3</v>
      </c>
      <c r="F823" s="231">
        <v>1.02231261E-3</v>
      </c>
      <c r="G823" s="231">
        <v>1.54740433E-3</v>
      </c>
      <c r="H823" s="231">
        <v>3.7636484300000001E-3</v>
      </c>
    </row>
    <row r="824" spans="1:8">
      <c r="A824" s="227" t="s">
        <v>141</v>
      </c>
      <c r="B824" s="227" t="s">
        <v>60</v>
      </c>
      <c r="C824" s="227" t="s">
        <v>94</v>
      </c>
      <c r="D824" s="229">
        <v>234</v>
      </c>
      <c r="E824" s="231">
        <v>6.43018928E-3</v>
      </c>
      <c r="F824" s="231">
        <v>1.24055255E-3</v>
      </c>
      <c r="G824" s="231">
        <v>1.5628459899999999E-3</v>
      </c>
      <c r="H824" s="231">
        <v>3.6267902700000002E-3</v>
      </c>
    </row>
    <row r="825" spans="1:8">
      <c r="A825" s="227" t="s">
        <v>141</v>
      </c>
      <c r="B825" s="227" t="s">
        <v>61</v>
      </c>
      <c r="C825" s="227" t="s">
        <v>94</v>
      </c>
      <c r="D825" s="229">
        <v>81</v>
      </c>
      <c r="E825" s="231">
        <v>8.3797722599999996E-3</v>
      </c>
      <c r="F825" s="231">
        <v>1.3558811199999999E-3</v>
      </c>
      <c r="G825" s="231">
        <v>2.1101963700000002E-3</v>
      </c>
      <c r="H825" s="231">
        <v>4.9136943100000002E-3</v>
      </c>
    </row>
    <row r="826" spans="1:8">
      <c r="A826" s="227" t="s">
        <v>141</v>
      </c>
      <c r="B826" s="227" t="s">
        <v>62</v>
      </c>
      <c r="C826" s="227" t="s">
        <v>94</v>
      </c>
      <c r="D826" s="229">
        <v>329</v>
      </c>
      <c r="E826" s="231">
        <v>7.5264899900000003E-3</v>
      </c>
      <c r="F826" s="231">
        <v>1.2051458200000001E-3</v>
      </c>
      <c r="G826" s="231">
        <v>1.9365288200000001E-3</v>
      </c>
      <c r="H826" s="231">
        <v>4.3848148599999999E-3</v>
      </c>
    </row>
    <row r="827" spans="1:8">
      <c r="A827" s="227" t="s">
        <v>141</v>
      </c>
      <c r="B827" s="227" t="s">
        <v>57</v>
      </c>
      <c r="C827" s="227" t="s">
        <v>95</v>
      </c>
      <c r="D827" s="229">
        <v>455</v>
      </c>
      <c r="E827" s="231">
        <v>7.3815371899999998E-3</v>
      </c>
      <c r="F827" s="231">
        <v>6.3578525999999998E-4</v>
      </c>
      <c r="G827" s="231">
        <v>2.0258697200000002E-3</v>
      </c>
      <c r="H827" s="231">
        <v>4.7198817300000001E-3</v>
      </c>
    </row>
    <row r="828" spans="1:8">
      <c r="A828" s="227" t="s">
        <v>141</v>
      </c>
      <c r="B828" s="227" t="s">
        <v>59</v>
      </c>
      <c r="C828" s="227" t="s">
        <v>95</v>
      </c>
      <c r="D828" s="229">
        <v>186</v>
      </c>
      <c r="E828" s="231">
        <v>6.98937151E-3</v>
      </c>
      <c r="F828" s="231">
        <v>5.9650014999999997E-4</v>
      </c>
      <c r="G828" s="231">
        <v>1.87568423E-3</v>
      </c>
      <c r="H828" s="231">
        <v>4.5171866300000004E-3</v>
      </c>
    </row>
    <row r="829" spans="1:8">
      <c r="A829" s="227" t="s">
        <v>141</v>
      </c>
      <c r="B829" s="227" t="s">
        <v>60</v>
      </c>
      <c r="C829" s="227" t="s">
        <v>95</v>
      </c>
      <c r="D829" s="229">
        <v>118</v>
      </c>
      <c r="E829" s="231">
        <v>7.5540447999999996E-3</v>
      </c>
      <c r="F829" s="231">
        <v>6.3520063999999998E-4</v>
      </c>
      <c r="G829" s="231">
        <v>2.2034876899999999E-3</v>
      </c>
      <c r="H829" s="231">
        <v>4.7153560200000003E-3</v>
      </c>
    </row>
    <row r="830" spans="1:8">
      <c r="A830" s="227" t="s">
        <v>141</v>
      </c>
      <c r="B830" s="227" t="s">
        <v>61</v>
      </c>
      <c r="C830" s="227" t="s">
        <v>95</v>
      </c>
      <c r="D830" s="229">
        <v>42</v>
      </c>
      <c r="E830" s="231">
        <v>8.4080133800000009E-3</v>
      </c>
      <c r="F830" s="231">
        <v>7.0849841999999995E-4</v>
      </c>
      <c r="G830" s="231">
        <v>2.3533948200000002E-3</v>
      </c>
      <c r="H830" s="231">
        <v>5.3461197199999996E-3</v>
      </c>
    </row>
    <row r="831" spans="1:8">
      <c r="A831" s="227" t="s">
        <v>141</v>
      </c>
      <c r="B831" s="227" t="s">
        <v>62</v>
      </c>
      <c r="C831" s="227" t="s">
        <v>95</v>
      </c>
      <c r="D831" s="229">
        <v>109</v>
      </c>
      <c r="E831" s="231">
        <v>7.4684630599999996E-3</v>
      </c>
      <c r="F831" s="231">
        <v>6.7543721999999997E-4</v>
      </c>
      <c r="G831" s="231">
        <v>1.9636635300000001E-3</v>
      </c>
      <c r="H831" s="231">
        <v>4.8293617800000002E-3</v>
      </c>
    </row>
    <row r="832" spans="1:8">
      <c r="A832" s="227" t="s">
        <v>141</v>
      </c>
      <c r="B832" s="227" t="s">
        <v>57</v>
      </c>
      <c r="C832" s="227" t="s">
        <v>96</v>
      </c>
      <c r="D832" s="229">
        <v>1535</v>
      </c>
      <c r="E832" s="231">
        <v>5.6438801999999996E-3</v>
      </c>
      <c r="F832" s="231">
        <v>6.4298293000000003E-4</v>
      </c>
      <c r="G832" s="231">
        <v>1.19819918E-3</v>
      </c>
      <c r="H832" s="231">
        <v>3.80269761E-3</v>
      </c>
    </row>
    <row r="833" spans="1:8">
      <c r="A833" s="227" t="s">
        <v>141</v>
      </c>
      <c r="B833" s="227" t="s">
        <v>59</v>
      </c>
      <c r="C833" s="227" t="s">
        <v>96</v>
      </c>
      <c r="D833" s="229">
        <v>692</v>
      </c>
      <c r="E833" s="231">
        <v>5.0240009099999997E-3</v>
      </c>
      <c r="F833" s="231">
        <v>5.4416523000000005E-4</v>
      </c>
      <c r="G833" s="231">
        <v>1.0268643299999999E-3</v>
      </c>
      <c r="H833" s="231">
        <v>3.45297089E-3</v>
      </c>
    </row>
    <row r="834" spans="1:8">
      <c r="A834" s="227" t="s">
        <v>141</v>
      </c>
      <c r="B834" s="227" t="s">
        <v>60</v>
      </c>
      <c r="C834" s="227" t="s">
        <v>96</v>
      </c>
      <c r="D834" s="229">
        <v>363</v>
      </c>
      <c r="E834" s="231">
        <v>5.4224375100000001E-3</v>
      </c>
      <c r="F834" s="231">
        <v>6.7534539000000001E-4</v>
      </c>
      <c r="G834" s="231">
        <v>1.1533578399999999E-3</v>
      </c>
      <c r="H834" s="231">
        <v>3.5937338200000002E-3</v>
      </c>
    </row>
    <row r="835" spans="1:8">
      <c r="A835" s="227" t="s">
        <v>141</v>
      </c>
      <c r="B835" s="227" t="s">
        <v>61</v>
      </c>
      <c r="C835" s="227" t="s">
        <v>96</v>
      </c>
      <c r="D835" s="229">
        <v>127</v>
      </c>
      <c r="E835" s="231">
        <v>7.9409993199999994E-3</v>
      </c>
      <c r="F835" s="231">
        <v>8.1209876999999999E-4</v>
      </c>
      <c r="G835" s="231">
        <v>1.4992524499999999E-3</v>
      </c>
      <c r="H835" s="231">
        <v>5.6296476199999999E-3</v>
      </c>
    </row>
    <row r="836" spans="1:8">
      <c r="A836" s="227" t="s">
        <v>141</v>
      </c>
      <c r="B836" s="227" t="s">
        <v>62</v>
      </c>
      <c r="C836" s="227" t="s">
        <v>96</v>
      </c>
      <c r="D836" s="229">
        <v>353</v>
      </c>
      <c r="E836" s="231">
        <v>6.2603279100000003E-3</v>
      </c>
      <c r="F836" s="231">
        <v>7.4257660999999995E-4</v>
      </c>
      <c r="G836" s="231">
        <v>1.47187443E-3</v>
      </c>
      <c r="H836" s="231">
        <v>4.0458763599999998E-3</v>
      </c>
    </row>
    <row r="837" spans="1:8">
      <c r="A837" s="227" t="s">
        <v>141</v>
      </c>
      <c r="B837" s="227" t="s">
        <v>57</v>
      </c>
      <c r="C837" s="227" t="s">
        <v>97</v>
      </c>
      <c r="D837" s="229">
        <v>837</v>
      </c>
      <c r="E837" s="231">
        <v>7.1638399800000004E-3</v>
      </c>
      <c r="F837" s="231">
        <v>7.4783428999999999E-4</v>
      </c>
      <c r="G837" s="231">
        <v>2.3282416000000002E-3</v>
      </c>
      <c r="H837" s="231">
        <v>4.0877635899999997E-3</v>
      </c>
    </row>
    <row r="838" spans="1:8">
      <c r="A838" s="227" t="s">
        <v>141</v>
      </c>
      <c r="B838" s="227" t="s">
        <v>59</v>
      </c>
      <c r="C838" s="227" t="s">
        <v>97</v>
      </c>
      <c r="D838" s="229">
        <v>340</v>
      </c>
      <c r="E838" s="231">
        <v>6.5424153499999997E-3</v>
      </c>
      <c r="F838" s="231">
        <v>6.3354416E-4</v>
      </c>
      <c r="G838" s="231">
        <v>2.1836190400000002E-3</v>
      </c>
      <c r="H838" s="231">
        <v>3.7252516500000002E-3</v>
      </c>
    </row>
    <row r="839" spans="1:8">
      <c r="A839" s="227" t="s">
        <v>141</v>
      </c>
      <c r="B839" s="227" t="s">
        <v>60</v>
      </c>
      <c r="C839" s="227" t="s">
        <v>97</v>
      </c>
      <c r="D839" s="229">
        <v>193</v>
      </c>
      <c r="E839" s="231">
        <v>6.3444514200000001E-3</v>
      </c>
      <c r="F839" s="231">
        <v>7.7402346999999995E-4</v>
      </c>
      <c r="G839" s="231">
        <v>2.0290608600000001E-3</v>
      </c>
      <c r="H839" s="231">
        <v>3.54136659E-3</v>
      </c>
    </row>
    <row r="840" spans="1:8">
      <c r="A840" s="227" t="s">
        <v>141</v>
      </c>
      <c r="B840" s="227" t="s">
        <v>61</v>
      </c>
      <c r="C840" s="227" t="s">
        <v>97</v>
      </c>
      <c r="D840" s="229">
        <v>92</v>
      </c>
      <c r="E840" s="231">
        <v>9.1188604500000003E-3</v>
      </c>
      <c r="F840" s="231">
        <v>1.06041139E-3</v>
      </c>
      <c r="G840" s="231">
        <v>2.8140094300000001E-3</v>
      </c>
      <c r="H840" s="231">
        <v>5.2444391600000003E-3</v>
      </c>
    </row>
    <row r="841" spans="1:8">
      <c r="A841" s="227" t="s">
        <v>141</v>
      </c>
      <c r="B841" s="227" t="s">
        <v>62</v>
      </c>
      <c r="C841" s="227" t="s">
        <v>97</v>
      </c>
      <c r="D841" s="229">
        <v>212</v>
      </c>
      <c r="E841" s="231">
        <v>8.0580120700000004E-3</v>
      </c>
      <c r="F841" s="231">
        <v>7.7164110000000003E-4</v>
      </c>
      <c r="G841" s="231">
        <v>2.6217459200000002E-3</v>
      </c>
      <c r="H841" s="231">
        <v>4.6646245800000003E-3</v>
      </c>
    </row>
    <row r="842" spans="1:8">
      <c r="A842" s="227" t="s">
        <v>141</v>
      </c>
      <c r="B842" s="227" t="s">
        <v>57</v>
      </c>
      <c r="C842" s="227" t="s">
        <v>98</v>
      </c>
      <c r="D842" s="229">
        <v>585</v>
      </c>
      <c r="E842" s="231">
        <v>6.3804603499999996E-3</v>
      </c>
      <c r="F842" s="231">
        <v>2.6859741999999998E-4</v>
      </c>
      <c r="G842" s="231">
        <v>1.6679722299999999E-3</v>
      </c>
      <c r="H842" s="231">
        <v>4.4325733599999998E-3</v>
      </c>
    </row>
    <row r="843" spans="1:8">
      <c r="A843" s="227" t="s">
        <v>141</v>
      </c>
      <c r="B843" s="227" t="s">
        <v>59</v>
      </c>
      <c r="C843" s="227" t="s">
        <v>98</v>
      </c>
      <c r="D843" s="229">
        <v>244</v>
      </c>
      <c r="E843" s="231">
        <v>6.1166132999999996E-3</v>
      </c>
      <c r="F843" s="231">
        <v>3.1534583999999997E-4</v>
      </c>
      <c r="G843" s="231">
        <v>1.58740301E-3</v>
      </c>
      <c r="H843" s="231">
        <v>4.2024796600000002E-3</v>
      </c>
    </row>
    <row r="844" spans="1:8">
      <c r="A844" s="227" t="s">
        <v>141</v>
      </c>
      <c r="B844" s="227" t="s">
        <v>60</v>
      </c>
      <c r="C844" s="227" t="s">
        <v>98</v>
      </c>
      <c r="D844" s="229">
        <v>152</v>
      </c>
      <c r="E844" s="231">
        <v>6.0436461799999999E-3</v>
      </c>
      <c r="F844" s="231">
        <v>2.8661038999999998E-4</v>
      </c>
      <c r="G844" s="231">
        <v>1.4284841600000001E-3</v>
      </c>
      <c r="H844" s="231">
        <v>4.3173578400000001E-3</v>
      </c>
    </row>
    <row r="845" spans="1:8">
      <c r="A845" s="227" t="s">
        <v>141</v>
      </c>
      <c r="B845" s="227" t="s">
        <v>61</v>
      </c>
      <c r="C845" s="227" t="s">
        <v>98</v>
      </c>
      <c r="D845" s="229">
        <v>48</v>
      </c>
      <c r="E845" s="231">
        <v>7.0416182200000003E-3</v>
      </c>
      <c r="F845" s="231">
        <v>1.8566721000000001E-4</v>
      </c>
      <c r="G845" s="231">
        <v>2.2928720499999999E-3</v>
      </c>
      <c r="H845" s="231">
        <v>4.5515043599999999E-3</v>
      </c>
    </row>
    <row r="846" spans="1:8">
      <c r="A846" s="227" t="s">
        <v>141</v>
      </c>
      <c r="B846" s="227" t="s">
        <v>62</v>
      </c>
      <c r="C846" s="227" t="s">
        <v>98</v>
      </c>
      <c r="D846" s="229">
        <v>141</v>
      </c>
      <c r="E846" s="231">
        <v>6.97506216E-3</v>
      </c>
      <c r="F846" s="231">
        <v>1.9651276E-4</v>
      </c>
      <c r="G846" s="231">
        <v>1.8528366500000001E-3</v>
      </c>
      <c r="H846" s="231">
        <v>4.9144665199999998E-3</v>
      </c>
    </row>
    <row r="847" spans="1:8">
      <c r="A847" s="227" t="s">
        <v>141</v>
      </c>
      <c r="B847" s="227" t="s">
        <v>57</v>
      </c>
      <c r="C847" s="227" t="s">
        <v>99</v>
      </c>
      <c r="D847" s="229">
        <v>2018</v>
      </c>
      <c r="E847" s="231">
        <v>5.65508776E-3</v>
      </c>
      <c r="F847" s="231">
        <v>9.1939878000000001E-4</v>
      </c>
      <c r="G847" s="231">
        <v>8.4218284000000003E-4</v>
      </c>
      <c r="H847" s="231">
        <v>3.8935056700000002E-3</v>
      </c>
    </row>
    <row r="848" spans="1:8">
      <c r="A848" s="227" t="s">
        <v>141</v>
      </c>
      <c r="B848" s="227" t="s">
        <v>59</v>
      </c>
      <c r="C848" s="227" t="s">
        <v>99</v>
      </c>
      <c r="D848" s="229">
        <v>804</v>
      </c>
      <c r="E848" s="231">
        <v>5.30366085E-3</v>
      </c>
      <c r="F848" s="231">
        <v>8.8738863E-4</v>
      </c>
      <c r="G848" s="231">
        <v>7.1652707000000005E-4</v>
      </c>
      <c r="H848" s="231">
        <v>3.69974467E-3</v>
      </c>
    </row>
    <row r="849" spans="1:8">
      <c r="A849" s="227" t="s">
        <v>141</v>
      </c>
      <c r="B849" s="227" t="s">
        <v>60</v>
      </c>
      <c r="C849" s="227" t="s">
        <v>99</v>
      </c>
      <c r="D849" s="229">
        <v>461</v>
      </c>
      <c r="E849" s="231">
        <v>5.4177208899999999E-3</v>
      </c>
      <c r="F849" s="231">
        <v>9.4839595999999995E-4</v>
      </c>
      <c r="G849" s="231">
        <v>8.2512329000000001E-4</v>
      </c>
      <c r="H849" s="231">
        <v>3.6442011799999998E-3</v>
      </c>
    </row>
    <row r="850" spans="1:8">
      <c r="A850" s="227" t="s">
        <v>141</v>
      </c>
      <c r="B850" s="227" t="s">
        <v>61</v>
      </c>
      <c r="C850" s="227" t="s">
        <v>99</v>
      </c>
      <c r="D850" s="229">
        <v>155</v>
      </c>
      <c r="E850" s="231">
        <v>7.1456090900000003E-3</v>
      </c>
      <c r="F850" s="231">
        <v>1.2152028700000001E-3</v>
      </c>
      <c r="G850" s="231">
        <v>1.0475654699999999E-3</v>
      </c>
      <c r="H850" s="231">
        <v>4.88284028E-3</v>
      </c>
    </row>
    <row r="851" spans="1:8">
      <c r="A851" s="227" t="s">
        <v>141</v>
      </c>
      <c r="B851" s="227" t="s">
        <v>62</v>
      </c>
      <c r="C851" s="227" t="s">
        <v>99</v>
      </c>
      <c r="D851" s="229">
        <v>598</v>
      </c>
      <c r="E851" s="231">
        <v>5.9242224799999996E-3</v>
      </c>
      <c r="F851" s="231">
        <v>8.6341019999999996E-4</v>
      </c>
      <c r="G851" s="231">
        <v>9.7104134000000001E-4</v>
      </c>
      <c r="H851" s="231">
        <v>4.0897704500000003E-3</v>
      </c>
    </row>
    <row r="852" spans="1:8">
      <c r="A852" s="227" t="s">
        <v>141</v>
      </c>
      <c r="B852" s="227" t="s">
        <v>57</v>
      </c>
      <c r="C852" s="227" t="s">
        <v>100</v>
      </c>
      <c r="D852" s="229">
        <v>1371</v>
      </c>
      <c r="E852" s="231">
        <v>6.3255731399999996E-3</v>
      </c>
      <c r="F852" s="231">
        <v>6.7044341000000005E-4</v>
      </c>
      <c r="G852" s="231">
        <v>1.5342357200000001E-3</v>
      </c>
      <c r="H852" s="231">
        <v>4.12088509E-3</v>
      </c>
    </row>
    <row r="853" spans="1:8">
      <c r="A853" s="227" t="s">
        <v>141</v>
      </c>
      <c r="B853" s="227" t="s">
        <v>59</v>
      </c>
      <c r="C853" s="227" t="s">
        <v>100</v>
      </c>
      <c r="D853" s="229">
        <v>603</v>
      </c>
      <c r="E853" s="231">
        <v>5.7083023800000004E-3</v>
      </c>
      <c r="F853" s="231">
        <v>5.9772486999999999E-4</v>
      </c>
      <c r="G853" s="231">
        <v>1.38501143E-3</v>
      </c>
      <c r="H853" s="231">
        <v>3.7255656099999999E-3</v>
      </c>
    </row>
    <row r="854" spans="1:8">
      <c r="A854" s="227" t="s">
        <v>141</v>
      </c>
      <c r="B854" s="227" t="s">
        <v>60</v>
      </c>
      <c r="C854" s="227" t="s">
        <v>100</v>
      </c>
      <c r="D854" s="229">
        <v>332</v>
      </c>
      <c r="E854" s="231">
        <v>6.3287871100000002E-3</v>
      </c>
      <c r="F854" s="231">
        <v>6.7819867999999997E-4</v>
      </c>
      <c r="G854" s="231">
        <v>1.5283702000000001E-3</v>
      </c>
      <c r="H854" s="231">
        <v>4.1222177900000004E-3</v>
      </c>
    </row>
    <row r="855" spans="1:8">
      <c r="A855" s="227" t="s">
        <v>141</v>
      </c>
      <c r="B855" s="227" t="s">
        <v>61</v>
      </c>
      <c r="C855" s="227" t="s">
        <v>100</v>
      </c>
      <c r="D855" s="229">
        <v>95</v>
      </c>
      <c r="E855" s="231">
        <v>7.40960015E-3</v>
      </c>
      <c r="F855" s="231">
        <v>7.5950267000000004E-4</v>
      </c>
      <c r="G855" s="231">
        <v>1.75487307E-3</v>
      </c>
      <c r="H855" s="231">
        <v>4.8951021199999997E-3</v>
      </c>
    </row>
    <row r="856" spans="1:8">
      <c r="A856" s="227" t="s">
        <v>141</v>
      </c>
      <c r="B856" s="227" t="s">
        <v>62</v>
      </c>
      <c r="C856" s="227" t="s">
        <v>100</v>
      </c>
      <c r="D856" s="229">
        <v>341</v>
      </c>
      <c r="E856" s="231">
        <v>7.1119797900000004E-3</v>
      </c>
      <c r="F856" s="231">
        <v>7.6667186000000005E-4</v>
      </c>
      <c r="G856" s="231">
        <v>1.74235611E-3</v>
      </c>
      <c r="H856" s="231">
        <v>4.6029512999999998E-3</v>
      </c>
    </row>
    <row r="857" spans="1:8">
      <c r="A857" s="227" t="s">
        <v>141</v>
      </c>
      <c r="B857" s="227" t="s">
        <v>57</v>
      </c>
      <c r="C857" s="227" t="s">
        <v>101</v>
      </c>
      <c r="D857" s="229">
        <v>797</v>
      </c>
      <c r="E857" s="231">
        <v>7.2020508699999998E-3</v>
      </c>
      <c r="F857" s="231">
        <v>7.8580242E-4</v>
      </c>
      <c r="G857" s="231">
        <v>2.4493178000000002E-3</v>
      </c>
      <c r="H857" s="231">
        <v>3.9669301499999999E-3</v>
      </c>
    </row>
    <row r="858" spans="1:8">
      <c r="A858" s="227" t="s">
        <v>141</v>
      </c>
      <c r="B858" s="227" t="s">
        <v>59</v>
      </c>
      <c r="C858" s="227" t="s">
        <v>101</v>
      </c>
      <c r="D858" s="229">
        <v>296</v>
      </c>
      <c r="E858" s="231">
        <v>6.72336375E-3</v>
      </c>
      <c r="F858" s="231">
        <v>6.9284105000000005E-4</v>
      </c>
      <c r="G858" s="231">
        <v>2.40858022E-3</v>
      </c>
      <c r="H858" s="231">
        <v>3.6219420299999998E-3</v>
      </c>
    </row>
    <row r="859" spans="1:8">
      <c r="A859" s="227" t="s">
        <v>141</v>
      </c>
      <c r="B859" s="227" t="s">
        <v>60</v>
      </c>
      <c r="C859" s="227" t="s">
        <v>101</v>
      </c>
      <c r="D859" s="229">
        <v>205</v>
      </c>
      <c r="E859" s="231">
        <v>6.8906389E-3</v>
      </c>
      <c r="F859" s="231">
        <v>7.9928837999999999E-4</v>
      </c>
      <c r="G859" s="231">
        <v>2.3812102199999999E-3</v>
      </c>
      <c r="H859" s="231">
        <v>3.7101397499999999E-3</v>
      </c>
    </row>
    <row r="860" spans="1:8">
      <c r="A860" s="227" t="s">
        <v>141</v>
      </c>
      <c r="B860" s="227" t="s">
        <v>61</v>
      </c>
      <c r="C860" s="227" t="s">
        <v>101</v>
      </c>
      <c r="D860" s="229">
        <v>90</v>
      </c>
      <c r="E860" s="231">
        <v>8.1678238599999994E-3</v>
      </c>
      <c r="F860" s="231">
        <v>9.5035981000000003E-4</v>
      </c>
      <c r="G860" s="231">
        <v>2.6296293999999998E-3</v>
      </c>
      <c r="H860" s="231">
        <v>4.5878341400000001E-3</v>
      </c>
    </row>
    <row r="861" spans="1:8">
      <c r="A861" s="227" t="s">
        <v>141</v>
      </c>
      <c r="B861" s="227" t="s">
        <v>62</v>
      </c>
      <c r="C861" s="227" t="s">
        <v>101</v>
      </c>
      <c r="D861" s="229">
        <v>206</v>
      </c>
      <c r="E861" s="231">
        <v>7.7778337500000001E-3</v>
      </c>
      <c r="F861" s="231">
        <v>8.3406349000000001E-4</v>
      </c>
      <c r="G861" s="231">
        <v>2.4968534099999999E-3</v>
      </c>
      <c r="H861" s="231">
        <v>4.4469163399999999E-3</v>
      </c>
    </row>
    <row r="862" spans="1:8">
      <c r="A862" s="227" t="s">
        <v>141</v>
      </c>
      <c r="B862" s="227" t="s">
        <v>57</v>
      </c>
      <c r="C862" s="227" t="s">
        <v>102</v>
      </c>
      <c r="D862" s="229">
        <v>1294</v>
      </c>
      <c r="E862" s="231">
        <v>5.9054966499999997E-3</v>
      </c>
      <c r="F862" s="231">
        <v>7.6429115E-4</v>
      </c>
      <c r="G862" s="231">
        <v>9.0534459999999997E-4</v>
      </c>
      <c r="H862" s="231">
        <v>4.2358604300000002E-3</v>
      </c>
    </row>
    <row r="863" spans="1:8">
      <c r="A863" s="227" t="s">
        <v>141</v>
      </c>
      <c r="B863" s="227" t="s">
        <v>59</v>
      </c>
      <c r="C863" s="227" t="s">
        <v>102</v>
      </c>
      <c r="D863" s="229">
        <v>537</v>
      </c>
      <c r="E863" s="231">
        <v>5.5555337600000001E-3</v>
      </c>
      <c r="F863" s="231">
        <v>6.4351396999999999E-4</v>
      </c>
      <c r="G863" s="231">
        <v>8.7893968999999998E-4</v>
      </c>
      <c r="H863" s="231">
        <v>4.0330796300000003E-3</v>
      </c>
    </row>
    <row r="864" spans="1:8">
      <c r="A864" s="227" t="s">
        <v>141</v>
      </c>
      <c r="B864" s="227" t="s">
        <v>60</v>
      </c>
      <c r="C864" s="227" t="s">
        <v>102</v>
      </c>
      <c r="D864" s="229">
        <v>314</v>
      </c>
      <c r="E864" s="231">
        <v>5.38839474E-3</v>
      </c>
      <c r="F864" s="231">
        <v>7.9879517000000001E-4</v>
      </c>
      <c r="G864" s="231">
        <v>8.8313113000000002E-4</v>
      </c>
      <c r="H864" s="231">
        <v>3.7064679700000002E-3</v>
      </c>
    </row>
    <row r="865" spans="1:8">
      <c r="A865" s="227" t="s">
        <v>141</v>
      </c>
      <c r="B865" s="227" t="s">
        <v>61</v>
      </c>
      <c r="C865" s="227" t="s">
        <v>102</v>
      </c>
      <c r="D865" s="229">
        <v>103</v>
      </c>
      <c r="E865" s="231">
        <v>6.9319712000000004E-3</v>
      </c>
      <c r="F865" s="231">
        <v>9.8390843999999989E-4</v>
      </c>
      <c r="G865" s="231">
        <v>1.0904348699999999E-3</v>
      </c>
      <c r="H865" s="231">
        <v>4.8576274099999999E-3</v>
      </c>
    </row>
    <row r="866" spans="1:8">
      <c r="A866" s="227" t="s">
        <v>141</v>
      </c>
      <c r="B866" s="227" t="s">
        <v>62</v>
      </c>
      <c r="C866" s="227" t="s">
        <v>102</v>
      </c>
      <c r="D866" s="229">
        <v>340</v>
      </c>
      <c r="E866" s="231">
        <v>6.62482956E-3</v>
      </c>
      <c r="F866" s="231">
        <v>8.5665146000000005E-4</v>
      </c>
      <c r="G866" s="231">
        <v>9.1149213999999995E-4</v>
      </c>
      <c r="H866" s="231">
        <v>4.8566854900000001E-3</v>
      </c>
    </row>
    <row r="867" spans="1:8">
      <c r="A867" s="227" t="s">
        <v>141</v>
      </c>
      <c r="B867" s="227" t="s">
        <v>57</v>
      </c>
      <c r="C867" s="227" t="s">
        <v>103</v>
      </c>
      <c r="D867" s="229">
        <v>1561</v>
      </c>
      <c r="E867" s="231">
        <v>3.9713530000000004E-3</v>
      </c>
      <c r="F867" s="231">
        <v>3.4980223999999999E-4</v>
      </c>
      <c r="G867" s="231">
        <v>7.5035713000000002E-4</v>
      </c>
      <c r="H867" s="231">
        <v>2.8711931400000001E-3</v>
      </c>
    </row>
    <row r="868" spans="1:8">
      <c r="A868" s="227" t="s">
        <v>141</v>
      </c>
      <c r="B868" s="227" t="s">
        <v>59</v>
      </c>
      <c r="C868" s="227" t="s">
        <v>103</v>
      </c>
      <c r="D868" s="229">
        <v>684</v>
      </c>
      <c r="E868" s="231">
        <v>3.7822684200000001E-3</v>
      </c>
      <c r="F868" s="231">
        <v>3.1803297999999998E-4</v>
      </c>
      <c r="G868" s="231">
        <v>6.8725269000000002E-4</v>
      </c>
      <c r="H868" s="231">
        <v>2.7769822500000002E-3</v>
      </c>
    </row>
    <row r="869" spans="1:8">
      <c r="A869" s="227" t="s">
        <v>141</v>
      </c>
      <c r="B869" s="227" t="s">
        <v>60</v>
      </c>
      <c r="C869" s="227" t="s">
        <v>103</v>
      </c>
      <c r="D869" s="229">
        <v>346</v>
      </c>
      <c r="E869" s="231">
        <v>3.7443799799999999E-3</v>
      </c>
      <c r="F869" s="231">
        <v>3.7451808000000001E-4</v>
      </c>
      <c r="G869" s="231">
        <v>7.1237397999999996E-4</v>
      </c>
      <c r="H869" s="231">
        <v>2.65748744E-3</v>
      </c>
    </row>
    <row r="870" spans="1:8">
      <c r="A870" s="227" t="s">
        <v>141</v>
      </c>
      <c r="B870" s="227" t="s">
        <v>61</v>
      </c>
      <c r="C870" s="227" t="s">
        <v>103</v>
      </c>
      <c r="D870" s="229">
        <v>109</v>
      </c>
      <c r="E870" s="231">
        <v>4.9564642399999997E-3</v>
      </c>
      <c r="F870" s="231">
        <v>4.8547375999999999E-4</v>
      </c>
      <c r="G870" s="231">
        <v>8.150694E-4</v>
      </c>
      <c r="H870" s="231">
        <v>3.6559205899999998E-3</v>
      </c>
    </row>
    <row r="871" spans="1:8">
      <c r="A871" s="227" t="s">
        <v>141</v>
      </c>
      <c r="B871" s="227" t="s">
        <v>62</v>
      </c>
      <c r="C871" s="227" t="s">
        <v>103</v>
      </c>
      <c r="D871" s="229">
        <v>422</v>
      </c>
      <c r="E871" s="231">
        <v>4.2094795399999999E-3</v>
      </c>
      <c r="F871" s="231">
        <v>3.4598777999999999E-4</v>
      </c>
      <c r="G871" s="231">
        <v>8.6706795999999997E-4</v>
      </c>
      <c r="H871" s="231">
        <v>2.9964233199999998E-3</v>
      </c>
    </row>
    <row r="872" spans="1:8">
      <c r="A872" s="227" t="s">
        <v>141</v>
      </c>
      <c r="B872" s="227" t="s">
        <v>57</v>
      </c>
      <c r="C872" s="227" t="s">
        <v>104</v>
      </c>
      <c r="D872" s="229">
        <v>546</v>
      </c>
      <c r="E872" s="231">
        <v>7.0367824300000001E-3</v>
      </c>
      <c r="F872" s="231">
        <v>2.3618719000000001E-4</v>
      </c>
      <c r="G872" s="231">
        <v>1.72867039E-3</v>
      </c>
      <c r="H872" s="231">
        <v>5.0719243699999996E-3</v>
      </c>
    </row>
    <row r="873" spans="1:8">
      <c r="A873" s="227" t="s">
        <v>141</v>
      </c>
      <c r="B873" s="227" t="s">
        <v>59</v>
      </c>
      <c r="C873" s="227" t="s">
        <v>104</v>
      </c>
      <c r="D873" s="229">
        <v>166</v>
      </c>
      <c r="E873" s="231">
        <v>6.0737391700000001E-3</v>
      </c>
      <c r="F873" s="231">
        <v>1.8971696E-4</v>
      </c>
      <c r="G873" s="231">
        <v>1.4850371399999999E-3</v>
      </c>
      <c r="H873" s="231">
        <v>4.3989845900000001E-3</v>
      </c>
    </row>
    <row r="874" spans="1:8">
      <c r="A874" s="227" t="s">
        <v>141</v>
      </c>
      <c r="B874" s="227" t="s">
        <v>60</v>
      </c>
      <c r="C874" s="227" t="s">
        <v>104</v>
      </c>
      <c r="D874" s="229">
        <v>105</v>
      </c>
      <c r="E874" s="231">
        <v>5.7966267499999996E-3</v>
      </c>
      <c r="F874" s="231">
        <v>2.0017612E-4</v>
      </c>
      <c r="G874" s="231">
        <v>1.50143272E-3</v>
      </c>
      <c r="H874" s="231">
        <v>4.0950174000000004E-3</v>
      </c>
    </row>
    <row r="875" spans="1:8">
      <c r="A875" s="227" t="s">
        <v>141</v>
      </c>
      <c r="B875" s="227" t="s">
        <v>61</v>
      </c>
      <c r="C875" s="227" t="s">
        <v>104</v>
      </c>
      <c r="D875" s="229">
        <v>30</v>
      </c>
      <c r="E875" s="231">
        <v>6.81635774E-3</v>
      </c>
      <c r="F875" s="231">
        <v>2.2106453000000001E-4</v>
      </c>
      <c r="G875" s="231">
        <v>1.77083307E-3</v>
      </c>
      <c r="H875" s="231">
        <v>4.8244596399999997E-3</v>
      </c>
    </row>
    <row r="876" spans="1:8">
      <c r="A876" s="227" t="s">
        <v>141</v>
      </c>
      <c r="B876" s="227" t="s">
        <v>62</v>
      </c>
      <c r="C876" s="227" t="s">
        <v>104</v>
      </c>
      <c r="D876" s="229">
        <v>245</v>
      </c>
      <c r="E876" s="231">
        <v>8.2477794299999994E-3</v>
      </c>
      <c r="F876" s="231">
        <v>2.8495822000000002E-4</v>
      </c>
      <c r="G876" s="231">
        <v>1.9859691400000001E-3</v>
      </c>
      <c r="H876" s="231">
        <v>5.9768516300000001E-3</v>
      </c>
    </row>
    <row r="877" spans="1:8">
      <c r="A877" s="227" t="s">
        <v>141</v>
      </c>
      <c r="B877" s="227" t="s">
        <v>57</v>
      </c>
      <c r="C877" s="227" t="s">
        <v>105</v>
      </c>
      <c r="D877" s="229">
        <v>3883</v>
      </c>
      <c r="E877" s="231">
        <v>4.8143465999999999E-3</v>
      </c>
      <c r="F877" s="231">
        <v>9.6810861000000002E-4</v>
      </c>
      <c r="G877" s="231">
        <v>8.6978412999999999E-4</v>
      </c>
      <c r="H877" s="231">
        <v>2.9764533900000002E-3</v>
      </c>
    </row>
    <row r="878" spans="1:8">
      <c r="A878" s="227" t="s">
        <v>141</v>
      </c>
      <c r="B878" s="227" t="s">
        <v>59</v>
      </c>
      <c r="C878" s="227" t="s">
        <v>105</v>
      </c>
      <c r="D878" s="229">
        <v>1963</v>
      </c>
      <c r="E878" s="231">
        <v>4.5992761900000003E-3</v>
      </c>
      <c r="F878" s="231">
        <v>9.1398015000000005E-4</v>
      </c>
      <c r="G878" s="231">
        <v>8.1964231000000005E-4</v>
      </c>
      <c r="H878" s="231">
        <v>2.8656532300000001E-3</v>
      </c>
    </row>
    <row r="879" spans="1:8">
      <c r="A879" s="227" t="s">
        <v>141</v>
      </c>
      <c r="B879" s="227" t="s">
        <v>60</v>
      </c>
      <c r="C879" s="227" t="s">
        <v>105</v>
      </c>
      <c r="D879" s="229">
        <v>916</v>
      </c>
      <c r="E879" s="231">
        <v>4.8488039300000002E-3</v>
      </c>
      <c r="F879" s="231">
        <v>1.06358894E-3</v>
      </c>
      <c r="G879" s="231">
        <v>8.6054985999999998E-4</v>
      </c>
      <c r="H879" s="231">
        <v>2.9246646699999999E-3</v>
      </c>
    </row>
    <row r="880" spans="1:8">
      <c r="A880" s="227" t="s">
        <v>141</v>
      </c>
      <c r="B880" s="227" t="s">
        <v>61</v>
      </c>
      <c r="C880" s="227" t="s">
        <v>105</v>
      </c>
      <c r="D880" s="229">
        <v>143</v>
      </c>
      <c r="E880" s="231">
        <v>5.1000385899999997E-3</v>
      </c>
      <c r="F880" s="231">
        <v>1.0174660500000001E-3</v>
      </c>
      <c r="G880" s="231">
        <v>9.0083500999999996E-4</v>
      </c>
      <c r="H880" s="231">
        <v>3.1817369900000001E-3</v>
      </c>
    </row>
    <row r="881" spans="1:8">
      <c r="A881" s="227" t="s">
        <v>141</v>
      </c>
      <c r="B881" s="227" t="s">
        <v>62</v>
      </c>
      <c r="C881" s="227" t="s">
        <v>105</v>
      </c>
      <c r="D881" s="229">
        <v>861</v>
      </c>
      <c r="E881" s="231">
        <v>5.2205793E-3</v>
      </c>
      <c r="F881" s="231">
        <v>9.8173935000000004E-4</v>
      </c>
      <c r="G881" s="231">
        <v>9.8876982999999996E-4</v>
      </c>
      <c r="H881" s="231">
        <v>3.25006965E-3</v>
      </c>
    </row>
    <row r="882" spans="1:8">
      <c r="A882" s="227" t="s">
        <v>141</v>
      </c>
      <c r="B882" s="227" t="s">
        <v>57</v>
      </c>
      <c r="C882" s="227" t="s">
        <v>106</v>
      </c>
      <c r="D882" s="229">
        <v>1033</v>
      </c>
      <c r="E882" s="231">
        <v>6.11282514E-3</v>
      </c>
      <c r="F882" s="231">
        <v>7.3912708999999998E-4</v>
      </c>
      <c r="G882" s="231">
        <v>1.7331081099999999E-3</v>
      </c>
      <c r="H882" s="231">
        <v>3.64058946E-3</v>
      </c>
    </row>
    <row r="883" spans="1:8">
      <c r="A883" s="227" t="s">
        <v>141</v>
      </c>
      <c r="B883" s="227" t="s">
        <v>59</v>
      </c>
      <c r="C883" s="227" t="s">
        <v>106</v>
      </c>
      <c r="D883" s="229">
        <v>459</v>
      </c>
      <c r="E883" s="231">
        <v>5.7412448199999997E-3</v>
      </c>
      <c r="F883" s="231">
        <v>6.4060839000000004E-4</v>
      </c>
      <c r="G883" s="231">
        <v>1.6501500599999999E-3</v>
      </c>
      <c r="H883" s="231">
        <v>3.4504859099999999E-3</v>
      </c>
    </row>
    <row r="884" spans="1:8">
      <c r="A884" s="227" t="s">
        <v>141</v>
      </c>
      <c r="B884" s="227" t="s">
        <v>60</v>
      </c>
      <c r="C884" s="227" t="s">
        <v>106</v>
      </c>
      <c r="D884" s="229">
        <v>247</v>
      </c>
      <c r="E884" s="231">
        <v>5.7156711599999997E-3</v>
      </c>
      <c r="F884" s="231">
        <v>7.3052532000000001E-4</v>
      </c>
      <c r="G884" s="231">
        <v>1.55640816E-3</v>
      </c>
      <c r="H884" s="231">
        <v>3.4287371999999999E-3</v>
      </c>
    </row>
    <row r="885" spans="1:8">
      <c r="A885" s="227" t="s">
        <v>141</v>
      </c>
      <c r="B885" s="227" t="s">
        <v>61</v>
      </c>
      <c r="C885" s="227" t="s">
        <v>106</v>
      </c>
      <c r="D885" s="229">
        <v>72</v>
      </c>
      <c r="E885" s="231">
        <v>7.2852364199999997E-3</v>
      </c>
      <c r="F885" s="231">
        <v>9.0936832000000005E-4</v>
      </c>
      <c r="G885" s="231">
        <v>2.4340918299999999E-3</v>
      </c>
      <c r="H885" s="231">
        <v>3.9417757100000004E-3</v>
      </c>
    </row>
    <row r="886" spans="1:8">
      <c r="A886" s="227" t="s">
        <v>141</v>
      </c>
      <c r="B886" s="227" t="s">
        <v>62</v>
      </c>
      <c r="C886" s="227" t="s">
        <v>106</v>
      </c>
      <c r="D886" s="229">
        <v>255</v>
      </c>
      <c r="E886" s="231">
        <v>6.8353301799999999E-3</v>
      </c>
      <c r="F886" s="231">
        <v>8.7672453999999996E-4</v>
      </c>
      <c r="G886" s="231">
        <v>1.8556642300000001E-3</v>
      </c>
      <c r="H886" s="231">
        <v>4.10294093E-3</v>
      </c>
    </row>
    <row r="887" spans="1:8">
      <c r="A887" s="227" t="s">
        <v>141</v>
      </c>
      <c r="B887" s="227" t="s">
        <v>57</v>
      </c>
      <c r="C887" s="227" t="s">
        <v>107</v>
      </c>
      <c r="D887" s="229">
        <v>2958</v>
      </c>
      <c r="E887" s="231">
        <v>5.3394550699999996E-3</v>
      </c>
      <c r="F887" s="231">
        <v>7.7108038000000005E-4</v>
      </c>
      <c r="G887" s="231">
        <v>9.5692292999999999E-4</v>
      </c>
      <c r="H887" s="231">
        <v>3.6114512800000001E-3</v>
      </c>
    </row>
    <row r="888" spans="1:8">
      <c r="A888" s="227" t="s">
        <v>141</v>
      </c>
      <c r="B888" s="227" t="s">
        <v>59</v>
      </c>
      <c r="C888" s="227" t="s">
        <v>107</v>
      </c>
      <c r="D888" s="229">
        <v>1275</v>
      </c>
      <c r="E888" s="231">
        <v>4.77526301E-3</v>
      </c>
      <c r="F888" s="231">
        <v>6.7207672999999998E-4</v>
      </c>
      <c r="G888" s="231">
        <v>8.7146855E-4</v>
      </c>
      <c r="H888" s="231">
        <v>3.2317172500000001E-3</v>
      </c>
    </row>
    <row r="889" spans="1:8">
      <c r="A889" s="227" t="s">
        <v>141</v>
      </c>
      <c r="B889" s="227" t="s">
        <v>60</v>
      </c>
      <c r="C889" s="227" t="s">
        <v>107</v>
      </c>
      <c r="D889" s="229">
        <v>650</v>
      </c>
      <c r="E889" s="231">
        <v>5.1667376600000002E-3</v>
      </c>
      <c r="F889" s="231">
        <v>7.9462225999999997E-4</v>
      </c>
      <c r="G889" s="231">
        <v>9.4971485999999997E-4</v>
      </c>
      <c r="H889" s="231">
        <v>3.4224000500000002E-3</v>
      </c>
    </row>
    <row r="890" spans="1:8">
      <c r="A890" s="227" t="s">
        <v>141</v>
      </c>
      <c r="B890" s="227" t="s">
        <v>61</v>
      </c>
      <c r="C890" s="227" t="s">
        <v>107</v>
      </c>
      <c r="D890" s="229">
        <v>146</v>
      </c>
      <c r="E890" s="231">
        <v>6.2868624E-3</v>
      </c>
      <c r="F890" s="231">
        <v>1.0939875900000001E-3</v>
      </c>
      <c r="G890" s="231">
        <v>1.0141582100000001E-3</v>
      </c>
      <c r="H890" s="231">
        <v>4.1787161400000002E-3</v>
      </c>
    </row>
    <row r="891" spans="1:8">
      <c r="A891" s="227" t="s">
        <v>141</v>
      </c>
      <c r="B891" s="227" t="s">
        <v>62</v>
      </c>
      <c r="C891" s="227" t="s">
        <v>107</v>
      </c>
      <c r="D891" s="229">
        <v>887</v>
      </c>
      <c r="E891" s="231">
        <v>6.1210669200000003E-3</v>
      </c>
      <c r="F891" s="231">
        <v>8.4298903000000003E-4</v>
      </c>
      <c r="G891" s="231">
        <v>1.0756187900000001E-3</v>
      </c>
      <c r="H891" s="231">
        <v>4.2024586300000001E-3</v>
      </c>
    </row>
    <row r="892" spans="1:8">
      <c r="A892" s="227" t="s">
        <v>142</v>
      </c>
      <c r="B892" s="227" t="s">
        <v>57</v>
      </c>
      <c r="C892" s="227" t="s">
        <v>58</v>
      </c>
      <c r="D892" s="229">
        <v>65515</v>
      </c>
      <c r="E892" s="231">
        <v>5.8720300500000001E-3</v>
      </c>
      <c r="F892" s="231">
        <v>9.1313970000000001E-4</v>
      </c>
      <c r="G892" s="231">
        <v>1.20624388E-3</v>
      </c>
      <c r="H892" s="231">
        <v>3.7525426500000002E-3</v>
      </c>
    </row>
    <row r="893" spans="1:8">
      <c r="A893" s="227" t="s">
        <v>142</v>
      </c>
      <c r="B893" s="227" t="s">
        <v>59</v>
      </c>
      <c r="C893" s="227" t="s">
        <v>58</v>
      </c>
      <c r="D893" s="229">
        <v>30067</v>
      </c>
      <c r="E893" s="231">
        <v>5.3209292300000002E-3</v>
      </c>
      <c r="F893" s="231">
        <v>8.3001874000000005E-4</v>
      </c>
      <c r="G893" s="231">
        <v>1.0572850899999999E-3</v>
      </c>
      <c r="H893" s="231">
        <v>3.4335302300000001E-3</v>
      </c>
    </row>
    <row r="894" spans="1:8">
      <c r="A894" s="227" t="s">
        <v>142</v>
      </c>
      <c r="B894" s="227" t="s">
        <v>60</v>
      </c>
      <c r="C894" s="227" t="s">
        <v>58</v>
      </c>
      <c r="D894" s="229">
        <v>14985</v>
      </c>
      <c r="E894" s="231">
        <v>5.7731015599999996E-3</v>
      </c>
      <c r="F894" s="231">
        <v>9.5788820999999998E-4</v>
      </c>
      <c r="G894" s="231">
        <v>1.1855101100000001E-3</v>
      </c>
      <c r="H894" s="231">
        <v>3.6295753199999999E-3</v>
      </c>
    </row>
    <row r="895" spans="1:8">
      <c r="A895" s="227" t="s">
        <v>142</v>
      </c>
      <c r="B895" s="227" t="s">
        <v>61</v>
      </c>
      <c r="C895" s="227" t="s">
        <v>58</v>
      </c>
      <c r="D895" s="229">
        <v>4625</v>
      </c>
      <c r="E895" s="231">
        <v>7.1752024600000002E-3</v>
      </c>
      <c r="F895" s="231">
        <v>1.12534511E-3</v>
      </c>
      <c r="G895" s="231">
        <v>1.49143118E-3</v>
      </c>
      <c r="H895" s="231">
        <v>4.5583180800000001E-3</v>
      </c>
    </row>
    <row r="896" spans="1:8">
      <c r="A896" s="227" t="s">
        <v>142</v>
      </c>
      <c r="B896" s="227" t="s">
        <v>62</v>
      </c>
      <c r="C896" s="227" t="s">
        <v>58</v>
      </c>
      <c r="D896" s="229">
        <v>15838</v>
      </c>
      <c r="E896" s="231">
        <v>6.6312938100000001E-3</v>
      </c>
      <c r="F896" s="231">
        <v>9.6663079999999995E-4</v>
      </c>
      <c r="G896" s="231">
        <v>1.4253654699999999E-3</v>
      </c>
      <c r="H896" s="231">
        <v>4.2392013300000001E-3</v>
      </c>
    </row>
    <row r="897" spans="1:8">
      <c r="A897" s="227" t="s">
        <v>142</v>
      </c>
      <c r="B897" s="227" t="s">
        <v>57</v>
      </c>
      <c r="C897" s="227" t="s">
        <v>63</v>
      </c>
      <c r="D897" s="229">
        <v>1255</v>
      </c>
      <c r="E897" s="231">
        <v>6.0320474900000002E-3</v>
      </c>
      <c r="F897" s="231">
        <v>1.13128941E-3</v>
      </c>
      <c r="G897" s="231">
        <v>1.2369685499999999E-3</v>
      </c>
      <c r="H897" s="231">
        <v>3.66378905E-3</v>
      </c>
    </row>
    <row r="898" spans="1:8">
      <c r="A898" s="227" t="s">
        <v>142</v>
      </c>
      <c r="B898" s="227" t="s">
        <v>59</v>
      </c>
      <c r="C898" s="227" t="s">
        <v>63</v>
      </c>
      <c r="D898" s="229">
        <v>470</v>
      </c>
      <c r="E898" s="231">
        <v>5.3792107600000002E-3</v>
      </c>
      <c r="F898" s="231">
        <v>9.2506377000000002E-4</v>
      </c>
      <c r="G898" s="231">
        <v>1.11130787E-3</v>
      </c>
      <c r="H898" s="231">
        <v>3.3428386000000001E-3</v>
      </c>
    </row>
    <row r="899" spans="1:8">
      <c r="A899" s="227" t="s">
        <v>142</v>
      </c>
      <c r="B899" s="227" t="s">
        <v>60</v>
      </c>
      <c r="C899" s="227" t="s">
        <v>63</v>
      </c>
      <c r="D899" s="229">
        <v>309</v>
      </c>
      <c r="E899" s="231">
        <v>5.8586911800000002E-3</v>
      </c>
      <c r="F899" s="231">
        <v>1.1225725799999999E-3</v>
      </c>
      <c r="G899" s="231">
        <v>1.17467463E-3</v>
      </c>
      <c r="H899" s="231">
        <v>3.5614434699999999E-3</v>
      </c>
    </row>
    <row r="900" spans="1:8">
      <c r="A900" s="227" t="s">
        <v>142</v>
      </c>
      <c r="B900" s="227" t="s">
        <v>61</v>
      </c>
      <c r="C900" s="227" t="s">
        <v>63</v>
      </c>
      <c r="D900" s="229">
        <v>77</v>
      </c>
      <c r="E900" s="231">
        <v>7.1251199899999996E-3</v>
      </c>
      <c r="F900" s="231">
        <v>1.4300743E-3</v>
      </c>
      <c r="G900" s="231">
        <v>1.3449973699999999E-3</v>
      </c>
      <c r="H900" s="231">
        <v>4.3500478800000001E-3</v>
      </c>
    </row>
    <row r="901" spans="1:8">
      <c r="A901" s="227" t="s">
        <v>142</v>
      </c>
      <c r="B901" s="227" t="s">
        <v>62</v>
      </c>
      <c r="C901" s="227" t="s">
        <v>63</v>
      </c>
      <c r="D901" s="229">
        <v>399</v>
      </c>
      <c r="E901" s="231">
        <v>6.7243627399999999E-3</v>
      </c>
      <c r="F901" s="231">
        <v>1.3233022300000001E-3</v>
      </c>
      <c r="G901" s="231">
        <v>1.4123848899999999E-3</v>
      </c>
      <c r="H901" s="231">
        <v>3.9886751599999999E-3</v>
      </c>
    </row>
    <row r="902" spans="1:8">
      <c r="A902" s="227" t="s">
        <v>142</v>
      </c>
      <c r="B902" s="227" t="s">
        <v>57</v>
      </c>
      <c r="C902" s="227" t="s">
        <v>64</v>
      </c>
      <c r="D902" s="229">
        <v>923</v>
      </c>
      <c r="E902" s="231">
        <v>5.9173235100000001E-3</v>
      </c>
      <c r="F902" s="231">
        <v>6.6781005000000004E-4</v>
      </c>
      <c r="G902" s="231">
        <v>1.75887029E-3</v>
      </c>
      <c r="H902" s="231">
        <v>3.4906426899999998E-3</v>
      </c>
    </row>
    <row r="903" spans="1:8">
      <c r="A903" s="227" t="s">
        <v>142</v>
      </c>
      <c r="B903" s="227" t="s">
        <v>59</v>
      </c>
      <c r="C903" s="227" t="s">
        <v>64</v>
      </c>
      <c r="D903" s="229">
        <v>400</v>
      </c>
      <c r="E903" s="231">
        <v>5.4826675900000003E-3</v>
      </c>
      <c r="F903" s="231">
        <v>6.4236087999999998E-4</v>
      </c>
      <c r="G903" s="231">
        <v>1.5971641100000001E-3</v>
      </c>
      <c r="H903" s="231">
        <v>3.24314213E-3</v>
      </c>
    </row>
    <row r="904" spans="1:8">
      <c r="A904" s="227" t="s">
        <v>142</v>
      </c>
      <c r="B904" s="227" t="s">
        <v>60</v>
      </c>
      <c r="C904" s="227" t="s">
        <v>64</v>
      </c>
      <c r="D904" s="229">
        <v>191</v>
      </c>
      <c r="E904" s="231">
        <v>5.4143637399999998E-3</v>
      </c>
      <c r="F904" s="231">
        <v>6.4632999999999997E-4</v>
      </c>
      <c r="G904" s="231">
        <v>1.63951886E-3</v>
      </c>
      <c r="H904" s="231">
        <v>3.12851438E-3</v>
      </c>
    </row>
    <row r="905" spans="1:8">
      <c r="A905" s="227" t="s">
        <v>142</v>
      </c>
      <c r="B905" s="227" t="s">
        <v>61</v>
      </c>
      <c r="C905" s="227" t="s">
        <v>64</v>
      </c>
      <c r="D905" s="229">
        <v>89</v>
      </c>
      <c r="E905" s="231">
        <v>7.0068661799999998E-3</v>
      </c>
      <c r="F905" s="231">
        <v>8.5244982999999996E-4</v>
      </c>
      <c r="G905" s="231">
        <v>1.99178083E-3</v>
      </c>
      <c r="H905" s="231">
        <v>4.1626350400000003E-3</v>
      </c>
    </row>
    <row r="906" spans="1:8">
      <c r="A906" s="227" t="s">
        <v>142</v>
      </c>
      <c r="B906" s="227" t="s">
        <v>62</v>
      </c>
      <c r="C906" s="227" t="s">
        <v>64</v>
      </c>
      <c r="D906" s="229">
        <v>243</v>
      </c>
      <c r="E906" s="231">
        <v>6.6290864000000003E-3</v>
      </c>
      <c r="F906" s="231">
        <v>6.5895991000000003E-4</v>
      </c>
      <c r="G906" s="231">
        <v>2.0335598100000001E-3</v>
      </c>
      <c r="H906" s="231">
        <v>3.9365662099999999E-3</v>
      </c>
    </row>
    <row r="907" spans="1:8">
      <c r="A907" s="227" t="s">
        <v>142</v>
      </c>
      <c r="B907" s="227" t="s">
        <v>57</v>
      </c>
      <c r="C907" s="227" t="s">
        <v>65</v>
      </c>
      <c r="D907" s="229">
        <v>825</v>
      </c>
      <c r="E907" s="231">
        <v>6.1867842699999996E-3</v>
      </c>
      <c r="F907" s="231">
        <v>1.0005609299999999E-3</v>
      </c>
      <c r="G907" s="231">
        <v>1.00862771E-3</v>
      </c>
      <c r="H907" s="231">
        <v>4.1775951600000003E-3</v>
      </c>
    </row>
    <row r="908" spans="1:8">
      <c r="A908" s="227" t="s">
        <v>142</v>
      </c>
      <c r="B908" s="227" t="s">
        <v>59</v>
      </c>
      <c r="C908" s="227" t="s">
        <v>65</v>
      </c>
      <c r="D908" s="229">
        <v>368</v>
      </c>
      <c r="E908" s="231">
        <v>5.7146673699999999E-3</v>
      </c>
      <c r="F908" s="231">
        <v>9.1098630999999998E-4</v>
      </c>
      <c r="G908" s="231">
        <v>9.4180860000000002E-4</v>
      </c>
      <c r="H908" s="231">
        <v>3.8618720000000001E-3</v>
      </c>
    </row>
    <row r="909" spans="1:8">
      <c r="A909" s="227" t="s">
        <v>142</v>
      </c>
      <c r="B909" s="227" t="s">
        <v>60</v>
      </c>
      <c r="C909" s="227" t="s">
        <v>65</v>
      </c>
      <c r="D909" s="229">
        <v>186</v>
      </c>
      <c r="E909" s="231">
        <v>6.0345104199999999E-3</v>
      </c>
      <c r="F909" s="231">
        <v>1.00078383E-3</v>
      </c>
      <c r="G909" s="231">
        <v>1.04340875E-3</v>
      </c>
      <c r="H909" s="231">
        <v>3.9903173700000004E-3</v>
      </c>
    </row>
    <row r="910" spans="1:8">
      <c r="A910" s="227" t="s">
        <v>142</v>
      </c>
      <c r="B910" s="227" t="s">
        <v>61</v>
      </c>
      <c r="C910" s="227" t="s">
        <v>65</v>
      </c>
      <c r="D910" s="229">
        <v>38</v>
      </c>
      <c r="E910" s="231">
        <v>8.0841859699999994E-3</v>
      </c>
      <c r="F910" s="231">
        <v>1.33832826E-3</v>
      </c>
      <c r="G910" s="231">
        <v>1.19365224E-3</v>
      </c>
      <c r="H910" s="231">
        <v>5.5522049400000004E-3</v>
      </c>
    </row>
    <row r="911" spans="1:8">
      <c r="A911" s="227" t="s">
        <v>142</v>
      </c>
      <c r="B911" s="227" t="s">
        <v>62</v>
      </c>
      <c r="C911" s="227" t="s">
        <v>65</v>
      </c>
      <c r="D911" s="229">
        <v>233</v>
      </c>
      <c r="E911" s="231">
        <v>6.74455548E-3</v>
      </c>
      <c r="F911" s="231">
        <v>1.0867705399999999E-3</v>
      </c>
      <c r="G911" s="231">
        <v>1.05622095E-3</v>
      </c>
      <c r="H911" s="231">
        <v>4.6015634800000002E-3</v>
      </c>
    </row>
    <row r="912" spans="1:8">
      <c r="A912" s="227" t="s">
        <v>142</v>
      </c>
      <c r="B912" s="227" t="s">
        <v>57</v>
      </c>
      <c r="C912" s="227" t="s">
        <v>66</v>
      </c>
      <c r="D912" s="229">
        <v>932</v>
      </c>
      <c r="E912" s="231">
        <v>6.8716716000000004E-3</v>
      </c>
      <c r="F912" s="231">
        <v>1.0410951700000001E-3</v>
      </c>
      <c r="G912" s="231">
        <v>1.2438898400000001E-3</v>
      </c>
      <c r="H912" s="231">
        <v>4.5866861E-3</v>
      </c>
    </row>
    <row r="913" spans="1:8">
      <c r="A913" s="227" t="s">
        <v>142</v>
      </c>
      <c r="B913" s="227" t="s">
        <v>59</v>
      </c>
      <c r="C913" s="227" t="s">
        <v>66</v>
      </c>
      <c r="D913" s="229">
        <v>371</v>
      </c>
      <c r="E913" s="231">
        <v>6.6832944100000003E-3</v>
      </c>
      <c r="F913" s="231">
        <v>9.1076394999999998E-4</v>
      </c>
      <c r="G913" s="231">
        <v>1.14527155E-3</v>
      </c>
      <c r="H913" s="231">
        <v>4.6272584300000004E-3</v>
      </c>
    </row>
    <row r="914" spans="1:8">
      <c r="A914" s="227" t="s">
        <v>142</v>
      </c>
      <c r="B914" s="227" t="s">
        <v>60</v>
      </c>
      <c r="C914" s="227" t="s">
        <v>66</v>
      </c>
      <c r="D914" s="229">
        <v>229</v>
      </c>
      <c r="E914" s="231">
        <v>6.52535154E-3</v>
      </c>
      <c r="F914" s="231">
        <v>1.1386056099999999E-3</v>
      </c>
      <c r="G914" s="231">
        <v>1.0999916799999999E-3</v>
      </c>
      <c r="H914" s="231">
        <v>4.2867537500000004E-3</v>
      </c>
    </row>
    <row r="915" spans="1:8">
      <c r="A915" s="227" t="s">
        <v>142</v>
      </c>
      <c r="B915" s="227" t="s">
        <v>61</v>
      </c>
      <c r="C915" s="227" t="s">
        <v>66</v>
      </c>
      <c r="D915" s="229">
        <v>83</v>
      </c>
      <c r="E915" s="231">
        <v>7.4009926300000004E-3</v>
      </c>
      <c r="F915" s="231">
        <v>1.03859864E-3</v>
      </c>
      <c r="G915" s="231">
        <v>1.18724874E-3</v>
      </c>
      <c r="H915" s="231">
        <v>5.1751447999999999E-3</v>
      </c>
    </row>
    <row r="916" spans="1:8">
      <c r="A916" s="227" t="s">
        <v>142</v>
      </c>
      <c r="B916" s="227" t="s">
        <v>62</v>
      </c>
      <c r="C916" s="227" t="s">
        <v>66</v>
      </c>
      <c r="D916" s="229">
        <v>249</v>
      </c>
      <c r="E916" s="231">
        <v>7.2944089000000004E-3</v>
      </c>
      <c r="F916" s="231">
        <v>1.1464373500000001E-3</v>
      </c>
      <c r="G916" s="231">
        <v>1.54204758E-3</v>
      </c>
      <c r="H916" s="231">
        <v>4.6059234600000004E-3</v>
      </c>
    </row>
    <row r="917" spans="1:8">
      <c r="A917" s="227" t="s">
        <v>142</v>
      </c>
      <c r="B917" s="227" t="s">
        <v>57</v>
      </c>
      <c r="C917" s="227" t="s">
        <v>67</v>
      </c>
      <c r="D917" s="229">
        <v>769</v>
      </c>
      <c r="E917" s="231">
        <v>7.2702942799999998E-3</v>
      </c>
      <c r="F917" s="231">
        <v>8.3151193999999999E-4</v>
      </c>
      <c r="G917" s="231">
        <v>1.57485647E-3</v>
      </c>
      <c r="H917" s="231">
        <v>4.8639253700000001E-3</v>
      </c>
    </row>
    <row r="918" spans="1:8">
      <c r="A918" s="227" t="s">
        <v>142</v>
      </c>
      <c r="B918" s="227" t="s">
        <v>59</v>
      </c>
      <c r="C918" s="227" t="s">
        <v>67</v>
      </c>
      <c r="D918" s="229">
        <v>263</v>
      </c>
      <c r="E918" s="231">
        <v>6.6359929200000001E-3</v>
      </c>
      <c r="F918" s="231">
        <v>7.4782576999999999E-4</v>
      </c>
      <c r="G918" s="231">
        <v>1.40464347E-3</v>
      </c>
      <c r="H918" s="231">
        <v>4.4835231899999998E-3</v>
      </c>
    </row>
    <row r="919" spans="1:8">
      <c r="A919" s="227" t="s">
        <v>142</v>
      </c>
      <c r="B919" s="227" t="s">
        <v>60</v>
      </c>
      <c r="C919" s="227" t="s">
        <v>67</v>
      </c>
      <c r="D919" s="229">
        <v>177</v>
      </c>
      <c r="E919" s="231">
        <v>7.0345519800000004E-3</v>
      </c>
      <c r="F919" s="231">
        <v>8.4229154999999997E-4</v>
      </c>
      <c r="G919" s="231">
        <v>1.4396314599999999E-3</v>
      </c>
      <c r="H919" s="231">
        <v>4.75262844E-3</v>
      </c>
    </row>
    <row r="920" spans="1:8">
      <c r="A920" s="227" t="s">
        <v>142</v>
      </c>
      <c r="B920" s="227" t="s">
        <v>61</v>
      </c>
      <c r="C920" s="227" t="s">
        <v>67</v>
      </c>
      <c r="D920" s="229">
        <v>63</v>
      </c>
      <c r="E920" s="231">
        <v>8.7823336800000006E-3</v>
      </c>
      <c r="F920" s="231">
        <v>7.9879462000000004E-4</v>
      </c>
      <c r="G920" s="231">
        <v>1.9565693900000002E-3</v>
      </c>
      <c r="H920" s="231">
        <v>6.0269692000000001E-3</v>
      </c>
    </row>
    <row r="921" spans="1:8">
      <c r="A921" s="227" t="s">
        <v>142</v>
      </c>
      <c r="B921" s="227" t="s">
        <v>62</v>
      </c>
      <c r="C921" s="227" t="s">
        <v>67</v>
      </c>
      <c r="D921" s="229">
        <v>266</v>
      </c>
      <c r="E921" s="231">
        <v>7.6961933899999998E-3</v>
      </c>
      <c r="F921" s="231">
        <v>9.1483023999999996E-4</v>
      </c>
      <c r="G921" s="231">
        <v>1.7427246300000001E-3</v>
      </c>
      <c r="H921" s="231">
        <v>5.0386380299999997E-3</v>
      </c>
    </row>
    <row r="922" spans="1:8">
      <c r="A922" s="227" t="s">
        <v>142</v>
      </c>
      <c r="B922" s="227" t="s">
        <v>57</v>
      </c>
      <c r="C922" s="227" t="s">
        <v>68</v>
      </c>
      <c r="D922" s="229">
        <v>998</v>
      </c>
      <c r="E922" s="231">
        <v>6.4500990299999998E-3</v>
      </c>
      <c r="F922" s="231">
        <v>9.6174965999999999E-4</v>
      </c>
      <c r="G922" s="231">
        <v>1.3256835300000001E-3</v>
      </c>
      <c r="H922" s="231">
        <v>4.1626653699999997E-3</v>
      </c>
    </row>
    <row r="923" spans="1:8">
      <c r="A923" s="227" t="s">
        <v>142</v>
      </c>
      <c r="B923" s="227" t="s">
        <v>59</v>
      </c>
      <c r="C923" s="227" t="s">
        <v>68</v>
      </c>
      <c r="D923" s="229">
        <v>418</v>
      </c>
      <c r="E923" s="231">
        <v>5.8973504499999999E-3</v>
      </c>
      <c r="F923" s="231">
        <v>7.4752434999999996E-4</v>
      </c>
      <c r="G923" s="231">
        <v>1.19714113E-3</v>
      </c>
      <c r="H923" s="231">
        <v>3.9526845200000002E-3</v>
      </c>
    </row>
    <row r="924" spans="1:8">
      <c r="A924" s="227" t="s">
        <v>142</v>
      </c>
      <c r="B924" s="227" t="s">
        <v>60</v>
      </c>
      <c r="C924" s="227" t="s">
        <v>68</v>
      </c>
      <c r="D924" s="229">
        <v>239</v>
      </c>
      <c r="E924" s="231">
        <v>6.3062236199999998E-3</v>
      </c>
      <c r="F924" s="231">
        <v>1.04447521E-3</v>
      </c>
      <c r="G924" s="231">
        <v>1.3398804400000001E-3</v>
      </c>
      <c r="H924" s="231">
        <v>3.9218674699999997E-3</v>
      </c>
    </row>
    <row r="925" spans="1:8">
      <c r="A925" s="227" t="s">
        <v>142</v>
      </c>
      <c r="B925" s="227" t="s">
        <v>61</v>
      </c>
      <c r="C925" s="227" t="s">
        <v>68</v>
      </c>
      <c r="D925" s="229">
        <v>53</v>
      </c>
      <c r="E925" s="231">
        <v>7.3932125400000001E-3</v>
      </c>
      <c r="F925" s="231">
        <v>1.19780725E-3</v>
      </c>
      <c r="G925" s="231">
        <v>1.61076144E-3</v>
      </c>
      <c r="H925" s="231">
        <v>4.5846433299999998E-3</v>
      </c>
    </row>
    <row r="926" spans="1:8">
      <c r="A926" s="227" t="s">
        <v>142</v>
      </c>
      <c r="B926" s="227" t="s">
        <v>62</v>
      </c>
      <c r="C926" s="227" t="s">
        <v>68</v>
      </c>
      <c r="D926" s="229">
        <v>288</v>
      </c>
      <c r="E926" s="231">
        <v>7.1981896999999996E-3</v>
      </c>
      <c r="F926" s="231">
        <v>1.16058201E-3</v>
      </c>
      <c r="G926" s="231">
        <v>1.44800484E-3</v>
      </c>
      <c r="H926" s="231">
        <v>4.5896023800000001E-3</v>
      </c>
    </row>
    <row r="927" spans="1:8">
      <c r="A927" s="227" t="s">
        <v>142</v>
      </c>
      <c r="B927" s="227" t="s">
        <v>57</v>
      </c>
      <c r="C927" s="227" t="s">
        <v>69</v>
      </c>
      <c r="D927" s="229">
        <v>532</v>
      </c>
      <c r="E927" s="231">
        <v>4.2952648400000001E-3</v>
      </c>
      <c r="F927" s="231">
        <v>7.0264611999999998E-4</v>
      </c>
      <c r="G927" s="231">
        <v>5.6856525999999998E-4</v>
      </c>
      <c r="H927" s="231">
        <v>3.0240529599999998E-3</v>
      </c>
    </row>
    <row r="928" spans="1:8">
      <c r="A928" s="227" t="s">
        <v>142</v>
      </c>
      <c r="B928" s="227" t="s">
        <v>59</v>
      </c>
      <c r="C928" s="227" t="s">
        <v>69</v>
      </c>
      <c r="D928" s="229">
        <v>216</v>
      </c>
      <c r="E928" s="231">
        <v>3.8078165599999998E-3</v>
      </c>
      <c r="F928" s="231">
        <v>5.9724340000000004E-4</v>
      </c>
      <c r="G928" s="231">
        <v>4.6639206000000002E-4</v>
      </c>
      <c r="H928" s="231">
        <v>2.7441805999999999E-3</v>
      </c>
    </row>
    <row r="929" spans="1:8">
      <c r="A929" s="227" t="s">
        <v>142</v>
      </c>
      <c r="B929" s="227" t="s">
        <v>60</v>
      </c>
      <c r="C929" s="227" t="s">
        <v>69</v>
      </c>
      <c r="D929" s="229">
        <v>136</v>
      </c>
      <c r="E929" s="231">
        <v>4.1923676799999997E-3</v>
      </c>
      <c r="F929" s="231">
        <v>7.9946190999999995E-4</v>
      </c>
      <c r="G929" s="231">
        <v>5.9197963000000005E-4</v>
      </c>
      <c r="H929" s="231">
        <v>2.80092568E-3</v>
      </c>
    </row>
    <row r="930" spans="1:8">
      <c r="A930" s="227" t="s">
        <v>142</v>
      </c>
      <c r="B930" s="227" t="s">
        <v>61</v>
      </c>
      <c r="C930" s="227" t="s">
        <v>69</v>
      </c>
      <c r="D930" s="229">
        <v>61</v>
      </c>
      <c r="E930" s="231">
        <v>5.6988081599999999E-3</v>
      </c>
      <c r="F930" s="231">
        <v>8.7526542000000002E-4</v>
      </c>
      <c r="G930" s="231">
        <v>8.0904646999999997E-4</v>
      </c>
      <c r="H930" s="231">
        <v>4.0144957900000002E-3</v>
      </c>
    </row>
    <row r="931" spans="1:8">
      <c r="A931" s="227" t="s">
        <v>142</v>
      </c>
      <c r="B931" s="227" t="s">
        <v>62</v>
      </c>
      <c r="C931" s="227" t="s">
        <v>69</v>
      </c>
      <c r="D931" s="229">
        <v>119</v>
      </c>
      <c r="E931" s="231">
        <v>4.5781782600000003E-3</v>
      </c>
      <c r="F931" s="231">
        <v>6.9483322000000005E-4</v>
      </c>
      <c r="G931" s="231">
        <v>6.0399133999999995E-4</v>
      </c>
      <c r="H931" s="231">
        <v>3.2793531699999998E-3</v>
      </c>
    </row>
    <row r="932" spans="1:8">
      <c r="A932" s="227" t="s">
        <v>142</v>
      </c>
      <c r="B932" s="227" t="s">
        <v>57</v>
      </c>
      <c r="C932" s="227" t="s">
        <v>70</v>
      </c>
      <c r="D932" s="229">
        <v>694</v>
      </c>
      <c r="E932" s="231">
        <v>7.9480031399999998E-3</v>
      </c>
      <c r="F932" s="231">
        <v>1.2274186399999999E-3</v>
      </c>
      <c r="G932" s="231">
        <v>1.8548201700000001E-3</v>
      </c>
      <c r="H932" s="231">
        <v>4.8657638499999996E-3</v>
      </c>
    </row>
    <row r="933" spans="1:8">
      <c r="A933" s="227" t="s">
        <v>142</v>
      </c>
      <c r="B933" s="227" t="s">
        <v>59</v>
      </c>
      <c r="C933" s="227" t="s">
        <v>70</v>
      </c>
      <c r="D933" s="229">
        <v>278</v>
      </c>
      <c r="E933" s="231">
        <v>7.2996600200000003E-3</v>
      </c>
      <c r="F933" s="231">
        <v>1.1378394900000001E-3</v>
      </c>
      <c r="G933" s="231">
        <v>1.6222019899999999E-3</v>
      </c>
      <c r="H933" s="231">
        <v>4.5396180500000003E-3</v>
      </c>
    </row>
    <row r="934" spans="1:8">
      <c r="A934" s="227" t="s">
        <v>142</v>
      </c>
      <c r="B934" s="227" t="s">
        <v>60</v>
      </c>
      <c r="C934" s="227" t="s">
        <v>70</v>
      </c>
      <c r="D934" s="229">
        <v>160</v>
      </c>
      <c r="E934" s="231">
        <v>7.8496091399999999E-3</v>
      </c>
      <c r="F934" s="231">
        <v>1.1776618E-3</v>
      </c>
      <c r="G934" s="231">
        <v>1.9924042699999999E-3</v>
      </c>
      <c r="H934" s="231">
        <v>4.6795425900000003E-3</v>
      </c>
    </row>
    <row r="935" spans="1:8">
      <c r="A935" s="227" t="s">
        <v>142</v>
      </c>
      <c r="B935" s="227" t="s">
        <v>61</v>
      </c>
      <c r="C935" s="227" t="s">
        <v>70</v>
      </c>
      <c r="D935" s="229">
        <v>75</v>
      </c>
      <c r="E935" s="231">
        <v>8.6174379799999999E-3</v>
      </c>
      <c r="F935" s="231">
        <v>1.3549380300000001E-3</v>
      </c>
      <c r="G935" s="231">
        <v>1.7827158100000001E-3</v>
      </c>
      <c r="H935" s="231">
        <v>5.4797837299999999E-3</v>
      </c>
    </row>
    <row r="936" spans="1:8">
      <c r="A936" s="227" t="s">
        <v>142</v>
      </c>
      <c r="B936" s="227" t="s">
        <v>62</v>
      </c>
      <c r="C936" s="227" t="s">
        <v>70</v>
      </c>
      <c r="D936" s="229">
        <v>181</v>
      </c>
      <c r="E936" s="231">
        <v>8.7533888599999991E-3</v>
      </c>
      <c r="F936" s="231">
        <v>1.3561487200000001E-3</v>
      </c>
      <c r="G936" s="231">
        <v>2.1203573199999998E-3</v>
      </c>
      <c r="H936" s="231">
        <v>5.2768823299999996E-3</v>
      </c>
    </row>
    <row r="937" spans="1:8">
      <c r="A937" s="227" t="s">
        <v>142</v>
      </c>
      <c r="B937" s="227" t="s">
        <v>57</v>
      </c>
      <c r="C937" s="227" t="s">
        <v>71</v>
      </c>
      <c r="D937" s="229">
        <v>689</v>
      </c>
      <c r="E937" s="231">
        <v>7.4148152399999999E-3</v>
      </c>
      <c r="F937" s="231">
        <v>1.2250877800000001E-3</v>
      </c>
      <c r="G937" s="231">
        <v>1.81264421E-3</v>
      </c>
      <c r="H937" s="231">
        <v>4.3770827599999996E-3</v>
      </c>
    </row>
    <row r="938" spans="1:8">
      <c r="A938" s="227" t="s">
        <v>142</v>
      </c>
      <c r="B938" s="227" t="s">
        <v>59</v>
      </c>
      <c r="C938" s="227" t="s">
        <v>71</v>
      </c>
      <c r="D938" s="229">
        <v>294</v>
      </c>
      <c r="E938" s="231">
        <v>6.8180348399999998E-3</v>
      </c>
      <c r="F938" s="231">
        <v>1.0169042E-3</v>
      </c>
      <c r="G938" s="231">
        <v>1.76004635E-3</v>
      </c>
      <c r="H938" s="231">
        <v>4.0410837900000003E-3</v>
      </c>
    </row>
    <row r="939" spans="1:8">
      <c r="A939" s="227" t="s">
        <v>142</v>
      </c>
      <c r="B939" s="227" t="s">
        <v>60</v>
      </c>
      <c r="C939" s="227" t="s">
        <v>71</v>
      </c>
      <c r="D939" s="229">
        <v>166</v>
      </c>
      <c r="E939" s="231">
        <v>6.8563138900000001E-3</v>
      </c>
      <c r="F939" s="231">
        <v>1.13997634E-3</v>
      </c>
      <c r="G939" s="231">
        <v>1.80897174E-3</v>
      </c>
      <c r="H939" s="231">
        <v>3.9073653399999998E-3</v>
      </c>
    </row>
    <row r="940" spans="1:8">
      <c r="A940" s="227" t="s">
        <v>142</v>
      </c>
      <c r="B940" s="227" t="s">
        <v>61</v>
      </c>
      <c r="C940" s="227" t="s">
        <v>71</v>
      </c>
      <c r="D940" s="229">
        <v>54</v>
      </c>
      <c r="E940" s="231">
        <v>8.1667950100000001E-3</v>
      </c>
      <c r="F940" s="231">
        <v>1.72003574E-3</v>
      </c>
      <c r="G940" s="231">
        <v>1.89386119E-3</v>
      </c>
      <c r="H940" s="231">
        <v>4.5528975899999996E-3</v>
      </c>
    </row>
    <row r="941" spans="1:8">
      <c r="A941" s="227" t="s">
        <v>142</v>
      </c>
      <c r="B941" s="227" t="s">
        <v>62</v>
      </c>
      <c r="C941" s="227" t="s">
        <v>71</v>
      </c>
      <c r="D941" s="229">
        <v>175</v>
      </c>
      <c r="E941" s="231">
        <v>8.7151452599999995E-3</v>
      </c>
      <c r="F941" s="231">
        <v>1.5028436799999999E-3</v>
      </c>
      <c r="G941" s="231">
        <v>1.8794309800000001E-3</v>
      </c>
      <c r="H941" s="231">
        <v>5.3328701300000003E-3</v>
      </c>
    </row>
    <row r="942" spans="1:8">
      <c r="A942" s="227" t="s">
        <v>142</v>
      </c>
      <c r="B942" s="227" t="s">
        <v>57</v>
      </c>
      <c r="C942" s="227" t="s">
        <v>72</v>
      </c>
      <c r="D942" s="229">
        <v>1136</v>
      </c>
      <c r="E942" s="231">
        <v>6.2683593399999998E-3</v>
      </c>
      <c r="F942" s="231">
        <v>4.8025250999999999E-4</v>
      </c>
      <c r="G942" s="231">
        <v>1.4962137200000001E-3</v>
      </c>
      <c r="H942" s="231">
        <v>4.2918926099999996E-3</v>
      </c>
    </row>
    <row r="943" spans="1:8">
      <c r="A943" s="227" t="s">
        <v>142</v>
      </c>
      <c r="B943" s="227" t="s">
        <v>59</v>
      </c>
      <c r="C943" s="227" t="s">
        <v>72</v>
      </c>
      <c r="D943" s="229">
        <v>471</v>
      </c>
      <c r="E943" s="231">
        <v>5.7764702299999996E-3</v>
      </c>
      <c r="F943" s="231">
        <v>3.9963705000000001E-4</v>
      </c>
      <c r="G943" s="231">
        <v>1.3759630299999999E-3</v>
      </c>
      <c r="H943" s="231">
        <v>4.0008696599999997E-3</v>
      </c>
    </row>
    <row r="944" spans="1:8">
      <c r="A944" s="227" t="s">
        <v>142</v>
      </c>
      <c r="B944" s="227" t="s">
        <v>60</v>
      </c>
      <c r="C944" s="227" t="s">
        <v>72</v>
      </c>
      <c r="D944" s="229">
        <v>288</v>
      </c>
      <c r="E944" s="231">
        <v>6.29356329E-3</v>
      </c>
      <c r="F944" s="231">
        <v>5.8842887999999995E-4</v>
      </c>
      <c r="G944" s="231">
        <v>1.49598902E-3</v>
      </c>
      <c r="H944" s="231">
        <v>4.2091448799999997E-3</v>
      </c>
    </row>
    <row r="945" spans="1:8">
      <c r="A945" s="227" t="s">
        <v>142</v>
      </c>
      <c r="B945" s="227" t="s">
        <v>61</v>
      </c>
      <c r="C945" s="227" t="s">
        <v>72</v>
      </c>
      <c r="D945" s="229">
        <v>83</v>
      </c>
      <c r="E945" s="231">
        <v>7.3941597399999996E-3</v>
      </c>
      <c r="F945" s="231">
        <v>5.5220859000000002E-4</v>
      </c>
      <c r="G945" s="231">
        <v>1.91167419E-3</v>
      </c>
      <c r="H945" s="231">
        <v>4.9302764599999998E-3</v>
      </c>
    </row>
    <row r="946" spans="1:8">
      <c r="A946" s="227" t="s">
        <v>142</v>
      </c>
      <c r="B946" s="227" t="s">
        <v>62</v>
      </c>
      <c r="C946" s="227" t="s">
        <v>72</v>
      </c>
      <c r="D946" s="229">
        <v>294</v>
      </c>
      <c r="E946" s="231">
        <v>6.7138681799999997E-3</v>
      </c>
      <c r="F946" s="231">
        <v>4.8311892E-4</v>
      </c>
      <c r="G946" s="231">
        <v>1.5717904999999999E-3</v>
      </c>
      <c r="H946" s="231">
        <v>4.6589582500000002E-3</v>
      </c>
    </row>
    <row r="947" spans="1:8">
      <c r="A947" s="227" t="s">
        <v>142</v>
      </c>
      <c r="B947" s="227" t="s">
        <v>57</v>
      </c>
      <c r="C947" s="227" t="s">
        <v>73</v>
      </c>
      <c r="D947" s="229">
        <v>2215</v>
      </c>
      <c r="E947" s="231">
        <v>7.0450681000000003E-3</v>
      </c>
      <c r="F947" s="231">
        <v>1.1576893299999999E-3</v>
      </c>
      <c r="G947" s="231">
        <v>1.7887297900000001E-3</v>
      </c>
      <c r="H947" s="231">
        <v>4.0986484999999996E-3</v>
      </c>
    </row>
    <row r="948" spans="1:8">
      <c r="A948" s="227" t="s">
        <v>142</v>
      </c>
      <c r="B948" s="227" t="s">
        <v>59</v>
      </c>
      <c r="C948" s="227" t="s">
        <v>73</v>
      </c>
      <c r="D948" s="229">
        <v>922</v>
      </c>
      <c r="E948" s="231">
        <v>6.2101055899999999E-3</v>
      </c>
      <c r="F948" s="231">
        <v>1.06923331E-3</v>
      </c>
      <c r="G948" s="231">
        <v>1.5750906499999999E-3</v>
      </c>
      <c r="H948" s="231">
        <v>3.5657811799999998E-3</v>
      </c>
    </row>
    <row r="949" spans="1:8">
      <c r="A949" s="227" t="s">
        <v>142</v>
      </c>
      <c r="B949" s="227" t="s">
        <v>60</v>
      </c>
      <c r="C949" s="227" t="s">
        <v>73</v>
      </c>
      <c r="D949" s="229">
        <v>530</v>
      </c>
      <c r="E949" s="231">
        <v>6.9884912000000004E-3</v>
      </c>
      <c r="F949" s="231">
        <v>1.17583833E-3</v>
      </c>
      <c r="G949" s="231">
        <v>1.67009497E-3</v>
      </c>
      <c r="H949" s="231">
        <v>4.1425574199999999E-3</v>
      </c>
    </row>
    <row r="950" spans="1:8">
      <c r="A950" s="227" t="s">
        <v>142</v>
      </c>
      <c r="B950" s="227" t="s">
        <v>61</v>
      </c>
      <c r="C950" s="227" t="s">
        <v>73</v>
      </c>
      <c r="D950" s="229">
        <v>104</v>
      </c>
      <c r="E950" s="231">
        <v>8.4442883900000005E-3</v>
      </c>
      <c r="F950" s="231">
        <v>1.35650348E-3</v>
      </c>
      <c r="G950" s="231">
        <v>2.2054173E-3</v>
      </c>
      <c r="H950" s="231">
        <v>4.8823670600000001E-3</v>
      </c>
    </row>
    <row r="951" spans="1:8">
      <c r="A951" s="227" t="s">
        <v>142</v>
      </c>
      <c r="B951" s="227" t="s">
        <v>62</v>
      </c>
      <c r="C951" s="227" t="s">
        <v>73</v>
      </c>
      <c r="D951" s="229">
        <v>659</v>
      </c>
      <c r="E951" s="231">
        <v>8.0379395299999996E-3</v>
      </c>
      <c r="F951" s="231">
        <v>1.2354750699999999E-3</v>
      </c>
      <c r="G951" s="231">
        <v>2.1172825299999999E-3</v>
      </c>
      <c r="H951" s="231">
        <v>4.68518144E-3</v>
      </c>
    </row>
    <row r="952" spans="1:8">
      <c r="A952" s="227" t="s">
        <v>142</v>
      </c>
      <c r="B952" s="227" t="s">
        <v>57</v>
      </c>
      <c r="C952" s="227" t="s">
        <v>74</v>
      </c>
      <c r="D952" s="229">
        <v>1711</v>
      </c>
      <c r="E952" s="231">
        <v>6.9094919899999998E-3</v>
      </c>
      <c r="F952" s="231">
        <v>7.5508126000000005E-4</v>
      </c>
      <c r="G952" s="231">
        <v>1.9970044300000002E-3</v>
      </c>
      <c r="H952" s="231">
        <v>4.1574058199999996E-3</v>
      </c>
    </row>
    <row r="953" spans="1:8">
      <c r="A953" s="227" t="s">
        <v>142</v>
      </c>
      <c r="B953" s="227" t="s">
        <v>59</v>
      </c>
      <c r="C953" s="227" t="s">
        <v>74</v>
      </c>
      <c r="D953" s="229">
        <v>733</v>
      </c>
      <c r="E953" s="231">
        <v>6.1800184599999997E-3</v>
      </c>
      <c r="F953" s="231">
        <v>6.5809560999999998E-4</v>
      </c>
      <c r="G953" s="231">
        <v>1.77654907E-3</v>
      </c>
      <c r="H953" s="231">
        <v>3.7453732899999999E-3</v>
      </c>
    </row>
    <row r="954" spans="1:8">
      <c r="A954" s="227" t="s">
        <v>142</v>
      </c>
      <c r="B954" s="227" t="s">
        <v>60</v>
      </c>
      <c r="C954" s="227" t="s">
        <v>74</v>
      </c>
      <c r="D954" s="229">
        <v>372</v>
      </c>
      <c r="E954" s="231">
        <v>6.4296779299999997E-3</v>
      </c>
      <c r="F954" s="231">
        <v>7.7036016999999996E-4</v>
      </c>
      <c r="G954" s="231">
        <v>1.90234818E-3</v>
      </c>
      <c r="H954" s="231">
        <v>3.7569690899999998E-3</v>
      </c>
    </row>
    <row r="955" spans="1:8">
      <c r="A955" s="227" t="s">
        <v>142</v>
      </c>
      <c r="B955" s="227" t="s">
        <v>61</v>
      </c>
      <c r="C955" s="227" t="s">
        <v>74</v>
      </c>
      <c r="D955" s="229">
        <v>167</v>
      </c>
      <c r="E955" s="231">
        <v>8.5217756500000005E-3</v>
      </c>
      <c r="F955" s="231">
        <v>9.3354931000000005E-4</v>
      </c>
      <c r="G955" s="231">
        <v>2.3773977499999999E-3</v>
      </c>
      <c r="H955" s="231">
        <v>5.2108281100000002E-3</v>
      </c>
    </row>
    <row r="956" spans="1:8">
      <c r="A956" s="227" t="s">
        <v>142</v>
      </c>
      <c r="B956" s="227" t="s">
        <v>62</v>
      </c>
      <c r="C956" s="227" t="s">
        <v>74</v>
      </c>
      <c r="D956" s="229">
        <v>439</v>
      </c>
      <c r="E956" s="231">
        <v>7.9207529300000003E-3</v>
      </c>
      <c r="F956" s="231">
        <v>8.3618047999999999E-4</v>
      </c>
      <c r="G956" s="231">
        <v>2.3006040299999998E-3</v>
      </c>
      <c r="H956" s="231">
        <v>4.7839679699999997E-3</v>
      </c>
    </row>
    <row r="957" spans="1:8">
      <c r="A957" s="227" t="s">
        <v>142</v>
      </c>
      <c r="B957" s="227" t="s">
        <v>57</v>
      </c>
      <c r="C957" s="227" t="s">
        <v>75</v>
      </c>
      <c r="D957" s="229">
        <v>818</v>
      </c>
      <c r="E957" s="231">
        <v>5.7162481700000004E-3</v>
      </c>
      <c r="F957" s="231">
        <v>5.8921633999999999E-4</v>
      </c>
      <c r="G957" s="231">
        <v>1.2313510600000001E-3</v>
      </c>
      <c r="H957" s="231">
        <v>3.8956802800000001E-3</v>
      </c>
    </row>
    <row r="958" spans="1:8">
      <c r="A958" s="227" t="s">
        <v>142</v>
      </c>
      <c r="B958" s="227" t="s">
        <v>59</v>
      </c>
      <c r="C958" s="227" t="s">
        <v>75</v>
      </c>
      <c r="D958" s="229">
        <v>313</v>
      </c>
      <c r="E958" s="231">
        <v>5.4170361800000002E-3</v>
      </c>
      <c r="F958" s="231">
        <v>5.2486367999999997E-4</v>
      </c>
      <c r="G958" s="231">
        <v>1.1187283100000001E-3</v>
      </c>
      <c r="H958" s="231">
        <v>3.7734437400000001E-3</v>
      </c>
    </row>
    <row r="959" spans="1:8">
      <c r="A959" s="227" t="s">
        <v>142</v>
      </c>
      <c r="B959" s="227" t="s">
        <v>60</v>
      </c>
      <c r="C959" s="227" t="s">
        <v>75</v>
      </c>
      <c r="D959" s="229">
        <v>193</v>
      </c>
      <c r="E959" s="231">
        <v>5.6794518600000003E-3</v>
      </c>
      <c r="F959" s="231">
        <v>6.0077217000000004E-4</v>
      </c>
      <c r="G959" s="231">
        <v>1.26511202E-3</v>
      </c>
      <c r="H959" s="231">
        <v>3.8135672099999999E-3</v>
      </c>
    </row>
    <row r="960" spans="1:8">
      <c r="A960" s="227" t="s">
        <v>142</v>
      </c>
      <c r="B960" s="227" t="s">
        <v>61</v>
      </c>
      <c r="C960" s="227" t="s">
        <v>75</v>
      </c>
      <c r="D960" s="229">
        <v>87</v>
      </c>
      <c r="E960" s="231">
        <v>6.4212162400000003E-3</v>
      </c>
      <c r="F960" s="231">
        <v>7.6535202999999995E-4</v>
      </c>
      <c r="G960" s="231">
        <v>1.1664535800000001E-3</v>
      </c>
      <c r="H960" s="231">
        <v>4.4894101099999997E-3</v>
      </c>
    </row>
    <row r="961" spans="1:8">
      <c r="A961" s="227" t="s">
        <v>142</v>
      </c>
      <c r="B961" s="227" t="s">
        <v>62</v>
      </c>
      <c r="C961" s="227" t="s">
        <v>75</v>
      </c>
      <c r="D961" s="229">
        <v>225</v>
      </c>
      <c r="E961" s="231">
        <v>5.8914606800000002E-3</v>
      </c>
      <c r="F961" s="231">
        <v>6.0071992E-4</v>
      </c>
      <c r="G961" s="231">
        <v>1.3841561100000001E-3</v>
      </c>
      <c r="H961" s="231">
        <v>3.9065841199999998E-3</v>
      </c>
    </row>
    <row r="962" spans="1:8">
      <c r="A962" s="227" t="s">
        <v>142</v>
      </c>
      <c r="B962" s="227" t="s">
        <v>57</v>
      </c>
      <c r="C962" s="227" t="s">
        <v>76</v>
      </c>
      <c r="D962" s="229">
        <v>1069</v>
      </c>
      <c r="E962" s="231">
        <v>5.4099536700000003E-3</v>
      </c>
      <c r="F962" s="231">
        <v>4.2336834999999999E-4</v>
      </c>
      <c r="G962" s="231">
        <v>1.4361485399999999E-3</v>
      </c>
      <c r="H962" s="231">
        <v>3.5504362999999998E-3</v>
      </c>
    </row>
    <row r="963" spans="1:8">
      <c r="A963" s="227" t="s">
        <v>142</v>
      </c>
      <c r="B963" s="227" t="s">
        <v>59</v>
      </c>
      <c r="C963" s="227" t="s">
        <v>76</v>
      </c>
      <c r="D963" s="229">
        <v>524</v>
      </c>
      <c r="E963" s="231">
        <v>4.8743857E-3</v>
      </c>
      <c r="F963" s="231">
        <v>3.7611300000000002E-4</v>
      </c>
      <c r="G963" s="231">
        <v>1.2860914300000001E-3</v>
      </c>
      <c r="H963" s="231">
        <v>3.2121808000000001E-3</v>
      </c>
    </row>
    <row r="964" spans="1:8">
      <c r="A964" s="227" t="s">
        <v>142</v>
      </c>
      <c r="B964" s="227" t="s">
        <v>60</v>
      </c>
      <c r="C964" s="227" t="s">
        <v>76</v>
      </c>
      <c r="D964" s="229">
        <v>253</v>
      </c>
      <c r="E964" s="231">
        <v>5.4429253999999996E-3</v>
      </c>
      <c r="F964" s="231">
        <v>4.9260700000000005E-4</v>
      </c>
      <c r="G964" s="231">
        <v>1.37983066E-3</v>
      </c>
      <c r="H964" s="231">
        <v>3.5704872300000002E-3</v>
      </c>
    </row>
    <row r="965" spans="1:8">
      <c r="A965" s="227" t="s">
        <v>142</v>
      </c>
      <c r="B965" s="227" t="s">
        <v>61</v>
      </c>
      <c r="C965" s="227" t="s">
        <v>76</v>
      </c>
      <c r="D965" s="229">
        <v>65</v>
      </c>
      <c r="E965" s="231">
        <v>6.91684447E-3</v>
      </c>
      <c r="F965" s="231">
        <v>4.7738579000000003E-4</v>
      </c>
      <c r="G965" s="231">
        <v>1.9205837799999999E-3</v>
      </c>
      <c r="H965" s="231">
        <v>4.5188743900000002E-3</v>
      </c>
    </row>
    <row r="966" spans="1:8">
      <c r="A966" s="227" t="s">
        <v>142</v>
      </c>
      <c r="B966" s="227" t="s">
        <v>62</v>
      </c>
      <c r="C966" s="227" t="s">
        <v>76</v>
      </c>
      <c r="D966" s="229">
        <v>227</v>
      </c>
      <c r="E966" s="231">
        <v>6.1780059699999999E-3</v>
      </c>
      <c r="F966" s="231">
        <v>4.3981457000000001E-4</v>
      </c>
      <c r="G966" s="231">
        <v>1.7065893400000001E-3</v>
      </c>
      <c r="H966" s="231">
        <v>4.0316015599999996E-3</v>
      </c>
    </row>
    <row r="967" spans="1:8">
      <c r="A967" s="227" t="s">
        <v>142</v>
      </c>
      <c r="B967" s="227" t="s">
        <v>57</v>
      </c>
      <c r="C967" s="227" t="s">
        <v>77</v>
      </c>
      <c r="D967" s="229">
        <v>2044</v>
      </c>
      <c r="E967" s="231">
        <v>6.3050275699999998E-3</v>
      </c>
      <c r="F967" s="231">
        <v>7.3581982000000005E-4</v>
      </c>
      <c r="G967" s="231">
        <v>1.8010819799999999E-3</v>
      </c>
      <c r="H967" s="231">
        <v>3.7681252999999999E-3</v>
      </c>
    </row>
    <row r="968" spans="1:8">
      <c r="A968" s="227" t="s">
        <v>142</v>
      </c>
      <c r="B968" s="227" t="s">
        <v>59</v>
      </c>
      <c r="C968" s="227" t="s">
        <v>77</v>
      </c>
      <c r="D968" s="229">
        <v>886</v>
      </c>
      <c r="E968" s="231">
        <v>5.8768730300000002E-3</v>
      </c>
      <c r="F968" s="231">
        <v>6.6199499999999997E-4</v>
      </c>
      <c r="G968" s="231">
        <v>1.64780305E-3</v>
      </c>
      <c r="H968" s="231">
        <v>3.56707452E-3</v>
      </c>
    </row>
    <row r="969" spans="1:8">
      <c r="A969" s="227" t="s">
        <v>142</v>
      </c>
      <c r="B969" s="227" t="s">
        <v>60</v>
      </c>
      <c r="C969" s="227" t="s">
        <v>77</v>
      </c>
      <c r="D969" s="229">
        <v>414</v>
      </c>
      <c r="E969" s="231">
        <v>5.8908959399999999E-3</v>
      </c>
      <c r="F969" s="231">
        <v>7.3179435000000003E-4</v>
      </c>
      <c r="G969" s="231">
        <v>1.81556382E-3</v>
      </c>
      <c r="H969" s="231">
        <v>3.3435373099999998E-3</v>
      </c>
    </row>
    <row r="970" spans="1:8">
      <c r="A970" s="227" t="s">
        <v>142</v>
      </c>
      <c r="B970" s="227" t="s">
        <v>61</v>
      </c>
      <c r="C970" s="227" t="s">
        <v>77</v>
      </c>
      <c r="D970" s="229">
        <v>166</v>
      </c>
      <c r="E970" s="231">
        <v>7.2971745600000004E-3</v>
      </c>
      <c r="F970" s="231">
        <v>8.7907160999999999E-4</v>
      </c>
      <c r="G970" s="231">
        <v>1.99415696E-3</v>
      </c>
      <c r="H970" s="231">
        <v>4.4239455399999999E-3</v>
      </c>
    </row>
    <row r="971" spans="1:8">
      <c r="A971" s="227" t="s">
        <v>142</v>
      </c>
      <c r="B971" s="227" t="s">
        <v>62</v>
      </c>
      <c r="C971" s="227" t="s">
        <v>77</v>
      </c>
      <c r="D971" s="229">
        <v>578</v>
      </c>
      <c r="E971" s="231">
        <v>6.9730189499999998E-3</v>
      </c>
      <c r="F971" s="231">
        <v>8.1072561000000004E-4</v>
      </c>
      <c r="G971" s="231">
        <v>1.97021554E-3</v>
      </c>
      <c r="H971" s="231">
        <v>4.1920773200000002E-3</v>
      </c>
    </row>
    <row r="972" spans="1:8">
      <c r="A972" s="227" t="s">
        <v>142</v>
      </c>
      <c r="B972" s="227" t="s">
        <v>57</v>
      </c>
      <c r="C972" s="227" t="s">
        <v>78</v>
      </c>
      <c r="D972" s="229">
        <v>677</v>
      </c>
      <c r="E972" s="231">
        <v>7.2074851399999999E-3</v>
      </c>
      <c r="F972" s="231">
        <v>1.13617379E-3</v>
      </c>
      <c r="G972" s="231">
        <v>1.74322286E-3</v>
      </c>
      <c r="H972" s="231">
        <v>4.3280879899999999E-3</v>
      </c>
    </row>
    <row r="973" spans="1:8">
      <c r="A973" s="227" t="s">
        <v>142</v>
      </c>
      <c r="B973" s="227" t="s">
        <v>59</v>
      </c>
      <c r="C973" s="227" t="s">
        <v>78</v>
      </c>
      <c r="D973" s="229">
        <v>249</v>
      </c>
      <c r="E973" s="231">
        <v>6.5295903500000004E-3</v>
      </c>
      <c r="F973" s="231">
        <v>1.0096866600000001E-3</v>
      </c>
      <c r="G973" s="231">
        <v>1.5914582000000001E-3</v>
      </c>
      <c r="H973" s="231">
        <v>3.9284449900000001E-3</v>
      </c>
    </row>
    <row r="974" spans="1:8">
      <c r="A974" s="227" t="s">
        <v>142</v>
      </c>
      <c r="B974" s="227" t="s">
        <v>60</v>
      </c>
      <c r="C974" s="227" t="s">
        <v>78</v>
      </c>
      <c r="D974" s="229">
        <v>146</v>
      </c>
      <c r="E974" s="231">
        <v>6.8259288700000002E-3</v>
      </c>
      <c r="F974" s="231">
        <v>1.0642596600000001E-3</v>
      </c>
      <c r="G974" s="231">
        <v>1.6196566499999999E-3</v>
      </c>
      <c r="H974" s="231">
        <v>4.1420120700000002E-3</v>
      </c>
    </row>
    <row r="975" spans="1:8">
      <c r="A975" s="227" t="s">
        <v>142</v>
      </c>
      <c r="B975" s="227" t="s">
        <v>61</v>
      </c>
      <c r="C975" s="227" t="s">
        <v>78</v>
      </c>
      <c r="D975" s="229">
        <v>55</v>
      </c>
      <c r="E975" s="231">
        <v>8.3118684599999999E-3</v>
      </c>
      <c r="F975" s="231">
        <v>1.3476428899999999E-3</v>
      </c>
      <c r="G975" s="231">
        <v>1.9678027800000002E-3</v>
      </c>
      <c r="H975" s="231">
        <v>4.9964222600000002E-3</v>
      </c>
    </row>
    <row r="976" spans="1:8">
      <c r="A976" s="227" t="s">
        <v>142</v>
      </c>
      <c r="B976" s="227" t="s">
        <v>62</v>
      </c>
      <c r="C976" s="227" t="s">
        <v>78</v>
      </c>
      <c r="D976" s="229">
        <v>227</v>
      </c>
      <c r="E976" s="231">
        <v>7.9289033500000005E-3</v>
      </c>
      <c r="F976" s="231">
        <v>1.26993572E-3</v>
      </c>
      <c r="G976" s="231">
        <v>1.93475664E-3</v>
      </c>
      <c r="H976" s="231">
        <v>4.7242104700000002E-3</v>
      </c>
    </row>
    <row r="977" spans="1:8">
      <c r="A977" s="227" t="s">
        <v>142</v>
      </c>
      <c r="B977" s="227" t="s">
        <v>57</v>
      </c>
      <c r="C977" s="227" t="s">
        <v>79</v>
      </c>
      <c r="D977" s="229">
        <v>10117</v>
      </c>
      <c r="E977" s="231">
        <v>4.7484852999999999E-3</v>
      </c>
      <c r="F977" s="231">
        <v>9.8655658000000005E-4</v>
      </c>
      <c r="G977" s="231">
        <v>7.2316374000000005E-4</v>
      </c>
      <c r="H977" s="231">
        <v>3.0387645E-3</v>
      </c>
    </row>
    <row r="978" spans="1:8">
      <c r="A978" s="227" t="s">
        <v>142</v>
      </c>
      <c r="B978" s="227" t="s">
        <v>59</v>
      </c>
      <c r="C978" s="227" t="s">
        <v>79</v>
      </c>
      <c r="D978" s="229">
        <v>5734</v>
      </c>
      <c r="E978" s="231">
        <v>4.5962050599999997E-3</v>
      </c>
      <c r="F978" s="231">
        <v>9.4086056E-4</v>
      </c>
      <c r="G978" s="231">
        <v>6.9509618000000001E-4</v>
      </c>
      <c r="H978" s="231">
        <v>2.9602478400000002E-3</v>
      </c>
    </row>
    <row r="979" spans="1:8">
      <c r="A979" s="227" t="s">
        <v>142</v>
      </c>
      <c r="B979" s="227" t="s">
        <v>60</v>
      </c>
      <c r="C979" s="227" t="s">
        <v>79</v>
      </c>
      <c r="D979" s="229">
        <v>2312</v>
      </c>
      <c r="E979" s="231">
        <v>4.6010896799999999E-3</v>
      </c>
      <c r="F979" s="231">
        <v>1.0300973499999999E-3</v>
      </c>
      <c r="G979" s="231">
        <v>7.1668624999999999E-4</v>
      </c>
      <c r="H979" s="231">
        <v>2.8543055999999999E-3</v>
      </c>
    </row>
    <row r="980" spans="1:8">
      <c r="A980" s="227" t="s">
        <v>142</v>
      </c>
      <c r="B980" s="227" t="s">
        <v>61</v>
      </c>
      <c r="C980" s="227" t="s">
        <v>79</v>
      </c>
      <c r="D980" s="229">
        <v>485</v>
      </c>
      <c r="E980" s="231">
        <v>5.4936996500000003E-3</v>
      </c>
      <c r="F980" s="231">
        <v>1.2932891900000001E-3</v>
      </c>
      <c r="G980" s="231">
        <v>7.8906522999999998E-4</v>
      </c>
      <c r="H980" s="231">
        <v>3.4113447399999998E-3</v>
      </c>
    </row>
    <row r="981" spans="1:8">
      <c r="A981" s="227" t="s">
        <v>142</v>
      </c>
      <c r="B981" s="227" t="s">
        <v>62</v>
      </c>
      <c r="C981" s="227" t="s">
        <v>79</v>
      </c>
      <c r="D981" s="229">
        <v>1586</v>
      </c>
      <c r="E981" s="231">
        <v>5.2860165799999996E-3</v>
      </c>
      <c r="F981" s="231">
        <v>9.944944199999999E-4</v>
      </c>
      <c r="G981" s="231">
        <v>8.1392864000000005E-4</v>
      </c>
      <c r="H981" s="231">
        <v>3.47759305E-3</v>
      </c>
    </row>
    <row r="982" spans="1:8">
      <c r="A982" s="227" t="s">
        <v>142</v>
      </c>
      <c r="B982" s="227" t="s">
        <v>57</v>
      </c>
      <c r="C982" s="227" t="s">
        <v>80</v>
      </c>
      <c r="D982" s="229">
        <v>4156</v>
      </c>
      <c r="E982" s="231">
        <v>5.0780161499999997E-3</v>
      </c>
      <c r="F982" s="231">
        <v>1.0675855599999999E-3</v>
      </c>
      <c r="G982" s="231">
        <v>8.1931387E-4</v>
      </c>
      <c r="H982" s="231">
        <v>3.1911162399999998E-3</v>
      </c>
    </row>
    <row r="983" spans="1:8">
      <c r="A983" s="227" t="s">
        <v>142</v>
      </c>
      <c r="B983" s="227" t="s">
        <v>59</v>
      </c>
      <c r="C983" s="227" t="s">
        <v>80</v>
      </c>
      <c r="D983" s="229">
        <v>2168</v>
      </c>
      <c r="E983" s="231">
        <v>4.7729653200000001E-3</v>
      </c>
      <c r="F983" s="231">
        <v>9.8384410000000003E-4</v>
      </c>
      <c r="G983" s="231">
        <v>7.5850201000000005E-4</v>
      </c>
      <c r="H983" s="231">
        <v>3.0306187400000002E-3</v>
      </c>
    </row>
    <row r="984" spans="1:8">
      <c r="A984" s="227" t="s">
        <v>142</v>
      </c>
      <c r="B984" s="227" t="s">
        <v>60</v>
      </c>
      <c r="C984" s="227" t="s">
        <v>80</v>
      </c>
      <c r="D984" s="229">
        <v>909</v>
      </c>
      <c r="E984" s="231">
        <v>5.0658281000000001E-3</v>
      </c>
      <c r="F984" s="231">
        <v>1.1354431700000001E-3</v>
      </c>
      <c r="G984" s="231">
        <v>8.3099026000000003E-4</v>
      </c>
      <c r="H984" s="231">
        <v>3.0993941900000002E-3</v>
      </c>
    </row>
    <row r="985" spans="1:8">
      <c r="A985" s="227" t="s">
        <v>142</v>
      </c>
      <c r="B985" s="227" t="s">
        <v>61</v>
      </c>
      <c r="C985" s="227" t="s">
        <v>80</v>
      </c>
      <c r="D985" s="229">
        <v>291</v>
      </c>
      <c r="E985" s="231">
        <v>6.2137661400000002E-3</v>
      </c>
      <c r="F985" s="231">
        <v>1.38065554E-3</v>
      </c>
      <c r="G985" s="231">
        <v>9.1988013999999996E-4</v>
      </c>
      <c r="H985" s="231">
        <v>3.9132300200000001E-3</v>
      </c>
    </row>
    <row r="986" spans="1:8">
      <c r="A986" s="227" t="s">
        <v>142</v>
      </c>
      <c r="B986" s="227" t="s">
        <v>62</v>
      </c>
      <c r="C986" s="227" t="s">
        <v>80</v>
      </c>
      <c r="D986" s="229">
        <v>788</v>
      </c>
      <c r="E986" s="231">
        <v>5.5119322199999998E-3</v>
      </c>
      <c r="F986" s="231">
        <v>1.10409006E-3</v>
      </c>
      <c r="G986" s="231">
        <v>9.3601627999999998E-4</v>
      </c>
      <c r="H986" s="231">
        <v>3.4718254200000001E-3</v>
      </c>
    </row>
    <row r="987" spans="1:8">
      <c r="A987" s="227" t="s">
        <v>142</v>
      </c>
      <c r="B987" s="227" t="s">
        <v>57</v>
      </c>
      <c r="C987" s="227" t="s">
        <v>119</v>
      </c>
      <c r="D987" s="229">
        <v>1935</v>
      </c>
      <c r="E987" s="231">
        <v>6.0318150000000003E-3</v>
      </c>
      <c r="F987" s="231">
        <v>8.6787587000000004E-4</v>
      </c>
      <c r="G987" s="231">
        <v>1.3199047799999999E-3</v>
      </c>
      <c r="H987" s="231">
        <v>3.8440338800000001E-3</v>
      </c>
    </row>
    <row r="988" spans="1:8">
      <c r="A988" s="227" t="s">
        <v>142</v>
      </c>
      <c r="B988" s="227" t="s">
        <v>59</v>
      </c>
      <c r="C988" s="227" t="s">
        <v>119</v>
      </c>
      <c r="D988" s="229">
        <v>915</v>
      </c>
      <c r="E988" s="231">
        <v>5.5454232499999997E-3</v>
      </c>
      <c r="F988" s="231">
        <v>7.7493145000000002E-4</v>
      </c>
      <c r="G988" s="231">
        <v>1.1895489400000001E-3</v>
      </c>
      <c r="H988" s="231">
        <v>3.5809423899999999E-3</v>
      </c>
    </row>
    <row r="989" spans="1:8">
      <c r="A989" s="227" t="s">
        <v>142</v>
      </c>
      <c r="B989" s="227" t="s">
        <v>60</v>
      </c>
      <c r="C989" s="227" t="s">
        <v>119</v>
      </c>
      <c r="D989" s="229">
        <v>345</v>
      </c>
      <c r="E989" s="231">
        <v>6.0550856300000001E-3</v>
      </c>
      <c r="F989" s="231">
        <v>9.5175768000000001E-4</v>
      </c>
      <c r="G989" s="231">
        <v>1.3251473700000001E-3</v>
      </c>
      <c r="H989" s="231">
        <v>3.7781801199999999E-3</v>
      </c>
    </row>
    <row r="990" spans="1:8">
      <c r="A990" s="227" t="s">
        <v>142</v>
      </c>
      <c r="B990" s="227" t="s">
        <v>61</v>
      </c>
      <c r="C990" s="227" t="s">
        <v>119</v>
      </c>
      <c r="D990" s="229">
        <v>190</v>
      </c>
      <c r="E990" s="231">
        <v>7.3163374799999998E-3</v>
      </c>
      <c r="F990" s="231">
        <v>1.03246808E-3</v>
      </c>
      <c r="G990" s="231">
        <v>1.5216859100000001E-3</v>
      </c>
      <c r="H990" s="231">
        <v>4.7621829899999997E-3</v>
      </c>
    </row>
    <row r="991" spans="1:8">
      <c r="A991" s="227" t="s">
        <v>142</v>
      </c>
      <c r="B991" s="227" t="s">
        <v>62</v>
      </c>
      <c r="C991" s="227" t="s">
        <v>119</v>
      </c>
      <c r="D991" s="229">
        <v>485</v>
      </c>
      <c r="E991" s="231">
        <v>6.4296723500000003E-3</v>
      </c>
      <c r="F991" s="231">
        <v>9.1907668999999996E-4</v>
      </c>
      <c r="G991" s="231">
        <v>1.4830562799999999E-3</v>
      </c>
      <c r="H991" s="231">
        <v>4.0275388999999997E-3</v>
      </c>
    </row>
    <row r="992" spans="1:8">
      <c r="A992" s="227" t="s">
        <v>142</v>
      </c>
      <c r="B992" s="227" t="s">
        <v>57</v>
      </c>
      <c r="C992" s="227" t="s">
        <v>82</v>
      </c>
      <c r="D992" s="229">
        <v>962</v>
      </c>
      <c r="E992" s="231">
        <v>7.606308E-3</v>
      </c>
      <c r="F992" s="231">
        <v>1.37174411E-3</v>
      </c>
      <c r="G992" s="231">
        <v>1.6056799599999999E-3</v>
      </c>
      <c r="H992" s="231">
        <v>4.6288714299999997E-3</v>
      </c>
    </row>
    <row r="993" spans="1:8">
      <c r="A993" s="227" t="s">
        <v>142</v>
      </c>
      <c r="B993" s="227" t="s">
        <v>59</v>
      </c>
      <c r="C993" s="227" t="s">
        <v>82</v>
      </c>
      <c r="D993" s="229">
        <v>396</v>
      </c>
      <c r="E993" s="231">
        <v>6.9654587500000004E-3</v>
      </c>
      <c r="F993" s="231">
        <v>1.3287677799999999E-3</v>
      </c>
      <c r="G993" s="231">
        <v>1.44129349E-3</v>
      </c>
      <c r="H993" s="231">
        <v>4.1953678100000004E-3</v>
      </c>
    </row>
    <row r="994" spans="1:8">
      <c r="A994" s="227" t="s">
        <v>142</v>
      </c>
      <c r="B994" s="227" t="s">
        <v>60</v>
      </c>
      <c r="C994" s="227" t="s">
        <v>82</v>
      </c>
      <c r="D994" s="229">
        <v>228</v>
      </c>
      <c r="E994" s="231">
        <v>7.6508180699999999E-3</v>
      </c>
      <c r="F994" s="231">
        <v>1.31076365E-3</v>
      </c>
      <c r="G994" s="231">
        <v>1.48813125E-3</v>
      </c>
      <c r="H994" s="231">
        <v>4.8519226899999997E-3</v>
      </c>
    </row>
    <row r="995" spans="1:8">
      <c r="A995" s="227" t="s">
        <v>142</v>
      </c>
      <c r="B995" s="227" t="s">
        <v>61</v>
      </c>
      <c r="C995" s="227" t="s">
        <v>82</v>
      </c>
      <c r="D995" s="229">
        <v>78</v>
      </c>
      <c r="E995" s="231">
        <v>8.3873454800000007E-3</v>
      </c>
      <c r="F995" s="231">
        <v>1.5252549899999999E-3</v>
      </c>
      <c r="G995" s="231">
        <v>1.8821222199999999E-3</v>
      </c>
      <c r="H995" s="231">
        <v>4.9799677099999998E-3</v>
      </c>
    </row>
    <row r="996" spans="1:8">
      <c r="A996" s="227" t="s">
        <v>142</v>
      </c>
      <c r="B996" s="227" t="s">
        <v>62</v>
      </c>
      <c r="C996" s="227" t="s">
        <v>82</v>
      </c>
      <c r="D996" s="229">
        <v>260</v>
      </c>
      <c r="E996" s="231">
        <v>8.3090275500000005E-3</v>
      </c>
      <c r="F996" s="231">
        <v>1.4446222899999999E-3</v>
      </c>
      <c r="G996" s="231">
        <v>1.87620168E-3</v>
      </c>
      <c r="H996" s="231">
        <v>4.9882031099999996E-3</v>
      </c>
    </row>
    <row r="997" spans="1:8">
      <c r="A997" s="227" t="s">
        <v>142</v>
      </c>
      <c r="B997" s="227" t="s">
        <v>57</v>
      </c>
      <c r="C997" s="227" t="s">
        <v>83</v>
      </c>
      <c r="D997" s="229">
        <v>1233</v>
      </c>
      <c r="E997" s="231">
        <v>5.8190555900000003E-3</v>
      </c>
      <c r="F997" s="231">
        <v>8.7216679000000005E-4</v>
      </c>
      <c r="G997" s="231">
        <v>1.10634232E-3</v>
      </c>
      <c r="H997" s="231">
        <v>3.8405460100000002E-3</v>
      </c>
    </row>
    <row r="998" spans="1:8">
      <c r="A998" s="227" t="s">
        <v>142</v>
      </c>
      <c r="B998" s="227" t="s">
        <v>59</v>
      </c>
      <c r="C998" s="227" t="s">
        <v>83</v>
      </c>
      <c r="D998" s="229">
        <v>539</v>
      </c>
      <c r="E998" s="231">
        <v>5.16671797E-3</v>
      </c>
      <c r="F998" s="231">
        <v>7.5375327999999998E-4</v>
      </c>
      <c r="G998" s="231">
        <v>1.02075151E-3</v>
      </c>
      <c r="H998" s="231">
        <v>3.3922127100000001E-3</v>
      </c>
    </row>
    <row r="999" spans="1:8">
      <c r="A999" s="227" t="s">
        <v>142</v>
      </c>
      <c r="B999" s="227" t="s">
        <v>60</v>
      </c>
      <c r="C999" s="227" t="s">
        <v>83</v>
      </c>
      <c r="D999" s="229">
        <v>226</v>
      </c>
      <c r="E999" s="231">
        <v>5.5446469899999998E-3</v>
      </c>
      <c r="F999" s="231">
        <v>8.9647838000000003E-4</v>
      </c>
      <c r="G999" s="231">
        <v>1.1894663199999999E-3</v>
      </c>
      <c r="H999" s="231">
        <v>3.45870182E-3</v>
      </c>
    </row>
    <row r="1000" spans="1:8">
      <c r="A1000" s="227" t="s">
        <v>142</v>
      </c>
      <c r="B1000" s="227" t="s">
        <v>61</v>
      </c>
      <c r="C1000" s="227" t="s">
        <v>83</v>
      </c>
      <c r="D1000" s="229">
        <v>136</v>
      </c>
      <c r="E1000" s="231">
        <v>7.0189948699999997E-3</v>
      </c>
      <c r="F1000" s="231">
        <v>1.11366398E-3</v>
      </c>
      <c r="G1000" s="231">
        <v>1.24046817E-3</v>
      </c>
      <c r="H1000" s="231">
        <v>4.6648622400000004E-3</v>
      </c>
    </row>
    <row r="1001" spans="1:8">
      <c r="A1001" s="227" t="s">
        <v>142</v>
      </c>
      <c r="B1001" s="227" t="s">
        <v>62</v>
      </c>
      <c r="C1001" s="227" t="s">
        <v>83</v>
      </c>
      <c r="D1001" s="229">
        <v>332</v>
      </c>
      <c r="E1001" s="231">
        <v>6.5733765899999999E-3</v>
      </c>
      <c r="F1001" s="231">
        <v>9.4893440000000005E-4</v>
      </c>
      <c r="G1001" s="231">
        <v>1.1337709699999999E-3</v>
      </c>
      <c r="H1001" s="231">
        <v>4.4906707799999999E-3</v>
      </c>
    </row>
    <row r="1002" spans="1:8">
      <c r="A1002" s="227" t="s">
        <v>142</v>
      </c>
      <c r="B1002" s="227" t="s">
        <v>57</v>
      </c>
      <c r="C1002" s="227" t="s">
        <v>84</v>
      </c>
      <c r="D1002" s="229">
        <v>1262</v>
      </c>
      <c r="E1002" s="231">
        <v>5.82344652E-3</v>
      </c>
      <c r="F1002" s="231">
        <v>8.3876244999999999E-4</v>
      </c>
      <c r="G1002" s="231">
        <v>1.2084082899999999E-3</v>
      </c>
      <c r="H1002" s="231">
        <v>3.7762752900000001E-3</v>
      </c>
    </row>
    <row r="1003" spans="1:8">
      <c r="A1003" s="227" t="s">
        <v>142</v>
      </c>
      <c r="B1003" s="227" t="s">
        <v>59</v>
      </c>
      <c r="C1003" s="227" t="s">
        <v>84</v>
      </c>
      <c r="D1003" s="229">
        <v>531</v>
      </c>
      <c r="E1003" s="231">
        <v>4.9946813400000003E-3</v>
      </c>
      <c r="F1003" s="231">
        <v>6.9860737999999996E-4</v>
      </c>
      <c r="G1003" s="231">
        <v>1.0367621599999999E-3</v>
      </c>
      <c r="H1003" s="231">
        <v>3.2593113399999999E-3</v>
      </c>
    </row>
    <row r="1004" spans="1:8">
      <c r="A1004" s="227" t="s">
        <v>142</v>
      </c>
      <c r="B1004" s="227" t="s">
        <v>60</v>
      </c>
      <c r="C1004" s="227" t="s">
        <v>84</v>
      </c>
      <c r="D1004" s="229">
        <v>314</v>
      </c>
      <c r="E1004" s="231">
        <v>5.9013031199999996E-3</v>
      </c>
      <c r="F1004" s="231">
        <v>8.7723349000000004E-4</v>
      </c>
      <c r="G1004" s="231">
        <v>1.21129663E-3</v>
      </c>
      <c r="H1004" s="231">
        <v>3.81277252E-3</v>
      </c>
    </row>
    <row r="1005" spans="1:8">
      <c r="A1005" s="227" t="s">
        <v>142</v>
      </c>
      <c r="B1005" s="227" t="s">
        <v>61</v>
      </c>
      <c r="C1005" s="227" t="s">
        <v>84</v>
      </c>
      <c r="D1005" s="229">
        <v>114</v>
      </c>
      <c r="E1005" s="231">
        <v>7.0393719099999998E-3</v>
      </c>
      <c r="F1005" s="231">
        <v>1.12502007E-3</v>
      </c>
      <c r="G1005" s="231">
        <v>1.461785E-3</v>
      </c>
      <c r="H1005" s="231">
        <v>4.4525663300000002E-3</v>
      </c>
    </row>
    <row r="1006" spans="1:8">
      <c r="A1006" s="227" t="s">
        <v>142</v>
      </c>
      <c r="B1006" s="227" t="s">
        <v>62</v>
      </c>
      <c r="C1006" s="227" t="s">
        <v>84</v>
      </c>
      <c r="D1006" s="229">
        <v>303</v>
      </c>
      <c r="E1006" s="231">
        <v>6.73767702E-3</v>
      </c>
      <c r="F1006" s="231">
        <v>9.3681218000000001E-4</v>
      </c>
      <c r="G1006" s="231">
        <v>1.41089084E-3</v>
      </c>
      <c r="H1006" s="231">
        <v>4.38997348E-3</v>
      </c>
    </row>
    <row r="1007" spans="1:8">
      <c r="A1007" s="227" t="s">
        <v>142</v>
      </c>
      <c r="B1007" s="227" t="s">
        <v>57</v>
      </c>
      <c r="C1007" s="227" t="s">
        <v>87</v>
      </c>
      <c r="D1007" s="229">
        <v>1774</v>
      </c>
      <c r="E1007" s="231">
        <v>5.7788031600000001E-3</v>
      </c>
      <c r="F1007" s="231">
        <v>3.5049065000000002E-4</v>
      </c>
      <c r="G1007" s="231">
        <v>1.14017001E-3</v>
      </c>
      <c r="H1007" s="231">
        <v>4.28814201E-3</v>
      </c>
    </row>
    <row r="1008" spans="1:8">
      <c r="A1008" s="227" t="s">
        <v>142</v>
      </c>
      <c r="B1008" s="227" t="s">
        <v>59</v>
      </c>
      <c r="C1008" s="227" t="s">
        <v>87</v>
      </c>
      <c r="D1008" s="229">
        <v>659</v>
      </c>
      <c r="E1008" s="231">
        <v>5.0916439500000004E-3</v>
      </c>
      <c r="F1008" s="231">
        <v>3.0670394000000001E-4</v>
      </c>
      <c r="G1008" s="231">
        <v>1.0013766900000001E-3</v>
      </c>
      <c r="H1008" s="231">
        <v>3.7835628200000001E-3</v>
      </c>
    </row>
    <row r="1009" spans="1:8">
      <c r="A1009" s="227" t="s">
        <v>142</v>
      </c>
      <c r="B1009" s="227" t="s">
        <v>60</v>
      </c>
      <c r="C1009" s="227" t="s">
        <v>87</v>
      </c>
      <c r="D1009" s="229">
        <v>375</v>
      </c>
      <c r="E1009" s="231">
        <v>5.7972837100000001E-3</v>
      </c>
      <c r="F1009" s="231">
        <v>3.9947509000000001E-4</v>
      </c>
      <c r="G1009" s="231">
        <v>1.03367261E-3</v>
      </c>
      <c r="H1009" s="231">
        <v>4.3641355600000003E-3</v>
      </c>
    </row>
    <row r="1010" spans="1:8">
      <c r="A1010" s="227" t="s">
        <v>142</v>
      </c>
      <c r="B1010" s="227" t="s">
        <v>61</v>
      </c>
      <c r="C1010" s="227" t="s">
        <v>87</v>
      </c>
      <c r="D1010" s="229">
        <v>169</v>
      </c>
      <c r="E1010" s="231">
        <v>7.2735862200000003E-3</v>
      </c>
      <c r="F1010" s="231">
        <v>4.7124948000000001E-4</v>
      </c>
      <c r="G1010" s="231">
        <v>1.4864806999999999E-3</v>
      </c>
      <c r="H1010" s="231">
        <v>5.3158555499999999E-3</v>
      </c>
    </row>
    <row r="1011" spans="1:8">
      <c r="A1011" s="227" t="s">
        <v>142</v>
      </c>
      <c r="B1011" s="227" t="s">
        <v>62</v>
      </c>
      <c r="C1011" s="227" t="s">
        <v>87</v>
      </c>
      <c r="D1011" s="229">
        <v>571</v>
      </c>
      <c r="E1011" s="231">
        <v>6.11731345E-3</v>
      </c>
      <c r="F1011" s="231">
        <v>3.3311418000000001E-4</v>
      </c>
      <c r="G1011" s="231">
        <v>1.26779667E-3</v>
      </c>
      <c r="H1011" s="231">
        <v>4.5164021099999997E-3</v>
      </c>
    </row>
    <row r="1012" spans="1:8">
      <c r="A1012" s="227" t="s">
        <v>142</v>
      </c>
      <c r="B1012" s="227" t="s">
        <v>57</v>
      </c>
      <c r="C1012" s="227" t="s">
        <v>88</v>
      </c>
      <c r="D1012" s="229">
        <v>1964</v>
      </c>
      <c r="E1012" s="231">
        <v>5.3364729399999998E-3</v>
      </c>
      <c r="F1012" s="231">
        <v>9.8588811000000008E-4</v>
      </c>
      <c r="G1012" s="231">
        <v>1.0063607799999999E-3</v>
      </c>
      <c r="H1012" s="231">
        <v>3.3442235699999998E-3</v>
      </c>
    </row>
    <row r="1013" spans="1:8">
      <c r="A1013" s="227" t="s">
        <v>142</v>
      </c>
      <c r="B1013" s="227" t="s">
        <v>59</v>
      </c>
      <c r="C1013" s="227" t="s">
        <v>88</v>
      </c>
      <c r="D1013" s="229">
        <v>986</v>
      </c>
      <c r="E1013" s="231">
        <v>4.8299688599999996E-3</v>
      </c>
      <c r="F1013" s="231">
        <v>8.7634262999999998E-4</v>
      </c>
      <c r="G1013" s="231">
        <v>9.3859143000000003E-4</v>
      </c>
      <c r="H1013" s="231">
        <v>3.0150343300000002E-3</v>
      </c>
    </row>
    <row r="1014" spans="1:8">
      <c r="A1014" s="227" t="s">
        <v>142</v>
      </c>
      <c r="B1014" s="227" t="s">
        <v>60</v>
      </c>
      <c r="C1014" s="227" t="s">
        <v>88</v>
      </c>
      <c r="D1014" s="229">
        <v>511</v>
      </c>
      <c r="E1014" s="231">
        <v>5.31589722E-3</v>
      </c>
      <c r="F1014" s="231">
        <v>1.0077143099999999E-3</v>
      </c>
      <c r="G1014" s="231">
        <v>9.7498525999999998E-4</v>
      </c>
      <c r="H1014" s="231">
        <v>3.3331972000000001E-3</v>
      </c>
    </row>
    <row r="1015" spans="1:8">
      <c r="A1015" s="227" t="s">
        <v>142</v>
      </c>
      <c r="B1015" s="227" t="s">
        <v>61</v>
      </c>
      <c r="C1015" s="227" t="s">
        <v>88</v>
      </c>
      <c r="D1015" s="229">
        <v>91</v>
      </c>
      <c r="E1015" s="231">
        <v>6.6204973E-3</v>
      </c>
      <c r="F1015" s="231">
        <v>1.2717488499999999E-3</v>
      </c>
      <c r="G1015" s="231">
        <v>1.3564557700000001E-3</v>
      </c>
      <c r="H1015" s="231">
        <v>3.9922922099999997E-3</v>
      </c>
    </row>
    <row r="1016" spans="1:8">
      <c r="A1016" s="227" t="s">
        <v>142</v>
      </c>
      <c r="B1016" s="227" t="s">
        <v>62</v>
      </c>
      <c r="C1016" s="227" t="s">
        <v>88</v>
      </c>
      <c r="D1016" s="229">
        <v>376</v>
      </c>
      <c r="E1016" s="231">
        <v>6.3819011200000001E-3</v>
      </c>
      <c r="F1016" s="231">
        <v>1.1743065499999999E-3</v>
      </c>
      <c r="G1016" s="231">
        <v>1.14198535E-3</v>
      </c>
      <c r="H1016" s="231">
        <v>4.0656087499999997E-3</v>
      </c>
    </row>
    <row r="1017" spans="1:8">
      <c r="A1017" s="227" t="s">
        <v>142</v>
      </c>
      <c r="B1017" s="227" t="s">
        <v>57</v>
      </c>
      <c r="C1017" s="227" t="s">
        <v>89</v>
      </c>
      <c r="D1017" s="229">
        <v>943</v>
      </c>
      <c r="E1017" s="231">
        <v>6.1548787900000002E-3</v>
      </c>
      <c r="F1017" s="231">
        <v>7.1632816000000003E-4</v>
      </c>
      <c r="G1017" s="231">
        <v>1.66676462E-3</v>
      </c>
      <c r="H1017" s="231">
        <v>3.7717855300000002E-3</v>
      </c>
    </row>
    <row r="1018" spans="1:8">
      <c r="A1018" s="227" t="s">
        <v>142</v>
      </c>
      <c r="B1018" s="227" t="s">
        <v>59</v>
      </c>
      <c r="C1018" s="227" t="s">
        <v>89</v>
      </c>
      <c r="D1018" s="229">
        <v>369</v>
      </c>
      <c r="E1018" s="231">
        <v>5.4270485799999997E-3</v>
      </c>
      <c r="F1018" s="231">
        <v>6.4112190000000001E-4</v>
      </c>
      <c r="G1018" s="231">
        <v>1.45039748E-3</v>
      </c>
      <c r="H1018" s="231">
        <v>3.3355287100000001E-3</v>
      </c>
    </row>
    <row r="1019" spans="1:8">
      <c r="A1019" s="227" t="s">
        <v>142</v>
      </c>
      <c r="B1019" s="227" t="s">
        <v>60</v>
      </c>
      <c r="C1019" s="227" t="s">
        <v>89</v>
      </c>
      <c r="D1019" s="229">
        <v>227</v>
      </c>
      <c r="E1019" s="231">
        <v>6.0863311299999999E-3</v>
      </c>
      <c r="F1019" s="231">
        <v>6.8858069999999996E-4</v>
      </c>
      <c r="G1019" s="231">
        <v>1.72163055E-3</v>
      </c>
      <c r="H1019" s="231">
        <v>3.6761194199999999E-3</v>
      </c>
    </row>
    <row r="1020" spans="1:8">
      <c r="A1020" s="227" t="s">
        <v>142</v>
      </c>
      <c r="B1020" s="227" t="s">
        <v>61</v>
      </c>
      <c r="C1020" s="227" t="s">
        <v>89</v>
      </c>
      <c r="D1020" s="229">
        <v>72</v>
      </c>
      <c r="E1020" s="231">
        <v>7.4012986199999999E-3</v>
      </c>
      <c r="F1020" s="231">
        <v>9.0454578000000001E-4</v>
      </c>
      <c r="G1020" s="231">
        <v>1.8631041900000001E-3</v>
      </c>
      <c r="H1020" s="231">
        <v>4.6336481699999999E-3</v>
      </c>
    </row>
    <row r="1021" spans="1:8">
      <c r="A1021" s="227" t="s">
        <v>142</v>
      </c>
      <c r="B1021" s="227" t="s">
        <v>62</v>
      </c>
      <c r="C1021" s="227" t="s">
        <v>89</v>
      </c>
      <c r="D1021" s="229">
        <v>275</v>
      </c>
      <c r="E1021" s="231">
        <v>6.8617421999999997E-3</v>
      </c>
      <c r="F1021" s="231">
        <v>7.9086675000000003E-4</v>
      </c>
      <c r="G1021" s="231">
        <v>1.8603953799999999E-3</v>
      </c>
      <c r="H1021" s="231">
        <v>4.21047956E-3</v>
      </c>
    </row>
    <row r="1022" spans="1:8">
      <c r="A1022" s="227" t="s">
        <v>142</v>
      </c>
      <c r="B1022" s="227" t="s">
        <v>57</v>
      </c>
      <c r="C1022" s="227" t="s">
        <v>90</v>
      </c>
      <c r="D1022" s="229">
        <v>880</v>
      </c>
      <c r="E1022" s="231">
        <v>7.3699887099999998E-3</v>
      </c>
      <c r="F1022" s="231">
        <v>7.7804057999999998E-4</v>
      </c>
      <c r="G1022" s="231">
        <v>2.0150592100000001E-3</v>
      </c>
      <c r="H1022" s="231">
        <v>4.5768884400000003E-3</v>
      </c>
    </row>
    <row r="1023" spans="1:8">
      <c r="A1023" s="227" t="s">
        <v>142</v>
      </c>
      <c r="B1023" s="227" t="s">
        <v>59</v>
      </c>
      <c r="C1023" s="227" t="s">
        <v>90</v>
      </c>
      <c r="D1023" s="229">
        <v>313</v>
      </c>
      <c r="E1023" s="231">
        <v>6.5310685599999996E-3</v>
      </c>
      <c r="F1023" s="231">
        <v>6.5203058000000002E-4</v>
      </c>
      <c r="G1023" s="231">
        <v>1.8505203999999999E-3</v>
      </c>
      <c r="H1023" s="231">
        <v>4.0285170900000002E-3</v>
      </c>
    </row>
    <row r="1024" spans="1:8">
      <c r="A1024" s="227" t="s">
        <v>142</v>
      </c>
      <c r="B1024" s="227" t="s">
        <v>60</v>
      </c>
      <c r="C1024" s="227" t="s">
        <v>90</v>
      </c>
      <c r="D1024" s="229">
        <v>257</v>
      </c>
      <c r="E1024" s="231">
        <v>7.10440962E-3</v>
      </c>
      <c r="F1024" s="231">
        <v>8.1878669000000001E-4</v>
      </c>
      <c r="G1024" s="231">
        <v>1.8413133499999999E-3</v>
      </c>
      <c r="H1024" s="231">
        <v>4.44430912E-3</v>
      </c>
    </row>
    <row r="1025" spans="1:8">
      <c r="A1025" s="227" t="s">
        <v>142</v>
      </c>
      <c r="B1025" s="227" t="s">
        <v>61</v>
      </c>
      <c r="C1025" s="227" t="s">
        <v>90</v>
      </c>
      <c r="D1025" s="229">
        <v>101</v>
      </c>
      <c r="E1025" s="231">
        <v>8.5112987899999999E-3</v>
      </c>
      <c r="F1025" s="231">
        <v>8.1018493E-4</v>
      </c>
      <c r="G1025" s="231">
        <v>2.3757790000000002E-3</v>
      </c>
      <c r="H1025" s="231">
        <v>5.3253343700000004E-3</v>
      </c>
    </row>
    <row r="1026" spans="1:8">
      <c r="A1026" s="227" t="s">
        <v>142</v>
      </c>
      <c r="B1026" s="227" t="s">
        <v>62</v>
      </c>
      <c r="C1026" s="227" t="s">
        <v>90</v>
      </c>
      <c r="D1026" s="229">
        <v>209</v>
      </c>
      <c r="E1026" s="231">
        <v>8.4013930799999997E-3</v>
      </c>
      <c r="F1026" s="231">
        <v>9.0111618999999998E-4</v>
      </c>
      <c r="G1026" s="231">
        <v>2.3008038500000002E-3</v>
      </c>
      <c r="H1026" s="231">
        <v>5.1994725699999996E-3</v>
      </c>
    </row>
    <row r="1027" spans="1:8">
      <c r="A1027" s="227" t="s">
        <v>142</v>
      </c>
      <c r="B1027" s="227" t="s">
        <v>57</v>
      </c>
      <c r="C1027" s="227" t="s">
        <v>91</v>
      </c>
      <c r="D1027" s="229">
        <v>2171</v>
      </c>
      <c r="E1027" s="231">
        <v>4.6854952199999996E-3</v>
      </c>
      <c r="F1027" s="231">
        <v>9.4924976999999995E-4</v>
      </c>
      <c r="G1027" s="231">
        <v>5.5872205999999997E-4</v>
      </c>
      <c r="H1027" s="231">
        <v>3.1775229100000002E-3</v>
      </c>
    </row>
    <row r="1028" spans="1:8">
      <c r="A1028" s="227" t="s">
        <v>142</v>
      </c>
      <c r="B1028" s="227" t="s">
        <v>59</v>
      </c>
      <c r="C1028" s="227" t="s">
        <v>91</v>
      </c>
      <c r="D1028" s="229">
        <v>1177</v>
      </c>
      <c r="E1028" s="231">
        <v>4.4865022499999997E-3</v>
      </c>
      <c r="F1028" s="231">
        <v>9.0204985E-4</v>
      </c>
      <c r="G1028" s="231">
        <v>5.1493296999999998E-4</v>
      </c>
      <c r="H1028" s="231">
        <v>3.06951894E-3</v>
      </c>
    </row>
    <row r="1029" spans="1:8">
      <c r="A1029" s="227" t="s">
        <v>142</v>
      </c>
      <c r="B1029" s="227" t="s">
        <v>60</v>
      </c>
      <c r="C1029" s="227" t="s">
        <v>91</v>
      </c>
      <c r="D1029" s="229">
        <v>376</v>
      </c>
      <c r="E1029" s="231">
        <v>4.6873150699999998E-3</v>
      </c>
      <c r="F1029" s="231">
        <v>1.041728E-3</v>
      </c>
      <c r="G1029" s="231">
        <v>5.3979484999999998E-4</v>
      </c>
      <c r="H1029" s="231">
        <v>3.1057917199999998E-3</v>
      </c>
    </row>
    <row r="1030" spans="1:8">
      <c r="A1030" s="227" t="s">
        <v>142</v>
      </c>
      <c r="B1030" s="227" t="s">
        <v>61</v>
      </c>
      <c r="C1030" s="227" t="s">
        <v>91</v>
      </c>
      <c r="D1030" s="229">
        <v>130</v>
      </c>
      <c r="E1030" s="231">
        <v>5.1171650099999999E-3</v>
      </c>
      <c r="F1030" s="231">
        <v>1.1227739800000001E-3</v>
      </c>
      <c r="G1030" s="231">
        <v>5.8351118000000003E-4</v>
      </c>
      <c r="H1030" s="231">
        <v>3.4108794E-3</v>
      </c>
    </row>
    <row r="1031" spans="1:8">
      <c r="A1031" s="227" t="s">
        <v>142</v>
      </c>
      <c r="B1031" s="227" t="s">
        <v>62</v>
      </c>
      <c r="C1031" s="227" t="s">
        <v>91</v>
      </c>
      <c r="D1031" s="229">
        <v>488</v>
      </c>
      <c r="E1031" s="231">
        <v>5.0490472599999999E-3</v>
      </c>
      <c r="F1031" s="231">
        <v>9.4561109999999999E-4</v>
      </c>
      <c r="G1031" s="231">
        <v>6.7231590000000003E-4</v>
      </c>
      <c r="H1031" s="231">
        <v>3.4311197699999998E-3</v>
      </c>
    </row>
    <row r="1032" spans="1:8">
      <c r="A1032" s="227" t="s">
        <v>142</v>
      </c>
      <c r="B1032" s="227" t="s">
        <v>57</v>
      </c>
      <c r="C1032" s="227" t="s">
        <v>92</v>
      </c>
      <c r="D1032" s="229">
        <v>1206</v>
      </c>
      <c r="E1032" s="231">
        <v>6.7564278799999997E-3</v>
      </c>
      <c r="F1032" s="231">
        <v>7.8567402999999997E-4</v>
      </c>
      <c r="G1032" s="231">
        <v>1.4226127699999999E-3</v>
      </c>
      <c r="H1032" s="231">
        <v>4.5481406200000001E-3</v>
      </c>
    </row>
    <row r="1033" spans="1:8">
      <c r="A1033" s="227" t="s">
        <v>142</v>
      </c>
      <c r="B1033" s="227" t="s">
        <v>59</v>
      </c>
      <c r="C1033" s="227" t="s">
        <v>92</v>
      </c>
      <c r="D1033" s="229">
        <v>486</v>
      </c>
      <c r="E1033" s="231">
        <v>5.9411672599999996E-3</v>
      </c>
      <c r="F1033" s="231">
        <v>6.8501347999999997E-4</v>
      </c>
      <c r="G1033" s="231">
        <v>1.20944287E-3</v>
      </c>
      <c r="H1033" s="231">
        <v>4.0467104400000002E-3</v>
      </c>
    </row>
    <row r="1034" spans="1:8">
      <c r="A1034" s="227" t="s">
        <v>142</v>
      </c>
      <c r="B1034" s="227" t="s">
        <v>60</v>
      </c>
      <c r="C1034" s="227" t="s">
        <v>92</v>
      </c>
      <c r="D1034" s="229">
        <v>308</v>
      </c>
      <c r="E1034" s="231">
        <v>6.6024453299999997E-3</v>
      </c>
      <c r="F1034" s="231">
        <v>7.5723733E-4</v>
      </c>
      <c r="G1034" s="231">
        <v>1.4103081999999999E-3</v>
      </c>
      <c r="H1034" s="231">
        <v>4.4348993500000003E-3</v>
      </c>
    </row>
    <row r="1035" spans="1:8">
      <c r="A1035" s="227" t="s">
        <v>142</v>
      </c>
      <c r="B1035" s="227" t="s">
        <v>61</v>
      </c>
      <c r="C1035" s="227" t="s">
        <v>92</v>
      </c>
      <c r="D1035" s="229">
        <v>183</v>
      </c>
      <c r="E1035" s="231">
        <v>8.4038527000000005E-3</v>
      </c>
      <c r="F1035" s="231">
        <v>1.07847581E-3</v>
      </c>
      <c r="G1035" s="231">
        <v>1.82516167E-3</v>
      </c>
      <c r="H1035" s="231">
        <v>5.50021481E-3</v>
      </c>
    </row>
    <row r="1036" spans="1:8">
      <c r="A1036" s="227" t="s">
        <v>142</v>
      </c>
      <c r="B1036" s="227" t="s">
        <v>62</v>
      </c>
      <c r="C1036" s="227" t="s">
        <v>92</v>
      </c>
      <c r="D1036" s="229">
        <v>229</v>
      </c>
      <c r="E1036" s="231">
        <v>7.3772337300000001E-3</v>
      </c>
      <c r="F1036" s="231">
        <v>8.0356399000000003E-4</v>
      </c>
      <c r="G1036" s="231">
        <v>1.5698788500000001E-3</v>
      </c>
      <c r="H1036" s="231">
        <v>5.0037904000000003E-3</v>
      </c>
    </row>
    <row r="1037" spans="1:8">
      <c r="A1037" s="227" t="s">
        <v>142</v>
      </c>
      <c r="B1037" s="227" t="s">
        <v>57</v>
      </c>
      <c r="C1037" s="227" t="s">
        <v>93</v>
      </c>
      <c r="D1037" s="229">
        <v>937</v>
      </c>
      <c r="E1037" s="231">
        <v>7.7030216300000001E-3</v>
      </c>
      <c r="F1037" s="231">
        <v>1.3557969100000001E-3</v>
      </c>
      <c r="G1037" s="231">
        <v>1.63294474E-3</v>
      </c>
      <c r="H1037" s="231">
        <v>4.7142794799999999E-3</v>
      </c>
    </row>
    <row r="1038" spans="1:8">
      <c r="A1038" s="227" t="s">
        <v>142</v>
      </c>
      <c r="B1038" s="227" t="s">
        <v>59</v>
      </c>
      <c r="C1038" s="227" t="s">
        <v>93</v>
      </c>
      <c r="D1038" s="229">
        <v>345</v>
      </c>
      <c r="E1038" s="231">
        <v>6.4003620900000002E-3</v>
      </c>
      <c r="F1038" s="231">
        <v>1.0885665699999999E-3</v>
      </c>
      <c r="G1038" s="231">
        <v>1.47889804E-3</v>
      </c>
      <c r="H1038" s="231">
        <v>3.8328969800000001E-3</v>
      </c>
    </row>
    <row r="1039" spans="1:8">
      <c r="A1039" s="227" t="s">
        <v>142</v>
      </c>
      <c r="B1039" s="227" t="s">
        <v>60</v>
      </c>
      <c r="C1039" s="227" t="s">
        <v>93</v>
      </c>
      <c r="D1039" s="229">
        <v>269</v>
      </c>
      <c r="E1039" s="231">
        <v>7.51570438E-3</v>
      </c>
      <c r="F1039" s="231">
        <v>1.47593083E-3</v>
      </c>
      <c r="G1039" s="231">
        <v>1.64661617E-3</v>
      </c>
      <c r="H1039" s="231">
        <v>4.3931568699999996E-3</v>
      </c>
    </row>
    <row r="1040" spans="1:8">
      <c r="A1040" s="227" t="s">
        <v>142</v>
      </c>
      <c r="B1040" s="227" t="s">
        <v>61</v>
      </c>
      <c r="C1040" s="227" t="s">
        <v>93</v>
      </c>
      <c r="D1040" s="229">
        <v>96</v>
      </c>
      <c r="E1040" s="231">
        <v>8.8169123700000008E-3</v>
      </c>
      <c r="F1040" s="231">
        <v>1.58588902E-3</v>
      </c>
      <c r="G1040" s="231">
        <v>1.5905910200000001E-3</v>
      </c>
      <c r="H1040" s="231">
        <v>5.6404318800000004E-3</v>
      </c>
    </row>
    <row r="1041" spans="1:8">
      <c r="A1041" s="227" t="s">
        <v>142</v>
      </c>
      <c r="B1041" s="227" t="s">
        <v>62</v>
      </c>
      <c r="C1041" s="227" t="s">
        <v>93</v>
      </c>
      <c r="D1041" s="229">
        <v>227</v>
      </c>
      <c r="E1041" s="231">
        <v>9.4337369199999997E-3</v>
      </c>
      <c r="F1041" s="231">
        <v>1.5222709200000001E-3</v>
      </c>
      <c r="G1041" s="231">
        <v>1.8687793300000001E-3</v>
      </c>
      <c r="H1041" s="231">
        <v>6.0426861700000004E-3</v>
      </c>
    </row>
    <row r="1042" spans="1:8">
      <c r="A1042" s="227" t="s">
        <v>142</v>
      </c>
      <c r="B1042" s="227" t="s">
        <v>57</v>
      </c>
      <c r="C1042" s="227" t="s">
        <v>94</v>
      </c>
      <c r="D1042" s="229">
        <v>997</v>
      </c>
      <c r="E1042" s="231">
        <v>7.0204128500000003E-3</v>
      </c>
      <c r="F1042" s="231">
        <v>1.09020324E-3</v>
      </c>
      <c r="G1042" s="231">
        <v>1.75134176E-3</v>
      </c>
      <c r="H1042" s="231">
        <v>4.1788673800000004E-3</v>
      </c>
    </row>
    <row r="1043" spans="1:8">
      <c r="A1043" s="227" t="s">
        <v>142</v>
      </c>
      <c r="B1043" s="227" t="s">
        <v>59</v>
      </c>
      <c r="C1043" s="227" t="s">
        <v>94</v>
      </c>
      <c r="D1043" s="229">
        <v>387</v>
      </c>
      <c r="E1043" s="231">
        <v>6.2830172699999999E-3</v>
      </c>
      <c r="F1043" s="231">
        <v>9.1931618999999999E-4</v>
      </c>
      <c r="G1043" s="231">
        <v>1.59142001E-3</v>
      </c>
      <c r="H1043" s="231">
        <v>3.77228061E-3</v>
      </c>
    </row>
    <row r="1044" spans="1:8">
      <c r="A1044" s="227" t="s">
        <v>142</v>
      </c>
      <c r="B1044" s="227" t="s">
        <v>60</v>
      </c>
      <c r="C1044" s="227" t="s">
        <v>94</v>
      </c>
      <c r="D1044" s="229">
        <v>202</v>
      </c>
      <c r="E1044" s="231">
        <v>6.6283917800000003E-3</v>
      </c>
      <c r="F1044" s="231">
        <v>1.23006028E-3</v>
      </c>
      <c r="G1044" s="231">
        <v>1.6483312499999999E-3</v>
      </c>
      <c r="H1044" s="231">
        <v>3.74999975E-3</v>
      </c>
    </row>
    <row r="1045" spans="1:8">
      <c r="A1045" s="227" t="s">
        <v>142</v>
      </c>
      <c r="B1045" s="227" t="s">
        <v>61</v>
      </c>
      <c r="C1045" s="227" t="s">
        <v>94</v>
      </c>
      <c r="D1045" s="229">
        <v>95</v>
      </c>
      <c r="E1045" s="231">
        <v>8.1407161200000005E-3</v>
      </c>
      <c r="F1045" s="231">
        <v>1.2938594199999999E-3</v>
      </c>
      <c r="G1045" s="231">
        <v>1.88559916E-3</v>
      </c>
      <c r="H1045" s="231">
        <v>4.9612570799999998E-3</v>
      </c>
    </row>
    <row r="1046" spans="1:8">
      <c r="A1046" s="227" t="s">
        <v>142</v>
      </c>
      <c r="B1046" s="227" t="s">
        <v>62</v>
      </c>
      <c r="C1046" s="227" t="s">
        <v>94</v>
      </c>
      <c r="D1046" s="229">
        <v>313</v>
      </c>
      <c r="E1046" s="231">
        <v>7.8451142500000001E-3</v>
      </c>
      <c r="F1046" s="231">
        <v>1.14941994E-3</v>
      </c>
      <c r="G1046" s="231">
        <v>1.97480306E-3</v>
      </c>
      <c r="H1046" s="231">
        <v>4.7208907699999997E-3</v>
      </c>
    </row>
    <row r="1047" spans="1:8">
      <c r="A1047" s="227" t="s">
        <v>142</v>
      </c>
      <c r="B1047" s="227" t="s">
        <v>57</v>
      </c>
      <c r="C1047" s="227" t="s">
        <v>95</v>
      </c>
      <c r="D1047" s="229">
        <v>484</v>
      </c>
      <c r="E1047" s="231">
        <v>7.8990422599999992E-3</v>
      </c>
      <c r="F1047" s="231">
        <v>9.7305894999999995E-4</v>
      </c>
      <c r="G1047" s="231">
        <v>1.6082939000000001E-3</v>
      </c>
      <c r="H1047" s="231">
        <v>5.3176889499999998E-3</v>
      </c>
    </row>
    <row r="1048" spans="1:8">
      <c r="A1048" s="227" t="s">
        <v>142</v>
      </c>
      <c r="B1048" s="227" t="s">
        <v>59</v>
      </c>
      <c r="C1048" s="227" t="s">
        <v>95</v>
      </c>
      <c r="D1048" s="229">
        <v>180</v>
      </c>
      <c r="E1048" s="231">
        <v>7.00443648E-3</v>
      </c>
      <c r="F1048" s="231">
        <v>6.9457278999999995E-4</v>
      </c>
      <c r="G1048" s="231">
        <v>1.41210112E-3</v>
      </c>
      <c r="H1048" s="231">
        <v>4.8977621000000004E-3</v>
      </c>
    </row>
    <row r="1049" spans="1:8">
      <c r="A1049" s="227" t="s">
        <v>142</v>
      </c>
      <c r="B1049" s="227" t="s">
        <v>60</v>
      </c>
      <c r="C1049" s="227" t="s">
        <v>95</v>
      </c>
      <c r="D1049" s="229">
        <v>116</v>
      </c>
      <c r="E1049" s="231">
        <v>7.9526857300000007E-3</v>
      </c>
      <c r="F1049" s="231">
        <v>9.0357573999999996E-4</v>
      </c>
      <c r="G1049" s="231">
        <v>1.62815273E-3</v>
      </c>
      <c r="H1049" s="231">
        <v>5.4209567999999996E-3</v>
      </c>
    </row>
    <row r="1050" spans="1:8">
      <c r="A1050" s="227" t="s">
        <v>142</v>
      </c>
      <c r="B1050" s="227" t="s">
        <v>61</v>
      </c>
      <c r="C1050" s="227" t="s">
        <v>95</v>
      </c>
      <c r="D1050" s="229">
        <v>68</v>
      </c>
      <c r="E1050" s="231">
        <v>9.5637592899999995E-3</v>
      </c>
      <c r="F1050" s="231">
        <v>1.5562020900000001E-3</v>
      </c>
      <c r="G1050" s="231">
        <v>2.0089526400000001E-3</v>
      </c>
      <c r="H1050" s="231">
        <v>5.9986040500000001E-3</v>
      </c>
    </row>
    <row r="1051" spans="1:8">
      <c r="A1051" s="227" t="s">
        <v>142</v>
      </c>
      <c r="B1051" s="227" t="s">
        <v>62</v>
      </c>
      <c r="C1051" s="227" t="s">
        <v>95</v>
      </c>
      <c r="D1051" s="229">
        <v>120</v>
      </c>
      <c r="E1051" s="231">
        <v>8.2457559299999993E-3</v>
      </c>
      <c r="F1051" s="231">
        <v>1.1275075099999999E-3</v>
      </c>
      <c r="G1051" s="231">
        <v>1.6563462299999999E-3</v>
      </c>
      <c r="H1051" s="231">
        <v>5.4619017500000004E-3</v>
      </c>
    </row>
    <row r="1052" spans="1:8">
      <c r="A1052" s="227" t="s">
        <v>142</v>
      </c>
      <c r="B1052" s="227" t="s">
        <v>57</v>
      </c>
      <c r="C1052" s="227" t="s">
        <v>96</v>
      </c>
      <c r="D1052" s="229">
        <v>1453</v>
      </c>
      <c r="E1052" s="231">
        <v>5.7442294499999999E-3</v>
      </c>
      <c r="F1052" s="231">
        <v>6.6634143E-4</v>
      </c>
      <c r="G1052" s="231">
        <v>1.1627839799999999E-3</v>
      </c>
      <c r="H1052" s="231">
        <v>3.91510357E-3</v>
      </c>
    </row>
    <row r="1053" spans="1:8">
      <c r="A1053" s="227" t="s">
        <v>142</v>
      </c>
      <c r="B1053" s="227" t="s">
        <v>59</v>
      </c>
      <c r="C1053" s="227" t="s">
        <v>96</v>
      </c>
      <c r="D1053" s="229">
        <v>652</v>
      </c>
      <c r="E1053" s="231">
        <v>5.0897165899999996E-3</v>
      </c>
      <c r="F1053" s="231">
        <v>5.5273281000000002E-4</v>
      </c>
      <c r="G1053" s="231">
        <v>1.01787922E-3</v>
      </c>
      <c r="H1053" s="231">
        <v>3.51910409E-3</v>
      </c>
    </row>
    <row r="1054" spans="1:8">
      <c r="A1054" s="227" t="s">
        <v>142</v>
      </c>
      <c r="B1054" s="227" t="s">
        <v>60</v>
      </c>
      <c r="C1054" s="227" t="s">
        <v>96</v>
      </c>
      <c r="D1054" s="229">
        <v>391</v>
      </c>
      <c r="E1054" s="231">
        <v>5.6363962300000001E-3</v>
      </c>
      <c r="F1054" s="231">
        <v>7.0871197000000003E-4</v>
      </c>
      <c r="G1054" s="231">
        <v>1.1228033400000001E-3</v>
      </c>
      <c r="H1054" s="231">
        <v>3.8048804000000002E-3</v>
      </c>
    </row>
    <row r="1055" spans="1:8">
      <c r="A1055" s="227" t="s">
        <v>142</v>
      </c>
      <c r="B1055" s="227" t="s">
        <v>61</v>
      </c>
      <c r="C1055" s="227" t="s">
        <v>96</v>
      </c>
      <c r="D1055" s="229">
        <v>100</v>
      </c>
      <c r="E1055" s="231">
        <v>7.7885414099999996E-3</v>
      </c>
      <c r="F1055" s="231">
        <v>1.0741895600000001E-3</v>
      </c>
      <c r="G1055" s="231">
        <v>1.4719905299999999E-3</v>
      </c>
      <c r="H1055" s="231">
        <v>5.2423608899999996E-3</v>
      </c>
    </row>
    <row r="1056" spans="1:8">
      <c r="A1056" s="227" t="s">
        <v>142</v>
      </c>
      <c r="B1056" s="227" t="s">
        <v>62</v>
      </c>
      <c r="C1056" s="227" t="s">
        <v>96</v>
      </c>
      <c r="D1056" s="229">
        <v>310</v>
      </c>
      <c r="E1056" s="231">
        <v>6.5973713399999998E-3</v>
      </c>
      <c r="F1056" s="231">
        <v>7.2028052999999995E-4</v>
      </c>
      <c r="G1056" s="231">
        <v>1.41823454E-3</v>
      </c>
      <c r="H1056" s="231">
        <v>4.4588557899999997E-3</v>
      </c>
    </row>
    <row r="1057" spans="1:8">
      <c r="A1057" s="227" t="s">
        <v>142</v>
      </c>
      <c r="B1057" s="227" t="s">
        <v>57</v>
      </c>
      <c r="C1057" s="227" t="s">
        <v>97</v>
      </c>
      <c r="D1057" s="229">
        <v>744</v>
      </c>
      <c r="E1057" s="231">
        <v>7.3576106499999997E-3</v>
      </c>
      <c r="F1057" s="231">
        <v>8.5982588999999996E-4</v>
      </c>
      <c r="G1057" s="231">
        <v>2.39363962E-3</v>
      </c>
      <c r="H1057" s="231">
        <v>4.1041446499999997E-3</v>
      </c>
    </row>
    <row r="1058" spans="1:8">
      <c r="A1058" s="227" t="s">
        <v>142</v>
      </c>
      <c r="B1058" s="227" t="s">
        <v>59</v>
      </c>
      <c r="C1058" s="227" t="s">
        <v>97</v>
      </c>
      <c r="D1058" s="229">
        <v>288</v>
      </c>
      <c r="E1058" s="231">
        <v>6.7524270899999997E-3</v>
      </c>
      <c r="F1058" s="231">
        <v>7.4291066000000002E-4</v>
      </c>
      <c r="G1058" s="231">
        <v>2.15518881E-3</v>
      </c>
      <c r="H1058" s="231">
        <v>3.85432718E-3</v>
      </c>
    </row>
    <row r="1059" spans="1:8">
      <c r="A1059" s="227" t="s">
        <v>142</v>
      </c>
      <c r="B1059" s="227" t="s">
        <v>60</v>
      </c>
      <c r="C1059" s="227" t="s">
        <v>97</v>
      </c>
      <c r="D1059" s="229">
        <v>187</v>
      </c>
      <c r="E1059" s="231">
        <v>6.7753513200000002E-3</v>
      </c>
      <c r="F1059" s="231">
        <v>9.7345983999999998E-4</v>
      </c>
      <c r="G1059" s="231">
        <v>2.1542010699999998E-3</v>
      </c>
      <c r="H1059" s="231">
        <v>3.6476898999999998E-3</v>
      </c>
    </row>
    <row r="1060" spans="1:8">
      <c r="A1060" s="227" t="s">
        <v>142</v>
      </c>
      <c r="B1060" s="227" t="s">
        <v>61</v>
      </c>
      <c r="C1060" s="227" t="s">
        <v>97</v>
      </c>
      <c r="D1060" s="229">
        <v>82</v>
      </c>
      <c r="E1060" s="231">
        <v>8.4967816300000002E-3</v>
      </c>
      <c r="F1060" s="231">
        <v>9.5288478000000001E-4</v>
      </c>
      <c r="G1060" s="231">
        <v>2.7399500900000002E-3</v>
      </c>
      <c r="H1060" s="231">
        <v>4.8039462399999998E-3</v>
      </c>
    </row>
    <row r="1061" spans="1:8">
      <c r="A1061" s="227" t="s">
        <v>142</v>
      </c>
      <c r="B1061" s="227" t="s">
        <v>62</v>
      </c>
      <c r="C1061" s="227" t="s">
        <v>97</v>
      </c>
      <c r="D1061" s="229">
        <v>187</v>
      </c>
      <c r="E1061" s="231">
        <v>8.3723878800000002E-3</v>
      </c>
      <c r="F1061" s="231">
        <v>8.8544733999999998E-4</v>
      </c>
      <c r="G1061" s="231">
        <v>2.8484598499999999E-3</v>
      </c>
      <c r="H1061" s="231">
        <v>4.6384801499999998E-3</v>
      </c>
    </row>
    <row r="1062" spans="1:8">
      <c r="A1062" s="227" t="s">
        <v>142</v>
      </c>
      <c r="B1062" s="227" t="s">
        <v>57</v>
      </c>
      <c r="C1062" s="227" t="s">
        <v>98</v>
      </c>
      <c r="D1062" s="229">
        <v>586</v>
      </c>
      <c r="E1062" s="231">
        <v>6.3831015999999997E-3</v>
      </c>
      <c r="F1062" s="231">
        <v>3.5763076E-4</v>
      </c>
      <c r="G1062" s="231">
        <v>1.4872880400000001E-3</v>
      </c>
      <c r="H1062" s="231">
        <v>4.5266477900000003E-3</v>
      </c>
    </row>
    <row r="1063" spans="1:8">
      <c r="A1063" s="227" t="s">
        <v>142</v>
      </c>
      <c r="B1063" s="227" t="s">
        <v>59</v>
      </c>
      <c r="C1063" s="227" t="s">
        <v>98</v>
      </c>
      <c r="D1063" s="229">
        <v>245</v>
      </c>
      <c r="E1063" s="231">
        <v>6.1804608199999998E-3</v>
      </c>
      <c r="F1063" s="231">
        <v>3.7580288000000001E-4</v>
      </c>
      <c r="G1063" s="231">
        <v>1.32468796E-3</v>
      </c>
      <c r="H1063" s="231">
        <v>4.4683954599999999E-3</v>
      </c>
    </row>
    <row r="1064" spans="1:8">
      <c r="A1064" s="227" t="s">
        <v>142</v>
      </c>
      <c r="B1064" s="227" t="s">
        <v>60</v>
      </c>
      <c r="C1064" s="227" t="s">
        <v>98</v>
      </c>
      <c r="D1064" s="229">
        <v>165</v>
      </c>
      <c r="E1064" s="231">
        <v>6.4496349999999996E-3</v>
      </c>
      <c r="F1064" s="231">
        <v>3.9737631000000002E-4</v>
      </c>
      <c r="G1064" s="231">
        <v>1.4219273799999999E-3</v>
      </c>
      <c r="H1064" s="231">
        <v>4.6187568000000002E-3</v>
      </c>
    </row>
    <row r="1065" spans="1:8">
      <c r="A1065" s="227" t="s">
        <v>142</v>
      </c>
      <c r="B1065" s="227" t="s">
        <v>61</v>
      </c>
      <c r="C1065" s="227" t="s">
        <v>98</v>
      </c>
      <c r="D1065" s="229">
        <v>47</v>
      </c>
      <c r="E1065" s="231">
        <v>7.39878818E-3</v>
      </c>
      <c r="F1065" s="231">
        <v>5.1787801999999996E-4</v>
      </c>
      <c r="G1065" s="231">
        <v>2.0468871099999998E-3</v>
      </c>
      <c r="H1065" s="231">
        <v>4.8234335499999998E-3</v>
      </c>
    </row>
    <row r="1066" spans="1:8">
      <c r="A1066" s="227" t="s">
        <v>142</v>
      </c>
      <c r="B1066" s="227" t="s">
        <v>62</v>
      </c>
      <c r="C1066" s="227" t="s">
        <v>98</v>
      </c>
      <c r="D1066" s="229">
        <v>129</v>
      </c>
      <c r="E1066" s="231">
        <v>6.3128048000000003E-3</v>
      </c>
      <c r="F1066" s="231">
        <v>2.1389582999999999E-4</v>
      </c>
      <c r="G1066" s="231">
        <v>1.67581804E-3</v>
      </c>
      <c r="H1066" s="231">
        <v>4.4113369499999998E-3</v>
      </c>
    </row>
    <row r="1067" spans="1:8">
      <c r="A1067" s="227" t="s">
        <v>142</v>
      </c>
      <c r="B1067" s="227" t="s">
        <v>57</v>
      </c>
      <c r="C1067" s="227" t="s">
        <v>99</v>
      </c>
      <c r="D1067" s="229">
        <v>1760</v>
      </c>
      <c r="E1067" s="231">
        <v>5.9032773299999997E-3</v>
      </c>
      <c r="F1067" s="231">
        <v>1.03514943E-3</v>
      </c>
      <c r="G1067" s="231">
        <v>8.7091594999999999E-4</v>
      </c>
      <c r="H1067" s="231">
        <v>3.9972114499999996E-3</v>
      </c>
    </row>
    <row r="1068" spans="1:8">
      <c r="A1068" s="227" t="s">
        <v>142</v>
      </c>
      <c r="B1068" s="227" t="s">
        <v>59</v>
      </c>
      <c r="C1068" s="227" t="s">
        <v>99</v>
      </c>
      <c r="D1068" s="229">
        <v>709</v>
      </c>
      <c r="E1068" s="231">
        <v>5.5291259499999999E-3</v>
      </c>
      <c r="F1068" s="231">
        <v>9.4670677999999999E-4</v>
      </c>
      <c r="G1068" s="231">
        <v>7.4684586999999999E-4</v>
      </c>
      <c r="H1068" s="231">
        <v>3.83557281E-3</v>
      </c>
    </row>
    <row r="1069" spans="1:8">
      <c r="A1069" s="227" t="s">
        <v>142</v>
      </c>
      <c r="B1069" s="227" t="s">
        <v>60</v>
      </c>
      <c r="C1069" s="227" t="s">
        <v>99</v>
      </c>
      <c r="D1069" s="229">
        <v>398</v>
      </c>
      <c r="E1069" s="231">
        <v>5.8248997400000002E-3</v>
      </c>
      <c r="F1069" s="231">
        <v>1.13201979E-3</v>
      </c>
      <c r="G1069" s="231">
        <v>9.0199235999999998E-4</v>
      </c>
      <c r="H1069" s="231">
        <v>3.7908870599999999E-3</v>
      </c>
    </row>
    <row r="1070" spans="1:8">
      <c r="A1070" s="227" t="s">
        <v>142</v>
      </c>
      <c r="B1070" s="227" t="s">
        <v>61</v>
      </c>
      <c r="C1070" s="227" t="s">
        <v>99</v>
      </c>
      <c r="D1070" s="229">
        <v>134</v>
      </c>
      <c r="E1070" s="231">
        <v>7.1418944300000002E-3</v>
      </c>
      <c r="F1070" s="231">
        <v>1.3624582899999999E-3</v>
      </c>
      <c r="G1070" s="231">
        <v>9.9476550000000006E-4</v>
      </c>
      <c r="H1070" s="231">
        <v>4.7846701599999998E-3</v>
      </c>
    </row>
    <row r="1071" spans="1:8">
      <c r="A1071" s="227" t="s">
        <v>142</v>
      </c>
      <c r="B1071" s="227" t="s">
        <v>62</v>
      </c>
      <c r="C1071" s="227" t="s">
        <v>99</v>
      </c>
      <c r="D1071" s="229">
        <v>519</v>
      </c>
      <c r="E1071" s="231">
        <v>6.1547087900000004E-3</v>
      </c>
      <c r="F1071" s="231">
        <v>9.9717649E-4</v>
      </c>
      <c r="G1071" s="231">
        <v>9.8459886999999993E-4</v>
      </c>
      <c r="H1071" s="231">
        <v>4.1729329199999996E-3</v>
      </c>
    </row>
    <row r="1072" spans="1:8">
      <c r="A1072" s="227" t="s">
        <v>142</v>
      </c>
      <c r="B1072" s="227" t="s">
        <v>57</v>
      </c>
      <c r="C1072" s="227" t="s">
        <v>100</v>
      </c>
      <c r="D1072" s="229">
        <v>1336</v>
      </c>
      <c r="E1072" s="231">
        <v>7.0736042799999996E-3</v>
      </c>
      <c r="F1072" s="231">
        <v>1.1682622000000001E-3</v>
      </c>
      <c r="G1072" s="231">
        <v>1.28013048E-3</v>
      </c>
      <c r="H1072" s="231">
        <v>4.62521115E-3</v>
      </c>
    </row>
    <row r="1073" spans="1:8">
      <c r="A1073" s="227" t="s">
        <v>142</v>
      </c>
      <c r="B1073" s="227" t="s">
        <v>59</v>
      </c>
      <c r="C1073" s="227" t="s">
        <v>100</v>
      </c>
      <c r="D1073" s="229">
        <v>564</v>
      </c>
      <c r="E1073" s="231">
        <v>6.4619038199999999E-3</v>
      </c>
      <c r="F1073" s="231">
        <v>9.7376109000000004E-4</v>
      </c>
      <c r="G1073" s="231">
        <v>1.19284764E-3</v>
      </c>
      <c r="H1073" s="231">
        <v>4.29529461E-3</v>
      </c>
    </row>
    <row r="1074" spans="1:8">
      <c r="A1074" s="227" t="s">
        <v>142</v>
      </c>
      <c r="B1074" s="227" t="s">
        <v>60</v>
      </c>
      <c r="C1074" s="227" t="s">
        <v>100</v>
      </c>
      <c r="D1074" s="229">
        <v>384</v>
      </c>
      <c r="E1074" s="231">
        <v>7.1561231599999997E-3</v>
      </c>
      <c r="F1074" s="231">
        <v>1.2620560999999999E-3</v>
      </c>
      <c r="G1074" s="231">
        <v>1.1895674400000001E-3</v>
      </c>
      <c r="H1074" s="231">
        <v>4.7044991900000001E-3</v>
      </c>
    </row>
    <row r="1075" spans="1:8">
      <c r="A1075" s="227" t="s">
        <v>142</v>
      </c>
      <c r="B1075" s="227" t="s">
        <v>61</v>
      </c>
      <c r="C1075" s="227" t="s">
        <v>100</v>
      </c>
      <c r="D1075" s="229">
        <v>65</v>
      </c>
      <c r="E1075" s="231">
        <v>8.4111464799999994E-3</v>
      </c>
      <c r="F1075" s="231">
        <v>1.61965789E-3</v>
      </c>
      <c r="G1075" s="231">
        <v>1.2448359300000001E-3</v>
      </c>
      <c r="H1075" s="231">
        <v>5.5466521500000003E-3</v>
      </c>
    </row>
    <row r="1076" spans="1:8">
      <c r="A1076" s="227" t="s">
        <v>142</v>
      </c>
      <c r="B1076" s="227" t="s">
        <v>62</v>
      </c>
      <c r="C1076" s="227" t="s">
        <v>100</v>
      </c>
      <c r="D1076" s="229">
        <v>323</v>
      </c>
      <c r="E1076" s="231">
        <v>7.7744450600000002E-3</v>
      </c>
      <c r="F1076" s="231">
        <v>1.3055409999999999E-3</v>
      </c>
      <c r="G1076" s="231">
        <v>1.5473065699999999E-3</v>
      </c>
      <c r="H1076" s="231">
        <v>4.9215970700000004E-3</v>
      </c>
    </row>
    <row r="1077" spans="1:8">
      <c r="A1077" s="227" t="s">
        <v>142</v>
      </c>
      <c r="B1077" s="227" t="s">
        <v>57</v>
      </c>
      <c r="C1077" s="227" t="s">
        <v>101</v>
      </c>
      <c r="D1077" s="229">
        <v>750</v>
      </c>
      <c r="E1077" s="231">
        <v>7.3906016200000002E-3</v>
      </c>
      <c r="F1077" s="231">
        <v>7.5341025000000002E-4</v>
      </c>
      <c r="G1077" s="231">
        <v>2.3340121099999999E-3</v>
      </c>
      <c r="H1077" s="231">
        <v>4.3031787599999999E-3</v>
      </c>
    </row>
    <row r="1078" spans="1:8">
      <c r="A1078" s="227" t="s">
        <v>142</v>
      </c>
      <c r="B1078" s="227" t="s">
        <v>59</v>
      </c>
      <c r="C1078" s="227" t="s">
        <v>101</v>
      </c>
      <c r="D1078" s="229">
        <v>291</v>
      </c>
      <c r="E1078" s="231">
        <v>6.8812442099999999E-3</v>
      </c>
      <c r="F1078" s="231">
        <v>6.9368852000000001E-4</v>
      </c>
      <c r="G1078" s="231">
        <v>2.0296787099999998E-3</v>
      </c>
      <c r="H1078" s="231">
        <v>4.1578764700000003E-3</v>
      </c>
    </row>
    <row r="1079" spans="1:8">
      <c r="A1079" s="227" t="s">
        <v>142</v>
      </c>
      <c r="B1079" s="227" t="s">
        <v>60</v>
      </c>
      <c r="C1079" s="227" t="s">
        <v>101</v>
      </c>
      <c r="D1079" s="229">
        <v>182</v>
      </c>
      <c r="E1079" s="231">
        <v>7.3300771000000004E-3</v>
      </c>
      <c r="F1079" s="231">
        <v>7.8729117000000005E-4</v>
      </c>
      <c r="G1079" s="231">
        <v>2.29929767E-3</v>
      </c>
      <c r="H1079" s="231">
        <v>4.2434877700000002E-3</v>
      </c>
    </row>
    <row r="1080" spans="1:8">
      <c r="A1080" s="227" t="s">
        <v>142</v>
      </c>
      <c r="B1080" s="227" t="s">
        <v>61</v>
      </c>
      <c r="C1080" s="227" t="s">
        <v>101</v>
      </c>
      <c r="D1080" s="229">
        <v>53</v>
      </c>
      <c r="E1080" s="231">
        <v>8.3307125700000009E-3</v>
      </c>
      <c r="F1080" s="231">
        <v>7.8266923E-4</v>
      </c>
      <c r="G1080" s="231">
        <v>3.09704731E-3</v>
      </c>
      <c r="H1080" s="231">
        <v>4.4509955599999996E-3</v>
      </c>
    </row>
    <row r="1081" spans="1:8">
      <c r="A1081" s="227" t="s">
        <v>142</v>
      </c>
      <c r="B1081" s="227" t="s">
        <v>62</v>
      </c>
      <c r="C1081" s="227" t="s">
        <v>101</v>
      </c>
      <c r="D1081" s="229">
        <v>224</v>
      </c>
      <c r="E1081" s="231">
        <v>7.8790506900000001E-3</v>
      </c>
      <c r="F1081" s="231">
        <v>7.9654404999999996E-4</v>
      </c>
      <c r="G1081" s="231">
        <v>2.5770397E-3</v>
      </c>
      <c r="H1081" s="231">
        <v>4.5054664199999997E-3</v>
      </c>
    </row>
    <row r="1082" spans="1:8">
      <c r="A1082" s="227" t="s">
        <v>142</v>
      </c>
      <c r="B1082" s="227" t="s">
        <v>57</v>
      </c>
      <c r="C1082" s="227" t="s">
        <v>102</v>
      </c>
      <c r="D1082" s="229">
        <v>1233</v>
      </c>
      <c r="E1082" s="231">
        <v>6.0903939300000001E-3</v>
      </c>
      <c r="F1082" s="231">
        <v>8.4625887999999997E-4</v>
      </c>
      <c r="G1082" s="231">
        <v>8.9420728000000002E-4</v>
      </c>
      <c r="H1082" s="231">
        <v>4.3499272899999997E-3</v>
      </c>
    </row>
    <row r="1083" spans="1:8">
      <c r="A1083" s="227" t="s">
        <v>142</v>
      </c>
      <c r="B1083" s="227" t="s">
        <v>59</v>
      </c>
      <c r="C1083" s="227" t="s">
        <v>102</v>
      </c>
      <c r="D1083" s="229">
        <v>551</v>
      </c>
      <c r="E1083" s="231">
        <v>5.6635449999999999E-3</v>
      </c>
      <c r="F1083" s="231">
        <v>6.8734430999999995E-4</v>
      </c>
      <c r="G1083" s="231">
        <v>8.2413264999999999E-4</v>
      </c>
      <c r="H1083" s="231">
        <v>4.1520675500000001E-3</v>
      </c>
    </row>
    <row r="1084" spans="1:8">
      <c r="A1084" s="227" t="s">
        <v>142</v>
      </c>
      <c r="B1084" s="227" t="s">
        <v>60</v>
      </c>
      <c r="C1084" s="227" t="s">
        <v>102</v>
      </c>
      <c r="D1084" s="229">
        <v>296</v>
      </c>
      <c r="E1084" s="231">
        <v>5.8566767500000004E-3</v>
      </c>
      <c r="F1084" s="231">
        <v>9.2780257000000003E-4</v>
      </c>
      <c r="G1084" s="231">
        <v>8.434995E-4</v>
      </c>
      <c r="H1084" s="231">
        <v>4.0853741900000002E-3</v>
      </c>
    </row>
    <row r="1085" spans="1:8">
      <c r="A1085" s="227" t="s">
        <v>142</v>
      </c>
      <c r="B1085" s="227" t="s">
        <v>61</v>
      </c>
      <c r="C1085" s="227" t="s">
        <v>102</v>
      </c>
      <c r="D1085" s="229">
        <v>60</v>
      </c>
      <c r="E1085" s="231">
        <v>6.8695985299999998E-3</v>
      </c>
      <c r="F1085" s="231">
        <v>1.0121525299999999E-3</v>
      </c>
      <c r="G1085" s="231">
        <v>1.2361109E-3</v>
      </c>
      <c r="H1085" s="231">
        <v>4.6213346400000004E-3</v>
      </c>
    </row>
    <row r="1086" spans="1:8">
      <c r="A1086" s="227" t="s">
        <v>142</v>
      </c>
      <c r="B1086" s="227" t="s">
        <v>62</v>
      </c>
      <c r="C1086" s="227" t="s">
        <v>102</v>
      </c>
      <c r="D1086" s="229">
        <v>326</v>
      </c>
      <c r="E1086" s="231">
        <v>6.8806447700000004E-3</v>
      </c>
      <c r="F1086" s="231">
        <v>1.0102815099999999E-3</v>
      </c>
      <c r="G1086" s="231">
        <v>9.9576066999999997E-4</v>
      </c>
      <c r="H1086" s="231">
        <v>4.87460211E-3</v>
      </c>
    </row>
    <row r="1087" spans="1:8">
      <c r="A1087" s="227" t="s">
        <v>142</v>
      </c>
      <c r="B1087" s="227" t="s">
        <v>57</v>
      </c>
      <c r="C1087" s="227" t="s">
        <v>103</v>
      </c>
      <c r="D1087" s="229">
        <v>1470</v>
      </c>
      <c r="E1087" s="231">
        <v>4.4058797100000003E-3</v>
      </c>
      <c r="F1087" s="231">
        <v>7.1329341999999999E-4</v>
      </c>
      <c r="G1087" s="231">
        <v>6.5591119000000002E-4</v>
      </c>
      <c r="H1087" s="231">
        <v>3.0366746200000002E-3</v>
      </c>
    </row>
    <row r="1088" spans="1:8">
      <c r="A1088" s="227" t="s">
        <v>142</v>
      </c>
      <c r="B1088" s="227" t="s">
        <v>59</v>
      </c>
      <c r="C1088" s="227" t="s">
        <v>103</v>
      </c>
      <c r="D1088" s="229">
        <v>661</v>
      </c>
      <c r="E1088" s="231">
        <v>4.1121404600000001E-3</v>
      </c>
      <c r="F1088" s="231">
        <v>6.3685399E-4</v>
      </c>
      <c r="G1088" s="231">
        <v>6.0190413999999999E-4</v>
      </c>
      <c r="H1088" s="231">
        <v>2.8733818400000001E-3</v>
      </c>
    </row>
    <row r="1089" spans="1:8">
      <c r="A1089" s="227" t="s">
        <v>142</v>
      </c>
      <c r="B1089" s="227" t="s">
        <v>60</v>
      </c>
      <c r="C1089" s="227" t="s">
        <v>103</v>
      </c>
      <c r="D1089" s="229">
        <v>335</v>
      </c>
      <c r="E1089" s="231">
        <v>4.4030539300000003E-3</v>
      </c>
      <c r="F1089" s="231">
        <v>7.4222614E-4</v>
      </c>
      <c r="G1089" s="231">
        <v>6.7799864999999997E-4</v>
      </c>
      <c r="H1089" s="231">
        <v>2.9828286800000002E-3</v>
      </c>
    </row>
    <row r="1090" spans="1:8">
      <c r="A1090" s="227" t="s">
        <v>142</v>
      </c>
      <c r="B1090" s="227" t="s">
        <v>61</v>
      </c>
      <c r="C1090" s="227" t="s">
        <v>103</v>
      </c>
      <c r="D1090" s="229">
        <v>96</v>
      </c>
      <c r="E1090" s="231">
        <v>5.74158446E-3</v>
      </c>
      <c r="F1090" s="231">
        <v>1.2861687600000001E-3</v>
      </c>
      <c r="G1090" s="231">
        <v>7.1614555000000003E-4</v>
      </c>
      <c r="H1090" s="231">
        <v>3.7392696200000001E-3</v>
      </c>
    </row>
    <row r="1091" spans="1:8">
      <c r="A1091" s="227" t="s">
        <v>142</v>
      </c>
      <c r="B1091" s="227" t="s">
        <v>62</v>
      </c>
      <c r="C1091" s="227" t="s">
        <v>103</v>
      </c>
      <c r="D1091" s="229">
        <v>378</v>
      </c>
      <c r="E1091" s="231">
        <v>4.5828125599999998E-3</v>
      </c>
      <c r="F1091" s="231">
        <v>6.7582771999999999E-4</v>
      </c>
      <c r="G1091" s="231">
        <v>7.1547962E-4</v>
      </c>
      <c r="H1091" s="231">
        <v>3.1915047699999999E-3</v>
      </c>
    </row>
    <row r="1092" spans="1:8">
      <c r="A1092" s="227" t="s">
        <v>142</v>
      </c>
      <c r="B1092" s="227" t="s">
        <v>57</v>
      </c>
      <c r="C1092" s="227" t="s">
        <v>104</v>
      </c>
      <c r="D1092" s="229">
        <v>533</v>
      </c>
      <c r="E1092" s="231">
        <v>7.3947473399999996E-3</v>
      </c>
      <c r="F1092" s="231">
        <v>9.0768512000000004E-4</v>
      </c>
      <c r="G1092" s="231">
        <v>1.8535236700000001E-3</v>
      </c>
      <c r="H1092" s="231">
        <v>4.6335380800000001E-3</v>
      </c>
    </row>
    <row r="1093" spans="1:8">
      <c r="A1093" s="227" t="s">
        <v>142</v>
      </c>
      <c r="B1093" s="227" t="s">
        <v>59</v>
      </c>
      <c r="C1093" s="227" t="s">
        <v>104</v>
      </c>
      <c r="D1093" s="229">
        <v>163</v>
      </c>
      <c r="E1093" s="231">
        <v>6.2607927399999999E-3</v>
      </c>
      <c r="F1093" s="231">
        <v>6.8563938000000004E-4</v>
      </c>
      <c r="G1093" s="231">
        <v>1.6402519900000001E-3</v>
      </c>
      <c r="H1093" s="231">
        <v>3.9349009099999997E-3</v>
      </c>
    </row>
    <row r="1094" spans="1:8">
      <c r="A1094" s="227" t="s">
        <v>142</v>
      </c>
      <c r="B1094" s="227" t="s">
        <v>60</v>
      </c>
      <c r="C1094" s="227" t="s">
        <v>104</v>
      </c>
      <c r="D1094" s="229">
        <v>102</v>
      </c>
      <c r="E1094" s="231">
        <v>7.5282541300000002E-3</v>
      </c>
      <c r="F1094" s="231">
        <v>9.8833490000000009E-4</v>
      </c>
      <c r="G1094" s="231">
        <v>1.8440220899999999E-3</v>
      </c>
      <c r="H1094" s="231">
        <v>4.6958966199999999E-3</v>
      </c>
    </row>
    <row r="1095" spans="1:8">
      <c r="A1095" s="227" t="s">
        <v>142</v>
      </c>
      <c r="B1095" s="227" t="s">
        <v>61</v>
      </c>
      <c r="C1095" s="227" t="s">
        <v>104</v>
      </c>
      <c r="D1095" s="229">
        <v>32</v>
      </c>
      <c r="E1095" s="231">
        <v>7.26924166E-3</v>
      </c>
      <c r="F1095" s="231">
        <v>9.3026599000000005E-4</v>
      </c>
      <c r="G1095" s="231">
        <v>1.6825807599999999E-3</v>
      </c>
      <c r="H1095" s="231">
        <v>4.6563945000000001E-3</v>
      </c>
    </row>
    <row r="1096" spans="1:8">
      <c r="A1096" s="227" t="s">
        <v>142</v>
      </c>
      <c r="B1096" s="227" t="s">
        <v>62</v>
      </c>
      <c r="C1096" s="227" t="s">
        <v>104</v>
      </c>
      <c r="D1096" s="229">
        <v>236</v>
      </c>
      <c r="E1096" s="231">
        <v>8.1372604200000004E-3</v>
      </c>
      <c r="F1096" s="231">
        <v>1.02312829E-3</v>
      </c>
      <c r="G1096" s="231">
        <v>2.0281110299999999E-3</v>
      </c>
      <c r="H1096" s="231">
        <v>5.0860206200000002E-3</v>
      </c>
    </row>
    <row r="1097" spans="1:8">
      <c r="A1097" s="227" t="s">
        <v>142</v>
      </c>
      <c r="B1097" s="227" t="s">
        <v>57</v>
      </c>
      <c r="C1097" s="227" t="s">
        <v>105</v>
      </c>
      <c r="D1097" s="229">
        <v>3555</v>
      </c>
      <c r="E1097" s="231">
        <v>5.0058860999999998E-3</v>
      </c>
      <c r="F1097" s="231">
        <v>1.0858595300000001E-3</v>
      </c>
      <c r="G1097" s="231">
        <v>8.5661471999999995E-4</v>
      </c>
      <c r="H1097" s="231">
        <v>3.0634113600000001E-3</v>
      </c>
    </row>
    <row r="1098" spans="1:8">
      <c r="A1098" s="227" t="s">
        <v>142</v>
      </c>
      <c r="B1098" s="227" t="s">
        <v>59</v>
      </c>
      <c r="C1098" s="227" t="s">
        <v>105</v>
      </c>
      <c r="D1098" s="229">
        <v>1905</v>
      </c>
      <c r="E1098" s="231">
        <v>4.8660503599999997E-3</v>
      </c>
      <c r="F1098" s="231">
        <v>1.01280719E-3</v>
      </c>
      <c r="G1098" s="231">
        <v>8.1606007000000001E-4</v>
      </c>
      <c r="H1098" s="231">
        <v>3.03718261E-3</v>
      </c>
    </row>
    <row r="1099" spans="1:8">
      <c r="A1099" s="227" t="s">
        <v>142</v>
      </c>
      <c r="B1099" s="227" t="s">
        <v>60</v>
      </c>
      <c r="C1099" s="227" t="s">
        <v>105</v>
      </c>
      <c r="D1099" s="229">
        <v>783</v>
      </c>
      <c r="E1099" s="231">
        <v>4.9482933599999997E-3</v>
      </c>
      <c r="F1099" s="231">
        <v>1.1656849299999999E-3</v>
      </c>
      <c r="G1099" s="231">
        <v>8.4765657000000002E-4</v>
      </c>
      <c r="H1099" s="231">
        <v>2.9349514E-3</v>
      </c>
    </row>
    <row r="1100" spans="1:8">
      <c r="A1100" s="227" t="s">
        <v>142</v>
      </c>
      <c r="B1100" s="227" t="s">
        <v>61</v>
      </c>
      <c r="C1100" s="227" t="s">
        <v>105</v>
      </c>
      <c r="D1100" s="229">
        <v>124</v>
      </c>
      <c r="E1100" s="231">
        <v>5.5747832099999999E-3</v>
      </c>
      <c r="F1100" s="231">
        <v>1.48372137E-3</v>
      </c>
      <c r="G1100" s="231">
        <v>8.9568372000000003E-4</v>
      </c>
      <c r="H1100" s="231">
        <v>3.1953775899999999E-3</v>
      </c>
    </row>
    <row r="1101" spans="1:8">
      <c r="A1101" s="227" t="s">
        <v>142</v>
      </c>
      <c r="B1101" s="227" t="s">
        <v>62</v>
      </c>
      <c r="C1101" s="227" t="s">
        <v>105</v>
      </c>
      <c r="D1101" s="229">
        <v>743</v>
      </c>
      <c r="E1101" s="231">
        <v>5.3301646400000001E-3</v>
      </c>
      <c r="F1101" s="231">
        <v>1.12263821E-3</v>
      </c>
      <c r="G1101" s="231">
        <v>9.6351415999999996E-4</v>
      </c>
      <c r="H1101" s="231">
        <v>3.2440117600000002E-3</v>
      </c>
    </row>
    <row r="1102" spans="1:8">
      <c r="A1102" s="227" t="s">
        <v>142</v>
      </c>
      <c r="B1102" s="227" t="s">
        <v>57</v>
      </c>
      <c r="C1102" s="227" t="s">
        <v>106</v>
      </c>
      <c r="D1102" s="229">
        <v>980</v>
      </c>
      <c r="E1102" s="231">
        <v>6.59872189E-3</v>
      </c>
      <c r="F1102" s="231">
        <v>8.5689459999999996E-4</v>
      </c>
      <c r="G1102" s="231">
        <v>1.7894579E-3</v>
      </c>
      <c r="H1102" s="231">
        <v>3.9523689000000002E-3</v>
      </c>
    </row>
    <row r="1103" spans="1:8">
      <c r="A1103" s="227" t="s">
        <v>142</v>
      </c>
      <c r="B1103" s="227" t="s">
        <v>59</v>
      </c>
      <c r="C1103" s="227" t="s">
        <v>106</v>
      </c>
      <c r="D1103" s="229">
        <v>469</v>
      </c>
      <c r="E1103" s="231">
        <v>6.1288545000000002E-3</v>
      </c>
      <c r="F1103" s="231">
        <v>7.4037033000000005E-4</v>
      </c>
      <c r="G1103" s="231">
        <v>1.7385293299999999E-3</v>
      </c>
      <c r="H1103" s="231">
        <v>3.6499543499999999E-3</v>
      </c>
    </row>
    <row r="1104" spans="1:8">
      <c r="A1104" s="227" t="s">
        <v>142</v>
      </c>
      <c r="B1104" s="227" t="s">
        <v>60</v>
      </c>
      <c r="C1104" s="227" t="s">
        <v>106</v>
      </c>
      <c r="D1104" s="229">
        <v>177</v>
      </c>
      <c r="E1104" s="231">
        <v>6.4995289499999997E-3</v>
      </c>
      <c r="F1104" s="231">
        <v>9.6345969999999997E-4</v>
      </c>
      <c r="G1104" s="231">
        <v>1.62050091E-3</v>
      </c>
      <c r="H1104" s="231">
        <v>3.9155678500000001E-3</v>
      </c>
    </row>
    <row r="1105" spans="1:8">
      <c r="A1105" s="227" t="s">
        <v>142</v>
      </c>
      <c r="B1105" s="227" t="s">
        <v>61</v>
      </c>
      <c r="C1105" s="227" t="s">
        <v>106</v>
      </c>
      <c r="D1105" s="229">
        <v>82</v>
      </c>
      <c r="E1105" s="231">
        <v>7.9727018600000005E-3</v>
      </c>
      <c r="F1105" s="231">
        <v>1.1490794299999999E-3</v>
      </c>
      <c r="G1105" s="231">
        <v>2.2319611300000001E-3</v>
      </c>
      <c r="H1105" s="231">
        <v>4.5916607399999997E-3</v>
      </c>
    </row>
    <row r="1106" spans="1:8">
      <c r="A1106" s="227" t="s">
        <v>142</v>
      </c>
      <c r="B1106" s="227" t="s">
        <v>62</v>
      </c>
      <c r="C1106" s="227" t="s">
        <v>106</v>
      </c>
      <c r="D1106" s="229">
        <v>252</v>
      </c>
      <c r="E1106" s="231">
        <v>7.0957798300000001E-3</v>
      </c>
      <c r="F1106" s="231">
        <v>9.0383388999999996E-4</v>
      </c>
      <c r="G1106" s="231">
        <v>1.8589246399999999E-3</v>
      </c>
      <c r="H1106" s="231">
        <v>4.3330207900000002E-3</v>
      </c>
    </row>
    <row r="1107" spans="1:8">
      <c r="A1107" s="227" t="s">
        <v>142</v>
      </c>
      <c r="B1107" s="227" t="s">
        <v>57</v>
      </c>
      <c r="C1107" s="227" t="s">
        <v>107</v>
      </c>
      <c r="D1107" s="229">
        <v>2807</v>
      </c>
      <c r="E1107" s="231">
        <v>5.4433234899999997E-3</v>
      </c>
      <c r="F1107" s="231">
        <v>8.4337330000000001E-4</v>
      </c>
      <c r="G1107" s="231">
        <v>9.8993976000000001E-4</v>
      </c>
      <c r="H1107" s="231">
        <v>3.6100099500000001E-3</v>
      </c>
    </row>
    <row r="1108" spans="1:8">
      <c r="A1108" s="227" t="s">
        <v>142</v>
      </c>
      <c r="B1108" s="227" t="s">
        <v>59</v>
      </c>
      <c r="C1108" s="227" t="s">
        <v>107</v>
      </c>
      <c r="D1108" s="229">
        <v>1208</v>
      </c>
      <c r="E1108" s="231">
        <v>4.9686788499999999E-3</v>
      </c>
      <c r="F1108" s="231">
        <v>7.5096362000000002E-4</v>
      </c>
      <c r="G1108" s="231">
        <v>8.9395326999999996E-4</v>
      </c>
      <c r="H1108" s="231">
        <v>3.32376148E-3</v>
      </c>
    </row>
    <row r="1109" spans="1:8">
      <c r="A1109" s="227" t="s">
        <v>142</v>
      </c>
      <c r="B1109" s="227" t="s">
        <v>60</v>
      </c>
      <c r="C1109" s="227" t="s">
        <v>107</v>
      </c>
      <c r="D1109" s="229">
        <v>621</v>
      </c>
      <c r="E1109" s="231">
        <v>5.1843462500000001E-3</v>
      </c>
      <c r="F1109" s="231">
        <v>8.6518510000000001E-4</v>
      </c>
      <c r="G1109" s="231">
        <v>1.00960941E-3</v>
      </c>
      <c r="H1109" s="231">
        <v>3.3095512700000002E-3</v>
      </c>
    </row>
    <row r="1110" spans="1:8">
      <c r="A1110" s="227" t="s">
        <v>142</v>
      </c>
      <c r="B1110" s="227" t="s">
        <v>61</v>
      </c>
      <c r="C1110" s="227" t="s">
        <v>107</v>
      </c>
      <c r="D1110" s="229">
        <v>131</v>
      </c>
      <c r="E1110" s="231">
        <v>6.4013462400000004E-3</v>
      </c>
      <c r="F1110" s="231">
        <v>1.05041328E-3</v>
      </c>
      <c r="G1110" s="231">
        <v>1.08822776E-3</v>
      </c>
      <c r="H1110" s="231">
        <v>4.2627047499999996E-3</v>
      </c>
    </row>
    <row r="1111" spans="1:8">
      <c r="A1111" s="227" t="s">
        <v>142</v>
      </c>
      <c r="B1111" s="227" t="s">
        <v>62</v>
      </c>
      <c r="C1111" s="227" t="s">
        <v>107</v>
      </c>
      <c r="D1111" s="229">
        <v>847</v>
      </c>
      <c r="E1111" s="231">
        <v>6.1619712099999996E-3</v>
      </c>
      <c r="F1111" s="231">
        <v>9.2715552000000002E-4</v>
      </c>
      <c r="G1111" s="231">
        <v>1.09721379E-3</v>
      </c>
      <c r="H1111" s="231">
        <v>4.1376014200000004E-3</v>
      </c>
    </row>
    <row r="1112" spans="1:8">
      <c r="A1112" s="227" t="s">
        <v>143</v>
      </c>
      <c r="B1112" s="227" t="s">
        <v>57</v>
      </c>
      <c r="C1112" s="227" t="s">
        <v>58</v>
      </c>
      <c r="D1112" s="229">
        <v>66285</v>
      </c>
      <c r="E1112" s="231">
        <v>6.0019833400000002E-3</v>
      </c>
      <c r="F1112" s="231">
        <v>9.7587309000000001E-4</v>
      </c>
      <c r="G1112" s="231">
        <v>1.18840686E-3</v>
      </c>
      <c r="H1112" s="231">
        <v>3.83760512E-3</v>
      </c>
    </row>
    <row r="1113" spans="1:8">
      <c r="A1113" s="227" t="s">
        <v>143</v>
      </c>
      <c r="B1113" s="227" t="s">
        <v>59</v>
      </c>
      <c r="C1113" s="227" t="s">
        <v>58</v>
      </c>
      <c r="D1113" s="229">
        <v>30240</v>
      </c>
      <c r="E1113" s="231">
        <v>5.4164459700000002E-3</v>
      </c>
      <c r="F1113" s="231">
        <v>8.7645531999999996E-4</v>
      </c>
      <c r="G1113" s="231">
        <v>1.0531639500000001E-3</v>
      </c>
      <c r="H1113" s="231">
        <v>3.48672976E-3</v>
      </c>
    </row>
    <row r="1114" spans="1:8">
      <c r="A1114" s="227" t="s">
        <v>143</v>
      </c>
      <c r="B1114" s="227" t="s">
        <v>60</v>
      </c>
      <c r="C1114" s="227" t="s">
        <v>58</v>
      </c>
      <c r="D1114" s="229">
        <v>15467</v>
      </c>
      <c r="E1114" s="231">
        <v>5.8604906700000002E-3</v>
      </c>
      <c r="F1114" s="231">
        <v>1.01175582E-3</v>
      </c>
      <c r="G1114" s="231">
        <v>1.1581427500000001E-3</v>
      </c>
      <c r="H1114" s="231">
        <v>3.6904644000000002E-3</v>
      </c>
    </row>
    <row r="1115" spans="1:8">
      <c r="A1115" s="227" t="s">
        <v>143</v>
      </c>
      <c r="B1115" s="227" t="s">
        <v>61</v>
      </c>
      <c r="C1115" s="227" t="s">
        <v>58</v>
      </c>
      <c r="D1115" s="229">
        <v>4950</v>
      </c>
      <c r="E1115" s="231">
        <v>7.5620040600000004E-3</v>
      </c>
      <c r="F1115" s="231">
        <v>1.25709852E-3</v>
      </c>
      <c r="G1115" s="231">
        <v>1.4545592500000001E-3</v>
      </c>
      <c r="H1115" s="231">
        <v>4.8503013899999997E-3</v>
      </c>
    </row>
    <row r="1116" spans="1:8">
      <c r="A1116" s="227" t="s">
        <v>143</v>
      </c>
      <c r="B1116" s="227" t="s">
        <v>62</v>
      </c>
      <c r="C1116" s="227" t="s">
        <v>58</v>
      </c>
      <c r="D1116" s="229">
        <v>15628</v>
      </c>
      <c r="E1116" s="231">
        <v>6.7809067100000004E-3</v>
      </c>
      <c r="F1116" s="231">
        <v>1.0436571599999999E-3</v>
      </c>
      <c r="G1116" s="231">
        <v>1.3957517699999999E-3</v>
      </c>
      <c r="H1116" s="231">
        <v>4.3414091700000003E-3</v>
      </c>
    </row>
    <row r="1117" spans="1:8">
      <c r="A1117" s="227" t="s">
        <v>143</v>
      </c>
      <c r="B1117" s="227" t="s">
        <v>57</v>
      </c>
      <c r="C1117" s="227" t="s">
        <v>63</v>
      </c>
      <c r="D1117" s="229">
        <v>1287</v>
      </c>
      <c r="E1117" s="231">
        <v>6.3693017500000004E-3</v>
      </c>
      <c r="F1117" s="231">
        <v>1.1025045E-3</v>
      </c>
      <c r="G1117" s="231">
        <v>1.24134843E-3</v>
      </c>
      <c r="H1117" s="231">
        <v>4.0254483299999996E-3</v>
      </c>
    </row>
    <row r="1118" spans="1:8">
      <c r="A1118" s="227" t="s">
        <v>143</v>
      </c>
      <c r="B1118" s="227" t="s">
        <v>59</v>
      </c>
      <c r="C1118" s="227" t="s">
        <v>63</v>
      </c>
      <c r="D1118" s="229">
        <v>508</v>
      </c>
      <c r="E1118" s="231">
        <v>5.9411451299999996E-3</v>
      </c>
      <c r="F1118" s="231">
        <v>9.6180986999999999E-4</v>
      </c>
      <c r="G1118" s="231">
        <v>1.19224331E-3</v>
      </c>
      <c r="H1118" s="231">
        <v>3.7870914600000001E-3</v>
      </c>
    </row>
    <row r="1119" spans="1:8">
      <c r="A1119" s="227" t="s">
        <v>143</v>
      </c>
      <c r="B1119" s="227" t="s">
        <v>60</v>
      </c>
      <c r="C1119" s="227" t="s">
        <v>63</v>
      </c>
      <c r="D1119" s="229">
        <v>296</v>
      </c>
      <c r="E1119" s="231">
        <v>5.8647316799999996E-3</v>
      </c>
      <c r="F1119" s="231">
        <v>1.06117812E-3</v>
      </c>
      <c r="G1119" s="231">
        <v>1.14329149E-3</v>
      </c>
      <c r="H1119" s="231">
        <v>3.66026157E-3</v>
      </c>
    </row>
    <row r="1120" spans="1:8">
      <c r="A1120" s="227" t="s">
        <v>143</v>
      </c>
      <c r="B1120" s="227" t="s">
        <v>61</v>
      </c>
      <c r="C1120" s="227" t="s">
        <v>63</v>
      </c>
      <c r="D1120" s="229">
        <v>99</v>
      </c>
      <c r="E1120" s="231">
        <v>7.25285237E-3</v>
      </c>
      <c r="F1120" s="231">
        <v>1.5235687700000001E-3</v>
      </c>
      <c r="G1120" s="231">
        <v>1.30459667E-3</v>
      </c>
      <c r="H1120" s="231">
        <v>4.4246864199999998E-3</v>
      </c>
    </row>
    <row r="1121" spans="1:8">
      <c r="A1121" s="227" t="s">
        <v>143</v>
      </c>
      <c r="B1121" s="227" t="s">
        <v>62</v>
      </c>
      <c r="C1121" s="227" t="s">
        <v>63</v>
      </c>
      <c r="D1121" s="229">
        <v>384</v>
      </c>
      <c r="E1121" s="231">
        <v>7.0968663E-3</v>
      </c>
      <c r="F1121" s="231">
        <v>1.2119318999999999E-3</v>
      </c>
      <c r="G1121" s="231">
        <v>1.36558979E-3</v>
      </c>
      <c r="H1121" s="231">
        <v>4.5193441500000001E-3</v>
      </c>
    </row>
    <row r="1122" spans="1:8">
      <c r="A1122" s="227" t="s">
        <v>143</v>
      </c>
      <c r="B1122" s="227" t="s">
        <v>57</v>
      </c>
      <c r="C1122" s="227" t="s">
        <v>64</v>
      </c>
      <c r="D1122" s="229">
        <v>905</v>
      </c>
      <c r="E1122" s="231">
        <v>5.9884001100000001E-3</v>
      </c>
      <c r="F1122" s="231">
        <v>6.7600240999999997E-4</v>
      </c>
      <c r="G1122" s="231">
        <v>1.7960530700000001E-3</v>
      </c>
      <c r="H1122" s="231">
        <v>3.5163441300000002E-3</v>
      </c>
    </row>
    <row r="1123" spans="1:8">
      <c r="A1123" s="227" t="s">
        <v>143</v>
      </c>
      <c r="B1123" s="227" t="s">
        <v>59</v>
      </c>
      <c r="C1123" s="227" t="s">
        <v>64</v>
      </c>
      <c r="D1123" s="229">
        <v>400</v>
      </c>
      <c r="E1123" s="231">
        <v>5.3949650499999996E-3</v>
      </c>
      <c r="F1123" s="231">
        <v>6.2222196000000002E-4</v>
      </c>
      <c r="G1123" s="231">
        <v>1.6068863300000001E-3</v>
      </c>
      <c r="H1123" s="231">
        <v>3.1658562399999998E-3</v>
      </c>
    </row>
    <row r="1124" spans="1:8">
      <c r="A1124" s="227" t="s">
        <v>143</v>
      </c>
      <c r="B1124" s="227" t="s">
        <v>60</v>
      </c>
      <c r="C1124" s="227" t="s">
        <v>64</v>
      </c>
      <c r="D1124" s="229">
        <v>178</v>
      </c>
      <c r="E1124" s="231">
        <v>5.5445014300000003E-3</v>
      </c>
      <c r="F1124" s="231">
        <v>6.7695305000000001E-4</v>
      </c>
      <c r="G1124" s="231">
        <v>1.8051652100000001E-3</v>
      </c>
      <c r="H1124" s="231">
        <v>3.0623827E-3</v>
      </c>
    </row>
    <row r="1125" spans="1:8">
      <c r="A1125" s="227" t="s">
        <v>143</v>
      </c>
      <c r="B1125" s="227" t="s">
        <v>61</v>
      </c>
      <c r="C1125" s="227" t="s">
        <v>64</v>
      </c>
      <c r="D1125" s="229">
        <v>107</v>
      </c>
      <c r="E1125" s="231">
        <v>7.5229315499999996E-3</v>
      </c>
      <c r="F1125" s="231">
        <v>8.3603728000000005E-4</v>
      </c>
      <c r="G1125" s="231">
        <v>2.01583567E-3</v>
      </c>
      <c r="H1125" s="231">
        <v>4.6710580800000002E-3</v>
      </c>
    </row>
    <row r="1126" spans="1:8">
      <c r="A1126" s="227" t="s">
        <v>143</v>
      </c>
      <c r="B1126" s="227" t="s">
        <v>62</v>
      </c>
      <c r="C1126" s="227" t="s">
        <v>64</v>
      </c>
      <c r="D1126" s="229">
        <v>220</v>
      </c>
      <c r="E1126" s="231">
        <v>6.6801870500000004E-3</v>
      </c>
      <c r="F1126" s="231">
        <v>6.9518075000000003E-4</v>
      </c>
      <c r="G1126" s="231">
        <v>2.0257257899999998E-3</v>
      </c>
      <c r="H1126" s="231">
        <v>3.9592800399999998E-3</v>
      </c>
    </row>
    <row r="1127" spans="1:8">
      <c r="A1127" s="227" t="s">
        <v>143</v>
      </c>
      <c r="B1127" s="227" t="s">
        <v>57</v>
      </c>
      <c r="C1127" s="227" t="s">
        <v>65</v>
      </c>
      <c r="D1127" s="229">
        <v>869</v>
      </c>
      <c r="E1127" s="231">
        <v>6.5471431300000004E-3</v>
      </c>
      <c r="F1127" s="231">
        <v>1.13432562E-3</v>
      </c>
      <c r="G1127" s="231">
        <v>1.0720733399999999E-3</v>
      </c>
      <c r="H1127" s="231">
        <v>4.3407436700000001E-3</v>
      </c>
    </row>
    <row r="1128" spans="1:8">
      <c r="A1128" s="227" t="s">
        <v>143</v>
      </c>
      <c r="B1128" s="227" t="s">
        <v>59</v>
      </c>
      <c r="C1128" s="227" t="s">
        <v>65</v>
      </c>
      <c r="D1128" s="229">
        <v>392</v>
      </c>
      <c r="E1128" s="231">
        <v>5.9382674099999998E-3</v>
      </c>
      <c r="F1128" s="231">
        <v>9.8580380999999996E-4</v>
      </c>
      <c r="G1128" s="231">
        <v>1.04689248E-3</v>
      </c>
      <c r="H1128" s="231">
        <v>3.9055706500000001E-3</v>
      </c>
    </row>
    <row r="1129" spans="1:8">
      <c r="A1129" s="227" t="s">
        <v>143</v>
      </c>
      <c r="B1129" s="227" t="s">
        <v>60</v>
      </c>
      <c r="C1129" s="227" t="s">
        <v>65</v>
      </c>
      <c r="D1129" s="229">
        <v>213</v>
      </c>
      <c r="E1129" s="231">
        <v>6.3816073099999997E-3</v>
      </c>
      <c r="F1129" s="231">
        <v>1.2745063699999999E-3</v>
      </c>
      <c r="G1129" s="231">
        <v>1.03416774E-3</v>
      </c>
      <c r="H1129" s="231">
        <v>4.0729327100000002E-3</v>
      </c>
    </row>
    <row r="1130" spans="1:8">
      <c r="A1130" s="227" t="s">
        <v>143</v>
      </c>
      <c r="B1130" s="227" t="s">
        <v>61</v>
      </c>
      <c r="C1130" s="227" t="s">
        <v>65</v>
      </c>
      <c r="D1130" s="229">
        <v>34</v>
      </c>
      <c r="E1130" s="231">
        <v>9.7583058699999992E-3</v>
      </c>
      <c r="F1130" s="231">
        <v>1.2983385699999999E-3</v>
      </c>
      <c r="G1130" s="231">
        <v>1.3718679E-3</v>
      </c>
      <c r="H1130" s="231">
        <v>7.0880988300000003E-3</v>
      </c>
    </row>
    <row r="1131" spans="1:8">
      <c r="A1131" s="227" t="s">
        <v>143</v>
      </c>
      <c r="B1131" s="227" t="s">
        <v>62</v>
      </c>
      <c r="C1131" s="227" t="s">
        <v>65</v>
      </c>
      <c r="D1131" s="229">
        <v>230</v>
      </c>
      <c r="E1131" s="231">
        <v>7.2634860800000001E-3</v>
      </c>
      <c r="F1131" s="231">
        <v>1.23339348E-3</v>
      </c>
      <c r="G1131" s="231">
        <v>1.1057767300000001E-3</v>
      </c>
      <c r="H1131" s="231">
        <v>4.9243153599999997E-3</v>
      </c>
    </row>
    <row r="1132" spans="1:8">
      <c r="A1132" s="227" t="s">
        <v>143</v>
      </c>
      <c r="B1132" s="227" t="s">
        <v>57</v>
      </c>
      <c r="C1132" s="227" t="s">
        <v>66</v>
      </c>
      <c r="D1132" s="229">
        <v>1036</v>
      </c>
      <c r="E1132" s="231">
        <v>7.0429914000000003E-3</v>
      </c>
      <c r="F1132" s="231">
        <v>1.1795498399999999E-3</v>
      </c>
      <c r="G1132" s="231">
        <v>1.1045194600000001E-3</v>
      </c>
      <c r="H1132" s="231">
        <v>4.7589216200000003E-3</v>
      </c>
    </row>
    <row r="1133" spans="1:8">
      <c r="A1133" s="227" t="s">
        <v>143</v>
      </c>
      <c r="B1133" s="227" t="s">
        <v>59</v>
      </c>
      <c r="C1133" s="227" t="s">
        <v>66</v>
      </c>
      <c r="D1133" s="229">
        <v>417</v>
      </c>
      <c r="E1133" s="231">
        <v>6.6888986299999996E-3</v>
      </c>
      <c r="F1133" s="231">
        <v>1.02226528E-3</v>
      </c>
      <c r="G1133" s="231">
        <v>1.03017563E-3</v>
      </c>
      <c r="H1133" s="231">
        <v>4.6364572699999999E-3</v>
      </c>
    </row>
    <row r="1134" spans="1:8">
      <c r="A1134" s="227" t="s">
        <v>143</v>
      </c>
      <c r="B1134" s="227" t="s">
        <v>60</v>
      </c>
      <c r="C1134" s="227" t="s">
        <v>66</v>
      </c>
      <c r="D1134" s="229">
        <v>261</v>
      </c>
      <c r="E1134" s="231">
        <v>6.7769527099999999E-3</v>
      </c>
      <c r="F1134" s="231">
        <v>1.1894686700000001E-3</v>
      </c>
      <c r="G1134" s="231">
        <v>1.08397165E-3</v>
      </c>
      <c r="H1134" s="231">
        <v>4.5035118899999999E-3</v>
      </c>
    </row>
    <row r="1135" spans="1:8">
      <c r="A1135" s="227" t="s">
        <v>143</v>
      </c>
      <c r="B1135" s="227" t="s">
        <v>61</v>
      </c>
      <c r="C1135" s="227" t="s">
        <v>66</v>
      </c>
      <c r="D1135" s="229">
        <v>91</v>
      </c>
      <c r="E1135" s="231">
        <v>8.1866857599999995E-3</v>
      </c>
      <c r="F1135" s="231">
        <v>1.35225861E-3</v>
      </c>
      <c r="G1135" s="231">
        <v>1.1375659199999999E-3</v>
      </c>
      <c r="H1135" s="231">
        <v>5.6968607500000002E-3</v>
      </c>
    </row>
    <row r="1136" spans="1:8">
      <c r="A1136" s="227" t="s">
        <v>143</v>
      </c>
      <c r="B1136" s="227" t="s">
        <v>62</v>
      </c>
      <c r="C1136" s="227" t="s">
        <v>66</v>
      </c>
      <c r="D1136" s="229">
        <v>267</v>
      </c>
      <c r="E1136" s="231">
        <v>7.4662745399999998E-3</v>
      </c>
      <c r="F1136" s="231">
        <v>1.3566373E-3</v>
      </c>
      <c r="G1136" s="231">
        <v>1.2294525300000001E-3</v>
      </c>
      <c r="H1136" s="231">
        <v>4.88018423E-3</v>
      </c>
    </row>
    <row r="1137" spans="1:8">
      <c r="A1137" s="227" t="s">
        <v>143</v>
      </c>
      <c r="B1137" s="227" t="s">
        <v>57</v>
      </c>
      <c r="C1137" s="227" t="s">
        <v>67</v>
      </c>
      <c r="D1137" s="229">
        <v>793</v>
      </c>
      <c r="E1137" s="231">
        <v>7.2650737799999998E-3</v>
      </c>
      <c r="F1137" s="231">
        <v>7.4438933000000001E-4</v>
      </c>
      <c r="G1137" s="231">
        <v>1.5483715099999999E-3</v>
      </c>
      <c r="H1137" s="231">
        <v>4.9723124600000003E-3</v>
      </c>
    </row>
    <row r="1138" spans="1:8">
      <c r="A1138" s="227" t="s">
        <v>143</v>
      </c>
      <c r="B1138" s="227" t="s">
        <v>59</v>
      </c>
      <c r="C1138" s="227" t="s">
        <v>67</v>
      </c>
      <c r="D1138" s="229">
        <v>269</v>
      </c>
      <c r="E1138" s="231">
        <v>6.9023644800000001E-3</v>
      </c>
      <c r="F1138" s="231">
        <v>6.4870726000000004E-4</v>
      </c>
      <c r="G1138" s="231">
        <v>1.45829007E-3</v>
      </c>
      <c r="H1138" s="231">
        <v>4.7953666900000004E-3</v>
      </c>
    </row>
    <row r="1139" spans="1:8">
      <c r="A1139" s="227" t="s">
        <v>143</v>
      </c>
      <c r="B1139" s="227" t="s">
        <v>60</v>
      </c>
      <c r="C1139" s="227" t="s">
        <v>67</v>
      </c>
      <c r="D1139" s="229">
        <v>187</v>
      </c>
      <c r="E1139" s="231">
        <v>6.77869357E-3</v>
      </c>
      <c r="F1139" s="231">
        <v>6.8683130000000005E-4</v>
      </c>
      <c r="G1139" s="231">
        <v>1.4242298300000001E-3</v>
      </c>
      <c r="H1139" s="231">
        <v>4.6676319499999999E-3</v>
      </c>
    </row>
    <row r="1140" spans="1:8">
      <c r="A1140" s="227" t="s">
        <v>143</v>
      </c>
      <c r="B1140" s="227" t="s">
        <v>61</v>
      </c>
      <c r="C1140" s="227" t="s">
        <v>67</v>
      </c>
      <c r="D1140" s="229">
        <v>73</v>
      </c>
      <c r="E1140" s="231">
        <v>9.2800289000000008E-3</v>
      </c>
      <c r="F1140" s="231">
        <v>8.1636836000000001E-4</v>
      </c>
      <c r="G1140" s="231">
        <v>1.8015915700000001E-3</v>
      </c>
      <c r="H1140" s="231">
        <v>6.6620685099999999E-3</v>
      </c>
    </row>
    <row r="1141" spans="1:8">
      <c r="A1141" s="227" t="s">
        <v>143</v>
      </c>
      <c r="B1141" s="227" t="s">
        <v>62</v>
      </c>
      <c r="C1141" s="227" t="s">
        <v>67</v>
      </c>
      <c r="D1141" s="229">
        <v>264</v>
      </c>
      <c r="E1141" s="231">
        <v>7.4220062699999999E-3</v>
      </c>
      <c r="F1141" s="231">
        <v>8.6275052999999996E-4</v>
      </c>
      <c r="G1141" s="231">
        <v>1.6580735600000001E-3</v>
      </c>
      <c r="H1141" s="231">
        <v>4.9011816999999999E-3</v>
      </c>
    </row>
    <row r="1142" spans="1:8">
      <c r="A1142" s="227" t="s">
        <v>143</v>
      </c>
      <c r="B1142" s="227" t="s">
        <v>57</v>
      </c>
      <c r="C1142" s="227" t="s">
        <v>68</v>
      </c>
      <c r="D1142" s="229">
        <v>965</v>
      </c>
      <c r="E1142" s="231">
        <v>6.9697992199999996E-3</v>
      </c>
      <c r="F1142" s="231">
        <v>1.27546271E-3</v>
      </c>
      <c r="G1142" s="231">
        <v>1.3684750899999999E-3</v>
      </c>
      <c r="H1142" s="231">
        <v>4.3258609099999998E-3</v>
      </c>
    </row>
    <row r="1143" spans="1:8">
      <c r="A1143" s="227" t="s">
        <v>143</v>
      </c>
      <c r="B1143" s="227" t="s">
        <v>59</v>
      </c>
      <c r="C1143" s="227" t="s">
        <v>68</v>
      </c>
      <c r="D1143" s="229">
        <v>410</v>
      </c>
      <c r="E1143" s="231">
        <v>6.0749771699999998E-3</v>
      </c>
      <c r="F1143" s="231">
        <v>9.5164269999999996E-4</v>
      </c>
      <c r="G1143" s="231">
        <v>1.24328115E-3</v>
      </c>
      <c r="H1143" s="231">
        <v>3.8800528399999998E-3</v>
      </c>
    </row>
    <row r="1144" spans="1:8">
      <c r="A1144" s="227" t="s">
        <v>143</v>
      </c>
      <c r="B1144" s="227" t="s">
        <v>60</v>
      </c>
      <c r="C1144" s="227" t="s">
        <v>68</v>
      </c>
      <c r="D1144" s="229">
        <v>247</v>
      </c>
      <c r="E1144" s="231">
        <v>6.7940749600000003E-3</v>
      </c>
      <c r="F1144" s="231">
        <v>1.3545412800000001E-3</v>
      </c>
      <c r="G1144" s="231">
        <v>1.44525952E-3</v>
      </c>
      <c r="H1144" s="231">
        <v>3.9942736299999997E-3</v>
      </c>
    </row>
    <row r="1145" spans="1:8">
      <c r="A1145" s="227" t="s">
        <v>143</v>
      </c>
      <c r="B1145" s="227" t="s">
        <v>61</v>
      </c>
      <c r="C1145" s="227" t="s">
        <v>68</v>
      </c>
      <c r="D1145" s="229">
        <v>77</v>
      </c>
      <c r="E1145" s="231">
        <v>8.9296233900000004E-3</v>
      </c>
      <c r="F1145" s="231">
        <v>1.6460736000000001E-3</v>
      </c>
      <c r="G1145" s="231">
        <v>1.4291724300000001E-3</v>
      </c>
      <c r="H1145" s="231">
        <v>5.8543768299999998E-3</v>
      </c>
    </row>
    <row r="1146" spans="1:8">
      <c r="A1146" s="227" t="s">
        <v>143</v>
      </c>
      <c r="B1146" s="227" t="s">
        <v>62</v>
      </c>
      <c r="C1146" s="227" t="s">
        <v>68</v>
      </c>
      <c r="D1146" s="229">
        <v>231</v>
      </c>
      <c r="E1146" s="231">
        <v>8.0926324400000006E-3</v>
      </c>
      <c r="F1146" s="231">
        <v>1.64211537E-3</v>
      </c>
      <c r="G1146" s="231">
        <v>1.48834551E-3</v>
      </c>
      <c r="H1146" s="231">
        <v>4.9621710500000003E-3</v>
      </c>
    </row>
    <row r="1147" spans="1:8">
      <c r="A1147" s="227" t="s">
        <v>143</v>
      </c>
      <c r="B1147" s="227" t="s">
        <v>57</v>
      </c>
      <c r="C1147" s="227" t="s">
        <v>69</v>
      </c>
      <c r="D1147" s="229">
        <v>551</v>
      </c>
      <c r="E1147" s="231">
        <v>4.41776711E-3</v>
      </c>
      <c r="F1147" s="231">
        <v>8.1980549000000005E-4</v>
      </c>
      <c r="G1147" s="231">
        <v>5.9483574000000002E-4</v>
      </c>
      <c r="H1147" s="231">
        <v>3.0031253899999999E-3</v>
      </c>
    </row>
    <row r="1148" spans="1:8">
      <c r="A1148" s="227" t="s">
        <v>143</v>
      </c>
      <c r="B1148" s="227" t="s">
        <v>59</v>
      </c>
      <c r="C1148" s="227" t="s">
        <v>69</v>
      </c>
      <c r="D1148" s="229">
        <v>188</v>
      </c>
      <c r="E1148" s="231">
        <v>4.1846431800000002E-3</v>
      </c>
      <c r="F1148" s="231">
        <v>8.6491553999999997E-4</v>
      </c>
      <c r="G1148" s="231">
        <v>5.0285634000000004E-4</v>
      </c>
      <c r="H1148" s="231">
        <v>2.8168708200000002E-3</v>
      </c>
    </row>
    <row r="1149" spans="1:8">
      <c r="A1149" s="227" t="s">
        <v>143</v>
      </c>
      <c r="B1149" s="227" t="s">
        <v>60</v>
      </c>
      <c r="C1149" s="227" t="s">
        <v>69</v>
      </c>
      <c r="D1149" s="229">
        <v>165</v>
      </c>
      <c r="E1149" s="231">
        <v>4.4216467899999999E-3</v>
      </c>
      <c r="F1149" s="231">
        <v>7.7476126000000005E-4</v>
      </c>
      <c r="G1149" s="231">
        <v>6.4814786999999995E-4</v>
      </c>
      <c r="H1149" s="231">
        <v>2.9987371399999999E-3</v>
      </c>
    </row>
    <row r="1150" spans="1:8">
      <c r="A1150" s="227" t="s">
        <v>143</v>
      </c>
      <c r="B1150" s="227" t="s">
        <v>61</v>
      </c>
      <c r="C1150" s="227" t="s">
        <v>69</v>
      </c>
      <c r="D1150" s="229">
        <v>61</v>
      </c>
      <c r="E1150" s="231">
        <v>4.9134787800000001E-3</v>
      </c>
      <c r="F1150" s="231">
        <v>9.2288983999999998E-4</v>
      </c>
      <c r="G1150" s="231">
        <v>6.3904038999999997E-4</v>
      </c>
      <c r="H1150" s="231">
        <v>3.3515480100000002E-3</v>
      </c>
    </row>
    <row r="1151" spans="1:8">
      <c r="A1151" s="227" t="s">
        <v>143</v>
      </c>
      <c r="B1151" s="227" t="s">
        <v>62</v>
      </c>
      <c r="C1151" s="227" t="s">
        <v>69</v>
      </c>
      <c r="D1151" s="229">
        <v>137</v>
      </c>
      <c r="E1151" s="231">
        <v>4.5122834800000004E-3</v>
      </c>
      <c r="F1151" s="231">
        <v>7.6625412999999998E-4</v>
      </c>
      <c r="G1151" s="231">
        <v>6.3716521999999996E-4</v>
      </c>
      <c r="H1151" s="231">
        <v>3.1088636499999999E-3</v>
      </c>
    </row>
    <row r="1152" spans="1:8">
      <c r="A1152" s="227" t="s">
        <v>143</v>
      </c>
      <c r="B1152" s="227" t="s">
        <v>57</v>
      </c>
      <c r="C1152" s="227" t="s">
        <v>70</v>
      </c>
      <c r="D1152" s="229">
        <v>706</v>
      </c>
      <c r="E1152" s="231">
        <v>7.8679438400000006E-3</v>
      </c>
      <c r="F1152" s="231">
        <v>1.2215564000000001E-3</v>
      </c>
      <c r="G1152" s="231">
        <v>1.81901468E-3</v>
      </c>
      <c r="H1152" s="231">
        <v>4.8273722699999997E-3</v>
      </c>
    </row>
    <row r="1153" spans="1:8">
      <c r="A1153" s="227" t="s">
        <v>143</v>
      </c>
      <c r="B1153" s="227" t="s">
        <v>59</v>
      </c>
      <c r="C1153" s="227" t="s">
        <v>70</v>
      </c>
      <c r="D1153" s="229">
        <v>265</v>
      </c>
      <c r="E1153" s="231">
        <v>7.3400154899999999E-3</v>
      </c>
      <c r="F1153" s="231">
        <v>1.13701059E-3</v>
      </c>
      <c r="G1153" s="231">
        <v>1.70156336E-3</v>
      </c>
      <c r="H1153" s="231">
        <v>4.5014410499999999E-3</v>
      </c>
    </row>
    <row r="1154" spans="1:8">
      <c r="A1154" s="227" t="s">
        <v>143</v>
      </c>
      <c r="B1154" s="227" t="s">
        <v>60</v>
      </c>
      <c r="C1154" s="227" t="s">
        <v>70</v>
      </c>
      <c r="D1154" s="229">
        <v>165</v>
      </c>
      <c r="E1154" s="231">
        <v>7.3002242100000002E-3</v>
      </c>
      <c r="F1154" s="231">
        <v>1.14485108E-3</v>
      </c>
      <c r="G1154" s="231">
        <v>1.6588802299999999E-3</v>
      </c>
      <c r="H1154" s="231">
        <v>4.4964924600000003E-3</v>
      </c>
    </row>
    <row r="1155" spans="1:8">
      <c r="A1155" s="227" t="s">
        <v>143</v>
      </c>
      <c r="B1155" s="227" t="s">
        <v>61</v>
      </c>
      <c r="C1155" s="227" t="s">
        <v>70</v>
      </c>
      <c r="D1155" s="229">
        <v>79</v>
      </c>
      <c r="E1155" s="231">
        <v>8.7760780300000004E-3</v>
      </c>
      <c r="F1155" s="231">
        <v>1.45364487E-3</v>
      </c>
      <c r="G1155" s="231">
        <v>1.84760287E-3</v>
      </c>
      <c r="H1155" s="231">
        <v>5.47482977E-3</v>
      </c>
    </row>
    <row r="1156" spans="1:8">
      <c r="A1156" s="227" t="s">
        <v>143</v>
      </c>
      <c r="B1156" s="227" t="s">
        <v>62</v>
      </c>
      <c r="C1156" s="227" t="s">
        <v>70</v>
      </c>
      <c r="D1156" s="229">
        <v>197</v>
      </c>
      <c r="E1156" s="231">
        <v>8.6894268200000003E-3</v>
      </c>
      <c r="F1156" s="231">
        <v>1.3064601E-3</v>
      </c>
      <c r="G1156" s="231">
        <v>2.0996660299999999E-3</v>
      </c>
      <c r="H1156" s="231">
        <v>5.2833001799999996E-3</v>
      </c>
    </row>
    <row r="1157" spans="1:8">
      <c r="A1157" s="227" t="s">
        <v>143</v>
      </c>
      <c r="B1157" s="227" t="s">
        <v>57</v>
      </c>
      <c r="C1157" s="227" t="s">
        <v>71</v>
      </c>
      <c r="D1157" s="229">
        <v>645</v>
      </c>
      <c r="E1157" s="231">
        <v>7.43078859E-3</v>
      </c>
      <c r="F1157" s="231">
        <v>8.5538664000000002E-4</v>
      </c>
      <c r="G1157" s="231">
        <v>1.63759666E-3</v>
      </c>
      <c r="H1157" s="231">
        <v>4.9378048099999999E-3</v>
      </c>
    </row>
    <row r="1158" spans="1:8">
      <c r="A1158" s="227" t="s">
        <v>143</v>
      </c>
      <c r="B1158" s="227" t="s">
        <v>59</v>
      </c>
      <c r="C1158" s="227" t="s">
        <v>71</v>
      </c>
      <c r="D1158" s="229">
        <v>276</v>
      </c>
      <c r="E1158" s="231">
        <v>6.7388785799999996E-3</v>
      </c>
      <c r="F1158" s="231">
        <v>7.9395607E-4</v>
      </c>
      <c r="G1158" s="231">
        <v>1.3758887899999999E-3</v>
      </c>
      <c r="H1158" s="231">
        <v>4.56903325E-3</v>
      </c>
    </row>
    <row r="1159" spans="1:8">
      <c r="A1159" s="227" t="s">
        <v>143</v>
      </c>
      <c r="B1159" s="227" t="s">
        <v>60</v>
      </c>
      <c r="C1159" s="227" t="s">
        <v>71</v>
      </c>
      <c r="D1159" s="229">
        <v>128</v>
      </c>
      <c r="E1159" s="231">
        <v>6.7726415099999999E-3</v>
      </c>
      <c r="F1159" s="231">
        <v>8.0747226999999995E-4</v>
      </c>
      <c r="G1159" s="231">
        <v>1.6415289899999999E-3</v>
      </c>
      <c r="H1159" s="231">
        <v>4.3236397800000001E-3</v>
      </c>
    </row>
    <row r="1160" spans="1:8">
      <c r="A1160" s="227" t="s">
        <v>143</v>
      </c>
      <c r="B1160" s="227" t="s">
        <v>61</v>
      </c>
      <c r="C1160" s="227" t="s">
        <v>71</v>
      </c>
      <c r="D1160" s="229">
        <v>65</v>
      </c>
      <c r="E1160" s="231">
        <v>8.7601493699999994E-3</v>
      </c>
      <c r="F1160" s="231">
        <v>8.3351118000000004E-4</v>
      </c>
      <c r="G1160" s="231">
        <v>1.81908809E-3</v>
      </c>
      <c r="H1160" s="231">
        <v>6.1075496600000003E-3</v>
      </c>
    </row>
    <row r="1161" spans="1:8">
      <c r="A1161" s="227" t="s">
        <v>143</v>
      </c>
      <c r="B1161" s="227" t="s">
        <v>62</v>
      </c>
      <c r="C1161" s="227" t="s">
        <v>71</v>
      </c>
      <c r="D1161" s="229">
        <v>176</v>
      </c>
      <c r="E1161" s="231">
        <v>8.5035245900000004E-3</v>
      </c>
      <c r="F1161" s="231">
        <v>9.9464674999999989E-4</v>
      </c>
      <c r="G1161" s="231">
        <v>1.9781142299999999E-3</v>
      </c>
      <c r="H1161" s="231">
        <v>5.5307630999999998E-3</v>
      </c>
    </row>
    <row r="1162" spans="1:8">
      <c r="A1162" s="227" t="s">
        <v>143</v>
      </c>
      <c r="B1162" s="227" t="s">
        <v>57</v>
      </c>
      <c r="C1162" s="227" t="s">
        <v>72</v>
      </c>
      <c r="D1162" s="229">
        <v>1122</v>
      </c>
      <c r="E1162" s="231">
        <v>6.5811503199999996E-3</v>
      </c>
      <c r="F1162" s="231">
        <v>7.0797823999999997E-4</v>
      </c>
      <c r="G1162" s="231">
        <v>1.8336239799999999E-3</v>
      </c>
      <c r="H1162" s="231">
        <v>4.0395476100000003E-3</v>
      </c>
    </row>
    <row r="1163" spans="1:8">
      <c r="A1163" s="227" t="s">
        <v>143</v>
      </c>
      <c r="B1163" s="227" t="s">
        <v>59</v>
      </c>
      <c r="C1163" s="227" t="s">
        <v>72</v>
      </c>
      <c r="D1163" s="229">
        <v>502</v>
      </c>
      <c r="E1163" s="231">
        <v>6.0806540100000004E-3</v>
      </c>
      <c r="F1163" s="231">
        <v>6.2400835999999998E-4</v>
      </c>
      <c r="G1163" s="231">
        <v>1.73025467E-3</v>
      </c>
      <c r="H1163" s="231">
        <v>3.7263905000000002E-3</v>
      </c>
    </row>
    <row r="1164" spans="1:8">
      <c r="A1164" s="227" t="s">
        <v>143</v>
      </c>
      <c r="B1164" s="227" t="s">
        <v>60</v>
      </c>
      <c r="C1164" s="227" t="s">
        <v>72</v>
      </c>
      <c r="D1164" s="229">
        <v>241</v>
      </c>
      <c r="E1164" s="231">
        <v>6.3743850199999997E-3</v>
      </c>
      <c r="F1164" s="231">
        <v>6.2413530000000005E-4</v>
      </c>
      <c r="G1164" s="231">
        <v>1.77592376E-3</v>
      </c>
      <c r="H1164" s="231">
        <v>3.9743254899999997E-3</v>
      </c>
    </row>
    <row r="1165" spans="1:8">
      <c r="A1165" s="227" t="s">
        <v>143</v>
      </c>
      <c r="B1165" s="227" t="s">
        <v>61</v>
      </c>
      <c r="C1165" s="227" t="s">
        <v>72</v>
      </c>
      <c r="D1165" s="229">
        <v>100</v>
      </c>
      <c r="E1165" s="231">
        <v>7.9984951200000008E-3</v>
      </c>
      <c r="F1165" s="231">
        <v>1.29351827E-3</v>
      </c>
      <c r="G1165" s="231">
        <v>2.1038191600000001E-3</v>
      </c>
      <c r="H1165" s="231">
        <v>4.60115716E-3</v>
      </c>
    </row>
    <row r="1166" spans="1:8">
      <c r="A1166" s="227" t="s">
        <v>143</v>
      </c>
      <c r="B1166" s="227" t="s">
        <v>62</v>
      </c>
      <c r="C1166" s="227" t="s">
        <v>72</v>
      </c>
      <c r="D1166" s="229">
        <v>279</v>
      </c>
      <c r="E1166" s="231">
        <v>7.1522797399999997E-3</v>
      </c>
      <c r="F1166" s="231">
        <v>7.2161632000000003E-4</v>
      </c>
      <c r="G1166" s="231">
        <v>1.9726119099999998E-3</v>
      </c>
      <c r="H1166" s="231">
        <v>4.4580510100000002E-3</v>
      </c>
    </row>
    <row r="1167" spans="1:8">
      <c r="A1167" s="227" t="s">
        <v>143</v>
      </c>
      <c r="B1167" s="227" t="s">
        <v>57</v>
      </c>
      <c r="C1167" s="227" t="s">
        <v>73</v>
      </c>
      <c r="D1167" s="229">
        <v>2151</v>
      </c>
      <c r="E1167" s="231">
        <v>7.2661668700000001E-3</v>
      </c>
      <c r="F1167" s="231">
        <v>1.20703417E-3</v>
      </c>
      <c r="G1167" s="231">
        <v>1.7128282000000001E-3</v>
      </c>
      <c r="H1167" s="231">
        <v>4.3463040200000004E-3</v>
      </c>
    </row>
    <row r="1168" spans="1:8">
      <c r="A1168" s="227" t="s">
        <v>143</v>
      </c>
      <c r="B1168" s="227" t="s">
        <v>59</v>
      </c>
      <c r="C1168" s="227" t="s">
        <v>73</v>
      </c>
      <c r="D1168" s="229">
        <v>943</v>
      </c>
      <c r="E1168" s="231">
        <v>6.57958472E-3</v>
      </c>
      <c r="F1168" s="231">
        <v>1.1551979E-3</v>
      </c>
      <c r="G1168" s="231">
        <v>1.5520180399999999E-3</v>
      </c>
      <c r="H1168" s="231">
        <v>3.87236827E-3</v>
      </c>
    </row>
    <row r="1169" spans="1:8">
      <c r="A1169" s="227" t="s">
        <v>143</v>
      </c>
      <c r="B1169" s="227" t="s">
        <v>60</v>
      </c>
      <c r="C1169" s="227" t="s">
        <v>73</v>
      </c>
      <c r="D1169" s="229">
        <v>487</v>
      </c>
      <c r="E1169" s="231">
        <v>7.0329727999999996E-3</v>
      </c>
      <c r="F1169" s="231">
        <v>1.1810544000000001E-3</v>
      </c>
      <c r="G1169" s="231">
        <v>1.6644324100000001E-3</v>
      </c>
      <c r="H1169" s="231">
        <v>4.18748551E-3</v>
      </c>
    </row>
    <row r="1170" spans="1:8">
      <c r="A1170" s="227" t="s">
        <v>143</v>
      </c>
      <c r="B1170" s="227" t="s">
        <v>61</v>
      </c>
      <c r="C1170" s="227" t="s">
        <v>73</v>
      </c>
      <c r="D1170" s="229">
        <v>103</v>
      </c>
      <c r="E1170" s="231">
        <v>8.2601804400000006E-3</v>
      </c>
      <c r="F1170" s="231">
        <v>1.3546159600000001E-3</v>
      </c>
      <c r="G1170" s="231">
        <v>2.0895134499999998E-3</v>
      </c>
      <c r="H1170" s="231">
        <v>4.8160506599999996E-3</v>
      </c>
    </row>
    <row r="1171" spans="1:8">
      <c r="A1171" s="227" t="s">
        <v>143</v>
      </c>
      <c r="B1171" s="227" t="s">
        <v>62</v>
      </c>
      <c r="C1171" s="227" t="s">
        <v>73</v>
      </c>
      <c r="D1171" s="229">
        <v>618</v>
      </c>
      <c r="E1171" s="231">
        <v>8.3319097299999999E-3</v>
      </c>
      <c r="F1171" s="231">
        <v>1.2820063700000001E-3</v>
      </c>
      <c r="G1171" s="231">
        <v>1.9335630700000001E-3</v>
      </c>
      <c r="H1171" s="231">
        <v>5.1163398100000004E-3</v>
      </c>
    </row>
    <row r="1172" spans="1:8">
      <c r="A1172" s="227" t="s">
        <v>143</v>
      </c>
      <c r="B1172" s="227" t="s">
        <v>57</v>
      </c>
      <c r="C1172" s="227" t="s">
        <v>74</v>
      </c>
      <c r="D1172" s="229">
        <v>1747</v>
      </c>
      <c r="E1172" s="231">
        <v>7.1136959900000001E-3</v>
      </c>
      <c r="F1172" s="231">
        <v>9.8819513999999996E-4</v>
      </c>
      <c r="G1172" s="231">
        <v>1.83624284E-3</v>
      </c>
      <c r="H1172" s="231">
        <v>4.2892575399999999E-3</v>
      </c>
    </row>
    <row r="1173" spans="1:8">
      <c r="A1173" s="227" t="s">
        <v>143</v>
      </c>
      <c r="B1173" s="227" t="s">
        <v>59</v>
      </c>
      <c r="C1173" s="227" t="s">
        <v>74</v>
      </c>
      <c r="D1173" s="229">
        <v>764</v>
      </c>
      <c r="E1173" s="231">
        <v>6.1839487700000003E-3</v>
      </c>
      <c r="F1173" s="231">
        <v>7.7955305000000001E-4</v>
      </c>
      <c r="G1173" s="231">
        <v>1.6110835999999999E-3</v>
      </c>
      <c r="H1173" s="231">
        <v>3.7933116299999998E-3</v>
      </c>
    </row>
    <row r="1174" spans="1:8">
      <c r="A1174" s="227" t="s">
        <v>143</v>
      </c>
      <c r="B1174" s="227" t="s">
        <v>60</v>
      </c>
      <c r="C1174" s="227" t="s">
        <v>74</v>
      </c>
      <c r="D1174" s="229">
        <v>417</v>
      </c>
      <c r="E1174" s="231">
        <v>6.8479103100000001E-3</v>
      </c>
      <c r="F1174" s="231">
        <v>9.6983501000000001E-4</v>
      </c>
      <c r="G1174" s="231">
        <v>1.7946473799999999E-3</v>
      </c>
      <c r="H1174" s="231">
        <v>4.0834274800000004E-3</v>
      </c>
    </row>
    <row r="1175" spans="1:8">
      <c r="A1175" s="227" t="s">
        <v>143</v>
      </c>
      <c r="B1175" s="227" t="s">
        <v>61</v>
      </c>
      <c r="C1175" s="227" t="s">
        <v>74</v>
      </c>
      <c r="D1175" s="229">
        <v>152</v>
      </c>
      <c r="E1175" s="231">
        <v>9.8499175199999994E-3</v>
      </c>
      <c r="F1175" s="231">
        <v>1.6117657299999999E-3</v>
      </c>
      <c r="G1175" s="231">
        <v>2.19077399E-3</v>
      </c>
      <c r="H1175" s="231">
        <v>6.04737733E-3</v>
      </c>
    </row>
    <row r="1176" spans="1:8">
      <c r="A1176" s="227" t="s">
        <v>143</v>
      </c>
      <c r="B1176" s="227" t="s">
        <v>62</v>
      </c>
      <c r="C1176" s="227" t="s">
        <v>74</v>
      </c>
      <c r="D1176" s="229">
        <v>414</v>
      </c>
      <c r="E1176" s="231">
        <v>8.0925700000000003E-3</v>
      </c>
      <c r="F1176" s="231">
        <v>1.16277485E-3</v>
      </c>
      <c r="G1176" s="231">
        <v>2.1634849499999999E-3</v>
      </c>
      <c r="H1176" s="231">
        <v>4.7663097099999996E-3</v>
      </c>
    </row>
    <row r="1177" spans="1:8">
      <c r="A1177" s="227" t="s">
        <v>143</v>
      </c>
      <c r="B1177" s="227" t="s">
        <v>57</v>
      </c>
      <c r="C1177" s="227" t="s">
        <v>75</v>
      </c>
      <c r="D1177" s="229">
        <v>819</v>
      </c>
      <c r="E1177" s="231">
        <v>6.2631283500000001E-3</v>
      </c>
      <c r="F1177" s="231">
        <v>9.1676818000000003E-4</v>
      </c>
      <c r="G1177" s="231">
        <v>1.3254361599999999E-3</v>
      </c>
      <c r="H1177" s="231">
        <v>4.0209235399999996E-3</v>
      </c>
    </row>
    <row r="1178" spans="1:8">
      <c r="A1178" s="227" t="s">
        <v>143</v>
      </c>
      <c r="B1178" s="227" t="s">
        <v>59</v>
      </c>
      <c r="C1178" s="227" t="s">
        <v>75</v>
      </c>
      <c r="D1178" s="229">
        <v>295</v>
      </c>
      <c r="E1178" s="231">
        <v>5.5843531700000004E-3</v>
      </c>
      <c r="F1178" s="231">
        <v>7.1037328E-4</v>
      </c>
      <c r="G1178" s="231">
        <v>1.2636532399999999E-3</v>
      </c>
      <c r="H1178" s="231">
        <v>3.6103261900000002E-3</v>
      </c>
    </row>
    <row r="1179" spans="1:8">
      <c r="A1179" s="227" t="s">
        <v>143</v>
      </c>
      <c r="B1179" s="227" t="s">
        <v>60</v>
      </c>
      <c r="C1179" s="227" t="s">
        <v>75</v>
      </c>
      <c r="D1179" s="229">
        <v>239</v>
      </c>
      <c r="E1179" s="231">
        <v>6.0268477399999998E-3</v>
      </c>
      <c r="F1179" s="231">
        <v>8.3512487999999998E-4</v>
      </c>
      <c r="G1179" s="231">
        <v>1.3023978999999999E-3</v>
      </c>
      <c r="H1179" s="231">
        <v>3.8893244900000002E-3</v>
      </c>
    </row>
    <row r="1180" spans="1:8">
      <c r="A1180" s="227" t="s">
        <v>143</v>
      </c>
      <c r="B1180" s="227" t="s">
        <v>61</v>
      </c>
      <c r="C1180" s="227" t="s">
        <v>75</v>
      </c>
      <c r="D1180" s="229">
        <v>74</v>
      </c>
      <c r="E1180" s="231">
        <v>8.2172795299999997E-3</v>
      </c>
      <c r="F1180" s="231">
        <v>1.60785762E-3</v>
      </c>
      <c r="G1180" s="231">
        <v>1.51151125E-3</v>
      </c>
      <c r="H1180" s="231">
        <v>5.09791016E-3</v>
      </c>
    </row>
    <row r="1181" spans="1:8">
      <c r="A1181" s="227" t="s">
        <v>143</v>
      </c>
      <c r="B1181" s="227" t="s">
        <v>62</v>
      </c>
      <c r="C1181" s="227" t="s">
        <v>75</v>
      </c>
      <c r="D1181" s="229">
        <v>211</v>
      </c>
      <c r="E1181" s="231">
        <v>6.7944200700000004E-3</v>
      </c>
      <c r="F1181" s="231">
        <v>1.0554346400000001E-3</v>
      </c>
      <c r="G1181" s="231">
        <v>1.37265202E-3</v>
      </c>
      <c r="H1181" s="231">
        <v>4.3663329200000003E-3</v>
      </c>
    </row>
    <row r="1182" spans="1:8">
      <c r="A1182" s="227" t="s">
        <v>143</v>
      </c>
      <c r="B1182" s="227" t="s">
        <v>57</v>
      </c>
      <c r="C1182" s="227" t="s">
        <v>76</v>
      </c>
      <c r="D1182" s="229">
        <v>1099</v>
      </c>
      <c r="E1182" s="231">
        <v>5.5824526599999999E-3</v>
      </c>
      <c r="F1182" s="231">
        <v>4.5864482E-4</v>
      </c>
      <c r="G1182" s="231">
        <v>1.42129395E-3</v>
      </c>
      <c r="H1182" s="231">
        <v>3.7025134099999998E-3</v>
      </c>
    </row>
    <row r="1183" spans="1:8">
      <c r="A1183" s="227" t="s">
        <v>143</v>
      </c>
      <c r="B1183" s="227" t="s">
        <v>59</v>
      </c>
      <c r="C1183" s="227" t="s">
        <v>76</v>
      </c>
      <c r="D1183" s="229">
        <v>593</v>
      </c>
      <c r="E1183" s="231">
        <v>5.22349845E-3</v>
      </c>
      <c r="F1183" s="231">
        <v>4.3676978000000002E-4</v>
      </c>
      <c r="G1183" s="231">
        <v>1.28938675E-3</v>
      </c>
      <c r="H1183" s="231">
        <v>3.4973414400000001E-3</v>
      </c>
    </row>
    <row r="1184" spans="1:8">
      <c r="A1184" s="227" t="s">
        <v>143</v>
      </c>
      <c r="B1184" s="227" t="s">
        <v>60</v>
      </c>
      <c r="C1184" s="227" t="s">
        <v>76</v>
      </c>
      <c r="D1184" s="229">
        <v>242</v>
      </c>
      <c r="E1184" s="231">
        <v>5.6806701000000001E-3</v>
      </c>
      <c r="F1184" s="231">
        <v>5.0988076999999995E-4</v>
      </c>
      <c r="G1184" s="231">
        <v>1.50037282E-3</v>
      </c>
      <c r="H1184" s="231">
        <v>3.67041604E-3</v>
      </c>
    </row>
    <row r="1185" spans="1:8">
      <c r="A1185" s="227" t="s">
        <v>143</v>
      </c>
      <c r="B1185" s="227" t="s">
        <v>61</v>
      </c>
      <c r="C1185" s="227" t="s">
        <v>76</v>
      </c>
      <c r="D1185" s="229">
        <v>70</v>
      </c>
      <c r="E1185" s="231">
        <v>6.5568780500000002E-3</v>
      </c>
      <c r="F1185" s="231">
        <v>5.8035689999999995E-4</v>
      </c>
      <c r="G1185" s="231">
        <v>1.56646802E-3</v>
      </c>
      <c r="H1185" s="231">
        <v>4.4100526900000001E-3</v>
      </c>
    </row>
    <row r="1186" spans="1:8">
      <c r="A1186" s="227" t="s">
        <v>143</v>
      </c>
      <c r="B1186" s="227" t="s">
        <v>62</v>
      </c>
      <c r="C1186" s="227" t="s">
        <v>76</v>
      </c>
      <c r="D1186" s="229">
        <v>194</v>
      </c>
      <c r="E1186" s="231">
        <v>6.2055529300000002E-3</v>
      </c>
      <c r="F1186" s="231">
        <v>4.1768065999999999E-4</v>
      </c>
      <c r="G1186" s="231">
        <v>1.6734676899999999E-3</v>
      </c>
      <c r="H1186" s="231">
        <v>4.1144041099999999E-3</v>
      </c>
    </row>
    <row r="1187" spans="1:8">
      <c r="A1187" s="227" t="s">
        <v>143</v>
      </c>
      <c r="B1187" s="227" t="s">
        <v>57</v>
      </c>
      <c r="C1187" s="227" t="s">
        <v>77</v>
      </c>
      <c r="D1187" s="229">
        <v>1937</v>
      </c>
      <c r="E1187" s="231">
        <v>6.5627029199999999E-3</v>
      </c>
      <c r="F1187" s="231">
        <v>8.9057606E-4</v>
      </c>
      <c r="G1187" s="231">
        <v>1.88519356E-3</v>
      </c>
      <c r="H1187" s="231">
        <v>3.7869328399999999E-3</v>
      </c>
    </row>
    <row r="1188" spans="1:8">
      <c r="A1188" s="227" t="s">
        <v>143</v>
      </c>
      <c r="B1188" s="227" t="s">
        <v>59</v>
      </c>
      <c r="C1188" s="227" t="s">
        <v>77</v>
      </c>
      <c r="D1188" s="229">
        <v>822</v>
      </c>
      <c r="E1188" s="231">
        <v>5.8692521600000004E-3</v>
      </c>
      <c r="F1188" s="231">
        <v>7.3816379E-4</v>
      </c>
      <c r="G1188" s="231">
        <v>1.74899443E-3</v>
      </c>
      <c r="H1188" s="231">
        <v>3.3820934699999999E-3</v>
      </c>
    </row>
    <row r="1189" spans="1:8">
      <c r="A1189" s="227" t="s">
        <v>143</v>
      </c>
      <c r="B1189" s="227" t="s">
        <v>60</v>
      </c>
      <c r="C1189" s="227" t="s">
        <v>77</v>
      </c>
      <c r="D1189" s="229">
        <v>389</v>
      </c>
      <c r="E1189" s="231">
        <v>6.2484228200000002E-3</v>
      </c>
      <c r="F1189" s="231">
        <v>9.6451586000000002E-4</v>
      </c>
      <c r="G1189" s="231">
        <v>1.8625033400000001E-3</v>
      </c>
      <c r="H1189" s="231">
        <v>3.4214031800000001E-3</v>
      </c>
    </row>
    <row r="1190" spans="1:8">
      <c r="A1190" s="227" t="s">
        <v>143</v>
      </c>
      <c r="B1190" s="227" t="s">
        <v>61</v>
      </c>
      <c r="C1190" s="227" t="s">
        <v>77</v>
      </c>
      <c r="D1190" s="229">
        <v>223</v>
      </c>
      <c r="E1190" s="231">
        <v>7.9869412799999998E-3</v>
      </c>
      <c r="F1190" s="231">
        <v>1.0801774699999999E-3</v>
      </c>
      <c r="G1190" s="231">
        <v>2.2477576300000001E-3</v>
      </c>
      <c r="H1190" s="231">
        <v>4.6590057700000003E-3</v>
      </c>
    </row>
    <row r="1191" spans="1:8">
      <c r="A1191" s="227" t="s">
        <v>143</v>
      </c>
      <c r="B1191" s="227" t="s">
        <v>62</v>
      </c>
      <c r="C1191" s="227" t="s">
        <v>77</v>
      </c>
      <c r="D1191" s="229">
        <v>503</v>
      </c>
      <c r="E1191" s="231">
        <v>7.3075663999999999E-3</v>
      </c>
      <c r="F1191" s="231">
        <v>9.9840747000000006E-4</v>
      </c>
      <c r="G1191" s="231">
        <v>1.9645780400000001E-3</v>
      </c>
      <c r="H1191" s="231">
        <v>4.3445804299999998E-3</v>
      </c>
    </row>
    <row r="1192" spans="1:8">
      <c r="A1192" s="227" t="s">
        <v>143</v>
      </c>
      <c r="B1192" s="227" t="s">
        <v>57</v>
      </c>
      <c r="C1192" s="227" t="s">
        <v>78</v>
      </c>
      <c r="D1192" s="229">
        <v>783</v>
      </c>
      <c r="E1192" s="231">
        <v>6.9859659999999997E-3</v>
      </c>
      <c r="F1192" s="231">
        <v>1.1780867600000001E-3</v>
      </c>
      <c r="G1192" s="231">
        <v>1.6827784700000001E-3</v>
      </c>
      <c r="H1192" s="231">
        <v>4.1251002700000003E-3</v>
      </c>
    </row>
    <row r="1193" spans="1:8">
      <c r="A1193" s="227" t="s">
        <v>143</v>
      </c>
      <c r="B1193" s="227" t="s">
        <v>59</v>
      </c>
      <c r="C1193" s="227" t="s">
        <v>78</v>
      </c>
      <c r="D1193" s="229">
        <v>353</v>
      </c>
      <c r="E1193" s="231">
        <v>6.7139791299999996E-3</v>
      </c>
      <c r="F1193" s="231">
        <v>1.12019307E-3</v>
      </c>
      <c r="G1193" s="231">
        <v>1.666732E-3</v>
      </c>
      <c r="H1193" s="231">
        <v>3.92705359E-3</v>
      </c>
    </row>
    <row r="1194" spans="1:8">
      <c r="A1194" s="227" t="s">
        <v>143</v>
      </c>
      <c r="B1194" s="227" t="s">
        <v>60</v>
      </c>
      <c r="C1194" s="227" t="s">
        <v>78</v>
      </c>
      <c r="D1194" s="229">
        <v>177</v>
      </c>
      <c r="E1194" s="231">
        <v>6.8426315900000003E-3</v>
      </c>
      <c r="F1194" s="231">
        <v>1.22587077E-3</v>
      </c>
      <c r="G1194" s="231">
        <v>1.6622852599999999E-3</v>
      </c>
      <c r="H1194" s="231">
        <v>3.9544750499999996E-3</v>
      </c>
    </row>
    <row r="1195" spans="1:8">
      <c r="A1195" s="227" t="s">
        <v>143</v>
      </c>
      <c r="B1195" s="227" t="s">
        <v>61</v>
      </c>
      <c r="C1195" s="227" t="s">
        <v>78</v>
      </c>
      <c r="D1195" s="229">
        <v>52</v>
      </c>
      <c r="E1195" s="231">
        <v>7.61863401E-3</v>
      </c>
      <c r="F1195" s="231">
        <v>1.2137194800000001E-3</v>
      </c>
      <c r="G1195" s="231">
        <v>1.85162901E-3</v>
      </c>
      <c r="H1195" s="231">
        <v>4.5532850099999998E-3</v>
      </c>
    </row>
    <row r="1196" spans="1:8">
      <c r="A1196" s="227" t="s">
        <v>143</v>
      </c>
      <c r="B1196" s="227" t="s">
        <v>62</v>
      </c>
      <c r="C1196" s="227" t="s">
        <v>78</v>
      </c>
      <c r="D1196" s="229">
        <v>201</v>
      </c>
      <c r="E1196" s="231">
        <v>7.4261790299999996E-3</v>
      </c>
      <c r="F1196" s="231">
        <v>1.2284638799999999E-3</v>
      </c>
      <c r="G1196" s="231">
        <v>1.6853231399999999E-3</v>
      </c>
      <c r="H1196" s="231">
        <v>4.5123914999999999E-3</v>
      </c>
    </row>
    <row r="1197" spans="1:8">
      <c r="A1197" s="227" t="s">
        <v>143</v>
      </c>
      <c r="B1197" s="227" t="s">
        <v>57</v>
      </c>
      <c r="C1197" s="227" t="s">
        <v>79</v>
      </c>
      <c r="D1197" s="229">
        <v>10243</v>
      </c>
      <c r="E1197" s="231">
        <v>4.7645306800000002E-3</v>
      </c>
      <c r="F1197" s="231">
        <v>9.7329768999999998E-4</v>
      </c>
      <c r="G1197" s="231">
        <v>7.3638567000000002E-4</v>
      </c>
      <c r="H1197" s="231">
        <v>3.0548468300000001E-3</v>
      </c>
    </row>
    <row r="1198" spans="1:8">
      <c r="A1198" s="227" t="s">
        <v>143</v>
      </c>
      <c r="B1198" s="227" t="s">
        <v>59</v>
      </c>
      <c r="C1198" s="227" t="s">
        <v>79</v>
      </c>
      <c r="D1198" s="229">
        <v>5841</v>
      </c>
      <c r="E1198" s="231">
        <v>4.5985511900000003E-3</v>
      </c>
      <c r="F1198" s="231">
        <v>9.3485838999999996E-4</v>
      </c>
      <c r="G1198" s="231">
        <v>7.0393767999999996E-4</v>
      </c>
      <c r="H1198" s="231">
        <v>2.9597546399999998E-3</v>
      </c>
    </row>
    <row r="1199" spans="1:8">
      <c r="A1199" s="227" t="s">
        <v>143</v>
      </c>
      <c r="B1199" s="227" t="s">
        <v>60</v>
      </c>
      <c r="C1199" s="227" t="s">
        <v>79</v>
      </c>
      <c r="D1199" s="229">
        <v>2429</v>
      </c>
      <c r="E1199" s="231">
        <v>4.6918739900000004E-3</v>
      </c>
      <c r="F1199" s="231">
        <v>1.01436324E-3</v>
      </c>
      <c r="G1199" s="231">
        <v>7.3157750000000003E-4</v>
      </c>
      <c r="H1199" s="231">
        <v>2.94593277E-3</v>
      </c>
    </row>
    <row r="1200" spans="1:8">
      <c r="A1200" s="227" t="s">
        <v>143</v>
      </c>
      <c r="B1200" s="227" t="s">
        <v>61</v>
      </c>
      <c r="C1200" s="227" t="s">
        <v>79</v>
      </c>
      <c r="D1200" s="229">
        <v>479</v>
      </c>
      <c r="E1200" s="231">
        <v>5.3419544500000003E-3</v>
      </c>
      <c r="F1200" s="231">
        <v>1.14522901E-3</v>
      </c>
      <c r="G1200" s="231">
        <v>7.6647409000000003E-4</v>
      </c>
      <c r="H1200" s="231">
        <v>3.4302508600000002E-3</v>
      </c>
    </row>
    <row r="1201" spans="1:8">
      <c r="A1201" s="227" t="s">
        <v>143</v>
      </c>
      <c r="B1201" s="227" t="s">
        <v>62</v>
      </c>
      <c r="C1201" s="227" t="s">
        <v>79</v>
      </c>
      <c r="D1201" s="229">
        <v>1494</v>
      </c>
      <c r="E1201" s="231">
        <v>5.3464472699999996E-3</v>
      </c>
      <c r="F1201" s="231">
        <v>1.0016917100000001E-3</v>
      </c>
      <c r="G1201" s="231">
        <v>8.6141609999999997E-4</v>
      </c>
      <c r="H1201" s="231">
        <v>3.4833389699999999E-3</v>
      </c>
    </row>
    <row r="1202" spans="1:8">
      <c r="A1202" s="227" t="s">
        <v>143</v>
      </c>
      <c r="B1202" s="227" t="s">
        <v>57</v>
      </c>
      <c r="C1202" s="227" t="s">
        <v>80</v>
      </c>
      <c r="D1202" s="229">
        <v>4206</v>
      </c>
      <c r="E1202" s="231">
        <v>5.2388450600000004E-3</v>
      </c>
      <c r="F1202" s="231">
        <v>1.16240994E-3</v>
      </c>
      <c r="G1202" s="231">
        <v>7.684759E-4</v>
      </c>
      <c r="H1202" s="231">
        <v>3.3079587399999998E-3</v>
      </c>
    </row>
    <row r="1203" spans="1:8">
      <c r="A1203" s="227" t="s">
        <v>143</v>
      </c>
      <c r="B1203" s="227" t="s">
        <v>59</v>
      </c>
      <c r="C1203" s="227" t="s">
        <v>80</v>
      </c>
      <c r="D1203" s="229">
        <v>2193</v>
      </c>
      <c r="E1203" s="231">
        <v>4.8997913999999998E-3</v>
      </c>
      <c r="F1203" s="231">
        <v>1.01911466E-3</v>
      </c>
      <c r="G1203" s="231">
        <v>6.9757390000000003E-4</v>
      </c>
      <c r="H1203" s="231">
        <v>3.1831023500000001E-3</v>
      </c>
    </row>
    <row r="1204" spans="1:8">
      <c r="A1204" s="227" t="s">
        <v>143</v>
      </c>
      <c r="B1204" s="227" t="s">
        <v>60</v>
      </c>
      <c r="C1204" s="227" t="s">
        <v>80</v>
      </c>
      <c r="D1204" s="229">
        <v>968</v>
      </c>
      <c r="E1204" s="231">
        <v>5.32660865E-3</v>
      </c>
      <c r="F1204" s="231">
        <v>1.29171665E-3</v>
      </c>
      <c r="G1204" s="231">
        <v>7.8028126999999997E-4</v>
      </c>
      <c r="H1204" s="231">
        <v>3.25461027E-3</v>
      </c>
    </row>
    <row r="1205" spans="1:8">
      <c r="A1205" s="227" t="s">
        <v>143</v>
      </c>
      <c r="B1205" s="227" t="s">
        <v>61</v>
      </c>
      <c r="C1205" s="227" t="s">
        <v>80</v>
      </c>
      <c r="D1205" s="229">
        <v>277</v>
      </c>
      <c r="E1205" s="231">
        <v>6.0049803700000003E-3</v>
      </c>
      <c r="F1205" s="231">
        <v>1.52882211E-3</v>
      </c>
      <c r="G1205" s="231">
        <v>8.5714978999999996E-4</v>
      </c>
      <c r="H1205" s="231">
        <v>3.61900799E-3</v>
      </c>
    </row>
    <row r="1206" spans="1:8">
      <c r="A1206" s="227" t="s">
        <v>143</v>
      </c>
      <c r="B1206" s="227" t="s">
        <v>62</v>
      </c>
      <c r="C1206" s="227" t="s">
        <v>80</v>
      </c>
      <c r="D1206" s="229">
        <v>768</v>
      </c>
      <c r="E1206" s="231">
        <v>5.8200560600000003E-3</v>
      </c>
      <c r="F1206" s="231">
        <v>1.2764483199999999E-3</v>
      </c>
      <c r="G1206" s="231">
        <v>9.2407202999999995E-4</v>
      </c>
      <c r="H1206" s="231">
        <v>3.6195352300000001E-3</v>
      </c>
    </row>
    <row r="1207" spans="1:8">
      <c r="A1207" s="227" t="s">
        <v>143</v>
      </c>
      <c r="B1207" s="227" t="s">
        <v>57</v>
      </c>
      <c r="C1207" s="227" t="s">
        <v>119</v>
      </c>
      <c r="D1207" s="229">
        <v>2057</v>
      </c>
      <c r="E1207" s="231">
        <v>6.3369262800000003E-3</v>
      </c>
      <c r="F1207" s="231">
        <v>1.09702167E-3</v>
      </c>
      <c r="G1207" s="231">
        <v>1.3200237500000001E-3</v>
      </c>
      <c r="H1207" s="231">
        <v>3.9198803799999999E-3</v>
      </c>
    </row>
    <row r="1208" spans="1:8">
      <c r="A1208" s="227" t="s">
        <v>143</v>
      </c>
      <c r="B1208" s="227" t="s">
        <v>59</v>
      </c>
      <c r="C1208" s="227" t="s">
        <v>119</v>
      </c>
      <c r="D1208" s="229">
        <v>924</v>
      </c>
      <c r="E1208" s="231">
        <v>5.6357220599999999E-3</v>
      </c>
      <c r="F1208" s="231">
        <v>9.3158746E-4</v>
      </c>
      <c r="G1208" s="231">
        <v>1.19563668E-3</v>
      </c>
      <c r="H1208" s="231">
        <v>3.5084974300000002E-3</v>
      </c>
    </row>
    <row r="1209" spans="1:8">
      <c r="A1209" s="227" t="s">
        <v>143</v>
      </c>
      <c r="B1209" s="227" t="s">
        <v>60</v>
      </c>
      <c r="C1209" s="227" t="s">
        <v>119</v>
      </c>
      <c r="D1209" s="229">
        <v>399</v>
      </c>
      <c r="E1209" s="231">
        <v>6.1533460600000003E-3</v>
      </c>
      <c r="F1209" s="231">
        <v>1.1584804500000001E-3</v>
      </c>
      <c r="G1209" s="231">
        <v>1.3153541200000001E-3</v>
      </c>
      <c r="H1209" s="231">
        <v>3.6795110500000001E-3</v>
      </c>
    </row>
    <row r="1210" spans="1:8">
      <c r="A1210" s="227" t="s">
        <v>143</v>
      </c>
      <c r="B1210" s="227" t="s">
        <v>61</v>
      </c>
      <c r="C1210" s="227" t="s">
        <v>119</v>
      </c>
      <c r="D1210" s="229">
        <v>222</v>
      </c>
      <c r="E1210" s="231">
        <v>8.6659573800000004E-3</v>
      </c>
      <c r="F1210" s="231">
        <v>1.60014156E-3</v>
      </c>
      <c r="G1210" s="231">
        <v>1.4615133600000001E-3</v>
      </c>
      <c r="H1210" s="231">
        <v>5.6043020000000002E-3</v>
      </c>
    </row>
    <row r="1211" spans="1:8">
      <c r="A1211" s="227" t="s">
        <v>143</v>
      </c>
      <c r="B1211" s="227" t="s">
        <v>62</v>
      </c>
      <c r="C1211" s="227" t="s">
        <v>119</v>
      </c>
      <c r="D1211" s="229">
        <v>512</v>
      </c>
      <c r="E1211" s="231">
        <v>6.7355909400000002E-3</v>
      </c>
      <c r="F1211" s="231">
        <v>1.1295344499999999E-3</v>
      </c>
      <c r="G1211" s="231">
        <v>1.4867935399999999E-3</v>
      </c>
      <c r="H1211" s="231">
        <v>4.1192624500000002E-3</v>
      </c>
    </row>
    <row r="1212" spans="1:8">
      <c r="A1212" s="227" t="s">
        <v>143</v>
      </c>
      <c r="B1212" s="227" t="s">
        <v>57</v>
      </c>
      <c r="C1212" s="227" t="s">
        <v>82</v>
      </c>
      <c r="D1212" s="229">
        <v>928</v>
      </c>
      <c r="E1212" s="231">
        <v>7.2998605700000004E-3</v>
      </c>
      <c r="F1212" s="231">
        <v>1.30759575E-3</v>
      </c>
      <c r="G1212" s="231">
        <v>1.55707441E-3</v>
      </c>
      <c r="H1212" s="231">
        <v>4.4351899399999997E-3</v>
      </c>
    </row>
    <row r="1213" spans="1:8">
      <c r="A1213" s="227" t="s">
        <v>143</v>
      </c>
      <c r="B1213" s="227" t="s">
        <v>59</v>
      </c>
      <c r="C1213" s="227" t="s">
        <v>82</v>
      </c>
      <c r="D1213" s="229">
        <v>364</v>
      </c>
      <c r="E1213" s="231">
        <v>6.5572532799999996E-3</v>
      </c>
      <c r="F1213" s="231">
        <v>1.17896548E-3</v>
      </c>
      <c r="G1213" s="231">
        <v>1.5422451299999999E-3</v>
      </c>
      <c r="H1213" s="231">
        <v>3.8360421800000002E-3</v>
      </c>
    </row>
    <row r="1214" spans="1:8">
      <c r="A1214" s="227" t="s">
        <v>143</v>
      </c>
      <c r="B1214" s="227" t="s">
        <v>60</v>
      </c>
      <c r="C1214" s="227" t="s">
        <v>82</v>
      </c>
      <c r="D1214" s="229">
        <v>232</v>
      </c>
      <c r="E1214" s="231">
        <v>6.9266839999999998E-3</v>
      </c>
      <c r="F1214" s="231">
        <v>1.15840494E-3</v>
      </c>
      <c r="G1214" s="231">
        <v>1.3838499199999999E-3</v>
      </c>
      <c r="H1214" s="231">
        <v>4.3844286400000002E-3</v>
      </c>
    </row>
    <row r="1215" spans="1:8">
      <c r="A1215" s="227" t="s">
        <v>143</v>
      </c>
      <c r="B1215" s="227" t="s">
        <v>61</v>
      </c>
      <c r="C1215" s="227" t="s">
        <v>82</v>
      </c>
      <c r="D1215" s="229">
        <v>90</v>
      </c>
      <c r="E1215" s="231">
        <v>8.4358279500000004E-3</v>
      </c>
      <c r="F1215" s="231">
        <v>1.7343104600000001E-3</v>
      </c>
      <c r="G1215" s="231">
        <v>1.76736085E-3</v>
      </c>
      <c r="H1215" s="231">
        <v>4.9341561599999997E-3</v>
      </c>
    </row>
    <row r="1216" spans="1:8">
      <c r="A1216" s="227" t="s">
        <v>143</v>
      </c>
      <c r="B1216" s="227" t="s">
        <v>62</v>
      </c>
      <c r="C1216" s="227" t="s">
        <v>82</v>
      </c>
      <c r="D1216" s="229">
        <v>242</v>
      </c>
      <c r="E1216" s="231">
        <v>8.3521289799999999E-3</v>
      </c>
      <c r="F1216" s="231">
        <v>1.48540304E-3</v>
      </c>
      <c r="G1216" s="231">
        <v>1.6672403399999999E-3</v>
      </c>
      <c r="H1216" s="231">
        <v>5.1994851599999996E-3</v>
      </c>
    </row>
    <row r="1217" spans="1:8">
      <c r="A1217" s="227" t="s">
        <v>143</v>
      </c>
      <c r="B1217" s="227" t="s">
        <v>57</v>
      </c>
      <c r="C1217" s="227" t="s">
        <v>83</v>
      </c>
      <c r="D1217" s="229">
        <v>1218</v>
      </c>
      <c r="E1217" s="231">
        <v>5.8544097000000003E-3</v>
      </c>
      <c r="F1217" s="231">
        <v>9.0664507000000002E-4</v>
      </c>
      <c r="G1217" s="231">
        <v>1.1168884E-3</v>
      </c>
      <c r="H1217" s="231">
        <v>3.8308757400000002E-3</v>
      </c>
    </row>
    <row r="1218" spans="1:8">
      <c r="A1218" s="227" t="s">
        <v>143</v>
      </c>
      <c r="B1218" s="227" t="s">
        <v>59</v>
      </c>
      <c r="C1218" s="227" t="s">
        <v>83</v>
      </c>
      <c r="D1218" s="229">
        <v>472</v>
      </c>
      <c r="E1218" s="231">
        <v>5.3012199599999999E-3</v>
      </c>
      <c r="F1218" s="231">
        <v>7.6317753999999998E-4</v>
      </c>
      <c r="G1218" s="231">
        <v>1.0715824600000001E-3</v>
      </c>
      <c r="H1218" s="231">
        <v>3.4664594700000002E-3</v>
      </c>
    </row>
    <row r="1219" spans="1:8">
      <c r="A1219" s="227" t="s">
        <v>143</v>
      </c>
      <c r="B1219" s="227" t="s">
        <v>60</v>
      </c>
      <c r="C1219" s="227" t="s">
        <v>83</v>
      </c>
      <c r="D1219" s="229">
        <v>225</v>
      </c>
      <c r="E1219" s="231">
        <v>5.5851335300000004E-3</v>
      </c>
      <c r="F1219" s="231">
        <v>9.9619317999999997E-4</v>
      </c>
      <c r="G1219" s="231">
        <v>1.11208823E-3</v>
      </c>
      <c r="H1219" s="231">
        <v>3.4768516000000002E-3</v>
      </c>
    </row>
    <row r="1220" spans="1:8">
      <c r="A1220" s="227" t="s">
        <v>143</v>
      </c>
      <c r="B1220" s="227" t="s">
        <v>61</v>
      </c>
      <c r="C1220" s="227" t="s">
        <v>83</v>
      </c>
      <c r="D1220" s="229">
        <v>175</v>
      </c>
      <c r="E1220" s="231">
        <v>6.7129627399999999E-3</v>
      </c>
      <c r="F1220" s="231">
        <v>1.24622992E-3</v>
      </c>
      <c r="G1220" s="231">
        <v>1.08452355E-3</v>
      </c>
      <c r="H1220" s="231">
        <v>4.3822087799999998E-3</v>
      </c>
    </row>
    <row r="1221" spans="1:8">
      <c r="A1221" s="227" t="s">
        <v>143</v>
      </c>
      <c r="B1221" s="227" t="s">
        <v>62</v>
      </c>
      <c r="C1221" s="227" t="s">
        <v>83</v>
      </c>
      <c r="D1221" s="229">
        <v>346</v>
      </c>
      <c r="E1221" s="231">
        <v>6.3499181299999999E-3</v>
      </c>
      <c r="F1221" s="231">
        <v>8.7237049999999998E-4</v>
      </c>
      <c r="G1221" s="231">
        <v>1.19818404E-3</v>
      </c>
      <c r="H1221" s="231">
        <v>4.27936312E-3</v>
      </c>
    </row>
    <row r="1222" spans="1:8">
      <c r="A1222" s="227" t="s">
        <v>143</v>
      </c>
      <c r="B1222" s="227" t="s">
        <v>57</v>
      </c>
      <c r="C1222" s="227" t="s">
        <v>84</v>
      </c>
      <c r="D1222" s="229">
        <v>1171</v>
      </c>
      <c r="E1222" s="231">
        <v>5.9184929699999996E-3</v>
      </c>
      <c r="F1222" s="231">
        <v>8.8093407000000004E-4</v>
      </c>
      <c r="G1222" s="231">
        <v>1.1247902100000001E-3</v>
      </c>
      <c r="H1222" s="231">
        <v>3.9127682099999997E-3</v>
      </c>
    </row>
    <row r="1223" spans="1:8">
      <c r="A1223" s="227" t="s">
        <v>143</v>
      </c>
      <c r="B1223" s="227" t="s">
        <v>59</v>
      </c>
      <c r="C1223" s="227" t="s">
        <v>84</v>
      </c>
      <c r="D1223" s="229">
        <v>462</v>
      </c>
      <c r="E1223" s="231">
        <v>5.3469213499999996E-3</v>
      </c>
      <c r="F1223" s="231">
        <v>7.6539179000000002E-4</v>
      </c>
      <c r="G1223" s="231">
        <v>9.8973339999999994E-4</v>
      </c>
      <c r="H1223" s="231">
        <v>3.5917957099999998E-3</v>
      </c>
    </row>
    <row r="1224" spans="1:8">
      <c r="A1224" s="227" t="s">
        <v>143</v>
      </c>
      <c r="B1224" s="227" t="s">
        <v>60</v>
      </c>
      <c r="C1224" s="227" t="s">
        <v>84</v>
      </c>
      <c r="D1224" s="229">
        <v>329</v>
      </c>
      <c r="E1224" s="231">
        <v>5.55439439E-3</v>
      </c>
      <c r="F1224" s="231">
        <v>8.3839893000000004E-4</v>
      </c>
      <c r="G1224" s="231">
        <v>1.05703989E-3</v>
      </c>
      <c r="H1224" s="231">
        <v>3.65895506E-3</v>
      </c>
    </row>
    <row r="1225" spans="1:8">
      <c r="A1225" s="227" t="s">
        <v>143</v>
      </c>
      <c r="B1225" s="227" t="s">
        <v>61</v>
      </c>
      <c r="C1225" s="227" t="s">
        <v>84</v>
      </c>
      <c r="D1225" s="229">
        <v>114</v>
      </c>
      <c r="E1225" s="231">
        <v>8.1619555900000005E-3</v>
      </c>
      <c r="F1225" s="231">
        <v>1.22421193E-3</v>
      </c>
      <c r="G1225" s="231">
        <v>1.3854367499999999E-3</v>
      </c>
      <c r="H1225" s="231">
        <v>5.5523064499999998E-3</v>
      </c>
    </row>
    <row r="1226" spans="1:8">
      <c r="A1226" s="227" t="s">
        <v>143</v>
      </c>
      <c r="B1226" s="227" t="s">
        <v>62</v>
      </c>
      <c r="C1226" s="227" t="s">
        <v>84</v>
      </c>
      <c r="D1226" s="229">
        <v>266</v>
      </c>
      <c r="E1226" s="231">
        <v>6.4000711199999998E-3</v>
      </c>
      <c r="F1226" s="231">
        <v>9.8710294000000005E-4</v>
      </c>
      <c r="G1226" s="231">
        <v>1.3314533700000001E-3</v>
      </c>
      <c r="H1226" s="231">
        <v>4.0815143100000001E-3</v>
      </c>
    </row>
    <row r="1227" spans="1:8">
      <c r="A1227" s="227" t="s">
        <v>143</v>
      </c>
      <c r="B1227" s="227" t="s">
        <v>57</v>
      </c>
      <c r="C1227" s="227" t="s">
        <v>86</v>
      </c>
      <c r="D1227" s="229">
        <v>8</v>
      </c>
      <c r="E1227" s="231">
        <v>7.0442705600000004E-3</v>
      </c>
      <c r="F1227" s="231">
        <v>1.3990158799999999E-3</v>
      </c>
      <c r="G1227" s="231">
        <v>3.1510414800000001E-3</v>
      </c>
      <c r="H1227" s="231">
        <v>2.49421275E-3</v>
      </c>
    </row>
    <row r="1228" spans="1:8">
      <c r="A1228" s="227" t="s">
        <v>143</v>
      </c>
      <c r="B1228" s="227" t="s">
        <v>59</v>
      </c>
      <c r="C1228" s="227" t="s">
        <v>86</v>
      </c>
      <c r="D1228" s="229">
        <v>2</v>
      </c>
      <c r="E1228" s="231">
        <v>5.8854163099999997E-3</v>
      </c>
      <c r="F1228" s="231">
        <v>1.12847187E-3</v>
      </c>
      <c r="G1228" s="231">
        <v>3.4143517300000001E-3</v>
      </c>
      <c r="H1228" s="231">
        <v>1.34259235E-3</v>
      </c>
    </row>
    <row r="1229" spans="1:8">
      <c r="A1229" s="227" t="s">
        <v>143</v>
      </c>
      <c r="B1229" s="227" t="s">
        <v>60</v>
      </c>
      <c r="C1229" s="227" t="s">
        <v>86</v>
      </c>
      <c r="D1229" s="229">
        <v>4</v>
      </c>
      <c r="E1229" s="231">
        <v>6.8605321100000003E-3</v>
      </c>
      <c r="F1229" s="231">
        <v>1.32233767E-3</v>
      </c>
      <c r="G1229" s="231">
        <v>2.7170137100000001E-3</v>
      </c>
      <c r="H1229" s="231">
        <v>2.8211803700000002E-3</v>
      </c>
    </row>
    <row r="1230" spans="1:8">
      <c r="A1230" s="227" t="s">
        <v>143</v>
      </c>
      <c r="B1230" s="227" t="s">
        <v>61</v>
      </c>
      <c r="C1230" s="227" t="s">
        <v>86</v>
      </c>
      <c r="D1230" s="229">
        <v>1</v>
      </c>
      <c r="E1230" s="231">
        <v>1.023148125E-2</v>
      </c>
      <c r="F1230" s="231">
        <v>2.31481458E-3</v>
      </c>
      <c r="G1230" s="231">
        <v>4.9074069400000002E-3</v>
      </c>
      <c r="H1230" s="231">
        <v>3.0092590200000002E-3</v>
      </c>
    </row>
    <row r="1231" spans="1:8">
      <c r="A1231" s="227" t="s">
        <v>143</v>
      </c>
      <c r="B1231" s="227" t="s">
        <v>62</v>
      </c>
      <c r="C1231" s="227" t="s">
        <v>86</v>
      </c>
      <c r="D1231" s="229">
        <v>1</v>
      </c>
      <c r="E1231" s="231">
        <v>6.9097222200000001E-3</v>
      </c>
      <c r="F1231" s="231">
        <v>1.33101805E-3</v>
      </c>
      <c r="G1231" s="231">
        <v>2.6041666600000002E-3</v>
      </c>
      <c r="H1231" s="231">
        <v>2.9745368000000001E-3</v>
      </c>
    </row>
    <row r="1232" spans="1:8">
      <c r="A1232" s="227" t="s">
        <v>143</v>
      </c>
      <c r="B1232" s="227" t="s">
        <v>57</v>
      </c>
      <c r="C1232" s="227" t="s">
        <v>87</v>
      </c>
      <c r="D1232" s="229">
        <v>1838</v>
      </c>
      <c r="E1232" s="231">
        <v>5.94215332E-3</v>
      </c>
      <c r="F1232" s="231">
        <v>5.3142482000000004E-4</v>
      </c>
      <c r="G1232" s="231">
        <v>1.0041231E-3</v>
      </c>
      <c r="H1232" s="231">
        <v>4.4066049200000004E-3</v>
      </c>
    </row>
    <row r="1233" spans="1:8">
      <c r="A1233" s="227" t="s">
        <v>143</v>
      </c>
      <c r="B1233" s="227" t="s">
        <v>59</v>
      </c>
      <c r="C1233" s="227" t="s">
        <v>87</v>
      </c>
      <c r="D1233" s="229">
        <v>659</v>
      </c>
      <c r="E1233" s="231">
        <v>5.1535538200000001E-3</v>
      </c>
      <c r="F1233" s="231">
        <v>4.0614614000000001E-4</v>
      </c>
      <c r="G1233" s="231">
        <v>8.3313989999999997E-4</v>
      </c>
      <c r="H1233" s="231">
        <v>3.9142672999999996E-3</v>
      </c>
    </row>
    <row r="1234" spans="1:8">
      <c r="A1234" s="227" t="s">
        <v>143</v>
      </c>
      <c r="B1234" s="227" t="s">
        <v>60</v>
      </c>
      <c r="C1234" s="227" t="s">
        <v>87</v>
      </c>
      <c r="D1234" s="229">
        <v>400</v>
      </c>
      <c r="E1234" s="231">
        <v>5.7936629500000003E-3</v>
      </c>
      <c r="F1234" s="231">
        <v>5.6113981999999997E-4</v>
      </c>
      <c r="G1234" s="231">
        <v>9.3339097000000001E-4</v>
      </c>
      <c r="H1234" s="231">
        <v>4.29913172E-3</v>
      </c>
    </row>
    <row r="1235" spans="1:8">
      <c r="A1235" s="227" t="s">
        <v>143</v>
      </c>
      <c r="B1235" s="227" t="s">
        <v>61</v>
      </c>
      <c r="C1235" s="227" t="s">
        <v>87</v>
      </c>
      <c r="D1235" s="229">
        <v>150</v>
      </c>
      <c r="E1235" s="231">
        <v>7.2425923500000003E-3</v>
      </c>
      <c r="F1235" s="231">
        <v>9.5185161999999999E-4</v>
      </c>
      <c r="G1235" s="231">
        <v>1.1651232300000001E-3</v>
      </c>
      <c r="H1235" s="231">
        <v>5.1256170599999996E-3</v>
      </c>
    </row>
    <row r="1236" spans="1:8">
      <c r="A1236" s="227" t="s">
        <v>143</v>
      </c>
      <c r="B1236" s="227" t="s">
        <v>62</v>
      </c>
      <c r="C1236" s="227" t="s">
        <v>87</v>
      </c>
      <c r="D1236" s="229">
        <v>629</v>
      </c>
      <c r="E1236" s="231">
        <v>6.5526737599999997E-3</v>
      </c>
      <c r="F1236" s="231">
        <v>5.4352120999999996E-4</v>
      </c>
      <c r="G1236" s="231">
        <v>1.1898476800000001E-3</v>
      </c>
      <c r="H1236" s="231">
        <v>4.8193043600000002E-3</v>
      </c>
    </row>
    <row r="1237" spans="1:8">
      <c r="A1237" s="227" t="s">
        <v>143</v>
      </c>
      <c r="B1237" s="227" t="s">
        <v>57</v>
      </c>
      <c r="C1237" s="227" t="s">
        <v>88</v>
      </c>
      <c r="D1237" s="229">
        <v>1955</v>
      </c>
      <c r="E1237" s="231">
        <v>5.5602086299999997E-3</v>
      </c>
      <c r="F1237" s="231">
        <v>1.09928815E-3</v>
      </c>
      <c r="G1237" s="231">
        <v>9.924928899999999E-4</v>
      </c>
      <c r="H1237" s="231">
        <v>3.46842711E-3</v>
      </c>
    </row>
    <row r="1238" spans="1:8">
      <c r="A1238" s="227" t="s">
        <v>143</v>
      </c>
      <c r="B1238" s="227" t="s">
        <v>59</v>
      </c>
      <c r="C1238" s="227" t="s">
        <v>88</v>
      </c>
      <c r="D1238" s="229">
        <v>1017</v>
      </c>
      <c r="E1238" s="231">
        <v>5.1325496500000001E-3</v>
      </c>
      <c r="F1238" s="231">
        <v>9.5797345999999999E-4</v>
      </c>
      <c r="G1238" s="231">
        <v>8.9515253000000002E-4</v>
      </c>
      <c r="H1238" s="231">
        <v>3.2794231699999998E-3</v>
      </c>
    </row>
    <row r="1239" spans="1:8">
      <c r="A1239" s="227" t="s">
        <v>143</v>
      </c>
      <c r="B1239" s="227" t="s">
        <v>60</v>
      </c>
      <c r="C1239" s="227" t="s">
        <v>88</v>
      </c>
      <c r="D1239" s="229">
        <v>482</v>
      </c>
      <c r="E1239" s="231">
        <v>5.6743216500000004E-3</v>
      </c>
      <c r="F1239" s="231">
        <v>1.18370097E-3</v>
      </c>
      <c r="G1239" s="231">
        <v>1.0579229500000001E-3</v>
      </c>
      <c r="H1239" s="231">
        <v>3.43269726E-3</v>
      </c>
    </row>
    <row r="1240" spans="1:8">
      <c r="A1240" s="227" t="s">
        <v>143</v>
      </c>
      <c r="B1240" s="227" t="s">
        <v>61</v>
      </c>
      <c r="C1240" s="227" t="s">
        <v>88</v>
      </c>
      <c r="D1240" s="229">
        <v>85</v>
      </c>
      <c r="E1240" s="231">
        <v>7.3758167599999999E-3</v>
      </c>
      <c r="F1240" s="231">
        <v>1.7894877799999999E-3</v>
      </c>
      <c r="G1240" s="231">
        <v>1.1371185000000001E-3</v>
      </c>
      <c r="H1240" s="231">
        <v>4.4492100200000002E-3</v>
      </c>
    </row>
    <row r="1241" spans="1:8">
      <c r="A1241" s="227" t="s">
        <v>143</v>
      </c>
      <c r="B1241" s="227" t="s">
        <v>62</v>
      </c>
      <c r="C1241" s="227" t="s">
        <v>88</v>
      </c>
      <c r="D1241" s="229">
        <v>371</v>
      </c>
      <c r="E1241" s="231">
        <v>6.1682949100000002E-3</v>
      </c>
      <c r="F1241" s="231">
        <v>1.2188652E-3</v>
      </c>
      <c r="G1241" s="231">
        <v>1.14118474E-3</v>
      </c>
      <c r="H1241" s="231">
        <v>3.8082444999999999E-3</v>
      </c>
    </row>
    <row r="1242" spans="1:8">
      <c r="A1242" s="227" t="s">
        <v>143</v>
      </c>
      <c r="B1242" s="227" t="s">
        <v>57</v>
      </c>
      <c r="C1242" s="227" t="s">
        <v>89</v>
      </c>
      <c r="D1242" s="229">
        <v>1114</v>
      </c>
      <c r="E1242" s="231">
        <v>6.3452417100000004E-3</v>
      </c>
      <c r="F1242" s="231">
        <v>8.0401349000000001E-4</v>
      </c>
      <c r="G1242" s="231">
        <v>1.6164636299999999E-3</v>
      </c>
      <c r="H1242" s="231">
        <v>3.9247641100000003E-3</v>
      </c>
    </row>
    <row r="1243" spans="1:8">
      <c r="A1243" s="227" t="s">
        <v>143</v>
      </c>
      <c r="B1243" s="227" t="s">
        <v>59</v>
      </c>
      <c r="C1243" s="227" t="s">
        <v>89</v>
      </c>
      <c r="D1243" s="229">
        <v>428</v>
      </c>
      <c r="E1243" s="231">
        <v>5.5065277500000002E-3</v>
      </c>
      <c r="F1243" s="231">
        <v>6.6234507999999995E-4</v>
      </c>
      <c r="G1243" s="231">
        <v>1.4806159100000001E-3</v>
      </c>
      <c r="H1243" s="231">
        <v>3.3635663100000002E-3</v>
      </c>
    </row>
    <row r="1244" spans="1:8">
      <c r="A1244" s="227" t="s">
        <v>143</v>
      </c>
      <c r="B1244" s="227" t="s">
        <v>60</v>
      </c>
      <c r="C1244" s="227" t="s">
        <v>89</v>
      </c>
      <c r="D1244" s="229">
        <v>290</v>
      </c>
      <c r="E1244" s="231">
        <v>6.18825807E-3</v>
      </c>
      <c r="F1244" s="231">
        <v>7.8412333000000005E-4</v>
      </c>
      <c r="G1244" s="231">
        <v>1.5575907699999999E-3</v>
      </c>
      <c r="H1244" s="231">
        <v>3.8465435100000001E-3</v>
      </c>
    </row>
    <row r="1245" spans="1:8">
      <c r="A1245" s="227" t="s">
        <v>143</v>
      </c>
      <c r="B1245" s="227" t="s">
        <v>61</v>
      </c>
      <c r="C1245" s="227" t="s">
        <v>89</v>
      </c>
      <c r="D1245" s="229">
        <v>83</v>
      </c>
      <c r="E1245" s="231">
        <v>7.3136989999999999E-3</v>
      </c>
      <c r="F1245" s="231">
        <v>9.2174230000000002E-4</v>
      </c>
      <c r="G1245" s="231">
        <v>1.77850268E-3</v>
      </c>
      <c r="H1245" s="231">
        <v>4.6134535700000003E-3</v>
      </c>
    </row>
    <row r="1246" spans="1:8">
      <c r="A1246" s="227" t="s">
        <v>143</v>
      </c>
      <c r="B1246" s="227" t="s">
        <v>62</v>
      </c>
      <c r="C1246" s="227" t="s">
        <v>89</v>
      </c>
      <c r="D1246" s="229">
        <v>313</v>
      </c>
      <c r="E1246" s="231">
        <v>7.3807461000000001E-3</v>
      </c>
      <c r="F1246" s="231">
        <v>9.8494236000000002E-4</v>
      </c>
      <c r="G1246" s="231">
        <v>1.8138013699999999E-3</v>
      </c>
      <c r="H1246" s="231">
        <v>4.5820018599999996E-3</v>
      </c>
    </row>
    <row r="1247" spans="1:8">
      <c r="A1247" s="227" t="s">
        <v>143</v>
      </c>
      <c r="B1247" s="227" t="s">
        <v>57</v>
      </c>
      <c r="C1247" s="227" t="s">
        <v>90</v>
      </c>
      <c r="D1247" s="229">
        <v>972</v>
      </c>
      <c r="E1247" s="231">
        <v>6.9102459099999996E-3</v>
      </c>
      <c r="F1247" s="231">
        <v>7.5863744999999998E-4</v>
      </c>
      <c r="G1247" s="231">
        <v>1.6161786900000001E-3</v>
      </c>
      <c r="H1247" s="231">
        <v>4.5354292900000003E-3</v>
      </c>
    </row>
    <row r="1248" spans="1:8">
      <c r="A1248" s="227" t="s">
        <v>143</v>
      </c>
      <c r="B1248" s="227" t="s">
        <v>59</v>
      </c>
      <c r="C1248" s="227" t="s">
        <v>90</v>
      </c>
      <c r="D1248" s="229">
        <v>358</v>
      </c>
      <c r="E1248" s="231">
        <v>6.1404986700000002E-3</v>
      </c>
      <c r="F1248" s="231">
        <v>6.8807522999999996E-4</v>
      </c>
      <c r="G1248" s="231">
        <v>1.3743402400000001E-3</v>
      </c>
      <c r="H1248" s="231">
        <v>4.07808272E-3</v>
      </c>
    </row>
    <row r="1249" spans="1:8">
      <c r="A1249" s="227" t="s">
        <v>143</v>
      </c>
      <c r="B1249" s="227" t="s">
        <v>60</v>
      </c>
      <c r="C1249" s="227" t="s">
        <v>90</v>
      </c>
      <c r="D1249" s="229">
        <v>261</v>
      </c>
      <c r="E1249" s="231">
        <v>6.64883969E-3</v>
      </c>
      <c r="F1249" s="231">
        <v>7.6934308999999999E-4</v>
      </c>
      <c r="G1249" s="231">
        <v>1.57331995E-3</v>
      </c>
      <c r="H1249" s="231">
        <v>4.3061761500000004E-3</v>
      </c>
    </row>
    <row r="1250" spans="1:8">
      <c r="A1250" s="227" t="s">
        <v>143</v>
      </c>
      <c r="B1250" s="227" t="s">
        <v>61</v>
      </c>
      <c r="C1250" s="227" t="s">
        <v>90</v>
      </c>
      <c r="D1250" s="229">
        <v>113</v>
      </c>
      <c r="E1250" s="231">
        <v>8.4207020200000003E-3</v>
      </c>
      <c r="F1250" s="231">
        <v>8.0414183999999997E-4</v>
      </c>
      <c r="G1250" s="231">
        <v>1.9992418199999999E-3</v>
      </c>
      <c r="H1250" s="231">
        <v>5.6173178400000003E-3</v>
      </c>
    </row>
    <row r="1251" spans="1:8">
      <c r="A1251" s="227" t="s">
        <v>143</v>
      </c>
      <c r="B1251" s="227" t="s">
        <v>62</v>
      </c>
      <c r="C1251" s="227" t="s">
        <v>90</v>
      </c>
      <c r="D1251" s="229">
        <v>240</v>
      </c>
      <c r="E1251" s="231">
        <v>7.6315584000000002E-3</v>
      </c>
      <c r="F1251" s="231">
        <v>8.3082540000000002E-4</v>
      </c>
      <c r="G1251" s="231">
        <v>1.84317105E-3</v>
      </c>
      <c r="H1251" s="231">
        <v>4.9575614999999998E-3</v>
      </c>
    </row>
    <row r="1252" spans="1:8">
      <c r="A1252" s="227" t="s">
        <v>143</v>
      </c>
      <c r="B1252" s="227" t="s">
        <v>57</v>
      </c>
      <c r="C1252" s="227" t="s">
        <v>91</v>
      </c>
      <c r="D1252" s="229">
        <v>2204</v>
      </c>
      <c r="E1252" s="231">
        <v>4.8190839599999997E-3</v>
      </c>
      <c r="F1252" s="231">
        <v>9.0850681000000002E-4</v>
      </c>
      <c r="G1252" s="231">
        <v>5.2710851E-4</v>
      </c>
      <c r="H1252" s="231">
        <v>3.38346815E-3</v>
      </c>
    </row>
    <row r="1253" spans="1:8">
      <c r="A1253" s="227" t="s">
        <v>143</v>
      </c>
      <c r="B1253" s="227" t="s">
        <v>59</v>
      </c>
      <c r="C1253" s="227" t="s">
        <v>91</v>
      </c>
      <c r="D1253" s="229">
        <v>1203</v>
      </c>
      <c r="E1253" s="231">
        <v>4.5802736100000003E-3</v>
      </c>
      <c r="F1253" s="231">
        <v>8.2961937999999997E-4</v>
      </c>
      <c r="G1253" s="231">
        <v>4.8994966000000001E-4</v>
      </c>
      <c r="H1253" s="231">
        <v>3.2607041000000002E-3</v>
      </c>
    </row>
    <row r="1254" spans="1:8">
      <c r="A1254" s="227" t="s">
        <v>143</v>
      </c>
      <c r="B1254" s="227" t="s">
        <v>60</v>
      </c>
      <c r="C1254" s="227" t="s">
        <v>91</v>
      </c>
      <c r="D1254" s="229">
        <v>395</v>
      </c>
      <c r="E1254" s="231">
        <v>4.9170766600000002E-3</v>
      </c>
      <c r="F1254" s="231">
        <v>1.05224426E-3</v>
      </c>
      <c r="G1254" s="231">
        <v>4.8303422000000001E-4</v>
      </c>
      <c r="H1254" s="231">
        <v>3.38179769E-3</v>
      </c>
    </row>
    <row r="1255" spans="1:8">
      <c r="A1255" s="227" t="s">
        <v>143</v>
      </c>
      <c r="B1255" s="227" t="s">
        <v>61</v>
      </c>
      <c r="C1255" s="227" t="s">
        <v>91</v>
      </c>
      <c r="D1255" s="229">
        <v>129</v>
      </c>
      <c r="E1255" s="231">
        <v>5.60561989E-3</v>
      </c>
      <c r="F1255" s="231">
        <v>1.24228371E-3</v>
      </c>
      <c r="G1255" s="231">
        <v>5.3707270000000001E-4</v>
      </c>
      <c r="H1255" s="231">
        <v>3.8262630199999998E-3</v>
      </c>
    </row>
    <row r="1256" spans="1:8">
      <c r="A1256" s="227" t="s">
        <v>143</v>
      </c>
      <c r="B1256" s="227" t="s">
        <v>62</v>
      </c>
      <c r="C1256" s="227" t="s">
        <v>91</v>
      </c>
      <c r="D1256" s="229">
        <v>477</v>
      </c>
      <c r="E1256" s="231">
        <v>5.1275086800000001E-3</v>
      </c>
      <c r="F1256" s="231">
        <v>8.9816731000000002E-4</v>
      </c>
      <c r="G1256" s="231">
        <v>6.5462647999999998E-4</v>
      </c>
      <c r="H1256" s="231">
        <v>3.5747143999999998E-3</v>
      </c>
    </row>
    <row r="1257" spans="1:8">
      <c r="A1257" s="227" t="s">
        <v>143</v>
      </c>
      <c r="B1257" s="227" t="s">
        <v>57</v>
      </c>
      <c r="C1257" s="227" t="s">
        <v>92</v>
      </c>
      <c r="D1257" s="229">
        <v>1204</v>
      </c>
      <c r="E1257" s="231">
        <v>6.9257661100000003E-3</v>
      </c>
      <c r="F1257" s="231">
        <v>8.0115831999999997E-4</v>
      </c>
      <c r="G1257" s="231">
        <v>1.54721506E-3</v>
      </c>
      <c r="H1257" s="231">
        <v>4.5773922400000003E-3</v>
      </c>
    </row>
    <row r="1258" spans="1:8">
      <c r="A1258" s="227" t="s">
        <v>143</v>
      </c>
      <c r="B1258" s="227" t="s">
        <v>59</v>
      </c>
      <c r="C1258" s="227" t="s">
        <v>92</v>
      </c>
      <c r="D1258" s="229">
        <v>448</v>
      </c>
      <c r="E1258" s="231">
        <v>6.1979164300000004E-3</v>
      </c>
      <c r="F1258" s="231">
        <v>7.1635226999999997E-4</v>
      </c>
      <c r="G1258" s="231">
        <v>1.31396718E-3</v>
      </c>
      <c r="H1258" s="231">
        <v>4.1675964799999998E-3</v>
      </c>
    </row>
    <row r="1259" spans="1:8">
      <c r="A1259" s="227" t="s">
        <v>143</v>
      </c>
      <c r="B1259" s="227" t="s">
        <v>60</v>
      </c>
      <c r="C1259" s="227" t="s">
        <v>92</v>
      </c>
      <c r="D1259" s="229">
        <v>304</v>
      </c>
      <c r="E1259" s="231">
        <v>6.5270922399999999E-3</v>
      </c>
      <c r="F1259" s="231">
        <v>8.1502018E-4</v>
      </c>
      <c r="G1259" s="231">
        <v>1.2638581700000001E-3</v>
      </c>
      <c r="H1259" s="231">
        <v>4.4482133799999997E-3</v>
      </c>
    </row>
    <row r="1260" spans="1:8">
      <c r="A1260" s="227" t="s">
        <v>143</v>
      </c>
      <c r="B1260" s="227" t="s">
        <v>61</v>
      </c>
      <c r="C1260" s="227" t="s">
        <v>92</v>
      </c>
      <c r="D1260" s="229">
        <v>170</v>
      </c>
      <c r="E1260" s="231">
        <v>8.6375950799999993E-3</v>
      </c>
      <c r="F1260" s="231">
        <v>9.4914190999999997E-4</v>
      </c>
      <c r="G1260" s="231">
        <v>2.0077611999999999E-3</v>
      </c>
      <c r="H1260" s="231">
        <v>5.6806914699999997E-3</v>
      </c>
    </row>
    <row r="1261" spans="1:8">
      <c r="A1261" s="227" t="s">
        <v>143</v>
      </c>
      <c r="B1261" s="227" t="s">
        <v>62</v>
      </c>
      <c r="C1261" s="227" t="s">
        <v>92</v>
      </c>
      <c r="D1261" s="229">
        <v>282</v>
      </c>
      <c r="E1261" s="231">
        <v>7.47988878E-3</v>
      </c>
      <c r="F1261" s="231">
        <v>8.3173242000000001E-4</v>
      </c>
      <c r="G1261" s="231">
        <v>1.9455934200000001E-3</v>
      </c>
      <c r="H1261" s="231">
        <v>4.7025624700000003E-3</v>
      </c>
    </row>
    <row r="1262" spans="1:8">
      <c r="A1262" s="227" t="s">
        <v>143</v>
      </c>
      <c r="B1262" s="227" t="s">
        <v>57</v>
      </c>
      <c r="C1262" s="227" t="s">
        <v>93</v>
      </c>
      <c r="D1262" s="229">
        <v>985</v>
      </c>
      <c r="E1262" s="231">
        <v>7.6617077899999997E-3</v>
      </c>
      <c r="F1262" s="231">
        <v>1.33315684E-3</v>
      </c>
      <c r="G1262" s="231">
        <v>1.66059151E-3</v>
      </c>
      <c r="H1262" s="231">
        <v>4.6679589700000003E-3</v>
      </c>
    </row>
    <row r="1263" spans="1:8">
      <c r="A1263" s="227" t="s">
        <v>143</v>
      </c>
      <c r="B1263" s="227" t="s">
        <v>59</v>
      </c>
      <c r="C1263" s="227" t="s">
        <v>93</v>
      </c>
      <c r="D1263" s="229">
        <v>368</v>
      </c>
      <c r="E1263" s="231">
        <v>6.3057629000000002E-3</v>
      </c>
      <c r="F1263" s="231">
        <v>1.14407182E-3</v>
      </c>
      <c r="G1263" s="231">
        <v>1.4594967899999999E-3</v>
      </c>
      <c r="H1263" s="231">
        <v>3.7021938200000001E-3</v>
      </c>
    </row>
    <row r="1264" spans="1:8">
      <c r="A1264" s="227" t="s">
        <v>143</v>
      </c>
      <c r="B1264" s="227" t="s">
        <v>60</v>
      </c>
      <c r="C1264" s="227" t="s">
        <v>93</v>
      </c>
      <c r="D1264" s="229">
        <v>269</v>
      </c>
      <c r="E1264" s="231">
        <v>7.4060303099999997E-3</v>
      </c>
      <c r="F1264" s="231">
        <v>1.2709535699999999E-3</v>
      </c>
      <c r="G1264" s="231">
        <v>1.70005485E-3</v>
      </c>
      <c r="H1264" s="231">
        <v>4.4350214399999999E-3</v>
      </c>
    </row>
    <row r="1265" spans="1:8">
      <c r="A1265" s="227" t="s">
        <v>143</v>
      </c>
      <c r="B1265" s="227" t="s">
        <v>61</v>
      </c>
      <c r="C1265" s="227" t="s">
        <v>93</v>
      </c>
      <c r="D1265" s="229">
        <v>119</v>
      </c>
      <c r="E1265" s="231">
        <v>9.6902230799999992E-3</v>
      </c>
      <c r="F1265" s="231">
        <v>1.65110466E-3</v>
      </c>
      <c r="G1265" s="231">
        <v>1.76986051E-3</v>
      </c>
      <c r="H1265" s="231">
        <v>6.2692574700000002E-3</v>
      </c>
    </row>
    <row r="1266" spans="1:8">
      <c r="A1266" s="227" t="s">
        <v>143</v>
      </c>
      <c r="B1266" s="227" t="s">
        <v>62</v>
      </c>
      <c r="C1266" s="227" t="s">
        <v>93</v>
      </c>
      <c r="D1266" s="229">
        <v>229</v>
      </c>
      <c r="E1266" s="231">
        <v>9.0869114599999995E-3</v>
      </c>
      <c r="F1266" s="231">
        <v>1.5448606600000001E-3</v>
      </c>
      <c r="G1266" s="231">
        <v>1.88060989E-3</v>
      </c>
      <c r="H1266" s="231">
        <v>5.6614404000000004E-3</v>
      </c>
    </row>
    <row r="1267" spans="1:8">
      <c r="A1267" s="227" t="s">
        <v>143</v>
      </c>
      <c r="B1267" s="227" t="s">
        <v>57</v>
      </c>
      <c r="C1267" s="227" t="s">
        <v>94</v>
      </c>
      <c r="D1267" s="229">
        <v>1015</v>
      </c>
      <c r="E1267" s="231">
        <v>6.88522827E-3</v>
      </c>
      <c r="F1267" s="231">
        <v>1.0630927100000001E-3</v>
      </c>
      <c r="G1267" s="231">
        <v>1.56649083E-3</v>
      </c>
      <c r="H1267" s="231">
        <v>4.2556442600000001E-3</v>
      </c>
    </row>
    <row r="1268" spans="1:8">
      <c r="A1268" s="227" t="s">
        <v>143</v>
      </c>
      <c r="B1268" s="227" t="s">
        <v>59</v>
      </c>
      <c r="C1268" s="227" t="s">
        <v>94</v>
      </c>
      <c r="D1268" s="229">
        <v>389</v>
      </c>
      <c r="E1268" s="231">
        <v>6.1587460700000003E-3</v>
      </c>
      <c r="F1268" s="231">
        <v>8.9822527000000001E-4</v>
      </c>
      <c r="G1268" s="231">
        <v>1.48698562E-3</v>
      </c>
      <c r="H1268" s="231">
        <v>3.7735346900000001E-3</v>
      </c>
    </row>
    <row r="1269" spans="1:8">
      <c r="A1269" s="227" t="s">
        <v>143</v>
      </c>
      <c r="B1269" s="227" t="s">
        <v>60</v>
      </c>
      <c r="C1269" s="227" t="s">
        <v>94</v>
      </c>
      <c r="D1269" s="229">
        <v>180</v>
      </c>
      <c r="E1269" s="231">
        <v>6.9020059399999998E-3</v>
      </c>
      <c r="F1269" s="231">
        <v>1.14030324E-3</v>
      </c>
      <c r="G1269" s="231">
        <v>1.4414863800000001E-3</v>
      </c>
      <c r="H1269" s="231">
        <v>4.3202158199999998E-3</v>
      </c>
    </row>
    <row r="1270" spans="1:8">
      <c r="A1270" s="227" t="s">
        <v>143</v>
      </c>
      <c r="B1270" s="227" t="s">
        <v>61</v>
      </c>
      <c r="C1270" s="227" t="s">
        <v>94</v>
      </c>
      <c r="D1270" s="229">
        <v>100</v>
      </c>
      <c r="E1270" s="231">
        <v>7.9239581199999996E-3</v>
      </c>
      <c r="F1270" s="231">
        <v>1.3197913700000001E-3</v>
      </c>
      <c r="G1270" s="231">
        <v>1.6395831E-3</v>
      </c>
      <c r="H1270" s="231">
        <v>4.9645831100000003E-3</v>
      </c>
    </row>
    <row r="1271" spans="1:8">
      <c r="A1271" s="227" t="s">
        <v>143</v>
      </c>
      <c r="B1271" s="227" t="s">
        <v>62</v>
      </c>
      <c r="C1271" s="227" t="s">
        <v>94</v>
      </c>
      <c r="D1271" s="229">
        <v>346</v>
      </c>
      <c r="E1271" s="231">
        <v>7.3930566300000004E-3</v>
      </c>
      <c r="F1271" s="231">
        <v>1.13409177E-3</v>
      </c>
      <c r="G1271" s="231">
        <v>1.6997830299999999E-3</v>
      </c>
      <c r="H1271" s="231">
        <v>4.5591814099999999E-3</v>
      </c>
    </row>
    <row r="1272" spans="1:8">
      <c r="A1272" s="227" t="s">
        <v>143</v>
      </c>
      <c r="B1272" s="227" t="s">
        <v>57</v>
      </c>
      <c r="C1272" s="227" t="s">
        <v>95</v>
      </c>
      <c r="D1272" s="229">
        <v>484</v>
      </c>
      <c r="E1272" s="231">
        <v>7.4997845200000003E-3</v>
      </c>
      <c r="F1272" s="231">
        <v>8.5868127999999999E-4</v>
      </c>
      <c r="G1272" s="231">
        <v>1.2767349099999999E-3</v>
      </c>
      <c r="H1272" s="231">
        <v>5.3643678600000001E-3</v>
      </c>
    </row>
    <row r="1273" spans="1:8">
      <c r="A1273" s="227" t="s">
        <v>143</v>
      </c>
      <c r="B1273" s="227" t="s">
        <v>59</v>
      </c>
      <c r="C1273" s="227" t="s">
        <v>95</v>
      </c>
      <c r="D1273" s="229">
        <v>161</v>
      </c>
      <c r="E1273" s="231">
        <v>6.6933371100000002E-3</v>
      </c>
      <c r="F1273" s="231">
        <v>7.0206440999999995E-4</v>
      </c>
      <c r="G1273" s="231">
        <v>1.1970177999999999E-3</v>
      </c>
      <c r="H1273" s="231">
        <v>4.7942544300000004E-3</v>
      </c>
    </row>
    <row r="1274" spans="1:8">
      <c r="A1274" s="227" t="s">
        <v>143</v>
      </c>
      <c r="B1274" s="227" t="s">
        <v>60</v>
      </c>
      <c r="C1274" s="227" t="s">
        <v>95</v>
      </c>
      <c r="D1274" s="229">
        <v>146</v>
      </c>
      <c r="E1274" s="231">
        <v>7.33479172E-3</v>
      </c>
      <c r="F1274" s="231">
        <v>8.3063774999999999E-4</v>
      </c>
      <c r="G1274" s="231">
        <v>1.1548704E-3</v>
      </c>
      <c r="H1274" s="231">
        <v>5.3492830800000004E-3</v>
      </c>
    </row>
    <row r="1275" spans="1:8">
      <c r="A1275" s="227" t="s">
        <v>143</v>
      </c>
      <c r="B1275" s="227" t="s">
        <v>61</v>
      </c>
      <c r="C1275" s="227" t="s">
        <v>95</v>
      </c>
      <c r="D1275" s="229">
        <v>56</v>
      </c>
      <c r="E1275" s="231">
        <v>1.0084531860000001E-2</v>
      </c>
      <c r="F1275" s="231">
        <v>1.3917821600000001E-3</v>
      </c>
      <c r="G1275" s="231">
        <v>1.5422451000000001E-3</v>
      </c>
      <c r="H1275" s="231">
        <v>7.15050406E-3</v>
      </c>
    </row>
    <row r="1276" spans="1:8">
      <c r="A1276" s="227" t="s">
        <v>143</v>
      </c>
      <c r="B1276" s="227" t="s">
        <v>62</v>
      </c>
      <c r="C1276" s="227" t="s">
        <v>95</v>
      </c>
      <c r="D1276" s="229">
        <v>121</v>
      </c>
      <c r="E1276" s="231">
        <v>7.57566165E-3</v>
      </c>
      <c r="F1276" s="231">
        <v>8.5418557999999999E-4</v>
      </c>
      <c r="G1276" s="231">
        <v>1.40696717E-3</v>
      </c>
      <c r="H1276" s="231">
        <v>5.3145084799999997E-3</v>
      </c>
    </row>
    <row r="1277" spans="1:8">
      <c r="A1277" s="227" t="s">
        <v>143</v>
      </c>
      <c r="B1277" s="227" t="s">
        <v>57</v>
      </c>
      <c r="C1277" s="227" t="s">
        <v>96</v>
      </c>
      <c r="D1277" s="229">
        <v>1394</v>
      </c>
      <c r="E1277" s="231">
        <v>6.0690656100000004E-3</v>
      </c>
      <c r="F1277" s="231">
        <v>8.0632415999999998E-4</v>
      </c>
      <c r="G1277" s="231">
        <v>1.19621435E-3</v>
      </c>
      <c r="H1277" s="231">
        <v>4.0665266000000002E-3</v>
      </c>
    </row>
    <row r="1278" spans="1:8">
      <c r="A1278" s="227" t="s">
        <v>143</v>
      </c>
      <c r="B1278" s="227" t="s">
        <v>59</v>
      </c>
      <c r="C1278" s="227" t="s">
        <v>96</v>
      </c>
      <c r="D1278" s="229">
        <v>585</v>
      </c>
      <c r="E1278" s="231">
        <v>5.4040041899999997E-3</v>
      </c>
      <c r="F1278" s="231">
        <v>6.7653902000000001E-4</v>
      </c>
      <c r="G1278" s="231">
        <v>1.0089622400000001E-3</v>
      </c>
      <c r="H1278" s="231">
        <v>3.7185024399999998E-3</v>
      </c>
    </row>
    <row r="1279" spans="1:8">
      <c r="A1279" s="227" t="s">
        <v>143</v>
      </c>
      <c r="B1279" s="227" t="s">
        <v>60</v>
      </c>
      <c r="C1279" s="227" t="s">
        <v>96</v>
      </c>
      <c r="D1279" s="229">
        <v>371</v>
      </c>
      <c r="E1279" s="231">
        <v>5.7513162999999999E-3</v>
      </c>
      <c r="F1279" s="231">
        <v>8.8393458000000002E-4</v>
      </c>
      <c r="G1279" s="231">
        <v>1.19150545E-3</v>
      </c>
      <c r="H1279" s="231">
        <v>3.6758757699999998E-3</v>
      </c>
    </row>
    <row r="1280" spans="1:8">
      <c r="A1280" s="227" t="s">
        <v>143</v>
      </c>
      <c r="B1280" s="227" t="s">
        <v>61</v>
      </c>
      <c r="C1280" s="227" t="s">
        <v>96</v>
      </c>
      <c r="D1280" s="229">
        <v>134</v>
      </c>
      <c r="E1280" s="231">
        <v>8.0552098199999991E-3</v>
      </c>
      <c r="F1280" s="231">
        <v>1.0640372099999999E-3</v>
      </c>
      <c r="G1280" s="231">
        <v>1.3658268800000001E-3</v>
      </c>
      <c r="H1280" s="231">
        <v>5.6253452200000003E-3</v>
      </c>
    </row>
    <row r="1281" spans="1:8">
      <c r="A1281" s="227" t="s">
        <v>143</v>
      </c>
      <c r="B1281" s="227" t="s">
        <v>62</v>
      </c>
      <c r="C1281" s="227" t="s">
        <v>96</v>
      </c>
      <c r="D1281" s="229">
        <v>304</v>
      </c>
      <c r="E1281" s="231">
        <v>6.8611794100000003E-3</v>
      </c>
      <c r="F1281" s="231">
        <v>8.4776261000000001E-4</v>
      </c>
      <c r="G1281" s="231">
        <v>1.4875348E-3</v>
      </c>
      <c r="H1281" s="231">
        <v>4.5258815200000004E-3</v>
      </c>
    </row>
    <row r="1282" spans="1:8">
      <c r="A1282" s="227" t="s">
        <v>143</v>
      </c>
      <c r="B1282" s="227" t="s">
        <v>57</v>
      </c>
      <c r="C1282" s="227" t="s">
        <v>97</v>
      </c>
      <c r="D1282" s="229">
        <v>758</v>
      </c>
      <c r="E1282" s="231">
        <v>7.6517606099999998E-3</v>
      </c>
      <c r="F1282" s="231">
        <v>1.0918716399999999E-3</v>
      </c>
      <c r="G1282" s="231">
        <v>2.0255237999999998E-3</v>
      </c>
      <c r="H1282" s="231">
        <v>4.5343646999999997E-3</v>
      </c>
    </row>
    <row r="1283" spans="1:8">
      <c r="A1283" s="227" t="s">
        <v>143</v>
      </c>
      <c r="B1283" s="227" t="s">
        <v>59</v>
      </c>
      <c r="C1283" s="227" t="s">
        <v>97</v>
      </c>
      <c r="D1283" s="229">
        <v>291</v>
      </c>
      <c r="E1283" s="231">
        <v>7.1120097600000003E-3</v>
      </c>
      <c r="F1283" s="231">
        <v>8.7907256999999995E-4</v>
      </c>
      <c r="G1283" s="231">
        <v>1.94504079E-3</v>
      </c>
      <c r="H1283" s="231">
        <v>4.2878959199999997E-3</v>
      </c>
    </row>
    <row r="1284" spans="1:8">
      <c r="A1284" s="227" t="s">
        <v>143</v>
      </c>
      <c r="B1284" s="227" t="s">
        <v>60</v>
      </c>
      <c r="C1284" s="227" t="s">
        <v>97</v>
      </c>
      <c r="D1284" s="229">
        <v>200</v>
      </c>
      <c r="E1284" s="231">
        <v>7.1340275299999999E-3</v>
      </c>
      <c r="F1284" s="231">
        <v>1.0969904899999999E-3</v>
      </c>
      <c r="G1284" s="231">
        <v>1.8626154999999999E-3</v>
      </c>
      <c r="H1284" s="231">
        <v>4.17442106E-3</v>
      </c>
    </row>
    <row r="1285" spans="1:8">
      <c r="A1285" s="227" t="s">
        <v>143</v>
      </c>
      <c r="B1285" s="227" t="s">
        <v>61</v>
      </c>
      <c r="C1285" s="227" t="s">
        <v>97</v>
      </c>
      <c r="D1285" s="229">
        <v>100</v>
      </c>
      <c r="E1285" s="231">
        <v>9.0048609100000006E-3</v>
      </c>
      <c r="F1285" s="231">
        <v>1.6035877399999999E-3</v>
      </c>
      <c r="G1285" s="231">
        <v>2.1495367999999999E-3</v>
      </c>
      <c r="H1285" s="231">
        <v>5.2517359100000003E-3</v>
      </c>
    </row>
    <row r="1286" spans="1:8">
      <c r="A1286" s="227" t="s">
        <v>143</v>
      </c>
      <c r="B1286" s="227" t="s">
        <v>62</v>
      </c>
      <c r="C1286" s="227" t="s">
        <v>97</v>
      </c>
      <c r="D1286" s="229">
        <v>167</v>
      </c>
      <c r="E1286" s="231">
        <v>8.4020844499999997E-3</v>
      </c>
      <c r="F1286" s="231">
        <v>1.1501300500000001E-3</v>
      </c>
      <c r="G1286" s="231">
        <v>2.2866071299999999E-3</v>
      </c>
      <c r="H1286" s="231">
        <v>4.9653468699999998E-3</v>
      </c>
    </row>
    <row r="1287" spans="1:8">
      <c r="A1287" s="227" t="s">
        <v>143</v>
      </c>
      <c r="B1287" s="227" t="s">
        <v>57</v>
      </c>
      <c r="C1287" s="227" t="s">
        <v>98</v>
      </c>
      <c r="D1287" s="229">
        <v>567</v>
      </c>
      <c r="E1287" s="231">
        <v>6.3194033799999997E-3</v>
      </c>
      <c r="F1287" s="231">
        <v>2.8984154E-4</v>
      </c>
      <c r="G1287" s="231">
        <v>1.5167137899999999E-3</v>
      </c>
      <c r="H1287" s="231">
        <v>4.5014368000000004E-3</v>
      </c>
    </row>
    <row r="1288" spans="1:8">
      <c r="A1288" s="227" t="s">
        <v>143</v>
      </c>
      <c r="B1288" s="227" t="s">
        <v>59</v>
      </c>
      <c r="C1288" s="227" t="s">
        <v>98</v>
      </c>
      <c r="D1288" s="229">
        <v>249</v>
      </c>
      <c r="E1288" s="231">
        <v>5.7057393899999998E-3</v>
      </c>
      <c r="F1288" s="231">
        <v>3.8905602000000001E-4</v>
      </c>
      <c r="G1288" s="231">
        <v>1.24288798E-3</v>
      </c>
      <c r="H1288" s="231">
        <v>4.0620813899999997E-3</v>
      </c>
    </row>
    <row r="1289" spans="1:8">
      <c r="A1289" s="227" t="s">
        <v>143</v>
      </c>
      <c r="B1289" s="227" t="s">
        <v>60</v>
      </c>
      <c r="C1289" s="227" t="s">
        <v>98</v>
      </c>
      <c r="D1289" s="229">
        <v>165</v>
      </c>
      <c r="E1289" s="231">
        <v>6.8341748300000003E-3</v>
      </c>
      <c r="F1289" s="231">
        <v>2.4600145000000002E-4</v>
      </c>
      <c r="G1289" s="231">
        <v>1.75904861E-3</v>
      </c>
      <c r="H1289" s="231">
        <v>4.8172696599999999E-3</v>
      </c>
    </row>
    <row r="1290" spans="1:8">
      <c r="A1290" s="227" t="s">
        <v>143</v>
      </c>
      <c r="B1290" s="227" t="s">
        <v>61</v>
      </c>
      <c r="C1290" s="227" t="s">
        <v>98</v>
      </c>
      <c r="D1290" s="229">
        <v>26</v>
      </c>
      <c r="E1290" s="231">
        <v>7.5084577600000001E-3</v>
      </c>
      <c r="F1290" s="231">
        <v>1.6693348E-4</v>
      </c>
      <c r="G1290" s="231">
        <v>2.02857878E-3</v>
      </c>
      <c r="H1290" s="231">
        <v>5.3044869600000003E-3</v>
      </c>
    </row>
    <row r="1291" spans="1:8">
      <c r="A1291" s="227" t="s">
        <v>143</v>
      </c>
      <c r="B1291" s="227" t="s">
        <v>62</v>
      </c>
      <c r="C1291" s="227" t="s">
        <v>98</v>
      </c>
      <c r="D1291" s="229">
        <v>127</v>
      </c>
      <c r="E1291" s="231">
        <v>6.6103453199999997E-3</v>
      </c>
      <c r="F1291" s="231">
        <v>1.7743855999999999E-4</v>
      </c>
      <c r="G1291" s="231">
        <v>1.63394915E-3</v>
      </c>
      <c r="H1291" s="231">
        <v>4.78811216E-3</v>
      </c>
    </row>
    <row r="1292" spans="1:8">
      <c r="A1292" s="227" t="s">
        <v>143</v>
      </c>
      <c r="B1292" s="227" t="s">
        <v>57</v>
      </c>
      <c r="C1292" s="227" t="s">
        <v>99</v>
      </c>
      <c r="D1292" s="229">
        <v>1660</v>
      </c>
      <c r="E1292" s="231">
        <v>6.0003762599999998E-3</v>
      </c>
      <c r="F1292" s="231">
        <v>1.18542201E-3</v>
      </c>
      <c r="G1292" s="231">
        <v>9.3837130000000001E-4</v>
      </c>
      <c r="H1292" s="231">
        <v>3.8765824800000002E-3</v>
      </c>
    </row>
    <row r="1293" spans="1:8">
      <c r="A1293" s="227" t="s">
        <v>143</v>
      </c>
      <c r="B1293" s="227" t="s">
        <v>59</v>
      </c>
      <c r="C1293" s="227" t="s">
        <v>99</v>
      </c>
      <c r="D1293" s="229">
        <v>656</v>
      </c>
      <c r="E1293" s="231">
        <v>5.5436460100000001E-3</v>
      </c>
      <c r="F1293" s="231">
        <v>1.04987061E-3</v>
      </c>
      <c r="G1293" s="231">
        <v>8.2292349000000003E-4</v>
      </c>
      <c r="H1293" s="231">
        <v>3.6708514400000001E-3</v>
      </c>
    </row>
    <row r="1294" spans="1:8">
      <c r="A1294" s="227" t="s">
        <v>143</v>
      </c>
      <c r="B1294" s="227" t="s">
        <v>60</v>
      </c>
      <c r="C1294" s="227" t="s">
        <v>99</v>
      </c>
      <c r="D1294" s="229">
        <v>405</v>
      </c>
      <c r="E1294" s="231">
        <v>5.8271030999999997E-3</v>
      </c>
      <c r="F1294" s="231">
        <v>1.28563647E-3</v>
      </c>
      <c r="G1294" s="231">
        <v>8.6499747000000002E-4</v>
      </c>
      <c r="H1294" s="231">
        <v>3.6764686699999999E-3</v>
      </c>
    </row>
    <row r="1295" spans="1:8">
      <c r="A1295" s="227" t="s">
        <v>143</v>
      </c>
      <c r="B1295" s="227" t="s">
        <v>61</v>
      </c>
      <c r="C1295" s="227" t="s">
        <v>99</v>
      </c>
      <c r="D1295" s="229">
        <v>133</v>
      </c>
      <c r="E1295" s="231">
        <v>7.4893829399999999E-3</v>
      </c>
      <c r="F1295" s="231">
        <v>1.50950271E-3</v>
      </c>
      <c r="G1295" s="231">
        <v>1.1664575899999999E-3</v>
      </c>
      <c r="H1295" s="231">
        <v>4.8134221699999997E-3</v>
      </c>
    </row>
    <row r="1296" spans="1:8">
      <c r="A1296" s="227" t="s">
        <v>143</v>
      </c>
      <c r="B1296" s="227" t="s">
        <v>62</v>
      </c>
      <c r="C1296" s="227" t="s">
        <v>99</v>
      </c>
      <c r="D1296" s="229">
        <v>466</v>
      </c>
      <c r="E1296" s="231">
        <v>6.3689444800000003E-3</v>
      </c>
      <c r="F1296" s="231">
        <v>1.19664974E-3</v>
      </c>
      <c r="G1296" s="231">
        <v>1.09956164E-3</v>
      </c>
      <c r="H1296" s="231">
        <v>4.07273264E-3</v>
      </c>
    </row>
    <row r="1297" spans="1:8">
      <c r="A1297" s="227" t="s">
        <v>143</v>
      </c>
      <c r="B1297" s="227" t="s">
        <v>57</v>
      </c>
      <c r="C1297" s="227" t="s">
        <v>100</v>
      </c>
      <c r="D1297" s="229">
        <v>1401</v>
      </c>
      <c r="E1297" s="231">
        <v>7.2586460400000004E-3</v>
      </c>
      <c r="F1297" s="231">
        <v>1.2240179899999999E-3</v>
      </c>
      <c r="G1297" s="231">
        <v>1.15643233E-3</v>
      </c>
      <c r="H1297" s="231">
        <v>4.8781869600000001E-3</v>
      </c>
    </row>
    <row r="1298" spans="1:8">
      <c r="A1298" s="227" t="s">
        <v>143</v>
      </c>
      <c r="B1298" s="227" t="s">
        <v>59</v>
      </c>
      <c r="C1298" s="227" t="s">
        <v>100</v>
      </c>
      <c r="D1298" s="229">
        <v>585</v>
      </c>
      <c r="E1298" s="231">
        <v>6.5763490800000001E-3</v>
      </c>
      <c r="F1298" s="231">
        <v>1.05642585E-3</v>
      </c>
      <c r="G1298" s="231">
        <v>1.0691276300000001E-3</v>
      </c>
      <c r="H1298" s="231">
        <v>4.4507951E-3</v>
      </c>
    </row>
    <row r="1299" spans="1:8">
      <c r="A1299" s="227" t="s">
        <v>143</v>
      </c>
      <c r="B1299" s="227" t="s">
        <v>60</v>
      </c>
      <c r="C1299" s="227" t="s">
        <v>100</v>
      </c>
      <c r="D1299" s="229">
        <v>444</v>
      </c>
      <c r="E1299" s="231">
        <v>7.2170345200000003E-3</v>
      </c>
      <c r="F1299" s="231">
        <v>1.23699197E-3</v>
      </c>
      <c r="G1299" s="231">
        <v>1.0832184000000001E-3</v>
      </c>
      <c r="H1299" s="231">
        <v>4.8967975999999998E-3</v>
      </c>
    </row>
    <row r="1300" spans="1:8">
      <c r="A1300" s="227" t="s">
        <v>143</v>
      </c>
      <c r="B1300" s="227" t="s">
        <v>61</v>
      </c>
      <c r="C1300" s="227" t="s">
        <v>100</v>
      </c>
      <c r="D1300" s="229">
        <v>65</v>
      </c>
      <c r="E1300" s="231">
        <v>8.9394584400000008E-3</v>
      </c>
      <c r="F1300" s="231">
        <v>1.80555526E-3</v>
      </c>
      <c r="G1300" s="231">
        <v>1.3794513699999999E-3</v>
      </c>
      <c r="H1300" s="231">
        <v>5.7544513000000004E-3</v>
      </c>
    </row>
    <row r="1301" spans="1:8">
      <c r="A1301" s="227" t="s">
        <v>143</v>
      </c>
      <c r="B1301" s="227" t="s">
        <v>62</v>
      </c>
      <c r="C1301" s="227" t="s">
        <v>100</v>
      </c>
      <c r="D1301" s="229">
        <v>307</v>
      </c>
      <c r="E1301" s="231">
        <v>8.2630969400000007E-3</v>
      </c>
      <c r="F1301" s="231">
        <v>1.40148063E-3</v>
      </c>
      <c r="G1301" s="231">
        <v>1.3814616299999999E-3</v>
      </c>
      <c r="H1301" s="231">
        <v>5.4801541700000003E-3</v>
      </c>
    </row>
    <row r="1302" spans="1:8">
      <c r="A1302" s="227" t="s">
        <v>143</v>
      </c>
      <c r="B1302" s="227" t="s">
        <v>57</v>
      </c>
      <c r="C1302" s="227" t="s">
        <v>101</v>
      </c>
      <c r="D1302" s="229">
        <v>810</v>
      </c>
      <c r="E1302" s="231">
        <v>7.58409041E-3</v>
      </c>
      <c r="F1302" s="231">
        <v>7.3653952999999997E-4</v>
      </c>
      <c r="G1302" s="231">
        <v>2.2335245600000001E-3</v>
      </c>
      <c r="H1302" s="231">
        <v>4.6140258200000001E-3</v>
      </c>
    </row>
    <row r="1303" spans="1:8">
      <c r="A1303" s="227" t="s">
        <v>143</v>
      </c>
      <c r="B1303" s="227" t="s">
        <v>59</v>
      </c>
      <c r="C1303" s="227" t="s">
        <v>101</v>
      </c>
      <c r="D1303" s="229">
        <v>309</v>
      </c>
      <c r="E1303" s="231">
        <v>6.8147696200000002E-3</v>
      </c>
      <c r="F1303" s="231">
        <v>6.7668977999999999E-4</v>
      </c>
      <c r="G1303" s="231">
        <v>2.21353206E-3</v>
      </c>
      <c r="H1303" s="231">
        <v>3.9245472700000002E-3</v>
      </c>
    </row>
    <row r="1304" spans="1:8">
      <c r="A1304" s="227" t="s">
        <v>143</v>
      </c>
      <c r="B1304" s="227" t="s">
        <v>60</v>
      </c>
      <c r="C1304" s="227" t="s">
        <v>101</v>
      </c>
      <c r="D1304" s="229">
        <v>179</v>
      </c>
      <c r="E1304" s="231">
        <v>7.4646309500000004E-3</v>
      </c>
      <c r="F1304" s="231">
        <v>6.9192250000000004E-4</v>
      </c>
      <c r="G1304" s="231">
        <v>2.1195424900000001E-3</v>
      </c>
      <c r="H1304" s="231">
        <v>4.6531654999999996E-3</v>
      </c>
    </row>
    <row r="1305" spans="1:8">
      <c r="A1305" s="227" t="s">
        <v>143</v>
      </c>
      <c r="B1305" s="227" t="s">
        <v>61</v>
      </c>
      <c r="C1305" s="227" t="s">
        <v>101</v>
      </c>
      <c r="D1305" s="229">
        <v>95</v>
      </c>
      <c r="E1305" s="231">
        <v>9.2906917699999998E-3</v>
      </c>
      <c r="F1305" s="231">
        <v>8.9814789999999995E-4</v>
      </c>
      <c r="G1305" s="231">
        <v>2.5198584600000002E-3</v>
      </c>
      <c r="H1305" s="231">
        <v>5.8726849500000001E-3</v>
      </c>
    </row>
    <row r="1306" spans="1:8">
      <c r="A1306" s="227" t="s">
        <v>143</v>
      </c>
      <c r="B1306" s="227" t="s">
        <v>62</v>
      </c>
      <c r="C1306" s="227" t="s">
        <v>101</v>
      </c>
      <c r="D1306" s="229">
        <v>227</v>
      </c>
      <c r="E1306" s="231">
        <v>8.0112984999999998E-3</v>
      </c>
      <c r="F1306" s="231">
        <v>7.8555816000000001E-4</v>
      </c>
      <c r="G1306" s="231">
        <v>2.23078779E-3</v>
      </c>
      <c r="H1306" s="231">
        <v>4.9949520400000003E-3</v>
      </c>
    </row>
    <row r="1307" spans="1:8">
      <c r="A1307" s="227" t="s">
        <v>143</v>
      </c>
      <c r="B1307" s="227" t="s">
        <v>57</v>
      </c>
      <c r="C1307" s="227" t="s">
        <v>102</v>
      </c>
      <c r="D1307" s="229">
        <v>1217</v>
      </c>
      <c r="E1307" s="231">
        <v>6.1851392999999998E-3</v>
      </c>
      <c r="F1307" s="231">
        <v>8.6314797999999997E-4</v>
      </c>
      <c r="G1307" s="231">
        <v>9.3793724000000003E-4</v>
      </c>
      <c r="H1307" s="231">
        <v>4.3840535999999999E-3</v>
      </c>
    </row>
    <row r="1308" spans="1:8">
      <c r="A1308" s="227" t="s">
        <v>143</v>
      </c>
      <c r="B1308" s="227" t="s">
        <v>59</v>
      </c>
      <c r="C1308" s="227" t="s">
        <v>102</v>
      </c>
      <c r="D1308" s="229">
        <v>552</v>
      </c>
      <c r="E1308" s="231">
        <v>5.82578479E-3</v>
      </c>
      <c r="F1308" s="231">
        <v>7.1193110999999995E-4</v>
      </c>
      <c r="G1308" s="231">
        <v>9.0600654000000001E-4</v>
      </c>
      <c r="H1308" s="231">
        <v>4.2078466400000004E-3</v>
      </c>
    </row>
    <row r="1309" spans="1:8">
      <c r="A1309" s="227" t="s">
        <v>143</v>
      </c>
      <c r="B1309" s="227" t="s">
        <v>60</v>
      </c>
      <c r="C1309" s="227" t="s">
        <v>102</v>
      </c>
      <c r="D1309" s="229">
        <v>307</v>
      </c>
      <c r="E1309" s="231">
        <v>5.8044544700000004E-3</v>
      </c>
      <c r="F1309" s="231">
        <v>9.2539789000000003E-4</v>
      </c>
      <c r="G1309" s="231">
        <v>8.9829117999999999E-4</v>
      </c>
      <c r="H1309" s="231">
        <v>3.9807649300000001E-3</v>
      </c>
    </row>
    <row r="1310" spans="1:8">
      <c r="A1310" s="227" t="s">
        <v>143</v>
      </c>
      <c r="B1310" s="227" t="s">
        <v>61</v>
      </c>
      <c r="C1310" s="227" t="s">
        <v>102</v>
      </c>
      <c r="D1310" s="229">
        <v>80</v>
      </c>
      <c r="E1310" s="231">
        <v>7.9522566899999994E-3</v>
      </c>
      <c r="F1310" s="231">
        <v>1.2165796200000001E-3</v>
      </c>
      <c r="G1310" s="231">
        <v>1.13512707E-3</v>
      </c>
      <c r="H1310" s="231">
        <v>5.6005495400000002E-3</v>
      </c>
    </row>
    <row r="1311" spans="1:8">
      <c r="A1311" s="227" t="s">
        <v>143</v>
      </c>
      <c r="B1311" s="227" t="s">
        <v>62</v>
      </c>
      <c r="C1311" s="227" t="s">
        <v>102</v>
      </c>
      <c r="D1311" s="229">
        <v>278</v>
      </c>
      <c r="E1311" s="231">
        <v>6.8105513100000003E-3</v>
      </c>
      <c r="F1311" s="231">
        <v>9.9295541000000011E-4</v>
      </c>
      <c r="G1311" s="231">
        <v>9.8837572000000005E-4</v>
      </c>
      <c r="H1311" s="231">
        <v>4.8292197299999997E-3</v>
      </c>
    </row>
    <row r="1312" spans="1:8">
      <c r="A1312" s="227" t="s">
        <v>143</v>
      </c>
      <c r="B1312" s="227" t="s">
        <v>57</v>
      </c>
      <c r="C1312" s="227" t="s">
        <v>103</v>
      </c>
      <c r="D1312" s="229">
        <v>1538</v>
      </c>
      <c r="E1312" s="231">
        <v>4.5681995E-3</v>
      </c>
      <c r="F1312" s="231">
        <v>8.7951651000000002E-4</v>
      </c>
      <c r="G1312" s="231">
        <v>5.9218146000000001E-4</v>
      </c>
      <c r="H1312" s="231">
        <v>3.09650104E-3</v>
      </c>
    </row>
    <row r="1313" spans="1:8">
      <c r="A1313" s="227" t="s">
        <v>143</v>
      </c>
      <c r="B1313" s="227" t="s">
        <v>59</v>
      </c>
      <c r="C1313" s="227" t="s">
        <v>103</v>
      </c>
      <c r="D1313" s="229">
        <v>677</v>
      </c>
      <c r="E1313" s="231">
        <v>4.1723252400000001E-3</v>
      </c>
      <c r="F1313" s="231">
        <v>7.6672660999999997E-4</v>
      </c>
      <c r="G1313" s="231">
        <v>5.2168790000000004E-4</v>
      </c>
      <c r="H1313" s="231">
        <v>2.8839102499999998E-3</v>
      </c>
    </row>
    <row r="1314" spans="1:8">
      <c r="A1314" s="227" t="s">
        <v>143</v>
      </c>
      <c r="B1314" s="227" t="s">
        <v>60</v>
      </c>
      <c r="C1314" s="227" t="s">
        <v>103</v>
      </c>
      <c r="D1314" s="229">
        <v>343</v>
      </c>
      <c r="E1314" s="231">
        <v>4.6680971599999998E-3</v>
      </c>
      <c r="F1314" s="231">
        <v>9.6341489000000002E-4</v>
      </c>
      <c r="G1314" s="231">
        <v>5.8437240000000002E-4</v>
      </c>
      <c r="H1314" s="231">
        <v>3.1203093900000001E-3</v>
      </c>
    </row>
    <row r="1315" spans="1:8">
      <c r="A1315" s="227" t="s">
        <v>143</v>
      </c>
      <c r="B1315" s="227" t="s">
        <v>61</v>
      </c>
      <c r="C1315" s="227" t="s">
        <v>103</v>
      </c>
      <c r="D1315" s="229">
        <v>113</v>
      </c>
      <c r="E1315" s="231">
        <v>5.5472588300000004E-3</v>
      </c>
      <c r="F1315" s="231">
        <v>1.27960067E-3</v>
      </c>
      <c r="G1315" s="231">
        <v>6.3350107000000001E-4</v>
      </c>
      <c r="H1315" s="231">
        <v>3.6341566000000001E-3</v>
      </c>
    </row>
    <row r="1316" spans="1:8">
      <c r="A1316" s="227" t="s">
        <v>143</v>
      </c>
      <c r="B1316" s="227" t="s">
        <v>62</v>
      </c>
      <c r="C1316" s="227" t="s">
        <v>103</v>
      </c>
      <c r="D1316" s="229">
        <v>405</v>
      </c>
      <c r="E1316" s="231">
        <v>4.8721705299999999E-3</v>
      </c>
      <c r="F1316" s="231">
        <v>8.8537355000000003E-4</v>
      </c>
      <c r="G1316" s="231">
        <v>7.0510378000000003E-4</v>
      </c>
      <c r="H1316" s="231">
        <v>3.2816927099999999E-3</v>
      </c>
    </row>
    <row r="1317" spans="1:8">
      <c r="A1317" s="227" t="s">
        <v>143</v>
      </c>
      <c r="B1317" s="227" t="s">
        <v>57</v>
      </c>
      <c r="C1317" s="227" t="s">
        <v>104</v>
      </c>
      <c r="D1317" s="229">
        <v>607</v>
      </c>
      <c r="E1317" s="231">
        <v>7.5571836900000001E-3</v>
      </c>
      <c r="F1317" s="231">
        <v>8.9925002000000001E-4</v>
      </c>
      <c r="G1317" s="231">
        <v>1.66843973E-3</v>
      </c>
      <c r="H1317" s="231">
        <v>4.9894934600000001E-3</v>
      </c>
    </row>
    <row r="1318" spans="1:8">
      <c r="A1318" s="227" t="s">
        <v>143</v>
      </c>
      <c r="B1318" s="227" t="s">
        <v>59</v>
      </c>
      <c r="C1318" s="227" t="s">
        <v>104</v>
      </c>
      <c r="D1318" s="229">
        <v>175</v>
      </c>
      <c r="E1318" s="231">
        <v>6.1312828100000003E-3</v>
      </c>
      <c r="F1318" s="231">
        <v>6.8128283E-4</v>
      </c>
      <c r="G1318" s="231">
        <v>1.2968913E-3</v>
      </c>
      <c r="H1318" s="231">
        <v>4.15310821E-3</v>
      </c>
    </row>
    <row r="1319" spans="1:8">
      <c r="A1319" s="227" t="s">
        <v>143</v>
      </c>
      <c r="B1319" s="227" t="s">
        <v>60</v>
      </c>
      <c r="C1319" s="227" t="s">
        <v>104</v>
      </c>
      <c r="D1319" s="229">
        <v>100</v>
      </c>
      <c r="E1319" s="231">
        <v>6.68333312E-3</v>
      </c>
      <c r="F1319" s="231">
        <v>8.9942104999999998E-4</v>
      </c>
      <c r="G1319" s="231">
        <v>1.6042822100000001E-3</v>
      </c>
      <c r="H1319" s="231">
        <v>4.1796293999999999E-3</v>
      </c>
    </row>
    <row r="1320" spans="1:8">
      <c r="A1320" s="227" t="s">
        <v>143</v>
      </c>
      <c r="B1320" s="227" t="s">
        <v>61</v>
      </c>
      <c r="C1320" s="227" t="s">
        <v>104</v>
      </c>
      <c r="D1320" s="229">
        <v>51</v>
      </c>
      <c r="E1320" s="231">
        <v>7.1886344100000003E-3</v>
      </c>
      <c r="F1320" s="231">
        <v>8.1608543000000005E-4</v>
      </c>
      <c r="G1320" s="231">
        <v>1.9183458099999999E-3</v>
      </c>
      <c r="H1320" s="231">
        <v>4.4542027099999998E-3</v>
      </c>
    </row>
    <row r="1321" spans="1:8">
      <c r="A1321" s="227" t="s">
        <v>143</v>
      </c>
      <c r="B1321" s="227" t="s">
        <v>62</v>
      </c>
      <c r="C1321" s="227" t="s">
        <v>104</v>
      </c>
      <c r="D1321" s="229">
        <v>281</v>
      </c>
      <c r="E1321" s="231">
        <v>8.8230688200000001E-3</v>
      </c>
      <c r="F1321" s="231">
        <v>1.05002776E-3</v>
      </c>
      <c r="G1321" s="231">
        <v>1.87730633E-3</v>
      </c>
      <c r="H1321" s="231">
        <v>5.8957342199999997E-3</v>
      </c>
    </row>
    <row r="1322" spans="1:8">
      <c r="A1322" s="227" t="s">
        <v>143</v>
      </c>
      <c r="B1322" s="227" t="s">
        <v>57</v>
      </c>
      <c r="C1322" s="227" t="s">
        <v>105</v>
      </c>
      <c r="D1322" s="229">
        <v>3635</v>
      </c>
      <c r="E1322" s="231">
        <v>4.8789893900000004E-3</v>
      </c>
      <c r="F1322" s="231">
        <v>1.0274941599999999E-3</v>
      </c>
      <c r="G1322" s="231">
        <v>8.2807620999999999E-4</v>
      </c>
      <c r="H1322" s="231">
        <v>3.0234185499999999E-3</v>
      </c>
    </row>
    <row r="1323" spans="1:8">
      <c r="A1323" s="227" t="s">
        <v>143</v>
      </c>
      <c r="B1323" s="227" t="s">
        <v>59</v>
      </c>
      <c r="C1323" s="227" t="s">
        <v>105</v>
      </c>
      <c r="D1323" s="229">
        <v>1846</v>
      </c>
      <c r="E1323" s="231">
        <v>4.6693611799999996E-3</v>
      </c>
      <c r="F1323" s="231">
        <v>9.9744543000000003E-4</v>
      </c>
      <c r="G1323" s="231">
        <v>7.7017728E-4</v>
      </c>
      <c r="H1323" s="231">
        <v>2.9017379900000001E-3</v>
      </c>
    </row>
    <row r="1324" spans="1:8">
      <c r="A1324" s="227" t="s">
        <v>143</v>
      </c>
      <c r="B1324" s="227" t="s">
        <v>60</v>
      </c>
      <c r="C1324" s="227" t="s">
        <v>105</v>
      </c>
      <c r="D1324" s="229">
        <v>835</v>
      </c>
      <c r="E1324" s="231">
        <v>4.8899559600000001E-3</v>
      </c>
      <c r="F1324" s="231">
        <v>1.09797049E-3</v>
      </c>
      <c r="G1324" s="231">
        <v>8.1245817999999999E-4</v>
      </c>
      <c r="H1324" s="231">
        <v>2.9795268199999999E-3</v>
      </c>
    </row>
    <row r="1325" spans="1:8">
      <c r="A1325" s="227" t="s">
        <v>143</v>
      </c>
      <c r="B1325" s="227" t="s">
        <v>61</v>
      </c>
      <c r="C1325" s="227" t="s">
        <v>105</v>
      </c>
      <c r="D1325" s="229">
        <v>115</v>
      </c>
      <c r="E1325" s="231">
        <v>5.6138282800000001E-3</v>
      </c>
      <c r="F1325" s="231">
        <v>1.1627413300000001E-3</v>
      </c>
      <c r="G1325" s="231">
        <v>9.4937576000000002E-4</v>
      </c>
      <c r="H1325" s="231">
        <v>3.5017107200000001E-3</v>
      </c>
    </row>
    <row r="1326" spans="1:8">
      <c r="A1326" s="227" t="s">
        <v>143</v>
      </c>
      <c r="B1326" s="227" t="s">
        <v>62</v>
      </c>
      <c r="C1326" s="227" t="s">
        <v>105</v>
      </c>
      <c r="D1326" s="229">
        <v>839</v>
      </c>
      <c r="E1326" s="231">
        <v>5.2285842800000003E-3</v>
      </c>
      <c r="F1326" s="231">
        <v>1.00493012E-3</v>
      </c>
      <c r="G1326" s="231">
        <v>9.5438494E-4</v>
      </c>
      <c r="H1326" s="231">
        <v>3.2692687400000002E-3</v>
      </c>
    </row>
    <row r="1327" spans="1:8">
      <c r="A1327" s="227" t="s">
        <v>143</v>
      </c>
      <c r="B1327" s="227" t="s">
        <v>57</v>
      </c>
      <c r="C1327" s="227" t="s">
        <v>106</v>
      </c>
      <c r="D1327" s="229">
        <v>951</v>
      </c>
      <c r="E1327" s="231">
        <v>6.4410875900000001E-3</v>
      </c>
      <c r="F1327" s="231">
        <v>8.3974690999999999E-4</v>
      </c>
      <c r="G1327" s="231">
        <v>1.6486176699999999E-3</v>
      </c>
      <c r="H1327" s="231">
        <v>3.9527225200000002E-3</v>
      </c>
    </row>
    <row r="1328" spans="1:8">
      <c r="A1328" s="227" t="s">
        <v>143</v>
      </c>
      <c r="B1328" s="227" t="s">
        <v>59</v>
      </c>
      <c r="C1328" s="227" t="s">
        <v>106</v>
      </c>
      <c r="D1328" s="229">
        <v>440</v>
      </c>
      <c r="E1328" s="231">
        <v>6.0600271100000004E-3</v>
      </c>
      <c r="F1328" s="231">
        <v>7.0536066E-4</v>
      </c>
      <c r="G1328" s="231">
        <v>1.66216831E-3</v>
      </c>
      <c r="H1328" s="231">
        <v>3.6924976499999999E-3</v>
      </c>
    </row>
    <row r="1329" spans="1:8">
      <c r="A1329" s="227" t="s">
        <v>143</v>
      </c>
      <c r="B1329" s="227" t="s">
        <v>60</v>
      </c>
      <c r="C1329" s="227" t="s">
        <v>106</v>
      </c>
      <c r="D1329" s="229">
        <v>220</v>
      </c>
      <c r="E1329" s="231">
        <v>5.9157720500000004E-3</v>
      </c>
      <c r="F1329" s="231">
        <v>8.1960205000000002E-4</v>
      </c>
      <c r="G1329" s="231">
        <v>1.6416769099999999E-3</v>
      </c>
      <c r="H1329" s="231">
        <v>3.4544925799999998E-3</v>
      </c>
    </row>
    <row r="1330" spans="1:8">
      <c r="A1330" s="227" t="s">
        <v>143</v>
      </c>
      <c r="B1330" s="227" t="s">
        <v>61</v>
      </c>
      <c r="C1330" s="227" t="s">
        <v>106</v>
      </c>
      <c r="D1330" s="229">
        <v>66</v>
      </c>
      <c r="E1330" s="231">
        <v>7.9840064900000007E-3</v>
      </c>
      <c r="F1330" s="231">
        <v>1.1072528299999999E-3</v>
      </c>
      <c r="G1330" s="231">
        <v>1.74961395E-3</v>
      </c>
      <c r="H1330" s="231">
        <v>5.12713925E-3</v>
      </c>
    </row>
    <row r="1331" spans="1:8">
      <c r="A1331" s="227" t="s">
        <v>143</v>
      </c>
      <c r="B1331" s="227" t="s">
        <v>62</v>
      </c>
      <c r="C1331" s="227" t="s">
        <v>106</v>
      </c>
      <c r="D1331" s="229">
        <v>225</v>
      </c>
      <c r="E1331" s="231">
        <v>7.2473248600000003E-3</v>
      </c>
      <c r="F1331" s="231">
        <v>1.0437754800000001E-3</v>
      </c>
      <c r="G1331" s="231">
        <v>1.5992796100000001E-3</v>
      </c>
      <c r="H1331" s="231">
        <v>4.6042693099999999E-3</v>
      </c>
    </row>
    <row r="1332" spans="1:8">
      <c r="A1332" s="227" t="s">
        <v>143</v>
      </c>
      <c r="B1332" s="227" t="s">
        <v>57</v>
      </c>
      <c r="C1332" s="227" t="s">
        <v>107</v>
      </c>
      <c r="D1332" s="229">
        <v>2730</v>
      </c>
      <c r="E1332" s="231">
        <v>6.0430697300000004E-3</v>
      </c>
      <c r="F1332" s="231">
        <v>1.0453379E-3</v>
      </c>
      <c r="G1332" s="231">
        <v>1.22166236E-3</v>
      </c>
      <c r="H1332" s="231">
        <v>3.77606899E-3</v>
      </c>
    </row>
    <row r="1333" spans="1:8">
      <c r="A1333" s="227" t="s">
        <v>143</v>
      </c>
      <c r="B1333" s="227" t="s">
        <v>59</v>
      </c>
      <c r="C1333" s="227" t="s">
        <v>107</v>
      </c>
      <c r="D1333" s="229">
        <v>1189</v>
      </c>
      <c r="E1333" s="231">
        <v>5.5202393000000002E-3</v>
      </c>
      <c r="F1333" s="231">
        <v>9.3720771999999996E-4</v>
      </c>
      <c r="G1333" s="231">
        <v>1.10039341E-3</v>
      </c>
      <c r="H1333" s="231">
        <v>3.4826376800000001E-3</v>
      </c>
    </row>
    <row r="1334" spans="1:8">
      <c r="A1334" s="227" t="s">
        <v>143</v>
      </c>
      <c r="B1334" s="227" t="s">
        <v>60</v>
      </c>
      <c r="C1334" s="227" t="s">
        <v>107</v>
      </c>
      <c r="D1334" s="229">
        <v>553</v>
      </c>
      <c r="E1334" s="231">
        <v>5.7996782899999997E-3</v>
      </c>
      <c r="F1334" s="231">
        <v>1.1124712700000001E-3</v>
      </c>
      <c r="G1334" s="231">
        <v>1.21368689E-3</v>
      </c>
      <c r="H1334" s="231">
        <v>3.4735196100000002E-3</v>
      </c>
    </row>
    <row r="1335" spans="1:8">
      <c r="A1335" s="227" t="s">
        <v>143</v>
      </c>
      <c r="B1335" s="227" t="s">
        <v>61</v>
      </c>
      <c r="C1335" s="227" t="s">
        <v>107</v>
      </c>
      <c r="D1335" s="229">
        <v>149</v>
      </c>
      <c r="E1335" s="231">
        <v>7.2557013700000001E-3</v>
      </c>
      <c r="F1335" s="231">
        <v>1.28433358E-3</v>
      </c>
      <c r="G1335" s="231">
        <v>1.3802663600000001E-3</v>
      </c>
      <c r="H1335" s="231">
        <v>4.5911009700000003E-3</v>
      </c>
    </row>
    <row r="1336" spans="1:8">
      <c r="A1336" s="227" t="s">
        <v>143</v>
      </c>
      <c r="B1336" s="227" t="s">
        <v>62</v>
      </c>
      <c r="C1336" s="227" t="s">
        <v>107</v>
      </c>
      <c r="D1336" s="229">
        <v>839</v>
      </c>
      <c r="E1336" s="231">
        <v>6.7290753800000004E-3</v>
      </c>
      <c r="F1336" s="231">
        <v>1.11188341E-3</v>
      </c>
      <c r="G1336" s="231">
        <v>1.37061016E-3</v>
      </c>
      <c r="H1336" s="231">
        <v>4.2465813399999996E-3</v>
      </c>
    </row>
    <row r="1337" spans="1:8">
      <c r="A1337" s="227" t="s">
        <v>144</v>
      </c>
      <c r="B1337" s="227" t="s">
        <v>57</v>
      </c>
      <c r="C1337" s="227" t="s">
        <v>58</v>
      </c>
      <c r="D1337" s="229">
        <v>67144</v>
      </c>
      <c r="E1337" s="231">
        <v>6.0144825900000001E-3</v>
      </c>
      <c r="F1337" s="231">
        <v>1.01833987E-3</v>
      </c>
      <c r="G1337" s="231">
        <v>1.17303175E-3</v>
      </c>
      <c r="H1337" s="231">
        <v>3.8230093000000001E-3</v>
      </c>
    </row>
    <row r="1338" spans="1:8">
      <c r="A1338" s="227" t="s">
        <v>144</v>
      </c>
      <c r="B1338" s="227" t="s">
        <v>59</v>
      </c>
      <c r="C1338" s="227" t="s">
        <v>58</v>
      </c>
      <c r="D1338" s="229">
        <v>29890</v>
      </c>
      <c r="E1338" s="231">
        <v>5.4126176299999999E-3</v>
      </c>
      <c r="F1338" s="231">
        <v>9.0787725000000005E-4</v>
      </c>
      <c r="G1338" s="231">
        <v>1.02332642E-3</v>
      </c>
      <c r="H1338" s="231">
        <v>3.48132054E-3</v>
      </c>
    </row>
    <row r="1339" spans="1:8">
      <c r="A1339" s="227" t="s">
        <v>144</v>
      </c>
      <c r="B1339" s="227" t="s">
        <v>60</v>
      </c>
      <c r="C1339" s="227" t="s">
        <v>58</v>
      </c>
      <c r="D1339" s="229">
        <v>15158</v>
      </c>
      <c r="E1339" s="231">
        <v>5.9009159700000001E-3</v>
      </c>
      <c r="F1339" s="231">
        <v>1.05827772E-3</v>
      </c>
      <c r="G1339" s="231">
        <v>1.13235317E-3</v>
      </c>
      <c r="H1339" s="231">
        <v>3.7101532700000001E-3</v>
      </c>
    </row>
    <row r="1340" spans="1:8">
      <c r="A1340" s="227" t="s">
        <v>144</v>
      </c>
      <c r="B1340" s="227" t="s">
        <v>61</v>
      </c>
      <c r="C1340" s="227" t="s">
        <v>58</v>
      </c>
      <c r="D1340" s="229">
        <v>4794</v>
      </c>
      <c r="E1340" s="231">
        <v>7.4648236599999997E-3</v>
      </c>
      <c r="F1340" s="231">
        <v>1.2956152299999999E-3</v>
      </c>
      <c r="G1340" s="231">
        <v>1.50149323E-3</v>
      </c>
      <c r="H1340" s="231">
        <v>4.66762779E-3</v>
      </c>
    </row>
    <row r="1341" spans="1:8">
      <c r="A1341" s="227" t="s">
        <v>144</v>
      </c>
      <c r="B1341" s="227" t="s">
        <v>62</v>
      </c>
      <c r="C1341" s="227" t="s">
        <v>58</v>
      </c>
      <c r="D1341" s="229">
        <v>17302</v>
      </c>
      <c r="E1341" s="231">
        <v>6.7518685199999999E-3</v>
      </c>
      <c r="F1341" s="231">
        <v>1.09735336E-3</v>
      </c>
      <c r="G1341" s="231">
        <v>1.37628306E-3</v>
      </c>
      <c r="H1341" s="231">
        <v>4.27813863E-3</v>
      </c>
    </row>
    <row r="1342" spans="1:8">
      <c r="A1342" s="227" t="s">
        <v>144</v>
      </c>
      <c r="B1342" s="227" t="s">
        <v>57</v>
      </c>
      <c r="C1342" s="227" t="s">
        <v>63</v>
      </c>
      <c r="D1342" s="229">
        <v>1340</v>
      </c>
      <c r="E1342" s="231">
        <v>6.3873425600000002E-3</v>
      </c>
      <c r="F1342" s="231">
        <v>1.1845544100000001E-3</v>
      </c>
      <c r="G1342" s="231">
        <v>1.2370005199999999E-3</v>
      </c>
      <c r="H1342" s="231">
        <v>3.9657871299999996E-3</v>
      </c>
    </row>
    <row r="1343" spans="1:8">
      <c r="A1343" s="227" t="s">
        <v>144</v>
      </c>
      <c r="B1343" s="227" t="s">
        <v>59</v>
      </c>
      <c r="C1343" s="227" t="s">
        <v>63</v>
      </c>
      <c r="D1343" s="229">
        <v>489</v>
      </c>
      <c r="E1343" s="231">
        <v>5.86573576E-3</v>
      </c>
      <c r="F1343" s="231">
        <v>1.03454208E-3</v>
      </c>
      <c r="G1343" s="231">
        <v>1.10895701E-3</v>
      </c>
      <c r="H1343" s="231">
        <v>3.72223618E-3</v>
      </c>
    </row>
    <row r="1344" spans="1:8">
      <c r="A1344" s="227" t="s">
        <v>144</v>
      </c>
      <c r="B1344" s="227" t="s">
        <v>60</v>
      </c>
      <c r="C1344" s="227" t="s">
        <v>63</v>
      </c>
      <c r="D1344" s="229">
        <v>354</v>
      </c>
      <c r="E1344" s="231">
        <v>6.2659549800000002E-3</v>
      </c>
      <c r="F1344" s="231">
        <v>1.23571198E-3</v>
      </c>
      <c r="G1344" s="231">
        <v>1.1796071600000001E-3</v>
      </c>
      <c r="H1344" s="231">
        <v>3.8506353500000002E-3</v>
      </c>
    </row>
    <row r="1345" spans="1:8">
      <c r="A1345" s="227" t="s">
        <v>144</v>
      </c>
      <c r="B1345" s="227" t="s">
        <v>61</v>
      </c>
      <c r="C1345" s="227" t="s">
        <v>63</v>
      </c>
      <c r="D1345" s="229">
        <v>75</v>
      </c>
      <c r="E1345" s="231">
        <v>7.3796293799999997E-3</v>
      </c>
      <c r="F1345" s="231">
        <v>1.7657405200000001E-3</v>
      </c>
      <c r="G1345" s="231">
        <v>1.3833331000000001E-3</v>
      </c>
      <c r="H1345" s="231">
        <v>4.2305552900000001E-3</v>
      </c>
    </row>
    <row r="1346" spans="1:8">
      <c r="A1346" s="227" t="s">
        <v>144</v>
      </c>
      <c r="B1346" s="227" t="s">
        <v>62</v>
      </c>
      <c r="C1346" s="227" t="s">
        <v>63</v>
      </c>
      <c r="D1346" s="229">
        <v>422</v>
      </c>
      <c r="E1346" s="231">
        <v>6.9172369100000001E-3</v>
      </c>
      <c r="F1346" s="231">
        <v>1.21217831E-3</v>
      </c>
      <c r="G1346" s="231">
        <v>1.40751138E-3</v>
      </c>
      <c r="H1346" s="231">
        <v>4.2975467E-3</v>
      </c>
    </row>
    <row r="1347" spans="1:8">
      <c r="A1347" s="227" t="s">
        <v>144</v>
      </c>
      <c r="B1347" s="227" t="s">
        <v>57</v>
      </c>
      <c r="C1347" s="227" t="s">
        <v>64</v>
      </c>
      <c r="D1347" s="229">
        <v>881</v>
      </c>
      <c r="E1347" s="231">
        <v>6.0699381799999997E-3</v>
      </c>
      <c r="F1347" s="231">
        <v>7.4466859000000001E-4</v>
      </c>
      <c r="G1347" s="231">
        <v>1.7270854600000001E-3</v>
      </c>
      <c r="H1347" s="231">
        <v>3.5981836400000001E-3</v>
      </c>
    </row>
    <row r="1348" spans="1:8">
      <c r="A1348" s="227" t="s">
        <v>144</v>
      </c>
      <c r="B1348" s="227" t="s">
        <v>59</v>
      </c>
      <c r="C1348" s="227" t="s">
        <v>64</v>
      </c>
      <c r="D1348" s="229">
        <v>361</v>
      </c>
      <c r="E1348" s="231">
        <v>5.4886116699999999E-3</v>
      </c>
      <c r="F1348" s="231">
        <v>6.5645174000000003E-4</v>
      </c>
      <c r="G1348" s="231">
        <v>1.6426205699999999E-3</v>
      </c>
      <c r="H1348" s="231">
        <v>3.1895388500000001E-3</v>
      </c>
    </row>
    <row r="1349" spans="1:8">
      <c r="A1349" s="227" t="s">
        <v>144</v>
      </c>
      <c r="B1349" s="227" t="s">
        <v>60</v>
      </c>
      <c r="C1349" s="227" t="s">
        <v>64</v>
      </c>
      <c r="D1349" s="229">
        <v>201</v>
      </c>
      <c r="E1349" s="231">
        <v>5.8825085200000004E-3</v>
      </c>
      <c r="F1349" s="231">
        <v>7.5191150999999999E-4</v>
      </c>
      <c r="G1349" s="231">
        <v>1.5918668199999999E-3</v>
      </c>
      <c r="H1349" s="231">
        <v>3.5387296899999999E-3</v>
      </c>
    </row>
    <row r="1350" spans="1:8">
      <c r="A1350" s="227" t="s">
        <v>144</v>
      </c>
      <c r="B1350" s="227" t="s">
        <v>61</v>
      </c>
      <c r="C1350" s="227" t="s">
        <v>64</v>
      </c>
      <c r="D1350" s="229">
        <v>85</v>
      </c>
      <c r="E1350" s="231">
        <v>7.6717044900000003E-3</v>
      </c>
      <c r="F1350" s="231">
        <v>1.1390248299999999E-3</v>
      </c>
      <c r="G1350" s="231">
        <v>2.1286762299999999E-3</v>
      </c>
      <c r="H1350" s="231">
        <v>4.4040030599999998E-3</v>
      </c>
    </row>
    <row r="1351" spans="1:8">
      <c r="A1351" s="227" t="s">
        <v>144</v>
      </c>
      <c r="B1351" s="227" t="s">
        <v>62</v>
      </c>
      <c r="C1351" s="227" t="s">
        <v>64</v>
      </c>
      <c r="D1351" s="229">
        <v>234</v>
      </c>
      <c r="E1351" s="231">
        <v>6.54593003E-3</v>
      </c>
      <c r="F1351" s="231">
        <v>7.3129328999999997E-4</v>
      </c>
      <c r="G1351" s="231">
        <v>1.8276647499999999E-3</v>
      </c>
      <c r="H1351" s="231">
        <v>3.9869714900000004E-3</v>
      </c>
    </row>
    <row r="1352" spans="1:8">
      <c r="A1352" s="227" t="s">
        <v>144</v>
      </c>
      <c r="B1352" s="227" t="s">
        <v>57</v>
      </c>
      <c r="C1352" s="227" t="s">
        <v>65</v>
      </c>
      <c r="D1352" s="229">
        <v>861</v>
      </c>
      <c r="E1352" s="231">
        <v>6.2292847300000004E-3</v>
      </c>
      <c r="F1352" s="231">
        <v>9.5529774999999996E-4</v>
      </c>
      <c r="G1352" s="231">
        <v>9.2505191999999999E-4</v>
      </c>
      <c r="H1352" s="231">
        <v>4.34893456E-3</v>
      </c>
    </row>
    <row r="1353" spans="1:8">
      <c r="A1353" s="227" t="s">
        <v>144</v>
      </c>
      <c r="B1353" s="227" t="s">
        <v>59</v>
      </c>
      <c r="C1353" s="227" t="s">
        <v>65</v>
      </c>
      <c r="D1353" s="229">
        <v>393</v>
      </c>
      <c r="E1353" s="231">
        <v>5.6985378300000002E-3</v>
      </c>
      <c r="F1353" s="231">
        <v>7.8865656999999999E-4</v>
      </c>
      <c r="G1353" s="231">
        <v>9.2177315000000002E-4</v>
      </c>
      <c r="H1353" s="231">
        <v>3.9881076099999996E-3</v>
      </c>
    </row>
    <row r="1354" spans="1:8">
      <c r="A1354" s="227" t="s">
        <v>144</v>
      </c>
      <c r="B1354" s="227" t="s">
        <v>60</v>
      </c>
      <c r="C1354" s="227" t="s">
        <v>65</v>
      </c>
      <c r="D1354" s="229">
        <v>187</v>
      </c>
      <c r="E1354" s="231">
        <v>6.2102641700000003E-3</v>
      </c>
      <c r="F1354" s="231">
        <v>1.09229528E-3</v>
      </c>
      <c r="G1354" s="231">
        <v>8.9206997000000003E-4</v>
      </c>
      <c r="H1354" s="231">
        <v>4.2258984299999997E-3</v>
      </c>
    </row>
    <row r="1355" spans="1:8">
      <c r="A1355" s="227" t="s">
        <v>144</v>
      </c>
      <c r="B1355" s="227" t="s">
        <v>61</v>
      </c>
      <c r="C1355" s="227" t="s">
        <v>65</v>
      </c>
      <c r="D1355" s="229">
        <v>29</v>
      </c>
      <c r="E1355" s="231">
        <v>9.6200508300000008E-3</v>
      </c>
      <c r="F1355" s="231">
        <v>1.49225708E-3</v>
      </c>
      <c r="G1355" s="231">
        <v>1.0596262400000001E-3</v>
      </c>
      <c r="H1355" s="231">
        <v>7.0681670200000001E-3</v>
      </c>
    </row>
    <row r="1356" spans="1:8">
      <c r="A1356" s="227" t="s">
        <v>144</v>
      </c>
      <c r="B1356" s="227" t="s">
        <v>62</v>
      </c>
      <c r="C1356" s="227" t="s">
        <v>65</v>
      </c>
      <c r="D1356" s="229">
        <v>252</v>
      </c>
      <c r="E1356" s="231">
        <v>6.6809043899999998E-3</v>
      </c>
      <c r="F1356" s="231">
        <v>1.0517248400000001E-3</v>
      </c>
      <c r="G1356" s="231">
        <v>9.3915321E-4</v>
      </c>
      <c r="H1356" s="231">
        <v>4.6900258399999997E-3</v>
      </c>
    </row>
    <row r="1357" spans="1:8">
      <c r="A1357" s="227" t="s">
        <v>144</v>
      </c>
      <c r="B1357" s="227" t="s">
        <v>57</v>
      </c>
      <c r="C1357" s="227" t="s">
        <v>66</v>
      </c>
      <c r="D1357" s="229">
        <v>967</v>
      </c>
      <c r="E1357" s="231">
        <v>6.8929413599999999E-3</v>
      </c>
      <c r="F1357" s="231">
        <v>1.0080333899999999E-3</v>
      </c>
      <c r="G1357" s="231">
        <v>1.01789588E-3</v>
      </c>
      <c r="H1357" s="231">
        <v>4.8670116200000002E-3</v>
      </c>
    </row>
    <row r="1358" spans="1:8">
      <c r="A1358" s="227" t="s">
        <v>144</v>
      </c>
      <c r="B1358" s="227" t="s">
        <v>59</v>
      </c>
      <c r="C1358" s="227" t="s">
        <v>66</v>
      </c>
      <c r="D1358" s="229">
        <v>378</v>
      </c>
      <c r="E1358" s="231">
        <v>6.4194160199999998E-3</v>
      </c>
      <c r="F1358" s="231">
        <v>8.5191898999999996E-4</v>
      </c>
      <c r="G1358" s="231">
        <v>8.6484028000000004E-4</v>
      </c>
      <c r="H1358" s="231">
        <v>4.7026563E-3</v>
      </c>
    </row>
    <row r="1359" spans="1:8">
      <c r="A1359" s="227" t="s">
        <v>144</v>
      </c>
      <c r="B1359" s="227" t="s">
        <v>60</v>
      </c>
      <c r="C1359" s="227" t="s">
        <v>66</v>
      </c>
      <c r="D1359" s="229">
        <v>216</v>
      </c>
      <c r="E1359" s="231">
        <v>6.27148681E-3</v>
      </c>
      <c r="F1359" s="231">
        <v>9.6289841E-4</v>
      </c>
      <c r="G1359" s="231">
        <v>9.3503487000000005E-4</v>
      </c>
      <c r="H1359" s="231">
        <v>4.3735529899999997E-3</v>
      </c>
    </row>
    <row r="1360" spans="1:8">
      <c r="A1360" s="227" t="s">
        <v>144</v>
      </c>
      <c r="B1360" s="227" t="s">
        <v>61</v>
      </c>
      <c r="C1360" s="227" t="s">
        <v>66</v>
      </c>
      <c r="D1360" s="229">
        <v>90</v>
      </c>
      <c r="E1360" s="231">
        <v>8.4097219700000007E-3</v>
      </c>
      <c r="F1360" s="231">
        <v>1.42772607E-3</v>
      </c>
      <c r="G1360" s="231">
        <v>1.1882713699999999E-3</v>
      </c>
      <c r="H1360" s="231">
        <v>5.7937240599999999E-3</v>
      </c>
    </row>
    <row r="1361" spans="1:8">
      <c r="A1361" s="227" t="s">
        <v>144</v>
      </c>
      <c r="B1361" s="227" t="s">
        <v>62</v>
      </c>
      <c r="C1361" s="227" t="s">
        <v>66</v>
      </c>
      <c r="D1361" s="229">
        <v>283</v>
      </c>
      <c r="E1361" s="231">
        <v>7.5173813299999996E-3</v>
      </c>
      <c r="F1361" s="231">
        <v>1.11753181E-3</v>
      </c>
      <c r="G1361" s="231">
        <v>1.2313912700000001E-3</v>
      </c>
      <c r="H1361" s="231">
        <v>5.16845775E-3</v>
      </c>
    </row>
    <row r="1362" spans="1:8">
      <c r="A1362" s="227" t="s">
        <v>144</v>
      </c>
      <c r="B1362" s="227" t="s">
        <v>57</v>
      </c>
      <c r="C1362" s="227" t="s">
        <v>67</v>
      </c>
      <c r="D1362" s="229">
        <v>879</v>
      </c>
      <c r="E1362" s="231">
        <v>7.2470818899999997E-3</v>
      </c>
      <c r="F1362" s="231">
        <v>8.0137600999999998E-4</v>
      </c>
      <c r="G1362" s="231">
        <v>1.46503526E-3</v>
      </c>
      <c r="H1362" s="231">
        <v>4.9806701399999999E-3</v>
      </c>
    </row>
    <row r="1363" spans="1:8">
      <c r="A1363" s="227" t="s">
        <v>144</v>
      </c>
      <c r="B1363" s="227" t="s">
        <v>59</v>
      </c>
      <c r="C1363" s="227" t="s">
        <v>67</v>
      </c>
      <c r="D1363" s="229">
        <v>287</v>
      </c>
      <c r="E1363" s="231">
        <v>6.63085538E-3</v>
      </c>
      <c r="F1363" s="231">
        <v>6.2306404000000005E-4</v>
      </c>
      <c r="G1363" s="231">
        <v>1.3671519700000001E-3</v>
      </c>
      <c r="H1363" s="231">
        <v>4.6406388799999998E-3</v>
      </c>
    </row>
    <row r="1364" spans="1:8">
      <c r="A1364" s="227" t="s">
        <v>144</v>
      </c>
      <c r="B1364" s="227" t="s">
        <v>60</v>
      </c>
      <c r="C1364" s="227" t="s">
        <v>67</v>
      </c>
      <c r="D1364" s="229">
        <v>210</v>
      </c>
      <c r="E1364" s="231">
        <v>6.60537893E-3</v>
      </c>
      <c r="F1364" s="231">
        <v>7.4206325999999999E-4</v>
      </c>
      <c r="G1364" s="231">
        <v>1.2375989799999999E-3</v>
      </c>
      <c r="H1364" s="231">
        <v>4.6257162500000001E-3</v>
      </c>
    </row>
    <row r="1365" spans="1:8">
      <c r="A1365" s="227" t="s">
        <v>144</v>
      </c>
      <c r="B1365" s="227" t="s">
        <v>61</v>
      </c>
      <c r="C1365" s="227" t="s">
        <v>67</v>
      </c>
      <c r="D1365" s="229">
        <v>68</v>
      </c>
      <c r="E1365" s="231">
        <v>8.5699207899999994E-3</v>
      </c>
      <c r="F1365" s="231">
        <v>8.5903434999999996E-4</v>
      </c>
      <c r="G1365" s="231">
        <v>1.69594204E-3</v>
      </c>
      <c r="H1365" s="231">
        <v>6.0149439900000004E-3</v>
      </c>
    </row>
    <row r="1366" spans="1:8">
      <c r="A1366" s="227" t="s">
        <v>144</v>
      </c>
      <c r="B1366" s="227" t="s">
        <v>62</v>
      </c>
      <c r="C1366" s="227" t="s">
        <v>67</v>
      </c>
      <c r="D1366" s="229">
        <v>314</v>
      </c>
      <c r="E1366" s="231">
        <v>7.9530105199999996E-3</v>
      </c>
      <c r="F1366" s="231">
        <v>9.9153667000000003E-4</v>
      </c>
      <c r="G1366" s="231">
        <v>1.6566036099999999E-3</v>
      </c>
      <c r="H1366" s="231">
        <v>5.30486971E-3</v>
      </c>
    </row>
    <row r="1367" spans="1:8">
      <c r="A1367" s="227" t="s">
        <v>144</v>
      </c>
      <c r="B1367" s="227" t="s">
        <v>57</v>
      </c>
      <c r="C1367" s="227" t="s">
        <v>68</v>
      </c>
      <c r="D1367" s="229">
        <v>995</v>
      </c>
      <c r="E1367" s="231">
        <v>6.7959470899999997E-3</v>
      </c>
      <c r="F1367" s="231">
        <v>1.22931764E-3</v>
      </c>
      <c r="G1367" s="231">
        <v>1.3514095800000001E-3</v>
      </c>
      <c r="H1367" s="231">
        <v>4.2152193800000003E-3</v>
      </c>
    </row>
    <row r="1368" spans="1:8">
      <c r="A1368" s="227" t="s">
        <v>144</v>
      </c>
      <c r="B1368" s="227" t="s">
        <v>59</v>
      </c>
      <c r="C1368" s="227" t="s">
        <v>68</v>
      </c>
      <c r="D1368" s="229">
        <v>438</v>
      </c>
      <c r="E1368" s="231">
        <v>6.1646211399999998E-3</v>
      </c>
      <c r="F1368" s="231">
        <v>1.0481405000000001E-3</v>
      </c>
      <c r="G1368" s="231">
        <v>1.27050542E-3</v>
      </c>
      <c r="H1368" s="231">
        <v>3.84597472E-3</v>
      </c>
    </row>
    <row r="1369" spans="1:8">
      <c r="A1369" s="227" t="s">
        <v>144</v>
      </c>
      <c r="B1369" s="227" t="s">
        <v>60</v>
      </c>
      <c r="C1369" s="227" t="s">
        <v>68</v>
      </c>
      <c r="D1369" s="229">
        <v>217</v>
      </c>
      <c r="E1369" s="231">
        <v>6.7828338700000003E-3</v>
      </c>
      <c r="F1369" s="231">
        <v>1.2346920999999999E-3</v>
      </c>
      <c r="G1369" s="231">
        <v>1.24567947E-3</v>
      </c>
      <c r="H1369" s="231">
        <v>4.3024617999999999E-3</v>
      </c>
    </row>
    <row r="1370" spans="1:8">
      <c r="A1370" s="227" t="s">
        <v>144</v>
      </c>
      <c r="B1370" s="227" t="s">
        <v>61</v>
      </c>
      <c r="C1370" s="227" t="s">
        <v>68</v>
      </c>
      <c r="D1370" s="229">
        <v>53</v>
      </c>
      <c r="E1370" s="231">
        <v>8.2392118599999998E-3</v>
      </c>
      <c r="F1370" s="231">
        <v>1.52690403E-3</v>
      </c>
      <c r="G1370" s="231">
        <v>1.5670857099999999E-3</v>
      </c>
      <c r="H1370" s="231">
        <v>5.1452216500000002E-3</v>
      </c>
    </row>
    <row r="1371" spans="1:8">
      <c r="A1371" s="227" t="s">
        <v>144</v>
      </c>
      <c r="B1371" s="227" t="s">
        <v>62</v>
      </c>
      <c r="C1371" s="227" t="s">
        <v>68</v>
      </c>
      <c r="D1371" s="229">
        <v>287</v>
      </c>
      <c r="E1371" s="231">
        <v>7.5028226999999999E-3</v>
      </c>
      <c r="F1371" s="231">
        <v>1.44679935E-3</v>
      </c>
      <c r="G1371" s="231">
        <v>1.5149936399999999E-3</v>
      </c>
      <c r="H1371" s="231">
        <v>4.5410292600000001E-3</v>
      </c>
    </row>
    <row r="1372" spans="1:8">
      <c r="A1372" s="227" t="s">
        <v>144</v>
      </c>
      <c r="B1372" s="227" t="s">
        <v>57</v>
      </c>
      <c r="C1372" s="227" t="s">
        <v>69</v>
      </c>
      <c r="D1372" s="229">
        <v>541</v>
      </c>
      <c r="E1372" s="231">
        <v>4.6410750900000002E-3</v>
      </c>
      <c r="F1372" s="231">
        <v>8.4146275E-4</v>
      </c>
      <c r="G1372" s="231">
        <v>6.1100816999999999E-4</v>
      </c>
      <c r="H1372" s="231">
        <v>3.1886036900000002E-3</v>
      </c>
    </row>
    <row r="1373" spans="1:8">
      <c r="A1373" s="227" t="s">
        <v>144</v>
      </c>
      <c r="B1373" s="227" t="s">
        <v>59</v>
      </c>
      <c r="C1373" s="227" t="s">
        <v>69</v>
      </c>
      <c r="D1373" s="229">
        <v>180</v>
      </c>
      <c r="E1373" s="231">
        <v>4.23019521E-3</v>
      </c>
      <c r="F1373" s="231">
        <v>8.7352084999999999E-4</v>
      </c>
      <c r="G1373" s="231">
        <v>5.6134236000000002E-4</v>
      </c>
      <c r="H1373" s="231">
        <v>2.7953315499999998E-3</v>
      </c>
    </row>
    <row r="1374" spans="1:8">
      <c r="A1374" s="227" t="s">
        <v>144</v>
      </c>
      <c r="B1374" s="227" t="s">
        <v>60</v>
      </c>
      <c r="C1374" s="227" t="s">
        <v>69</v>
      </c>
      <c r="D1374" s="229">
        <v>129</v>
      </c>
      <c r="E1374" s="231">
        <v>4.5625177000000001E-3</v>
      </c>
      <c r="F1374" s="231">
        <v>9.1264690999999997E-4</v>
      </c>
      <c r="G1374" s="231">
        <v>5.3743157999999996E-4</v>
      </c>
      <c r="H1374" s="231">
        <v>3.11243875E-3</v>
      </c>
    </row>
    <row r="1375" spans="1:8">
      <c r="A1375" s="227" t="s">
        <v>144</v>
      </c>
      <c r="B1375" s="227" t="s">
        <v>61</v>
      </c>
      <c r="C1375" s="227" t="s">
        <v>69</v>
      </c>
      <c r="D1375" s="229">
        <v>57</v>
      </c>
      <c r="E1375" s="231">
        <v>5.58885613E-3</v>
      </c>
      <c r="F1375" s="231">
        <v>9.0115313000000005E-4</v>
      </c>
      <c r="G1375" s="231">
        <v>8.4328273E-4</v>
      </c>
      <c r="H1375" s="231">
        <v>3.84441986E-3</v>
      </c>
    </row>
    <row r="1376" spans="1:8">
      <c r="A1376" s="227" t="s">
        <v>144</v>
      </c>
      <c r="B1376" s="227" t="s">
        <v>62</v>
      </c>
      <c r="C1376" s="227" t="s">
        <v>69</v>
      </c>
      <c r="D1376" s="229">
        <v>175</v>
      </c>
      <c r="E1376" s="231">
        <v>4.81289657E-3</v>
      </c>
      <c r="F1376" s="231">
        <v>7.3657381000000004E-4</v>
      </c>
      <c r="G1376" s="231">
        <v>6.4067431999999995E-4</v>
      </c>
      <c r="H1376" s="231">
        <v>3.4356479099999998E-3</v>
      </c>
    </row>
    <row r="1377" spans="1:8">
      <c r="A1377" s="227" t="s">
        <v>144</v>
      </c>
      <c r="B1377" s="227" t="s">
        <v>57</v>
      </c>
      <c r="C1377" s="227" t="s">
        <v>70</v>
      </c>
      <c r="D1377" s="229">
        <v>689</v>
      </c>
      <c r="E1377" s="231">
        <v>8.0522796399999999E-3</v>
      </c>
      <c r="F1377" s="231">
        <v>1.3050984100000001E-3</v>
      </c>
      <c r="G1377" s="231">
        <v>1.9824588899999998E-3</v>
      </c>
      <c r="H1377" s="231">
        <v>4.7647218599999996E-3</v>
      </c>
    </row>
    <row r="1378" spans="1:8">
      <c r="A1378" s="227" t="s">
        <v>144</v>
      </c>
      <c r="B1378" s="227" t="s">
        <v>59</v>
      </c>
      <c r="C1378" s="227" t="s">
        <v>70</v>
      </c>
      <c r="D1378" s="229">
        <v>289</v>
      </c>
      <c r="E1378" s="231">
        <v>7.2013566100000001E-3</v>
      </c>
      <c r="F1378" s="231">
        <v>1.1896063299999999E-3</v>
      </c>
      <c r="G1378" s="231">
        <v>1.71520543E-3</v>
      </c>
      <c r="H1378" s="231">
        <v>4.2965443599999997E-3</v>
      </c>
    </row>
    <row r="1379" spans="1:8">
      <c r="A1379" s="227" t="s">
        <v>144</v>
      </c>
      <c r="B1379" s="227" t="s">
        <v>60</v>
      </c>
      <c r="C1379" s="227" t="s">
        <v>70</v>
      </c>
      <c r="D1379" s="229">
        <v>144</v>
      </c>
      <c r="E1379" s="231">
        <v>7.9576579399999996E-3</v>
      </c>
      <c r="F1379" s="231">
        <v>1.23448729E-3</v>
      </c>
      <c r="G1379" s="231">
        <v>1.95939405E-3</v>
      </c>
      <c r="H1379" s="231">
        <v>4.7637761600000002E-3</v>
      </c>
    </row>
    <row r="1380" spans="1:8">
      <c r="A1380" s="227" t="s">
        <v>144</v>
      </c>
      <c r="B1380" s="227" t="s">
        <v>61</v>
      </c>
      <c r="C1380" s="227" t="s">
        <v>70</v>
      </c>
      <c r="D1380" s="229">
        <v>61</v>
      </c>
      <c r="E1380" s="231">
        <v>9.3740510399999994E-3</v>
      </c>
      <c r="F1380" s="231">
        <v>1.59001189E-3</v>
      </c>
      <c r="G1380" s="231">
        <v>2.6593804600000001E-3</v>
      </c>
      <c r="H1380" s="231">
        <v>5.1246581999999999E-3</v>
      </c>
    </row>
    <row r="1381" spans="1:8">
      <c r="A1381" s="227" t="s">
        <v>144</v>
      </c>
      <c r="B1381" s="227" t="s">
        <v>62</v>
      </c>
      <c r="C1381" s="227" t="s">
        <v>70</v>
      </c>
      <c r="D1381" s="229">
        <v>195</v>
      </c>
      <c r="E1381" s="231">
        <v>8.9697884799999992E-3</v>
      </c>
      <c r="F1381" s="231">
        <v>1.43928039E-3</v>
      </c>
      <c r="G1381" s="231">
        <v>2.18381977E-3</v>
      </c>
      <c r="H1381" s="231">
        <v>5.3466878100000004E-3</v>
      </c>
    </row>
    <row r="1382" spans="1:8">
      <c r="A1382" s="227" t="s">
        <v>144</v>
      </c>
      <c r="B1382" s="227" t="s">
        <v>57</v>
      </c>
      <c r="C1382" s="227" t="s">
        <v>71</v>
      </c>
      <c r="D1382" s="229">
        <v>626</v>
      </c>
      <c r="E1382" s="231">
        <v>7.45041243E-3</v>
      </c>
      <c r="F1382" s="231">
        <v>8.5888478999999996E-4</v>
      </c>
      <c r="G1382" s="231">
        <v>1.5856664E-3</v>
      </c>
      <c r="H1382" s="231">
        <v>5.0058607600000004E-3</v>
      </c>
    </row>
    <row r="1383" spans="1:8">
      <c r="A1383" s="227" t="s">
        <v>144</v>
      </c>
      <c r="B1383" s="227" t="s">
        <v>59</v>
      </c>
      <c r="C1383" s="227" t="s">
        <v>71</v>
      </c>
      <c r="D1383" s="229">
        <v>276</v>
      </c>
      <c r="E1383" s="231">
        <v>6.4689426600000001E-3</v>
      </c>
      <c r="F1383" s="231">
        <v>6.7372828000000003E-4</v>
      </c>
      <c r="G1383" s="231">
        <v>1.38557577E-3</v>
      </c>
      <c r="H1383" s="231">
        <v>4.40963811E-3</v>
      </c>
    </row>
    <row r="1384" spans="1:8">
      <c r="A1384" s="227" t="s">
        <v>144</v>
      </c>
      <c r="B1384" s="227" t="s">
        <v>60</v>
      </c>
      <c r="C1384" s="227" t="s">
        <v>71</v>
      </c>
      <c r="D1384" s="229">
        <v>163</v>
      </c>
      <c r="E1384" s="231">
        <v>7.0958302499999999E-3</v>
      </c>
      <c r="F1384" s="231">
        <v>9.2223334999999996E-4</v>
      </c>
      <c r="G1384" s="231">
        <v>1.55035765E-3</v>
      </c>
      <c r="H1384" s="231">
        <v>4.6232388100000002E-3</v>
      </c>
    </row>
    <row r="1385" spans="1:8">
      <c r="A1385" s="227" t="s">
        <v>144</v>
      </c>
      <c r="B1385" s="227" t="s">
        <v>61</v>
      </c>
      <c r="C1385" s="227" t="s">
        <v>71</v>
      </c>
      <c r="D1385" s="229">
        <v>34</v>
      </c>
      <c r="E1385" s="231">
        <v>1.02631397E-2</v>
      </c>
      <c r="F1385" s="231">
        <v>1.2411489700000001E-3</v>
      </c>
      <c r="G1385" s="231">
        <v>2.1946484799999998E-3</v>
      </c>
      <c r="H1385" s="231">
        <v>6.8273418399999999E-3</v>
      </c>
    </row>
    <row r="1386" spans="1:8">
      <c r="A1386" s="227" t="s">
        <v>144</v>
      </c>
      <c r="B1386" s="227" t="s">
        <v>62</v>
      </c>
      <c r="C1386" s="227" t="s">
        <v>71</v>
      </c>
      <c r="D1386" s="229">
        <v>153</v>
      </c>
      <c r="E1386" s="231">
        <v>8.9736138900000009E-3</v>
      </c>
      <c r="F1386" s="231">
        <v>1.04045604E-3</v>
      </c>
      <c r="G1386" s="231">
        <v>1.8489013499999999E-3</v>
      </c>
      <c r="H1386" s="231">
        <v>6.0842559899999997E-3</v>
      </c>
    </row>
    <row r="1387" spans="1:8">
      <c r="A1387" s="227" t="s">
        <v>144</v>
      </c>
      <c r="B1387" s="227" t="s">
        <v>57</v>
      </c>
      <c r="C1387" s="227" t="s">
        <v>72</v>
      </c>
      <c r="D1387" s="229">
        <v>1107</v>
      </c>
      <c r="E1387" s="231">
        <v>7.3760724799999998E-3</v>
      </c>
      <c r="F1387" s="231">
        <v>1.57286101E-3</v>
      </c>
      <c r="G1387" s="231">
        <v>1.7383901299999999E-3</v>
      </c>
      <c r="H1387" s="231">
        <v>4.0648208500000003E-3</v>
      </c>
    </row>
    <row r="1388" spans="1:8">
      <c r="A1388" s="227" t="s">
        <v>144</v>
      </c>
      <c r="B1388" s="227" t="s">
        <v>59</v>
      </c>
      <c r="C1388" s="227" t="s">
        <v>72</v>
      </c>
      <c r="D1388" s="229">
        <v>460</v>
      </c>
      <c r="E1388" s="231">
        <v>6.7872632399999999E-3</v>
      </c>
      <c r="F1388" s="231">
        <v>1.377692E-3</v>
      </c>
      <c r="G1388" s="231">
        <v>1.64278861E-3</v>
      </c>
      <c r="H1388" s="231">
        <v>3.7667821799999999E-3</v>
      </c>
    </row>
    <row r="1389" spans="1:8">
      <c r="A1389" s="227" t="s">
        <v>144</v>
      </c>
      <c r="B1389" s="227" t="s">
        <v>60</v>
      </c>
      <c r="C1389" s="227" t="s">
        <v>72</v>
      </c>
      <c r="D1389" s="229">
        <v>266</v>
      </c>
      <c r="E1389" s="231">
        <v>7.35336581E-3</v>
      </c>
      <c r="F1389" s="231">
        <v>1.5626738099999999E-3</v>
      </c>
      <c r="G1389" s="231">
        <v>1.83366379E-3</v>
      </c>
      <c r="H1389" s="231">
        <v>3.9570277399999998E-3</v>
      </c>
    </row>
    <row r="1390" spans="1:8">
      <c r="A1390" s="227" t="s">
        <v>144</v>
      </c>
      <c r="B1390" s="227" t="s">
        <v>61</v>
      </c>
      <c r="C1390" s="227" t="s">
        <v>72</v>
      </c>
      <c r="D1390" s="229">
        <v>75</v>
      </c>
      <c r="E1390" s="231">
        <v>8.59984544E-3</v>
      </c>
      <c r="F1390" s="231">
        <v>2.0441355599999998E-3</v>
      </c>
      <c r="G1390" s="231">
        <v>2.0441355399999999E-3</v>
      </c>
      <c r="H1390" s="231">
        <v>4.5115738099999999E-3</v>
      </c>
    </row>
    <row r="1391" spans="1:8">
      <c r="A1391" s="227" t="s">
        <v>144</v>
      </c>
      <c r="B1391" s="227" t="s">
        <v>62</v>
      </c>
      <c r="C1391" s="227" t="s">
        <v>72</v>
      </c>
      <c r="D1391" s="229">
        <v>306</v>
      </c>
      <c r="E1391" s="231">
        <v>7.9810046699999998E-3</v>
      </c>
      <c r="F1391" s="231">
        <v>1.75959942E-3</v>
      </c>
      <c r="G1391" s="231">
        <v>1.72434765E-3</v>
      </c>
      <c r="H1391" s="231">
        <v>4.4970570700000002E-3</v>
      </c>
    </row>
    <row r="1392" spans="1:8">
      <c r="A1392" s="227" t="s">
        <v>144</v>
      </c>
      <c r="B1392" s="227" t="s">
        <v>57</v>
      </c>
      <c r="C1392" s="227" t="s">
        <v>73</v>
      </c>
      <c r="D1392" s="229">
        <v>2128</v>
      </c>
      <c r="E1392" s="231">
        <v>6.9920512799999997E-3</v>
      </c>
      <c r="F1392" s="231">
        <v>9.4316713999999995E-4</v>
      </c>
      <c r="G1392" s="231">
        <v>1.80825303E-3</v>
      </c>
      <c r="H1392" s="231">
        <v>4.2406306299999997E-3</v>
      </c>
    </row>
    <row r="1393" spans="1:8">
      <c r="A1393" s="227" t="s">
        <v>144</v>
      </c>
      <c r="B1393" s="227" t="s">
        <v>59</v>
      </c>
      <c r="C1393" s="227" t="s">
        <v>73</v>
      </c>
      <c r="D1393" s="229">
        <v>964</v>
      </c>
      <c r="E1393" s="231">
        <v>6.1570109599999997E-3</v>
      </c>
      <c r="F1393" s="231">
        <v>8.6908785999999997E-4</v>
      </c>
      <c r="G1393" s="231">
        <v>1.6711928E-3</v>
      </c>
      <c r="H1393" s="231">
        <v>3.6167298200000001E-3</v>
      </c>
    </row>
    <row r="1394" spans="1:8">
      <c r="A1394" s="227" t="s">
        <v>144</v>
      </c>
      <c r="B1394" s="227" t="s">
        <v>60</v>
      </c>
      <c r="C1394" s="227" t="s">
        <v>73</v>
      </c>
      <c r="D1394" s="229">
        <v>465</v>
      </c>
      <c r="E1394" s="231">
        <v>6.8794551399999999E-3</v>
      </c>
      <c r="F1394" s="231">
        <v>9.8048561000000007E-4</v>
      </c>
      <c r="G1394" s="231">
        <v>1.73439341E-3</v>
      </c>
      <c r="H1394" s="231">
        <v>4.1645756300000003E-3</v>
      </c>
    </row>
    <row r="1395" spans="1:8">
      <c r="A1395" s="227" t="s">
        <v>144</v>
      </c>
      <c r="B1395" s="227" t="s">
        <v>61</v>
      </c>
      <c r="C1395" s="227" t="s">
        <v>73</v>
      </c>
      <c r="D1395" s="229">
        <v>110</v>
      </c>
      <c r="E1395" s="231">
        <v>8.1211066600000003E-3</v>
      </c>
      <c r="F1395" s="231">
        <v>1.1369947100000001E-3</v>
      </c>
      <c r="G1395" s="231">
        <v>1.95296691E-3</v>
      </c>
      <c r="H1395" s="231">
        <v>5.03114454E-3</v>
      </c>
    </row>
    <row r="1396" spans="1:8">
      <c r="A1396" s="227" t="s">
        <v>144</v>
      </c>
      <c r="B1396" s="227" t="s">
        <v>62</v>
      </c>
      <c r="C1396" s="227" t="s">
        <v>73</v>
      </c>
      <c r="D1396" s="229">
        <v>589</v>
      </c>
      <c r="E1396" s="231">
        <v>8.2367711199999999E-3</v>
      </c>
      <c r="F1396" s="231">
        <v>9.9874998999999989E-4</v>
      </c>
      <c r="G1396" s="231">
        <v>2.0638595699999998E-3</v>
      </c>
      <c r="H1396" s="231">
        <v>5.1741610699999998E-3</v>
      </c>
    </row>
    <row r="1397" spans="1:8">
      <c r="A1397" s="227" t="s">
        <v>144</v>
      </c>
      <c r="B1397" s="227" t="s">
        <v>57</v>
      </c>
      <c r="C1397" s="227" t="s">
        <v>74</v>
      </c>
      <c r="D1397" s="229">
        <v>1731</v>
      </c>
      <c r="E1397" s="231">
        <v>7.1456164600000004E-3</v>
      </c>
      <c r="F1397" s="231">
        <v>1.0940473E-3</v>
      </c>
      <c r="G1397" s="231">
        <v>1.69613318E-3</v>
      </c>
      <c r="H1397" s="231">
        <v>4.3554354900000002E-3</v>
      </c>
    </row>
    <row r="1398" spans="1:8">
      <c r="A1398" s="227" t="s">
        <v>144</v>
      </c>
      <c r="B1398" s="227" t="s">
        <v>59</v>
      </c>
      <c r="C1398" s="227" t="s">
        <v>74</v>
      </c>
      <c r="D1398" s="229">
        <v>780</v>
      </c>
      <c r="E1398" s="231">
        <v>6.4625472499999998E-3</v>
      </c>
      <c r="F1398" s="231">
        <v>9.0835682999999996E-4</v>
      </c>
      <c r="G1398" s="231">
        <v>1.4966017300000001E-3</v>
      </c>
      <c r="H1398" s="231">
        <v>4.0575881900000001E-3</v>
      </c>
    </row>
    <row r="1399" spans="1:8">
      <c r="A1399" s="227" t="s">
        <v>144</v>
      </c>
      <c r="B1399" s="227" t="s">
        <v>60</v>
      </c>
      <c r="C1399" s="227" t="s">
        <v>74</v>
      </c>
      <c r="D1399" s="229">
        <v>386</v>
      </c>
      <c r="E1399" s="231">
        <v>7.0425539699999996E-3</v>
      </c>
      <c r="F1399" s="231">
        <v>1.08694325E-3</v>
      </c>
      <c r="G1399" s="231">
        <v>1.59143495E-3</v>
      </c>
      <c r="H1399" s="231">
        <v>4.3641752900000002E-3</v>
      </c>
    </row>
    <row r="1400" spans="1:8">
      <c r="A1400" s="227" t="s">
        <v>144</v>
      </c>
      <c r="B1400" s="227" t="s">
        <v>61</v>
      </c>
      <c r="C1400" s="227" t="s">
        <v>74</v>
      </c>
      <c r="D1400" s="229">
        <v>157</v>
      </c>
      <c r="E1400" s="231">
        <v>8.8098605600000005E-3</v>
      </c>
      <c r="F1400" s="231">
        <v>1.34649953E-3</v>
      </c>
      <c r="G1400" s="231">
        <v>2.3043463100000001E-3</v>
      </c>
      <c r="H1400" s="231">
        <v>5.1590142599999998E-3</v>
      </c>
    </row>
    <row r="1401" spans="1:8">
      <c r="A1401" s="227" t="s">
        <v>144</v>
      </c>
      <c r="B1401" s="227" t="s">
        <v>62</v>
      </c>
      <c r="C1401" s="227" t="s">
        <v>74</v>
      </c>
      <c r="D1401" s="229">
        <v>408</v>
      </c>
      <c r="E1401" s="231">
        <v>7.9085816000000007E-3</v>
      </c>
      <c r="F1401" s="231">
        <v>1.35862017E-3</v>
      </c>
      <c r="G1401" s="231">
        <v>1.94260028E-3</v>
      </c>
      <c r="H1401" s="231">
        <v>4.6073606399999996E-3</v>
      </c>
    </row>
    <row r="1402" spans="1:8">
      <c r="A1402" s="227" t="s">
        <v>144</v>
      </c>
      <c r="B1402" s="227" t="s">
        <v>57</v>
      </c>
      <c r="C1402" s="227" t="s">
        <v>75</v>
      </c>
      <c r="D1402" s="229">
        <v>815</v>
      </c>
      <c r="E1402" s="231">
        <v>6.1136529099999996E-3</v>
      </c>
      <c r="F1402" s="231">
        <v>7.0056497999999997E-4</v>
      </c>
      <c r="G1402" s="231">
        <v>1.24345296E-3</v>
      </c>
      <c r="H1402" s="231">
        <v>4.1696344999999999E-3</v>
      </c>
    </row>
    <row r="1403" spans="1:8">
      <c r="A1403" s="227" t="s">
        <v>144</v>
      </c>
      <c r="B1403" s="227" t="s">
        <v>59</v>
      </c>
      <c r="C1403" s="227" t="s">
        <v>75</v>
      </c>
      <c r="D1403" s="229">
        <v>270</v>
      </c>
      <c r="E1403" s="231">
        <v>5.5820470900000002E-3</v>
      </c>
      <c r="F1403" s="231">
        <v>5.8624804999999995E-4</v>
      </c>
      <c r="G1403" s="231">
        <v>9.8190992E-4</v>
      </c>
      <c r="H1403" s="231">
        <v>4.0138886400000002E-3</v>
      </c>
    </row>
    <row r="1404" spans="1:8">
      <c r="A1404" s="227" t="s">
        <v>144</v>
      </c>
      <c r="B1404" s="227" t="s">
        <v>60</v>
      </c>
      <c r="C1404" s="227" t="s">
        <v>75</v>
      </c>
      <c r="D1404" s="229">
        <v>191</v>
      </c>
      <c r="E1404" s="231">
        <v>5.8268491800000004E-3</v>
      </c>
      <c r="F1404" s="231">
        <v>7.0989651999999999E-4</v>
      </c>
      <c r="G1404" s="231">
        <v>1.2341233E-3</v>
      </c>
      <c r="H1404" s="231">
        <v>3.8828288999999999E-3</v>
      </c>
    </row>
    <row r="1405" spans="1:8">
      <c r="A1405" s="227" t="s">
        <v>144</v>
      </c>
      <c r="B1405" s="227" t="s">
        <v>61</v>
      </c>
      <c r="C1405" s="227" t="s">
        <v>75</v>
      </c>
      <c r="D1405" s="229">
        <v>63</v>
      </c>
      <c r="E1405" s="231">
        <v>7.3330024299999999E-3</v>
      </c>
      <c r="F1405" s="231">
        <v>7.9346688E-4</v>
      </c>
      <c r="G1405" s="231">
        <v>1.4993016300000001E-3</v>
      </c>
      <c r="H1405" s="231">
        <v>5.0402334999999996E-3</v>
      </c>
    </row>
    <row r="1406" spans="1:8">
      <c r="A1406" s="227" t="s">
        <v>144</v>
      </c>
      <c r="B1406" s="227" t="s">
        <v>62</v>
      </c>
      <c r="C1406" s="227" t="s">
        <v>75</v>
      </c>
      <c r="D1406" s="229">
        <v>291</v>
      </c>
      <c r="E1406" s="231">
        <v>6.5311582700000002E-3</v>
      </c>
      <c r="F1406" s="231">
        <v>7.8039462000000003E-4</v>
      </c>
      <c r="G1406" s="231">
        <v>1.4368554299999999E-3</v>
      </c>
      <c r="H1406" s="231">
        <v>4.3139077300000002E-3</v>
      </c>
    </row>
    <row r="1407" spans="1:8">
      <c r="A1407" s="227" t="s">
        <v>144</v>
      </c>
      <c r="B1407" s="227" t="s">
        <v>57</v>
      </c>
      <c r="C1407" s="227" t="s">
        <v>76</v>
      </c>
      <c r="D1407" s="229">
        <v>1100</v>
      </c>
      <c r="E1407" s="231">
        <v>5.5942232399999996E-3</v>
      </c>
      <c r="F1407" s="231">
        <v>4.6358351000000002E-4</v>
      </c>
      <c r="G1407" s="231">
        <v>1.4418558099999999E-3</v>
      </c>
      <c r="H1407" s="231">
        <v>3.6887834300000002E-3</v>
      </c>
    </row>
    <row r="1408" spans="1:8">
      <c r="A1408" s="227" t="s">
        <v>144</v>
      </c>
      <c r="B1408" s="227" t="s">
        <v>59</v>
      </c>
      <c r="C1408" s="227" t="s">
        <v>76</v>
      </c>
      <c r="D1408" s="229">
        <v>568</v>
      </c>
      <c r="E1408" s="231">
        <v>5.1167593499999997E-3</v>
      </c>
      <c r="F1408" s="231">
        <v>4.2936122E-4</v>
      </c>
      <c r="G1408" s="231">
        <v>1.27946474E-3</v>
      </c>
      <c r="H1408" s="231">
        <v>3.4079328900000001E-3</v>
      </c>
    </row>
    <row r="1409" spans="1:8">
      <c r="A1409" s="227" t="s">
        <v>144</v>
      </c>
      <c r="B1409" s="227" t="s">
        <v>60</v>
      </c>
      <c r="C1409" s="227" t="s">
        <v>76</v>
      </c>
      <c r="D1409" s="229">
        <v>243</v>
      </c>
      <c r="E1409" s="231">
        <v>5.5384085300000004E-3</v>
      </c>
      <c r="F1409" s="231">
        <v>4.8472960999999999E-4</v>
      </c>
      <c r="G1409" s="231">
        <v>1.3300656500000001E-3</v>
      </c>
      <c r="H1409" s="231">
        <v>3.7236127699999998E-3</v>
      </c>
    </row>
    <row r="1410" spans="1:8">
      <c r="A1410" s="227" t="s">
        <v>144</v>
      </c>
      <c r="B1410" s="227" t="s">
        <v>61</v>
      </c>
      <c r="C1410" s="227" t="s">
        <v>76</v>
      </c>
      <c r="D1410" s="229">
        <v>90</v>
      </c>
      <c r="E1410" s="231">
        <v>6.5990223999999997E-3</v>
      </c>
      <c r="F1410" s="231">
        <v>5.3896583000000002E-4</v>
      </c>
      <c r="G1410" s="231">
        <v>1.7334102300000001E-3</v>
      </c>
      <c r="H1410" s="231">
        <v>4.3266458499999997E-3</v>
      </c>
    </row>
    <row r="1411" spans="1:8">
      <c r="A1411" s="227" t="s">
        <v>144</v>
      </c>
      <c r="B1411" s="227" t="s">
        <v>62</v>
      </c>
      <c r="C1411" s="227" t="s">
        <v>76</v>
      </c>
      <c r="D1411" s="229">
        <v>199</v>
      </c>
      <c r="E1411" s="231">
        <v>6.5707586300000004E-3</v>
      </c>
      <c r="F1411" s="231">
        <v>5.0134910000000003E-4</v>
      </c>
      <c r="G1411" s="231">
        <v>1.91001277E-3</v>
      </c>
      <c r="H1411" s="231">
        <v>4.1593962899999998E-3</v>
      </c>
    </row>
    <row r="1412" spans="1:8">
      <c r="A1412" s="227" t="s">
        <v>144</v>
      </c>
      <c r="B1412" s="227" t="s">
        <v>57</v>
      </c>
      <c r="C1412" s="227" t="s">
        <v>77</v>
      </c>
      <c r="D1412" s="229">
        <v>2238</v>
      </c>
      <c r="E1412" s="231">
        <v>6.44682625E-3</v>
      </c>
      <c r="F1412" s="231">
        <v>8.0152765000000002E-4</v>
      </c>
      <c r="G1412" s="231">
        <v>1.8763392099999999E-3</v>
      </c>
      <c r="H1412" s="231">
        <v>3.7689588900000001E-3</v>
      </c>
    </row>
    <row r="1413" spans="1:8">
      <c r="A1413" s="227" t="s">
        <v>144</v>
      </c>
      <c r="B1413" s="227" t="s">
        <v>59</v>
      </c>
      <c r="C1413" s="227" t="s">
        <v>77</v>
      </c>
      <c r="D1413" s="229">
        <v>953</v>
      </c>
      <c r="E1413" s="231">
        <v>5.8039789200000002E-3</v>
      </c>
      <c r="F1413" s="231">
        <v>7.1198140999999997E-4</v>
      </c>
      <c r="G1413" s="231">
        <v>1.6719373200000001E-3</v>
      </c>
      <c r="H1413" s="231">
        <v>3.4200596999999998E-3</v>
      </c>
    </row>
    <row r="1414" spans="1:8">
      <c r="A1414" s="227" t="s">
        <v>144</v>
      </c>
      <c r="B1414" s="227" t="s">
        <v>60</v>
      </c>
      <c r="C1414" s="227" t="s">
        <v>77</v>
      </c>
      <c r="D1414" s="229">
        <v>428</v>
      </c>
      <c r="E1414" s="231">
        <v>6.0142455999999999E-3</v>
      </c>
      <c r="F1414" s="231">
        <v>7.8536017E-4</v>
      </c>
      <c r="G1414" s="231">
        <v>1.7088793399999999E-3</v>
      </c>
      <c r="H1414" s="231">
        <v>3.5200055899999999E-3</v>
      </c>
    </row>
    <row r="1415" spans="1:8">
      <c r="A1415" s="227" t="s">
        <v>144</v>
      </c>
      <c r="B1415" s="227" t="s">
        <v>61</v>
      </c>
      <c r="C1415" s="227" t="s">
        <v>77</v>
      </c>
      <c r="D1415" s="229">
        <v>269</v>
      </c>
      <c r="E1415" s="231">
        <v>7.4366220200000003E-3</v>
      </c>
      <c r="F1415" s="231">
        <v>9.4206054999999996E-4</v>
      </c>
      <c r="G1415" s="231">
        <v>2.1809597700000001E-3</v>
      </c>
      <c r="H1415" s="231">
        <v>4.3136012300000002E-3</v>
      </c>
    </row>
    <row r="1416" spans="1:8">
      <c r="A1416" s="227" t="s">
        <v>144</v>
      </c>
      <c r="B1416" s="227" t="s">
        <v>62</v>
      </c>
      <c r="C1416" s="227" t="s">
        <v>77</v>
      </c>
      <c r="D1416" s="229">
        <v>588</v>
      </c>
      <c r="E1416" s="231">
        <v>7.3507768699999998E-3</v>
      </c>
      <c r="F1416" s="231">
        <v>8.9413633999999996E-4</v>
      </c>
      <c r="G1416" s="231">
        <v>2.1901570600000001E-3</v>
      </c>
      <c r="H1416" s="231">
        <v>4.2664829699999999E-3</v>
      </c>
    </row>
    <row r="1417" spans="1:8">
      <c r="A1417" s="227" t="s">
        <v>144</v>
      </c>
      <c r="B1417" s="227" t="s">
        <v>57</v>
      </c>
      <c r="C1417" s="227" t="s">
        <v>78</v>
      </c>
      <c r="D1417" s="229">
        <v>726</v>
      </c>
      <c r="E1417" s="231">
        <v>7.2024854899999996E-3</v>
      </c>
      <c r="F1417" s="231">
        <v>1.1333981499999999E-3</v>
      </c>
      <c r="G1417" s="231">
        <v>1.82489326E-3</v>
      </c>
      <c r="H1417" s="231">
        <v>4.2441935999999996E-3</v>
      </c>
    </row>
    <row r="1418" spans="1:8">
      <c r="A1418" s="227" t="s">
        <v>144</v>
      </c>
      <c r="B1418" s="227" t="s">
        <v>59</v>
      </c>
      <c r="C1418" s="227" t="s">
        <v>78</v>
      </c>
      <c r="D1418" s="229">
        <v>311</v>
      </c>
      <c r="E1418" s="231">
        <v>6.8513306100000003E-3</v>
      </c>
      <c r="F1418" s="231">
        <v>1.11181797E-3</v>
      </c>
      <c r="G1418" s="231">
        <v>1.70071875E-3</v>
      </c>
      <c r="H1418" s="231">
        <v>4.0387933799999999E-3</v>
      </c>
    </row>
    <row r="1419" spans="1:8">
      <c r="A1419" s="227" t="s">
        <v>144</v>
      </c>
      <c r="B1419" s="227" t="s">
        <v>60</v>
      </c>
      <c r="C1419" s="227" t="s">
        <v>78</v>
      </c>
      <c r="D1419" s="229">
        <v>163</v>
      </c>
      <c r="E1419" s="231">
        <v>6.9595686300000003E-3</v>
      </c>
      <c r="F1419" s="231">
        <v>1.1887210900000001E-3</v>
      </c>
      <c r="G1419" s="231">
        <v>1.94416018E-3</v>
      </c>
      <c r="H1419" s="231">
        <v>3.8266868800000001E-3</v>
      </c>
    </row>
    <row r="1420" spans="1:8">
      <c r="A1420" s="227" t="s">
        <v>144</v>
      </c>
      <c r="B1420" s="227" t="s">
        <v>61</v>
      </c>
      <c r="C1420" s="227" t="s">
        <v>78</v>
      </c>
      <c r="D1420" s="229">
        <v>62</v>
      </c>
      <c r="E1420" s="231">
        <v>8.1507614599999993E-3</v>
      </c>
      <c r="F1420" s="231">
        <v>1.1363125E-3</v>
      </c>
      <c r="G1420" s="231">
        <v>1.93697707E-3</v>
      </c>
      <c r="H1420" s="231">
        <v>5.0774713600000004E-3</v>
      </c>
    </row>
    <row r="1421" spans="1:8">
      <c r="A1421" s="227" t="s">
        <v>144</v>
      </c>
      <c r="B1421" s="227" t="s">
        <v>62</v>
      </c>
      <c r="C1421" s="227" t="s">
        <v>78</v>
      </c>
      <c r="D1421" s="229">
        <v>190</v>
      </c>
      <c r="E1421" s="231">
        <v>7.6762302599999999E-3</v>
      </c>
      <c r="F1421" s="231">
        <v>1.1203092300000001E-3</v>
      </c>
      <c r="G1421" s="231">
        <v>1.88925414E-3</v>
      </c>
      <c r="H1421" s="231">
        <v>4.6666664399999998E-3</v>
      </c>
    </row>
    <row r="1422" spans="1:8">
      <c r="A1422" s="227" t="s">
        <v>144</v>
      </c>
      <c r="B1422" s="227" t="s">
        <v>57</v>
      </c>
      <c r="C1422" s="227" t="s">
        <v>79</v>
      </c>
      <c r="D1422" s="229">
        <v>9782</v>
      </c>
      <c r="E1422" s="231">
        <v>4.7037758700000003E-3</v>
      </c>
      <c r="F1422" s="231">
        <v>9.7084592000000003E-4</v>
      </c>
      <c r="G1422" s="231">
        <v>7.6302018000000004E-4</v>
      </c>
      <c r="H1422" s="231">
        <v>2.9699092999999998E-3</v>
      </c>
    </row>
    <row r="1423" spans="1:8">
      <c r="A1423" s="227" t="s">
        <v>144</v>
      </c>
      <c r="B1423" s="227" t="s">
        <v>59</v>
      </c>
      <c r="C1423" s="227" t="s">
        <v>79</v>
      </c>
      <c r="D1423" s="229">
        <v>5461</v>
      </c>
      <c r="E1423" s="231">
        <v>4.5071213900000004E-3</v>
      </c>
      <c r="F1423" s="231">
        <v>8.8328112000000004E-4</v>
      </c>
      <c r="G1423" s="231">
        <v>7.1701798999999997E-4</v>
      </c>
      <c r="H1423" s="231">
        <v>2.9068217899999998E-3</v>
      </c>
    </row>
    <row r="1424" spans="1:8">
      <c r="A1424" s="227" t="s">
        <v>144</v>
      </c>
      <c r="B1424" s="227" t="s">
        <v>60</v>
      </c>
      <c r="C1424" s="227" t="s">
        <v>79</v>
      </c>
      <c r="D1424" s="229">
        <v>2259</v>
      </c>
      <c r="E1424" s="231">
        <v>4.5650676799999998E-3</v>
      </c>
      <c r="F1424" s="231">
        <v>1.0443050499999999E-3</v>
      </c>
      <c r="G1424" s="231">
        <v>7.4556174999999998E-4</v>
      </c>
      <c r="H1424" s="231">
        <v>2.7752003999999999E-3</v>
      </c>
    </row>
    <row r="1425" spans="1:8">
      <c r="A1425" s="227" t="s">
        <v>144</v>
      </c>
      <c r="B1425" s="227" t="s">
        <v>61</v>
      </c>
      <c r="C1425" s="227" t="s">
        <v>79</v>
      </c>
      <c r="D1425" s="229">
        <v>465</v>
      </c>
      <c r="E1425" s="231">
        <v>5.4675176799999997E-3</v>
      </c>
      <c r="F1425" s="231">
        <v>1.24188546E-3</v>
      </c>
      <c r="G1425" s="231">
        <v>8.3375623000000001E-4</v>
      </c>
      <c r="H1425" s="231">
        <v>3.3918755000000001E-3</v>
      </c>
    </row>
    <row r="1426" spans="1:8">
      <c r="A1426" s="227" t="s">
        <v>144</v>
      </c>
      <c r="B1426" s="227" t="s">
        <v>62</v>
      </c>
      <c r="C1426" s="227" t="s">
        <v>79</v>
      </c>
      <c r="D1426" s="229">
        <v>1597</v>
      </c>
      <c r="E1426" s="231">
        <v>5.3500702100000002E-3</v>
      </c>
      <c r="F1426" s="231">
        <v>1.08744816E-3</v>
      </c>
      <c r="G1426" s="231">
        <v>9.2442546999999995E-4</v>
      </c>
      <c r="H1426" s="231">
        <v>3.3381960999999999E-3</v>
      </c>
    </row>
    <row r="1427" spans="1:8">
      <c r="A1427" s="227" t="s">
        <v>144</v>
      </c>
      <c r="B1427" s="227" t="s">
        <v>57</v>
      </c>
      <c r="C1427" s="227" t="s">
        <v>80</v>
      </c>
      <c r="D1427" s="229">
        <v>4459</v>
      </c>
      <c r="E1427" s="231">
        <v>5.02651968E-3</v>
      </c>
      <c r="F1427" s="231">
        <v>1.1676315000000001E-3</v>
      </c>
      <c r="G1427" s="231">
        <v>6.1677409000000002E-4</v>
      </c>
      <c r="H1427" s="231">
        <v>3.2421135999999998E-3</v>
      </c>
    </row>
    <row r="1428" spans="1:8">
      <c r="A1428" s="227" t="s">
        <v>144</v>
      </c>
      <c r="B1428" s="227" t="s">
        <v>59</v>
      </c>
      <c r="C1428" s="227" t="s">
        <v>80</v>
      </c>
      <c r="D1428" s="229">
        <v>2375</v>
      </c>
      <c r="E1428" s="231">
        <v>4.7420904100000001E-3</v>
      </c>
      <c r="F1428" s="231">
        <v>1.0570806599999999E-3</v>
      </c>
      <c r="G1428" s="231">
        <v>5.5242178999999998E-4</v>
      </c>
      <c r="H1428" s="231">
        <v>3.1325874799999999E-3</v>
      </c>
    </row>
    <row r="1429" spans="1:8">
      <c r="A1429" s="227" t="s">
        <v>144</v>
      </c>
      <c r="B1429" s="227" t="s">
        <v>60</v>
      </c>
      <c r="C1429" s="227" t="s">
        <v>80</v>
      </c>
      <c r="D1429" s="229">
        <v>933</v>
      </c>
      <c r="E1429" s="231">
        <v>5.0372154300000003E-3</v>
      </c>
      <c r="F1429" s="231">
        <v>1.25590465E-3</v>
      </c>
      <c r="G1429" s="231">
        <v>6.1699838E-4</v>
      </c>
      <c r="H1429" s="231">
        <v>3.1643119100000002E-3</v>
      </c>
    </row>
    <row r="1430" spans="1:8">
      <c r="A1430" s="227" t="s">
        <v>144</v>
      </c>
      <c r="B1430" s="227" t="s">
        <v>61</v>
      </c>
      <c r="C1430" s="227" t="s">
        <v>80</v>
      </c>
      <c r="D1430" s="229">
        <v>219</v>
      </c>
      <c r="E1430" s="231">
        <v>5.9375525999999998E-3</v>
      </c>
      <c r="F1430" s="231">
        <v>1.59378676E-3</v>
      </c>
      <c r="G1430" s="231">
        <v>7.1827938000000005E-4</v>
      </c>
      <c r="H1430" s="231">
        <v>3.6254859699999999E-3</v>
      </c>
    </row>
    <row r="1431" spans="1:8">
      <c r="A1431" s="227" t="s">
        <v>144</v>
      </c>
      <c r="B1431" s="227" t="s">
        <v>62</v>
      </c>
      <c r="C1431" s="227" t="s">
        <v>80</v>
      </c>
      <c r="D1431" s="229">
        <v>932</v>
      </c>
      <c r="E1431" s="231">
        <v>5.52654562E-3</v>
      </c>
      <c r="F1431" s="231">
        <v>1.26084114E-3</v>
      </c>
      <c r="G1431" s="231">
        <v>7.5668589000000002E-4</v>
      </c>
      <c r="H1431" s="231">
        <v>3.5090180900000001E-3</v>
      </c>
    </row>
    <row r="1432" spans="1:8">
      <c r="A1432" s="227" t="s">
        <v>144</v>
      </c>
      <c r="B1432" s="227" t="s">
        <v>57</v>
      </c>
      <c r="C1432" s="227" t="s">
        <v>119</v>
      </c>
      <c r="D1432" s="229">
        <v>1997</v>
      </c>
      <c r="E1432" s="231">
        <v>6.23700573E-3</v>
      </c>
      <c r="F1432" s="231">
        <v>1.15381382E-3</v>
      </c>
      <c r="G1432" s="231">
        <v>1.22176876E-3</v>
      </c>
      <c r="H1432" s="231">
        <v>3.8614226800000001E-3</v>
      </c>
    </row>
    <row r="1433" spans="1:8">
      <c r="A1433" s="227" t="s">
        <v>144</v>
      </c>
      <c r="B1433" s="227" t="s">
        <v>59</v>
      </c>
      <c r="C1433" s="227" t="s">
        <v>119</v>
      </c>
      <c r="D1433" s="229">
        <v>903</v>
      </c>
      <c r="E1433" s="231">
        <v>5.5803953599999996E-3</v>
      </c>
      <c r="F1433" s="231">
        <v>1.0272725400000001E-3</v>
      </c>
      <c r="G1433" s="231">
        <v>1.1171222199999999E-3</v>
      </c>
      <c r="H1433" s="231">
        <v>3.4360001300000002E-3</v>
      </c>
    </row>
    <row r="1434" spans="1:8">
      <c r="A1434" s="227" t="s">
        <v>144</v>
      </c>
      <c r="B1434" s="227" t="s">
        <v>60</v>
      </c>
      <c r="C1434" s="227" t="s">
        <v>119</v>
      </c>
      <c r="D1434" s="229">
        <v>436</v>
      </c>
      <c r="E1434" s="231">
        <v>5.9620017400000003E-3</v>
      </c>
      <c r="F1434" s="231">
        <v>1.1827321E-3</v>
      </c>
      <c r="G1434" s="231">
        <v>1.12491483E-3</v>
      </c>
      <c r="H1434" s="231">
        <v>3.6543543600000001E-3</v>
      </c>
    </row>
    <row r="1435" spans="1:8">
      <c r="A1435" s="227" t="s">
        <v>144</v>
      </c>
      <c r="B1435" s="227" t="s">
        <v>61</v>
      </c>
      <c r="C1435" s="227" t="s">
        <v>119</v>
      </c>
      <c r="D1435" s="229">
        <v>198</v>
      </c>
      <c r="E1435" s="231">
        <v>7.7819278500000002E-3</v>
      </c>
      <c r="F1435" s="231">
        <v>1.5288297400000001E-3</v>
      </c>
      <c r="G1435" s="231">
        <v>1.4486880299999999E-3</v>
      </c>
      <c r="H1435" s="231">
        <v>4.8044095900000002E-3</v>
      </c>
    </row>
    <row r="1436" spans="1:8">
      <c r="A1436" s="227" t="s">
        <v>144</v>
      </c>
      <c r="B1436" s="227" t="s">
        <v>62</v>
      </c>
      <c r="C1436" s="227" t="s">
        <v>119</v>
      </c>
      <c r="D1436" s="229">
        <v>460</v>
      </c>
      <c r="E1436" s="231">
        <v>7.1216281799999998E-3</v>
      </c>
      <c r="F1436" s="231">
        <v>1.21339048E-3</v>
      </c>
      <c r="G1436" s="231">
        <v>1.4213212099999999E-3</v>
      </c>
      <c r="H1436" s="231">
        <v>4.4869160199999996E-3</v>
      </c>
    </row>
    <row r="1437" spans="1:8">
      <c r="A1437" s="227" t="s">
        <v>144</v>
      </c>
      <c r="B1437" s="227" t="s">
        <v>57</v>
      </c>
      <c r="C1437" s="227" t="s">
        <v>82</v>
      </c>
      <c r="D1437" s="229">
        <v>1009</v>
      </c>
      <c r="E1437" s="231">
        <v>7.1801928400000003E-3</v>
      </c>
      <c r="F1437" s="231">
        <v>1.2197167500000001E-3</v>
      </c>
      <c r="G1437" s="231">
        <v>1.6212074999999999E-3</v>
      </c>
      <c r="H1437" s="231">
        <v>4.3392680999999999E-3</v>
      </c>
    </row>
    <row r="1438" spans="1:8">
      <c r="A1438" s="227" t="s">
        <v>144</v>
      </c>
      <c r="B1438" s="227" t="s">
        <v>59</v>
      </c>
      <c r="C1438" s="227" t="s">
        <v>82</v>
      </c>
      <c r="D1438" s="229">
        <v>395</v>
      </c>
      <c r="E1438" s="231">
        <v>6.3026544700000003E-3</v>
      </c>
      <c r="F1438" s="231">
        <v>1.1247946600000001E-3</v>
      </c>
      <c r="G1438" s="231">
        <v>1.4706690200000001E-3</v>
      </c>
      <c r="H1438" s="231">
        <v>3.7071903299999999E-3</v>
      </c>
    </row>
    <row r="1439" spans="1:8">
      <c r="A1439" s="227" t="s">
        <v>144</v>
      </c>
      <c r="B1439" s="227" t="s">
        <v>60</v>
      </c>
      <c r="C1439" s="227" t="s">
        <v>82</v>
      </c>
      <c r="D1439" s="229">
        <v>268</v>
      </c>
      <c r="E1439" s="231">
        <v>7.1059629999999999E-3</v>
      </c>
      <c r="F1439" s="231">
        <v>1.11819353E-3</v>
      </c>
      <c r="G1439" s="231">
        <v>1.52661149E-3</v>
      </c>
      <c r="H1439" s="231">
        <v>4.46115751E-3</v>
      </c>
    </row>
    <row r="1440" spans="1:8">
      <c r="A1440" s="227" t="s">
        <v>144</v>
      </c>
      <c r="B1440" s="227" t="s">
        <v>61</v>
      </c>
      <c r="C1440" s="227" t="s">
        <v>82</v>
      </c>
      <c r="D1440" s="229">
        <v>104</v>
      </c>
      <c r="E1440" s="231">
        <v>8.4058936400000003E-3</v>
      </c>
      <c r="F1440" s="231">
        <v>1.4669023299999999E-3</v>
      </c>
      <c r="G1440" s="231">
        <v>1.8270341099999999E-3</v>
      </c>
      <c r="H1440" s="231">
        <v>5.1119566699999999E-3</v>
      </c>
    </row>
    <row r="1441" spans="1:8">
      <c r="A1441" s="227" t="s">
        <v>144</v>
      </c>
      <c r="B1441" s="227" t="s">
        <v>62</v>
      </c>
      <c r="C1441" s="227" t="s">
        <v>82</v>
      </c>
      <c r="D1441" s="229">
        <v>242</v>
      </c>
      <c r="E1441" s="231">
        <v>8.1679960200000002E-3</v>
      </c>
      <c r="F1441" s="231">
        <v>1.3808537299999999E-3</v>
      </c>
      <c r="G1441" s="231">
        <v>1.8832259599999999E-3</v>
      </c>
      <c r="H1441" s="231">
        <v>4.9039158100000002E-3</v>
      </c>
    </row>
    <row r="1442" spans="1:8">
      <c r="A1442" s="227" t="s">
        <v>144</v>
      </c>
      <c r="B1442" s="227" t="s">
        <v>57</v>
      </c>
      <c r="C1442" s="227" t="s">
        <v>83</v>
      </c>
      <c r="D1442" s="229">
        <v>1299</v>
      </c>
      <c r="E1442" s="231">
        <v>5.9190828200000002E-3</v>
      </c>
      <c r="F1442" s="231">
        <v>8.5354094999999996E-4</v>
      </c>
      <c r="G1442" s="231">
        <v>1.07079317E-3</v>
      </c>
      <c r="H1442" s="231">
        <v>3.9947482200000002E-3</v>
      </c>
    </row>
    <row r="1443" spans="1:8">
      <c r="A1443" s="227" t="s">
        <v>144</v>
      </c>
      <c r="B1443" s="227" t="s">
        <v>59</v>
      </c>
      <c r="C1443" s="227" t="s">
        <v>83</v>
      </c>
      <c r="D1443" s="229">
        <v>555</v>
      </c>
      <c r="E1443" s="231">
        <v>5.3550840000000004E-3</v>
      </c>
      <c r="F1443" s="231">
        <v>7.2716442000000004E-4</v>
      </c>
      <c r="G1443" s="231">
        <v>9.8417143000000006E-4</v>
      </c>
      <c r="H1443" s="231">
        <v>3.6437476700000001E-3</v>
      </c>
    </row>
    <row r="1444" spans="1:8">
      <c r="A1444" s="227" t="s">
        <v>144</v>
      </c>
      <c r="B1444" s="227" t="s">
        <v>60</v>
      </c>
      <c r="C1444" s="227" t="s">
        <v>83</v>
      </c>
      <c r="D1444" s="229">
        <v>214</v>
      </c>
      <c r="E1444" s="231">
        <v>5.5569615099999997E-3</v>
      </c>
      <c r="F1444" s="231">
        <v>8.7286883E-4</v>
      </c>
      <c r="G1444" s="231">
        <v>1.0065115299999999E-3</v>
      </c>
      <c r="H1444" s="231">
        <v>3.6775806800000001E-3</v>
      </c>
    </row>
    <row r="1445" spans="1:8">
      <c r="A1445" s="227" t="s">
        <v>144</v>
      </c>
      <c r="B1445" s="227" t="s">
        <v>61</v>
      </c>
      <c r="C1445" s="227" t="s">
        <v>83</v>
      </c>
      <c r="D1445" s="229">
        <v>209</v>
      </c>
      <c r="E1445" s="231">
        <v>7.0864343099999996E-3</v>
      </c>
      <c r="F1445" s="231">
        <v>1.1458884800000001E-3</v>
      </c>
      <c r="G1445" s="231">
        <v>1.24950135E-3</v>
      </c>
      <c r="H1445" s="231">
        <v>4.6910439800000002E-3</v>
      </c>
    </row>
    <row r="1446" spans="1:8">
      <c r="A1446" s="227" t="s">
        <v>144</v>
      </c>
      <c r="B1446" s="227" t="s">
        <v>62</v>
      </c>
      <c r="C1446" s="227" t="s">
        <v>83</v>
      </c>
      <c r="D1446" s="229">
        <v>321</v>
      </c>
      <c r="E1446" s="231">
        <v>6.3755838799999997E-3</v>
      </c>
      <c r="F1446" s="231">
        <v>8.6881250000000001E-4</v>
      </c>
      <c r="G1446" s="231">
        <v>1.147059E-3</v>
      </c>
      <c r="H1446" s="231">
        <v>4.3597119000000004E-3</v>
      </c>
    </row>
    <row r="1447" spans="1:8">
      <c r="A1447" s="227" t="s">
        <v>144</v>
      </c>
      <c r="B1447" s="227" t="s">
        <v>57</v>
      </c>
      <c r="C1447" s="227" t="s">
        <v>84</v>
      </c>
      <c r="D1447" s="229">
        <v>1269</v>
      </c>
      <c r="E1447" s="231">
        <v>5.6993146099999998E-3</v>
      </c>
      <c r="F1447" s="231">
        <v>7.9868382999999995E-4</v>
      </c>
      <c r="G1447" s="231">
        <v>1.1046443400000001E-3</v>
      </c>
      <c r="H1447" s="231">
        <v>3.7959859600000001E-3</v>
      </c>
    </row>
    <row r="1448" spans="1:8">
      <c r="A1448" s="227" t="s">
        <v>144</v>
      </c>
      <c r="B1448" s="227" t="s">
        <v>59</v>
      </c>
      <c r="C1448" s="227" t="s">
        <v>84</v>
      </c>
      <c r="D1448" s="229">
        <v>508</v>
      </c>
      <c r="E1448" s="231">
        <v>4.9097538600000002E-3</v>
      </c>
      <c r="F1448" s="231">
        <v>6.7526038999999997E-4</v>
      </c>
      <c r="G1448" s="231">
        <v>9.0876963E-4</v>
      </c>
      <c r="H1448" s="231">
        <v>3.3257233599999999E-3</v>
      </c>
    </row>
    <row r="1449" spans="1:8">
      <c r="A1449" s="227" t="s">
        <v>144</v>
      </c>
      <c r="B1449" s="227" t="s">
        <v>60</v>
      </c>
      <c r="C1449" s="227" t="s">
        <v>84</v>
      </c>
      <c r="D1449" s="229">
        <v>306</v>
      </c>
      <c r="E1449" s="231">
        <v>5.4937134399999999E-3</v>
      </c>
      <c r="F1449" s="231">
        <v>7.4879696999999995E-4</v>
      </c>
      <c r="G1449" s="231">
        <v>1.1137207100000001E-3</v>
      </c>
      <c r="H1449" s="231">
        <v>3.6311953099999999E-3</v>
      </c>
    </row>
    <row r="1450" spans="1:8">
      <c r="A1450" s="227" t="s">
        <v>144</v>
      </c>
      <c r="B1450" s="227" t="s">
        <v>61</v>
      </c>
      <c r="C1450" s="227" t="s">
        <v>84</v>
      </c>
      <c r="D1450" s="229">
        <v>127</v>
      </c>
      <c r="E1450" s="231">
        <v>7.6917466600000001E-3</v>
      </c>
      <c r="F1450" s="231">
        <v>1.01915621E-3</v>
      </c>
      <c r="G1450" s="231">
        <v>1.5680589600000001E-3</v>
      </c>
      <c r="H1450" s="231">
        <v>5.1045309899999999E-3</v>
      </c>
    </row>
    <row r="1451" spans="1:8">
      <c r="A1451" s="227" t="s">
        <v>144</v>
      </c>
      <c r="B1451" s="227" t="s">
        <v>62</v>
      </c>
      <c r="C1451" s="227" t="s">
        <v>84</v>
      </c>
      <c r="D1451" s="229">
        <v>328</v>
      </c>
      <c r="E1451" s="231">
        <v>6.3425217599999998E-3</v>
      </c>
      <c r="F1451" s="231">
        <v>9.5101460999999997E-4</v>
      </c>
      <c r="G1451" s="231">
        <v>1.2201118100000001E-3</v>
      </c>
      <c r="H1451" s="231">
        <v>4.1713948700000001E-3</v>
      </c>
    </row>
    <row r="1452" spans="1:8">
      <c r="A1452" s="227" t="s">
        <v>144</v>
      </c>
      <c r="B1452" s="227" t="s">
        <v>57</v>
      </c>
      <c r="C1452" s="227" t="s">
        <v>86</v>
      </c>
      <c r="D1452" s="229">
        <v>2</v>
      </c>
      <c r="E1452" s="231">
        <v>5.5497684000000002E-3</v>
      </c>
      <c r="F1452" s="231">
        <v>1.8055552E-3</v>
      </c>
      <c r="G1452" s="231">
        <v>2.1354163099999999E-3</v>
      </c>
      <c r="H1452" s="231">
        <v>1.60879617E-3</v>
      </c>
    </row>
    <row r="1453" spans="1:8">
      <c r="A1453" s="227" t="s">
        <v>144</v>
      </c>
      <c r="B1453" s="227" t="s">
        <v>60</v>
      </c>
      <c r="C1453" s="227" t="s">
        <v>86</v>
      </c>
      <c r="D1453" s="229">
        <v>1</v>
      </c>
      <c r="E1453" s="231">
        <v>4.7569444399999999E-3</v>
      </c>
      <c r="F1453" s="231">
        <v>2.0370368000000002E-3</v>
      </c>
      <c r="G1453" s="231">
        <v>1.4814812500000001E-3</v>
      </c>
      <c r="H1453" s="231">
        <v>1.2384256900000001E-3</v>
      </c>
    </row>
    <row r="1454" spans="1:8">
      <c r="A1454" s="227" t="s">
        <v>144</v>
      </c>
      <c r="B1454" s="227" t="s">
        <v>62</v>
      </c>
      <c r="C1454" s="227" t="s">
        <v>86</v>
      </c>
      <c r="D1454" s="229">
        <v>1</v>
      </c>
      <c r="E1454" s="231">
        <v>6.3425923599999996E-3</v>
      </c>
      <c r="F1454" s="231">
        <v>1.57407361E-3</v>
      </c>
      <c r="G1454" s="231">
        <v>2.78935138E-3</v>
      </c>
      <c r="H1454" s="231">
        <v>1.97916666E-3</v>
      </c>
    </row>
    <row r="1455" spans="1:8">
      <c r="A1455" s="227" t="s">
        <v>144</v>
      </c>
      <c r="B1455" s="227" t="s">
        <v>57</v>
      </c>
      <c r="C1455" s="227" t="s">
        <v>87</v>
      </c>
      <c r="D1455" s="229">
        <v>1815</v>
      </c>
      <c r="E1455" s="231">
        <v>6.5476415800000002E-3</v>
      </c>
      <c r="F1455" s="231">
        <v>1.0629397599999999E-3</v>
      </c>
      <c r="G1455" s="231">
        <v>1.1687453E-3</v>
      </c>
      <c r="H1455" s="231">
        <v>4.31595604E-3</v>
      </c>
    </row>
    <row r="1456" spans="1:8">
      <c r="A1456" s="227" t="s">
        <v>144</v>
      </c>
      <c r="B1456" s="227" t="s">
        <v>59</v>
      </c>
      <c r="C1456" s="227" t="s">
        <v>87</v>
      </c>
      <c r="D1456" s="229">
        <v>577</v>
      </c>
      <c r="E1456" s="231">
        <v>5.95432931E-3</v>
      </c>
      <c r="F1456" s="231">
        <v>8.9300877E-4</v>
      </c>
      <c r="G1456" s="231">
        <v>1.02212892E-3</v>
      </c>
      <c r="H1456" s="231">
        <v>4.0391911399999996E-3</v>
      </c>
    </row>
    <row r="1457" spans="1:8">
      <c r="A1457" s="227" t="s">
        <v>144</v>
      </c>
      <c r="B1457" s="227" t="s">
        <v>60</v>
      </c>
      <c r="C1457" s="227" t="s">
        <v>87</v>
      </c>
      <c r="D1457" s="229">
        <v>442</v>
      </c>
      <c r="E1457" s="231">
        <v>6.1678552599999997E-3</v>
      </c>
      <c r="F1457" s="231">
        <v>1.00636813E-3</v>
      </c>
      <c r="G1457" s="231">
        <v>1.1699763099999999E-3</v>
      </c>
      <c r="H1457" s="231">
        <v>3.9915103599999996E-3</v>
      </c>
    </row>
    <row r="1458" spans="1:8">
      <c r="A1458" s="227" t="s">
        <v>144</v>
      </c>
      <c r="B1458" s="227" t="s">
        <v>61</v>
      </c>
      <c r="C1458" s="227" t="s">
        <v>87</v>
      </c>
      <c r="D1458" s="229">
        <v>159</v>
      </c>
      <c r="E1458" s="231">
        <v>7.7673681399999996E-3</v>
      </c>
      <c r="F1458" s="231">
        <v>1.3755675299999999E-3</v>
      </c>
      <c r="G1458" s="231">
        <v>1.30706942E-3</v>
      </c>
      <c r="H1458" s="231">
        <v>5.0847306899999998E-3</v>
      </c>
    </row>
    <row r="1459" spans="1:8">
      <c r="A1459" s="227" t="s">
        <v>144</v>
      </c>
      <c r="B1459" s="227" t="s">
        <v>62</v>
      </c>
      <c r="C1459" s="227" t="s">
        <v>87</v>
      </c>
      <c r="D1459" s="229">
        <v>637</v>
      </c>
      <c r="E1459" s="231">
        <v>7.0441411299999998E-3</v>
      </c>
      <c r="F1459" s="231">
        <v>1.17808422E-3</v>
      </c>
      <c r="G1459" s="231">
        <v>1.2661707500000001E-3</v>
      </c>
      <c r="H1459" s="231">
        <v>4.5998856499999997E-3</v>
      </c>
    </row>
    <row r="1460" spans="1:8">
      <c r="A1460" s="227" t="s">
        <v>144</v>
      </c>
      <c r="B1460" s="227" t="s">
        <v>57</v>
      </c>
      <c r="C1460" s="227" t="s">
        <v>88</v>
      </c>
      <c r="D1460" s="229">
        <v>1929</v>
      </c>
      <c r="E1460" s="231">
        <v>5.6588219800000001E-3</v>
      </c>
      <c r="F1460" s="231">
        <v>1.19340739E-3</v>
      </c>
      <c r="G1460" s="231">
        <v>9.6605393999999996E-4</v>
      </c>
      <c r="H1460" s="231">
        <v>3.4993601499999998E-3</v>
      </c>
    </row>
    <row r="1461" spans="1:8">
      <c r="A1461" s="227" t="s">
        <v>144</v>
      </c>
      <c r="B1461" s="227" t="s">
        <v>59</v>
      </c>
      <c r="C1461" s="227" t="s">
        <v>88</v>
      </c>
      <c r="D1461" s="229">
        <v>927</v>
      </c>
      <c r="E1461" s="231">
        <v>4.9767767000000003E-3</v>
      </c>
      <c r="F1461" s="231">
        <v>1.0200664700000001E-3</v>
      </c>
      <c r="G1461" s="231">
        <v>8.0485362999999999E-4</v>
      </c>
      <c r="H1461" s="231">
        <v>3.1518561100000002E-3</v>
      </c>
    </row>
    <row r="1462" spans="1:8">
      <c r="A1462" s="227" t="s">
        <v>144</v>
      </c>
      <c r="B1462" s="227" t="s">
        <v>60</v>
      </c>
      <c r="C1462" s="227" t="s">
        <v>88</v>
      </c>
      <c r="D1462" s="229">
        <v>487</v>
      </c>
      <c r="E1462" s="231">
        <v>5.8795105499999997E-3</v>
      </c>
      <c r="F1462" s="231">
        <v>1.2874313199999999E-3</v>
      </c>
      <c r="G1462" s="231">
        <v>9.797320500000001E-4</v>
      </c>
      <c r="H1462" s="231">
        <v>3.6123467E-3</v>
      </c>
    </row>
    <row r="1463" spans="1:8">
      <c r="A1463" s="227" t="s">
        <v>144</v>
      </c>
      <c r="B1463" s="227" t="s">
        <v>61</v>
      </c>
      <c r="C1463" s="227" t="s">
        <v>88</v>
      </c>
      <c r="D1463" s="229">
        <v>88</v>
      </c>
      <c r="E1463" s="231">
        <v>7.1458067899999997E-3</v>
      </c>
      <c r="F1463" s="231">
        <v>2.08741033E-3</v>
      </c>
      <c r="G1463" s="231">
        <v>1.3745525800000001E-3</v>
      </c>
      <c r="H1463" s="231">
        <v>3.68384343E-3</v>
      </c>
    </row>
    <row r="1464" spans="1:8">
      <c r="A1464" s="227" t="s">
        <v>144</v>
      </c>
      <c r="B1464" s="227" t="s">
        <v>62</v>
      </c>
      <c r="C1464" s="227" t="s">
        <v>88</v>
      </c>
      <c r="D1464" s="229">
        <v>427</v>
      </c>
      <c r="E1464" s="231">
        <v>6.5813652199999996E-3</v>
      </c>
      <c r="F1464" s="231">
        <v>1.2782437600000001E-3</v>
      </c>
      <c r="G1464" s="231">
        <v>1.2162262300000001E-3</v>
      </c>
      <c r="H1464" s="231">
        <v>4.0868947600000002E-3</v>
      </c>
    </row>
    <row r="1465" spans="1:8">
      <c r="A1465" s="227" t="s">
        <v>144</v>
      </c>
      <c r="B1465" s="227" t="s">
        <v>57</v>
      </c>
      <c r="C1465" s="227" t="s">
        <v>89</v>
      </c>
      <c r="D1465" s="229">
        <v>1109</v>
      </c>
      <c r="E1465" s="231">
        <v>7.1384273499999996E-3</v>
      </c>
      <c r="F1465" s="231">
        <v>1.4446612700000001E-3</v>
      </c>
      <c r="G1465" s="231">
        <v>1.57870764E-3</v>
      </c>
      <c r="H1465" s="231">
        <v>4.1150579599999997E-3</v>
      </c>
    </row>
    <row r="1466" spans="1:8">
      <c r="A1466" s="227" t="s">
        <v>144</v>
      </c>
      <c r="B1466" s="227" t="s">
        <v>59</v>
      </c>
      <c r="C1466" s="227" t="s">
        <v>89</v>
      </c>
      <c r="D1466" s="229">
        <v>446</v>
      </c>
      <c r="E1466" s="231">
        <v>6.4306695099999997E-3</v>
      </c>
      <c r="F1466" s="231">
        <v>1.25685078E-3</v>
      </c>
      <c r="G1466" s="231">
        <v>1.4151249499999999E-3</v>
      </c>
      <c r="H1466" s="231">
        <v>3.7586933000000001E-3</v>
      </c>
    </row>
    <row r="1467" spans="1:8">
      <c r="A1467" s="227" t="s">
        <v>144</v>
      </c>
      <c r="B1467" s="227" t="s">
        <v>60</v>
      </c>
      <c r="C1467" s="227" t="s">
        <v>89</v>
      </c>
      <c r="D1467" s="229">
        <v>258</v>
      </c>
      <c r="E1467" s="231">
        <v>7.0536352599999998E-3</v>
      </c>
      <c r="F1467" s="231">
        <v>1.4782063900000001E-3</v>
      </c>
      <c r="G1467" s="231">
        <v>1.52867476E-3</v>
      </c>
      <c r="H1467" s="231">
        <v>4.0467536300000002E-3</v>
      </c>
    </row>
    <row r="1468" spans="1:8">
      <c r="A1468" s="227" t="s">
        <v>144</v>
      </c>
      <c r="B1468" s="227" t="s">
        <v>61</v>
      </c>
      <c r="C1468" s="227" t="s">
        <v>89</v>
      </c>
      <c r="D1468" s="229">
        <v>103</v>
      </c>
      <c r="E1468" s="231">
        <v>8.5806587000000004E-3</v>
      </c>
      <c r="F1468" s="231">
        <v>1.77510313E-3</v>
      </c>
      <c r="G1468" s="231">
        <v>1.9543327300000001E-3</v>
      </c>
      <c r="H1468" s="231">
        <v>4.85122235E-3</v>
      </c>
    </row>
    <row r="1469" spans="1:8">
      <c r="A1469" s="227" t="s">
        <v>144</v>
      </c>
      <c r="B1469" s="227" t="s">
        <v>62</v>
      </c>
      <c r="C1469" s="227" t="s">
        <v>89</v>
      </c>
      <c r="D1469" s="229">
        <v>302</v>
      </c>
      <c r="E1469" s="231">
        <v>7.7642105500000001E-3</v>
      </c>
      <c r="F1469" s="231">
        <v>1.5806656800000001E-3</v>
      </c>
      <c r="G1469" s="231">
        <v>1.7349227999999999E-3</v>
      </c>
      <c r="H1469" s="231">
        <v>4.4486216E-3</v>
      </c>
    </row>
    <row r="1470" spans="1:8">
      <c r="A1470" s="227" t="s">
        <v>144</v>
      </c>
      <c r="B1470" s="227" t="s">
        <v>57</v>
      </c>
      <c r="C1470" s="227" t="s">
        <v>90</v>
      </c>
      <c r="D1470" s="229">
        <v>960</v>
      </c>
      <c r="E1470" s="231">
        <v>6.8406633399999998E-3</v>
      </c>
      <c r="F1470" s="231">
        <v>7.3631583000000002E-4</v>
      </c>
      <c r="G1470" s="231">
        <v>1.5896506099999999E-3</v>
      </c>
      <c r="H1470" s="231">
        <v>4.5146964300000004E-3</v>
      </c>
    </row>
    <row r="1471" spans="1:8">
      <c r="A1471" s="227" t="s">
        <v>144</v>
      </c>
      <c r="B1471" s="227" t="s">
        <v>59</v>
      </c>
      <c r="C1471" s="227" t="s">
        <v>90</v>
      </c>
      <c r="D1471" s="229">
        <v>348</v>
      </c>
      <c r="E1471" s="231">
        <v>5.9670668500000001E-3</v>
      </c>
      <c r="F1471" s="231">
        <v>6.5020995999999997E-4</v>
      </c>
      <c r="G1471" s="231">
        <v>1.4070479700000001E-3</v>
      </c>
      <c r="H1471" s="231">
        <v>3.9098084499999998E-3</v>
      </c>
    </row>
    <row r="1472" spans="1:8">
      <c r="A1472" s="227" t="s">
        <v>144</v>
      </c>
      <c r="B1472" s="227" t="s">
        <v>60</v>
      </c>
      <c r="C1472" s="227" t="s">
        <v>90</v>
      </c>
      <c r="D1472" s="229">
        <v>268</v>
      </c>
      <c r="E1472" s="231">
        <v>6.3280815900000004E-3</v>
      </c>
      <c r="F1472" s="231">
        <v>7.6548654999999998E-4</v>
      </c>
      <c r="G1472" s="231">
        <v>1.3292476200000001E-3</v>
      </c>
      <c r="H1472" s="231">
        <v>4.2333469199999996E-3</v>
      </c>
    </row>
    <row r="1473" spans="1:8">
      <c r="A1473" s="227" t="s">
        <v>144</v>
      </c>
      <c r="B1473" s="227" t="s">
        <v>61</v>
      </c>
      <c r="C1473" s="227" t="s">
        <v>90</v>
      </c>
      <c r="D1473" s="229">
        <v>108</v>
      </c>
      <c r="E1473" s="231">
        <v>8.5471319800000008E-3</v>
      </c>
      <c r="F1473" s="231">
        <v>9.1413726000000002E-4</v>
      </c>
      <c r="G1473" s="231">
        <v>2.0289992499999999E-3</v>
      </c>
      <c r="H1473" s="231">
        <v>5.6039949899999997E-3</v>
      </c>
    </row>
    <row r="1474" spans="1:8">
      <c r="A1474" s="227" t="s">
        <v>144</v>
      </c>
      <c r="B1474" s="227" t="s">
        <v>62</v>
      </c>
      <c r="C1474" s="227" t="s">
        <v>90</v>
      </c>
      <c r="D1474" s="229">
        <v>236</v>
      </c>
      <c r="E1474" s="231">
        <v>7.9300060300000006E-3</v>
      </c>
      <c r="F1474" s="231">
        <v>7.4878352000000003E-4</v>
      </c>
      <c r="G1474" s="231">
        <v>1.9535661500000002E-3</v>
      </c>
      <c r="H1474" s="231">
        <v>5.2276559200000001E-3</v>
      </c>
    </row>
    <row r="1475" spans="1:8">
      <c r="A1475" s="227" t="s">
        <v>144</v>
      </c>
      <c r="B1475" s="227" t="s">
        <v>57</v>
      </c>
      <c r="C1475" s="227" t="s">
        <v>91</v>
      </c>
      <c r="D1475" s="229">
        <v>2214</v>
      </c>
      <c r="E1475" s="231">
        <v>4.9268959500000003E-3</v>
      </c>
      <c r="F1475" s="231">
        <v>9.7547883000000004E-4</v>
      </c>
      <c r="G1475" s="231">
        <v>5.2893076000000005E-4</v>
      </c>
      <c r="H1475" s="231">
        <v>3.4224858699999998E-3</v>
      </c>
    </row>
    <row r="1476" spans="1:8">
      <c r="A1476" s="227" t="s">
        <v>144</v>
      </c>
      <c r="B1476" s="227" t="s">
        <v>59</v>
      </c>
      <c r="C1476" s="227" t="s">
        <v>91</v>
      </c>
      <c r="D1476" s="229">
        <v>1143</v>
      </c>
      <c r="E1476" s="231">
        <v>4.7207840900000001E-3</v>
      </c>
      <c r="F1476" s="231">
        <v>9.0417494000000003E-4</v>
      </c>
      <c r="G1476" s="231">
        <v>4.6813711999999999E-4</v>
      </c>
      <c r="H1476" s="231">
        <v>3.3484715300000001E-3</v>
      </c>
    </row>
    <row r="1477" spans="1:8">
      <c r="A1477" s="227" t="s">
        <v>144</v>
      </c>
      <c r="B1477" s="227" t="s">
        <v>60</v>
      </c>
      <c r="C1477" s="227" t="s">
        <v>91</v>
      </c>
      <c r="D1477" s="229">
        <v>393</v>
      </c>
      <c r="E1477" s="231">
        <v>4.8082470900000004E-3</v>
      </c>
      <c r="F1477" s="231">
        <v>1.0139534600000001E-3</v>
      </c>
      <c r="G1477" s="231">
        <v>4.9388583000000005E-4</v>
      </c>
      <c r="H1477" s="231">
        <v>3.3004073499999999E-3</v>
      </c>
    </row>
    <row r="1478" spans="1:8">
      <c r="A1478" s="227" t="s">
        <v>144</v>
      </c>
      <c r="B1478" s="227" t="s">
        <v>61</v>
      </c>
      <c r="C1478" s="227" t="s">
        <v>91</v>
      </c>
      <c r="D1478" s="229">
        <v>110</v>
      </c>
      <c r="E1478" s="231">
        <v>5.3901512999999998E-3</v>
      </c>
      <c r="F1478" s="231">
        <v>1.3644778899999999E-3</v>
      </c>
      <c r="G1478" s="231">
        <v>5.8038698E-4</v>
      </c>
      <c r="H1478" s="231">
        <v>3.4452859399999999E-3</v>
      </c>
    </row>
    <row r="1479" spans="1:8">
      <c r="A1479" s="227" t="s">
        <v>144</v>
      </c>
      <c r="B1479" s="227" t="s">
        <v>62</v>
      </c>
      <c r="C1479" s="227" t="s">
        <v>91</v>
      </c>
      <c r="D1479" s="229">
        <v>568</v>
      </c>
      <c r="E1479" s="231">
        <v>5.3340381399999996E-3</v>
      </c>
      <c r="F1479" s="231">
        <v>1.01701039E-3</v>
      </c>
      <c r="G1479" s="231">
        <v>6.6554977000000005E-4</v>
      </c>
      <c r="H1479" s="231">
        <v>3.6514774999999999E-3</v>
      </c>
    </row>
    <row r="1480" spans="1:8">
      <c r="A1480" s="227" t="s">
        <v>144</v>
      </c>
      <c r="B1480" s="227" t="s">
        <v>57</v>
      </c>
      <c r="C1480" s="227" t="s">
        <v>92</v>
      </c>
      <c r="D1480" s="229">
        <v>1157</v>
      </c>
      <c r="E1480" s="231">
        <v>6.75135623E-3</v>
      </c>
      <c r="F1480" s="231">
        <v>7.4821314000000005E-4</v>
      </c>
      <c r="G1480" s="231">
        <v>1.4784101599999999E-3</v>
      </c>
      <c r="H1480" s="231">
        <v>4.52473246E-3</v>
      </c>
    </row>
    <row r="1481" spans="1:8">
      <c r="A1481" s="227" t="s">
        <v>144</v>
      </c>
      <c r="B1481" s="227" t="s">
        <v>59</v>
      </c>
      <c r="C1481" s="227" t="s">
        <v>92</v>
      </c>
      <c r="D1481" s="229">
        <v>471</v>
      </c>
      <c r="E1481" s="231">
        <v>6.0436814400000004E-3</v>
      </c>
      <c r="F1481" s="231">
        <v>6.4428987999999999E-4</v>
      </c>
      <c r="G1481" s="231">
        <v>1.2065048199999999E-3</v>
      </c>
      <c r="H1481" s="231">
        <v>4.1928862399999997E-3</v>
      </c>
    </row>
    <row r="1482" spans="1:8">
      <c r="A1482" s="227" t="s">
        <v>144</v>
      </c>
      <c r="B1482" s="227" t="s">
        <v>60</v>
      </c>
      <c r="C1482" s="227" t="s">
        <v>92</v>
      </c>
      <c r="D1482" s="229">
        <v>286</v>
      </c>
      <c r="E1482" s="231">
        <v>6.6190751299999998E-3</v>
      </c>
      <c r="F1482" s="231">
        <v>7.8274712000000004E-4</v>
      </c>
      <c r="G1482" s="231">
        <v>1.39435194E-3</v>
      </c>
      <c r="H1482" s="231">
        <v>4.4419756000000001E-3</v>
      </c>
    </row>
    <row r="1483" spans="1:8">
      <c r="A1483" s="227" t="s">
        <v>144</v>
      </c>
      <c r="B1483" s="227" t="s">
        <v>61</v>
      </c>
      <c r="C1483" s="227" t="s">
        <v>92</v>
      </c>
      <c r="D1483" s="229">
        <v>143</v>
      </c>
      <c r="E1483" s="231">
        <v>8.2113601699999993E-3</v>
      </c>
      <c r="F1483" s="231">
        <v>9.3555723999999996E-4</v>
      </c>
      <c r="G1483" s="231">
        <v>1.9505144999999999E-3</v>
      </c>
      <c r="H1483" s="231">
        <v>5.3252878799999997E-3</v>
      </c>
    </row>
    <row r="1484" spans="1:8">
      <c r="A1484" s="227" t="s">
        <v>144</v>
      </c>
      <c r="B1484" s="227" t="s">
        <v>62</v>
      </c>
      <c r="C1484" s="227" t="s">
        <v>92</v>
      </c>
      <c r="D1484" s="229">
        <v>257</v>
      </c>
      <c r="E1484" s="231">
        <v>7.3831331199999996E-3</v>
      </c>
      <c r="F1484" s="231">
        <v>7.9599884999999998E-4</v>
      </c>
      <c r="G1484" s="231">
        <v>1.80758191E-3</v>
      </c>
      <c r="H1484" s="231">
        <v>4.7795519299999997E-3</v>
      </c>
    </row>
    <row r="1485" spans="1:8">
      <c r="A1485" s="227" t="s">
        <v>144</v>
      </c>
      <c r="B1485" s="227" t="s">
        <v>57</v>
      </c>
      <c r="C1485" s="227" t="s">
        <v>93</v>
      </c>
      <c r="D1485" s="229">
        <v>970</v>
      </c>
      <c r="E1485" s="231">
        <v>7.7890652400000003E-3</v>
      </c>
      <c r="F1485" s="231">
        <v>1.2631965900000001E-3</v>
      </c>
      <c r="G1485" s="231">
        <v>1.79429147E-3</v>
      </c>
      <c r="H1485" s="231">
        <v>4.7315767100000001E-3</v>
      </c>
    </row>
    <row r="1486" spans="1:8">
      <c r="A1486" s="227" t="s">
        <v>144</v>
      </c>
      <c r="B1486" s="227" t="s">
        <v>59</v>
      </c>
      <c r="C1486" s="227" t="s">
        <v>93</v>
      </c>
      <c r="D1486" s="229">
        <v>370</v>
      </c>
      <c r="E1486" s="231">
        <v>6.6908781400000002E-3</v>
      </c>
      <c r="F1486" s="231">
        <v>1.0951887E-3</v>
      </c>
      <c r="G1486" s="231">
        <v>1.6840275300000001E-3</v>
      </c>
      <c r="H1486" s="231">
        <v>3.9116614400000003E-3</v>
      </c>
    </row>
    <row r="1487" spans="1:8">
      <c r="A1487" s="227" t="s">
        <v>144</v>
      </c>
      <c r="B1487" s="227" t="s">
        <v>60</v>
      </c>
      <c r="C1487" s="227" t="s">
        <v>93</v>
      </c>
      <c r="D1487" s="229">
        <v>250</v>
      </c>
      <c r="E1487" s="231">
        <v>7.4152312500000003E-3</v>
      </c>
      <c r="F1487" s="231">
        <v>1.1647682700000001E-3</v>
      </c>
      <c r="G1487" s="231">
        <v>1.62157384E-3</v>
      </c>
      <c r="H1487" s="231">
        <v>4.6288886700000002E-3</v>
      </c>
    </row>
    <row r="1488" spans="1:8">
      <c r="A1488" s="227" t="s">
        <v>144</v>
      </c>
      <c r="B1488" s="227" t="s">
        <v>61</v>
      </c>
      <c r="C1488" s="227" t="s">
        <v>93</v>
      </c>
      <c r="D1488" s="229">
        <v>106</v>
      </c>
      <c r="E1488" s="231">
        <v>9.1262663700000003E-3</v>
      </c>
      <c r="F1488" s="231">
        <v>1.58007924E-3</v>
      </c>
      <c r="G1488" s="231">
        <v>1.6524717900000001E-3</v>
      </c>
      <c r="H1488" s="231">
        <v>5.8937148199999997E-3</v>
      </c>
    </row>
    <row r="1489" spans="1:8">
      <c r="A1489" s="227" t="s">
        <v>144</v>
      </c>
      <c r="B1489" s="227" t="s">
        <v>62</v>
      </c>
      <c r="C1489" s="227" t="s">
        <v>93</v>
      </c>
      <c r="D1489" s="229">
        <v>244</v>
      </c>
      <c r="E1489" s="231">
        <v>9.2564603399999997E-3</v>
      </c>
      <c r="F1489" s="231">
        <v>1.4811492E-3</v>
      </c>
      <c r="G1489" s="231">
        <v>2.2000699799999998E-3</v>
      </c>
      <c r="H1489" s="231">
        <v>5.5752407300000001E-3</v>
      </c>
    </row>
    <row r="1490" spans="1:8">
      <c r="A1490" s="227" t="s">
        <v>144</v>
      </c>
      <c r="B1490" s="227" t="s">
        <v>57</v>
      </c>
      <c r="C1490" s="227" t="s">
        <v>94</v>
      </c>
      <c r="D1490" s="229">
        <v>1076</v>
      </c>
      <c r="E1490" s="231">
        <v>6.6071072799999998E-3</v>
      </c>
      <c r="F1490" s="231">
        <v>1.03661084E-3</v>
      </c>
      <c r="G1490" s="231">
        <v>1.49983195E-3</v>
      </c>
      <c r="H1490" s="231">
        <v>4.0706640099999998E-3</v>
      </c>
    </row>
    <row r="1491" spans="1:8">
      <c r="A1491" s="227" t="s">
        <v>144</v>
      </c>
      <c r="B1491" s="227" t="s">
        <v>59</v>
      </c>
      <c r="C1491" s="227" t="s">
        <v>94</v>
      </c>
      <c r="D1491" s="229">
        <v>360</v>
      </c>
      <c r="E1491" s="231">
        <v>5.9425794999999997E-3</v>
      </c>
      <c r="F1491" s="231">
        <v>8.9744057999999996E-4</v>
      </c>
      <c r="G1491" s="231">
        <v>1.2687754999999999E-3</v>
      </c>
      <c r="H1491" s="231">
        <v>3.7763629299999999E-3</v>
      </c>
    </row>
    <row r="1492" spans="1:8">
      <c r="A1492" s="227" t="s">
        <v>144</v>
      </c>
      <c r="B1492" s="227" t="s">
        <v>60</v>
      </c>
      <c r="C1492" s="227" t="s">
        <v>94</v>
      </c>
      <c r="D1492" s="229">
        <v>196</v>
      </c>
      <c r="E1492" s="231">
        <v>6.6204292199999997E-3</v>
      </c>
      <c r="F1492" s="231">
        <v>1.16012352E-3</v>
      </c>
      <c r="G1492" s="231">
        <v>1.30970071E-3</v>
      </c>
      <c r="H1492" s="231">
        <v>4.1506044500000004E-3</v>
      </c>
    </row>
    <row r="1493" spans="1:8">
      <c r="A1493" s="227" t="s">
        <v>144</v>
      </c>
      <c r="B1493" s="227" t="s">
        <v>61</v>
      </c>
      <c r="C1493" s="227" t="s">
        <v>94</v>
      </c>
      <c r="D1493" s="229">
        <v>118</v>
      </c>
      <c r="E1493" s="231">
        <v>7.1312968499999997E-3</v>
      </c>
      <c r="F1493" s="231">
        <v>1.23960276E-3</v>
      </c>
      <c r="G1493" s="231">
        <v>1.5980066499999999E-3</v>
      </c>
      <c r="H1493" s="231">
        <v>4.2936869900000001E-3</v>
      </c>
    </row>
    <row r="1494" spans="1:8">
      <c r="A1494" s="227" t="s">
        <v>144</v>
      </c>
      <c r="B1494" s="227" t="s">
        <v>62</v>
      </c>
      <c r="C1494" s="227" t="s">
        <v>94</v>
      </c>
      <c r="D1494" s="229">
        <v>402</v>
      </c>
      <c r="E1494" s="231">
        <v>7.04184492E-3</v>
      </c>
      <c r="F1494" s="231">
        <v>1.04143611E-3</v>
      </c>
      <c r="G1494" s="231">
        <v>1.77063154E-3</v>
      </c>
      <c r="H1494" s="231">
        <v>4.2297768100000004E-3</v>
      </c>
    </row>
    <row r="1495" spans="1:8">
      <c r="A1495" s="227" t="s">
        <v>144</v>
      </c>
      <c r="B1495" s="227" t="s">
        <v>57</v>
      </c>
      <c r="C1495" s="227" t="s">
        <v>95</v>
      </c>
      <c r="D1495" s="229">
        <v>454</v>
      </c>
      <c r="E1495" s="231">
        <v>7.4306572999999999E-3</v>
      </c>
      <c r="F1495" s="231">
        <v>8.4776244000000004E-4</v>
      </c>
      <c r="G1495" s="231">
        <v>1.3676270200000001E-3</v>
      </c>
      <c r="H1495" s="231">
        <v>5.2152673400000004E-3</v>
      </c>
    </row>
    <row r="1496" spans="1:8">
      <c r="A1496" s="227" t="s">
        <v>144</v>
      </c>
      <c r="B1496" s="227" t="s">
        <v>59</v>
      </c>
      <c r="C1496" s="227" t="s">
        <v>95</v>
      </c>
      <c r="D1496" s="229">
        <v>168</v>
      </c>
      <c r="E1496" s="231">
        <v>6.87265741E-3</v>
      </c>
      <c r="F1496" s="231">
        <v>6.4814790000000005E-4</v>
      </c>
      <c r="G1496" s="231">
        <v>1.2806572699999999E-3</v>
      </c>
      <c r="H1496" s="231">
        <v>4.9438517199999997E-3</v>
      </c>
    </row>
    <row r="1497" spans="1:8">
      <c r="A1497" s="227" t="s">
        <v>144</v>
      </c>
      <c r="B1497" s="227" t="s">
        <v>60</v>
      </c>
      <c r="C1497" s="227" t="s">
        <v>95</v>
      </c>
      <c r="D1497" s="229">
        <v>110</v>
      </c>
      <c r="E1497" s="231">
        <v>7.57417907E-3</v>
      </c>
      <c r="F1497" s="231">
        <v>1.0027354599999999E-3</v>
      </c>
      <c r="G1497" s="231">
        <v>1.3529038199999999E-3</v>
      </c>
      <c r="H1497" s="231">
        <v>5.2185393299999999E-3</v>
      </c>
    </row>
    <row r="1498" spans="1:8">
      <c r="A1498" s="227" t="s">
        <v>144</v>
      </c>
      <c r="B1498" s="227" t="s">
        <v>61</v>
      </c>
      <c r="C1498" s="227" t="s">
        <v>95</v>
      </c>
      <c r="D1498" s="229">
        <v>63</v>
      </c>
      <c r="E1498" s="231">
        <v>7.8622866400000005E-3</v>
      </c>
      <c r="F1498" s="231">
        <v>1.04148265E-3</v>
      </c>
      <c r="G1498" s="231">
        <v>1.1785344399999999E-3</v>
      </c>
      <c r="H1498" s="231">
        <v>5.6422690100000001E-3</v>
      </c>
    </row>
    <row r="1499" spans="1:8">
      <c r="A1499" s="227" t="s">
        <v>144</v>
      </c>
      <c r="B1499" s="227" t="s">
        <v>62</v>
      </c>
      <c r="C1499" s="227" t="s">
        <v>95</v>
      </c>
      <c r="D1499" s="229">
        <v>113</v>
      </c>
      <c r="E1499" s="231">
        <v>7.8798956800000004E-3</v>
      </c>
      <c r="F1499" s="231">
        <v>8.8567251000000002E-4</v>
      </c>
      <c r="G1499" s="231">
        <v>1.6166828300000001E-3</v>
      </c>
      <c r="H1499" s="231">
        <v>5.3775398999999996E-3</v>
      </c>
    </row>
    <row r="1500" spans="1:8">
      <c r="A1500" s="227" t="s">
        <v>144</v>
      </c>
      <c r="B1500" s="227" t="s">
        <v>57</v>
      </c>
      <c r="C1500" s="227" t="s">
        <v>96</v>
      </c>
      <c r="D1500" s="229">
        <v>1373</v>
      </c>
      <c r="E1500" s="231">
        <v>7.0086874800000002E-3</v>
      </c>
      <c r="F1500" s="231">
        <v>1.53479111E-3</v>
      </c>
      <c r="G1500" s="231">
        <v>1.6337987499999999E-3</v>
      </c>
      <c r="H1500" s="231">
        <v>3.84009715E-3</v>
      </c>
    </row>
    <row r="1501" spans="1:8">
      <c r="A1501" s="227" t="s">
        <v>144</v>
      </c>
      <c r="B1501" s="227" t="s">
        <v>59</v>
      </c>
      <c r="C1501" s="227" t="s">
        <v>96</v>
      </c>
      <c r="D1501" s="229">
        <v>556</v>
      </c>
      <c r="E1501" s="231">
        <v>6.2353448099999997E-3</v>
      </c>
      <c r="F1501" s="231">
        <v>1.30828646E-3</v>
      </c>
      <c r="G1501" s="231">
        <v>1.4426373099999999E-3</v>
      </c>
      <c r="H1501" s="231">
        <v>3.4844205600000002E-3</v>
      </c>
    </row>
    <row r="1502" spans="1:8">
      <c r="A1502" s="227" t="s">
        <v>144</v>
      </c>
      <c r="B1502" s="227" t="s">
        <v>60</v>
      </c>
      <c r="C1502" s="227" t="s">
        <v>96</v>
      </c>
      <c r="D1502" s="229">
        <v>343</v>
      </c>
      <c r="E1502" s="231">
        <v>6.8427408300000001E-3</v>
      </c>
      <c r="F1502" s="231">
        <v>1.6782742399999999E-3</v>
      </c>
      <c r="G1502" s="231">
        <v>1.4815149899999999E-3</v>
      </c>
      <c r="H1502" s="231">
        <v>3.6829511099999998E-3</v>
      </c>
    </row>
    <row r="1503" spans="1:8">
      <c r="A1503" s="227" t="s">
        <v>144</v>
      </c>
      <c r="B1503" s="227" t="s">
        <v>61</v>
      </c>
      <c r="C1503" s="227" t="s">
        <v>96</v>
      </c>
      <c r="D1503" s="229">
        <v>118</v>
      </c>
      <c r="E1503" s="231">
        <v>8.6167998300000007E-3</v>
      </c>
      <c r="F1503" s="231">
        <v>1.8574424999999999E-3</v>
      </c>
      <c r="G1503" s="231">
        <v>2.1910308199999998E-3</v>
      </c>
      <c r="H1503" s="231">
        <v>4.56832604E-3</v>
      </c>
    </row>
    <row r="1504" spans="1:8">
      <c r="A1504" s="227" t="s">
        <v>144</v>
      </c>
      <c r="B1504" s="227" t="s">
        <v>62</v>
      </c>
      <c r="C1504" s="227" t="s">
        <v>96</v>
      </c>
      <c r="D1504" s="229">
        <v>356</v>
      </c>
      <c r="E1504" s="231">
        <v>7.8433531200000003E-3</v>
      </c>
      <c r="F1504" s="231">
        <v>1.6433557199999999E-3</v>
      </c>
      <c r="G1504" s="231">
        <v>1.8943765899999999E-3</v>
      </c>
      <c r="H1504" s="231">
        <v>4.3056203499999999E-3</v>
      </c>
    </row>
    <row r="1505" spans="1:8">
      <c r="A1505" s="227" t="s">
        <v>144</v>
      </c>
      <c r="B1505" s="227" t="s">
        <v>57</v>
      </c>
      <c r="C1505" s="227" t="s">
        <v>97</v>
      </c>
      <c r="D1505" s="229">
        <v>765</v>
      </c>
      <c r="E1505" s="231">
        <v>7.4829336799999997E-3</v>
      </c>
      <c r="F1505" s="231">
        <v>9.9810857000000005E-4</v>
      </c>
      <c r="G1505" s="231">
        <v>1.56116837E-3</v>
      </c>
      <c r="H1505" s="231">
        <v>4.9236562500000001E-3</v>
      </c>
    </row>
    <row r="1506" spans="1:8">
      <c r="A1506" s="227" t="s">
        <v>144</v>
      </c>
      <c r="B1506" s="227" t="s">
        <v>59</v>
      </c>
      <c r="C1506" s="227" t="s">
        <v>97</v>
      </c>
      <c r="D1506" s="229">
        <v>319</v>
      </c>
      <c r="E1506" s="231">
        <v>6.9478184599999996E-3</v>
      </c>
      <c r="F1506" s="231">
        <v>8.5089376000000003E-4</v>
      </c>
      <c r="G1506" s="231">
        <v>1.5181627E-3</v>
      </c>
      <c r="H1506" s="231">
        <v>4.5787615000000004E-3</v>
      </c>
    </row>
    <row r="1507" spans="1:8">
      <c r="A1507" s="227" t="s">
        <v>144</v>
      </c>
      <c r="B1507" s="227" t="s">
        <v>60</v>
      </c>
      <c r="C1507" s="227" t="s">
        <v>97</v>
      </c>
      <c r="D1507" s="229">
        <v>161</v>
      </c>
      <c r="E1507" s="231">
        <v>6.8798162900000001E-3</v>
      </c>
      <c r="F1507" s="231">
        <v>9.8818123999999999E-4</v>
      </c>
      <c r="G1507" s="231">
        <v>1.2892509700000001E-3</v>
      </c>
      <c r="H1507" s="231">
        <v>4.6023835700000001E-3</v>
      </c>
    </row>
    <row r="1508" spans="1:8">
      <c r="A1508" s="227" t="s">
        <v>144</v>
      </c>
      <c r="B1508" s="227" t="s">
        <v>61</v>
      </c>
      <c r="C1508" s="227" t="s">
        <v>97</v>
      </c>
      <c r="D1508" s="229">
        <v>76</v>
      </c>
      <c r="E1508" s="231">
        <v>8.0302751599999993E-3</v>
      </c>
      <c r="F1508" s="231">
        <v>1.2676654300000001E-3</v>
      </c>
      <c r="G1508" s="231">
        <v>1.69895202E-3</v>
      </c>
      <c r="H1508" s="231">
        <v>5.0636571500000003E-3</v>
      </c>
    </row>
    <row r="1509" spans="1:8">
      <c r="A1509" s="227" t="s">
        <v>144</v>
      </c>
      <c r="B1509" s="227" t="s">
        <v>62</v>
      </c>
      <c r="C1509" s="227" t="s">
        <v>97</v>
      </c>
      <c r="D1509" s="229">
        <v>209</v>
      </c>
      <c r="E1509" s="231">
        <v>8.5652576099999999E-3</v>
      </c>
      <c r="F1509" s="231">
        <v>1.1324315499999999E-3</v>
      </c>
      <c r="G1509" s="231">
        <v>1.7861729199999999E-3</v>
      </c>
      <c r="H1509" s="231">
        <v>5.6466527000000001E-3</v>
      </c>
    </row>
    <row r="1510" spans="1:8">
      <c r="A1510" s="227" t="s">
        <v>144</v>
      </c>
      <c r="B1510" s="227" t="s">
        <v>57</v>
      </c>
      <c r="C1510" s="227" t="s">
        <v>98</v>
      </c>
      <c r="D1510" s="229">
        <v>591</v>
      </c>
      <c r="E1510" s="231">
        <v>6.5867837700000001E-3</v>
      </c>
      <c r="F1510" s="231">
        <v>3.5272507000000001E-4</v>
      </c>
      <c r="G1510" s="231">
        <v>1.5167713900000001E-3</v>
      </c>
      <c r="H1510" s="231">
        <v>4.7057911200000004E-3</v>
      </c>
    </row>
    <row r="1511" spans="1:8">
      <c r="A1511" s="227" t="s">
        <v>144</v>
      </c>
      <c r="B1511" s="227" t="s">
        <v>59</v>
      </c>
      <c r="C1511" s="227" t="s">
        <v>98</v>
      </c>
      <c r="D1511" s="229">
        <v>245</v>
      </c>
      <c r="E1511" s="231">
        <v>5.7440001500000002E-3</v>
      </c>
      <c r="F1511" s="231">
        <v>2.2822162000000001E-4</v>
      </c>
      <c r="G1511" s="231">
        <v>1.25680248E-3</v>
      </c>
      <c r="H1511" s="231">
        <v>4.2476377100000001E-3</v>
      </c>
    </row>
    <row r="1512" spans="1:8">
      <c r="A1512" s="227" t="s">
        <v>144</v>
      </c>
      <c r="B1512" s="227" t="s">
        <v>60</v>
      </c>
      <c r="C1512" s="227" t="s">
        <v>98</v>
      </c>
      <c r="D1512" s="229">
        <v>165</v>
      </c>
      <c r="E1512" s="231">
        <v>6.78801882E-3</v>
      </c>
      <c r="F1512" s="231">
        <v>2.8275792999999999E-4</v>
      </c>
      <c r="G1512" s="231">
        <v>1.6647023300000001E-3</v>
      </c>
      <c r="H1512" s="231">
        <v>4.8284930500000003E-3</v>
      </c>
    </row>
    <row r="1513" spans="1:8">
      <c r="A1513" s="227" t="s">
        <v>144</v>
      </c>
      <c r="B1513" s="227" t="s">
        <v>61</v>
      </c>
      <c r="C1513" s="227" t="s">
        <v>98</v>
      </c>
      <c r="D1513" s="229">
        <v>37</v>
      </c>
      <c r="E1513" s="231">
        <v>9.2648896300000002E-3</v>
      </c>
      <c r="F1513" s="231">
        <v>1.37919147E-3</v>
      </c>
      <c r="G1513" s="231">
        <v>2.39739718E-3</v>
      </c>
      <c r="H1513" s="231">
        <v>5.4770392900000001E-3</v>
      </c>
    </row>
    <row r="1514" spans="1:8">
      <c r="A1514" s="227" t="s">
        <v>144</v>
      </c>
      <c r="B1514" s="227" t="s">
        <v>62</v>
      </c>
      <c r="C1514" s="227" t="s">
        <v>98</v>
      </c>
      <c r="D1514" s="229">
        <v>144</v>
      </c>
      <c r="E1514" s="231">
        <v>7.10198021E-3</v>
      </c>
      <c r="F1514" s="231">
        <v>3.8097971000000002E-4</v>
      </c>
      <c r="G1514" s="231">
        <v>1.5633035300000001E-3</v>
      </c>
      <c r="H1514" s="231">
        <v>5.14652433E-3</v>
      </c>
    </row>
    <row r="1515" spans="1:8">
      <c r="A1515" s="227" t="s">
        <v>144</v>
      </c>
      <c r="B1515" s="227" t="s">
        <v>57</v>
      </c>
      <c r="C1515" s="227" t="s">
        <v>99</v>
      </c>
      <c r="D1515" s="229">
        <v>1941</v>
      </c>
      <c r="E1515" s="231">
        <v>6.0249821000000004E-3</v>
      </c>
      <c r="F1515" s="231">
        <v>1.13540987E-3</v>
      </c>
      <c r="G1515" s="231">
        <v>8.8620056999999996E-4</v>
      </c>
      <c r="H1515" s="231">
        <v>4.0033712100000004E-3</v>
      </c>
    </row>
    <row r="1516" spans="1:8">
      <c r="A1516" s="227" t="s">
        <v>144</v>
      </c>
      <c r="B1516" s="227" t="s">
        <v>59</v>
      </c>
      <c r="C1516" s="227" t="s">
        <v>99</v>
      </c>
      <c r="D1516" s="229">
        <v>695</v>
      </c>
      <c r="E1516" s="231">
        <v>5.4501729500000002E-3</v>
      </c>
      <c r="F1516" s="231">
        <v>1.0703767899999999E-3</v>
      </c>
      <c r="G1516" s="231">
        <v>7.6227328999999998E-4</v>
      </c>
      <c r="H1516" s="231">
        <v>3.6175224099999998E-3</v>
      </c>
    </row>
    <row r="1517" spans="1:8">
      <c r="A1517" s="227" t="s">
        <v>144</v>
      </c>
      <c r="B1517" s="227" t="s">
        <v>60</v>
      </c>
      <c r="C1517" s="227" t="s">
        <v>99</v>
      </c>
      <c r="D1517" s="229">
        <v>425</v>
      </c>
      <c r="E1517" s="231">
        <v>6.04809344E-3</v>
      </c>
      <c r="F1517" s="231">
        <v>1.2028592300000001E-3</v>
      </c>
      <c r="G1517" s="231">
        <v>8.6113811E-4</v>
      </c>
      <c r="H1517" s="231">
        <v>3.9840956200000001E-3</v>
      </c>
    </row>
    <row r="1518" spans="1:8">
      <c r="A1518" s="227" t="s">
        <v>144</v>
      </c>
      <c r="B1518" s="227" t="s">
        <v>61</v>
      </c>
      <c r="C1518" s="227" t="s">
        <v>99</v>
      </c>
      <c r="D1518" s="229">
        <v>156</v>
      </c>
      <c r="E1518" s="231">
        <v>7.6558787999999999E-3</v>
      </c>
      <c r="F1518" s="231">
        <v>1.3845854599999999E-3</v>
      </c>
      <c r="G1518" s="231">
        <v>1.08766598E-3</v>
      </c>
      <c r="H1518" s="231">
        <v>5.1836269000000001E-3</v>
      </c>
    </row>
    <row r="1519" spans="1:8">
      <c r="A1519" s="227" t="s">
        <v>144</v>
      </c>
      <c r="B1519" s="227" t="s">
        <v>62</v>
      </c>
      <c r="C1519" s="227" t="s">
        <v>99</v>
      </c>
      <c r="D1519" s="229">
        <v>665</v>
      </c>
      <c r="E1519" s="231">
        <v>6.2283657999999999E-3</v>
      </c>
      <c r="F1519" s="231">
        <v>1.1018168100000001E-3</v>
      </c>
      <c r="G1519" s="231">
        <v>9.8447484000000005E-4</v>
      </c>
      <c r="H1519" s="231">
        <v>4.1420737000000003E-3</v>
      </c>
    </row>
    <row r="1520" spans="1:8">
      <c r="A1520" s="227" t="s">
        <v>144</v>
      </c>
      <c r="B1520" s="227" t="s">
        <v>57</v>
      </c>
      <c r="C1520" s="227" t="s">
        <v>100</v>
      </c>
      <c r="D1520" s="229">
        <v>1419</v>
      </c>
      <c r="E1520" s="231">
        <v>7.2057703199999998E-3</v>
      </c>
      <c r="F1520" s="231">
        <v>1.1135741400000001E-3</v>
      </c>
      <c r="G1520" s="231">
        <v>1.14198322E-3</v>
      </c>
      <c r="H1520" s="231">
        <v>4.9502124799999997E-3</v>
      </c>
    </row>
    <row r="1521" spans="1:8">
      <c r="A1521" s="227" t="s">
        <v>144</v>
      </c>
      <c r="B1521" s="227" t="s">
        <v>59</v>
      </c>
      <c r="C1521" s="227" t="s">
        <v>100</v>
      </c>
      <c r="D1521" s="229">
        <v>630</v>
      </c>
      <c r="E1521" s="231">
        <v>6.6060954300000002E-3</v>
      </c>
      <c r="F1521" s="231">
        <v>1.02744686E-3</v>
      </c>
      <c r="G1521" s="231">
        <v>1.0490885500000001E-3</v>
      </c>
      <c r="H1521" s="231">
        <v>4.5295595800000001E-3</v>
      </c>
    </row>
    <row r="1522" spans="1:8">
      <c r="A1522" s="227" t="s">
        <v>144</v>
      </c>
      <c r="B1522" s="227" t="s">
        <v>60</v>
      </c>
      <c r="C1522" s="227" t="s">
        <v>100</v>
      </c>
      <c r="D1522" s="229">
        <v>400</v>
      </c>
      <c r="E1522" s="231">
        <v>7.45107037E-3</v>
      </c>
      <c r="F1522" s="231">
        <v>1.0659141000000001E-3</v>
      </c>
      <c r="G1522" s="231">
        <v>1.1525171000000001E-3</v>
      </c>
      <c r="H1522" s="231">
        <v>5.2326386500000004E-3</v>
      </c>
    </row>
    <row r="1523" spans="1:8">
      <c r="A1523" s="227" t="s">
        <v>144</v>
      </c>
      <c r="B1523" s="227" t="s">
        <v>61</v>
      </c>
      <c r="C1523" s="227" t="s">
        <v>100</v>
      </c>
      <c r="D1523" s="229">
        <v>62</v>
      </c>
      <c r="E1523" s="231">
        <v>8.1442276799999994E-3</v>
      </c>
      <c r="F1523" s="231">
        <v>1.32989819E-3</v>
      </c>
      <c r="G1523" s="231">
        <v>1.2671742000000001E-3</v>
      </c>
      <c r="H1523" s="231">
        <v>5.5471547699999998E-3</v>
      </c>
    </row>
    <row r="1524" spans="1:8">
      <c r="A1524" s="227" t="s">
        <v>144</v>
      </c>
      <c r="B1524" s="227" t="s">
        <v>62</v>
      </c>
      <c r="C1524" s="227" t="s">
        <v>100</v>
      </c>
      <c r="D1524" s="229">
        <v>327</v>
      </c>
      <c r="E1524" s="231">
        <v>7.8831122400000002E-3</v>
      </c>
      <c r="F1524" s="231">
        <v>1.2967915900000001E-3</v>
      </c>
      <c r="G1524" s="231">
        <v>1.2843326300000001E-3</v>
      </c>
      <c r="H1524" s="231">
        <v>5.3019875199999998E-3</v>
      </c>
    </row>
    <row r="1525" spans="1:8">
      <c r="A1525" s="227" t="s">
        <v>144</v>
      </c>
      <c r="B1525" s="227" t="s">
        <v>57</v>
      </c>
      <c r="C1525" s="227" t="s">
        <v>101</v>
      </c>
      <c r="D1525" s="229">
        <v>819</v>
      </c>
      <c r="E1525" s="231">
        <v>7.4529686100000001E-3</v>
      </c>
      <c r="F1525" s="231">
        <v>7.7937728000000001E-4</v>
      </c>
      <c r="G1525" s="231">
        <v>2.0989912999999998E-3</v>
      </c>
      <c r="H1525" s="231">
        <v>4.57459954E-3</v>
      </c>
    </row>
    <row r="1526" spans="1:8">
      <c r="A1526" s="227" t="s">
        <v>144</v>
      </c>
      <c r="B1526" s="227" t="s">
        <v>59</v>
      </c>
      <c r="C1526" s="227" t="s">
        <v>101</v>
      </c>
      <c r="D1526" s="229">
        <v>298</v>
      </c>
      <c r="E1526" s="231">
        <v>6.4253197999999999E-3</v>
      </c>
      <c r="F1526" s="231">
        <v>6.8283129999999995E-4</v>
      </c>
      <c r="G1526" s="231">
        <v>1.82349903E-3</v>
      </c>
      <c r="H1526" s="231">
        <v>3.9189890100000003E-3</v>
      </c>
    </row>
    <row r="1527" spans="1:8">
      <c r="A1527" s="227" t="s">
        <v>144</v>
      </c>
      <c r="B1527" s="227" t="s">
        <v>60</v>
      </c>
      <c r="C1527" s="227" t="s">
        <v>101</v>
      </c>
      <c r="D1527" s="229">
        <v>200</v>
      </c>
      <c r="E1527" s="231">
        <v>7.1641780100000002E-3</v>
      </c>
      <c r="F1527" s="231">
        <v>6.7465254999999995E-4</v>
      </c>
      <c r="G1527" s="231">
        <v>2.1376155E-3</v>
      </c>
      <c r="H1527" s="231">
        <v>4.35190947E-3</v>
      </c>
    </row>
    <row r="1528" spans="1:8">
      <c r="A1528" s="227" t="s">
        <v>144</v>
      </c>
      <c r="B1528" s="227" t="s">
        <v>61</v>
      </c>
      <c r="C1528" s="227" t="s">
        <v>101</v>
      </c>
      <c r="D1528" s="229">
        <v>92</v>
      </c>
      <c r="E1528" s="231">
        <v>9.1493053000000005E-3</v>
      </c>
      <c r="F1528" s="231">
        <v>1.1294784000000001E-3</v>
      </c>
      <c r="G1528" s="231">
        <v>2.3136823100000001E-3</v>
      </c>
      <c r="H1528" s="231">
        <v>5.7061440900000003E-3</v>
      </c>
    </row>
    <row r="1529" spans="1:8">
      <c r="A1529" s="227" t="s">
        <v>144</v>
      </c>
      <c r="B1529" s="227" t="s">
        <v>62</v>
      </c>
      <c r="C1529" s="227" t="s">
        <v>101</v>
      </c>
      <c r="D1529" s="229">
        <v>229</v>
      </c>
      <c r="E1529" s="231">
        <v>8.3609794800000008E-3</v>
      </c>
      <c r="F1529" s="231">
        <v>8.558242E-4</v>
      </c>
      <c r="G1529" s="231">
        <v>2.3375078300000001E-3</v>
      </c>
      <c r="H1529" s="231">
        <v>5.1676469500000002E-3</v>
      </c>
    </row>
    <row r="1530" spans="1:8">
      <c r="A1530" s="227" t="s">
        <v>144</v>
      </c>
      <c r="B1530" s="227" t="s">
        <v>57</v>
      </c>
      <c r="C1530" s="227" t="s">
        <v>102</v>
      </c>
      <c r="D1530" s="229">
        <v>1229</v>
      </c>
      <c r="E1530" s="231">
        <v>6.1156312599999997E-3</v>
      </c>
      <c r="F1530" s="231">
        <v>1.0738082599999999E-3</v>
      </c>
      <c r="G1530" s="231">
        <v>9.0181696000000001E-4</v>
      </c>
      <c r="H1530" s="231">
        <v>4.1400055599999999E-3</v>
      </c>
    </row>
    <row r="1531" spans="1:8">
      <c r="A1531" s="227" t="s">
        <v>144</v>
      </c>
      <c r="B1531" s="227" t="s">
        <v>59</v>
      </c>
      <c r="C1531" s="227" t="s">
        <v>102</v>
      </c>
      <c r="D1531" s="229">
        <v>550</v>
      </c>
      <c r="E1531" s="231">
        <v>5.7153406600000001E-3</v>
      </c>
      <c r="F1531" s="231">
        <v>9.3937266000000002E-4</v>
      </c>
      <c r="G1531" s="231">
        <v>8.3977249000000002E-4</v>
      </c>
      <c r="H1531" s="231">
        <v>3.9361950399999998E-3</v>
      </c>
    </row>
    <row r="1532" spans="1:8">
      <c r="A1532" s="227" t="s">
        <v>144</v>
      </c>
      <c r="B1532" s="227" t="s">
        <v>60</v>
      </c>
      <c r="C1532" s="227" t="s">
        <v>102</v>
      </c>
      <c r="D1532" s="229">
        <v>326</v>
      </c>
      <c r="E1532" s="231">
        <v>6.1225074200000002E-3</v>
      </c>
      <c r="F1532" s="231">
        <v>1.18002276E-3</v>
      </c>
      <c r="G1532" s="231">
        <v>9.4605606999999996E-4</v>
      </c>
      <c r="H1532" s="231">
        <v>3.9964281300000001E-3</v>
      </c>
    </row>
    <row r="1533" spans="1:8">
      <c r="A1533" s="227" t="s">
        <v>144</v>
      </c>
      <c r="B1533" s="227" t="s">
        <v>61</v>
      </c>
      <c r="C1533" s="227" t="s">
        <v>102</v>
      </c>
      <c r="D1533" s="229">
        <v>57</v>
      </c>
      <c r="E1533" s="231">
        <v>7.5627434700000001E-3</v>
      </c>
      <c r="F1533" s="231">
        <v>1.25588836E-3</v>
      </c>
      <c r="G1533" s="231">
        <v>1.1523307899999999E-3</v>
      </c>
      <c r="H1533" s="231">
        <v>5.1545237699999998E-3</v>
      </c>
    </row>
    <row r="1534" spans="1:8">
      <c r="A1534" s="227" t="s">
        <v>144</v>
      </c>
      <c r="B1534" s="227" t="s">
        <v>62</v>
      </c>
      <c r="C1534" s="227" t="s">
        <v>102</v>
      </c>
      <c r="D1534" s="229">
        <v>296</v>
      </c>
      <c r="E1534" s="231">
        <v>6.5731744999999999E-3</v>
      </c>
      <c r="F1534" s="231">
        <v>1.1715619399999999E-3</v>
      </c>
      <c r="G1534" s="231">
        <v>9.2013863999999997E-4</v>
      </c>
      <c r="H1534" s="231">
        <v>4.4814734199999998E-3</v>
      </c>
    </row>
    <row r="1535" spans="1:8">
      <c r="A1535" s="227" t="s">
        <v>144</v>
      </c>
      <c r="B1535" s="227" t="s">
        <v>57</v>
      </c>
      <c r="C1535" s="227" t="s">
        <v>103</v>
      </c>
      <c r="D1535" s="229">
        <v>1505</v>
      </c>
      <c r="E1535" s="231">
        <v>4.8498367100000004E-3</v>
      </c>
      <c r="F1535" s="231">
        <v>8.7529199999999995E-4</v>
      </c>
      <c r="G1535" s="231">
        <v>6.1162613000000001E-4</v>
      </c>
      <c r="H1535" s="231">
        <v>3.3629181199999999E-3</v>
      </c>
    </row>
    <row r="1536" spans="1:8">
      <c r="A1536" s="227" t="s">
        <v>144</v>
      </c>
      <c r="B1536" s="227" t="s">
        <v>59</v>
      </c>
      <c r="C1536" s="227" t="s">
        <v>103</v>
      </c>
      <c r="D1536" s="229">
        <v>631</v>
      </c>
      <c r="E1536" s="231">
        <v>4.2210150299999997E-3</v>
      </c>
      <c r="F1536" s="231">
        <v>7.4730708999999997E-4</v>
      </c>
      <c r="G1536" s="231">
        <v>5.1268905999999996E-4</v>
      </c>
      <c r="H1536" s="231">
        <v>2.9610184300000002E-3</v>
      </c>
    </row>
    <row r="1537" spans="1:8">
      <c r="A1537" s="227" t="s">
        <v>144</v>
      </c>
      <c r="B1537" s="227" t="s">
        <v>60</v>
      </c>
      <c r="C1537" s="227" t="s">
        <v>103</v>
      </c>
      <c r="D1537" s="229">
        <v>298</v>
      </c>
      <c r="E1537" s="231">
        <v>4.9885810399999996E-3</v>
      </c>
      <c r="F1537" s="231">
        <v>1.0459775800000001E-3</v>
      </c>
      <c r="G1537" s="231">
        <v>5.9155923000000002E-4</v>
      </c>
      <c r="H1537" s="231">
        <v>3.3510437500000002E-3</v>
      </c>
    </row>
    <row r="1538" spans="1:8">
      <c r="A1538" s="227" t="s">
        <v>144</v>
      </c>
      <c r="B1538" s="227" t="s">
        <v>61</v>
      </c>
      <c r="C1538" s="227" t="s">
        <v>103</v>
      </c>
      <c r="D1538" s="229">
        <v>115</v>
      </c>
      <c r="E1538" s="231">
        <v>6.4389087799999996E-3</v>
      </c>
      <c r="F1538" s="231">
        <v>1.2632847599999999E-3</v>
      </c>
      <c r="G1538" s="231">
        <v>7.3158189000000005E-4</v>
      </c>
      <c r="H1538" s="231">
        <v>4.4440416300000002E-3</v>
      </c>
    </row>
    <row r="1539" spans="1:8">
      <c r="A1539" s="227" t="s">
        <v>144</v>
      </c>
      <c r="B1539" s="227" t="s">
        <v>62</v>
      </c>
      <c r="C1539" s="227" t="s">
        <v>103</v>
      </c>
      <c r="D1539" s="229">
        <v>461</v>
      </c>
      <c r="E1539" s="231">
        <v>5.2244514299999998E-3</v>
      </c>
      <c r="F1539" s="231">
        <v>8.4335056999999998E-4</v>
      </c>
      <c r="G1539" s="231">
        <v>7.3009536999999998E-4</v>
      </c>
      <c r="H1539" s="231">
        <v>3.6510050200000001E-3</v>
      </c>
    </row>
    <row r="1540" spans="1:8">
      <c r="A1540" s="227" t="s">
        <v>144</v>
      </c>
      <c r="B1540" s="227" t="s">
        <v>57</v>
      </c>
      <c r="C1540" s="227" t="s">
        <v>104</v>
      </c>
      <c r="D1540" s="229">
        <v>574</v>
      </c>
      <c r="E1540" s="231">
        <v>7.3312280000000004E-3</v>
      </c>
      <c r="F1540" s="231">
        <v>8.3256686E-4</v>
      </c>
      <c r="G1540" s="231">
        <v>1.5294713E-3</v>
      </c>
      <c r="H1540" s="231">
        <v>4.9691893400000001E-3</v>
      </c>
    </row>
    <row r="1541" spans="1:8">
      <c r="A1541" s="227" t="s">
        <v>144</v>
      </c>
      <c r="B1541" s="227" t="s">
        <v>59</v>
      </c>
      <c r="C1541" s="227" t="s">
        <v>104</v>
      </c>
      <c r="D1541" s="229">
        <v>161</v>
      </c>
      <c r="E1541" s="231">
        <v>6.4596271100000003E-3</v>
      </c>
      <c r="F1541" s="231">
        <v>8.4922047E-4</v>
      </c>
      <c r="G1541" s="231">
        <v>1.2675405700000001E-3</v>
      </c>
      <c r="H1541" s="231">
        <v>4.3428655300000001E-3</v>
      </c>
    </row>
    <row r="1542" spans="1:8">
      <c r="A1542" s="227" t="s">
        <v>144</v>
      </c>
      <c r="B1542" s="227" t="s">
        <v>60</v>
      </c>
      <c r="C1542" s="227" t="s">
        <v>104</v>
      </c>
      <c r="D1542" s="229">
        <v>110</v>
      </c>
      <c r="E1542" s="231">
        <v>6.0374576900000003E-3</v>
      </c>
      <c r="F1542" s="231">
        <v>6.8339625000000005E-4</v>
      </c>
      <c r="G1542" s="231">
        <v>1.3964644E-3</v>
      </c>
      <c r="H1542" s="231">
        <v>3.9575965800000001E-3</v>
      </c>
    </row>
    <row r="1543" spans="1:8">
      <c r="A1543" s="227" t="s">
        <v>144</v>
      </c>
      <c r="B1543" s="227" t="s">
        <v>61</v>
      </c>
      <c r="C1543" s="227" t="s">
        <v>104</v>
      </c>
      <c r="D1543" s="229">
        <v>38</v>
      </c>
      <c r="E1543" s="231">
        <v>8.3107941199999993E-3</v>
      </c>
      <c r="F1543" s="231">
        <v>1.03618396E-3</v>
      </c>
      <c r="G1543" s="231">
        <v>1.56463179E-3</v>
      </c>
      <c r="H1543" s="231">
        <v>5.70997782E-3</v>
      </c>
    </row>
    <row r="1544" spans="1:8">
      <c r="A1544" s="227" t="s">
        <v>144</v>
      </c>
      <c r="B1544" s="227" t="s">
        <v>62</v>
      </c>
      <c r="C1544" s="227" t="s">
        <v>104</v>
      </c>
      <c r="D1544" s="229">
        <v>265</v>
      </c>
      <c r="E1544" s="231">
        <v>8.2573373000000005E-3</v>
      </c>
      <c r="F1544" s="231">
        <v>8.5517096999999996E-4</v>
      </c>
      <c r="G1544" s="231">
        <v>1.7387750999999999E-3</v>
      </c>
      <c r="H1544" s="231">
        <v>5.6633907600000003E-3</v>
      </c>
    </row>
    <row r="1545" spans="1:8">
      <c r="A1545" s="227" t="s">
        <v>144</v>
      </c>
      <c r="B1545" s="227" t="s">
        <v>57</v>
      </c>
      <c r="C1545" s="227" t="s">
        <v>105</v>
      </c>
      <c r="D1545" s="229">
        <v>3662</v>
      </c>
      <c r="E1545" s="231">
        <v>4.6419999299999997E-3</v>
      </c>
      <c r="F1545" s="231">
        <v>9.5378626999999998E-4</v>
      </c>
      <c r="G1545" s="231">
        <v>7.6067433000000001E-4</v>
      </c>
      <c r="H1545" s="231">
        <v>2.92753884E-3</v>
      </c>
    </row>
    <row r="1546" spans="1:8">
      <c r="A1546" s="227" t="s">
        <v>144</v>
      </c>
      <c r="B1546" s="227" t="s">
        <v>59</v>
      </c>
      <c r="C1546" s="227" t="s">
        <v>105</v>
      </c>
      <c r="D1546" s="229">
        <v>1781</v>
      </c>
      <c r="E1546" s="231">
        <v>4.4440412899999998E-3</v>
      </c>
      <c r="F1546" s="231">
        <v>9.1286342999999999E-4</v>
      </c>
      <c r="G1546" s="231">
        <v>7.0443261000000001E-4</v>
      </c>
      <c r="H1546" s="231">
        <v>2.8267447699999999E-3</v>
      </c>
    </row>
    <row r="1547" spans="1:8">
      <c r="A1547" s="227" t="s">
        <v>144</v>
      </c>
      <c r="B1547" s="227" t="s">
        <v>60</v>
      </c>
      <c r="C1547" s="227" t="s">
        <v>105</v>
      </c>
      <c r="D1547" s="229">
        <v>796</v>
      </c>
      <c r="E1547" s="231">
        <v>4.6322466299999997E-3</v>
      </c>
      <c r="F1547" s="231">
        <v>1.0687986200000001E-3</v>
      </c>
      <c r="G1547" s="231">
        <v>7.2547319999999998E-4</v>
      </c>
      <c r="H1547" s="231">
        <v>2.83797434E-3</v>
      </c>
    </row>
    <row r="1548" spans="1:8">
      <c r="A1548" s="227" t="s">
        <v>144</v>
      </c>
      <c r="B1548" s="227" t="s">
        <v>61</v>
      </c>
      <c r="C1548" s="227" t="s">
        <v>105</v>
      </c>
      <c r="D1548" s="229">
        <v>113</v>
      </c>
      <c r="E1548" s="231">
        <v>5.4478037599999998E-3</v>
      </c>
      <c r="F1548" s="231">
        <v>1.0857093700000001E-3</v>
      </c>
      <c r="G1548" s="231">
        <v>8.3937623000000002E-4</v>
      </c>
      <c r="H1548" s="231">
        <v>3.5227177100000001E-3</v>
      </c>
    </row>
    <row r="1549" spans="1:8">
      <c r="A1549" s="227" t="s">
        <v>144</v>
      </c>
      <c r="B1549" s="227" t="s">
        <v>62</v>
      </c>
      <c r="C1549" s="227" t="s">
        <v>105</v>
      </c>
      <c r="D1549" s="229">
        <v>972</v>
      </c>
      <c r="E1549" s="231">
        <v>4.9190288699999998E-3</v>
      </c>
      <c r="F1549" s="231">
        <v>9.1924558000000003E-4</v>
      </c>
      <c r="G1549" s="231">
        <v>8.8340406000000005E-4</v>
      </c>
      <c r="H1549" s="231">
        <v>3.1163787300000001E-3</v>
      </c>
    </row>
    <row r="1550" spans="1:8">
      <c r="A1550" s="227" t="s">
        <v>144</v>
      </c>
      <c r="B1550" s="227" t="s">
        <v>57</v>
      </c>
      <c r="C1550" s="227" t="s">
        <v>106</v>
      </c>
      <c r="D1550" s="229">
        <v>969</v>
      </c>
      <c r="E1550" s="231">
        <v>6.4645799700000003E-3</v>
      </c>
      <c r="F1550" s="231">
        <v>9.1196273E-4</v>
      </c>
      <c r="G1550" s="231">
        <v>1.5983208499999999E-3</v>
      </c>
      <c r="H1550" s="231">
        <v>3.9542958999999999E-3</v>
      </c>
    </row>
    <row r="1551" spans="1:8">
      <c r="A1551" s="227" t="s">
        <v>144</v>
      </c>
      <c r="B1551" s="227" t="s">
        <v>59</v>
      </c>
      <c r="C1551" s="227" t="s">
        <v>106</v>
      </c>
      <c r="D1551" s="229">
        <v>479</v>
      </c>
      <c r="E1551" s="231">
        <v>6.07986811E-3</v>
      </c>
      <c r="F1551" s="231">
        <v>8.4012289000000003E-4</v>
      </c>
      <c r="G1551" s="231">
        <v>1.5703285499999999E-3</v>
      </c>
      <c r="H1551" s="231">
        <v>3.6694161700000002E-3</v>
      </c>
    </row>
    <row r="1552" spans="1:8">
      <c r="A1552" s="227" t="s">
        <v>144</v>
      </c>
      <c r="B1552" s="227" t="s">
        <v>60</v>
      </c>
      <c r="C1552" s="227" t="s">
        <v>106</v>
      </c>
      <c r="D1552" s="229">
        <v>210</v>
      </c>
      <c r="E1552" s="231">
        <v>6.0501540600000001E-3</v>
      </c>
      <c r="F1552" s="231">
        <v>9.2080000000000005E-4</v>
      </c>
      <c r="G1552" s="231">
        <v>1.4871580499999999E-3</v>
      </c>
      <c r="H1552" s="231">
        <v>3.6421955200000001E-3</v>
      </c>
    </row>
    <row r="1553" spans="1:8">
      <c r="A1553" s="227" t="s">
        <v>144</v>
      </c>
      <c r="B1553" s="227" t="s">
        <v>61</v>
      </c>
      <c r="C1553" s="227" t="s">
        <v>106</v>
      </c>
      <c r="D1553" s="229">
        <v>49</v>
      </c>
      <c r="E1553" s="231">
        <v>7.3344196300000001E-3</v>
      </c>
      <c r="F1553" s="231">
        <v>9.6017556E-4</v>
      </c>
      <c r="G1553" s="231">
        <v>1.9756233200000002E-3</v>
      </c>
      <c r="H1553" s="231">
        <v>4.3986203100000003E-3</v>
      </c>
    </row>
    <row r="1554" spans="1:8">
      <c r="A1554" s="227" t="s">
        <v>144</v>
      </c>
      <c r="B1554" s="227" t="s">
        <v>62</v>
      </c>
      <c r="C1554" s="227" t="s">
        <v>106</v>
      </c>
      <c r="D1554" s="229">
        <v>231</v>
      </c>
      <c r="E1554" s="231">
        <v>7.4545552199999999E-3</v>
      </c>
      <c r="F1554" s="231">
        <v>1.0426684900000001E-3</v>
      </c>
      <c r="G1554" s="231">
        <v>1.6773887099999999E-3</v>
      </c>
      <c r="H1554" s="231">
        <v>4.7344974999999996E-3</v>
      </c>
    </row>
    <row r="1555" spans="1:8">
      <c r="A1555" s="227" t="s">
        <v>144</v>
      </c>
      <c r="B1555" s="227" t="s">
        <v>57</v>
      </c>
      <c r="C1555" s="227" t="s">
        <v>107</v>
      </c>
      <c r="D1555" s="229">
        <v>3172</v>
      </c>
      <c r="E1555" s="231">
        <v>6.0498142499999996E-3</v>
      </c>
      <c r="F1555" s="231">
        <v>1.1119902399999999E-3</v>
      </c>
      <c r="G1555" s="231">
        <v>1.20076616E-3</v>
      </c>
      <c r="H1555" s="231">
        <v>3.73705738E-3</v>
      </c>
    </row>
    <row r="1556" spans="1:8">
      <c r="A1556" s="227" t="s">
        <v>144</v>
      </c>
      <c r="B1556" s="227" t="s">
        <v>59</v>
      </c>
      <c r="C1556" s="227" t="s">
        <v>107</v>
      </c>
      <c r="D1556" s="229">
        <v>1141</v>
      </c>
      <c r="E1556" s="231">
        <v>5.5714506500000004E-3</v>
      </c>
      <c r="F1556" s="231">
        <v>1.01060611E-3</v>
      </c>
      <c r="G1556" s="231">
        <v>1.0357018799999999E-3</v>
      </c>
      <c r="H1556" s="231">
        <v>3.5251421799999999E-3</v>
      </c>
    </row>
    <row r="1557" spans="1:8">
      <c r="A1557" s="227" t="s">
        <v>144</v>
      </c>
      <c r="B1557" s="227" t="s">
        <v>60</v>
      </c>
      <c r="C1557" s="227" t="s">
        <v>107</v>
      </c>
      <c r="D1557" s="229">
        <v>654</v>
      </c>
      <c r="E1557" s="231">
        <v>5.8292980899999998E-3</v>
      </c>
      <c r="F1557" s="231">
        <v>1.1517263099999999E-3</v>
      </c>
      <c r="G1557" s="231">
        <v>1.1756354499999999E-3</v>
      </c>
      <c r="H1557" s="231">
        <v>3.5019358499999999E-3</v>
      </c>
    </row>
    <row r="1558" spans="1:8">
      <c r="A1558" s="227" t="s">
        <v>144</v>
      </c>
      <c r="B1558" s="227" t="s">
        <v>61</v>
      </c>
      <c r="C1558" s="227" t="s">
        <v>107</v>
      </c>
      <c r="D1558" s="229">
        <v>183</v>
      </c>
      <c r="E1558" s="231">
        <v>7.4975331799999999E-3</v>
      </c>
      <c r="F1558" s="231">
        <v>1.50443964E-3</v>
      </c>
      <c r="G1558" s="231">
        <v>1.39274667E-3</v>
      </c>
      <c r="H1558" s="231">
        <v>4.6003463400000003E-3</v>
      </c>
    </row>
    <row r="1559" spans="1:8">
      <c r="A1559" s="227" t="s">
        <v>144</v>
      </c>
      <c r="B1559" s="227" t="s">
        <v>62</v>
      </c>
      <c r="C1559" s="227" t="s">
        <v>107</v>
      </c>
      <c r="D1559" s="229">
        <v>1194</v>
      </c>
      <c r="E1559" s="231">
        <v>6.4058426300000002E-3</v>
      </c>
      <c r="F1559" s="231">
        <v>1.1269597999999999E-3</v>
      </c>
      <c r="G1559" s="231">
        <v>1.3428443799999999E-3</v>
      </c>
      <c r="H1559" s="231">
        <v>3.9360379800000003E-3</v>
      </c>
    </row>
    <row r="1560" spans="1:8">
      <c r="A1560" s="227" t="s">
        <v>145</v>
      </c>
      <c r="B1560" s="227" t="s">
        <v>57</v>
      </c>
      <c r="C1560" s="227" t="s">
        <v>58</v>
      </c>
      <c r="D1560" s="229">
        <v>68351</v>
      </c>
      <c r="E1560" s="231">
        <v>5.9845831100000003E-3</v>
      </c>
      <c r="F1560" s="231">
        <v>9.8115582000000002E-4</v>
      </c>
      <c r="G1560" s="231">
        <v>1.13343233E-3</v>
      </c>
      <c r="H1560" s="231">
        <v>3.8698962700000001E-3</v>
      </c>
    </row>
    <row r="1561" spans="1:8">
      <c r="A1561" s="227" t="s">
        <v>145</v>
      </c>
      <c r="B1561" s="227" t="s">
        <v>59</v>
      </c>
      <c r="C1561" s="227" t="s">
        <v>58</v>
      </c>
      <c r="D1561" s="229">
        <v>29480</v>
      </c>
      <c r="E1561" s="231">
        <v>5.3940828499999998E-3</v>
      </c>
      <c r="F1561" s="231">
        <v>8.7577555000000005E-4</v>
      </c>
      <c r="G1561" s="231">
        <v>1.00388814E-3</v>
      </c>
      <c r="H1561" s="231">
        <v>3.5143193400000001E-3</v>
      </c>
    </row>
    <row r="1562" spans="1:8">
      <c r="A1562" s="227" t="s">
        <v>145</v>
      </c>
      <c r="B1562" s="227" t="s">
        <v>60</v>
      </c>
      <c r="C1562" s="227" t="s">
        <v>58</v>
      </c>
      <c r="D1562" s="229">
        <v>15678</v>
      </c>
      <c r="E1562" s="231">
        <v>5.8531931299999999E-3</v>
      </c>
      <c r="F1562" s="231">
        <v>1.0176833299999999E-3</v>
      </c>
      <c r="G1562" s="231">
        <v>1.06974821E-3</v>
      </c>
      <c r="H1562" s="231">
        <v>3.7656555500000001E-3</v>
      </c>
    </row>
    <row r="1563" spans="1:8">
      <c r="A1563" s="227" t="s">
        <v>145</v>
      </c>
      <c r="B1563" s="227" t="s">
        <v>61</v>
      </c>
      <c r="C1563" s="227" t="s">
        <v>58</v>
      </c>
      <c r="D1563" s="229">
        <v>5466</v>
      </c>
      <c r="E1563" s="231">
        <v>7.4514420099999999E-3</v>
      </c>
      <c r="F1563" s="231">
        <v>1.2578640299999999E-3</v>
      </c>
      <c r="G1563" s="231">
        <v>1.4065377299999999E-3</v>
      </c>
      <c r="H1563" s="231">
        <v>4.78699318E-3</v>
      </c>
    </row>
    <row r="1564" spans="1:8">
      <c r="A1564" s="227" t="s">
        <v>145</v>
      </c>
      <c r="B1564" s="227" t="s">
        <v>62</v>
      </c>
      <c r="C1564" s="227" t="s">
        <v>58</v>
      </c>
      <c r="D1564" s="229">
        <v>17727</v>
      </c>
      <c r="E1564" s="231">
        <v>6.6304921400000003E-3</v>
      </c>
      <c r="F1564" s="231">
        <v>1.0387766599999999E-3</v>
      </c>
      <c r="G1564" s="231">
        <v>1.32097723E-3</v>
      </c>
      <c r="H1564" s="231">
        <v>4.2706319999999999E-3</v>
      </c>
    </row>
    <row r="1565" spans="1:8">
      <c r="A1565" s="227" t="s">
        <v>145</v>
      </c>
      <c r="B1565" s="227" t="s">
        <v>57</v>
      </c>
      <c r="C1565" s="227" t="s">
        <v>63</v>
      </c>
      <c r="D1565" s="229">
        <v>1437</v>
      </c>
      <c r="E1565" s="231">
        <v>6.3195328000000004E-3</v>
      </c>
      <c r="F1565" s="231">
        <v>1.2091562499999999E-3</v>
      </c>
      <c r="G1565" s="231">
        <v>1.1534122199999999E-3</v>
      </c>
      <c r="H1565" s="231">
        <v>3.95696386E-3</v>
      </c>
    </row>
    <row r="1566" spans="1:8">
      <c r="A1566" s="227" t="s">
        <v>145</v>
      </c>
      <c r="B1566" s="227" t="s">
        <v>59</v>
      </c>
      <c r="C1566" s="227" t="s">
        <v>63</v>
      </c>
      <c r="D1566" s="229">
        <v>570</v>
      </c>
      <c r="E1566" s="231">
        <v>5.8923405699999997E-3</v>
      </c>
      <c r="F1566" s="231">
        <v>1.0540730300000001E-3</v>
      </c>
      <c r="G1566" s="231">
        <v>1.05366692E-3</v>
      </c>
      <c r="H1566" s="231">
        <v>3.7846001500000002E-3</v>
      </c>
    </row>
    <row r="1567" spans="1:8">
      <c r="A1567" s="227" t="s">
        <v>145</v>
      </c>
      <c r="B1567" s="227" t="s">
        <v>60</v>
      </c>
      <c r="C1567" s="227" t="s">
        <v>63</v>
      </c>
      <c r="D1567" s="229">
        <v>299</v>
      </c>
      <c r="E1567" s="231">
        <v>6.2589028800000002E-3</v>
      </c>
      <c r="F1567" s="231">
        <v>1.24740625E-3</v>
      </c>
      <c r="G1567" s="231">
        <v>1.05842755E-3</v>
      </c>
      <c r="H1567" s="231">
        <v>3.9530686299999998E-3</v>
      </c>
    </row>
    <row r="1568" spans="1:8">
      <c r="A1568" s="227" t="s">
        <v>145</v>
      </c>
      <c r="B1568" s="227" t="s">
        <v>61</v>
      </c>
      <c r="C1568" s="227" t="s">
        <v>63</v>
      </c>
      <c r="D1568" s="229">
        <v>113</v>
      </c>
      <c r="E1568" s="231">
        <v>7.0799529999999999E-3</v>
      </c>
      <c r="F1568" s="231">
        <v>1.7205422000000001E-3</v>
      </c>
      <c r="G1568" s="231">
        <v>1.20104038E-3</v>
      </c>
      <c r="H1568" s="231">
        <v>4.1583699599999999E-3</v>
      </c>
    </row>
    <row r="1569" spans="1:8">
      <c r="A1569" s="227" t="s">
        <v>145</v>
      </c>
      <c r="B1569" s="227" t="s">
        <v>62</v>
      </c>
      <c r="C1569" s="227" t="s">
        <v>63</v>
      </c>
      <c r="D1569" s="229">
        <v>455</v>
      </c>
      <c r="E1569" s="231">
        <v>6.7056875900000004E-3</v>
      </c>
      <c r="F1569" s="231">
        <v>1.2512970599999999E-3</v>
      </c>
      <c r="G1569" s="231">
        <v>1.3289578400000001E-3</v>
      </c>
      <c r="H1569" s="231">
        <v>4.1254322000000001E-3</v>
      </c>
    </row>
    <row r="1570" spans="1:8">
      <c r="A1570" s="227" t="s">
        <v>145</v>
      </c>
      <c r="B1570" s="227" t="s">
        <v>57</v>
      </c>
      <c r="C1570" s="227" t="s">
        <v>64</v>
      </c>
      <c r="D1570" s="229">
        <v>918</v>
      </c>
      <c r="E1570" s="231">
        <v>6.8711165199999997E-3</v>
      </c>
      <c r="F1570" s="231">
        <v>1.03343344E-3</v>
      </c>
      <c r="G1570" s="231">
        <v>1.9111719E-3</v>
      </c>
      <c r="H1570" s="231">
        <v>3.9265107E-3</v>
      </c>
    </row>
    <row r="1571" spans="1:8">
      <c r="A1571" s="227" t="s">
        <v>145</v>
      </c>
      <c r="B1571" s="227" t="s">
        <v>59</v>
      </c>
      <c r="C1571" s="227" t="s">
        <v>64</v>
      </c>
      <c r="D1571" s="229">
        <v>409</v>
      </c>
      <c r="E1571" s="231">
        <v>6.2754117800000002E-3</v>
      </c>
      <c r="F1571" s="231">
        <v>9.7725908999999993E-4</v>
      </c>
      <c r="G1571" s="231">
        <v>1.7852653200000001E-3</v>
      </c>
      <c r="H1571" s="231">
        <v>3.5128868900000001E-3</v>
      </c>
    </row>
    <row r="1572" spans="1:8">
      <c r="A1572" s="227" t="s">
        <v>145</v>
      </c>
      <c r="B1572" s="227" t="s">
        <v>60</v>
      </c>
      <c r="C1572" s="227" t="s">
        <v>64</v>
      </c>
      <c r="D1572" s="229">
        <v>170</v>
      </c>
      <c r="E1572" s="231">
        <v>6.6146511800000002E-3</v>
      </c>
      <c r="F1572" s="231">
        <v>9.9863812E-4</v>
      </c>
      <c r="G1572" s="231">
        <v>1.7589186100000001E-3</v>
      </c>
      <c r="H1572" s="231">
        <v>3.8570940000000001E-3</v>
      </c>
    </row>
    <row r="1573" spans="1:8">
      <c r="A1573" s="227" t="s">
        <v>145</v>
      </c>
      <c r="B1573" s="227" t="s">
        <v>61</v>
      </c>
      <c r="C1573" s="227" t="s">
        <v>64</v>
      </c>
      <c r="D1573" s="229">
        <v>113</v>
      </c>
      <c r="E1573" s="231">
        <v>8.7109756699999992E-3</v>
      </c>
      <c r="F1573" s="231">
        <v>1.4169532099999999E-3</v>
      </c>
      <c r="G1573" s="231">
        <v>2.3280274600000002E-3</v>
      </c>
      <c r="H1573" s="231">
        <v>4.9659945200000001E-3</v>
      </c>
    </row>
    <row r="1574" spans="1:8">
      <c r="A1574" s="227" t="s">
        <v>145</v>
      </c>
      <c r="B1574" s="227" t="s">
        <v>62</v>
      </c>
      <c r="C1574" s="227" t="s">
        <v>64</v>
      </c>
      <c r="D1574" s="229">
        <v>226</v>
      </c>
      <c r="E1574" s="231">
        <v>7.2221707499999996E-3</v>
      </c>
      <c r="F1574" s="231">
        <v>9.6950770999999997E-4</v>
      </c>
      <c r="G1574" s="231">
        <v>2.0451283999999999E-3</v>
      </c>
      <c r="H1574" s="231">
        <v>4.2075341799999999E-3</v>
      </c>
    </row>
    <row r="1575" spans="1:8">
      <c r="A1575" s="227" t="s">
        <v>145</v>
      </c>
      <c r="B1575" s="227" t="s">
        <v>57</v>
      </c>
      <c r="C1575" s="227" t="s">
        <v>65</v>
      </c>
      <c r="D1575" s="229">
        <v>829</v>
      </c>
      <c r="E1575" s="231">
        <v>6.0638233099999999E-3</v>
      </c>
      <c r="F1575" s="231">
        <v>7.7336850000000003E-4</v>
      </c>
      <c r="G1575" s="231">
        <v>8.8924885999999996E-4</v>
      </c>
      <c r="H1575" s="231">
        <v>4.4012054699999999E-3</v>
      </c>
    </row>
    <row r="1576" spans="1:8">
      <c r="A1576" s="227" t="s">
        <v>145</v>
      </c>
      <c r="B1576" s="227" t="s">
        <v>59</v>
      </c>
      <c r="C1576" s="227" t="s">
        <v>65</v>
      </c>
      <c r="D1576" s="229">
        <v>387</v>
      </c>
      <c r="E1576" s="231">
        <v>5.5238836100000004E-3</v>
      </c>
      <c r="F1576" s="231">
        <v>6.9085535E-4</v>
      </c>
      <c r="G1576" s="231">
        <v>8.1482055999999999E-4</v>
      </c>
      <c r="H1576" s="231">
        <v>4.0182072500000001E-3</v>
      </c>
    </row>
    <row r="1577" spans="1:8">
      <c r="A1577" s="227" t="s">
        <v>145</v>
      </c>
      <c r="B1577" s="227" t="s">
        <v>60</v>
      </c>
      <c r="C1577" s="227" t="s">
        <v>65</v>
      </c>
      <c r="D1577" s="229">
        <v>185</v>
      </c>
      <c r="E1577" s="231">
        <v>5.8347094800000002E-3</v>
      </c>
      <c r="F1577" s="231">
        <v>7.4486962000000002E-4</v>
      </c>
      <c r="G1577" s="231">
        <v>8.9264240000000005E-4</v>
      </c>
      <c r="H1577" s="231">
        <v>4.1971969599999999E-3</v>
      </c>
    </row>
    <row r="1578" spans="1:8">
      <c r="A1578" s="227" t="s">
        <v>145</v>
      </c>
      <c r="B1578" s="227" t="s">
        <v>61</v>
      </c>
      <c r="C1578" s="227" t="s">
        <v>65</v>
      </c>
      <c r="D1578" s="229">
        <v>31</v>
      </c>
      <c r="E1578" s="231">
        <v>9.9488497700000005E-3</v>
      </c>
      <c r="F1578" s="231">
        <v>1.1409794699999999E-3</v>
      </c>
      <c r="G1578" s="231">
        <v>1.3045099199999999E-3</v>
      </c>
      <c r="H1578" s="231">
        <v>7.5033599799999998E-3</v>
      </c>
    </row>
    <row r="1579" spans="1:8">
      <c r="A1579" s="227" t="s">
        <v>145</v>
      </c>
      <c r="B1579" s="227" t="s">
        <v>62</v>
      </c>
      <c r="C1579" s="227" t="s">
        <v>65</v>
      </c>
      <c r="D1579" s="229">
        <v>226</v>
      </c>
      <c r="E1579" s="231">
        <v>6.6430573700000002E-3</v>
      </c>
      <c r="F1579" s="231">
        <v>8.8756736999999995E-4</v>
      </c>
      <c r="G1579" s="231">
        <v>9.5696059999999996E-4</v>
      </c>
      <c r="H1579" s="231">
        <v>4.7985289199999996E-3</v>
      </c>
    </row>
    <row r="1580" spans="1:8">
      <c r="A1580" s="227" t="s">
        <v>145</v>
      </c>
      <c r="B1580" s="227" t="s">
        <v>57</v>
      </c>
      <c r="C1580" s="227" t="s">
        <v>66</v>
      </c>
      <c r="D1580" s="229">
        <v>946</v>
      </c>
      <c r="E1580" s="231">
        <v>6.6946840000000002E-3</v>
      </c>
      <c r="F1580" s="231">
        <v>8.2164890999999996E-4</v>
      </c>
      <c r="G1580" s="231">
        <v>9.2149671000000004E-4</v>
      </c>
      <c r="H1580" s="231">
        <v>4.9515378999999997E-3</v>
      </c>
    </row>
    <row r="1581" spans="1:8">
      <c r="A1581" s="227" t="s">
        <v>145</v>
      </c>
      <c r="B1581" s="227" t="s">
        <v>59</v>
      </c>
      <c r="C1581" s="227" t="s">
        <v>66</v>
      </c>
      <c r="D1581" s="229">
        <v>364</v>
      </c>
      <c r="E1581" s="231">
        <v>6.3193170200000004E-3</v>
      </c>
      <c r="F1581" s="231">
        <v>7.1349054999999997E-4</v>
      </c>
      <c r="G1581" s="231">
        <v>8.3285613999999997E-4</v>
      </c>
      <c r="H1581" s="231">
        <v>4.7729698300000003E-3</v>
      </c>
    </row>
    <row r="1582" spans="1:8">
      <c r="A1582" s="227" t="s">
        <v>145</v>
      </c>
      <c r="B1582" s="227" t="s">
        <v>60</v>
      </c>
      <c r="C1582" s="227" t="s">
        <v>66</v>
      </c>
      <c r="D1582" s="229">
        <v>254</v>
      </c>
      <c r="E1582" s="231">
        <v>5.9493016499999997E-3</v>
      </c>
      <c r="F1582" s="231">
        <v>7.5117537999999998E-4</v>
      </c>
      <c r="G1582" s="231">
        <v>7.3313078000000005E-4</v>
      </c>
      <c r="H1582" s="231">
        <v>4.4649950300000001E-3</v>
      </c>
    </row>
    <row r="1583" spans="1:8">
      <c r="A1583" s="227" t="s">
        <v>145</v>
      </c>
      <c r="B1583" s="227" t="s">
        <v>61</v>
      </c>
      <c r="C1583" s="227" t="s">
        <v>66</v>
      </c>
      <c r="D1583" s="229">
        <v>92</v>
      </c>
      <c r="E1583" s="231">
        <v>7.7714873000000002E-3</v>
      </c>
      <c r="F1583" s="231">
        <v>1.0030442499999999E-3</v>
      </c>
      <c r="G1583" s="231">
        <v>1.1404234700000001E-3</v>
      </c>
      <c r="H1583" s="231">
        <v>5.6280190800000003E-3</v>
      </c>
    </row>
    <row r="1584" spans="1:8">
      <c r="A1584" s="227" t="s">
        <v>145</v>
      </c>
      <c r="B1584" s="227" t="s">
        <v>62</v>
      </c>
      <c r="C1584" s="227" t="s">
        <v>66</v>
      </c>
      <c r="D1584" s="229">
        <v>236</v>
      </c>
      <c r="E1584" s="231">
        <v>7.6561026199999998E-3</v>
      </c>
      <c r="F1584" s="231">
        <v>9.9360462000000005E-4</v>
      </c>
      <c r="G1584" s="231">
        <v>1.1756020099999999E-3</v>
      </c>
      <c r="H1584" s="231">
        <v>5.4868955399999999E-3</v>
      </c>
    </row>
    <row r="1585" spans="1:8">
      <c r="A1585" s="227" t="s">
        <v>145</v>
      </c>
      <c r="B1585" s="227" t="s">
        <v>57</v>
      </c>
      <c r="C1585" s="227" t="s">
        <v>67</v>
      </c>
      <c r="D1585" s="229">
        <v>860</v>
      </c>
      <c r="E1585" s="231">
        <v>7.1426704100000004E-3</v>
      </c>
      <c r="F1585" s="231">
        <v>7.1938229999999996E-4</v>
      </c>
      <c r="G1585" s="231">
        <v>1.4753577399999999E-3</v>
      </c>
      <c r="H1585" s="231">
        <v>4.9479298900000001E-3</v>
      </c>
    </row>
    <row r="1586" spans="1:8">
      <c r="A1586" s="227" t="s">
        <v>145</v>
      </c>
      <c r="B1586" s="227" t="s">
        <v>59</v>
      </c>
      <c r="C1586" s="227" t="s">
        <v>67</v>
      </c>
      <c r="D1586" s="229">
        <v>267</v>
      </c>
      <c r="E1586" s="231">
        <v>6.3519989999999997E-3</v>
      </c>
      <c r="F1586" s="231">
        <v>6.2473965000000003E-4</v>
      </c>
      <c r="G1586" s="231">
        <v>1.3220451E-3</v>
      </c>
      <c r="H1586" s="231">
        <v>4.4052137500000003E-3</v>
      </c>
    </row>
    <row r="1587" spans="1:8">
      <c r="A1587" s="227" t="s">
        <v>145</v>
      </c>
      <c r="B1587" s="227" t="s">
        <v>60</v>
      </c>
      <c r="C1587" s="227" t="s">
        <v>67</v>
      </c>
      <c r="D1587" s="229">
        <v>241</v>
      </c>
      <c r="E1587" s="231">
        <v>6.7839439700000002E-3</v>
      </c>
      <c r="F1587" s="231">
        <v>7.0236837999999998E-4</v>
      </c>
      <c r="G1587" s="231">
        <v>1.29879336E-3</v>
      </c>
      <c r="H1587" s="231">
        <v>4.7827817700000002E-3</v>
      </c>
    </row>
    <row r="1588" spans="1:8">
      <c r="A1588" s="227" t="s">
        <v>145</v>
      </c>
      <c r="B1588" s="227" t="s">
        <v>61</v>
      </c>
      <c r="C1588" s="227" t="s">
        <v>67</v>
      </c>
      <c r="D1588" s="229">
        <v>60</v>
      </c>
      <c r="E1588" s="231">
        <v>9.7266587199999997E-3</v>
      </c>
      <c r="F1588" s="231">
        <v>9.606479E-4</v>
      </c>
      <c r="G1588" s="231">
        <v>1.7646602699999999E-3</v>
      </c>
      <c r="H1588" s="231">
        <v>7.0013500599999997E-3</v>
      </c>
    </row>
    <row r="1589" spans="1:8">
      <c r="A1589" s="227" t="s">
        <v>145</v>
      </c>
      <c r="B1589" s="227" t="s">
        <v>62</v>
      </c>
      <c r="C1589" s="227" t="s">
        <v>67</v>
      </c>
      <c r="D1589" s="229">
        <v>292</v>
      </c>
      <c r="E1589" s="231">
        <v>7.6307630200000004E-3</v>
      </c>
      <c r="F1589" s="231">
        <v>7.7038916000000002E-4</v>
      </c>
      <c r="G1589" s="231">
        <v>1.70182466E-3</v>
      </c>
      <c r="H1589" s="231">
        <v>5.1585487100000004E-3</v>
      </c>
    </row>
    <row r="1590" spans="1:8">
      <c r="A1590" s="227" t="s">
        <v>145</v>
      </c>
      <c r="B1590" s="227" t="s">
        <v>57</v>
      </c>
      <c r="C1590" s="227" t="s">
        <v>68</v>
      </c>
      <c r="D1590" s="229">
        <v>1009</v>
      </c>
      <c r="E1590" s="231">
        <v>6.7931897400000003E-3</v>
      </c>
      <c r="F1590" s="231">
        <v>1.2020631300000001E-3</v>
      </c>
      <c r="G1590" s="231">
        <v>1.29738579E-3</v>
      </c>
      <c r="H1590" s="231">
        <v>4.2937403600000002E-3</v>
      </c>
    </row>
    <row r="1591" spans="1:8">
      <c r="A1591" s="227" t="s">
        <v>145</v>
      </c>
      <c r="B1591" s="227" t="s">
        <v>59</v>
      </c>
      <c r="C1591" s="227" t="s">
        <v>68</v>
      </c>
      <c r="D1591" s="229">
        <v>396</v>
      </c>
      <c r="E1591" s="231">
        <v>5.8919341300000001E-3</v>
      </c>
      <c r="F1591" s="231">
        <v>1.00454754E-3</v>
      </c>
      <c r="G1591" s="231">
        <v>1.15512742E-3</v>
      </c>
      <c r="H1591" s="231">
        <v>3.7322586899999999E-3</v>
      </c>
    </row>
    <row r="1592" spans="1:8">
      <c r="A1592" s="227" t="s">
        <v>145</v>
      </c>
      <c r="B1592" s="227" t="s">
        <v>60</v>
      </c>
      <c r="C1592" s="227" t="s">
        <v>68</v>
      </c>
      <c r="D1592" s="229">
        <v>249</v>
      </c>
      <c r="E1592" s="231">
        <v>6.4934736399999997E-3</v>
      </c>
      <c r="F1592" s="231">
        <v>1.1404411499999999E-3</v>
      </c>
      <c r="G1592" s="231">
        <v>1.1696784999999999E-3</v>
      </c>
      <c r="H1592" s="231">
        <v>4.1833535300000004E-3</v>
      </c>
    </row>
    <row r="1593" spans="1:8">
      <c r="A1593" s="227" t="s">
        <v>145</v>
      </c>
      <c r="B1593" s="227" t="s">
        <v>61</v>
      </c>
      <c r="C1593" s="227" t="s">
        <v>68</v>
      </c>
      <c r="D1593" s="229">
        <v>75</v>
      </c>
      <c r="E1593" s="231">
        <v>8.6839503799999995E-3</v>
      </c>
      <c r="F1593" s="231">
        <v>1.8679009499999999E-3</v>
      </c>
      <c r="G1593" s="231">
        <v>1.37793187E-3</v>
      </c>
      <c r="H1593" s="231">
        <v>5.4381170799999998E-3</v>
      </c>
    </row>
    <row r="1594" spans="1:8">
      <c r="A1594" s="227" t="s">
        <v>145</v>
      </c>
      <c r="B1594" s="227" t="s">
        <v>62</v>
      </c>
      <c r="C1594" s="227" t="s">
        <v>68</v>
      </c>
      <c r="D1594" s="229">
        <v>289</v>
      </c>
      <c r="E1594" s="231">
        <v>7.7956793000000003E-3</v>
      </c>
      <c r="F1594" s="231">
        <v>1.3530050300000001E-3</v>
      </c>
      <c r="G1594" s="231">
        <v>1.5814428E-3</v>
      </c>
      <c r="H1594" s="231">
        <v>4.8612310299999996E-3</v>
      </c>
    </row>
    <row r="1595" spans="1:8">
      <c r="A1595" s="227" t="s">
        <v>145</v>
      </c>
      <c r="B1595" s="227" t="s">
        <v>57</v>
      </c>
      <c r="C1595" s="227" t="s">
        <v>69</v>
      </c>
      <c r="D1595" s="229">
        <v>593</v>
      </c>
      <c r="E1595" s="231">
        <v>4.3223016099999999E-3</v>
      </c>
      <c r="F1595" s="231">
        <v>7.2096894000000004E-4</v>
      </c>
      <c r="G1595" s="231">
        <v>6.1285967000000003E-4</v>
      </c>
      <c r="H1595" s="231">
        <v>2.9884725299999999E-3</v>
      </c>
    </row>
    <row r="1596" spans="1:8">
      <c r="A1596" s="227" t="s">
        <v>145</v>
      </c>
      <c r="B1596" s="227" t="s">
        <v>59</v>
      </c>
      <c r="C1596" s="227" t="s">
        <v>69</v>
      </c>
      <c r="D1596" s="229">
        <v>227</v>
      </c>
      <c r="E1596" s="231">
        <v>3.9264661600000002E-3</v>
      </c>
      <c r="F1596" s="231">
        <v>6.620164E-4</v>
      </c>
      <c r="G1596" s="231">
        <v>5.2368838000000002E-4</v>
      </c>
      <c r="H1596" s="231">
        <v>2.74076088E-3</v>
      </c>
    </row>
    <row r="1597" spans="1:8">
      <c r="A1597" s="227" t="s">
        <v>145</v>
      </c>
      <c r="B1597" s="227" t="s">
        <v>60</v>
      </c>
      <c r="C1597" s="227" t="s">
        <v>69</v>
      </c>
      <c r="D1597" s="229">
        <v>151</v>
      </c>
      <c r="E1597" s="231">
        <v>4.3001898500000003E-3</v>
      </c>
      <c r="F1597" s="231">
        <v>7.2885981000000001E-4</v>
      </c>
      <c r="G1597" s="231">
        <v>5.8675166999999997E-4</v>
      </c>
      <c r="H1597" s="231">
        <v>2.9845778899999999E-3</v>
      </c>
    </row>
    <row r="1598" spans="1:8">
      <c r="A1598" s="227" t="s">
        <v>145</v>
      </c>
      <c r="B1598" s="227" t="s">
        <v>61</v>
      </c>
      <c r="C1598" s="227" t="s">
        <v>69</v>
      </c>
      <c r="D1598" s="229">
        <v>57</v>
      </c>
      <c r="E1598" s="231">
        <v>5.0306608900000001E-3</v>
      </c>
      <c r="F1598" s="231">
        <v>9.1638213E-4</v>
      </c>
      <c r="G1598" s="231">
        <v>7.7058943000000003E-4</v>
      </c>
      <c r="H1598" s="231">
        <v>3.3436888199999998E-3</v>
      </c>
    </row>
    <row r="1599" spans="1:8">
      <c r="A1599" s="227" t="s">
        <v>145</v>
      </c>
      <c r="B1599" s="227" t="s">
        <v>62</v>
      </c>
      <c r="C1599" s="227" t="s">
        <v>69</v>
      </c>
      <c r="D1599" s="229">
        <v>158</v>
      </c>
      <c r="E1599" s="231">
        <v>4.6565867199999996E-3</v>
      </c>
      <c r="F1599" s="231">
        <v>7.2762811999999997E-4</v>
      </c>
      <c r="G1599" s="231">
        <v>7.0902167000000003E-4</v>
      </c>
      <c r="H1599" s="231">
        <v>3.2199364899999998E-3</v>
      </c>
    </row>
    <row r="1600" spans="1:8">
      <c r="A1600" s="227" t="s">
        <v>145</v>
      </c>
      <c r="B1600" s="227" t="s">
        <v>57</v>
      </c>
      <c r="C1600" s="227" t="s">
        <v>70</v>
      </c>
      <c r="D1600" s="229">
        <v>691</v>
      </c>
      <c r="E1600" s="231">
        <v>8.4885194799999997E-3</v>
      </c>
      <c r="F1600" s="231">
        <v>1.4578138599999999E-3</v>
      </c>
      <c r="G1600" s="231">
        <v>2.32679065E-3</v>
      </c>
      <c r="H1600" s="231">
        <v>4.7039145199999997E-3</v>
      </c>
    </row>
    <row r="1601" spans="1:8">
      <c r="A1601" s="227" t="s">
        <v>145</v>
      </c>
      <c r="B1601" s="227" t="s">
        <v>59</v>
      </c>
      <c r="C1601" s="227" t="s">
        <v>70</v>
      </c>
      <c r="D1601" s="229">
        <v>265</v>
      </c>
      <c r="E1601" s="231">
        <v>7.5747726299999997E-3</v>
      </c>
      <c r="F1601" s="231">
        <v>1.25602701E-3</v>
      </c>
      <c r="G1601" s="231">
        <v>2.1520787400000001E-3</v>
      </c>
      <c r="H1601" s="231">
        <v>4.1666664300000003E-3</v>
      </c>
    </row>
    <row r="1602" spans="1:8">
      <c r="A1602" s="227" t="s">
        <v>145</v>
      </c>
      <c r="B1602" s="227" t="s">
        <v>60</v>
      </c>
      <c r="C1602" s="227" t="s">
        <v>70</v>
      </c>
      <c r="D1602" s="229">
        <v>170</v>
      </c>
      <c r="E1602" s="231">
        <v>8.7274643700000001E-3</v>
      </c>
      <c r="F1602" s="231">
        <v>1.62554445E-3</v>
      </c>
      <c r="G1602" s="231">
        <v>2.3591364800000002E-3</v>
      </c>
      <c r="H1602" s="231">
        <v>4.7427830300000003E-3</v>
      </c>
    </row>
    <row r="1603" spans="1:8">
      <c r="A1603" s="227" t="s">
        <v>145</v>
      </c>
      <c r="B1603" s="227" t="s">
        <v>61</v>
      </c>
      <c r="C1603" s="227" t="s">
        <v>70</v>
      </c>
      <c r="D1603" s="229">
        <v>72</v>
      </c>
      <c r="E1603" s="231">
        <v>9.6011764599999994E-3</v>
      </c>
      <c r="F1603" s="231">
        <v>1.6568606300000001E-3</v>
      </c>
      <c r="G1603" s="231">
        <v>2.7334102399999998E-3</v>
      </c>
      <c r="H1603" s="231">
        <v>5.2109051199999996E-3</v>
      </c>
    </row>
    <row r="1604" spans="1:8">
      <c r="A1604" s="227" t="s">
        <v>145</v>
      </c>
      <c r="B1604" s="227" t="s">
        <v>62</v>
      </c>
      <c r="C1604" s="227" t="s">
        <v>70</v>
      </c>
      <c r="D1604" s="229">
        <v>184</v>
      </c>
      <c r="E1604" s="231">
        <v>9.1483617799999993E-3</v>
      </c>
      <c r="F1604" s="231">
        <v>1.51557444E-3</v>
      </c>
      <c r="G1604" s="231">
        <v>2.3894170199999999E-3</v>
      </c>
      <c r="H1604" s="231">
        <v>5.2433698299999996E-3</v>
      </c>
    </row>
    <row r="1605" spans="1:8">
      <c r="A1605" s="227" t="s">
        <v>145</v>
      </c>
      <c r="B1605" s="227" t="s">
        <v>57</v>
      </c>
      <c r="C1605" s="227" t="s">
        <v>71</v>
      </c>
      <c r="D1605" s="229">
        <v>570</v>
      </c>
      <c r="E1605" s="231">
        <v>7.4477742799999996E-3</v>
      </c>
      <c r="F1605" s="231">
        <v>1.2104448400000001E-3</v>
      </c>
      <c r="G1605" s="231">
        <v>1.6779765299999999E-3</v>
      </c>
      <c r="H1605" s="231">
        <v>4.5593524100000001E-3</v>
      </c>
    </row>
    <row r="1606" spans="1:8">
      <c r="A1606" s="227" t="s">
        <v>145</v>
      </c>
      <c r="B1606" s="227" t="s">
        <v>59</v>
      </c>
      <c r="C1606" s="227" t="s">
        <v>71</v>
      </c>
      <c r="D1606" s="229">
        <v>234</v>
      </c>
      <c r="E1606" s="231">
        <v>6.6805157400000002E-3</v>
      </c>
      <c r="F1606" s="231">
        <v>1.0091699699999999E-3</v>
      </c>
      <c r="G1606" s="231">
        <v>1.41357012E-3</v>
      </c>
      <c r="H1606" s="231">
        <v>4.2577751500000004E-3</v>
      </c>
    </row>
    <row r="1607" spans="1:8">
      <c r="A1607" s="227" t="s">
        <v>145</v>
      </c>
      <c r="B1607" s="227" t="s">
        <v>60</v>
      </c>
      <c r="C1607" s="227" t="s">
        <v>71</v>
      </c>
      <c r="D1607" s="229">
        <v>142</v>
      </c>
      <c r="E1607" s="231">
        <v>7.2938671200000003E-3</v>
      </c>
      <c r="F1607" s="231">
        <v>1.15716264E-3</v>
      </c>
      <c r="G1607" s="231">
        <v>1.7310574200000001E-3</v>
      </c>
      <c r="H1607" s="231">
        <v>4.4056465900000003E-3</v>
      </c>
    </row>
    <row r="1608" spans="1:8">
      <c r="A1608" s="227" t="s">
        <v>145</v>
      </c>
      <c r="B1608" s="227" t="s">
        <v>61</v>
      </c>
      <c r="C1608" s="227" t="s">
        <v>71</v>
      </c>
      <c r="D1608" s="229">
        <v>54</v>
      </c>
      <c r="E1608" s="231">
        <v>8.4992281400000005E-3</v>
      </c>
      <c r="F1608" s="231">
        <v>1.68145552E-3</v>
      </c>
      <c r="G1608" s="231">
        <v>1.7146774000000001E-3</v>
      </c>
      <c r="H1608" s="231">
        <v>5.1030947400000004E-3</v>
      </c>
    </row>
    <row r="1609" spans="1:8">
      <c r="A1609" s="227" t="s">
        <v>145</v>
      </c>
      <c r="B1609" s="227" t="s">
        <v>62</v>
      </c>
      <c r="C1609" s="227" t="s">
        <v>71</v>
      </c>
      <c r="D1609" s="229">
        <v>140</v>
      </c>
      <c r="E1609" s="231">
        <v>8.4807371999999995E-3</v>
      </c>
      <c r="F1609" s="231">
        <v>1.41922925E-3</v>
      </c>
      <c r="G1609" s="231">
        <v>2.05191774E-3</v>
      </c>
      <c r="H1609" s="231">
        <v>5.0095897099999998E-3</v>
      </c>
    </row>
    <row r="1610" spans="1:8">
      <c r="A1610" s="227" t="s">
        <v>145</v>
      </c>
      <c r="B1610" s="227" t="s">
        <v>57</v>
      </c>
      <c r="C1610" s="227" t="s">
        <v>72</v>
      </c>
      <c r="D1610" s="229">
        <v>1138</v>
      </c>
      <c r="E1610" s="231">
        <v>7.1160618899999998E-3</v>
      </c>
      <c r="F1610" s="231">
        <v>1.36576084E-3</v>
      </c>
      <c r="G1610" s="231">
        <v>1.6303677800000001E-3</v>
      </c>
      <c r="H1610" s="231">
        <v>4.1199328E-3</v>
      </c>
    </row>
    <row r="1611" spans="1:8">
      <c r="A1611" s="227" t="s">
        <v>145</v>
      </c>
      <c r="B1611" s="227" t="s">
        <v>59</v>
      </c>
      <c r="C1611" s="227" t="s">
        <v>72</v>
      </c>
      <c r="D1611" s="229">
        <v>437</v>
      </c>
      <c r="E1611" s="231">
        <v>6.6183837299999999E-3</v>
      </c>
      <c r="F1611" s="231">
        <v>1.1499647899999999E-3</v>
      </c>
      <c r="G1611" s="231">
        <v>1.4276896E-3</v>
      </c>
      <c r="H1611" s="231">
        <v>4.0407288600000004E-3</v>
      </c>
    </row>
    <row r="1612" spans="1:8">
      <c r="A1612" s="227" t="s">
        <v>145</v>
      </c>
      <c r="B1612" s="227" t="s">
        <v>60</v>
      </c>
      <c r="C1612" s="227" t="s">
        <v>72</v>
      </c>
      <c r="D1612" s="229">
        <v>279</v>
      </c>
      <c r="E1612" s="231">
        <v>6.8428495500000002E-3</v>
      </c>
      <c r="F1612" s="231">
        <v>1.4178031000000001E-3</v>
      </c>
      <c r="G1612" s="231">
        <v>1.5331704899999999E-3</v>
      </c>
      <c r="H1612" s="231">
        <v>3.8918755100000001E-3</v>
      </c>
    </row>
    <row r="1613" spans="1:8">
      <c r="A1613" s="227" t="s">
        <v>145</v>
      </c>
      <c r="B1613" s="227" t="s">
        <v>61</v>
      </c>
      <c r="C1613" s="227" t="s">
        <v>72</v>
      </c>
      <c r="D1613" s="229">
        <v>119</v>
      </c>
      <c r="E1613" s="231">
        <v>8.0367839099999994E-3</v>
      </c>
      <c r="F1613" s="231">
        <v>1.6437128100000001E-3</v>
      </c>
      <c r="G1613" s="231">
        <v>2.2401180799999998E-3</v>
      </c>
      <c r="H1613" s="231">
        <v>4.1529525899999999E-3</v>
      </c>
    </row>
    <row r="1614" spans="1:8">
      <c r="A1614" s="227" t="s">
        <v>145</v>
      </c>
      <c r="B1614" s="227" t="s">
        <v>62</v>
      </c>
      <c r="C1614" s="227" t="s">
        <v>72</v>
      </c>
      <c r="D1614" s="229">
        <v>303</v>
      </c>
      <c r="E1614" s="231">
        <v>7.7238033899999997E-3</v>
      </c>
      <c r="F1614" s="231">
        <v>1.5199087E-3</v>
      </c>
      <c r="G1614" s="231">
        <v>1.77270481E-3</v>
      </c>
      <c r="H1614" s="231">
        <v>4.4311894100000004E-3</v>
      </c>
    </row>
    <row r="1615" spans="1:8">
      <c r="A1615" s="227" t="s">
        <v>145</v>
      </c>
      <c r="B1615" s="227" t="s">
        <v>57</v>
      </c>
      <c r="C1615" s="227" t="s">
        <v>73</v>
      </c>
      <c r="D1615" s="229">
        <v>2198</v>
      </c>
      <c r="E1615" s="231">
        <v>6.8474863200000003E-3</v>
      </c>
      <c r="F1615" s="231">
        <v>7.7840627000000005E-4</v>
      </c>
      <c r="G1615" s="231">
        <v>1.8597712599999999E-3</v>
      </c>
      <c r="H1615" s="231">
        <v>4.2093083099999998E-3</v>
      </c>
    </row>
    <row r="1616" spans="1:8">
      <c r="A1616" s="227" t="s">
        <v>145</v>
      </c>
      <c r="B1616" s="227" t="s">
        <v>59</v>
      </c>
      <c r="C1616" s="227" t="s">
        <v>73</v>
      </c>
      <c r="D1616" s="229">
        <v>1009</v>
      </c>
      <c r="E1616" s="231">
        <v>6.2919715399999999E-3</v>
      </c>
      <c r="F1616" s="231">
        <v>7.0401087999999998E-4</v>
      </c>
      <c r="G1616" s="231">
        <v>1.7947841899999999E-3</v>
      </c>
      <c r="H1616" s="231">
        <v>3.7931759900000001E-3</v>
      </c>
    </row>
    <row r="1617" spans="1:8">
      <c r="A1617" s="227" t="s">
        <v>145</v>
      </c>
      <c r="B1617" s="227" t="s">
        <v>60</v>
      </c>
      <c r="C1617" s="227" t="s">
        <v>73</v>
      </c>
      <c r="D1617" s="229">
        <v>470</v>
      </c>
      <c r="E1617" s="231">
        <v>6.7087517200000004E-3</v>
      </c>
      <c r="F1617" s="231">
        <v>7.5925902E-4</v>
      </c>
      <c r="G1617" s="231">
        <v>1.74972888E-3</v>
      </c>
      <c r="H1617" s="231">
        <v>4.1997633499999999E-3</v>
      </c>
    </row>
    <row r="1618" spans="1:8">
      <c r="A1618" s="227" t="s">
        <v>145</v>
      </c>
      <c r="B1618" s="227" t="s">
        <v>61</v>
      </c>
      <c r="C1618" s="227" t="s">
        <v>73</v>
      </c>
      <c r="D1618" s="229">
        <v>128</v>
      </c>
      <c r="E1618" s="231">
        <v>8.1357600299999996E-3</v>
      </c>
      <c r="F1618" s="231">
        <v>1.0046836499999999E-3</v>
      </c>
      <c r="G1618" s="231">
        <v>1.8303310599999999E-3</v>
      </c>
      <c r="H1618" s="231">
        <v>5.3007448599999996E-3</v>
      </c>
    </row>
    <row r="1619" spans="1:8">
      <c r="A1619" s="227" t="s">
        <v>145</v>
      </c>
      <c r="B1619" s="227" t="s">
        <v>62</v>
      </c>
      <c r="C1619" s="227" t="s">
        <v>73</v>
      </c>
      <c r="D1619" s="229">
        <v>591</v>
      </c>
      <c r="E1619" s="231">
        <v>7.62721665E-3</v>
      </c>
      <c r="F1619" s="231">
        <v>8.7163916999999998E-4</v>
      </c>
      <c r="G1619" s="231">
        <v>2.0646109E-3</v>
      </c>
      <c r="H1619" s="231">
        <v>4.69096611E-3</v>
      </c>
    </row>
    <row r="1620" spans="1:8">
      <c r="A1620" s="227" t="s">
        <v>145</v>
      </c>
      <c r="B1620" s="227" t="s">
        <v>57</v>
      </c>
      <c r="C1620" s="227" t="s">
        <v>74</v>
      </c>
      <c r="D1620" s="229">
        <v>1867</v>
      </c>
      <c r="E1620" s="231">
        <v>6.8355040799999997E-3</v>
      </c>
      <c r="F1620" s="231">
        <v>8.1980623999999998E-4</v>
      </c>
      <c r="G1620" s="231">
        <v>1.59564736E-3</v>
      </c>
      <c r="H1620" s="231">
        <v>4.42005E-3</v>
      </c>
    </row>
    <row r="1621" spans="1:8">
      <c r="A1621" s="227" t="s">
        <v>145</v>
      </c>
      <c r="B1621" s="227" t="s">
        <v>59</v>
      </c>
      <c r="C1621" s="227" t="s">
        <v>74</v>
      </c>
      <c r="D1621" s="229">
        <v>813</v>
      </c>
      <c r="E1621" s="231">
        <v>5.9864439899999997E-3</v>
      </c>
      <c r="F1621" s="231">
        <v>6.8197324000000001E-4</v>
      </c>
      <c r="G1621" s="231">
        <v>1.39661893E-3</v>
      </c>
      <c r="H1621" s="231">
        <v>3.9078513399999999E-3</v>
      </c>
    </row>
    <row r="1622" spans="1:8">
      <c r="A1622" s="227" t="s">
        <v>145</v>
      </c>
      <c r="B1622" s="227" t="s">
        <v>60</v>
      </c>
      <c r="C1622" s="227" t="s">
        <v>74</v>
      </c>
      <c r="D1622" s="229">
        <v>448</v>
      </c>
      <c r="E1622" s="231">
        <v>6.6080726800000003E-3</v>
      </c>
      <c r="F1622" s="231">
        <v>8.8136032999999996E-4</v>
      </c>
      <c r="G1622" s="231">
        <v>1.48173959E-3</v>
      </c>
      <c r="H1622" s="231">
        <v>4.2449722600000003E-3</v>
      </c>
    </row>
    <row r="1623" spans="1:8">
      <c r="A1623" s="227" t="s">
        <v>145</v>
      </c>
      <c r="B1623" s="227" t="s">
        <v>61</v>
      </c>
      <c r="C1623" s="227" t="s">
        <v>74</v>
      </c>
      <c r="D1623" s="229">
        <v>210</v>
      </c>
      <c r="E1623" s="231">
        <v>8.6552576600000004E-3</v>
      </c>
      <c r="F1623" s="231">
        <v>1.03047816E-3</v>
      </c>
      <c r="G1623" s="231">
        <v>1.9322638600000001E-3</v>
      </c>
      <c r="H1623" s="231">
        <v>5.6925151899999997E-3</v>
      </c>
    </row>
    <row r="1624" spans="1:8">
      <c r="A1624" s="227" t="s">
        <v>145</v>
      </c>
      <c r="B1624" s="227" t="s">
        <v>62</v>
      </c>
      <c r="C1624" s="227" t="s">
        <v>74</v>
      </c>
      <c r="D1624" s="229">
        <v>396</v>
      </c>
      <c r="E1624" s="231">
        <v>7.8709254499999999E-3</v>
      </c>
      <c r="F1624" s="231">
        <v>9.2142468E-4</v>
      </c>
      <c r="G1624" s="231">
        <v>1.9546153600000001E-3</v>
      </c>
      <c r="H1624" s="231">
        <v>4.9948849400000004E-3</v>
      </c>
    </row>
    <row r="1625" spans="1:8">
      <c r="A1625" s="227" t="s">
        <v>145</v>
      </c>
      <c r="B1625" s="227" t="s">
        <v>57</v>
      </c>
      <c r="C1625" s="227" t="s">
        <v>75</v>
      </c>
      <c r="D1625" s="229">
        <v>941</v>
      </c>
      <c r="E1625" s="231">
        <v>5.9262331799999996E-3</v>
      </c>
      <c r="F1625" s="231">
        <v>5.8445974000000003E-4</v>
      </c>
      <c r="G1625" s="231">
        <v>1.2445509599999999E-3</v>
      </c>
      <c r="H1625" s="231">
        <v>4.0972220000000002E-3</v>
      </c>
    </row>
    <row r="1626" spans="1:8">
      <c r="A1626" s="227" t="s">
        <v>145</v>
      </c>
      <c r="B1626" s="227" t="s">
        <v>59</v>
      </c>
      <c r="C1626" s="227" t="s">
        <v>75</v>
      </c>
      <c r="D1626" s="229">
        <v>265</v>
      </c>
      <c r="E1626" s="231">
        <v>5.3144651700000002E-3</v>
      </c>
      <c r="F1626" s="231">
        <v>4.6995083E-4</v>
      </c>
      <c r="G1626" s="231">
        <v>9.9366678999999992E-4</v>
      </c>
      <c r="H1626" s="231">
        <v>3.8508470900000002E-3</v>
      </c>
    </row>
    <row r="1627" spans="1:8">
      <c r="A1627" s="227" t="s">
        <v>145</v>
      </c>
      <c r="B1627" s="227" t="s">
        <v>60</v>
      </c>
      <c r="C1627" s="227" t="s">
        <v>75</v>
      </c>
      <c r="D1627" s="229">
        <v>216</v>
      </c>
      <c r="E1627" s="231">
        <v>5.7125555E-3</v>
      </c>
      <c r="F1627" s="231">
        <v>6.2130249999999996E-4</v>
      </c>
      <c r="G1627" s="231">
        <v>1.13533069E-3</v>
      </c>
      <c r="H1627" s="231">
        <v>3.9559218500000003E-3</v>
      </c>
    </row>
    <row r="1628" spans="1:8">
      <c r="A1628" s="227" t="s">
        <v>145</v>
      </c>
      <c r="B1628" s="227" t="s">
        <v>61</v>
      </c>
      <c r="C1628" s="227" t="s">
        <v>75</v>
      </c>
      <c r="D1628" s="229">
        <v>96</v>
      </c>
      <c r="E1628" s="231">
        <v>7.2581498400000003E-3</v>
      </c>
      <c r="F1628" s="231">
        <v>6.7503352E-4</v>
      </c>
      <c r="G1628" s="231">
        <v>1.3284864599999999E-3</v>
      </c>
      <c r="H1628" s="231">
        <v>5.2546294400000002E-3</v>
      </c>
    </row>
    <row r="1629" spans="1:8">
      <c r="A1629" s="227" t="s">
        <v>145</v>
      </c>
      <c r="B1629" s="227" t="s">
        <v>62</v>
      </c>
      <c r="C1629" s="227" t="s">
        <v>75</v>
      </c>
      <c r="D1629" s="229">
        <v>364</v>
      </c>
      <c r="E1629" s="231">
        <v>6.1471367599999997E-3</v>
      </c>
      <c r="F1629" s="231">
        <v>6.2207443000000004E-4</v>
      </c>
      <c r="G1629" s="231">
        <v>1.4698753599999999E-3</v>
      </c>
      <c r="H1629" s="231">
        <v>4.0551864800000004E-3</v>
      </c>
    </row>
    <row r="1630" spans="1:8">
      <c r="A1630" s="227" t="s">
        <v>145</v>
      </c>
      <c r="B1630" s="227" t="s">
        <v>57</v>
      </c>
      <c r="C1630" s="227" t="s">
        <v>76</v>
      </c>
      <c r="D1630" s="229">
        <v>1103</v>
      </c>
      <c r="E1630" s="231">
        <v>5.7654416499999996E-3</v>
      </c>
      <c r="F1630" s="231">
        <v>4.5635195999999998E-4</v>
      </c>
      <c r="G1630" s="231">
        <v>1.48484958E-3</v>
      </c>
      <c r="H1630" s="231">
        <v>3.8242396199999998E-3</v>
      </c>
    </row>
    <row r="1631" spans="1:8">
      <c r="A1631" s="227" t="s">
        <v>145</v>
      </c>
      <c r="B1631" s="227" t="s">
        <v>59</v>
      </c>
      <c r="C1631" s="227" t="s">
        <v>76</v>
      </c>
      <c r="D1631" s="229">
        <v>567</v>
      </c>
      <c r="E1631" s="231">
        <v>5.3392201599999998E-3</v>
      </c>
      <c r="F1631" s="231">
        <v>3.8914993000000001E-4</v>
      </c>
      <c r="G1631" s="231">
        <v>1.33036506E-3</v>
      </c>
      <c r="H1631" s="231">
        <v>3.61970466E-3</v>
      </c>
    </row>
    <row r="1632" spans="1:8">
      <c r="A1632" s="227" t="s">
        <v>145</v>
      </c>
      <c r="B1632" s="227" t="s">
        <v>60</v>
      </c>
      <c r="C1632" s="227" t="s">
        <v>76</v>
      </c>
      <c r="D1632" s="229">
        <v>247</v>
      </c>
      <c r="E1632" s="231">
        <v>5.71506199E-3</v>
      </c>
      <c r="F1632" s="231">
        <v>4.8859436000000004E-4</v>
      </c>
      <c r="G1632" s="231">
        <v>1.5037859300000001E-3</v>
      </c>
      <c r="H1632" s="231">
        <v>3.7226811899999999E-3</v>
      </c>
    </row>
    <row r="1633" spans="1:8">
      <c r="A1633" s="227" t="s">
        <v>145</v>
      </c>
      <c r="B1633" s="227" t="s">
        <v>61</v>
      </c>
      <c r="C1633" s="227" t="s">
        <v>76</v>
      </c>
      <c r="D1633" s="229">
        <v>81</v>
      </c>
      <c r="E1633" s="231">
        <v>6.8721419699999996E-3</v>
      </c>
      <c r="F1633" s="231">
        <v>8.3933447000000003E-4</v>
      </c>
      <c r="G1633" s="231">
        <v>1.80369775E-3</v>
      </c>
      <c r="H1633" s="231">
        <v>4.2291092699999998E-3</v>
      </c>
    </row>
    <row r="1634" spans="1:8">
      <c r="A1634" s="227" t="s">
        <v>145</v>
      </c>
      <c r="B1634" s="227" t="s">
        <v>62</v>
      </c>
      <c r="C1634" s="227" t="s">
        <v>76</v>
      </c>
      <c r="D1634" s="229">
        <v>208</v>
      </c>
      <c r="E1634" s="231">
        <v>6.5561562600000003E-3</v>
      </c>
      <c r="F1634" s="231">
        <v>4.5211204000000001E-4</v>
      </c>
      <c r="G1634" s="231">
        <v>1.75931468E-3</v>
      </c>
      <c r="H1634" s="231">
        <v>4.3447291299999998E-3</v>
      </c>
    </row>
    <row r="1635" spans="1:8">
      <c r="A1635" s="227" t="s">
        <v>145</v>
      </c>
      <c r="B1635" s="227" t="s">
        <v>57</v>
      </c>
      <c r="C1635" s="227" t="s">
        <v>77</v>
      </c>
      <c r="D1635" s="229">
        <v>2169</v>
      </c>
      <c r="E1635" s="231">
        <v>6.7036831900000003E-3</v>
      </c>
      <c r="F1635" s="231">
        <v>9.0380207000000004E-4</v>
      </c>
      <c r="G1635" s="231">
        <v>1.7248249499999999E-3</v>
      </c>
      <c r="H1635" s="231">
        <v>4.0750556800000001E-3</v>
      </c>
    </row>
    <row r="1636" spans="1:8">
      <c r="A1636" s="227" t="s">
        <v>145</v>
      </c>
      <c r="B1636" s="227" t="s">
        <v>59</v>
      </c>
      <c r="C1636" s="227" t="s">
        <v>77</v>
      </c>
      <c r="D1636" s="229">
        <v>907</v>
      </c>
      <c r="E1636" s="231">
        <v>6.2195524199999998E-3</v>
      </c>
      <c r="F1636" s="231">
        <v>7.4214417999999996E-4</v>
      </c>
      <c r="G1636" s="231">
        <v>1.6278224500000001E-3</v>
      </c>
      <c r="H1636" s="231">
        <v>3.8495853000000001E-3</v>
      </c>
    </row>
    <row r="1637" spans="1:8">
      <c r="A1637" s="227" t="s">
        <v>145</v>
      </c>
      <c r="B1637" s="227" t="s">
        <v>60</v>
      </c>
      <c r="C1637" s="227" t="s">
        <v>77</v>
      </c>
      <c r="D1637" s="229">
        <v>424</v>
      </c>
      <c r="E1637" s="231">
        <v>6.01581583E-3</v>
      </c>
      <c r="F1637" s="231">
        <v>8.3232309999999997E-4</v>
      </c>
      <c r="G1637" s="231">
        <v>1.6155112000000001E-3</v>
      </c>
      <c r="H1637" s="231">
        <v>3.5679810700000002E-3</v>
      </c>
    </row>
    <row r="1638" spans="1:8">
      <c r="A1638" s="227" t="s">
        <v>145</v>
      </c>
      <c r="B1638" s="227" t="s">
        <v>61</v>
      </c>
      <c r="C1638" s="227" t="s">
        <v>77</v>
      </c>
      <c r="D1638" s="229">
        <v>227</v>
      </c>
      <c r="E1638" s="231">
        <v>7.63562544E-3</v>
      </c>
      <c r="F1638" s="231">
        <v>1.07628667E-3</v>
      </c>
      <c r="G1638" s="231">
        <v>1.88744059E-3</v>
      </c>
      <c r="H1638" s="231">
        <v>4.6718977200000001E-3</v>
      </c>
    </row>
    <row r="1639" spans="1:8">
      <c r="A1639" s="227" t="s">
        <v>145</v>
      </c>
      <c r="B1639" s="227" t="s">
        <v>62</v>
      </c>
      <c r="C1639" s="227" t="s">
        <v>77</v>
      </c>
      <c r="D1639" s="229">
        <v>611</v>
      </c>
      <c r="E1639" s="231">
        <v>7.5534564699999999E-3</v>
      </c>
      <c r="F1639" s="231">
        <v>1.12929598E-3</v>
      </c>
      <c r="G1639" s="231">
        <v>1.8842628100000001E-3</v>
      </c>
      <c r="H1639" s="231">
        <v>4.5398971499999996E-3</v>
      </c>
    </row>
    <row r="1640" spans="1:8">
      <c r="A1640" s="227" t="s">
        <v>145</v>
      </c>
      <c r="B1640" s="227" t="s">
        <v>57</v>
      </c>
      <c r="C1640" s="227" t="s">
        <v>78</v>
      </c>
      <c r="D1640" s="229">
        <v>671</v>
      </c>
      <c r="E1640" s="231">
        <v>7.4588954200000002E-3</v>
      </c>
      <c r="F1640" s="231">
        <v>1.1443496799999999E-3</v>
      </c>
      <c r="G1640" s="231">
        <v>1.6846571299999999E-3</v>
      </c>
      <c r="H1640" s="231">
        <v>4.6298881399999998E-3</v>
      </c>
    </row>
    <row r="1641" spans="1:8">
      <c r="A1641" s="227" t="s">
        <v>145</v>
      </c>
      <c r="B1641" s="227" t="s">
        <v>59</v>
      </c>
      <c r="C1641" s="227" t="s">
        <v>78</v>
      </c>
      <c r="D1641" s="229">
        <v>276</v>
      </c>
      <c r="E1641" s="231">
        <v>6.9846599400000004E-3</v>
      </c>
      <c r="F1641" s="231">
        <v>1.0776886400000001E-3</v>
      </c>
      <c r="G1641" s="231">
        <v>1.5274420599999999E-3</v>
      </c>
      <c r="H1641" s="231">
        <v>4.3795287500000002E-3</v>
      </c>
    </row>
    <row r="1642" spans="1:8">
      <c r="A1642" s="227" t="s">
        <v>145</v>
      </c>
      <c r="B1642" s="227" t="s">
        <v>60</v>
      </c>
      <c r="C1642" s="227" t="s">
        <v>78</v>
      </c>
      <c r="D1642" s="229">
        <v>150</v>
      </c>
      <c r="E1642" s="231">
        <v>6.8209102500000002E-3</v>
      </c>
      <c r="F1642" s="231">
        <v>1.02638865E-3</v>
      </c>
      <c r="G1642" s="231">
        <v>1.5806324700000001E-3</v>
      </c>
      <c r="H1642" s="231">
        <v>4.2138886799999997E-3</v>
      </c>
    </row>
    <row r="1643" spans="1:8">
      <c r="A1643" s="227" t="s">
        <v>145</v>
      </c>
      <c r="B1643" s="227" t="s">
        <v>61</v>
      </c>
      <c r="C1643" s="227" t="s">
        <v>78</v>
      </c>
      <c r="D1643" s="229">
        <v>57</v>
      </c>
      <c r="E1643" s="231">
        <v>9.4612976900000003E-3</v>
      </c>
      <c r="F1643" s="231">
        <v>1.7980423299999999E-3</v>
      </c>
      <c r="G1643" s="231">
        <v>2.3491307200000002E-3</v>
      </c>
      <c r="H1643" s="231">
        <v>5.3141242499999998E-3</v>
      </c>
    </row>
    <row r="1644" spans="1:8">
      <c r="A1644" s="227" t="s">
        <v>145</v>
      </c>
      <c r="B1644" s="227" t="s">
        <v>62</v>
      </c>
      <c r="C1644" s="227" t="s">
        <v>78</v>
      </c>
      <c r="D1644" s="229">
        <v>188</v>
      </c>
      <c r="E1644" s="231">
        <v>8.0570328600000005E-3</v>
      </c>
      <c r="F1644" s="231">
        <v>1.1381375599999999E-3</v>
      </c>
      <c r="G1644" s="231">
        <v>1.79699787E-3</v>
      </c>
      <c r="H1644" s="231">
        <v>5.1218969199999997E-3</v>
      </c>
    </row>
    <row r="1645" spans="1:8">
      <c r="A1645" s="227" t="s">
        <v>145</v>
      </c>
      <c r="B1645" s="227" t="s">
        <v>57</v>
      </c>
      <c r="C1645" s="227" t="s">
        <v>79</v>
      </c>
      <c r="D1645" s="229">
        <v>9908</v>
      </c>
      <c r="E1645" s="231">
        <v>4.6035959000000001E-3</v>
      </c>
      <c r="F1645" s="231">
        <v>9.5260983999999999E-4</v>
      </c>
      <c r="G1645" s="231">
        <v>7.1879438000000003E-4</v>
      </c>
      <c r="H1645" s="231">
        <v>2.9321911999999999E-3</v>
      </c>
    </row>
    <row r="1646" spans="1:8">
      <c r="A1646" s="227" t="s">
        <v>145</v>
      </c>
      <c r="B1646" s="227" t="s">
        <v>59</v>
      </c>
      <c r="C1646" s="227" t="s">
        <v>79</v>
      </c>
      <c r="D1646" s="229">
        <v>5459</v>
      </c>
      <c r="E1646" s="231">
        <v>4.4109029200000002E-3</v>
      </c>
      <c r="F1646" s="231">
        <v>8.8534116E-4</v>
      </c>
      <c r="G1646" s="231">
        <v>6.8020717999999999E-4</v>
      </c>
      <c r="H1646" s="231">
        <v>2.8453541000000001E-3</v>
      </c>
    </row>
    <row r="1647" spans="1:8">
      <c r="A1647" s="227" t="s">
        <v>145</v>
      </c>
      <c r="B1647" s="227" t="s">
        <v>60</v>
      </c>
      <c r="C1647" s="227" t="s">
        <v>79</v>
      </c>
      <c r="D1647" s="229">
        <v>2336</v>
      </c>
      <c r="E1647" s="231">
        <v>4.5068877199999999E-3</v>
      </c>
      <c r="F1647" s="231">
        <v>1.0336151200000001E-3</v>
      </c>
      <c r="G1647" s="231">
        <v>6.9367128000000005E-4</v>
      </c>
      <c r="H1647" s="231">
        <v>2.7796008500000002E-3</v>
      </c>
    </row>
    <row r="1648" spans="1:8">
      <c r="A1648" s="227" t="s">
        <v>145</v>
      </c>
      <c r="B1648" s="227" t="s">
        <v>61</v>
      </c>
      <c r="C1648" s="227" t="s">
        <v>79</v>
      </c>
      <c r="D1648" s="229">
        <v>493</v>
      </c>
      <c r="E1648" s="231">
        <v>5.3460011899999996E-3</v>
      </c>
      <c r="F1648" s="231">
        <v>1.24675994E-3</v>
      </c>
      <c r="G1648" s="231">
        <v>7.4527152999999998E-4</v>
      </c>
      <c r="H1648" s="231">
        <v>3.35396923E-3</v>
      </c>
    </row>
    <row r="1649" spans="1:8">
      <c r="A1649" s="227" t="s">
        <v>145</v>
      </c>
      <c r="B1649" s="227" t="s">
        <v>62</v>
      </c>
      <c r="C1649" s="227" t="s">
        <v>79</v>
      </c>
      <c r="D1649" s="229">
        <v>1620</v>
      </c>
      <c r="E1649" s="231">
        <v>5.1664449499999997E-3</v>
      </c>
      <c r="F1649" s="231">
        <v>9.7296500000000001E-4</v>
      </c>
      <c r="G1649" s="231">
        <v>8.7699307E-4</v>
      </c>
      <c r="H1649" s="231">
        <v>3.3164863800000002E-3</v>
      </c>
    </row>
    <row r="1650" spans="1:8">
      <c r="A1650" s="227" t="s">
        <v>145</v>
      </c>
      <c r="B1650" s="227" t="s">
        <v>57</v>
      </c>
      <c r="C1650" s="227" t="s">
        <v>80</v>
      </c>
      <c r="D1650" s="229">
        <v>4381</v>
      </c>
      <c r="E1650" s="231">
        <v>4.91062762E-3</v>
      </c>
      <c r="F1650" s="231">
        <v>1.1196098E-3</v>
      </c>
      <c r="G1650" s="231">
        <v>5.2916294000000005E-4</v>
      </c>
      <c r="H1650" s="231">
        <v>3.2618543999999999E-3</v>
      </c>
    </row>
    <row r="1651" spans="1:8">
      <c r="A1651" s="227" t="s">
        <v>145</v>
      </c>
      <c r="B1651" s="227" t="s">
        <v>59</v>
      </c>
      <c r="C1651" s="227" t="s">
        <v>80</v>
      </c>
      <c r="D1651" s="229">
        <v>2172</v>
      </c>
      <c r="E1651" s="231">
        <v>4.6486477500000001E-3</v>
      </c>
      <c r="F1651" s="231">
        <v>1.0473255700000001E-3</v>
      </c>
      <c r="G1651" s="231">
        <v>4.8221555E-4</v>
      </c>
      <c r="H1651" s="231">
        <v>3.1191061499999998E-3</v>
      </c>
    </row>
    <row r="1652" spans="1:8">
      <c r="A1652" s="227" t="s">
        <v>145</v>
      </c>
      <c r="B1652" s="227" t="s">
        <v>60</v>
      </c>
      <c r="C1652" s="227" t="s">
        <v>80</v>
      </c>
      <c r="D1652" s="229">
        <v>974</v>
      </c>
      <c r="E1652" s="231">
        <v>4.8936109600000001E-3</v>
      </c>
      <c r="F1652" s="231">
        <v>1.23369624E-3</v>
      </c>
      <c r="G1652" s="231">
        <v>5.0313924999999997E-4</v>
      </c>
      <c r="H1652" s="231">
        <v>3.1567750000000001E-3</v>
      </c>
    </row>
    <row r="1653" spans="1:8">
      <c r="A1653" s="227" t="s">
        <v>145</v>
      </c>
      <c r="B1653" s="227" t="s">
        <v>61</v>
      </c>
      <c r="C1653" s="227" t="s">
        <v>80</v>
      </c>
      <c r="D1653" s="229">
        <v>252</v>
      </c>
      <c r="E1653" s="231">
        <v>5.9675831399999997E-3</v>
      </c>
      <c r="F1653" s="231">
        <v>1.40014121E-3</v>
      </c>
      <c r="G1653" s="231">
        <v>6.2490788999999998E-4</v>
      </c>
      <c r="H1653" s="231">
        <v>3.94253359E-3</v>
      </c>
    </row>
    <row r="1654" spans="1:8">
      <c r="A1654" s="227" t="s">
        <v>145</v>
      </c>
      <c r="B1654" s="227" t="s">
        <v>62</v>
      </c>
      <c r="C1654" s="227" t="s">
        <v>80</v>
      </c>
      <c r="D1654" s="229">
        <v>983</v>
      </c>
      <c r="E1654" s="231">
        <v>5.2353902800000001E-3</v>
      </c>
      <c r="F1654" s="231">
        <v>1.09436791E-3</v>
      </c>
      <c r="G1654" s="231">
        <v>6.3413657999999995E-4</v>
      </c>
      <c r="H1654" s="231">
        <v>3.50688532E-3</v>
      </c>
    </row>
    <row r="1655" spans="1:8">
      <c r="A1655" s="227" t="s">
        <v>145</v>
      </c>
      <c r="B1655" s="227" t="s">
        <v>57</v>
      </c>
      <c r="C1655" s="227" t="s">
        <v>119</v>
      </c>
      <c r="D1655" s="229">
        <v>2046</v>
      </c>
      <c r="E1655" s="231">
        <v>6.1594153799999999E-3</v>
      </c>
      <c r="F1655" s="231">
        <v>1.0733112799999999E-3</v>
      </c>
      <c r="G1655" s="231">
        <v>1.14287452E-3</v>
      </c>
      <c r="H1655" s="231">
        <v>3.9432291E-3</v>
      </c>
    </row>
    <row r="1656" spans="1:8">
      <c r="A1656" s="227" t="s">
        <v>145</v>
      </c>
      <c r="B1656" s="227" t="s">
        <v>59</v>
      </c>
      <c r="C1656" s="227" t="s">
        <v>119</v>
      </c>
      <c r="D1656" s="229">
        <v>890</v>
      </c>
      <c r="E1656" s="231">
        <v>5.5505745600000003E-3</v>
      </c>
      <c r="F1656" s="231">
        <v>9.7761887999999993E-4</v>
      </c>
      <c r="G1656" s="231">
        <v>1.04732342E-3</v>
      </c>
      <c r="H1656" s="231">
        <v>3.5256317899999999E-3</v>
      </c>
    </row>
    <row r="1657" spans="1:8">
      <c r="A1657" s="227" t="s">
        <v>145</v>
      </c>
      <c r="B1657" s="227" t="s">
        <v>60</v>
      </c>
      <c r="C1657" s="227" t="s">
        <v>119</v>
      </c>
      <c r="D1657" s="229">
        <v>423</v>
      </c>
      <c r="E1657" s="231">
        <v>5.8822287800000001E-3</v>
      </c>
      <c r="F1657" s="231">
        <v>1.10851149E-3</v>
      </c>
      <c r="G1657" s="231">
        <v>1.04533292E-3</v>
      </c>
      <c r="H1657" s="231">
        <v>3.72838387E-3</v>
      </c>
    </row>
    <row r="1658" spans="1:8">
      <c r="A1658" s="227" t="s">
        <v>145</v>
      </c>
      <c r="B1658" s="227" t="s">
        <v>61</v>
      </c>
      <c r="C1658" s="227" t="s">
        <v>119</v>
      </c>
      <c r="D1658" s="229">
        <v>233</v>
      </c>
      <c r="E1658" s="231">
        <v>8.2656272400000001E-3</v>
      </c>
      <c r="F1658" s="231">
        <v>1.47964329E-3</v>
      </c>
      <c r="G1658" s="231">
        <v>1.4570912399999999E-3</v>
      </c>
      <c r="H1658" s="231">
        <v>5.3288922000000001E-3</v>
      </c>
    </row>
    <row r="1659" spans="1:8">
      <c r="A1659" s="227" t="s">
        <v>145</v>
      </c>
      <c r="B1659" s="227" t="s">
        <v>62</v>
      </c>
      <c r="C1659" s="227" t="s">
        <v>119</v>
      </c>
      <c r="D1659" s="229">
        <v>500</v>
      </c>
      <c r="E1659" s="231">
        <v>6.4961571799999999E-3</v>
      </c>
      <c r="F1659" s="231">
        <v>1.0245136600000001E-3</v>
      </c>
      <c r="G1659" s="231">
        <v>1.2490506900000001E-3</v>
      </c>
      <c r="H1659" s="231">
        <v>4.2225923600000001E-3</v>
      </c>
    </row>
    <row r="1660" spans="1:8">
      <c r="A1660" s="227" t="s">
        <v>145</v>
      </c>
      <c r="B1660" s="227" t="s">
        <v>57</v>
      </c>
      <c r="C1660" s="227" t="s">
        <v>82</v>
      </c>
      <c r="D1660" s="229">
        <v>1004</v>
      </c>
      <c r="E1660" s="231">
        <v>7.2714924999999998E-3</v>
      </c>
      <c r="F1660" s="231">
        <v>1.2490659900000001E-3</v>
      </c>
      <c r="G1660" s="231">
        <v>1.5221057800000001E-3</v>
      </c>
      <c r="H1660" s="231">
        <v>4.5003202300000003E-3</v>
      </c>
    </row>
    <row r="1661" spans="1:8">
      <c r="A1661" s="227" t="s">
        <v>145</v>
      </c>
      <c r="B1661" s="227" t="s">
        <v>59</v>
      </c>
      <c r="C1661" s="227" t="s">
        <v>82</v>
      </c>
      <c r="D1661" s="229">
        <v>362</v>
      </c>
      <c r="E1661" s="231">
        <v>6.5337244400000003E-3</v>
      </c>
      <c r="F1661" s="231">
        <v>1.10474832E-3</v>
      </c>
      <c r="G1661" s="231">
        <v>1.41299598E-3</v>
      </c>
      <c r="H1661" s="231">
        <v>4.0159796600000002E-3</v>
      </c>
    </row>
    <row r="1662" spans="1:8">
      <c r="A1662" s="227" t="s">
        <v>145</v>
      </c>
      <c r="B1662" s="227" t="s">
        <v>60</v>
      </c>
      <c r="C1662" s="227" t="s">
        <v>82</v>
      </c>
      <c r="D1662" s="229">
        <v>250</v>
      </c>
      <c r="E1662" s="231">
        <v>7.2910183000000003E-3</v>
      </c>
      <c r="F1662" s="231">
        <v>1.2570831E-3</v>
      </c>
      <c r="G1662" s="231">
        <v>1.53046272E-3</v>
      </c>
      <c r="H1662" s="231">
        <v>4.5034719899999997E-3</v>
      </c>
    </row>
    <row r="1663" spans="1:8">
      <c r="A1663" s="227" t="s">
        <v>145</v>
      </c>
      <c r="B1663" s="227" t="s">
        <v>61</v>
      </c>
      <c r="C1663" s="227" t="s">
        <v>82</v>
      </c>
      <c r="D1663" s="229">
        <v>109</v>
      </c>
      <c r="E1663" s="231">
        <v>8.3358815100000004E-3</v>
      </c>
      <c r="F1663" s="231">
        <v>1.5792768800000001E-3</v>
      </c>
      <c r="G1663" s="231">
        <v>1.67526734E-3</v>
      </c>
      <c r="H1663" s="231">
        <v>5.0813368199999999E-3</v>
      </c>
    </row>
    <row r="1664" spans="1:8">
      <c r="A1664" s="227" t="s">
        <v>145</v>
      </c>
      <c r="B1664" s="227" t="s">
        <v>62</v>
      </c>
      <c r="C1664" s="227" t="s">
        <v>82</v>
      </c>
      <c r="D1664" s="229">
        <v>283</v>
      </c>
      <c r="E1664" s="231">
        <v>7.7880019799999997E-3</v>
      </c>
      <c r="F1664" s="231">
        <v>1.2994042800000001E-3</v>
      </c>
      <c r="G1664" s="231">
        <v>1.5952997700000001E-3</v>
      </c>
      <c r="H1664" s="231">
        <v>4.8932973999999997E-3</v>
      </c>
    </row>
    <row r="1665" spans="1:8">
      <c r="A1665" s="227" t="s">
        <v>145</v>
      </c>
      <c r="B1665" s="227" t="s">
        <v>57</v>
      </c>
      <c r="C1665" s="227" t="s">
        <v>83</v>
      </c>
      <c r="D1665" s="229">
        <v>1281</v>
      </c>
      <c r="E1665" s="231">
        <v>6.0472501799999998E-3</v>
      </c>
      <c r="F1665" s="231">
        <v>8.9190820000000003E-4</v>
      </c>
      <c r="G1665" s="231">
        <v>9.7100222999999995E-4</v>
      </c>
      <c r="H1665" s="231">
        <v>4.1843392600000003E-3</v>
      </c>
    </row>
    <row r="1666" spans="1:8">
      <c r="A1666" s="227" t="s">
        <v>145</v>
      </c>
      <c r="B1666" s="227" t="s">
        <v>59</v>
      </c>
      <c r="C1666" s="227" t="s">
        <v>83</v>
      </c>
      <c r="D1666" s="229">
        <v>495</v>
      </c>
      <c r="E1666" s="231">
        <v>5.58401118E-3</v>
      </c>
      <c r="F1666" s="231">
        <v>7.5881476999999998E-4</v>
      </c>
      <c r="G1666" s="231">
        <v>9.3361835E-4</v>
      </c>
      <c r="H1666" s="231">
        <v>3.8915775800000001E-3</v>
      </c>
    </row>
    <row r="1667" spans="1:8">
      <c r="A1667" s="227" t="s">
        <v>145</v>
      </c>
      <c r="B1667" s="227" t="s">
        <v>60</v>
      </c>
      <c r="C1667" s="227" t="s">
        <v>83</v>
      </c>
      <c r="D1667" s="229">
        <v>230</v>
      </c>
      <c r="E1667" s="231">
        <v>5.4810787000000001E-3</v>
      </c>
      <c r="F1667" s="231">
        <v>8.4863099000000001E-4</v>
      </c>
      <c r="G1667" s="231">
        <v>9.7725418000000003E-4</v>
      </c>
      <c r="H1667" s="231">
        <v>3.6551929900000002E-3</v>
      </c>
    </row>
    <row r="1668" spans="1:8">
      <c r="A1668" s="227" t="s">
        <v>145</v>
      </c>
      <c r="B1668" s="227" t="s">
        <v>61</v>
      </c>
      <c r="C1668" s="227" t="s">
        <v>83</v>
      </c>
      <c r="D1668" s="229">
        <v>222</v>
      </c>
      <c r="E1668" s="231">
        <v>7.2258714599999999E-3</v>
      </c>
      <c r="F1668" s="231">
        <v>1.23039679E-3</v>
      </c>
      <c r="G1668" s="231">
        <v>1.0385904200000001E-3</v>
      </c>
      <c r="H1668" s="231">
        <v>4.9568837400000001E-3</v>
      </c>
    </row>
    <row r="1669" spans="1:8">
      <c r="A1669" s="227" t="s">
        <v>145</v>
      </c>
      <c r="B1669" s="227" t="s">
        <v>62</v>
      </c>
      <c r="C1669" s="227" t="s">
        <v>83</v>
      </c>
      <c r="D1669" s="229">
        <v>334</v>
      </c>
      <c r="E1669" s="231">
        <v>6.3402705999999996E-3</v>
      </c>
      <c r="F1669" s="231">
        <v>8.9397569000000004E-4</v>
      </c>
      <c r="G1669" s="231">
        <v>9.7717734000000002E-4</v>
      </c>
      <c r="H1669" s="231">
        <v>4.4691170900000004E-3</v>
      </c>
    </row>
    <row r="1670" spans="1:8">
      <c r="A1670" s="227" t="s">
        <v>145</v>
      </c>
      <c r="B1670" s="227" t="s">
        <v>57</v>
      </c>
      <c r="C1670" s="227" t="s">
        <v>84</v>
      </c>
      <c r="D1670" s="229">
        <v>1254</v>
      </c>
      <c r="E1670" s="231">
        <v>5.5667417399999997E-3</v>
      </c>
      <c r="F1670" s="231">
        <v>7.5830465999999997E-4</v>
      </c>
      <c r="G1670" s="231">
        <v>1.01652465E-3</v>
      </c>
      <c r="H1670" s="231">
        <v>3.79191194E-3</v>
      </c>
    </row>
    <row r="1671" spans="1:8">
      <c r="A1671" s="227" t="s">
        <v>145</v>
      </c>
      <c r="B1671" s="227" t="s">
        <v>59</v>
      </c>
      <c r="C1671" s="227" t="s">
        <v>84</v>
      </c>
      <c r="D1671" s="229">
        <v>453</v>
      </c>
      <c r="E1671" s="231">
        <v>4.9115717800000003E-3</v>
      </c>
      <c r="F1671" s="231">
        <v>6.2906218000000004E-4</v>
      </c>
      <c r="G1671" s="231">
        <v>8.7671668000000003E-4</v>
      </c>
      <c r="H1671" s="231">
        <v>3.40579241E-3</v>
      </c>
    </row>
    <row r="1672" spans="1:8">
      <c r="A1672" s="227" t="s">
        <v>145</v>
      </c>
      <c r="B1672" s="227" t="s">
        <v>60</v>
      </c>
      <c r="C1672" s="227" t="s">
        <v>84</v>
      </c>
      <c r="D1672" s="229">
        <v>345</v>
      </c>
      <c r="E1672" s="231">
        <v>5.3529586900000004E-3</v>
      </c>
      <c r="F1672" s="231">
        <v>7.4708108000000003E-4</v>
      </c>
      <c r="G1672" s="231">
        <v>9.8691601999999993E-4</v>
      </c>
      <c r="H1672" s="231">
        <v>3.6189611199999999E-3</v>
      </c>
    </row>
    <row r="1673" spans="1:8">
      <c r="A1673" s="227" t="s">
        <v>145</v>
      </c>
      <c r="B1673" s="227" t="s">
        <v>61</v>
      </c>
      <c r="C1673" s="227" t="s">
        <v>84</v>
      </c>
      <c r="D1673" s="229">
        <v>123</v>
      </c>
      <c r="E1673" s="231">
        <v>7.0835213100000002E-3</v>
      </c>
      <c r="F1673" s="231">
        <v>1.2148070400000001E-3</v>
      </c>
      <c r="G1673" s="231">
        <v>1.2057736400000001E-3</v>
      </c>
      <c r="H1673" s="231">
        <v>4.6629401500000002E-3</v>
      </c>
    </row>
    <row r="1674" spans="1:8">
      <c r="A1674" s="227" t="s">
        <v>145</v>
      </c>
      <c r="B1674" s="227" t="s">
        <v>62</v>
      </c>
      <c r="C1674" s="227" t="s">
        <v>84</v>
      </c>
      <c r="D1674" s="229">
        <v>333</v>
      </c>
      <c r="E1674" s="231">
        <v>6.1192440200000002E-3</v>
      </c>
      <c r="F1674" s="231">
        <v>7.7713105000000004E-4</v>
      </c>
      <c r="G1674" s="231">
        <v>1.16748668E-3</v>
      </c>
      <c r="H1674" s="231">
        <v>4.1746257899999998E-3</v>
      </c>
    </row>
    <row r="1675" spans="1:8">
      <c r="A1675" s="227" t="s">
        <v>145</v>
      </c>
      <c r="B1675" s="227" t="s">
        <v>57</v>
      </c>
      <c r="C1675" s="227" t="s">
        <v>86</v>
      </c>
      <c r="D1675" s="229">
        <v>5</v>
      </c>
      <c r="E1675" s="231">
        <v>6.7731480500000003E-3</v>
      </c>
      <c r="F1675" s="231">
        <v>2.7430552700000001E-3</v>
      </c>
      <c r="G1675" s="231">
        <v>2.8240740200000001E-3</v>
      </c>
      <c r="H1675" s="231">
        <v>1.20601818E-3</v>
      </c>
    </row>
    <row r="1676" spans="1:8">
      <c r="A1676" s="227" t="s">
        <v>145</v>
      </c>
      <c r="B1676" s="227" t="s">
        <v>60</v>
      </c>
      <c r="C1676" s="227" t="s">
        <v>86</v>
      </c>
      <c r="D1676" s="229">
        <v>3</v>
      </c>
      <c r="E1676" s="231">
        <v>7.1103393499999997E-3</v>
      </c>
      <c r="F1676" s="231">
        <v>2.89737615E-3</v>
      </c>
      <c r="G1676" s="231">
        <v>3.4374999900000001E-3</v>
      </c>
      <c r="H1676" s="231">
        <v>7.7546272000000003E-4</v>
      </c>
    </row>
    <row r="1677" spans="1:8">
      <c r="A1677" s="227" t="s">
        <v>145</v>
      </c>
      <c r="B1677" s="227" t="s">
        <v>61</v>
      </c>
      <c r="C1677" s="227" t="s">
        <v>86</v>
      </c>
      <c r="D1677" s="229">
        <v>1</v>
      </c>
      <c r="E1677" s="231">
        <v>6.1111111100000002E-3</v>
      </c>
      <c r="F1677" s="231">
        <v>1.5625000000000001E-3</v>
      </c>
      <c r="G1677" s="231">
        <v>2.0717590200000002E-3</v>
      </c>
      <c r="H1677" s="231">
        <v>2.4768513800000002E-3</v>
      </c>
    </row>
    <row r="1678" spans="1:8">
      <c r="A1678" s="227" t="s">
        <v>145</v>
      </c>
      <c r="B1678" s="227" t="s">
        <v>62</v>
      </c>
      <c r="C1678" s="227" t="s">
        <v>86</v>
      </c>
      <c r="D1678" s="229">
        <v>1</v>
      </c>
      <c r="E1678" s="231">
        <v>6.4236111099999996E-3</v>
      </c>
      <c r="F1678" s="231">
        <v>3.4606479100000001E-3</v>
      </c>
      <c r="G1678" s="231">
        <v>1.73611111E-3</v>
      </c>
      <c r="H1678" s="231">
        <v>1.2268513799999999E-3</v>
      </c>
    </row>
    <row r="1679" spans="1:8">
      <c r="A1679" s="227" t="s">
        <v>145</v>
      </c>
      <c r="B1679" s="227" t="s">
        <v>57</v>
      </c>
      <c r="C1679" s="227" t="s">
        <v>87</v>
      </c>
      <c r="D1679" s="229">
        <v>1920</v>
      </c>
      <c r="E1679" s="231">
        <v>6.3914385699999996E-3</v>
      </c>
      <c r="F1679" s="231">
        <v>9.3537785E-4</v>
      </c>
      <c r="G1679" s="231">
        <v>1.13080488E-3</v>
      </c>
      <c r="H1679" s="231">
        <v>4.3252553600000004E-3</v>
      </c>
    </row>
    <row r="1680" spans="1:8">
      <c r="A1680" s="227" t="s">
        <v>145</v>
      </c>
      <c r="B1680" s="227" t="s">
        <v>59</v>
      </c>
      <c r="C1680" s="227" t="s">
        <v>87</v>
      </c>
      <c r="D1680" s="229">
        <v>627</v>
      </c>
      <c r="E1680" s="231">
        <v>5.8120124400000001E-3</v>
      </c>
      <c r="F1680" s="231">
        <v>7.6322410999999995E-4</v>
      </c>
      <c r="G1680" s="231">
        <v>1.08759353E-3</v>
      </c>
      <c r="H1680" s="231">
        <v>3.9611943199999999E-3</v>
      </c>
    </row>
    <row r="1681" spans="1:8">
      <c r="A1681" s="227" t="s">
        <v>145</v>
      </c>
      <c r="B1681" s="227" t="s">
        <v>60</v>
      </c>
      <c r="C1681" s="227" t="s">
        <v>87</v>
      </c>
      <c r="D1681" s="229">
        <v>437</v>
      </c>
      <c r="E1681" s="231">
        <v>6.11367995E-3</v>
      </c>
      <c r="F1681" s="231">
        <v>8.8407891999999996E-4</v>
      </c>
      <c r="G1681" s="231">
        <v>1.02039873E-3</v>
      </c>
      <c r="H1681" s="231">
        <v>4.2092018000000004E-3</v>
      </c>
    </row>
    <row r="1682" spans="1:8">
      <c r="A1682" s="227" t="s">
        <v>145</v>
      </c>
      <c r="B1682" s="227" t="s">
        <v>61</v>
      </c>
      <c r="C1682" s="227" t="s">
        <v>87</v>
      </c>
      <c r="D1682" s="229">
        <v>201</v>
      </c>
      <c r="E1682" s="231">
        <v>7.3246611899999998E-3</v>
      </c>
      <c r="F1682" s="231">
        <v>1.18447092E-3</v>
      </c>
      <c r="G1682" s="231">
        <v>1.1817645400000001E-3</v>
      </c>
      <c r="H1682" s="231">
        <v>4.9584252299999998E-3</v>
      </c>
    </row>
    <row r="1683" spans="1:8">
      <c r="A1683" s="227" t="s">
        <v>145</v>
      </c>
      <c r="B1683" s="227" t="s">
        <v>62</v>
      </c>
      <c r="C1683" s="227" t="s">
        <v>87</v>
      </c>
      <c r="D1683" s="229">
        <v>655</v>
      </c>
      <c r="E1683" s="231">
        <v>6.8450308600000002E-3</v>
      </c>
      <c r="F1683" s="231">
        <v>1.0579584799999999E-3</v>
      </c>
      <c r="G1683" s="231">
        <v>1.2301913099999999E-3</v>
      </c>
      <c r="H1683" s="231">
        <v>4.5568805900000004E-3</v>
      </c>
    </row>
    <row r="1684" spans="1:8">
      <c r="A1684" s="227" t="s">
        <v>145</v>
      </c>
      <c r="B1684" s="227" t="s">
        <v>57</v>
      </c>
      <c r="C1684" s="227" t="s">
        <v>88</v>
      </c>
      <c r="D1684" s="229">
        <v>2058</v>
      </c>
      <c r="E1684" s="231">
        <v>5.5632320000000004E-3</v>
      </c>
      <c r="F1684" s="231">
        <v>1.09804646E-3</v>
      </c>
      <c r="G1684" s="231">
        <v>9.3403542E-4</v>
      </c>
      <c r="H1684" s="231">
        <v>3.5311496599999999E-3</v>
      </c>
    </row>
    <row r="1685" spans="1:8">
      <c r="A1685" s="227" t="s">
        <v>145</v>
      </c>
      <c r="B1685" s="227" t="s">
        <v>59</v>
      </c>
      <c r="C1685" s="227" t="s">
        <v>88</v>
      </c>
      <c r="D1685" s="229">
        <v>988</v>
      </c>
      <c r="E1685" s="231">
        <v>4.9658515699999997E-3</v>
      </c>
      <c r="F1685" s="231">
        <v>9.790164799999999E-4</v>
      </c>
      <c r="G1685" s="231">
        <v>7.9578763999999999E-4</v>
      </c>
      <c r="H1685" s="231">
        <v>3.19104696E-3</v>
      </c>
    </row>
    <row r="1686" spans="1:8">
      <c r="A1686" s="227" t="s">
        <v>145</v>
      </c>
      <c r="B1686" s="227" t="s">
        <v>60</v>
      </c>
      <c r="C1686" s="227" t="s">
        <v>88</v>
      </c>
      <c r="D1686" s="229">
        <v>513</v>
      </c>
      <c r="E1686" s="231">
        <v>5.6718149800000003E-3</v>
      </c>
      <c r="F1686" s="231">
        <v>1.1826760999999999E-3</v>
      </c>
      <c r="G1686" s="231">
        <v>8.7795983999999999E-4</v>
      </c>
      <c r="H1686" s="231">
        <v>3.61117856E-3</v>
      </c>
    </row>
    <row r="1687" spans="1:8">
      <c r="A1687" s="227" t="s">
        <v>145</v>
      </c>
      <c r="B1687" s="227" t="s">
        <v>61</v>
      </c>
      <c r="C1687" s="227" t="s">
        <v>88</v>
      </c>
      <c r="D1687" s="229">
        <v>110</v>
      </c>
      <c r="E1687" s="231">
        <v>6.1500418500000003E-3</v>
      </c>
      <c r="F1687" s="231">
        <v>1.26304689E-3</v>
      </c>
      <c r="G1687" s="231">
        <v>1.1965486E-3</v>
      </c>
      <c r="H1687" s="231">
        <v>3.69044589E-3</v>
      </c>
    </row>
    <row r="1688" spans="1:8">
      <c r="A1688" s="227" t="s">
        <v>145</v>
      </c>
      <c r="B1688" s="227" t="s">
        <v>62</v>
      </c>
      <c r="C1688" s="227" t="s">
        <v>88</v>
      </c>
      <c r="D1688" s="229">
        <v>447</v>
      </c>
      <c r="E1688" s="231">
        <v>6.6145960300000002E-3</v>
      </c>
      <c r="F1688" s="231">
        <v>1.2234078900000001E-3</v>
      </c>
      <c r="G1688" s="231">
        <v>1.2393578299999999E-3</v>
      </c>
      <c r="H1688" s="231">
        <v>4.1518298600000001E-3</v>
      </c>
    </row>
    <row r="1689" spans="1:8">
      <c r="A1689" s="227" t="s">
        <v>145</v>
      </c>
      <c r="B1689" s="227" t="s">
        <v>57</v>
      </c>
      <c r="C1689" s="227" t="s">
        <v>89</v>
      </c>
      <c r="D1689" s="229">
        <v>1118</v>
      </c>
      <c r="E1689" s="231">
        <v>7.0617999300000003E-3</v>
      </c>
      <c r="F1689" s="231">
        <v>1.3857622000000001E-3</v>
      </c>
      <c r="G1689" s="231">
        <v>1.5554393700000001E-3</v>
      </c>
      <c r="H1689" s="231">
        <v>4.1205978800000001E-3</v>
      </c>
    </row>
    <row r="1690" spans="1:8">
      <c r="A1690" s="227" t="s">
        <v>145</v>
      </c>
      <c r="B1690" s="227" t="s">
        <v>59</v>
      </c>
      <c r="C1690" s="227" t="s">
        <v>89</v>
      </c>
      <c r="D1690" s="229">
        <v>422</v>
      </c>
      <c r="E1690" s="231">
        <v>6.16588203E-3</v>
      </c>
      <c r="F1690" s="231">
        <v>1.18820736E-3</v>
      </c>
      <c r="G1690" s="231">
        <v>1.4113511200000001E-3</v>
      </c>
      <c r="H1690" s="231">
        <v>3.5663230499999999E-3</v>
      </c>
    </row>
    <row r="1691" spans="1:8">
      <c r="A1691" s="227" t="s">
        <v>145</v>
      </c>
      <c r="B1691" s="227" t="s">
        <v>60</v>
      </c>
      <c r="C1691" s="227" t="s">
        <v>89</v>
      </c>
      <c r="D1691" s="229">
        <v>264</v>
      </c>
      <c r="E1691" s="231">
        <v>6.7131819100000002E-3</v>
      </c>
      <c r="F1691" s="231">
        <v>1.39835836E-3</v>
      </c>
      <c r="G1691" s="231">
        <v>1.51751871E-3</v>
      </c>
      <c r="H1691" s="231">
        <v>3.7973043899999998E-3</v>
      </c>
    </row>
    <row r="1692" spans="1:8">
      <c r="A1692" s="227" t="s">
        <v>145</v>
      </c>
      <c r="B1692" s="227" t="s">
        <v>61</v>
      </c>
      <c r="C1692" s="227" t="s">
        <v>89</v>
      </c>
      <c r="D1692" s="229">
        <v>95</v>
      </c>
      <c r="E1692" s="231">
        <v>8.0194929399999993E-3</v>
      </c>
      <c r="F1692" s="231">
        <v>1.5946634900000001E-3</v>
      </c>
      <c r="G1692" s="231">
        <v>1.6444929600000001E-3</v>
      </c>
      <c r="H1692" s="231">
        <v>4.7803360200000004E-3</v>
      </c>
    </row>
    <row r="1693" spans="1:8">
      <c r="A1693" s="227" t="s">
        <v>145</v>
      </c>
      <c r="B1693" s="227" t="s">
        <v>62</v>
      </c>
      <c r="C1693" s="227" t="s">
        <v>89</v>
      </c>
      <c r="D1693" s="229">
        <v>337</v>
      </c>
      <c r="E1693" s="231">
        <v>8.1868197299999994E-3</v>
      </c>
      <c r="F1693" s="231">
        <v>1.5643886999999999E-3</v>
      </c>
      <c r="G1693" s="231">
        <v>1.74047261E-3</v>
      </c>
      <c r="H1693" s="231">
        <v>4.8819579399999999E-3</v>
      </c>
    </row>
    <row r="1694" spans="1:8">
      <c r="A1694" s="227" t="s">
        <v>145</v>
      </c>
      <c r="B1694" s="227" t="s">
        <v>57</v>
      </c>
      <c r="C1694" s="227" t="s">
        <v>90</v>
      </c>
      <c r="D1694" s="229">
        <v>940</v>
      </c>
      <c r="E1694" s="231">
        <v>6.9067053400000003E-3</v>
      </c>
      <c r="F1694" s="231">
        <v>7.6037947999999997E-4</v>
      </c>
      <c r="G1694" s="231">
        <v>1.56150242E-3</v>
      </c>
      <c r="H1694" s="231">
        <v>4.5848229400000003E-3</v>
      </c>
    </row>
    <row r="1695" spans="1:8">
      <c r="A1695" s="227" t="s">
        <v>145</v>
      </c>
      <c r="B1695" s="227" t="s">
        <v>59</v>
      </c>
      <c r="C1695" s="227" t="s">
        <v>90</v>
      </c>
      <c r="D1695" s="229">
        <v>368</v>
      </c>
      <c r="E1695" s="231">
        <v>6.1722521799999997E-3</v>
      </c>
      <c r="F1695" s="231">
        <v>6.8963214999999997E-4</v>
      </c>
      <c r="G1695" s="231">
        <v>1.4650636599999999E-3</v>
      </c>
      <c r="H1695" s="231">
        <v>4.0175558599999999E-3</v>
      </c>
    </row>
    <row r="1696" spans="1:8">
      <c r="A1696" s="227" t="s">
        <v>145</v>
      </c>
      <c r="B1696" s="227" t="s">
        <v>60</v>
      </c>
      <c r="C1696" s="227" t="s">
        <v>90</v>
      </c>
      <c r="D1696" s="229">
        <v>244</v>
      </c>
      <c r="E1696" s="231">
        <v>6.3606175500000002E-3</v>
      </c>
      <c r="F1696" s="231">
        <v>7.9087901000000004E-4</v>
      </c>
      <c r="G1696" s="231">
        <v>1.25844315E-3</v>
      </c>
      <c r="H1696" s="231">
        <v>4.3112949100000001E-3</v>
      </c>
    </row>
    <row r="1697" spans="1:8">
      <c r="A1697" s="227" t="s">
        <v>145</v>
      </c>
      <c r="B1697" s="227" t="s">
        <v>61</v>
      </c>
      <c r="C1697" s="227" t="s">
        <v>90</v>
      </c>
      <c r="D1697" s="229">
        <v>93</v>
      </c>
      <c r="E1697" s="231">
        <v>8.6437174299999996E-3</v>
      </c>
      <c r="F1697" s="231">
        <v>8.5834802999999998E-4</v>
      </c>
      <c r="G1697" s="231">
        <v>1.8655413699999999E-3</v>
      </c>
      <c r="H1697" s="231">
        <v>5.9198275099999996E-3</v>
      </c>
    </row>
    <row r="1698" spans="1:8">
      <c r="A1698" s="227" t="s">
        <v>145</v>
      </c>
      <c r="B1698" s="227" t="s">
        <v>62</v>
      </c>
      <c r="C1698" s="227" t="s">
        <v>90</v>
      </c>
      <c r="D1698" s="229">
        <v>235</v>
      </c>
      <c r="E1698" s="231">
        <v>7.9364162299999999E-3</v>
      </c>
      <c r="F1698" s="231">
        <v>8.0072865999999997E-4</v>
      </c>
      <c r="G1698" s="231">
        <v>1.9068653999999999E-3</v>
      </c>
      <c r="H1698" s="231">
        <v>5.2288216799999997E-3</v>
      </c>
    </row>
    <row r="1699" spans="1:8">
      <c r="A1699" s="227" t="s">
        <v>145</v>
      </c>
      <c r="B1699" s="227" t="s">
        <v>57</v>
      </c>
      <c r="C1699" s="227" t="s">
        <v>91</v>
      </c>
      <c r="D1699" s="229">
        <v>2138</v>
      </c>
      <c r="E1699" s="231">
        <v>5.0061657400000004E-3</v>
      </c>
      <c r="F1699" s="231">
        <v>9.1501745999999996E-4</v>
      </c>
      <c r="G1699" s="231">
        <v>5.4868015999999997E-4</v>
      </c>
      <c r="H1699" s="231">
        <v>3.5424676199999998E-3</v>
      </c>
    </row>
    <row r="1700" spans="1:8">
      <c r="A1700" s="227" t="s">
        <v>145</v>
      </c>
      <c r="B1700" s="227" t="s">
        <v>59</v>
      </c>
      <c r="C1700" s="227" t="s">
        <v>91</v>
      </c>
      <c r="D1700" s="229">
        <v>1099</v>
      </c>
      <c r="E1700" s="231">
        <v>4.7704666000000003E-3</v>
      </c>
      <c r="F1700" s="231">
        <v>8.7835508000000005E-4</v>
      </c>
      <c r="G1700" s="231">
        <v>4.9450443999999997E-4</v>
      </c>
      <c r="H1700" s="231">
        <v>3.3976065899999999E-3</v>
      </c>
    </row>
    <row r="1701" spans="1:8">
      <c r="A1701" s="227" t="s">
        <v>145</v>
      </c>
      <c r="B1701" s="227" t="s">
        <v>60</v>
      </c>
      <c r="C1701" s="227" t="s">
        <v>91</v>
      </c>
      <c r="D1701" s="229">
        <v>394</v>
      </c>
      <c r="E1701" s="231">
        <v>4.88969355E-3</v>
      </c>
      <c r="F1701" s="231">
        <v>9.7974217E-4</v>
      </c>
      <c r="G1701" s="231">
        <v>5.0811336E-4</v>
      </c>
      <c r="H1701" s="231">
        <v>3.4018375100000001E-3</v>
      </c>
    </row>
    <row r="1702" spans="1:8">
      <c r="A1702" s="227" t="s">
        <v>145</v>
      </c>
      <c r="B1702" s="227" t="s">
        <v>61</v>
      </c>
      <c r="C1702" s="227" t="s">
        <v>91</v>
      </c>
      <c r="D1702" s="229">
        <v>121</v>
      </c>
      <c r="E1702" s="231">
        <v>6.0999194099999998E-3</v>
      </c>
      <c r="F1702" s="231">
        <v>1.09571065E-3</v>
      </c>
      <c r="G1702" s="231">
        <v>6.1916488000000002E-4</v>
      </c>
      <c r="H1702" s="231">
        <v>4.3850433700000002E-3</v>
      </c>
    </row>
    <row r="1703" spans="1:8">
      <c r="A1703" s="227" t="s">
        <v>145</v>
      </c>
      <c r="B1703" s="227" t="s">
        <v>62</v>
      </c>
      <c r="C1703" s="227" t="s">
        <v>91</v>
      </c>
      <c r="D1703" s="229">
        <v>524</v>
      </c>
      <c r="E1703" s="231">
        <v>5.3355153700000001E-3</v>
      </c>
      <c r="F1703" s="231">
        <v>9.0151852000000001E-4</v>
      </c>
      <c r="G1703" s="231">
        <v>6.7653088999999997E-4</v>
      </c>
      <c r="H1703" s="231">
        <v>3.7574654700000001E-3</v>
      </c>
    </row>
    <row r="1704" spans="1:8">
      <c r="A1704" s="227" t="s">
        <v>145</v>
      </c>
      <c r="B1704" s="227" t="s">
        <v>57</v>
      </c>
      <c r="C1704" s="227" t="s">
        <v>92</v>
      </c>
      <c r="D1704" s="229">
        <v>1173</v>
      </c>
      <c r="E1704" s="231">
        <v>6.9482726300000002E-3</v>
      </c>
      <c r="F1704" s="231">
        <v>7.9898581999999997E-4</v>
      </c>
      <c r="G1704" s="231">
        <v>1.4045674200000001E-3</v>
      </c>
      <c r="H1704" s="231">
        <v>4.7447189000000001E-3</v>
      </c>
    </row>
    <row r="1705" spans="1:8">
      <c r="A1705" s="227" t="s">
        <v>145</v>
      </c>
      <c r="B1705" s="227" t="s">
        <v>59</v>
      </c>
      <c r="C1705" s="227" t="s">
        <v>92</v>
      </c>
      <c r="D1705" s="229">
        <v>407</v>
      </c>
      <c r="E1705" s="231">
        <v>6.4513090299999996E-3</v>
      </c>
      <c r="F1705" s="231">
        <v>7.1105172000000003E-4</v>
      </c>
      <c r="G1705" s="231">
        <v>1.19693534E-3</v>
      </c>
      <c r="H1705" s="231">
        <v>4.5433214800000002E-3</v>
      </c>
    </row>
    <row r="1706" spans="1:8">
      <c r="A1706" s="227" t="s">
        <v>145</v>
      </c>
      <c r="B1706" s="227" t="s">
        <v>60</v>
      </c>
      <c r="C1706" s="227" t="s">
        <v>92</v>
      </c>
      <c r="D1706" s="229">
        <v>297</v>
      </c>
      <c r="E1706" s="231">
        <v>6.6461292700000004E-3</v>
      </c>
      <c r="F1706" s="231">
        <v>7.5695199000000001E-4</v>
      </c>
      <c r="G1706" s="231">
        <v>1.31231269E-3</v>
      </c>
      <c r="H1706" s="231">
        <v>4.5768640699999997E-3</v>
      </c>
    </row>
    <row r="1707" spans="1:8">
      <c r="A1707" s="227" t="s">
        <v>145</v>
      </c>
      <c r="B1707" s="227" t="s">
        <v>61</v>
      </c>
      <c r="C1707" s="227" t="s">
        <v>92</v>
      </c>
      <c r="D1707" s="229">
        <v>179</v>
      </c>
      <c r="E1707" s="231">
        <v>8.0416534899999999E-3</v>
      </c>
      <c r="F1707" s="231">
        <v>1.01651385E-3</v>
      </c>
      <c r="G1707" s="231">
        <v>1.6941467700000001E-3</v>
      </c>
      <c r="H1707" s="231">
        <v>5.3309924099999998E-3</v>
      </c>
    </row>
    <row r="1708" spans="1:8">
      <c r="A1708" s="227" t="s">
        <v>145</v>
      </c>
      <c r="B1708" s="227" t="s">
        <v>62</v>
      </c>
      <c r="C1708" s="227" t="s">
        <v>92</v>
      </c>
      <c r="D1708" s="229">
        <v>290</v>
      </c>
      <c r="E1708" s="231">
        <v>7.2802919000000002E-3</v>
      </c>
      <c r="F1708" s="231">
        <v>8.3117791000000005E-4</v>
      </c>
      <c r="G1708" s="231">
        <v>1.6117095200000001E-3</v>
      </c>
      <c r="H1708" s="231">
        <v>4.8374039800000001E-3</v>
      </c>
    </row>
    <row r="1709" spans="1:8">
      <c r="A1709" s="227" t="s">
        <v>145</v>
      </c>
      <c r="B1709" s="227" t="s">
        <v>57</v>
      </c>
      <c r="C1709" s="227" t="s">
        <v>93</v>
      </c>
      <c r="D1709" s="229">
        <v>880</v>
      </c>
      <c r="E1709" s="231">
        <v>7.5125471100000001E-3</v>
      </c>
      <c r="F1709" s="231">
        <v>1.07699366E-3</v>
      </c>
      <c r="G1709" s="231">
        <v>1.72625976E-3</v>
      </c>
      <c r="H1709" s="231">
        <v>4.7092932099999998E-3</v>
      </c>
    </row>
    <row r="1710" spans="1:8">
      <c r="A1710" s="227" t="s">
        <v>145</v>
      </c>
      <c r="B1710" s="227" t="s">
        <v>59</v>
      </c>
      <c r="C1710" s="227" t="s">
        <v>93</v>
      </c>
      <c r="D1710" s="229">
        <v>335</v>
      </c>
      <c r="E1710" s="231">
        <v>6.4908441600000002E-3</v>
      </c>
      <c r="F1710" s="231">
        <v>9.6109706000000004E-4</v>
      </c>
      <c r="G1710" s="231">
        <v>1.69710451E-3</v>
      </c>
      <c r="H1710" s="231">
        <v>3.8326420999999999E-3</v>
      </c>
    </row>
    <row r="1711" spans="1:8">
      <c r="A1711" s="227" t="s">
        <v>145</v>
      </c>
      <c r="B1711" s="227" t="s">
        <v>60</v>
      </c>
      <c r="C1711" s="227" t="s">
        <v>93</v>
      </c>
      <c r="D1711" s="229">
        <v>236</v>
      </c>
      <c r="E1711" s="231">
        <v>7.0140848400000004E-3</v>
      </c>
      <c r="F1711" s="231">
        <v>1.0457860099999999E-3</v>
      </c>
      <c r="G1711" s="231">
        <v>1.5941323099999999E-3</v>
      </c>
      <c r="H1711" s="231">
        <v>4.3741660200000004E-3</v>
      </c>
    </row>
    <row r="1712" spans="1:8">
      <c r="A1712" s="227" t="s">
        <v>145</v>
      </c>
      <c r="B1712" s="227" t="s">
        <v>61</v>
      </c>
      <c r="C1712" s="227" t="s">
        <v>93</v>
      </c>
      <c r="D1712" s="229">
        <v>110</v>
      </c>
      <c r="E1712" s="231">
        <v>9.0924871399999992E-3</v>
      </c>
      <c r="F1712" s="231">
        <v>1.27167486E-3</v>
      </c>
      <c r="G1712" s="231">
        <v>1.6210014399999999E-3</v>
      </c>
      <c r="H1712" s="231">
        <v>6.1998103700000003E-3</v>
      </c>
    </row>
    <row r="1713" spans="1:8">
      <c r="A1713" s="227" t="s">
        <v>145</v>
      </c>
      <c r="B1713" s="227" t="s">
        <v>62</v>
      </c>
      <c r="C1713" s="227" t="s">
        <v>93</v>
      </c>
      <c r="D1713" s="229">
        <v>199</v>
      </c>
      <c r="E1713" s="231">
        <v>8.95030684E-3</v>
      </c>
      <c r="F1713" s="231">
        <v>1.20149335E-3</v>
      </c>
      <c r="G1713" s="231">
        <v>1.99021707E-3</v>
      </c>
      <c r="H1713" s="231">
        <v>5.7585959900000004E-3</v>
      </c>
    </row>
    <row r="1714" spans="1:8">
      <c r="A1714" s="227" t="s">
        <v>145</v>
      </c>
      <c r="B1714" s="227" t="s">
        <v>57</v>
      </c>
      <c r="C1714" s="227" t="s">
        <v>94</v>
      </c>
      <c r="D1714" s="229">
        <v>1088</v>
      </c>
      <c r="E1714" s="231">
        <v>7.0335581999999997E-3</v>
      </c>
      <c r="F1714" s="231">
        <v>1.0975368700000001E-3</v>
      </c>
      <c r="G1714" s="231">
        <v>1.49375741E-3</v>
      </c>
      <c r="H1714" s="231">
        <v>4.4422634200000002E-3</v>
      </c>
    </row>
    <row r="1715" spans="1:8">
      <c r="A1715" s="227" t="s">
        <v>145</v>
      </c>
      <c r="B1715" s="227" t="s">
        <v>59</v>
      </c>
      <c r="C1715" s="227" t="s">
        <v>94</v>
      </c>
      <c r="D1715" s="229">
        <v>382</v>
      </c>
      <c r="E1715" s="231">
        <v>6.2862975300000002E-3</v>
      </c>
      <c r="F1715" s="231">
        <v>9.2941002000000001E-4</v>
      </c>
      <c r="G1715" s="231">
        <v>1.3135965599999999E-3</v>
      </c>
      <c r="H1715" s="231">
        <v>4.0432904199999998E-3</v>
      </c>
    </row>
    <row r="1716" spans="1:8">
      <c r="A1716" s="227" t="s">
        <v>145</v>
      </c>
      <c r="B1716" s="227" t="s">
        <v>60</v>
      </c>
      <c r="C1716" s="227" t="s">
        <v>94</v>
      </c>
      <c r="D1716" s="229">
        <v>227</v>
      </c>
      <c r="E1716" s="231">
        <v>7.0990371400000002E-3</v>
      </c>
      <c r="F1716" s="231">
        <v>1.0879117400000001E-3</v>
      </c>
      <c r="G1716" s="231">
        <v>1.49020002E-3</v>
      </c>
      <c r="H1716" s="231">
        <v>4.52092486E-3</v>
      </c>
    </row>
    <row r="1717" spans="1:8">
      <c r="A1717" s="227" t="s">
        <v>145</v>
      </c>
      <c r="B1717" s="227" t="s">
        <v>61</v>
      </c>
      <c r="C1717" s="227" t="s">
        <v>94</v>
      </c>
      <c r="D1717" s="229">
        <v>111</v>
      </c>
      <c r="E1717" s="231">
        <v>7.4033405799999999E-3</v>
      </c>
      <c r="F1717" s="231">
        <v>1.3008839800000001E-3</v>
      </c>
      <c r="G1717" s="231">
        <v>1.5242323500000001E-3</v>
      </c>
      <c r="H1717" s="231">
        <v>4.5782238100000004E-3</v>
      </c>
    </row>
    <row r="1718" spans="1:8">
      <c r="A1718" s="227" t="s">
        <v>145</v>
      </c>
      <c r="B1718" s="227" t="s">
        <v>62</v>
      </c>
      <c r="C1718" s="227" t="s">
        <v>94</v>
      </c>
      <c r="D1718" s="229">
        <v>368</v>
      </c>
      <c r="E1718" s="231">
        <v>7.6573190999999997E-3</v>
      </c>
      <c r="F1718" s="231">
        <v>1.2166614000000001E-3</v>
      </c>
      <c r="G1718" s="231">
        <v>1.6737744099999999E-3</v>
      </c>
      <c r="H1718" s="231">
        <v>4.7668828200000003E-3</v>
      </c>
    </row>
    <row r="1719" spans="1:8">
      <c r="A1719" s="227" t="s">
        <v>145</v>
      </c>
      <c r="B1719" s="227" t="s">
        <v>57</v>
      </c>
      <c r="C1719" s="227" t="s">
        <v>95</v>
      </c>
      <c r="D1719" s="229">
        <v>474</v>
      </c>
      <c r="E1719" s="231">
        <v>7.8258319199999999E-3</v>
      </c>
      <c r="F1719" s="231">
        <v>7.5695397000000002E-4</v>
      </c>
      <c r="G1719" s="231">
        <v>1.35228624E-3</v>
      </c>
      <c r="H1719" s="231">
        <v>5.71659122E-3</v>
      </c>
    </row>
    <row r="1720" spans="1:8">
      <c r="A1720" s="227" t="s">
        <v>145</v>
      </c>
      <c r="B1720" s="227" t="s">
        <v>59</v>
      </c>
      <c r="C1720" s="227" t="s">
        <v>95</v>
      </c>
      <c r="D1720" s="229">
        <v>161</v>
      </c>
      <c r="E1720" s="231">
        <v>6.7494821599999996E-3</v>
      </c>
      <c r="F1720" s="231">
        <v>6.5490543000000002E-4</v>
      </c>
      <c r="G1720" s="231">
        <v>1.1053597900000001E-3</v>
      </c>
      <c r="H1720" s="231">
        <v>4.9892164500000002E-3</v>
      </c>
    </row>
    <row r="1721" spans="1:8">
      <c r="A1721" s="227" t="s">
        <v>145</v>
      </c>
      <c r="B1721" s="227" t="s">
        <v>60</v>
      </c>
      <c r="C1721" s="227" t="s">
        <v>95</v>
      </c>
      <c r="D1721" s="229">
        <v>140</v>
      </c>
      <c r="E1721" s="231">
        <v>8.5124005399999994E-3</v>
      </c>
      <c r="F1721" s="231">
        <v>7.7786022E-4</v>
      </c>
      <c r="G1721" s="231">
        <v>1.1340109899999999E-3</v>
      </c>
      <c r="H1721" s="231">
        <v>6.6005288800000004E-3</v>
      </c>
    </row>
    <row r="1722" spans="1:8">
      <c r="A1722" s="227" t="s">
        <v>145</v>
      </c>
      <c r="B1722" s="227" t="s">
        <v>61</v>
      </c>
      <c r="C1722" s="227" t="s">
        <v>95</v>
      </c>
      <c r="D1722" s="229">
        <v>62</v>
      </c>
      <c r="E1722" s="231">
        <v>9.1035690400000004E-3</v>
      </c>
      <c r="F1722" s="231">
        <v>8.9923064000000004E-4</v>
      </c>
      <c r="G1722" s="231">
        <v>2.0738124100000001E-3</v>
      </c>
      <c r="H1722" s="231">
        <v>6.1305254500000003E-3</v>
      </c>
    </row>
    <row r="1723" spans="1:8">
      <c r="A1723" s="227" t="s">
        <v>145</v>
      </c>
      <c r="B1723" s="227" t="s">
        <v>62</v>
      </c>
      <c r="C1723" s="227" t="s">
        <v>95</v>
      </c>
      <c r="D1723" s="229">
        <v>111</v>
      </c>
      <c r="E1723" s="231">
        <v>7.8073904799999998E-3</v>
      </c>
      <c r="F1723" s="231">
        <v>7.9913222000000002E-4</v>
      </c>
      <c r="G1723" s="231">
        <v>1.5827283100000001E-3</v>
      </c>
      <c r="H1723" s="231">
        <v>5.42552946E-3</v>
      </c>
    </row>
    <row r="1724" spans="1:8">
      <c r="A1724" s="227" t="s">
        <v>145</v>
      </c>
      <c r="B1724" s="227" t="s">
        <v>57</v>
      </c>
      <c r="C1724" s="227" t="s">
        <v>96</v>
      </c>
      <c r="D1724" s="229">
        <v>1437</v>
      </c>
      <c r="E1724" s="231">
        <v>7.0178674900000003E-3</v>
      </c>
      <c r="F1724" s="231">
        <v>1.4043610199999999E-3</v>
      </c>
      <c r="G1724" s="231">
        <v>1.52365372E-3</v>
      </c>
      <c r="H1724" s="231">
        <v>4.0898522700000004E-3</v>
      </c>
    </row>
    <row r="1725" spans="1:8">
      <c r="A1725" s="227" t="s">
        <v>145</v>
      </c>
      <c r="B1725" s="227" t="s">
        <v>59</v>
      </c>
      <c r="C1725" s="227" t="s">
        <v>96</v>
      </c>
      <c r="D1725" s="229">
        <v>576</v>
      </c>
      <c r="E1725" s="231">
        <v>6.0942722100000004E-3</v>
      </c>
      <c r="F1725" s="231">
        <v>1.1858801899999999E-3</v>
      </c>
      <c r="G1725" s="231">
        <v>1.34084418E-3</v>
      </c>
      <c r="H1725" s="231">
        <v>3.5675473499999998E-3</v>
      </c>
    </row>
    <row r="1726" spans="1:8">
      <c r="A1726" s="227" t="s">
        <v>145</v>
      </c>
      <c r="B1726" s="227" t="s">
        <v>60</v>
      </c>
      <c r="C1726" s="227" t="s">
        <v>96</v>
      </c>
      <c r="D1726" s="229">
        <v>342</v>
      </c>
      <c r="E1726" s="231">
        <v>6.6685615800000002E-3</v>
      </c>
      <c r="F1726" s="231">
        <v>1.3593781499999999E-3</v>
      </c>
      <c r="G1726" s="231">
        <v>1.3489885499999999E-3</v>
      </c>
      <c r="H1726" s="231">
        <v>3.9601944200000003E-3</v>
      </c>
    </row>
    <row r="1727" spans="1:8">
      <c r="A1727" s="227" t="s">
        <v>145</v>
      </c>
      <c r="B1727" s="227" t="s">
        <v>61</v>
      </c>
      <c r="C1727" s="227" t="s">
        <v>96</v>
      </c>
      <c r="D1727" s="229">
        <v>162</v>
      </c>
      <c r="E1727" s="231">
        <v>9.2883371200000002E-3</v>
      </c>
      <c r="F1727" s="231">
        <v>1.88364462E-3</v>
      </c>
      <c r="G1727" s="231">
        <v>1.99817078E-3</v>
      </c>
      <c r="H1727" s="231">
        <v>5.40652124E-3</v>
      </c>
    </row>
    <row r="1728" spans="1:8">
      <c r="A1728" s="227" t="s">
        <v>145</v>
      </c>
      <c r="B1728" s="227" t="s">
        <v>62</v>
      </c>
      <c r="C1728" s="227" t="s">
        <v>96</v>
      </c>
      <c r="D1728" s="229">
        <v>357</v>
      </c>
      <c r="E1728" s="231">
        <v>7.8123700799999996E-3</v>
      </c>
      <c r="F1728" s="231">
        <v>1.5824707100000001E-3</v>
      </c>
      <c r="G1728" s="231">
        <v>1.7706061499999999E-3</v>
      </c>
      <c r="H1728" s="231">
        <v>4.4592927299999998E-3</v>
      </c>
    </row>
    <row r="1729" spans="1:8">
      <c r="A1729" s="227" t="s">
        <v>145</v>
      </c>
      <c r="B1729" s="227" t="s">
        <v>57</v>
      </c>
      <c r="C1729" s="227" t="s">
        <v>97</v>
      </c>
      <c r="D1729" s="229">
        <v>738</v>
      </c>
      <c r="E1729" s="231">
        <v>6.9644243799999997E-3</v>
      </c>
      <c r="F1729" s="231">
        <v>7.9299635000000003E-4</v>
      </c>
      <c r="G1729" s="231">
        <v>1.45467893E-3</v>
      </c>
      <c r="H1729" s="231">
        <v>4.7167486E-3</v>
      </c>
    </row>
    <row r="1730" spans="1:8">
      <c r="A1730" s="227" t="s">
        <v>145</v>
      </c>
      <c r="B1730" s="227" t="s">
        <v>59</v>
      </c>
      <c r="C1730" s="227" t="s">
        <v>97</v>
      </c>
      <c r="D1730" s="229">
        <v>282</v>
      </c>
      <c r="E1730" s="231">
        <v>6.4768023499999997E-3</v>
      </c>
      <c r="F1730" s="231">
        <v>6.3813347E-4</v>
      </c>
      <c r="G1730" s="231">
        <v>1.2768007E-3</v>
      </c>
      <c r="H1730" s="231">
        <v>4.5618676899999997E-3</v>
      </c>
    </row>
    <row r="1731" spans="1:8">
      <c r="A1731" s="227" t="s">
        <v>145</v>
      </c>
      <c r="B1731" s="227" t="s">
        <v>60</v>
      </c>
      <c r="C1731" s="227" t="s">
        <v>97</v>
      </c>
      <c r="D1731" s="229">
        <v>164</v>
      </c>
      <c r="E1731" s="231">
        <v>6.7968747400000001E-3</v>
      </c>
      <c r="F1731" s="231">
        <v>7.9508219000000002E-4</v>
      </c>
      <c r="G1731" s="231">
        <v>1.3208556399999999E-3</v>
      </c>
      <c r="H1731" s="231">
        <v>4.6809364000000003E-3</v>
      </c>
    </row>
    <row r="1732" spans="1:8">
      <c r="A1732" s="227" t="s">
        <v>145</v>
      </c>
      <c r="B1732" s="227" t="s">
        <v>61</v>
      </c>
      <c r="C1732" s="227" t="s">
        <v>97</v>
      </c>
      <c r="D1732" s="229">
        <v>89</v>
      </c>
      <c r="E1732" s="231">
        <v>7.1123333299999997E-3</v>
      </c>
      <c r="F1732" s="231">
        <v>9.5700663000000002E-4</v>
      </c>
      <c r="G1732" s="231">
        <v>1.7851381599999999E-3</v>
      </c>
      <c r="H1732" s="231">
        <v>4.3701880900000002E-3</v>
      </c>
    </row>
    <row r="1733" spans="1:8">
      <c r="A1733" s="227" t="s">
        <v>145</v>
      </c>
      <c r="B1733" s="227" t="s">
        <v>62</v>
      </c>
      <c r="C1733" s="227" t="s">
        <v>97</v>
      </c>
      <c r="D1733" s="229">
        <v>203</v>
      </c>
      <c r="E1733" s="231">
        <v>7.7123241599999998E-3</v>
      </c>
      <c r="F1733" s="231">
        <v>9.3453495999999995E-4</v>
      </c>
      <c r="G1733" s="231">
        <v>1.66501297E-3</v>
      </c>
      <c r="H1733" s="231">
        <v>5.1127757099999997E-3</v>
      </c>
    </row>
    <row r="1734" spans="1:8">
      <c r="A1734" s="227" t="s">
        <v>145</v>
      </c>
      <c r="B1734" s="227" t="s">
        <v>57</v>
      </c>
      <c r="C1734" s="227" t="s">
        <v>98</v>
      </c>
      <c r="D1734" s="229">
        <v>580</v>
      </c>
      <c r="E1734" s="231">
        <v>6.6513008399999999E-3</v>
      </c>
      <c r="F1734" s="231">
        <v>2.8581952000000002E-4</v>
      </c>
      <c r="G1734" s="231">
        <v>1.6193125000000001E-3</v>
      </c>
      <c r="H1734" s="231">
        <v>4.7345942599999998E-3</v>
      </c>
    </row>
    <row r="1735" spans="1:8">
      <c r="A1735" s="227" t="s">
        <v>145</v>
      </c>
      <c r="B1735" s="227" t="s">
        <v>59</v>
      </c>
      <c r="C1735" s="227" t="s">
        <v>98</v>
      </c>
      <c r="D1735" s="229">
        <v>248</v>
      </c>
      <c r="E1735" s="231">
        <v>6.3364319399999997E-3</v>
      </c>
      <c r="F1735" s="231">
        <v>3.2612728999999998E-4</v>
      </c>
      <c r="G1735" s="231">
        <v>1.56814678E-3</v>
      </c>
      <c r="H1735" s="231">
        <v>4.4303499599999997E-3</v>
      </c>
    </row>
    <row r="1736" spans="1:8">
      <c r="A1736" s="227" t="s">
        <v>145</v>
      </c>
      <c r="B1736" s="227" t="s">
        <v>60</v>
      </c>
      <c r="C1736" s="227" t="s">
        <v>98</v>
      </c>
      <c r="D1736" s="229">
        <v>141</v>
      </c>
      <c r="E1736" s="231">
        <v>6.6363768300000004E-3</v>
      </c>
      <c r="F1736" s="231">
        <v>3.0043316000000003E-4</v>
      </c>
      <c r="G1736" s="231">
        <v>1.5772751699999999E-3</v>
      </c>
      <c r="H1736" s="231">
        <v>4.74692977E-3</v>
      </c>
    </row>
    <row r="1737" spans="1:8">
      <c r="A1737" s="227" t="s">
        <v>145</v>
      </c>
      <c r="B1737" s="227" t="s">
        <v>61</v>
      </c>
      <c r="C1737" s="227" t="s">
        <v>98</v>
      </c>
      <c r="D1737" s="229">
        <v>26</v>
      </c>
      <c r="E1737" s="231">
        <v>7.4612710899999999E-3</v>
      </c>
      <c r="F1737" s="231">
        <v>2.5240362000000002E-4</v>
      </c>
      <c r="G1737" s="231">
        <v>2.15767435E-3</v>
      </c>
      <c r="H1737" s="231">
        <v>5.0413992999999999E-3</v>
      </c>
    </row>
    <row r="1738" spans="1:8">
      <c r="A1738" s="227" t="s">
        <v>145</v>
      </c>
      <c r="B1738" s="227" t="s">
        <v>62</v>
      </c>
      <c r="C1738" s="227" t="s">
        <v>98</v>
      </c>
      <c r="D1738" s="229">
        <v>165</v>
      </c>
      <c r="E1738" s="231">
        <v>7.0096799200000002E-3</v>
      </c>
      <c r="F1738" s="231">
        <v>2.1801323999999999E-4</v>
      </c>
      <c r="G1738" s="231">
        <v>1.6473061499999999E-3</v>
      </c>
      <c r="H1738" s="231">
        <v>5.1329963900000001E-3</v>
      </c>
    </row>
    <row r="1739" spans="1:8">
      <c r="A1739" s="227" t="s">
        <v>145</v>
      </c>
      <c r="B1739" s="227" t="s">
        <v>57</v>
      </c>
      <c r="C1739" s="227" t="s">
        <v>99</v>
      </c>
      <c r="D1739" s="229">
        <v>1975</v>
      </c>
      <c r="E1739" s="231">
        <v>6.0496012599999998E-3</v>
      </c>
      <c r="F1739" s="231">
        <v>1.14229348E-3</v>
      </c>
      <c r="G1739" s="231">
        <v>8.9319010000000001E-4</v>
      </c>
      <c r="H1739" s="231">
        <v>4.0141172000000003E-3</v>
      </c>
    </row>
    <row r="1740" spans="1:8">
      <c r="A1740" s="227" t="s">
        <v>145</v>
      </c>
      <c r="B1740" s="227" t="s">
        <v>59</v>
      </c>
      <c r="C1740" s="227" t="s">
        <v>99</v>
      </c>
      <c r="D1740" s="229">
        <v>684</v>
      </c>
      <c r="E1740" s="231">
        <v>5.4899688900000004E-3</v>
      </c>
      <c r="F1740" s="231">
        <v>1.0470811999999999E-3</v>
      </c>
      <c r="G1740" s="231">
        <v>7.7441361E-4</v>
      </c>
      <c r="H1740" s="231">
        <v>3.6684736E-3</v>
      </c>
    </row>
    <row r="1741" spans="1:8">
      <c r="A1741" s="227" t="s">
        <v>145</v>
      </c>
      <c r="B1741" s="227" t="s">
        <v>60</v>
      </c>
      <c r="C1741" s="227" t="s">
        <v>99</v>
      </c>
      <c r="D1741" s="229">
        <v>463</v>
      </c>
      <c r="E1741" s="231">
        <v>6.0305673100000002E-3</v>
      </c>
      <c r="F1741" s="231">
        <v>1.19850388E-3</v>
      </c>
      <c r="G1741" s="231">
        <v>8.3745778000000003E-4</v>
      </c>
      <c r="H1741" s="231">
        <v>3.9946051900000001E-3</v>
      </c>
    </row>
    <row r="1742" spans="1:8">
      <c r="A1742" s="227" t="s">
        <v>145</v>
      </c>
      <c r="B1742" s="227" t="s">
        <v>61</v>
      </c>
      <c r="C1742" s="227" t="s">
        <v>99</v>
      </c>
      <c r="D1742" s="229">
        <v>159</v>
      </c>
      <c r="E1742" s="231">
        <v>7.18546158E-3</v>
      </c>
      <c r="F1742" s="231">
        <v>1.3211184599999999E-3</v>
      </c>
      <c r="G1742" s="231">
        <v>1.1033948199999999E-3</v>
      </c>
      <c r="H1742" s="231">
        <v>4.7609478299999999E-3</v>
      </c>
    </row>
    <row r="1743" spans="1:8">
      <c r="A1743" s="227" t="s">
        <v>145</v>
      </c>
      <c r="B1743" s="227" t="s">
        <v>62</v>
      </c>
      <c r="C1743" s="227" t="s">
        <v>99</v>
      </c>
      <c r="D1743" s="229">
        <v>669</v>
      </c>
      <c r="E1743" s="231">
        <v>6.3649965699999998E-3</v>
      </c>
      <c r="F1743" s="231">
        <v>1.1582375899999999E-3</v>
      </c>
      <c r="G1743" s="231">
        <v>1.0032418799999999E-3</v>
      </c>
      <c r="H1743" s="231">
        <v>4.2035166100000002E-3</v>
      </c>
    </row>
    <row r="1744" spans="1:8">
      <c r="A1744" s="227" t="s">
        <v>145</v>
      </c>
      <c r="B1744" s="227" t="s">
        <v>57</v>
      </c>
      <c r="C1744" s="227" t="s">
        <v>100</v>
      </c>
      <c r="D1744" s="229">
        <v>1428</v>
      </c>
      <c r="E1744" s="231">
        <v>7.4142559700000003E-3</v>
      </c>
      <c r="F1744" s="231">
        <v>1.07938754E-3</v>
      </c>
      <c r="G1744" s="231">
        <v>1.14448765E-3</v>
      </c>
      <c r="H1744" s="231">
        <v>5.1903803200000001E-3</v>
      </c>
    </row>
    <row r="1745" spans="1:8">
      <c r="A1745" s="227" t="s">
        <v>145</v>
      </c>
      <c r="B1745" s="227" t="s">
        <v>59</v>
      </c>
      <c r="C1745" s="227" t="s">
        <v>100</v>
      </c>
      <c r="D1745" s="229">
        <v>597</v>
      </c>
      <c r="E1745" s="231">
        <v>6.5100965300000004E-3</v>
      </c>
      <c r="F1745" s="231">
        <v>8.9550739999999995E-4</v>
      </c>
      <c r="G1745" s="231">
        <v>1.02660269E-3</v>
      </c>
      <c r="H1745" s="231">
        <v>4.5879859899999997E-3</v>
      </c>
    </row>
    <row r="1746" spans="1:8">
      <c r="A1746" s="227" t="s">
        <v>145</v>
      </c>
      <c r="B1746" s="227" t="s">
        <v>60</v>
      </c>
      <c r="C1746" s="227" t="s">
        <v>100</v>
      </c>
      <c r="D1746" s="229">
        <v>405</v>
      </c>
      <c r="E1746" s="231">
        <v>7.8797151200000002E-3</v>
      </c>
      <c r="F1746" s="231">
        <v>1.1183696700000001E-3</v>
      </c>
      <c r="G1746" s="231">
        <v>1.1384599800000001E-3</v>
      </c>
      <c r="H1746" s="231">
        <v>5.6228850100000002E-3</v>
      </c>
    </row>
    <row r="1747" spans="1:8">
      <c r="A1747" s="227" t="s">
        <v>145</v>
      </c>
      <c r="B1747" s="227" t="s">
        <v>61</v>
      </c>
      <c r="C1747" s="227" t="s">
        <v>100</v>
      </c>
      <c r="D1747" s="229">
        <v>93</v>
      </c>
      <c r="E1747" s="231">
        <v>8.0433590199999998E-3</v>
      </c>
      <c r="F1747" s="231">
        <v>1.3646204600000001E-3</v>
      </c>
      <c r="G1747" s="231">
        <v>1.1780662500000001E-3</v>
      </c>
      <c r="H1747" s="231">
        <v>5.5006718199999997E-3</v>
      </c>
    </row>
    <row r="1748" spans="1:8">
      <c r="A1748" s="227" t="s">
        <v>145</v>
      </c>
      <c r="B1748" s="227" t="s">
        <v>62</v>
      </c>
      <c r="C1748" s="227" t="s">
        <v>100</v>
      </c>
      <c r="D1748" s="229">
        <v>333</v>
      </c>
      <c r="E1748" s="231">
        <v>8.2934320900000004E-3</v>
      </c>
      <c r="F1748" s="231">
        <v>1.2819761900000001E-3</v>
      </c>
      <c r="G1748" s="231">
        <v>1.3537840799999999E-3</v>
      </c>
      <c r="H1748" s="231">
        <v>5.6576713299999999E-3</v>
      </c>
    </row>
    <row r="1749" spans="1:8">
      <c r="A1749" s="227" t="s">
        <v>145</v>
      </c>
      <c r="B1749" s="227" t="s">
        <v>57</v>
      </c>
      <c r="C1749" s="227" t="s">
        <v>101</v>
      </c>
      <c r="D1749" s="229">
        <v>818</v>
      </c>
      <c r="E1749" s="231">
        <v>7.5572758499999997E-3</v>
      </c>
      <c r="F1749" s="231">
        <v>8.1063771999999995E-4</v>
      </c>
      <c r="G1749" s="231">
        <v>2.0254344200000001E-3</v>
      </c>
      <c r="H1749" s="231">
        <v>4.7212032400000001E-3</v>
      </c>
    </row>
    <row r="1750" spans="1:8">
      <c r="A1750" s="227" t="s">
        <v>145</v>
      </c>
      <c r="B1750" s="227" t="s">
        <v>59</v>
      </c>
      <c r="C1750" s="227" t="s">
        <v>101</v>
      </c>
      <c r="D1750" s="229">
        <v>294</v>
      </c>
      <c r="E1750" s="231">
        <v>7.0477447800000002E-3</v>
      </c>
      <c r="F1750" s="231">
        <v>7.8412358000000003E-4</v>
      </c>
      <c r="G1750" s="231">
        <v>1.9405468000000001E-3</v>
      </c>
      <c r="H1750" s="231">
        <v>4.32307391E-3</v>
      </c>
    </row>
    <row r="1751" spans="1:8">
      <c r="A1751" s="227" t="s">
        <v>145</v>
      </c>
      <c r="B1751" s="227" t="s">
        <v>60</v>
      </c>
      <c r="C1751" s="227" t="s">
        <v>101</v>
      </c>
      <c r="D1751" s="229">
        <v>184</v>
      </c>
      <c r="E1751" s="231">
        <v>6.9031800899999997E-3</v>
      </c>
      <c r="F1751" s="231">
        <v>7.2325359999999997E-4</v>
      </c>
      <c r="G1751" s="231">
        <v>1.8459387700000001E-3</v>
      </c>
      <c r="H1751" s="231">
        <v>4.3339872799999998E-3</v>
      </c>
    </row>
    <row r="1752" spans="1:8">
      <c r="A1752" s="227" t="s">
        <v>145</v>
      </c>
      <c r="B1752" s="227" t="s">
        <v>61</v>
      </c>
      <c r="C1752" s="227" t="s">
        <v>101</v>
      </c>
      <c r="D1752" s="229">
        <v>119</v>
      </c>
      <c r="E1752" s="231">
        <v>8.6527386300000002E-3</v>
      </c>
      <c r="F1752" s="231">
        <v>8.9042538000000003E-4</v>
      </c>
      <c r="G1752" s="231">
        <v>2.05182049E-3</v>
      </c>
      <c r="H1752" s="231">
        <v>5.7104922899999999E-3</v>
      </c>
    </row>
    <row r="1753" spans="1:8">
      <c r="A1753" s="227" t="s">
        <v>145</v>
      </c>
      <c r="B1753" s="227" t="s">
        <v>62</v>
      </c>
      <c r="C1753" s="227" t="s">
        <v>101</v>
      </c>
      <c r="D1753" s="229">
        <v>221</v>
      </c>
      <c r="E1753" s="231">
        <v>8.1898355199999991E-3</v>
      </c>
      <c r="F1753" s="231">
        <v>8.7570153000000005E-4</v>
      </c>
      <c r="G1753" s="231">
        <v>2.2735983E-3</v>
      </c>
      <c r="H1753" s="231">
        <v>5.0405351999999997E-3</v>
      </c>
    </row>
    <row r="1754" spans="1:8">
      <c r="A1754" s="227" t="s">
        <v>145</v>
      </c>
      <c r="B1754" s="227" t="s">
        <v>57</v>
      </c>
      <c r="C1754" s="227" t="s">
        <v>102</v>
      </c>
      <c r="D1754" s="229">
        <v>1320</v>
      </c>
      <c r="E1754" s="231">
        <v>6.3227498200000001E-3</v>
      </c>
      <c r="F1754" s="231">
        <v>9.944407000000001E-4</v>
      </c>
      <c r="G1754" s="231">
        <v>9.3702626000000003E-4</v>
      </c>
      <c r="H1754" s="231">
        <v>4.39128238E-3</v>
      </c>
    </row>
    <row r="1755" spans="1:8">
      <c r="A1755" s="227" t="s">
        <v>145</v>
      </c>
      <c r="B1755" s="227" t="s">
        <v>59</v>
      </c>
      <c r="C1755" s="227" t="s">
        <v>102</v>
      </c>
      <c r="D1755" s="229">
        <v>566</v>
      </c>
      <c r="E1755" s="231">
        <v>5.7219070699999998E-3</v>
      </c>
      <c r="F1755" s="231">
        <v>8.0801736000000004E-4</v>
      </c>
      <c r="G1755" s="231">
        <v>8.6562189000000003E-4</v>
      </c>
      <c r="H1755" s="231">
        <v>4.0482673299999999E-3</v>
      </c>
    </row>
    <row r="1756" spans="1:8">
      <c r="A1756" s="227" t="s">
        <v>145</v>
      </c>
      <c r="B1756" s="227" t="s">
        <v>60</v>
      </c>
      <c r="C1756" s="227" t="s">
        <v>102</v>
      </c>
      <c r="D1756" s="229">
        <v>320</v>
      </c>
      <c r="E1756" s="231">
        <v>6.0749057E-3</v>
      </c>
      <c r="F1756" s="231">
        <v>1.1065174200000001E-3</v>
      </c>
      <c r="G1756" s="231">
        <v>9.1192827999999997E-4</v>
      </c>
      <c r="H1756" s="231">
        <v>4.0564595399999997E-3</v>
      </c>
    </row>
    <row r="1757" spans="1:8">
      <c r="A1757" s="227" t="s">
        <v>145</v>
      </c>
      <c r="B1757" s="227" t="s">
        <v>61</v>
      </c>
      <c r="C1757" s="227" t="s">
        <v>102</v>
      </c>
      <c r="D1757" s="229">
        <v>84</v>
      </c>
      <c r="E1757" s="231">
        <v>7.5112982400000004E-3</v>
      </c>
      <c r="F1757" s="231">
        <v>1.2377367700000001E-3</v>
      </c>
      <c r="G1757" s="231">
        <v>1.13095209E-3</v>
      </c>
      <c r="H1757" s="231">
        <v>5.1426088799999999E-3</v>
      </c>
    </row>
    <row r="1758" spans="1:8">
      <c r="A1758" s="227" t="s">
        <v>145</v>
      </c>
      <c r="B1758" s="227" t="s">
        <v>62</v>
      </c>
      <c r="C1758" s="227" t="s">
        <v>102</v>
      </c>
      <c r="D1758" s="229">
        <v>350</v>
      </c>
      <c r="E1758" s="231">
        <v>7.2357471100000003E-3</v>
      </c>
      <c r="F1758" s="231">
        <v>1.13505268E-3</v>
      </c>
      <c r="G1758" s="231">
        <v>1.02890187E-3</v>
      </c>
      <c r="H1758" s="231">
        <v>5.0717920999999999E-3</v>
      </c>
    </row>
    <row r="1759" spans="1:8">
      <c r="A1759" s="227" t="s">
        <v>145</v>
      </c>
      <c r="B1759" s="227" t="s">
        <v>57</v>
      </c>
      <c r="C1759" s="227" t="s">
        <v>103</v>
      </c>
      <c r="D1759" s="229">
        <v>1657</v>
      </c>
      <c r="E1759" s="231">
        <v>4.7004079499999999E-3</v>
      </c>
      <c r="F1759" s="231">
        <v>8.1990800000000005E-4</v>
      </c>
      <c r="G1759" s="231">
        <v>5.8168605E-4</v>
      </c>
      <c r="H1759" s="231">
        <v>3.2988134299999998E-3</v>
      </c>
    </row>
    <row r="1760" spans="1:8">
      <c r="A1760" s="227" t="s">
        <v>145</v>
      </c>
      <c r="B1760" s="227" t="s">
        <v>59</v>
      </c>
      <c r="C1760" s="227" t="s">
        <v>103</v>
      </c>
      <c r="D1760" s="229">
        <v>628</v>
      </c>
      <c r="E1760" s="231">
        <v>4.2823703000000003E-3</v>
      </c>
      <c r="F1760" s="231">
        <v>7.2610703000000002E-4</v>
      </c>
      <c r="G1760" s="231">
        <v>4.9680030999999999E-4</v>
      </c>
      <c r="H1760" s="231">
        <v>3.05946248E-3</v>
      </c>
    </row>
    <row r="1761" spans="1:8">
      <c r="A1761" s="227" t="s">
        <v>145</v>
      </c>
      <c r="B1761" s="227" t="s">
        <v>60</v>
      </c>
      <c r="C1761" s="227" t="s">
        <v>103</v>
      </c>
      <c r="D1761" s="229">
        <v>352</v>
      </c>
      <c r="E1761" s="231">
        <v>4.7661508400000004E-3</v>
      </c>
      <c r="F1761" s="231">
        <v>9.3990006E-4</v>
      </c>
      <c r="G1761" s="231">
        <v>5.4608561999999999E-4</v>
      </c>
      <c r="H1761" s="231">
        <v>3.2801646799999998E-3</v>
      </c>
    </row>
    <row r="1762" spans="1:8">
      <c r="A1762" s="227" t="s">
        <v>145</v>
      </c>
      <c r="B1762" s="227" t="s">
        <v>61</v>
      </c>
      <c r="C1762" s="227" t="s">
        <v>103</v>
      </c>
      <c r="D1762" s="229">
        <v>106</v>
      </c>
      <c r="E1762" s="231">
        <v>6.4184789499999997E-3</v>
      </c>
      <c r="F1762" s="231">
        <v>1.1495455400000001E-3</v>
      </c>
      <c r="G1762" s="231">
        <v>6.0567322999999999E-4</v>
      </c>
      <c r="H1762" s="231">
        <v>4.6632597000000001E-3</v>
      </c>
    </row>
    <row r="1763" spans="1:8">
      <c r="A1763" s="227" t="s">
        <v>145</v>
      </c>
      <c r="B1763" s="227" t="s">
        <v>62</v>
      </c>
      <c r="C1763" s="227" t="s">
        <v>103</v>
      </c>
      <c r="D1763" s="229">
        <v>571</v>
      </c>
      <c r="E1763" s="231">
        <v>4.8007067599999996E-3</v>
      </c>
      <c r="F1763" s="231">
        <v>7.8790838999999999E-4</v>
      </c>
      <c r="G1763" s="231">
        <v>6.9253884999999999E-4</v>
      </c>
      <c r="H1763" s="231">
        <v>3.3202590600000001E-3</v>
      </c>
    </row>
    <row r="1764" spans="1:8">
      <c r="A1764" s="227" t="s">
        <v>145</v>
      </c>
      <c r="B1764" s="227" t="s">
        <v>57</v>
      </c>
      <c r="C1764" s="227" t="s">
        <v>104</v>
      </c>
      <c r="D1764" s="229">
        <v>609</v>
      </c>
      <c r="E1764" s="231">
        <v>7.0639479399999998E-3</v>
      </c>
      <c r="F1764" s="231">
        <v>8.5574003E-4</v>
      </c>
      <c r="G1764" s="231">
        <v>1.4709904399999999E-3</v>
      </c>
      <c r="H1764" s="231">
        <v>4.7372169400000004E-3</v>
      </c>
    </row>
    <row r="1765" spans="1:8">
      <c r="A1765" s="227" t="s">
        <v>145</v>
      </c>
      <c r="B1765" s="227" t="s">
        <v>59</v>
      </c>
      <c r="C1765" s="227" t="s">
        <v>104</v>
      </c>
      <c r="D1765" s="229">
        <v>157</v>
      </c>
      <c r="E1765" s="231">
        <v>6.0715231200000001E-3</v>
      </c>
      <c r="F1765" s="231">
        <v>7.4634321000000003E-4</v>
      </c>
      <c r="G1765" s="231">
        <v>1.2407847300000001E-3</v>
      </c>
      <c r="H1765" s="231">
        <v>4.0843946499999999E-3</v>
      </c>
    </row>
    <row r="1766" spans="1:8">
      <c r="A1766" s="227" t="s">
        <v>145</v>
      </c>
      <c r="B1766" s="227" t="s">
        <v>60</v>
      </c>
      <c r="C1766" s="227" t="s">
        <v>104</v>
      </c>
      <c r="D1766" s="229">
        <v>118</v>
      </c>
      <c r="E1766" s="231">
        <v>6.5226770999999998E-3</v>
      </c>
      <c r="F1766" s="231">
        <v>8.7040934999999995E-4</v>
      </c>
      <c r="G1766" s="231">
        <v>1.3097337400000001E-3</v>
      </c>
      <c r="H1766" s="231">
        <v>4.3425334699999998E-3</v>
      </c>
    </row>
    <row r="1767" spans="1:8">
      <c r="A1767" s="227" t="s">
        <v>145</v>
      </c>
      <c r="B1767" s="227" t="s">
        <v>61</v>
      </c>
      <c r="C1767" s="227" t="s">
        <v>104</v>
      </c>
      <c r="D1767" s="229">
        <v>99</v>
      </c>
      <c r="E1767" s="231">
        <v>7.0130702600000004E-3</v>
      </c>
      <c r="F1767" s="231">
        <v>9.3831811000000005E-4</v>
      </c>
      <c r="G1767" s="231">
        <v>1.6188503100000001E-3</v>
      </c>
      <c r="H1767" s="231">
        <v>4.4559013500000003E-3</v>
      </c>
    </row>
    <row r="1768" spans="1:8">
      <c r="A1768" s="227" t="s">
        <v>145</v>
      </c>
      <c r="B1768" s="227" t="s">
        <v>62</v>
      </c>
      <c r="C1768" s="227" t="s">
        <v>104</v>
      </c>
      <c r="D1768" s="229">
        <v>235</v>
      </c>
      <c r="E1768" s="231">
        <v>8.0201928299999999E-3</v>
      </c>
      <c r="F1768" s="231">
        <v>8.8667233999999997E-4</v>
      </c>
      <c r="G1768" s="231">
        <v>1.64346901E-3</v>
      </c>
      <c r="H1768" s="231">
        <v>5.4900509600000003E-3</v>
      </c>
    </row>
    <row r="1769" spans="1:8">
      <c r="A1769" s="227" t="s">
        <v>145</v>
      </c>
      <c r="B1769" s="227" t="s">
        <v>57</v>
      </c>
      <c r="C1769" s="227" t="s">
        <v>105</v>
      </c>
      <c r="D1769" s="229">
        <v>3824</v>
      </c>
      <c r="E1769" s="231">
        <v>4.7024728100000003E-3</v>
      </c>
      <c r="F1769" s="231">
        <v>9.4296294000000003E-4</v>
      </c>
      <c r="G1769" s="231">
        <v>7.8166743999999997E-4</v>
      </c>
      <c r="H1769" s="231">
        <v>2.9778419399999999E-3</v>
      </c>
    </row>
    <row r="1770" spans="1:8">
      <c r="A1770" s="227" t="s">
        <v>145</v>
      </c>
      <c r="B1770" s="227" t="s">
        <v>59</v>
      </c>
      <c r="C1770" s="227" t="s">
        <v>105</v>
      </c>
      <c r="D1770" s="229">
        <v>1813</v>
      </c>
      <c r="E1770" s="231">
        <v>4.44925131E-3</v>
      </c>
      <c r="F1770" s="231">
        <v>8.9722988999999995E-4</v>
      </c>
      <c r="G1770" s="231">
        <v>7.1136164000000003E-4</v>
      </c>
      <c r="H1770" s="231">
        <v>2.8406592999999998E-3</v>
      </c>
    </row>
    <row r="1771" spans="1:8">
      <c r="A1771" s="227" t="s">
        <v>145</v>
      </c>
      <c r="B1771" s="227" t="s">
        <v>60</v>
      </c>
      <c r="C1771" s="227" t="s">
        <v>105</v>
      </c>
      <c r="D1771" s="229">
        <v>833</v>
      </c>
      <c r="E1771" s="231">
        <v>4.7240560399999998E-3</v>
      </c>
      <c r="F1771" s="231">
        <v>1.0820020100000001E-3</v>
      </c>
      <c r="G1771" s="231">
        <v>7.4389453999999995E-4</v>
      </c>
      <c r="H1771" s="231">
        <v>2.8981590299999999E-3</v>
      </c>
    </row>
    <row r="1772" spans="1:8">
      <c r="A1772" s="227" t="s">
        <v>145</v>
      </c>
      <c r="B1772" s="227" t="s">
        <v>61</v>
      </c>
      <c r="C1772" s="227" t="s">
        <v>105</v>
      </c>
      <c r="D1772" s="229">
        <v>134</v>
      </c>
      <c r="E1772" s="231">
        <v>5.7345215999999996E-3</v>
      </c>
      <c r="F1772" s="231">
        <v>1.07751149E-3</v>
      </c>
      <c r="G1772" s="231">
        <v>8.2970538999999999E-4</v>
      </c>
      <c r="H1772" s="231">
        <v>3.8273041799999998E-3</v>
      </c>
    </row>
    <row r="1773" spans="1:8">
      <c r="A1773" s="227" t="s">
        <v>145</v>
      </c>
      <c r="B1773" s="227" t="s">
        <v>62</v>
      </c>
      <c r="C1773" s="227" t="s">
        <v>105</v>
      </c>
      <c r="D1773" s="229">
        <v>1044</v>
      </c>
      <c r="E1773" s="231">
        <v>4.9925276100000002E-3</v>
      </c>
      <c r="F1773" s="231">
        <v>8.9417458000000003E-4</v>
      </c>
      <c r="G1773" s="231">
        <v>9.2773273999999998E-4</v>
      </c>
      <c r="H1773" s="231">
        <v>3.1706197899999998E-3</v>
      </c>
    </row>
    <row r="1774" spans="1:8">
      <c r="A1774" s="227" t="s">
        <v>145</v>
      </c>
      <c r="B1774" s="227" t="s">
        <v>57</v>
      </c>
      <c r="C1774" s="227" t="s">
        <v>106</v>
      </c>
      <c r="D1774" s="229">
        <v>1031</v>
      </c>
      <c r="E1774" s="231">
        <v>6.42271278E-3</v>
      </c>
      <c r="F1774" s="231">
        <v>9.4229328000000005E-4</v>
      </c>
      <c r="G1774" s="231">
        <v>1.5833128800000001E-3</v>
      </c>
      <c r="H1774" s="231">
        <v>3.8971061299999999E-3</v>
      </c>
    </row>
    <row r="1775" spans="1:8">
      <c r="A1775" s="227" t="s">
        <v>145</v>
      </c>
      <c r="B1775" s="227" t="s">
        <v>59</v>
      </c>
      <c r="C1775" s="227" t="s">
        <v>106</v>
      </c>
      <c r="D1775" s="229">
        <v>502</v>
      </c>
      <c r="E1775" s="231">
        <v>5.7965588900000002E-3</v>
      </c>
      <c r="F1775" s="231">
        <v>7.4180104999999996E-4</v>
      </c>
      <c r="G1775" s="231">
        <v>1.52468804E-3</v>
      </c>
      <c r="H1775" s="231">
        <v>3.53006929E-3</v>
      </c>
    </row>
    <row r="1776" spans="1:8">
      <c r="A1776" s="227" t="s">
        <v>145</v>
      </c>
      <c r="B1776" s="227" t="s">
        <v>60</v>
      </c>
      <c r="C1776" s="227" t="s">
        <v>106</v>
      </c>
      <c r="D1776" s="229">
        <v>213</v>
      </c>
      <c r="E1776" s="231">
        <v>6.3385169400000003E-3</v>
      </c>
      <c r="F1776" s="231">
        <v>1.0559030699999999E-3</v>
      </c>
      <c r="G1776" s="231">
        <v>1.5382648300000001E-3</v>
      </c>
      <c r="H1776" s="231">
        <v>3.7443485600000001E-3</v>
      </c>
    </row>
    <row r="1777" spans="1:8">
      <c r="A1777" s="227" t="s">
        <v>145</v>
      </c>
      <c r="B1777" s="227" t="s">
        <v>61</v>
      </c>
      <c r="C1777" s="227" t="s">
        <v>106</v>
      </c>
      <c r="D1777" s="229">
        <v>73</v>
      </c>
      <c r="E1777" s="231">
        <v>8.2734015899999999E-3</v>
      </c>
      <c r="F1777" s="231">
        <v>1.42694038E-3</v>
      </c>
      <c r="G1777" s="231">
        <v>1.7877977899999999E-3</v>
      </c>
      <c r="H1777" s="231">
        <v>5.0586628800000002E-3</v>
      </c>
    </row>
    <row r="1778" spans="1:8">
      <c r="A1778" s="227" t="s">
        <v>145</v>
      </c>
      <c r="B1778" s="227" t="s">
        <v>62</v>
      </c>
      <c r="C1778" s="227" t="s">
        <v>106</v>
      </c>
      <c r="D1778" s="229">
        <v>243</v>
      </c>
      <c r="E1778" s="231">
        <v>7.23408184E-3</v>
      </c>
      <c r="F1778" s="231">
        <v>1.11130141E-3</v>
      </c>
      <c r="G1778" s="231">
        <v>1.6824795700000001E-3</v>
      </c>
      <c r="H1778" s="231">
        <v>4.4403004100000004E-3</v>
      </c>
    </row>
    <row r="1779" spans="1:8">
      <c r="A1779" s="227" t="s">
        <v>145</v>
      </c>
      <c r="B1779" s="227" t="s">
        <v>57</v>
      </c>
      <c r="C1779" s="227" t="s">
        <v>107</v>
      </c>
      <c r="D1779" s="229">
        <v>3326</v>
      </c>
      <c r="E1779" s="231">
        <v>5.9158340399999999E-3</v>
      </c>
      <c r="F1779" s="231">
        <v>1.14572174E-3</v>
      </c>
      <c r="G1779" s="231">
        <v>1.0887804899999999E-3</v>
      </c>
      <c r="H1779" s="231">
        <v>3.6813313299999999E-3</v>
      </c>
    </row>
    <row r="1780" spans="1:8">
      <c r="A1780" s="227" t="s">
        <v>145</v>
      </c>
      <c r="B1780" s="227" t="s">
        <v>59</v>
      </c>
      <c r="C1780" s="227" t="s">
        <v>107</v>
      </c>
      <c r="D1780" s="229">
        <v>1120</v>
      </c>
      <c r="E1780" s="231">
        <v>5.4879916600000002E-3</v>
      </c>
      <c r="F1780" s="231">
        <v>1.0641738700000001E-3</v>
      </c>
      <c r="G1780" s="231">
        <v>9.7992080000000007E-4</v>
      </c>
      <c r="H1780" s="231">
        <v>3.4438964899999999E-3</v>
      </c>
    </row>
    <row r="1781" spans="1:8">
      <c r="A1781" s="227" t="s">
        <v>145</v>
      </c>
      <c r="B1781" s="227" t="s">
        <v>60</v>
      </c>
      <c r="C1781" s="227" t="s">
        <v>107</v>
      </c>
      <c r="D1781" s="229">
        <v>735</v>
      </c>
      <c r="E1781" s="231">
        <v>5.7922963200000002E-3</v>
      </c>
      <c r="F1781" s="231">
        <v>1.1549033900000001E-3</v>
      </c>
      <c r="G1781" s="231">
        <v>1.0333204899999999E-3</v>
      </c>
      <c r="H1781" s="231">
        <v>3.6040719400000001E-3</v>
      </c>
    </row>
    <row r="1782" spans="1:8">
      <c r="A1782" s="227" t="s">
        <v>145</v>
      </c>
      <c r="B1782" s="227" t="s">
        <v>61</v>
      </c>
      <c r="C1782" s="227" t="s">
        <v>107</v>
      </c>
      <c r="D1782" s="229">
        <v>222</v>
      </c>
      <c r="E1782" s="231">
        <v>6.9587814299999998E-3</v>
      </c>
      <c r="F1782" s="231">
        <v>1.5069233800000001E-3</v>
      </c>
      <c r="G1782" s="231">
        <v>1.12049526E-3</v>
      </c>
      <c r="H1782" s="231">
        <v>4.3313623600000004E-3</v>
      </c>
    </row>
    <row r="1783" spans="1:8">
      <c r="A1783" s="227" t="s">
        <v>145</v>
      </c>
      <c r="B1783" s="227" t="s">
        <v>62</v>
      </c>
      <c r="C1783" s="227" t="s">
        <v>107</v>
      </c>
      <c r="D1783" s="229">
        <v>1249</v>
      </c>
      <c r="E1783" s="231">
        <v>6.1868103199999996E-3</v>
      </c>
      <c r="F1783" s="231">
        <v>1.14924323E-3</v>
      </c>
      <c r="G1783" s="231">
        <v>1.2133964E-3</v>
      </c>
      <c r="H1783" s="231">
        <v>3.82417021E-3</v>
      </c>
    </row>
    <row r="1784" spans="1:8">
      <c r="A1784" s="227" t="s">
        <v>146</v>
      </c>
      <c r="B1784" s="227" t="s">
        <v>57</v>
      </c>
      <c r="C1784" s="227" t="s">
        <v>58</v>
      </c>
      <c r="D1784" s="229">
        <v>68335</v>
      </c>
      <c r="E1784" s="231">
        <v>6.1366742699999997E-3</v>
      </c>
      <c r="F1784" s="231">
        <v>9.6457751999999997E-4</v>
      </c>
      <c r="G1784" s="231">
        <v>1.14031138E-3</v>
      </c>
      <c r="H1784" s="231">
        <v>4.0316812400000004E-3</v>
      </c>
    </row>
    <row r="1785" spans="1:8">
      <c r="A1785" s="227" t="s">
        <v>146</v>
      </c>
      <c r="B1785" s="227" t="s">
        <v>59</v>
      </c>
      <c r="C1785" s="227" t="s">
        <v>58</v>
      </c>
      <c r="D1785" s="229">
        <v>29704</v>
      </c>
      <c r="E1785" s="231">
        <v>5.4518164799999998E-3</v>
      </c>
      <c r="F1785" s="231">
        <v>8.5391074000000001E-4</v>
      </c>
      <c r="G1785" s="231">
        <v>9.9985457999999996E-4</v>
      </c>
      <c r="H1785" s="231">
        <v>3.59795639E-3</v>
      </c>
    </row>
    <row r="1786" spans="1:8">
      <c r="A1786" s="227" t="s">
        <v>146</v>
      </c>
      <c r="B1786" s="227" t="s">
        <v>60</v>
      </c>
      <c r="C1786" s="227" t="s">
        <v>58</v>
      </c>
      <c r="D1786" s="229">
        <v>14863</v>
      </c>
      <c r="E1786" s="231">
        <v>5.9508197200000001E-3</v>
      </c>
      <c r="F1786" s="231">
        <v>9.9039413000000004E-4</v>
      </c>
      <c r="G1786" s="231">
        <v>1.08202189E-3</v>
      </c>
      <c r="H1786" s="231">
        <v>3.87828564E-3</v>
      </c>
    </row>
    <row r="1787" spans="1:8">
      <c r="A1787" s="227" t="s">
        <v>146</v>
      </c>
      <c r="B1787" s="227" t="s">
        <v>61</v>
      </c>
      <c r="C1787" s="227" t="s">
        <v>58</v>
      </c>
      <c r="D1787" s="229">
        <v>6559</v>
      </c>
      <c r="E1787" s="231">
        <v>7.9612581099999993E-3</v>
      </c>
      <c r="F1787" s="231">
        <v>1.27809058E-3</v>
      </c>
      <c r="G1787" s="231">
        <v>1.4564343799999999E-3</v>
      </c>
      <c r="H1787" s="231">
        <v>5.2266603299999997E-3</v>
      </c>
    </row>
    <row r="1788" spans="1:8">
      <c r="A1788" s="227" t="s">
        <v>146</v>
      </c>
      <c r="B1788" s="227" t="s">
        <v>62</v>
      </c>
      <c r="C1788" s="227" t="s">
        <v>58</v>
      </c>
      <c r="D1788" s="229">
        <v>17209</v>
      </c>
      <c r="E1788" s="231">
        <v>6.7838894900000002E-3</v>
      </c>
      <c r="F1788" s="231">
        <v>1.01380767E-3</v>
      </c>
      <c r="G1788" s="231">
        <v>1.31260697E-3</v>
      </c>
      <c r="H1788" s="231">
        <v>4.4573546600000001E-3</v>
      </c>
    </row>
    <row r="1789" spans="1:8">
      <c r="A1789" s="227" t="s">
        <v>146</v>
      </c>
      <c r="B1789" s="227" t="s">
        <v>57</v>
      </c>
      <c r="C1789" s="227" t="s">
        <v>63</v>
      </c>
      <c r="D1789" s="229">
        <v>1329</v>
      </c>
      <c r="E1789" s="231">
        <v>6.4779541600000004E-3</v>
      </c>
      <c r="F1789" s="231">
        <v>1.2330523199999999E-3</v>
      </c>
      <c r="G1789" s="231">
        <v>1.2146679100000001E-3</v>
      </c>
      <c r="H1789" s="231">
        <v>4.0302334400000002E-3</v>
      </c>
    </row>
    <row r="1790" spans="1:8">
      <c r="A1790" s="227" t="s">
        <v>146</v>
      </c>
      <c r="B1790" s="227" t="s">
        <v>59</v>
      </c>
      <c r="C1790" s="227" t="s">
        <v>63</v>
      </c>
      <c r="D1790" s="229">
        <v>559</v>
      </c>
      <c r="E1790" s="231">
        <v>6.0678375000000001E-3</v>
      </c>
      <c r="F1790" s="231">
        <v>1.1352114500000001E-3</v>
      </c>
      <c r="G1790" s="231">
        <v>1.09187596E-3</v>
      </c>
      <c r="H1790" s="231">
        <v>3.8407496099999998E-3</v>
      </c>
    </row>
    <row r="1791" spans="1:8">
      <c r="A1791" s="227" t="s">
        <v>146</v>
      </c>
      <c r="B1791" s="227" t="s">
        <v>60</v>
      </c>
      <c r="C1791" s="227" t="s">
        <v>63</v>
      </c>
      <c r="D1791" s="229">
        <v>258</v>
      </c>
      <c r="E1791" s="231">
        <v>5.8885118100000002E-3</v>
      </c>
      <c r="F1791" s="231">
        <v>1.1549846800000001E-3</v>
      </c>
      <c r="G1791" s="231">
        <v>1.0780036399999999E-3</v>
      </c>
      <c r="H1791" s="231">
        <v>3.6555230199999999E-3</v>
      </c>
    </row>
    <row r="1792" spans="1:8">
      <c r="A1792" s="227" t="s">
        <v>146</v>
      </c>
      <c r="B1792" s="227" t="s">
        <v>61</v>
      </c>
      <c r="C1792" s="227" t="s">
        <v>63</v>
      </c>
      <c r="D1792" s="229">
        <v>145</v>
      </c>
      <c r="E1792" s="231">
        <v>7.8320559600000006E-3</v>
      </c>
      <c r="F1792" s="231">
        <v>1.6306670499999999E-3</v>
      </c>
      <c r="G1792" s="231">
        <v>1.53152912E-3</v>
      </c>
      <c r="H1792" s="231">
        <v>4.66985926E-3</v>
      </c>
    </row>
    <row r="1793" spans="1:8">
      <c r="A1793" s="227" t="s">
        <v>146</v>
      </c>
      <c r="B1793" s="227" t="s">
        <v>62</v>
      </c>
      <c r="C1793" s="227" t="s">
        <v>63</v>
      </c>
      <c r="D1793" s="229">
        <v>367</v>
      </c>
      <c r="E1793" s="231">
        <v>6.9820047700000004E-3</v>
      </c>
      <c r="F1793" s="231">
        <v>1.2798652999999999E-3</v>
      </c>
      <c r="G1793" s="231">
        <v>1.37258402E-3</v>
      </c>
      <c r="H1793" s="231">
        <v>4.3295549699999998E-3</v>
      </c>
    </row>
    <row r="1794" spans="1:8">
      <c r="A1794" s="227" t="s">
        <v>146</v>
      </c>
      <c r="B1794" s="227" t="s">
        <v>57</v>
      </c>
      <c r="C1794" s="227" t="s">
        <v>64</v>
      </c>
      <c r="D1794" s="229">
        <v>884</v>
      </c>
      <c r="E1794" s="231">
        <v>7.0471706700000001E-3</v>
      </c>
      <c r="F1794" s="231">
        <v>1.0674331500000001E-3</v>
      </c>
      <c r="G1794" s="231">
        <v>1.73740707E-3</v>
      </c>
      <c r="H1794" s="231">
        <v>4.24232997E-3</v>
      </c>
    </row>
    <row r="1795" spans="1:8">
      <c r="A1795" s="227" t="s">
        <v>146</v>
      </c>
      <c r="B1795" s="227" t="s">
        <v>59</v>
      </c>
      <c r="C1795" s="227" t="s">
        <v>64</v>
      </c>
      <c r="D1795" s="229">
        <v>392</v>
      </c>
      <c r="E1795" s="231">
        <v>6.2182596500000003E-3</v>
      </c>
      <c r="F1795" s="231">
        <v>8.9896873E-4</v>
      </c>
      <c r="G1795" s="231">
        <v>1.5423041799999999E-3</v>
      </c>
      <c r="H1795" s="231">
        <v>3.7769862599999998E-3</v>
      </c>
    </row>
    <row r="1796" spans="1:8">
      <c r="A1796" s="227" t="s">
        <v>146</v>
      </c>
      <c r="B1796" s="227" t="s">
        <v>60</v>
      </c>
      <c r="C1796" s="227" t="s">
        <v>64</v>
      </c>
      <c r="D1796" s="229">
        <v>160</v>
      </c>
      <c r="E1796" s="231">
        <v>7.0834054200000001E-3</v>
      </c>
      <c r="F1796" s="231">
        <v>1.33774571E-3</v>
      </c>
      <c r="G1796" s="231">
        <v>1.5672017399999999E-3</v>
      </c>
      <c r="H1796" s="231">
        <v>4.1784574899999998E-3</v>
      </c>
    </row>
    <row r="1797" spans="1:8">
      <c r="A1797" s="227" t="s">
        <v>146</v>
      </c>
      <c r="B1797" s="227" t="s">
        <v>61</v>
      </c>
      <c r="C1797" s="227" t="s">
        <v>64</v>
      </c>
      <c r="D1797" s="229">
        <v>102</v>
      </c>
      <c r="E1797" s="231">
        <v>8.5266882299999992E-3</v>
      </c>
      <c r="F1797" s="231">
        <v>1.37470472E-3</v>
      </c>
      <c r="G1797" s="231">
        <v>2.19737178E-3</v>
      </c>
      <c r="H1797" s="231">
        <v>4.9546112300000002E-3</v>
      </c>
    </row>
    <row r="1798" spans="1:8">
      <c r="A1798" s="227" t="s">
        <v>146</v>
      </c>
      <c r="B1798" s="227" t="s">
        <v>62</v>
      </c>
      <c r="C1798" s="227" t="s">
        <v>64</v>
      </c>
      <c r="D1798" s="229">
        <v>230</v>
      </c>
      <c r="E1798" s="231">
        <v>7.7785826899999999E-3</v>
      </c>
      <c r="F1798" s="231">
        <v>1.03024336E-3</v>
      </c>
      <c r="G1798" s="231">
        <v>1.9843496E-3</v>
      </c>
      <c r="H1798" s="231">
        <v>4.7639892900000003E-3</v>
      </c>
    </row>
    <row r="1799" spans="1:8">
      <c r="A1799" s="227" t="s">
        <v>146</v>
      </c>
      <c r="B1799" s="227" t="s">
        <v>57</v>
      </c>
      <c r="C1799" s="227" t="s">
        <v>65</v>
      </c>
      <c r="D1799" s="229">
        <v>877</v>
      </c>
      <c r="E1799" s="231">
        <v>5.9103000300000002E-3</v>
      </c>
      <c r="F1799" s="231">
        <v>8.5089876E-4</v>
      </c>
      <c r="G1799" s="231">
        <v>6.4449224E-4</v>
      </c>
      <c r="H1799" s="231">
        <v>4.41490854E-3</v>
      </c>
    </row>
    <row r="1800" spans="1:8">
      <c r="A1800" s="227" t="s">
        <v>146</v>
      </c>
      <c r="B1800" s="227" t="s">
        <v>59</v>
      </c>
      <c r="C1800" s="227" t="s">
        <v>65</v>
      </c>
      <c r="D1800" s="229">
        <v>396</v>
      </c>
      <c r="E1800" s="231">
        <v>5.4095057E-3</v>
      </c>
      <c r="F1800" s="231">
        <v>7.2431465999999996E-4</v>
      </c>
      <c r="G1800" s="231">
        <v>6.4203937E-4</v>
      </c>
      <c r="H1800" s="231">
        <v>4.0431511900000001E-3</v>
      </c>
    </row>
    <row r="1801" spans="1:8">
      <c r="A1801" s="227" t="s">
        <v>146</v>
      </c>
      <c r="B1801" s="227" t="s">
        <v>60</v>
      </c>
      <c r="C1801" s="227" t="s">
        <v>65</v>
      </c>
      <c r="D1801" s="229">
        <v>212</v>
      </c>
      <c r="E1801" s="231">
        <v>5.6190489400000003E-3</v>
      </c>
      <c r="F1801" s="231">
        <v>8.0674545999999999E-4</v>
      </c>
      <c r="G1801" s="231">
        <v>6.2030460999999996E-4</v>
      </c>
      <c r="H1801" s="231">
        <v>4.19199836E-3</v>
      </c>
    </row>
    <row r="1802" spans="1:8">
      <c r="A1802" s="227" t="s">
        <v>146</v>
      </c>
      <c r="B1802" s="227" t="s">
        <v>61</v>
      </c>
      <c r="C1802" s="227" t="s">
        <v>65</v>
      </c>
      <c r="D1802" s="229">
        <v>50</v>
      </c>
      <c r="E1802" s="231">
        <v>8.8275461199999999E-3</v>
      </c>
      <c r="F1802" s="231">
        <v>1.57847196E-3</v>
      </c>
      <c r="G1802" s="231">
        <v>6.4282385000000001E-4</v>
      </c>
      <c r="H1802" s="231">
        <v>6.6062497700000002E-3</v>
      </c>
    </row>
    <row r="1803" spans="1:8">
      <c r="A1803" s="227" t="s">
        <v>146</v>
      </c>
      <c r="B1803" s="227" t="s">
        <v>62</v>
      </c>
      <c r="C1803" s="227" t="s">
        <v>65</v>
      </c>
      <c r="D1803" s="229">
        <v>219</v>
      </c>
      <c r="E1803" s="231">
        <v>6.4317497200000002E-3</v>
      </c>
      <c r="F1803" s="231">
        <v>9.5641995000000002E-4</v>
      </c>
      <c r="G1803" s="231">
        <v>6.7272299999999996E-4</v>
      </c>
      <c r="H1803" s="231">
        <v>4.8026062899999998E-3</v>
      </c>
    </row>
    <row r="1804" spans="1:8">
      <c r="A1804" s="227" t="s">
        <v>146</v>
      </c>
      <c r="B1804" s="227" t="s">
        <v>57</v>
      </c>
      <c r="C1804" s="227" t="s">
        <v>66</v>
      </c>
      <c r="D1804" s="229">
        <v>964</v>
      </c>
      <c r="E1804" s="231">
        <v>6.7740507899999997E-3</v>
      </c>
      <c r="F1804" s="231">
        <v>8.2570907000000004E-4</v>
      </c>
      <c r="G1804" s="231">
        <v>8.9241609999999997E-4</v>
      </c>
      <c r="H1804" s="231">
        <v>5.0559251099999997E-3</v>
      </c>
    </row>
    <row r="1805" spans="1:8">
      <c r="A1805" s="227" t="s">
        <v>146</v>
      </c>
      <c r="B1805" s="227" t="s">
        <v>59</v>
      </c>
      <c r="C1805" s="227" t="s">
        <v>66</v>
      </c>
      <c r="D1805" s="229">
        <v>371</v>
      </c>
      <c r="E1805" s="231">
        <v>6.2333094000000004E-3</v>
      </c>
      <c r="F1805" s="231">
        <v>6.7959442999999996E-4</v>
      </c>
      <c r="G1805" s="231">
        <v>7.6725793E-4</v>
      </c>
      <c r="H1805" s="231">
        <v>4.7864565400000001E-3</v>
      </c>
    </row>
    <row r="1806" spans="1:8">
      <c r="A1806" s="227" t="s">
        <v>146</v>
      </c>
      <c r="B1806" s="227" t="s">
        <v>60</v>
      </c>
      <c r="C1806" s="227" t="s">
        <v>66</v>
      </c>
      <c r="D1806" s="229">
        <v>190</v>
      </c>
      <c r="E1806" s="231">
        <v>6.6913983999999996E-3</v>
      </c>
      <c r="F1806" s="231">
        <v>7.7741202000000003E-4</v>
      </c>
      <c r="G1806" s="231">
        <v>8.6470489999999998E-4</v>
      </c>
      <c r="H1806" s="231">
        <v>5.0492809400000003E-3</v>
      </c>
    </row>
    <row r="1807" spans="1:8">
      <c r="A1807" s="227" t="s">
        <v>146</v>
      </c>
      <c r="B1807" s="227" t="s">
        <v>61</v>
      </c>
      <c r="C1807" s="227" t="s">
        <v>66</v>
      </c>
      <c r="D1807" s="229">
        <v>135</v>
      </c>
      <c r="E1807" s="231">
        <v>7.6878427100000001E-3</v>
      </c>
      <c r="F1807" s="231">
        <v>1.0414949100000001E-3</v>
      </c>
      <c r="G1807" s="231">
        <v>1.1292006999999999E-3</v>
      </c>
      <c r="H1807" s="231">
        <v>5.5171465400000001E-3</v>
      </c>
    </row>
    <row r="1808" spans="1:8">
      <c r="A1808" s="227" t="s">
        <v>146</v>
      </c>
      <c r="B1808" s="227" t="s">
        <v>62</v>
      </c>
      <c r="C1808" s="227" t="s">
        <v>66</v>
      </c>
      <c r="D1808" s="229">
        <v>268</v>
      </c>
      <c r="E1808" s="231">
        <v>7.1209056500000003E-3</v>
      </c>
      <c r="F1808" s="231">
        <v>9.5352207999999995E-4</v>
      </c>
      <c r="G1808" s="231">
        <v>9.6604627000000003E-4</v>
      </c>
      <c r="H1808" s="231">
        <v>5.2013368200000002E-3</v>
      </c>
    </row>
    <row r="1809" spans="1:8">
      <c r="A1809" s="227" t="s">
        <v>146</v>
      </c>
      <c r="B1809" s="227" t="s">
        <v>57</v>
      </c>
      <c r="C1809" s="227" t="s">
        <v>67</v>
      </c>
      <c r="D1809" s="229">
        <v>857</v>
      </c>
      <c r="E1809" s="231">
        <v>7.4406978199999998E-3</v>
      </c>
      <c r="F1809" s="231">
        <v>7.4842503999999999E-4</v>
      </c>
      <c r="G1809" s="231">
        <v>1.41367095E-3</v>
      </c>
      <c r="H1809" s="231">
        <v>5.2786013700000002E-3</v>
      </c>
    </row>
    <row r="1810" spans="1:8">
      <c r="A1810" s="227" t="s">
        <v>146</v>
      </c>
      <c r="B1810" s="227" t="s">
        <v>59</v>
      </c>
      <c r="C1810" s="227" t="s">
        <v>67</v>
      </c>
      <c r="D1810" s="229">
        <v>275</v>
      </c>
      <c r="E1810" s="231">
        <v>6.6109425200000004E-3</v>
      </c>
      <c r="F1810" s="231">
        <v>6.9132972000000002E-4</v>
      </c>
      <c r="G1810" s="231">
        <v>1.33518495E-3</v>
      </c>
      <c r="H1810" s="231">
        <v>4.5844273799999996E-3</v>
      </c>
    </row>
    <row r="1811" spans="1:8">
      <c r="A1811" s="227" t="s">
        <v>146</v>
      </c>
      <c r="B1811" s="227" t="s">
        <v>60</v>
      </c>
      <c r="C1811" s="227" t="s">
        <v>67</v>
      </c>
      <c r="D1811" s="229">
        <v>209</v>
      </c>
      <c r="E1811" s="231">
        <v>7.0957932200000004E-3</v>
      </c>
      <c r="F1811" s="231">
        <v>7.4290024999999998E-4</v>
      </c>
      <c r="G1811" s="231">
        <v>1.26661327E-3</v>
      </c>
      <c r="H1811" s="231">
        <v>5.0862792399999999E-3</v>
      </c>
    </row>
    <row r="1812" spans="1:8">
      <c r="A1812" s="227" t="s">
        <v>146</v>
      </c>
      <c r="B1812" s="227" t="s">
        <v>61</v>
      </c>
      <c r="C1812" s="227" t="s">
        <v>67</v>
      </c>
      <c r="D1812" s="229">
        <v>102</v>
      </c>
      <c r="E1812" s="231">
        <v>9.1068670399999992E-3</v>
      </c>
      <c r="F1812" s="231">
        <v>7.8022853000000005E-4</v>
      </c>
      <c r="G1812" s="231">
        <v>1.59370438E-3</v>
      </c>
      <c r="H1812" s="231">
        <v>6.7329336599999999E-3</v>
      </c>
    </row>
    <row r="1813" spans="1:8">
      <c r="A1813" s="227" t="s">
        <v>146</v>
      </c>
      <c r="B1813" s="227" t="s">
        <v>62</v>
      </c>
      <c r="C1813" s="227" t="s">
        <v>67</v>
      </c>
      <c r="D1813" s="229">
        <v>271</v>
      </c>
      <c r="E1813" s="231">
        <v>7.9215779400000005E-3</v>
      </c>
      <c r="F1813" s="231">
        <v>7.9865359E-4</v>
      </c>
      <c r="G1813" s="231">
        <v>1.5389672499999999E-3</v>
      </c>
      <c r="H1813" s="231">
        <v>5.5839566600000001E-3</v>
      </c>
    </row>
    <row r="1814" spans="1:8">
      <c r="A1814" s="227" t="s">
        <v>146</v>
      </c>
      <c r="B1814" s="227" t="s">
        <v>57</v>
      </c>
      <c r="C1814" s="227" t="s">
        <v>68</v>
      </c>
      <c r="D1814" s="229">
        <v>1037</v>
      </c>
      <c r="E1814" s="231">
        <v>6.9055142399999997E-3</v>
      </c>
      <c r="F1814" s="231">
        <v>1.10130025E-3</v>
      </c>
      <c r="G1814" s="231">
        <v>1.26501147E-3</v>
      </c>
      <c r="H1814" s="231">
        <v>4.5392020599999998E-3</v>
      </c>
    </row>
    <row r="1815" spans="1:8">
      <c r="A1815" s="227" t="s">
        <v>146</v>
      </c>
      <c r="B1815" s="227" t="s">
        <v>59</v>
      </c>
      <c r="C1815" s="227" t="s">
        <v>68</v>
      </c>
      <c r="D1815" s="229">
        <v>419</v>
      </c>
      <c r="E1815" s="231">
        <v>6.1562746099999999E-3</v>
      </c>
      <c r="F1815" s="231">
        <v>8.5335982999999998E-4</v>
      </c>
      <c r="G1815" s="231">
        <v>1.09669162E-3</v>
      </c>
      <c r="H1815" s="231">
        <v>4.2062226899999998E-3</v>
      </c>
    </row>
    <row r="1816" spans="1:8">
      <c r="A1816" s="227" t="s">
        <v>146</v>
      </c>
      <c r="B1816" s="227" t="s">
        <v>60</v>
      </c>
      <c r="C1816" s="227" t="s">
        <v>68</v>
      </c>
      <c r="D1816" s="229">
        <v>230</v>
      </c>
      <c r="E1816" s="231">
        <v>6.5777976599999998E-3</v>
      </c>
      <c r="F1816" s="231">
        <v>1.15861488E-3</v>
      </c>
      <c r="G1816" s="231">
        <v>1.1120670199999999E-3</v>
      </c>
      <c r="H1816" s="231">
        <v>4.3071153099999999E-3</v>
      </c>
    </row>
    <row r="1817" spans="1:8">
      <c r="A1817" s="227" t="s">
        <v>146</v>
      </c>
      <c r="B1817" s="227" t="s">
        <v>61</v>
      </c>
      <c r="C1817" s="227" t="s">
        <v>68</v>
      </c>
      <c r="D1817" s="229">
        <v>112</v>
      </c>
      <c r="E1817" s="231">
        <v>8.6022236099999993E-3</v>
      </c>
      <c r="F1817" s="231">
        <v>1.3509628999999999E-3</v>
      </c>
      <c r="G1817" s="231">
        <v>1.94837111E-3</v>
      </c>
      <c r="H1817" s="231">
        <v>5.3028891300000002E-3</v>
      </c>
    </row>
    <row r="1818" spans="1:8">
      <c r="A1818" s="227" t="s">
        <v>146</v>
      </c>
      <c r="B1818" s="227" t="s">
        <v>62</v>
      </c>
      <c r="C1818" s="227" t="s">
        <v>68</v>
      </c>
      <c r="D1818" s="229">
        <v>276</v>
      </c>
      <c r="E1818" s="231">
        <v>7.6275242599999999E-3</v>
      </c>
      <c r="F1818" s="231">
        <v>1.3286279899999999E-3</v>
      </c>
      <c r="G1818" s="231">
        <v>1.37068885E-3</v>
      </c>
      <c r="H1818" s="231">
        <v>4.9282069599999997E-3</v>
      </c>
    </row>
    <row r="1819" spans="1:8">
      <c r="A1819" s="227" t="s">
        <v>146</v>
      </c>
      <c r="B1819" s="227" t="s">
        <v>57</v>
      </c>
      <c r="C1819" s="227" t="s">
        <v>69</v>
      </c>
      <c r="D1819" s="229">
        <v>538</v>
      </c>
      <c r="E1819" s="231">
        <v>4.5862158700000002E-3</v>
      </c>
      <c r="F1819" s="231">
        <v>7.6507185000000005E-4</v>
      </c>
      <c r="G1819" s="231">
        <v>5.9214917000000001E-4</v>
      </c>
      <c r="H1819" s="231">
        <v>3.2289943199999998E-3</v>
      </c>
    </row>
    <row r="1820" spans="1:8">
      <c r="A1820" s="227" t="s">
        <v>146</v>
      </c>
      <c r="B1820" s="227" t="s">
        <v>59</v>
      </c>
      <c r="C1820" s="227" t="s">
        <v>69</v>
      </c>
      <c r="D1820" s="229">
        <v>190</v>
      </c>
      <c r="E1820" s="231">
        <v>4.2470757899999998E-3</v>
      </c>
      <c r="F1820" s="231">
        <v>7.3300410999999998E-4</v>
      </c>
      <c r="G1820" s="231">
        <v>5.7407382999999997E-4</v>
      </c>
      <c r="H1820" s="231">
        <v>2.9399972899999999E-3</v>
      </c>
    </row>
    <row r="1821" spans="1:8">
      <c r="A1821" s="227" t="s">
        <v>146</v>
      </c>
      <c r="B1821" s="227" t="s">
        <v>60</v>
      </c>
      <c r="C1821" s="227" t="s">
        <v>69</v>
      </c>
      <c r="D1821" s="229">
        <v>140</v>
      </c>
      <c r="E1821" s="231">
        <v>4.5861439499999997E-3</v>
      </c>
      <c r="F1821" s="231">
        <v>7.5157049999999997E-4</v>
      </c>
      <c r="G1821" s="231">
        <v>5.4778411000000005E-4</v>
      </c>
      <c r="H1821" s="231">
        <v>3.2867887700000001E-3</v>
      </c>
    </row>
    <row r="1822" spans="1:8">
      <c r="A1822" s="227" t="s">
        <v>146</v>
      </c>
      <c r="B1822" s="227" t="s">
        <v>61</v>
      </c>
      <c r="C1822" s="227" t="s">
        <v>69</v>
      </c>
      <c r="D1822" s="229">
        <v>42</v>
      </c>
      <c r="E1822" s="231">
        <v>4.9032735799999999E-3</v>
      </c>
      <c r="F1822" s="231">
        <v>9.2537448999999996E-4</v>
      </c>
      <c r="G1822" s="231">
        <v>5.5197283999999997E-4</v>
      </c>
      <c r="H1822" s="231">
        <v>3.4259257E-3</v>
      </c>
    </row>
    <row r="1823" spans="1:8">
      <c r="A1823" s="227" t="s">
        <v>146</v>
      </c>
      <c r="B1823" s="227" t="s">
        <v>62</v>
      </c>
      <c r="C1823" s="227" t="s">
        <v>69</v>
      </c>
      <c r="D1823" s="229">
        <v>166</v>
      </c>
      <c r="E1823" s="231">
        <v>4.8942294899999997E-3</v>
      </c>
      <c r="F1823" s="231">
        <v>7.7260404999999999E-4</v>
      </c>
      <c r="G1823" s="231">
        <v>6.6041921000000001E-4</v>
      </c>
      <c r="H1823" s="231">
        <v>3.4612057199999999E-3</v>
      </c>
    </row>
    <row r="1824" spans="1:8">
      <c r="A1824" s="227" t="s">
        <v>146</v>
      </c>
      <c r="B1824" s="227" t="s">
        <v>57</v>
      </c>
      <c r="C1824" s="227" t="s">
        <v>70</v>
      </c>
      <c r="D1824" s="229">
        <v>750</v>
      </c>
      <c r="E1824" s="231">
        <v>8.5148608800000008E-3</v>
      </c>
      <c r="F1824" s="231">
        <v>1.2955707400000001E-3</v>
      </c>
      <c r="G1824" s="231">
        <v>2.1391509799999998E-3</v>
      </c>
      <c r="H1824" s="231">
        <v>5.0801386499999997E-3</v>
      </c>
    </row>
    <row r="1825" spans="1:8">
      <c r="A1825" s="227" t="s">
        <v>146</v>
      </c>
      <c r="B1825" s="227" t="s">
        <v>59</v>
      </c>
      <c r="C1825" s="227" t="s">
        <v>70</v>
      </c>
      <c r="D1825" s="229">
        <v>305</v>
      </c>
      <c r="E1825" s="231">
        <v>8.0014038400000008E-3</v>
      </c>
      <c r="F1825" s="231">
        <v>1.1707268299999999E-3</v>
      </c>
      <c r="G1825" s="231">
        <v>2.0032632499999998E-3</v>
      </c>
      <c r="H1825" s="231">
        <v>4.82741321E-3</v>
      </c>
    </row>
    <row r="1826" spans="1:8">
      <c r="A1826" s="227" t="s">
        <v>146</v>
      </c>
      <c r="B1826" s="227" t="s">
        <v>60</v>
      </c>
      <c r="C1826" s="227" t="s">
        <v>70</v>
      </c>
      <c r="D1826" s="229">
        <v>165</v>
      </c>
      <c r="E1826" s="231">
        <v>8.2481759799999995E-3</v>
      </c>
      <c r="F1826" s="231">
        <v>1.2516131199999999E-3</v>
      </c>
      <c r="G1826" s="231">
        <v>1.9978252299999999E-3</v>
      </c>
      <c r="H1826" s="231">
        <v>4.99873713E-3</v>
      </c>
    </row>
    <row r="1827" spans="1:8">
      <c r="A1827" s="227" t="s">
        <v>146</v>
      </c>
      <c r="B1827" s="227" t="s">
        <v>61</v>
      </c>
      <c r="C1827" s="227" t="s">
        <v>70</v>
      </c>
      <c r="D1827" s="229">
        <v>76</v>
      </c>
      <c r="E1827" s="231">
        <v>9.7636449799999997E-3</v>
      </c>
      <c r="F1827" s="231">
        <v>1.5941761499999999E-3</v>
      </c>
      <c r="G1827" s="231">
        <v>2.14013739E-3</v>
      </c>
      <c r="H1827" s="231">
        <v>6.0293308900000002E-3</v>
      </c>
    </row>
    <row r="1828" spans="1:8">
      <c r="A1828" s="227" t="s">
        <v>146</v>
      </c>
      <c r="B1828" s="227" t="s">
        <v>62</v>
      </c>
      <c r="C1828" s="227" t="s">
        <v>70</v>
      </c>
      <c r="D1828" s="229">
        <v>204</v>
      </c>
      <c r="E1828" s="231">
        <v>9.0329972200000001E-3</v>
      </c>
      <c r="F1828" s="231">
        <v>1.40653342E-3</v>
      </c>
      <c r="G1828" s="231">
        <v>2.4562565799999998E-3</v>
      </c>
      <c r="H1828" s="231">
        <v>5.1702067599999997E-3</v>
      </c>
    </row>
    <row r="1829" spans="1:8">
      <c r="A1829" s="227" t="s">
        <v>146</v>
      </c>
      <c r="B1829" s="227" t="s">
        <v>57</v>
      </c>
      <c r="C1829" s="227" t="s">
        <v>71</v>
      </c>
      <c r="D1829" s="229">
        <v>638</v>
      </c>
      <c r="E1829" s="231">
        <v>7.8477480900000004E-3</v>
      </c>
      <c r="F1829" s="231">
        <v>1.2087467100000001E-3</v>
      </c>
      <c r="G1829" s="231">
        <v>1.6383843199999999E-3</v>
      </c>
      <c r="H1829" s="231">
        <v>5.0006165499999998E-3</v>
      </c>
    </row>
    <row r="1830" spans="1:8">
      <c r="A1830" s="227" t="s">
        <v>146</v>
      </c>
      <c r="B1830" s="227" t="s">
        <v>59</v>
      </c>
      <c r="C1830" s="227" t="s">
        <v>71</v>
      </c>
      <c r="D1830" s="229">
        <v>258</v>
      </c>
      <c r="E1830" s="231">
        <v>6.6532082099999999E-3</v>
      </c>
      <c r="F1830" s="231">
        <v>8.9003707000000004E-4</v>
      </c>
      <c r="G1830" s="231">
        <v>1.52454755E-3</v>
      </c>
      <c r="H1830" s="231">
        <v>4.2386230700000001E-3</v>
      </c>
    </row>
    <row r="1831" spans="1:8">
      <c r="A1831" s="227" t="s">
        <v>146</v>
      </c>
      <c r="B1831" s="227" t="s">
        <v>60</v>
      </c>
      <c r="C1831" s="227" t="s">
        <v>71</v>
      </c>
      <c r="D1831" s="229">
        <v>138</v>
      </c>
      <c r="E1831" s="231">
        <v>7.4592389199999998E-3</v>
      </c>
      <c r="F1831" s="231">
        <v>1.1992583400000001E-3</v>
      </c>
      <c r="G1831" s="231">
        <v>1.4697394199999999E-3</v>
      </c>
      <c r="H1831" s="231">
        <v>4.7902406200000004E-3</v>
      </c>
    </row>
    <row r="1832" spans="1:8">
      <c r="A1832" s="227" t="s">
        <v>146</v>
      </c>
      <c r="B1832" s="227" t="s">
        <v>61</v>
      </c>
      <c r="C1832" s="227" t="s">
        <v>71</v>
      </c>
      <c r="D1832" s="229">
        <v>67</v>
      </c>
      <c r="E1832" s="231">
        <v>9.8497095500000003E-3</v>
      </c>
      <c r="F1832" s="231">
        <v>1.8402775599999999E-3</v>
      </c>
      <c r="G1832" s="231">
        <v>1.78638038E-3</v>
      </c>
      <c r="H1832" s="231">
        <v>6.2230511399999997E-3</v>
      </c>
    </row>
    <row r="1833" spans="1:8">
      <c r="A1833" s="227" t="s">
        <v>146</v>
      </c>
      <c r="B1833" s="227" t="s">
        <v>62</v>
      </c>
      <c r="C1833" s="227" t="s">
        <v>71</v>
      </c>
      <c r="D1833" s="229">
        <v>175</v>
      </c>
      <c r="E1833" s="231">
        <v>9.1487431499999994E-3</v>
      </c>
      <c r="F1833" s="231">
        <v>1.4443119399999999E-3</v>
      </c>
      <c r="G1833" s="231">
        <v>1.8825394400000001E-3</v>
      </c>
      <c r="H1833" s="231">
        <v>5.8218912799999998E-3</v>
      </c>
    </row>
    <row r="1834" spans="1:8">
      <c r="A1834" s="227" t="s">
        <v>146</v>
      </c>
      <c r="B1834" s="227" t="s">
        <v>57</v>
      </c>
      <c r="C1834" s="227" t="s">
        <v>72</v>
      </c>
      <c r="D1834" s="229">
        <v>1091</v>
      </c>
      <c r="E1834" s="231">
        <v>7.2334035399999998E-3</v>
      </c>
      <c r="F1834" s="231">
        <v>1.24643525E-3</v>
      </c>
      <c r="G1834" s="231">
        <v>1.5895413E-3</v>
      </c>
      <c r="H1834" s="231">
        <v>4.39742651E-3</v>
      </c>
    </row>
    <row r="1835" spans="1:8">
      <c r="A1835" s="227" t="s">
        <v>146</v>
      </c>
      <c r="B1835" s="227" t="s">
        <v>59</v>
      </c>
      <c r="C1835" s="227" t="s">
        <v>72</v>
      </c>
      <c r="D1835" s="229">
        <v>461</v>
      </c>
      <c r="E1835" s="231">
        <v>6.6115828700000004E-3</v>
      </c>
      <c r="F1835" s="231">
        <v>1.04269579E-3</v>
      </c>
      <c r="G1835" s="231">
        <v>1.4852974200000001E-3</v>
      </c>
      <c r="H1835" s="231">
        <v>4.0835891699999996E-3</v>
      </c>
    </row>
    <row r="1836" spans="1:8">
      <c r="A1836" s="227" t="s">
        <v>146</v>
      </c>
      <c r="B1836" s="227" t="s">
        <v>60</v>
      </c>
      <c r="C1836" s="227" t="s">
        <v>72</v>
      </c>
      <c r="D1836" s="229">
        <v>244</v>
      </c>
      <c r="E1836" s="231">
        <v>6.96436677E-3</v>
      </c>
      <c r="F1836" s="231">
        <v>1.23377709E-3</v>
      </c>
      <c r="G1836" s="231">
        <v>1.5603652E-3</v>
      </c>
      <c r="H1836" s="231">
        <v>4.17022403E-3</v>
      </c>
    </row>
    <row r="1837" spans="1:8">
      <c r="A1837" s="227" t="s">
        <v>146</v>
      </c>
      <c r="B1837" s="227" t="s">
        <v>61</v>
      </c>
      <c r="C1837" s="227" t="s">
        <v>72</v>
      </c>
      <c r="D1837" s="229">
        <v>113</v>
      </c>
      <c r="E1837" s="231">
        <v>9.2882454600000004E-3</v>
      </c>
      <c r="F1837" s="231">
        <v>1.81200814E-3</v>
      </c>
      <c r="G1837" s="231">
        <v>1.69985226E-3</v>
      </c>
      <c r="H1837" s="231">
        <v>5.7763845400000003E-3</v>
      </c>
    </row>
    <row r="1838" spans="1:8">
      <c r="A1838" s="227" t="s">
        <v>146</v>
      </c>
      <c r="B1838" s="227" t="s">
        <v>62</v>
      </c>
      <c r="C1838" s="227" t="s">
        <v>72</v>
      </c>
      <c r="D1838" s="229">
        <v>273</v>
      </c>
      <c r="E1838" s="231">
        <v>7.6733565199999998E-3</v>
      </c>
      <c r="F1838" s="231">
        <v>1.3676907300000001E-3</v>
      </c>
      <c r="G1838" s="231">
        <v>1.7459891100000001E-3</v>
      </c>
      <c r="H1838" s="231">
        <v>4.5596762000000004E-3</v>
      </c>
    </row>
    <row r="1839" spans="1:8">
      <c r="A1839" s="227" t="s">
        <v>146</v>
      </c>
      <c r="B1839" s="227" t="s">
        <v>57</v>
      </c>
      <c r="C1839" s="227" t="s">
        <v>73</v>
      </c>
      <c r="D1839" s="229">
        <v>2206</v>
      </c>
      <c r="E1839" s="231">
        <v>6.9712335199999999E-3</v>
      </c>
      <c r="F1839" s="231">
        <v>7.1562486000000002E-4</v>
      </c>
      <c r="G1839" s="231">
        <v>1.8745118300000001E-3</v>
      </c>
      <c r="H1839" s="231">
        <v>4.3810963499999996E-3</v>
      </c>
    </row>
    <row r="1840" spans="1:8">
      <c r="A1840" s="227" t="s">
        <v>146</v>
      </c>
      <c r="B1840" s="227" t="s">
        <v>59</v>
      </c>
      <c r="C1840" s="227" t="s">
        <v>73</v>
      </c>
      <c r="D1840" s="229">
        <v>978</v>
      </c>
      <c r="E1840" s="231">
        <v>6.2622365700000003E-3</v>
      </c>
      <c r="F1840" s="231">
        <v>6.4659760000000004E-4</v>
      </c>
      <c r="G1840" s="231">
        <v>1.7063236E-3</v>
      </c>
      <c r="H1840" s="231">
        <v>3.9093148799999996E-3</v>
      </c>
    </row>
    <row r="1841" spans="1:8">
      <c r="A1841" s="227" t="s">
        <v>146</v>
      </c>
      <c r="B1841" s="227" t="s">
        <v>60</v>
      </c>
      <c r="C1841" s="227" t="s">
        <v>73</v>
      </c>
      <c r="D1841" s="229">
        <v>469</v>
      </c>
      <c r="E1841" s="231">
        <v>6.7452664799999996E-3</v>
      </c>
      <c r="F1841" s="231">
        <v>7.0310624999999998E-4</v>
      </c>
      <c r="G1841" s="231">
        <v>1.8527400399999999E-3</v>
      </c>
      <c r="H1841" s="231">
        <v>4.1894197200000004E-3</v>
      </c>
    </row>
    <row r="1842" spans="1:8">
      <c r="A1842" s="227" t="s">
        <v>146</v>
      </c>
      <c r="B1842" s="227" t="s">
        <v>61</v>
      </c>
      <c r="C1842" s="227" t="s">
        <v>73</v>
      </c>
      <c r="D1842" s="229">
        <v>128</v>
      </c>
      <c r="E1842" s="231">
        <v>8.5878722899999996E-3</v>
      </c>
      <c r="F1842" s="231">
        <v>9.5666931000000001E-4</v>
      </c>
      <c r="G1842" s="231">
        <v>2.20883948E-3</v>
      </c>
      <c r="H1842" s="231">
        <v>5.4223630300000002E-3</v>
      </c>
    </row>
    <row r="1843" spans="1:8">
      <c r="A1843" s="227" t="s">
        <v>146</v>
      </c>
      <c r="B1843" s="227" t="s">
        <v>62</v>
      </c>
      <c r="C1843" s="227" t="s">
        <v>73</v>
      </c>
      <c r="D1843" s="229">
        <v>631</v>
      </c>
      <c r="E1843" s="231">
        <v>7.9101365300000004E-3</v>
      </c>
      <c r="F1843" s="231">
        <v>7.8301979000000002E-4</v>
      </c>
      <c r="G1843" s="231">
        <v>2.0835532000000002E-3</v>
      </c>
      <c r="H1843" s="231">
        <v>5.0435630299999999E-3</v>
      </c>
    </row>
    <row r="1844" spans="1:8">
      <c r="A1844" s="227" t="s">
        <v>146</v>
      </c>
      <c r="B1844" s="227" t="s">
        <v>57</v>
      </c>
      <c r="C1844" s="227" t="s">
        <v>74</v>
      </c>
      <c r="D1844" s="229">
        <v>1814</v>
      </c>
      <c r="E1844" s="231">
        <v>6.9330615400000004E-3</v>
      </c>
      <c r="F1844" s="231">
        <v>8.0425115999999998E-4</v>
      </c>
      <c r="G1844" s="231">
        <v>1.59969758E-3</v>
      </c>
      <c r="H1844" s="231">
        <v>4.5291123199999997E-3</v>
      </c>
    </row>
    <row r="1845" spans="1:8">
      <c r="A1845" s="227" t="s">
        <v>146</v>
      </c>
      <c r="B1845" s="227" t="s">
        <v>59</v>
      </c>
      <c r="C1845" s="227" t="s">
        <v>74</v>
      </c>
      <c r="D1845" s="229">
        <v>791</v>
      </c>
      <c r="E1845" s="231">
        <v>6.1858668100000002E-3</v>
      </c>
      <c r="F1845" s="231">
        <v>7.1446105999999998E-4</v>
      </c>
      <c r="G1845" s="231">
        <v>1.4655613999999999E-3</v>
      </c>
      <c r="H1845" s="231">
        <v>4.0058438700000002E-3</v>
      </c>
    </row>
    <row r="1846" spans="1:8">
      <c r="A1846" s="227" t="s">
        <v>146</v>
      </c>
      <c r="B1846" s="227" t="s">
        <v>60</v>
      </c>
      <c r="C1846" s="227" t="s">
        <v>74</v>
      </c>
      <c r="D1846" s="229">
        <v>398</v>
      </c>
      <c r="E1846" s="231">
        <v>6.5534266000000004E-3</v>
      </c>
      <c r="F1846" s="231">
        <v>8.3039596999999997E-4</v>
      </c>
      <c r="G1846" s="231">
        <v>1.4608921999999999E-3</v>
      </c>
      <c r="H1846" s="231">
        <v>4.2621379900000004E-3</v>
      </c>
    </row>
    <row r="1847" spans="1:8">
      <c r="A1847" s="227" t="s">
        <v>146</v>
      </c>
      <c r="B1847" s="227" t="s">
        <v>61</v>
      </c>
      <c r="C1847" s="227" t="s">
        <v>74</v>
      </c>
      <c r="D1847" s="229">
        <v>231</v>
      </c>
      <c r="E1847" s="231">
        <v>8.8286132799999997E-3</v>
      </c>
      <c r="F1847" s="231">
        <v>9.6235145000000001E-4</v>
      </c>
      <c r="G1847" s="231">
        <v>1.9077679199999999E-3</v>
      </c>
      <c r="H1847" s="231">
        <v>5.9584934299999996E-3</v>
      </c>
    </row>
    <row r="1848" spans="1:8">
      <c r="A1848" s="227" t="s">
        <v>146</v>
      </c>
      <c r="B1848" s="227" t="s">
        <v>62</v>
      </c>
      <c r="C1848" s="227" t="s">
        <v>74</v>
      </c>
      <c r="D1848" s="229">
        <v>394</v>
      </c>
      <c r="E1848" s="231">
        <v>7.7052780000000003E-3</v>
      </c>
      <c r="F1848" s="231">
        <v>8.6541148999999995E-4</v>
      </c>
      <c r="G1848" s="231">
        <v>1.8285859500000001E-3</v>
      </c>
      <c r="H1848" s="231">
        <v>5.0112800799999996E-3</v>
      </c>
    </row>
    <row r="1849" spans="1:8">
      <c r="A1849" s="227" t="s">
        <v>146</v>
      </c>
      <c r="B1849" s="227" t="s">
        <v>57</v>
      </c>
      <c r="C1849" s="227" t="s">
        <v>75</v>
      </c>
      <c r="D1849" s="229">
        <v>932</v>
      </c>
      <c r="E1849" s="231">
        <v>5.9267701499999999E-3</v>
      </c>
      <c r="F1849" s="231">
        <v>5.9596523999999997E-4</v>
      </c>
      <c r="G1849" s="231">
        <v>1.25329066E-3</v>
      </c>
      <c r="H1849" s="231">
        <v>4.07751377E-3</v>
      </c>
    </row>
    <row r="1850" spans="1:8">
      <c r="A1850" s="227" t="s">
        <v>146</v>
      </c>
      <c r="B1850" s="227" t="s">
        <v>59</v>
      </c>
      <c r="C1850" s="227" t="s">
        <v>75</v>
      </c>
      <c r="D1850" s="229">
        <v>297</v>
      </c>
      <c r="E1850" s="231">
        <v>5.24095095E-3</v>
      </c>
      <c r="F1850" s="231">
        <v>4.7983672999999999E-4</v>
      </c>
      <c r="G1850" s="231">
        <v>1.0411208400000001E-3</v>
      </c>
      <c r="H1850" s="231">
        <v>3.7199929E-3</v>
      </c>
    </row>
    <row r="1851" spans="1:8">
      <c r="A1851" s="227" t="s">
        <v>146</v>
      </c>
      <c r="B1851" s="227" t="s">
        <v>60</v>
      </c>
      <c r="C1851" s="227" t="s">
        <v>75</v>
      </c>
      <c r="D1851" s="229">
        <v>199</v>
      </c>
      <c r="E1851" s="231">
        <v>5.6952584799999997E-3</v>
      </c>
      <c r="F1851" s="231">
        <v>6.0836566999999996E-4</v>
      </c>
      <c r="G1851" s="231">
        <v>1.1365854300000001E-3</v>
      </c>
      <c r="H1851" s="231">
        <v>3.9503068699999998E-3</v>
      </c>
    </row>
    <row r="1852" spans="1:8">
      <c r="A1852" s="227" t="s">
        <v>146</v>
      </c>
      <c r="B1852" s="227" t="s">
        <v>61</v>
      </c>
      <c r="C1852" s="227" t="s">
        <v>75</v>
      </c>
      <c r="D1852" s="229">
        <v>95</v>
      </c>
      <c r="E1852" s="231">
        <v>7.0984403199999997E-3</v>
      </c>
      <c r="F1852" s="231">
        <v>9.5114495999999997E-4</v>
      </c>
      <c r="G1852" s="231">
        <v>1.42665672E-3</v>
      </c>
      <c r="H1852" s="231">
        <v>4.7206381700000003E-3</v>
      </c>
    </row>
    <row r="1853" spans="1:8">
      <c r="A1853" s="227" t="s">
        <v>146</v>
      </c>
      <c r="B1853" s="227" t="s">
        <v>62</v>
      </c>
      <c r="C1853" s="227" t="s">
        <v>75</v>
      </c>
      <c r="D1853" s="229">
        <v>341</v>
      </c>
      <c r="E1853" s="231">
        <v>6.3327832399999997E-3</v>
      </c>
      <c r="F1853" s="231">
        <v>5.9092243000000003E-4</v>
      </c>
      <c r="G1853" s="231">
        <v>1.4578918399999999E-3</v>
      </c>
      <c r="H1853" s="231">
        <v>4.2839684899999998E-3</v>
      </c>
    </row>
    <row r="1854" spans="1:8">
      <c r="A1854" s="227" t="s">
        <v>146</v>
      </c>
      <c r="B1854" s="227" t="s">
        <v>57</v>
      </c>
      <c r="C1854" s="227" t="s">
        <v>76</v>
      </c>
      <c r="D1854" s="229">
        <v>1087</v>
      </c>
      <c r="E1854" s="231">
        <v>6.2170876499999996E-3</v>
      </c>
      <c r="F1854" s="231">
        <v>8.2903139999999996E-4</v>
      </c>
      <c r="G1854" s="231">
        <v>1.8376794800000001E-3</v>
      </c>
      <c r="H1854" s="231">
        <v>3.5503762699999998E-3</v>
      </c>
    </row>
    <row r="1855" spans="1:8">
      <c r="A1855" s="227" t="s">
        <v>146</v>
      </c>
      <c r="B1855" s="227" t="s">
        <v>59</v>
      </c>
      <c r="C1855" s="227" t="s">
        <v>76</v>
      </c>
      <c r="D1855" s="229">
        <v>553</v>
      </c>
      <c r="E1855" s="231">
        <v>5.78169974E-3</v>
      </c>
      <c r="F1855" s="231">
        <v>7.5721209999999998E-4</v>
      </c>
      <c r="G1855" s="231">
        <v>1.6590689599999999E-3</v>
      </c>
      <c r="H1855" s="231">
        <v>3.3654181999999999E-3</v>
      </c>
    </row>
    <row r="1856" spans="1:8">
      <c r="A1856" s="227" t="s">
        <v>146</v>
      </c>
      <c r="B1856" s="227" t="s">
        <v>60</v>
      </c>
      <c r="C1856" s="227" t="s">
        <v>76</v>
      </c>
      <c r="D1856" s="229">
        <v>214</v>
      </c>
      <c r="E1856" s="231">
        <v>6.1203593100000002E-3</v>
      </c>
      <c r="F1856" s="231">
        <v>8.7151671999999996E-4</v>
      </c>
      <c r="G1856" s="231">
        <v>1.8584499300000001E-3</v>
      </c>
      <c r="H1856" s="231">
        <v>3.39039218E-3</v>
      </c>
    </row>
    <row r="1857" spans="1:8">
      <c r="A1857" s="227" t="s">
        <v>146</v>
      </c>
      <c r="B1857" s="227" t="s">
        <v>61</v>
      </c>
      <c r="C1857" s="227" t="s">
        <v>76</v>
      </c>
      <c r="D1857" s="229">
        <v>117</v>
      </c>
      <c r="E1857" s="231">
        <v>7.26871615E-3</v>
      </c>
      <c r="F1857" s="231">
        <v>1.11269363E-3</v>
      </c>
      <c r="G1857" s="231">
        <v>2.1681107300000001E-3</v>
      </c>
      <c r="H1857" s="231">
        <v>3.98791127E-3</v>
      </c>
    </row>
    <row r="1858" spans="1:8">
      <c r="A1858" s="227" t="s">
        <v>146</v>
      </c>
      <c r="B1858" s="227" t="s">
        <v>62</v>
      </c>
      <c r="C1858" s="227" t="s">
        <v>76</v>
      </c>
      <c r="D1858" s="229">
        <v>203</v>
      </c>
      <c r="E1858" s="231">
        <v>6.8990031300000003E-3</v>
      </c>
      <c r="F1858" s="231">
        <v>8.1639956999999999E-4</v>
      </c>
      <c r="G1858" s="231">
        <v>2.1118976500000002E-3</v>
      </c>
      <c r="H1858" s="231">
        <v>3.9707053999999999E-3</v>
      </c>
    </row>
    <row r="1859" spans="1:8">
      <c r="A1859" s="227" t="s">
        <v>146</v>
      </c>
      <c r="B1859" s="227" t="s">
        <v>57</v>
      </c>
      <c r="C1859" s="227" t="s">
        <v>77</v>
      </c>
      <c r="D1859" s="229">
        <v>2236</v>
      </c>
      <c r="E1859" s="231">
        <v>6.8003842500000003E-3</v>
      </c>
      <c r="F1859" s="231">
        <v>9.5262473999999998E-4</v>
      </c>
      <c r="G1859" s="231">
        <v>1.5504753500000001E-3</v>
      </c>
      <c r="H1859" s="231">
        <v>4.2972836799999997E-3</v>
      </c>
    </row>
    <row r="1860" spans="1:8">
      <c r="A1860" s="227" t="s">
        <v>146</v>
      </c>
      <c r="B1860" s="227" t="s">
        <v>59</v>
      </c>
      <c r="C1860" s="227" t="s">
        <v>77</v>
      </c>
      <c r="D1860" s="229">
        <v>878</v>
      </c>
      <c r="E1860" s="231">
        <v>6.0390563399999996E-3</v>
      </c>
      <c r="F1860" s="231">
        <v>7.8494081000000005E-4</v>
      </c>
      <c r="G1860" s="231">
        <v>1.40282236E-3</v>
      </c>
      <c r="H1860" s="231">
        <v>3.85129268E-3</v>
      </c>
    </row>
    <row r="1861" spans="1:8">
      <c r="A1861" s="227" t="s">
        <v>146</v>
      </c>
      <c r="B1861" s="227" t="s">
        <v>60</v>
      </c>
      <c r="C1861" s="227" t="s">
        <v>77</v>
      </c>
      <c r="D1861" s="229">
        <v>404</v>
      </c>
      <c r="E1861" s="231">
        <v>6.2913684700000002E-3</v>
      </c>
      <c r="F1861" s="231">
        <v>9.4082300999999999E-4</v>
      </c>
      <c r="G1861" s="231">
        <v>1.4447822699999999E-3</v>
      </c>
      <c r="H1861" s="231">
        <v>3.9057627400000002E-3</v>
      </c>
    </row>
    <row r="1862" spans="1:8">
      <c r="A1862" s="227" t="s">
        <v>146</v>
      </c>
      <c r="B1862" s="227" t="s">
        <v>61</v>
      </c>
      <c r="C1862" s="227" t="s">
        <v>77</v>
      </c>
      <c r="D1862" s="229">
        <v>377</v>
      </c>
      <c r="E1862" s="231">
        <v>7.8097673999999997E-3</v>
      </c>
      <c r="F1862" s="231">
        <v>1.1123082000000001E-3</v>
      </c>
      <c r="G1862" s="231">
        <v>1.7258875999999999E-3</v>
      </c>
      <c r="H1862" s="231">
        <v>4.9715711299999996E-3</v>
      </c>
    </row>
    <row r="1863" spans="1:8">
      <c r="A1863" s="227" t="s">
        <v>146</v>
      </c>
      <c r="B1863" s="227" t="s">
        <v>62</v>
      </c>
      <c r="C1863" s="227" t="s">
        <v>77</v>
      </c>
      <c r="D1863" s="229">
        <v>577</v>
      </c>
      <c r="E1863" s="231">
        <v>7.6557583299999999E-3</v>
      </c>
      <c r="F1863" s="231">
        <v>1.1117126599999999E-3</v>
      </c>
      <c r="G1863" s="231">
        <v>1.73454627E-3</v>
      </c>
      <c r="H1863" s="231">
        <v>4.8094989300000003E-3</v>
      </c>
    </row>
    <row r="1864" spans="1:8">
      <c r="A1864" s="227" t="s">
        <v>146</v>
      </c>
      <c r="B1864" s="227" t="s">
        <v>57</v>
      </c>
      <c r="C1864" s="227" t="s">
        <v>78</v>
      </c>
      <c r="D1864" s="229">
        <v>713</v>
      </c>
      <c r="E1864" s="231">
        <v>7.2966174599999999E-3</v>
      </c>
      <c r="F1864" s="231">
        <v>1.1399567700000001E-3</v>
      </c>
      <c r="G1864" s="231">
        <v>1.8449363799999999E-3</v>
      </c>
      <c r="H1864" s="231">
        <v>4.3117238200000001E-3</v>
      </c>
    </row>
    <row r="1865" spans="1:8">
      <c r="A1865" s="227" t="s">
        <v>146</v>
      </c>
      <c r="B1865" s="227" t="s">
        <v>59</v>
      </c>
      <c r="C1865" s="227" t="s">
        <v>78</v>
      </c>
      <c r="D1865" s="229">
        <v>300</v>
      </c>
      <c r="E1865" s="231">
        <v>6.7060182899999999E-3</v>
      </c>
      <c r="F1865" s="231">
        <v>1.01226826E-3</v>
      </c>
      <c r="G1865" s="231">
        <v>1.62943648E-3</v>
      </c>
      <c r="H1865" s="231">
        <v>4.0643130299999998E-3</v>
      </c>
    </row>
    <row r="1866" spans="1:8">
      <c r="A1866" s="227" t="s">
        <v>146</v>
      </c>
      <c r="B1866" s="227" t="s">
        <v>60</v>
      </c>
      <c r="C1866" s="227" t="s">
        <v>78</v>
      </c>
      <c r="D1866" s="229">
        <v>153</v>
      </c>
      <c r="E1866" s="231">
        <v>6.8997364899999998E-3</v>
      </c>
      <c r="F1866" s="231">
        <v>1.0325130499999999E-3</v>
      </c>
      <c r="G1866" s="231">
        <v>1.81644854E-3</v>
      </c>
      <c r="H1866" s="231">
        <v>4.0507743600000003E-3</v>
      </c>
    </row>
    <row r="1867" spans="1:8">
      <c r="A1867" s="227" t="s">
        <v>146</v>
      </c>
      <c r="B1867" s="227" t="s">
        <v>61</v>
      </c>
      <c r="C1867" s="227" t="s">
        <v>78</v>
      </c>
      <c r="D1867" s="229">
        <v>74</v>
      </c>
      <c r="E1867" s="231">
        <v>8.8579201599999994E-3</v>
      </c>
      <c r="F1867" s="231">
        <v>1.44097199E-3</v>
      </c>
      <c r="G1867" s="231">
        <v>2.14605207E-3</v>
      </c>
      <c r="H1867" s="231">
        <v>5.2708956400000003E-3</v>
      </c>
    </row>
    <row r="1868" spans="1:8">
      <c r="A1868" s="227" t="s">
        <v>146</v>
      </c>
      <c r="B1868" s="227" t="s">
        <v>62</v>
      </c>
      <c r="C1868" s="227" t="s">
        <v>78</v>
      </c>
      <c r="D1868" s="229">
        <v>186</v>
      </c>
      <c r="E1868" s="231">
        <v>7.95449994E-3</v>
      </c>
      <c r="F1868" s="231">
        <v>1.31452835E-3</v>
      </c>
      <c r="G1868" s="231">
        <v>2.0961516899999999E-3</v>
      </c>
      <c r="H1868" s="231">
        <v>4.5438194500000001E-3</v>
      </c>
    </row>
    <row r="1869" spans="1:8">
      <c r="A1869" s="227" t="s">
        <v>146</v>
      </c>
      <c r="B1869" s="227" t="s">
        <v>57</v>
      </c>
      <c r="C1869" s="227" t="s">
        <v>79</v>
      </c>
      <c r="D1869" s="229">
        <v>9795</v>
      </c>
      <c r="E1869" s="231">
        <v>4.6104964199999996E-3</v>
      </c>
      <c r="F1869" s="231">
        <v>9.1519056999999997E-4</v>
      </c>
      <c r="G1869" s="231">
        <v>7.3045912999999995E-4</v>
      </c>
      <c r="H1869" s="231">
        <v>2.9648462400000001E-3</v>
      </c>
    </row>
    <row r="1870" spans="1:8">
      <c r="A1870" s="227" t="s">
        <v>146</v>
      </c>
      <c r="B1870" s="227" t="s">
        <v>59</v>
      </c>
      <c r="C1870" s="227" t="s">
        <v>79</v>
      </c>
      <c r="D1870" s="229">
        <v>5584</v>
      </c>
      <c r="E1870" s="231">
        <v>4.3960212899999997E-3</v>
      </c>
      <c r="F1870" s="231">
        <v>8.4109750000000002E-4</v>
      </c>
      <c r="G1870" s="231">
        <v>6.8869448000000004E-4</v>
      </c>
      <c r="H1870" s="231">
        <v>2.8662288299999999E-3</v>
      </c>
    </row>
    <row r="1871" spans="1:8">
      <c r="A1871" s="227" t="s">
        <v>146</v>
      </c>
      <c r="B1871" s="227" t="s">
        <v>60</v>
      </c>
      <c r="C1871" s="227" t="s">
        <v>79</v>
      </c>
      <c r="D1871" s="229">
        <v>2151</v>
      </c>
      <c r="E1871" s="231">
        <v>4.4847624499999997E-3</v>
      </c>
      <c r="F1871" s="231">
        <v>9.8488835000000007E-4</v>
      </c>
      <c r="G1871" s="231">
        <v>7.0770247000000001E-4</v>
      </c>
      <c r="H1871" s="231">
        <v>2.7921711499999998E-3</v>
      </c>
    </row>
    <row r="1872" spans="1:8">
      <c r="A1872" s="227" t="s">
        <v>146</v>
      </c>
      <c r="B1872" s="227" t="s">
        <v>61</v>
      </c>
      <c r="C1872" s="227" t="s">
        <v>79</v>
      </c>
      <c r="D1872" s="229">
        <v>549</v>
      </c>
      <c r="E1872" s="231">
        <v>5.5687527200000003E-3</v>
      </c>
      <c r="F1872" s="231">
        <v>1.2382359599999999E-3</v>
      </c>
      <c r="G1872" s="231">
        <v>8.1990380000000003E-4</v>
      </c>
      <c r="H1872" s="231">
        <v>3.51061249E-3</v>
      </c>
    </row>
    <row r="1873" spans="1:8">
      <c r="A1873" s="227" t="s">
        <v>146</v>
      </c>
      <c r="B1873" s="227" t="s">
        <v>62</v>
      </c>
      <c r="C1873" s="227" t="s">
        <v>79</v>
      </c>
      <c r="D1873" s="229">
        <v>1511</v>
      </c>
      <c r="E1873" s="231">
        <v>5.2339247399999997E-3</v>
      </c>
      <c r="F1873" s="231">
        <v>9.7241348000000002E-4</v>
      </c>
      <c r="G1873" s="231">
        <v>8.8470021999999997E-4</v>
      </c>
      <c r="H1873" s="231">
        <v>3.37681056E-3</v>
      </c>
    </row>
    <row r="1874" spans="1:8">
      <c r="A1874" s="227" t="s">
        <v>146</v>
      </c>
      <c r="B1874" s="227" t="s">
        <v>57</v>
      </c>
      <c r="C1874" s="227" t="s">
        <v>80</v>
      </c>
      <c r="D1874" s="229">
        <v>4399</v>
      </c>
      <c r="E1874" s="231">
        <v>5.0659527799999998E-3</v>
      </c>
      <c r="F1874" s="231">
        <v>1.0845212799999999E-3</v>
      </c>
      <c r="G1874" s="231">
        <v>5.4398649999999995E-4</v>
      </c>
      <c r="H1874" s="231">
        <v>3.4374445100000001E-3</v>
      </c>
    </row>
    <row r="1875" spans="1:8">
      <c r="A1875" s="227" t="s">
        <v>146</v>
      </c>
      <c r="B1875" s="227" t="s">
        <v>59</v>
      </c>
      <c r="C1875" s="227" t="s">
        <v>80</v>
      </c>
      <c r="D1875" s="229">
        <v>2241</v>
      </c>
      <c r="E1875" s="231">
        <v>4.7110042700000002E-3</v>
      </c>
      <c r="F1875" s="231">
        <v>9.7575462999999999E-4</v>
      </c>
      <c r="G1875" s="231">
        <v>4.9520588999999999E-4</v>
      </c>
      <c r="H1875" s="231">
        <v>3.24004327E-3</v>
      </c>
    </row>
    <row r="1876" spans="1:8">
      <c r="A1876" s="227" t="s">
        <v>146</v>
      </c>
      <c r="B1876" s="227" t="s">
        <v>60</v>
      </c>
      <c r="C1876" s="227" t="s">
        <v>80</v>
      </c>
      <c r="D1876" s="229">
        <v>953</v>
      </c>
      <c r="E1876" s="231">
        <v>4.9413885500000001E-3</v>
      </c>
      <c r="F1876" s="231">
        <v>1.1336760600000001E-3</v>
      </c>
      <c r="G1876" s="231">
        <v>5.2648045999999997E-4</v>
      </c>
      <c r="H1876" s="231">
        <v>3.2812315499999999E-3</v>
      </c>
    </row>
    <row r="1877" spans="1:8">
      <c r="A1877" s="227" t="s">
        <v>146</v>
      </c>
      <c r="B1877" s="227" t="s">
        <v>61</v>
      </c>
      <c r="C1877" s="227" t="s">
        <v>80</v>
      </c>
      <c r="D1877" s="229">
        <v>247</v>
      </c>
      <c r="E1877" s="231">
        <v>6.7445454300000002E-3</v>
      </c>
      <c r="F1877" s="231">
        <v>1.7777213E-3</v>
      </c>
      <c r="G1877" s="231">
        <v>6.3708926999999998E-4</v>
      </c>
      <c r="H1877" s="231">
        <v>4.3297343700000003E-3</v>
      </c>
    </row>
    <row r="1878" spans="1:8">
      <c r="A1878" s="227" t="s">
        <v>146</v>
      </c>
      <c r="B1878" s="227" t="s">
        <v>62</v>
      </c>
      <c r="C1878" s="227" t="s">
        <v>80</v>
      </c>
      <c r="D1878" s="229">
        <v>958</v>
      </c>
      <c r="E1878" s="231">
        <v>5.58739006E-3</v>
      </c>
      <c r="F1878" s="231">
        <v>1.1113283399999999E-3</v>
      </c>
      <c r="G1878" s="231">
        <v>6.5150657000000005E-4</v>
      </c>
      <c r="H1878" s="231">
        <v>3.8245546899999998E-3</v>
      </c>
    </row>
    <row r="1879" spans="1:8">
      <c r="A1879" s="227" t="s">
        <v>146</v>
      </c>
      <c r="B1879" s="227" t="s">
        <v>57</v>
      </c>
      <c r="C1879" s="227" t="s">
        <v>119</v>
      </c>
      <c r="D1879" s="229">
        <v>2088</v>
      </c>
      <c r="E1879" s="231">
        <v>6.3473705400000002E-3</v>
      </c>
      <c r="F1879" s="231">
        <v>1.0361454599999999E-3</v>
      </c>
      <c r="G1879" s="231">
        <v>1.10406E-3</v>
      </c>
      <c r="H1879" s="231">
        <v>4.2071646000000004E-3</v>
      </c>
    </row>
    <row r="1880" spans="1:8">
      <c r="A1880" s="227" t="s">
        <v>146</v>
      </c>
      <c r="B1880" s="227" t="s">
        <v>59</v>
      </c>
      <c r="C1880" s="227" t="s">
        <v>119</v>
      </c>
      <c r="D1880" s="229">
        <v>881</v>
      </c>
      <c r="E1880" s="231">
        <v>5.5483428700000004E-3</v>
      </c>
      <c r="F1880" s="231">
        <v>9.1795126999999997E-4</v>
      </c>
      <c r="G1880" s="231">
        <v>9.6966018000000005E-4</v>
      </c>
      <c r="H1880" s="231">
        <v>3.6607309299999998E-3</v>
      </c>
    </row>
    <row r="1881" spans="1:8">
      <c r="A1881" s="227" t="s">
        <v>146</v>
      </c>
      <c r="B1881" s="227" t="s">
        <v>60</v>
      </c>
      <c r="C1881" s="227" t="s">
        <v>119</v>
      </c>
      <c r="D1881" s="229">
        <v>421</v>
      </c>
      <c r="E1881" s="231">
        <v>5.9273552500000003E-3</v>
      </c>
      <c r="F1881" s="231">
        <v>1.0981897000000001E-3</v>
      </c>
      <c r="G1881" s="231">
        <v>9.8660022999999997E-4</v>
      </c>
      <c r="H1881" s="231">
        <v>3.8425648399999998E-3</v>
      </c>
    </row>
    <row r="1882" spans="1:8">
      <c r="A1882" s="227" t="s">
        <v>146</v>
      </c>
      <c r="B1882" s="227" t="s">
        <v>61</v>
      </c>
      <c r="C1882" s="227" t="s">
        <v>119</v>
      </c>
      <c r="D1882" s="229">
        <v>320</v>
      </c>
      <c r="E1882" s="231">
        <v>8.3448348299999999E-3</v>
      </c>
      <c r="F1882" s="231">
        <v>1.30653189E-3</v>
      </c>
      <c r="G1882" s="231">
        <v>1.4508461299999999E-3</v>
      </c>
      <c r="H1882" s="231">
        <v>5.5874563699999996E-3</v>
      </c>
    </row>
    <row r="1883" spans="1:8">
      <c r="A1883" s="227" t="s">
        <v>146</v>
      </c>
      <c r="B1883" s="227" t="s">
        <v>62</v>
      </c>
      <c r="C1883" s="227" t="s">
        <v>119</v>
      </c>
      <c r="D1883" s="229">
        <v>466</v>
      </c>
      <c r="E1883" s="231">
        <v>6.8657852100000001E-3</v>
      </c>
      <c r="F1883" s="231">
        <v>1.0178725200000001E-3</v>
      </c>
      <c r="G1883" s="231">
        <v>1.22613134E-3</v>
      </c>
      <c r="H1883" s="231">
        <v>4.6217808899999997E-3</v>
      </c>
    </row>
    <row r="1884" spans="1:8">
      <c r="A1884" s="227" t="s">
        <v>146</v>
      </c>
      <c r="B1884" s="227" t="s">
        <v>57</v>
      </c>
      <c r="C1884" s="227" t="s">
        <v>82</v>
      </c>
      <c r="D1884" s="229">
        <v>1050</v>
      </c>
      <c r="E1884" s="231">
        <v>7.6952378499999998E-3</v>
      </c>
      <c r="F1884" s="231">
        <v>1.25870787E-3</v>
      </c>
      <c r="G1884" s="231">
        <v>1.5658286900000001E-3</v>
      </c>
      <c r="H1884" s="231">
        <v>4.8707008199999997E-3</v>
      </c>
    </row>
    <row r="1885" spans="1:8">
      <c r="A1885" s="227" t="s">
        <v>146</v>
      </c>
      <c r="B1885" s="227" t="s">
        <v>59</v>
      </c>
      <c r="C1885" s="227" t="s">
        <v>82</v>
      </c>
      <c r="D1885" s="229">
        <v>386</v>
      </c>
      <c r="E1885" s="231">
        <v>6.8896022699999997E-3</v>
      </c>
      <c r="F1885" s="231">
        <v>1.1330896000000001E-3</v>
      </c>
      <c r="G1885" s="231">
        <v>1.4457395399999999E-3</v>
      </c>
      <c r="H1885" s="231">
        <v>4.31077265E-3</v>
      </c>
    </row>
    <row r="1886" spans="1:8">
      <c r="A1886" s="227" t="s">
        <v>146</v>
      </c>
      <c r="B1886" s="227" t="s">
        <v>60</v>
      </c>
      <c r="C1886" s="227" t="s">
        <v>82</v>
      </c>
      <c r="D1886" s="229">
        <v>257</v>
      </c>
      <c r="E1886" s="231">
        <v>7.1914178199999996E-3</v>
      </c>
      <c r="F1886" s="231">
        <v>1.23738987E-3</v>
      </c>
      <c r="G1886" s="231">
        <v>1.4557210600000001E-3</v>
      </c>
      <c r="H1886" s="231">
        <v>4.4983064499999996E-3</v>
      </c>
    </row>
    <row r="1887" spans="1:8">
      <c r="A1887" s="227" t="s">
        <v>146</v>
      </c>
      <c r="B1887" s="227" t="s">
        <v>61</v>
      </c>
      <c r="C1887" s="227" t="s">
        <v>82</v>
      </c>
      <c r="D1887" s="229">
        <v>146</v>
      </c>
      <c r="E1887" s="231">
        <v>8.8372809399999992E-3</v>
      </c>
      <c r="F1887" s="231">
        <v>1.39935287E-3</v>
      </c>
      <c r="G1887" s="231">
        <v>1.88221376E-3</v>
      </c>
      <c r="H1887" s="231">
        <v>5.5557138600000004E-3</v>
      </c>
    </row>
    <row r="1888" spans="1:8">
      <c r="A1888" s="227" t="s">
        <v>146</v>
      </c>
      <c r="B1888" s="227" t="s">
        <v>62</v>
      </c>
      <c r="C1888" s="227" t="s">
        <v>82</v>
      </c>
      <c r="D1888" s="229">
        <v>261</v>
      </c>
      <c r="E1888" s="231">
        <v>8.7439688300000006E-3</v>
      </c>
      <c r="F1888" s="231">
        <v>1.38680443E-3</v>
      </c>
      <c r="G1888" s="231">
        <v>1.67487027E-3</v>
      </c>
      <c r="H1888" s="231">
        <v>5.6822936199999998E-3</v>
      </c>
    </row>
    <row r="1889" spans="1:8">
      <c r="A1889" s="227" t="s">
        <v>146</v>
      </c>
      <c r="B1889" s="227" t="s">
        <v>57</v>
      </c>
      <c r="C1889" s="227" t="s">
        <v>83</v>
      </c>
      <c r="D1889" s="229">
        <v>1270</v>
      </c>
      <c r="E1889" s="231">
        <v>6.1442564699999997E-3</v>
      </c>
      <c r="F1889" s="231">
        <v>9.9177030999999995E-4</v>
      </c>
      <c r="G1889" s="231">
        <v>1.0139068799999999E-3</v>
      </c>
      <c r="H1889" s="231">
        <v>4.1385787999999998E-3</v>
      </c>
    </row>
    <row r="1890" spans="1:8">
      <c r="A1890" s="227" t="s">
        <v>146</v>
      </c>
      <c r="B1890" s="227" t="s">
        <v>59</v>
      </c>
      <c r="C1890" s="227" t="s">
        <v>83</v>
      </c>
      <c r="D1890" s="229">
        <v>467</v>
      </c>
      <c r="E1890" s="231">
        <v>5.4279926700000003E-3</v>
      </c>
      <c r="F1890" s="231">
        <v>8.1955324999999997E-4</v>
      </c>
      <c r="G1890" s="231">
        <v>9.2751186000000004E-4</v>
      </c>
      <c r="H1890" s="231">
        <v>3.6809270900000001E-3</v>
      </c>
    </row>
    <row r="1891" spans="1:8">
      <c r="A1891" s="227" t="s">
        <v>146</v>
      </c>
      <c r="B1891" s="227" t="s">
        <v>60</v>
      </c>
      <c r="C1891" s="227" t="s">
        <v>83</v>
      </c>
      <c r="D1891" s="229">
        <v>227</v>
      </c>
      <c r="E1891" s="231">
        <v>5.6026164200000004E-3</v>
      </c>
      <c r="F1891" s="231">
        <v>9.2990270000000005E-4</v>
      </c>
      <c r="G1891" s="231">
        <v>1.0311120899999999E-3</v>
      </c>
      <c r="H1891" s="231">
        <v>3.6416011700000001E-3</v>
      </c>
    </row>
    <row r="1892" spans="1:8">
      <c r="A1892" s="227" t="s">
        <v>146</v>
      </c>
      <c r="B1892" s="227" t="s">
        <v>61</v>
      </c>
      <c r="C1892" s="227" t="s">
        <v>83</v>
      </c>
      <c r="D1892" s="229">
        <v>259</v>
      </c>
      <c r="E1892" s="231">
        <v>7.3277739399999998E-3</v>
      </c>
      <c r="F1892" s="231">
        <v>1.29549169E-3</v>
      </c>
      <c r="G1892" s="231">
        <v>1.11280899E-3</v>
      </c>
      <c r="H1892" s="231">
        <v>4.9194728099999996E-3</v>
      </c>
    </row>
    <row r="1893" spans="1:8">
      <c r="A1893" s="227" t="s">
        <v>146</v>
      </c>
      <c r="B1893" s="227" t="s">
        <v>62</v>
      </c>
      <c r="C1893" s="227" t="s">
        <v>83</v>
      </c>
      <c r="D1893" s="229">
        <v>317</v>
      </c>
      <c r="E1893" s="231">
        <v>6.6203336100000001E-3</v>
      </c>
      <c r="F1893" s="231">
        <v>1.0416298700000001E-3</v>
      </c>
      <c r="G1893" s="231">
        <v>1.0480559000000001E-3</v>
      </c>
      <c r="H1893" s="231">
        <v>4.53064733E-3</v>
      </c>
    </row>
    <row r="1894" spans="1:8">
      <c r="A1894" s="227" t="s">
        <v>146</v>
      </c>
      <c r="B1894" s="227" t="s">
        <v>57</v>
      </c>
      <c r="C1894" s="227" t="s">
        <v>84</v>
      </c>
      <c r="D1894" s="229">
        <v>1302</v>
      </c>
      <c r="E1894" s="231">
        <v>5.9651459600000003E-3</v>
      </c>
      <c r="F1894" s="231">
        <v>8.0578466999999996E-4</v>
      </c>
      <c r="G1894" s="231">
        <v>1.12217825E-3</v>
      </c>
      <c r="H1894" s="231">
        <v>4.0371825799999997E-3</v>
      </c>
    </row>
    <row r="1895" spans="1:8">
      <c r="A1895" s="227" t="s">
        <v>146</v>
      </c>
      <c r="B1895" s="227" t="s">
        <v>59</v>
      </c>
      <c r="C1895" s="227" t="s">
        <v>84</v>
      </c>
      <c r="D1895" s="229">
        <v>502</v>
      </c>
      <c r="E1895" s="231">
        <v>5.12049003E-3</v>
      </c>
      <c r="F1895" s="231">
        <v>7.0730941999999999E-4</v>
      </c>
      <c r="G1895" s="231">
        <v>9.0402256999999998E-4</v>
      </c>
      <c r="H1895" s="231">
        <v>3.50915759E-3</v>
      </c>
    </row>
    <row r="1896" spans="1:8">
      <c r="A1896" s="227" t="s">
        <v>146</v>
      </c>
      <c r="B1896" s="227" t="s">
        <v>60</v>
      </c>
      <c r="C1896" s="227" t="s">
        <v>84</v>
      </c>
      <c r="D1896" s="229">
        <v>361</v>
      </c>
      <c r="E1896" s="231">
        <v>5.9374356299999997E-3</v>
      </c>
      <c r="F1896" s="231">
        <v>7.7975893000000005E-4</v>
      </c>
      <c r="G1896" s="231">
        <v>1.1175231000000001E-3</v>
      </c>
      <c r="H1896" s="231">
        <v>4.0401531199999998E-3</v>
      </c>
    </row>
    <row r="1897" spans="1:8">
      <c r="A1897" s="227" t="s">
        <v>146</v>
      </c>
      <c r="B1897" s="227" t="s">
        <v>61</v>
      </c>
      <c r="C1897" s="227" t="s">
        <v>84</v>
      </c>
      <c r="D1897" s="229">
        <v>121</v>
      </c>
      <c r="E1897" s="231">
        <v>8.0584248799999997E-3</v>
      </c>
      <c r="F1897" s="231">
        <v>1.05295352E-3</v>
      </c>
      <c r="G1897" s="231">
        <v>1.6685795000000001E-3</v>
      </c>
      <c r="H1897" s="231">
        <v>5.3368914E-3</v>
      </c>
    </row>
    <row r="1898" spans="1:8">
      <c r="A1898" s="227" t="s">
        <v>146</v>
      </c>
      <c r="B1898" s="227" t="s">
        <v>62</v>
      </c>
      <c r="C1898" s="227" t="s">
        <v>84</v>
      </c>
      <c r="D1898" s="229">
        <v>318</v>
      </c>
      <c r="E1898" s="231">
        <v>6.5334917500000003E-3</v>
      </c>
      <c r="F1898" s="231">
        <v>8.9673572999999997E-4</v>
      </c>
      <c r="G1898" s="231">
        <v>1.26393959E-3</v>
      </c>
      <c r="H1898" s="231">
        <v>4.37281597E-3</v>
      </c>
    </row>
    <row r="1899" spans="1:8">
      <c r="A1899" s="227" t="s">
        <v>146</v>
      </c>
      <c r="B1899" s="227" t="s">
        <v>57</v>
      </c>
      <c r="C1899" s="227" t="s">
        <v>86</v>
      </c>
      <c r="D1899" s="229">
        <v>5</v>
      </c>
      <c r="E1899" s="231">
        <v>6.54166638E-3</v>
      </c>
      <c r="F1899" s="231">
        <v>1.44444416E-3</v>
      </c>
      <c r="G1899" s="231">
        <v>3.2708329099999998E-3</v>
      </c>
      <c r="H1899" s="231">
        <v>1.82638874E-3</v>
      </c>
    </row>
    <row r="1900" spans="1:8">
      <c r="A1900" s="227" t="s">
        <v>146</v>
      </c>
      <c r="B1900" s="227" t="s">
        <v>59</v>
      </c>
      <c r="C1900" s="227" t="s">
        <v>86</v>
      </c>
      <c r="D1900" s="229">
        <v>1</v>
      </c>
      <c r="E1900" s="231">
        <v>5.9606479100000002E-3</v>
      </c>
      <c r="F1900" s="231">
        <v>1.60879583E-3</v>
      </c>
      <c r="G1900" s="231">
        <v>3.31018472E-3</v>
      </c>
      <c r="H1900" s="231">
        <v>1.0416666600000001E-3</v>
      </c>
    </row>
    <row r="1901" spans="1:8">
      <c r="A1901" s="227" t="s">
        <v>146</v>
      </c>
      <c r="B1901" s="227" t="s">
        <v>60</v>
      </c>
      <c r="C1901" s="227" t="s">
        <v>86</v>
      </c>
      <c r="D1901" s="229">
        <v>3</v>
      </c>
      <c r="E1901" s="231">
        <v>6.6743823999999997E-3</v>
      </c>
      <c r="F1901" s="231">
        <v>1.19984536E-3</v>
      </c>
      <c r="G1901" s="231">
        <v>3.38348726E-3</v>
      </c>
      <c r="H1901" s="231">
        <v>2.0910492999999999E-3</v>
      </c>
    </row>
    <row r="1902" spans="1:8">
      <c r="A1902" s="227" t="s">
        <v>146</v>
      </c>
      <c r="B1902" s="227" t="s">
        <v>61</v>
      </c>
      <c r="C1902" s="227" t="s">
        <v>86</v>
      </c>
      <c r="D1902" s="229">
        <v>1</v>
      </c>
      <c r="E1902" s="231">
        <v>6.7245368E-3</v>
      </c>
      <c r="F1902" s="231">
        <v>2.0138888800000001E-3</v>
      </c>
      <c r="G1902" s="231">
        <v>2.8935180500000001E-3</v>
      </c>
      <c r="H1902" s="231">
        <v>1.81712916E-3</v>
      </c>
    </row>
    <row r="1903" spans="1:8">
      <c r="A1903" s="227" t="s">
        <v>146</v>
      </c>
      <c r="B1903" s="227" t="s">
        <v>57</v>
      </c>
      <c r="C1903" s="227" t="s">
        <v>87</v>
      </c>
      <c r="D1903" s="229">
        <v>1828</v>
      </c>
      <c r="E1903" s="231">
        <v>6.87846312E-3</v>
      </c>
      <c r="F1903" s="231">
        <v>1.01322511E-3</v>
      </c>
      <c r="G1903" s="231">
        <v>1.1596295399999999E-3</v>
      </c>
      <c r="H1903" s="231">
        <v>4.7056079900000001E-3</v>
      </c>
    </row>
    <row r="1904" spans="1:8">
      <c r="A1904" s="227" t="s">
        <v>146</v>
      </c>
      <c r="B1904" s="227" t="s">
        <v>59</v>
      </c>
      <c r="C1904" s="227" t="s">
        <v>87</v>
      </c>
      <c r="D1904" s="229">
        <v>586</v>
      </c>
      <c r="E1904" s="231">
        <v>5.9799051100000002E-3</v>
      </c>
      <c r="F1904" s="231">
        <v>8.0011196000000001E-4</v>
      </c>
      <c r="G1904" s="231">
        <v>1.02886779E-3</v>
      </c>
      <c r="H1904" s="231">
        <v>4.1509249000000002E-3</v>
      </c>
    </row>
    <row r="1905" spans="1:8">
      <c r="A1905" s="227" t="s">
        <v>146</v>
      </c>
      <c r="B1905" s="227" t="s">
        <v>60</v>
      </c>
      <c r="C1905" s="227" t="s">
        <v>87</v>
      </c>
      <c r="D1905" s="229">
        <v>385</v>
      </c>
      <c r="E1905" s="231">
        <v>6.5707368999999996E-3</v>
      </c>
      <c r="F1905" s="231">
        <v>9.7318399000000002E-4</v>
      </c>
      <c r="G1905" s="231">
        <v>1.15830904E-3</v>
      </c>
      <c r="H1905" s="231">
        <v>4.4392433700000001E-3</v>
      </c>
    </row>
    <row r="1906" spans="1:8">
      <c r="A1906" s="227" t="s">
        <v>146</v>
      </c>
      <c r="B1906" s="227" t="s">
        <v>61</v>
      </c>
      <c r="C1906" s="227" t="s">
        <v>87</v>
      </c>
      <c r="D1906" s="229">
        <v>188</v>
      </c>
      <c r="E1906" s="231">
        <v>8.5317546000000001E-3</v>
      </c>
      <c r="F1906" s="231">
        <v>1.4782799E-3</v>
      </c>
      <c r="G1906" s="231">
        <v>1.21983328E-3</v>
      </c>
      <c r="H1906" s="231">
        <v>5.83364091E-3</v>
      </c>
    </row>
    <row r="1907" spans="1:8">
      <c r="A1907" s="227" t="s">
        <v>146</v>
      </c>
      <c r="B1907" s="227" t="s">
        <v>62</v>
      </c>
      <c r="C1907" s="227" t="s">
        <v>87</v>
      </c>
      <c r="D1907" s="229">
        <v>669</v>
      </c>
      <c r="E1907" s="231">
        <v>7.37803082E-3</v>
      </c>
      <c r="F1907" s="231">
        <v>1.0922532700000001E-3</v>
      </c>
      <c r="G1907" s="231">
        <v>1.2580099100000001E-3</v>
      </c>
      <c r="H1907" s="231">
        <v>5.0277671500000001E-3</v>
      </c>
    </row>
    <row r="1908" spans="1:8">
      <c r="A1908" s="227" t="s">
        <v>146</v>
      </c>
      <c r="B1908" s="227" t="s">
        <v>57</v>
      </c>
      <c r="C1908" s="227" t="s">
        <v>88</v>
      </c>
      <c r="D1908" s="229">
        <v>1948</v>
      </c>
      <c r="E1908" s="231">
        <v>5.7014789599999999E-3</v>
      </c>
      <c r="F1908" s="231">
        <v>1.0320827599999999E-3</v>
      </c>
      <c r="G1908" s="231">
        <v>9.6923934000000005E-4</v>
      </c>
      <c r="H1908" s="231">
        <v>3.7001563799999998E-3</v>
      </c>
    </row>
    <row r="1909" spans="1:8">
      <c r="A1909" s="227" t="s">
        <v>146</v>
      </c>
      <c r="B1909" s="227" t="s">
        <v>59</v>
      </c>
      <c r="C1909" s="227" t="s">
        <v>88</v>
      </c>
      <c r="D1909" s="229">
        <v>991</v>
      </c>
      <c r="E1909" s="231">
        <v>5.0997867299999999E-3</v>
      </c>
      <c r="F1909" s="231">
        <v>8.9851462999999997E-4</v>
      </c>
      <c r="G1909" s="231">
        <v>8.8576097E-4</v>
      </c>
      <c r="H1909" s="231">
        <v>3.3155106399999999E-3</v>
      </c>
    </row>
    <row r="1910" spans="1:8">
      <c r="A1910" s="227" t="s">
        <v>146</v>
      </c>
      <c r="B1910" s="227" t="s">
        <v>60</v>
      </c>
      <c r="C1910" s="227" t="s">
        <v>88</v>
      </c>
      <c r="D1910" s="229">
        <v>479</v>
      </c>
      <c r="E1910" s="231">
        <v>5.7515896900000004E-3</v>
      </c>
      <c r="F1910" s="231">
        <v>1.08257439E-3</v>
      </c>
      <c r="G1910" s="231">
        <v>9.1145205E-4</v>
      </c>
      <c r="H1910" s="231">
        <v>3.7575627900000002E-3</v>
      </c>
    </row>
    <row r="1911" spans="1:8">
      <c r="A1911" s="227" t="s">
        <v>146</v>
      </c>
      <c r="B1911" s="227" t="s">
        <v>61</v>
      </c>
      <c r="C1911" s="227" t="s">
        <v>88</v>
      </c>
      <c r="D1911" s="229">
        <v>104</v>
      </c>
      <c r="E1911" s="231">
        <v>7.6723866799999997E-3</v>
      </c>
      <c r="F1911" s="231">
        <v>1.77127824E-3</v>
      </c>
      <c r="G1911" s="231">
        <v>1.0722709400000001E-3</v>
      </c>
      <c r="H1911" s="231">
        <v>4.8288369899999999E-3</v>
      </c>
    </row>
    <row r="1912" spans="1:8">
      <c r="A1912" s="227" t="s">
        <v>146</v>
      </c>
      <c r="B1912" s="227" t="s">
        <v>62</v>
      </c>
      <c r="C1912" s="227" t="s">
        <v>88</v>
      </c>
      <c r="D1912" s="229">
        <v>374</v>
      </c>
      <c r="E1912" s="231">
        <v>6.6835633300000004E-3</v>
      </c>
      <c r="F1912" s="231">
        <v>1.1157838199999999E-3</v>
      </c>
      <c r="G1912" s="231">
        <v>1.23579522E-3</v>
      </c>
      <c r="H1912" s="231">
        <v>4.3319838300000003E-3</v>
      </c>
    </row>
    <row r="1913" spans="1:8">
      <c r="A1913" s="227" t="s">
        <v>146</v>
      </c>
      <c r="B1913" s="227" t="s">
        <v>57</v>
      </c>
      <c r="C1913" s="227" t="s">
        <v>89</v>
      </c>
      <c r="D1913" s="229">
        <v>1102</v>
      </c>
      <c r="E1913" s="231">
        <v>7.3311043999999999E-3</v>
      </c>
      <c r="F1913" s="231">
        <v>1.3630097700000001E-3</v>
      </c>
      <c r="G1913" s="231">
        <v>1.4712830399999999E-3</v>
      </c>
      <c r="H1913" s="231">
        <v>4.4968111100000003E-3</v>
      </c>
    </row>
    <row r="1914" spans="1:8">
      <c r="A1914" s="227" t="s">
        <v>146</v>
      </c>
      <c r="B1914" s="227" t="s">
        <v>59</v>
      </c>
      <c r="C1914" s="227" t="s">
        <v>89</v>
      </c>
      <c r="D1914" s="229">
        <v>432</v>
      </c>
      <c r="E1914" s="231">
        <v>6.3612662699999998E-3</v>
      </c>
      <c r="F1914" s="231">
        <v>1.1967375699999999E-3</v>
      </c>
      <c r="G1914" s="231">
        <v>1.29141994E-3</v>
      </c>
      <c r="H1914" s="231">
        <v>3.87310824E-3</v>
      </c>
    </row>
    <row r="1915" spans="1:8">
      <c r="A1915" s="227" t="s">
        <v>146</v>
      </c>
      <c r="B1915" s="227" t="s">
        <v>60</v>
      </c>
      <c r="C1915" s="227" t="s">
        <v>89</v>
      </c>
      <c r="D1915" s="229">
        <v>246</v>
      </c>
      <c r="E1915" s="231">
        <v>7.1876409000000002E-3</v>
      </c>
      <c r="F1915" s="231">
        <v>1.2603976100000001E-3</v>
      </c>
      <c r="G1915" s="231">
        <v>1.46233227E-3</v>
      </c>
      <c r="H1915" s="231">
        <v>4.4649105600000003E-3</v>
      </c>
    </row>
    <row r="1916" spans="1:8">
      <c r="A1916" s="227" t="s">
        <v>146</v>
      </c>
      <c r="B1916" s="227" t="s">
        <v>61</v>
      </c>
      <c r="C1916" s="227" t="s">
        <v>89</v>
      </c>
      <c r="D1916" s="229">
        <v>115</v>
      </c>
      <c r="E1916" s="231">
        <v>9.5998387500000008E-3</v>
      </c>
      <c r="F1916" s="231">
        <v>1.7539248899999999E-3</v>
      </c>
      <c r="G1916" s="231">
        <v>1.9720207199999998E-3</v>
      </c>
      <c r="H1916" s="231">
        <v>5.8738927000000002E-3</v>
      </c>
    </row>
    <row r="1917" spans="1:8">
      <c r="A1917" s="227" t="s">
        <v>146</v>
      </c>
      <c r="B1917" s="227" t="s">
        <v>62</v>
      </c>
      <c r="C1917" s="227" t="s">
        <v>89</v>
      </c>
      <c r="D1917" s="229">
        <v>309</v>
      </c>
      <c r="E1917" s="231">
        <v>7.9568572899999992E-3</v>
      </c>
      <c r="F1917" s="231">
        <v>1.53167302E-3</v>
      </c>
      <c r="G1917" s="231">
        <v>1.5435092799999999E-3</v>
      </c>
      <c r="H1917" s="231">
        <v>4.8816745200000004E-3</v>
      </c>
    </row>
    <row r="1918" spans="1:8">
      <c r="A1918" s="227" t="s">
        <v>146</v>
      </c>
      <c r="B1918" s="227" t="s">
        <v>57</v>
      </c>
      <c r="C1918" s="227" t="s">
        <v>90</v>
      </c>
      <c r="D1918" s="229">
        <v>1014</v>
      </c>
      <c r="E1918" s="231">
        <v>7.422143E-3</v>
      </c>
      <c r="F1918" s="231">
        <v>7.6049859999999996E-4</v>
      </c>
      <c r="G1918" s="231">
        <v>1.50420707E-3</v>
      </c>
      <c r="H1918" s="231">
        <v>5.1574368499999997E-3</v>
      </c>
    </row>
    <row r="1919" spans="1:8">
      <c r="A1919" s="227" t="s">
        <v>146</v>
      </c>
      <c r="B1919" s="227" t="s">
        <v>59</v>
      </c>
      <c r="C1919" s="227" t="s">
        <v>90</v>
      </c>
      <c r="D1919" s="229">
        <v>364</v>
      </c>
      <c r="E1919" s="231">
        <v>6.3277432100000003E-3</v>
      </c>
      <c r="F1919" s="231">
        <v>6.6569980000000001E-4</v>
      </c>
      <c r="G1919" s="231">
        <v>1.2327658500000001E-3</v>
      </c>
      <c r="H1919" s="231">
        <v>4.4292770900000002E-3</v>
      </c>
    </row>
    <row r="1920" spans="1:8">
      <c r="A1920" s="227" t="s">
        <v>146</v>
      </c>
      <c r="B1920" s="227" t="s">
        <v>60</v>
      </c>
      <c r="C1920" s="227" t="s">
        <v>90</v>
      </c>
      <c r="D1920" s="229">
        <v>246</v>
      </c>
      <c r="E1920" s="231">
        <v>6.9815188999999998E-3</v>
      </c>
      <c r="F1920" s="231">
        <v>7.5998356000000003E-4</v>
      </c>
      <c r="G1920" s="231">
        <v>1.4199410600000001E-3</v>
      </c>
      <c r="H1920" s="231">
        <v>4.8015937900000001E-3</v>
      </c>
    </row>
    <row r="1921" spans="1:8">
      <c r="A1921" s="227" t="s">
        <v>146</v>
      </c>
      <c r="B1921" s="227" t="s">
        <v>61</v>
      </c>
      <c r="C1921" s="227" t="s">
        <v>90</v>
      </c>
      <c r="D1921" s="229">
        <v>126</v>
      </c>
      <c r="E1921" s="231">
        <v>9.6833661500000008E-3</v>
      </c>
      <c r="F1921" s="231">
        <v>9.0672742999999998E-4</v>
      </c>
      <c r="G1921" s="231">
        <v>1.7791921699999999E-3</v>
      </c>
      <c r="H1921" s="231">
        <v>6.9974460899999997E-3</v>
      </c>
    </row>
    <row r="1922" spans="1:8">
      <c r="A1922" s="227" t="s">
        <v>146</v>
      </c>
      <c r="B1922" s="227" t="s">
        <v>62</v>
      </c>
      <c r="C1922" s="227" t="s">
        <v>90</v>
      </c>
      <c r="D1922" s="229">
        <v>278</v>
      </c>
      <c r="E1922" s="231">
        <v>8.2201319799999999E-3</v>
      </c>
      <c r="F1922" s="231">
        <v>8.1880303999999995E-4</v>
      </c>
      <c r="G1922" s="231">
        <v>1.8095521100000001E-3</v>
      </c>
      <c r="H1922" s="231">
        <v>5.5917763400000001E-3</v>
      </c>
    </row>
    <row r="1923" spans="1:8">
      <c r="A1923" s="227" t="s">
        <v>146</v>
      </c>
      <c r="B1923" s="227" t="s">
        <v>57</v>
      </c>
      <c r="C1923" s="227" t="s">
        <v>91</v>
      </c>
      <c r="D1923" s="229">
        <v>2025</v>
      </c>
      <c r="E1923" s="231">
        <v>5.4089846700000003E-3</v>
      </c>
      <c r="F1923" s="231">
        <v>1.01751805E-3</v>
      </c>
      <c r="G1923" s="231">
        <v>5.9607886000000003E-4</v>
      </c>
      <c r="H1923" s="231">
        <v>3.7953872800000001E-3</v>
      </c>
    </row>
    <row r="1924" spans="1:8">
      <c r="A1924" s="227" t="s">
        <v>146</v>
      </c>
      <c r="B1924" s="227" t="s">
        <v>59</v>
      </c>
      <c r="C1924" s="227" t="s">
        <v>91</v>
      </c>
      <c r="D1924" s="229">
        <v>1007</v>
      </c>
      <c r="E1924" s="231">
        <v>5.0738577499999998E-3</v>
      </c>
      <c r="F1924" s="231">
        <v>9.4922324999999999E-4</v>
      </c>
      <c r="G1924" s="231">
        <v>5.3844131000000003E-4</v>
      </c>
      <c r="H1924" s="231">
        <v>3.58619271E-3</v>
      </c>
    </row>
    <row r="1925" spans="1:8">
      <c r="A1925" s="227" t="s">
        <v>146</v>
      </c>
      <c r="B1925" s="227" t="s">
        <v>60</v>
      </c>
      <c r="C1925" s="227" t="s">
        <v>91</v>
      </c>
      <c r="D1925" s="229">
        <v>375</v>
      </c>
      <c r="E1925" s="231">
        <v>5.2735799999999999E-3</v>
      </c>
      <c r="F1925" s="231">
        <v>1.0133022299999999E-3</v>
      </c>
      <c r="G1925" s="231">
        <v>5.4808617999999997E-4</v>
      </c>
      <c r="H1925" s="231">
        <v>3.7121911200000001E-3</v>
      </c>
    </row>
    <row r="1926" spans="1:8">
      <c r="A1926" s="227" t="s">
        <v>146</v>
      </c>
      <c r="B1926" s="227" t="s">
        <v>61</v>
      </c>
      <c r="C1926" s="227" t="s">
        <v>91</v>
      </c>
      <c r="D1926" s="229">
        <v>118</v>
      </c>
      <c r="E1926" s="231">
        <v>6.9099181600000004E-3</v>
      </c>
      <c r="F1926" s="231">
        <v>1.6085017899999999E-3</v>
      </c>
      <c r="G1926" s="231">
        <v>6.5952584999999996E-4</v>
      </c>
      <c r="H1926" s="231">
        <v>4.6418900699999998E-3</v>
      </c>
    </row>
    <row r="1927" spans="1:8">
      <c r="A1927" s="227" t="s">
        <v>146</v>
      </c>
      <c r="B1927" s="227" t="s">
        <v>62</v>
      </c>
      <c r="C1927" s="227" t="s">
        <v>91</v>
      </c>
      <c r="D1927" s="229">
        <v>525</v>
      </c>
      <c r="E1927" s="231">
        <v>5.8111549600000003E-3</v>
      </c>
      <c r="F1927" s="231">
        <v>1.01869463E-3</v>
      </c>
      <c r="G1927" s="231">
        <v>7.2665320000000002E-4</v>
      </c>
      <c r="H1927" s="231">
        <v>4.06580663E-3</v>
      </c>
    </row>
    <row r="1928" spans="1:8">
      <c r="A1928" s="227" t="s">
        <v>146</v>
      </c>
      <c r="B1928" s="227" t="s">
        <v>57</v>
      </c>
      <c r="C1928" s="227" t="s">
        <v>92</v>
      </c>
      <c r="D1928" s="229">
        <v>1325</v>
      </c>
      <c r="E1928" s="231">
        <v>7.2919634300000003E-3</v>
      </c>
      <c r="F1928" s="231">
        <v>8.9045224000000004E-4</v>
      </c>
      <c r="G1928" s="231">
        <v>1.42354099E-3</v>
      </c>
      <c r="H1928" s="231">
        <v>4.9779697200000002E-3</v>
      </c>
    </row>
    <row r="1929" spans="1:8">
      <c r="A1929" s="227" t="s">
        <v>146</v>
      </c>
      <c r="B1929" s="227" t="s">
        <v>59</v>
      </c>
      <c r="C1929" s="227" t="s">
        <v>92</v>
      </c>
      <c r="D1929" s="229">
        <v>457</v>
      </c>
      <c r="E1929" s="231">
        <v>6.2789222799999999E-3</v>
      </c>
      <c r="F1929" s="231">
        <v>7.0748719000000002E-4</v>
      </c>
      <c r="G1929" s="231">
        <v>1.23439883E-3</v>
      </c>
      <c r="H1929" s="231">
        <v>4.3370357899999998E-3</v>
      </c>
    </row>
    <row r="1930" spans="1:8">
      <c r="A1930" s="227" t="s">
        <v>146</v>
      </c>
      <c r="B1930" s="227" t="s">
        <v>60</v>
      </c>
      <c r="C1930" s="227" t="s">
        <v>92</v>
      </c>
      <c r="D1930" s="229">
        <v>278</v>
      </c>
      <c r="E1930" s="231">
        <v>7.0638903200000002E-3</v>
      </c>
      <c r="F1930" s="231">
        <v>8.3961973000000001E-4</v>
      </c>
      <c r="G1930" s="231">
        <v>1.4357261799999999E-3</v>
      </c>
      <c r="H1930" s="231">
        <v>4.7885439299999999E-3</v>
      </c>
    </row>
    <row r="1931" spans="1:8">
      <c r="A1931" s="227" t="s">
        <v>146</v>
      </c>
      <c r="B1931" s="227" t="s">
        <v>61</v>
      </c>
      <c r="C1931" s="227" t="s">
        <v>92</v>
      </c>
      <c r="D1931" s="229">
        <v>313</v>
      </c>
      <c r="E1931" s="231">
        <v>8.7512940100000006E-3</v>
      </c>
      <c r="F1931" s="231">
        <v>1.2219335600000001E-3</v>
      </c>
      <c r="G1931" s="231">
        <v>1.5523308299999999E-3</v>
      </c>
      <c r="H1931" s="231">
        <v>5.9770291200000004E-3</v>
      </c>
    </row>
    <row r="1932" spans="1:8">
      <c r="A1932" s="227" t="s">
        <v>146</v>
      </c>
      <c r="B1932" s="227" t="s">
        <v>62</v>
      </c>
      <c r="C1932" s="227" t="s">
        <v>92</v>
      </c>
      <c r="D1932" s="229">
        <v>277</v>
      </c>
      <c r="E1932" s="231">
        <v>7.5432040700000001E-3</v>
      </c>
      <c r="F1932" s="231">
        <v>8.6876561999999998E-4</v>
      </c>
      <c r="G1932" s="231">
        <v>1.5778343399999999E-3</v>
      </c>
      <c r="H1932" s="231">
        <v>5.0966035900000001E-3</v>
      </c>
    </row>
    <row r="1933" spans="1:8">
      <c r="A1933" s="227" t="s">
        <v>146</v>
      </c>
      <c r="B1933" s="227" t="s">
        <v>57</v>
      </c>
      <c r="C1933" s="227" t="s">
        <v>93</v>
      </c>
      <c r="D1933" s="229">
        <v>1025</v>
      </c>
      <c r="E1933" s="231">
        <v>8.0985092399999993E-3</v>
      </c>
      <c r="F1933" s="231">
        <v>1.1851623700000001E-3</v>
      </c>
      <c r="G1933" s="231">
        <v>1.8265918999999999E-3</v>
      </c>
      <c r="H1933" s="231">
        <v>5.0867545100000003E-3</v>
      </c>
    </row>
    <row r="1934" spans="1:8">
      <c r="A1934" s="227" t="s">
        <v>146</v>
      </c>
      <c r="B1934" s="227" t="s">
        <v>59</v>
      </c>
      <c r="C1934" s="227" t="s">
        <v>93</v>
      </c>
      <c r="D1934" s="229">
        <v>346</v>
      </c>
      <c r="E1934" s="231">
        <v>6.8455627999999998E-3</v>
      </c>
      <c r="F1934" s="231">
        <v>9.0143950000000004E-4</v>
      </c>
      <c r="G1934" s="231">
        <v>1.7123271500000001E-3</v>
      </c>
      <c r="H1934" s="231">
        <v>4.2317956999999998E-3</v>
      </c>
    </row>
    <row r="1935" spans="1:8">
      <c r="A1935" s="227" t="s">
        <v>146</v>
      </c>
      <c r="B1935" s="227" t="s">
        <v>60</v>
      </c>
      <c r="C1935" s="227" t="s">
        <v>93</v>
      </c>
      <c r="D1935" s="229">
        <v>258</v>
      </c>
      <c r="E1935" s="231">
        <v>7.5465203499999996E-3</v>
      </c>
      <c r="F1935" s="231">
        <v>1.23308725E-3</v>
      </c>
      <c r="G1935" s="231">
        <v>1.7915139000000001E-3</v>
      </c>
      <c r="H1935" s="231">
        <v>4.5219187500000002E-3</v>
      </c>
    </row>
    <row r="1936" spans="1:8">
      <c r="A1936" s="227" t="s">
        <v>146</v>
      </c>
      <c r="B1936" s="227" t="s">
        <v>61</v>
      </c>
      <c r="C1936" s="227" t="s">
        <v>93</v>
      </c>
      <c r="D1936" s="229">
        <v>189</v>
      </c>
      <c r="E1936" s="231">
        <v>1.016369024E-2</v>
      </c>
      <c r="F1936" s="231">
        <v>1.52722639E-3</v>
      </c>
      <c r="G1936" s="231">
        <v>1.90721121E-3</v>
      </c>
      <c r="H1936" s="231">
        <v>6.7292521400000001E-3</v>
      </c>
    </row>
    <row r="1937" spans="1:8">
      <c r="A1937" s="227" t="s">
        <v>146</v>
      </c>
      <c r="B1937" s="227" t="s">
        <v>62</v>
      </c>
      <c r="C1937" s="227" t="s">
        <v>93</v>
      </c>
      <c r="D1937" s="229">
        <v>232</v>
      </c>
      <c r="E1937" s="231">
        <v>8.8985669700000006E-3</v>
      </c>
      <c r="F1937" s="231">
        <v>1.2763407800000001E-3</v>
      </c>
      <c r="G1937" s="231">
        <v>1.9703362100000001E-3</v>
      </c>
      <c r="H1937" s="231">
        <v>5.6518895099999999E-3</v>
      </c>
    </row>
    <row r="1938" spans="1:8">
      <c r="A1938" s="227" t="s">
        <v>146</v>
      </c>
      <c r="B1938" s="227" t="s">
        <v>57</v>
      </c>
      <c r="C1938" s="227" t="s">
        <v>94</v>
      </c>
      <c r="D1938" s="229">
        <v>988</v>
      </c>
      <c r="E1938" s="231">
        <v>7.1355335699999998E-3</v>
      </c>
      <c r="F1938" s="231">
        <v>1.02622651E-3</v>
      </c>
      <c r="G1938" s="231">
        <v>1.4810360900000001E-3</v>
      </c>
      <c r="H1938" s="231">
        <v>4.6282704800000001E-3</v>
      </c>
    </row>
    <row r="1939" spans="1:8">
      <c r="A1939" s="227" t="s">
        <v>146</v>
      </c>
      <c r="B1939" s="227" t="s">
        <v>59</v>
      </c>
      <c r="C1939" s="227" t="s">
        <v>94</v>
      </c>
      <c r="D1939" s="229">
        <v>318</v>
      </c>
      <c r="E1939" s="231">
        <v>6.3740389100000001E-3</v>
      </c>
      <c r="F1939" s="231">
        <v>8.6983872999999996E-4</v>
      </c>
      <c r="G1939" s="231">
        <v>1.23001811E-3</v>
      </c>
      <c r="H1939" s="231">
        <v>4.2741815499999997E-3</v>
      </c>
    </row>
    <row r="1940" spans="1:8">
      <c r="A1940" s="227" t="s">
        <v>146</v>
      </c>
      <c r="B1940" s="227" t="s">
        <v>60</v>
      </c>
      <c r="C1940" s="227" t="s">
        <v>94</v>
      </c>
      <c r="D1940" s="229">
        <v>193</v>
      </c>
      <c r="E1940" s="231">
        <v>6.7878043999999998E-3</v>
      </c>
      <c r="F1940" s="231">
        <v>1.09318005E-3</v>
      </c>
      <c r="G1940" s="231">
        <v>1.3149465200000001E-3</v>
      </c>
      <c r="H1940" s="231">
        <v>4.3796773599999997E-3</v>
      </c>
    </row>
    <row r="1941" spans="1:8">
      <c r="A1941" s="227" t="s">
        <v>146</v>
      </c>
      <c r="B1941" s="227" t="s">
        <v>61</v>
      </c>
      <c r="C1941" s="227" t="s">
        <v>94</v>
      </c>
      <c r="D1941" s="229">
        <v>132</v>
      </c>
      <c r="E1941" s="231">
        <v>7.4501084800000002E-3</v>
      </c>
      <c r="F1941" s="231">
        <v>1.1695073500000001E-3</v>
      </c>
      <c r="G1941" s="231">
        <v>1.51339763E-3</v>
      </c>
      <c r="H1941" s="231">
        <v>4.7672030400000001E-3</v>
      </c>
    </row>
    <row r="1942" spans="1:8">
      <c r="A1942" s="227" t="s">
        <v>146</v>
      </c>
      <c r="B1942" s="227" t="s">
        <v>62</v>
      </c>
      <c r="C1942" s="227" t="s">
        <v>94</v>
      </c>
      <c r="D1942" s="229">
        <v>345</v>
      </c>
      <c r="E1942" s="231">
        <v>7.9116006600000004E-3</v>
      </c>
      <c r="F1942" s="231">
        <v>1.0780995899999999E-3</v>
      </c>
      <c r="G1942" s="231">
        <v>1.7929412400000001E-3</v>
      </c>
      <c r="H1942" s="231">
        <v>5.0405593300000004E-3</v>
      </c>
    </row>
    <row r="1943" spans="1:8">
      <c r="A1943" s="227" t="s">
        <v>146</v>
      </c>
      <c r="B1943" s="227" t="s">
        <v>57</v>
      </c>
      <c r="C1943" s="227" t="s">
        <v>95</v>
      </c>
      <c r="D1943" s="229">
        <v>472</v>
      </c>
      <c r="E1943" s="231">
        <v>8.1032493299999994E-3</v>
      </c>
      <c r="F1943" s="231">
        <v>8.6631429999999997E-4</v>
      </c>
      <c r="G1943" s="231">
        <v>1.38476907E-3</v>
      </c>
      <c r="H1943" s="231">
        <v>5.8521654900000001E-3</v>
      </c>
    </row>
    <row r="1944" spans="1:8">
      <c r="A1944" s="227" t="s">
        <v>146</v>
      </c>
      <c r="B1944" s="227" t="s">
        <v>59</v>
      </c>
      <c r="C1944" s="227" t="s">
        <v>95</v>
      </c>
      <c r="D1944" s="229">
        <v>166</v>
      </c>
      <c r="E1944" s="231">
        <v>7.2713072000000004E-3</v>
      </c>
      <c r="F1944" s="231">
        <v>6.8196374999999999E-4</v>
      </c>
      <c r="G1944" s="231">
        <v>1.31930478E-3</v>
      </c>
      <c r="H1944" s="231">
        <v>5.2700382600000002E-3</v>
      </c>
    </row>
    <row r="1945" spans="1:8">
      <c r="A1945" s="227" t="s">
        <v>146</v>
      </c>
      <c r="B1945" s="227" t="s">
        <v>60</v>
      </c>
      <c r="C1945" s="227" t="s">
        <v>95</v>
      </c>
      <c r="D1945" s="229">
        <v>114</v>
      </c>
      <c r="E1945" s="231">
        <v>8.2801329499999996E-3</v>
      </c>
      <c r="F1945" s="231">
        <v>1.07973903E-3</v>
      </c>
      <c r="G1945" s="231">
        <v>1.1636003099999999E-3</v>
      </c>
      <c r="H1945" s="231">
        <v>6.0367931399999998E-3</v>
      </c>
    </row>
    <row r="1946" spans="1:8">
      <c r="A1946" s="227" t="s">
        <v>146</v>
      </c>
      <c r="B1946" s="227" t="s">
        <v>61</v>
      </c>
      <c r="C1946" s="227" t="s">
        <v>95</v>
      </c>
      <c r="D1946" s="229">
        <v>67</v>
      </c>
      <c r="E1946" s="231">
        <v>9.7956396100000002E-3</v>
      </c>
      <c r="F1946" s="231">
        <v>1.0770796500000001E-3</v>
      </c>
      <c r="G1946" s="231">
        <v>1.58651162E-3</v>
      </c>
      <c r="H1946" s="231">
        <v>7.1320478799999998E-3</v>
      </c>
    </row>
    <row r="1947" spans="1:8">
      <c r="A1947" s="227" t="s">
        <v>146</v>
      </c>
      <c r="B1947" s="227" t="s">
        <v>62</v>
      </c>
      <c r="C1947" s="227" t="s">
        <v>95</v>
      </c>
      <c r="D1947" s="229">
        <v>125</v>
      </c>
      <c r="E1947" s="231">
        <v>8.1396294099999999E-3</v>
      </c>
      <c r="F1947" s="231">
        <v>8.0351825999999996E-4</v>
      </c>
      <c r="G1947" s="231">
        <v>1.5652775399999999E-3</v>
      </c>
      <c r="H1947" s="231">
        <v>5.7708330800000001E-3</v>
      </c>
    </row>
    <row r="1948" spans="1:8">
      <c r="A1948" s="227" t="s">
        <v>146</v>
      </c>
      <c r="B1948" s="227" t="s">
        <v>57</v>
      </c>
      <c r="C1948" s="227" t="s">
        <v>96</v>
      </c>
      <c r="D1948" s="229">
        <v>1606</v>
      </c>
      <c r="E1948" s="231">
        <v>6.89948117E-3</v>
      </c>
      <c r="F1948" s="231">
        <v>1.26524209E-3</v>
      </c>
      <c r="G1948" s="231">
        <v>1.4800687099999999E-3</v>
      </c>
      <c r="H1948" s="231">
        <v>4.15416988E-3</v>
      </c>
    </row>
    <row r="1949" spans="1:8">
      <c r="A1949" s="227" t="s">
        <v>146</v>
      </c>
      <c r="B1949" s="227" t="s">
        <v>59</v>
      </c>
      <c r="C1949" s="227" t="s">
        <v>96</v>
      </c>
      <c r="D1949" s="229">
        <v>668</v>
      </c>
      <c r="E1949" s="231">
        <v>6.0930740400000002E-3</v>
      </c>
      <c r="F1949" s="231">
        <v>1.1135365800000001E-3</v>
      </c>
      <c r="G1949" s="231">
        <v>1.2957069500000001E-3</v>
      </c>
      <c r="H1949" s="231">
        <v>3.6838300099999999E-3</v>
      </c>
    </row>
    <row r="1950" spans="1:8">
      <c r="A1950" s="227" t="s">
        <v>146</v>
      </c>
      <c r="B1950" s="227" t="s">
        <v>60</v>
      </c>
      <c r="C1950" s="227" t="s">
        <v>96</v>
      </c>
      <c r="D1950" s="229">
        <v>354</v>
      </c>
      <c r="E1950" s="231">
        <v>6.6700340499999998E-3</v>
      </c>
      <c r="F1950" s="231">
        <v>1.2498036000000001E-3</v>
      </c>
      <c r="G1950" s="231">
        <v>1.31617467E-3</v>
      </c>
      <c r="H1950" s="231">
        <v>4.1040552700000003E-3</v>
      </c>
    </row>
    <row r="1951" spans="1:8">
      <c r="A1951" s="227" t="s">
        <v>146</v>
      </c>
      <c r="B1951" s="227" t="s">
        <v>61</v>
      </c>
      <c r="C1951" s="227" t="s">
        <v>96</v>
      </c>
      <c r="D1951" s="229">
        <v>207</v>
      </c>
      <c r="E1951" s="231">
        <v>8.6469513600000002E-3</v>
      </c>
      <c r="F1951" s="231">
        <v>1.52727435E-3</v>
      </c>
      <c r="G1951" s="231">
        <v>1.8188067899999999E-3</v>
      </c>
      <c r="H1951" s="231">
        <v>5.3008697600000002E-3</v>
      </c>
    </row>
    <row r="1952" spans="1:8">
      <c r="A1952" s="227" t="s">
        <v>146</v>
      </c>
      <c r="B1952" s="227" t="s">
        <v>62</v>
      </c>
      <c r="C1952" s="227" t="s">
        <v>96</v>
      </c>
      <c r="D1952" s="229">
        <v>377</v>
      </c>
      <c r="E1952" s="231">
        <v>7.5843032199999997E-3</v>
      </c>
      <c r="F1952" s="231">
        <v>1.40466869E-3</v>
      </c>
      <c r="G1952" s="231">
        <v>1.7746399400000001E-3</v>
      </c>
      <c r="H1952" s="231">
        <v>4.4049941000000002E-3</v>
      </c>
    </row>
    <row r="1953" spans="1:8">
      <c r="A1953" s="227" t="s">
        <v>146</v>
      </c>
      <c r="B1953" s="227" t="s">
        <v>57</v>
      </c>
      <c r="C1953" s="227" t="s">
        <v>97</v>
      </c>
      <c r="D1953" s="229">
        <v>788</v>
      </c>
      <c r="E1953" s="231">
        <v>7.3788685599999997E-3</v>
      </c>
      <c r="F1953" s="231">
        <v>8.8764899000000005E-4</v>
      </c>
      <c r="G1953" s="231">
        <v>1.53335895E-3</v>
      </c>
      <c r="H1953" s="231">
        <v>4.95786014E-3</v>
      </c>
    </row>
    <row r="1954" spans="1:8">
      <c r="A1954" s="227" t="s">
        <v>146</v>
      </c>
      <c r="B1954" s="227" t="s">
        <v>59</v>
      </c>
      <c r="C1954" s="227" t="s">
        <v>97</v>
      </c>
      <c r="D1954" s="229">
        <v>296</v>
      </c>
      <c r="E1954" s="231">
        <v>6.4566517199999996E-3</v>
      </c>
      <c r="F1954" s="231">
        <v>6.5800152000000005E-4</v>
      </c>
      <c r="G1954" s="231">
        <v>1.4612657199999999E-3</v>
      </c>
      <c r="H1954" s="231">
        <v>4.3373840300000004E-3</v>
      </c>
    </row>
    <row r="1955" spans="1:8">
      <c r="A1955" s="227" t="s">
        <v>146</v>
      </c>
      <c r="B1955" s="227" t="s">
        <v>60</v>
      </c>
      <c r="C1955" s="227" t="s">
        <v>97</v>
      </c>
      <c r="D1955" s="229">
        <v>191</v>
      </c>
      <c r="E1955" s="231">
        <v>6.8818472499999998E-3</v>
      </c>
      <c r="F1955" s="231">
        <v>9.5513355000000002E-4</v>
      </c>
      <c r="G1955" s="231">
        <v>1.2850249599999999E-3</v>
      </c>
      <c r="H1955" s="231">
        <v>4.6416882299999997E-3</v>
      </c>
    </row>
    <row r="1956" spans="1:8">
      <c r="A1956" s="227" t="s">
        <v>146</v>
      </c>
      <c r="B1956" s="227" t="s">
        <v>61</v>
      </c>
      <c r="C1956" s="227" t="s">
        <v>97</v>
      </c>
      <c r="D1956" s="229">
        <v>95</v>
      </c>
      <c r="E1956" s="231">
        <v>9.2579188899999994E-3</v>
      </c>
      <c r="F1956" s="231">
        <v>1.4338448100000001E-3</v>
      </c>
      <c r="G1956" s="231">
        <v>1.82590133E-3</v>
      </c>
      <c r="H1956" s="231">
        <v>5.9981722700000002E-3</v>
      </c>
    </row>
    <row r="1957" spans="1:8">
      <c r="A1957" s="227" t="s">
        <v>146</v>
      </c>
      <c r="B1957" s="227" t="s">
        <v>62</v>
      </c>
      <c r="C1957" s="227" t="s">
        <v>97</v>
      </c>
      <c r="D1957" s="229">
        <v>206</v>
      </c>
      <c r="E1957" s="231">
        <v>8.2982737600000005E-3</v>
      </c>
      <c r="F1957" s="231">
        <v>9.0317084000000002E-4</v>
      </c>
      <c r="G1957" s="231">
        <v>1.73229033E-3</v>
      </c>
      <c r="H1957" s="231">
        <v>5.6628121599999999E-3</v>
      </c>
    </row>
    <row r="1958" spans="1:8">
      <c r="A1958" s="227" t="s">
        <v>146</v>
      </c>
      <c r="B1958" s="227" t="s">
        <v>57</v>
      </c>
      <c r="C1958" s="227" t="s">
        <v>98</v>
      </c>
      <c r="D1958" s="229">
        <v>598</v>
      </c>
      <c r="E1958" s="231">
        <v>6.8160455100000003E-3</v>
      </c>
      <c r="F1958" s="231">
        <v>2.6670669000000003E-4</v>
      </c>
      <c r="G1958" s="231">
        <v>1.6735373300000001E-3</v>
      </c>
      <c r="H1958" s="231">
        <v>4.86395601E-3</v>
      </c>
    </row>
    <row r="1959" spans="1:8">
      <c r="A1959" s="227" t="s">
        <v>146</v>
      </c>
      <c r="B1959" s="227" t="s">
        <v>59</v>
      </c>
      <c r="C1959" s="227" t="s">
        <v>98</v>
      </c>
      <c r="D1959" s="229">
        <v>240</v>
      </c>
      <c r="E1959" s="231">
        <v>6.5119113999999997E-3</v>
      </c>
      <c r="F1959" s="231">
        <v>2.8930340000000001E-4</v>
      </c>
      <c r="G1959" s="231">
        <v>1.61357037E-3</v>
      </c>
      <c r="H1959" s="231">
        <v>4.5973666500000003E-3</v>
      </c>
    </row>
    <row r="1960" spans="1:8">
      <c r="A1960" s="227" t="s">
        <v>146</v>
      </c>
      <c r="B1960" s="227" t="s">
        <v>60</v>
      </c>
      <c r="C1960" s="227" t="s">
        <v>98</v>
      </c>
      <c r="D1960" s="229">
        <v>149</v>
      </c>
      <c r="E1960" s="231">
        <v>6.9459200700000001E-3</v>
      </c>
      <c r="F1960" s="231">
        <v>3.2057830999999997E-4</v>
      </c>
      <c r="G1960" s="231">
        <v>1.7490055E-3</v>
      </c>
      <c r="H1960" s="231">
        <v>4.8646064299999996E-3</v>
      </c>
    </row>
    <row r="1961" spans="1:8">
      <c r="A1961" s="227" t="s">
        <v>146</v>
      </c>
      <c r="B1961" s="227" t="s">
        <v>61</v>
      </c>
      <c r="C1961" s="227" t="s">
        <v>98</v>
      </c>
      <c r="D1961" s="229">
        <v>40</v>
      </c>
      <c r="E1961" s="231">
        <v>8.1993632000000004E-3</v>
      </c>
      <c r="F1961" s="231">
        <v>4.5109932999999998E-4</v>
      </c>
      <c r="G1961" s="231">
        <v>2.24999973E-3</v>
      </c>
      <c r="H1961" s="231">
        <v>5.4864002299999997E-3</v>
      </c>
    </row>
    <row r="1962" spans="1:8">
      <c r="A1962" s="227" t="s">
        <v>146</v>
      </c>
      <c r="B1962" s="227" t="s">
        <v>62</v>
      </c>
      <c r="C1962" s="227" t="s">
        <v>98</v>
      </c>
      <c r="D1962" s="229">
        <v>169</v>
      </c>
      <c r="E1962" s="231">
        <v>6.8060346999999997E-3</v>
      </c>
      <c r="F1962" s="231">
        <v>1.4347717999999999E-4</v>
      </c>
      <c r="G1962" s="231">
        <v>1.55571969E-3</v>
      </c>
      <c r="H1962" s="231">
        <v>5.0946469300000002E-3</v>
      </c>
    </row>
    <row r="1963" spans="1:8">
      <c r="A1963" s="227" t="s">
        <v>146</v>
      </c>
      <c r="B1963" s="227" t="s">
        <v>57</v>
      </c>
      <c r="C1963" s="227" t="s">
        <v>99</v>
      </c>
      <c r="D1963" s="229">
        <v>1960</v>
      </c>
      <c r="E1963" s="231">
        <v>6.2014536000000002E-3</v>
      </c>
      <c r="F1963" s="231">
        <v>1.11853953E-3</v>
      </c>
      <c r="G1963" s="231">
        <v>9.2061105999999998E-4</v>
      </c>
      <c r="H1963" s="231">
        <v>4.1623025300000002E-3</v>
      </c>
    </row>
    <row r="1964" spans="1:8">
      <c r="A1964" s="227" t="s">
        <v>146</v>
      </c>
      <c r="B1964" s="227" t="s">
        <v>59</v>
      </c>
      <c r="C1964" s="227" t="s">
        <v>99</v>
      </c>
      <c r="D1964" s="229">
        <v>669</v>
      </c>
      <c r="E1964" s="231">
        <v>5.5009547500000002E-3</v>
      </c>
      <c r="F1964" s="231">
        <v>1.05292909E-3</v>
      </c>
      <c r="G1964" s="231">
        <v>7.7549732999999997E-4</v>
      </c>
      <c r="H1964" s="231">
        <v>3.6725278600000001E-3</v>
      </c>
    </row>
    <row r="1965" spans="1:8">
      <c r="A1965" s="227" t="s">
        <v>146</v>
      </c>
      <c r="B1965" s="227" t="s">
        <v>60</v>
      </c>
      <c r="C1965" s="227" t="s">
        <v>99</v>
      </c>
      <c r="D1965" s="229">
        <v>444</v>
      </c>
      <c r="E1965" s="231">
        <v>6.26319001E-3</v>
      </c>
      <c r="F1965" s="231">
        <v>1.17515928E-3</v>
      </c>
      <c r="G1965" s="231">
        <v>8.459238E-4</v>
      </c>
      <c r="H1965" s="231">
        <v>4.2421064499999998E-3</v>
      </c>
    </row>
    <row r="1966" spans="1:8">
      <c r="A1966" s="227" t="s">
        <v>146</v>
      </c>
      <c r="B1966" s="227" t="s">
        <v>61</v>
      </c>
      <c r="C1966" s="227" t="s">
        <v>99</v>
      </c>
      <c r="D1966" s="229">
        <v>167</v>
      </c>
      <c r="E1966" s="231">
        <v>7.8027276399999998E-3</v>
      </c>
      <c r="F1966" s="231">
        <v>1.3125829200000001E-3</v>
      </c>
      <c r="G1966" s="231">
        <v>1.2068915400000001E-3</v>
      </c>
      <c r="H1966" s="231">
        <v>5.2832526900000003E-3</v>
      </c>
    </row>
    <row r="1967" spans="1:8">
      <c r="A1967" s="227" t="s">
        <v>146</v>
      </c>
      <c r="B1967" s="227" t="s">
        <v>62</v>
      </c>
      <c r="C1967" s="227" t="s">
        <v>99</v>
      </c>
      <c r="D1967" s="229">
        <v>680</v>
      </c>
      <c r="E1967" s="231">
        <v>6.4570565399999997E-3</v>
      </c>
      <c r="F1967" s="231">
        <v>1.09846448E-3</v>
      </c>
      <c r="G1967" s="231">
        <v>1.04183664E-3</v>
      </c>
      <c r="H1967" s="231">
        <v>4.3167549299999997E-3</v>
      </c>
    </row>
    <row r="1968" spans="1:8">
      <c r="A1968" s="227" t="s">
        <v>146</v>
      </c>
      <c r="B1968" s="227" t="s">
        <v>57</v>
      </c>
      <c r="C1968" s="227" t="s">
        <v>100</v>
      </c>
      <c r="D1968" s="229">
        <v>1394</v>
      </c>
      <c r="E1968" s="231">
        <v>7.4355784999999997E-3</v>
      </c>
      <c r="F1968" s="231">
        <v>1.0814782599999999E-3</v>
      </c>
      <c r="G1968" s="231">
        <v>1.1757729099999999E-3</v>
      </c>
      <c r="H1968" s="231">
        <v>5.1783268399999997E-3</v>
      </c>
    </row>
    <row r="1969" spans="1:8">
      <c r="A1969" s="227" t="s">
        <v>146</v>
      </c>
      <c r="B1969" s="227" t="s">
        <v>59</v>
      </c>
      <c r="C1969" s="227" t="s">
        <v>100</v>
      </c>
      <c r="D1969" s="229">
        <v>630</v>
      </c>
      <c r="E1969" s="231">
        <v>6.6328444199999998E-3</v>
      </c>
      <c r="F1969" s="231">
        <v>9.5950889E-4</v>
      </c>
      <c r="G1969" s="231">
        <v>1.0238092700000001E-3</v>
      </c>
      <c r="H1969" s="231">
        <v>4.6495257600000003E-3</v>
      </c>
    </row>
    <row r="1970" spans="1:8">
      <c r="A1970" s="227" t="s">
        <v>146</v>
      </c>
      <c r="B1970" s="227" t="s">
        <v>60</v>
      </c>
      <c r="C1970" s="227" t="s">
        <v>100</v>
      </c>
      <c r="D1970" s="229">
        <v>338</v>
      </c>
      <c r="E1970" s="231">
        <v>7.7143255900000004E-3</v>
      </c>
      <c r="F1970" s="231">
        <v>1.0894694099999999E-3</v>
      </c>
      <c r="G1970" s="231">
        <v>1.17743921E-3</v>
      </c>
      <c r="H1970" s="231">
        <v>5.4474164699999999E-3</v>
      </c>
    </row>
    <row r="1971" spans="1:8">
      <c r="A1971" s="227" t="s">
        <v>146</v>
      </c>
      <c r="B1971" s="227" t="s">
        <v>61</v>
      </c>
      <c r="C1971" s="227" t="s">
        <v>100</v>
      </c>
      <c r="D1971" s="229">
        <v>115</v>
      </c>
      <c r="E1971" s="231">
        <v>8.9807767399999999E-3</v>
      </c>
      <c r="F1971" s="231">
        <v>1.24899335E-3</v>
      </c>
      <c r="G1971" s="231">
        <v>1.5637074799999999E-3</v>
      </c>
      <c r="H1971" s="231">
        <v>6.1680754400000003E-3</v>
      </c>
    </row>
    <row r="1972" spans="1:8">
      <c r="A1972" s="227" t="s">
        <v>146</v>
      </c>
      <c r="B1972" s="227" t="s">
        <v>62</v>
      </c>
      <c r="C1972" s="227" t="s">
        <v>100</v>
      </c>
      <c r="D1972" s="229">
        <v>311</v>
      </c>
      <c r="E1972" s="231">
        <v>8.1873732200000004E-3</v>
      </c>
      <c r="F1972" s="231">
        <v>1.25792669E-3</v>
      </c>
      <c r="G1972" s="231">
        <v>1.33834976E-3</v>
      </c>
      <c r="H1972" s="231">
        <v>5.59109629E-3</v>
      </c>
    </row>
    <row r="1973" spans="1:8">
      <c r="A1973" s="227" t="s">
        <v>146</v>
      </c>
      <c r="B1973" s="227" t="s">
        <v>57</v>
      </c>
      <c r="C1973" s="227" t="s">
        <v>101</v>
      </c>
      <c r="D1973" s="229">
        <v>830</v>
      </c>
      <c r="E1973" s="231">
        <v>7.6910556499999996E-3</v>
      </c>
      <c r="F1973" s="231">
        <v>7.9742557000000004E-4</v>
      </c>
      <c r="G1973" s="231">
        <v>2.06060328E-3</v>
      </c>
      <c r="H1973" s="231">
        <v>4.8330263200000003E-3</v>
      </c>
    </row>
    <row r="1974" spans="1:8">
      <c r="A1974" s="227" t="s">
        <v>146</v>
      </c>
      <c r="B1974" s="227" t="s">
        <v>59</v>
      </c>
      <c r="C1974" s="227" t="s">
        <v>101</v>
      </c>
      <c r="D1974" s="229">
        <v>273</v>
      </c>
      <c r="E1974" s="231">
        <v>6.7347118100000002E-3</v>
      </c>
      <c r="F1974" s="231">
        <v>6.8231898E-4</v>
      </c>
      <c r="G1974" s="231">
        <v>1.94418982E-3</v>
      </c>
      <c r="H1974" s="231">
        <v>4.1082025099999997E-3</v>
      </c>
    </row>
    <row r="1975" spans="1:8">
      <c r="A1975" s="227" t="s">
        <v>146</v>
      </c>
      <c r="B1975" s="227" t="s">
        <v>60</v>
      </c>
      <c r="C1975" s="227" t="s">
        <v>101</v>
      </c>
      <c r="D1975" s="229">
        <v>202</v>
      </c>
      <c r="E1975" s="231">
        <v>7.4487759000000002E-3</v>
      </c>
      <c r="F1975" s="231">
        <v>8.7802504999999996E-4</v>
      </c>
      <c r="G1975" s="231">
        <v>1.9568777300000002E-3</v>
      </c>
      <c r="H1975" s="231">
        <v>4.6138726299999998E-3</v>
      </c>
    </row>
    <row r="1976" spans="1:8">
      <c r="A1976" s="227" t="s">
        <v>146</v>
      </c>
      <c r="B1976" s="227" t="s">
        <v>61</v>
      </c>
      <c r="C1976" s="227" t="s">
        <v>101</v>
      </c>
      <c r="D1976" s="229">
        <v>107</v>
      </c>
      <c r="E1976" s="231">
        <v>9.8049711899999992E-3</v>
      </c>
      <c r="F1976" s="231">
        <v>9.1965188000000002E-4</v>
      </c>
      <c r="G1976" s="231">
        <v>2.0911212499999999E-3</v>
      </c>
      <c r="H1976" s="231">
        <v>6.7941975700000004E-3</v>
      </c>
    </row>
    <row r="1977" spans="1:8">
      <c r="A1977" s="227" t="s">
        <v>146</v>
      </c>
      <c r="B1977" s="227" t="s">
        <v>62</v>
      </c>
      <c r="C1977" s="227" t="s">
        <v>101</v>
      </c>
      <c r="D1977" s="229">
        <v>248</v>
      </c>
      <c r="E1977" s="231">
        <v>8.0290936099999995E-3</v>
      </c>
      <c r="F1977" s="231">
        <v>8.0575133000000004E-4</v>
      </c>
      <c r="G1977" s="231">
        <v>2.2600710799999999E-3</v>
      </c>
      <c r="H1977" s="231">
        <v>4.9632707500000001E-3</v>
      </c>
    </row>
    <row r="1978" spans="1:8">
      <c r="A1978" s="227" t="s">
        <v>146</v>
      </c>
      <c r="B1978" s="227" t="s">
        <v>57</v>
      </c>
      <c r="C1978" s="227" t="s">
        <v>102</v>
      </c>
      <c r="D1978" s="229">
        <v>1222</v>
      </c>
      <c r="E1978" s="231">
        <v>6.5568642699999997E-3</v>
      </c>
      <c r="F1978" s="231">
        <v>8.9448057999999997E-4</v>
      </c>
      <c r="G1978" s="231">
        <v>9.4280375999999998E-4</v>
      </c>
      <c r="H1978" s="231">
        <v>4.7195794599999997E-3</v>
      </c>
    </row>
    <row r="1979" spans="1:8">
      <c r="A1979" s="227" t="s">
        <v>146</v>
      </c>
      <c r="B1979" s="227" t="s">
        <v>59</v>
      </c>
      <c r="C1979" s="227" t="s">
        <v>102</v>
      </c>
      <c r="D1979" s="229">
        <v>504</v>
      </c>
      <c r="E1979" s="231">
        <v>6.0721861599999996E-3</v>
      </c>
      <c r="F1979" s="231">
        <v>7.6365899999999997E-4</v>
      </c>
      <c r="G1979" s="231">
        <v>9.4092145999999995E-4</v>
      </c>
      <c r="H1979" s="231">
        <v>4.3676052100000001E-3</v>
      </c>
    </row>
    <row r="1980" spans="1:8">
      <c r="A1980" s="227" t="s">
        <v>146</v>
      </c>
      <c r="B1980" s="227" t="s">
        <v>60</v>
      </c>
      <c r="C1980" s="227" t="s">
        <v>102</v>
      </c>
      <c r="D1980" s="229">
        <v>307</v>
      </c>
      <c r="E1980" s="231">
        <v>6.1981614699999996E-3</v>
      </c>
      <c r="F1980" s="231">
        <v>9.8213724000000002E-4</v>
      </c>
      <c r="G1980" s="231">
        <v>8.1399269999999995E-4</v>
      </c>
      <c r="H1980" s="231">
        <v>4.4020310599999996E-3</v>
      </c>
    </row>
    <row r="1981" spans="1:8">
      <c r="A1981" s="227" t="s">
        <v>146</v>
      </c>
      <c r="B1981" s="227" t="s">
        <v>61</v>
      </c>
      <c r="C1981" s="227" t="s">
        <v>102</v>
      </c>
      <c r="D1981" s="229">
        <v>104</v>
      </c>
      <c r="E1981" s="231">
        <v>8.2788014299999997E-3</v>
      </c>
      <c r="F1981" s="231">
        <v>1.10832864E-3</v>
      </c>
      <c r="G1981" s="231">
        <v>1.2088227899999999E-3</v>
      </c>
      <c r="H1981" s="231">
        <v>5.9616495199999999E-3</v>
      </c>
    </row>
    <row r="1982" spans="1:8">
      <c r="A1982" s="227" t="s">
        <v>146</v>
      </c>
      <c r="B1982" s="227" t="s">
        <v>62</v>
      </c>
      <c r="C1982" s="227" t="s">
        <v>102</v>
      </c>
      <c r="D1982" s="229">
        <v>307</v>
      </c>
      <c r="E1982" s="231">
        <v>7.12793288E-3</v>
      </c>
      <c r="F1982" s="231">
        <v>9.4914925999999998E-4</v>
      </c>
      <c r="G1982" s="231">
        <v>9.8458777000000005E-4</v>
      </c>
      <c r="H1982" s="231">
        <v>5.1941953899999997E-3</v>
      </c>
    </row>
    <row r="1983" spans="1:8">
      <c r="A1983" s="227" t="s">
        <v>146</v>
      </c>
      <c r="B1983" s="227" t="s">
        <v>57</v>
      </c>
      <c r="C1983" s="227" t="s">
        <v>103</v>
      </c>
      <c r="D1983" s="229">
        <v>1627</v>
      </c>
      <c r="E1983" s="231">
        <v>4.6804144699999998E-3</v>
      </c>
      <c r="F1983" s="231">
        <v>7.8997477999999996E-4</v>
      </c>
      <c r="G1983" s="231">
        <v>5.9667279999999997E-4</v>
      </c>
      <c r="H1983" s="231">
        <v>3.2937664000000002E-3</v>
      </c>
    </row>
    <row r="1984" spans="1:8">
      <c r="A1984" s="227" t="s">
        <v>146</v>
      </c>
      <c r="B1984" s="227" t="s">
        <v>59</v>
      </c>
      <c r="C1984" s="227" t="s">
        <v>103</v>
      </c>
      <c r="D1984" s="229">
        <v>631</v>
      </c>
      <c r="E1984" s="231">
        <v>4.3112598099999998E-3</v>
      </c>
      <c r="F1984" s="231">
        <v>6.8659365E-4</v>
      </c>
      <c r="G1984" s="231">
        <v>5.1254231999999997E-4</v>
      </c>
      <c r="H1984" s="231">
        <v>3.1121233599999999E-3</v>
      </c>
    </row>
    <row r="1985" spans="1:8">
      <c r="A1985" s="227" t="s">
        <v>146</v>
      </c>
      <c r="B1985" s="227" t="s">
        <v>60</v>
      </c>
      <c r="C1985" s="227" t="s">
        <v>103</v>
      </c>
      <c r="D1985" s="229">
        <v>341</v>
      </c>
      <c r="E1985" s="231">
        <v>4.8395919199999997E-3</v>
      </c>
      <c r="F1985" s="231">
        <v>8.8947243999999996E-4</v>
      </c>
      <c r="G1985" s="231">
        <v>5.7069327000000005E-4</v>
      </c>
      <c r="H1985" s="231">
        <v>3.3794257400000002E-3</v>
      </c>
    </row>
    <row r="1986" spans="1:8">
      <c r="A1986" s="227" t="s">
        <v>146</v>
      </c>
      <c r="B1986" s="227" t="s">
        <v>61</v>
      </c>
      <c r="C1986" s="227" t="s">
        <v>103</v>
      </c>
      <c r="D1986" s="229">
        <v>87</v>
      </c>
      <c r="E1986" s="231">
        <v>6.0581628299999999E-3</v>
      </c>
      <c r="F1986" s="231">
        <v>1.03035845E-3</v>
      </c>
      <c r="G1986" s="231">
        <v>5.9639717E-4</v>
      </c>
      <c r="H1986" s="231">
        <v>4.4314067400000002E-3</v>
      </c>
    </row>
    <row r="1987" spans="1:8">
      <c r="A1987" s="227" t="s">
        <v>146</v>
      </c>
      <c r="B1987" s="227" t="s">
        <v>62</v>
      </c>
      <c r="C1987" s="227" t="s">
        <v>103</v>
      </c>
      <c r="D1987" s="229">
        <v>568</v>
      </c>
      <c r="E1987" s="231">
        <v>4.7839232199999998E-3</v>
      </c>
      <c r="F1987" s="231">
        <v>8.0826951000000005E-4</v>
      </c>
      <c r="G1987" s="231">
        <v>7.0577374999999996E-4</v>
      </c>
      <c r="H1987" s="231">
        <v>3.2698794600000002E-3</v>
      </c>
    </row>
    <row r="1988" spans="1:8">
      <c r="A1988" s="227" t="s">
        <v>146</v>
      </c>
      <c r="B1988" s="227" t="s">
        <v>57</v>
      </c>
      <c r="C1988" s="227" t="s">
        <v>104</v>
      </c>
      <c r="D1988" s="229">
        <v>659</v>
      </c>
      <c r="E1988" s="231">
        <v>6.9402993200000001E-3</v>
      </c>
      <c r="F1988" s="231">
        <v>8.3554604E-4</v>
      </c>
      <c r="G1988" s="231">
        <v>1.3396066100000001E-3</v>
      </c>
      <c r="H1988" s="231">
        <v>4.7651461699999998E-3</v>
      </c>
    </row>
    <row r="1989" spans="1:8">
      <c r="A1989" s="227" t="s">
        <v>146</v>
      </c>
      <c r="B1989" s="227" t="s">
        <v>59</v>
      </c>
      <c r="C1989" s="227" t="s">
        <v>104</v>
      </c>
      <c r="D1989" s="229">
        <v>177</v>
      </c>
      <c r="E1989" s="231">
        <v>5.8212358800000001E-3</v>
      </c>
      <c r="F1989" s="231">
        <v>6.5893728999999999E-4</v>
      </c>
      <c r="G1989" s="231">
        <v>1.2049458600000001E-3</v>
      </c>
      <c r="H1989" s="231">
        <v>3.9573522399999998E-3</v>
      </c>
    </row>
    <row r="1990" spans="1:8">
      <c r="A1990" s="227" t="s">
        <v>146</v>
      </c>
      <c r="B1990" s="227" t="s">
        <v>60</v>
      </c>
      <c r="C1990" s="227" t="s">
        <v>104</v>
      </c>
      <c r="D1990" s="229">
        <v>124</v>
      </c>
      <c r="E1990" s="231">
        <v>6.6405314299999999E-3</v>
      </c>
      <c r="F1990" s="231">
        <v>8.0449126999999996E-4</v>
      </c>
      <c r="G1990" s="231">
        <v>1.18643566E-3</v>
      </c>
      <c r="H1990" s="231">
        <v>4.6496040199999998E-3</v>
      </c>
    </row>
    <row r="1991" spans="1:8">
      <c r="A1991" s="227" t="s">
        <v>146</v>
      </c>
      <c r="B1991" s="227" t="s">
        <v>61</v>
      </c>
      <c r="C1991" s="227" t="s">
        <v>104</v>
      </c>
      <c r="D1991" s="229">
        <v>132</v>
      </c>
      <c r="E1991" s="231">
        <v>7.47290592E-3</v>
      </c>
      <c r="F1991" s="231">
        <v>8.7287786000000002E-4</v>
      </c>
      <c r="G1991" s="231">
        <v>1.57267091E-3</v>
      </c>
      <c r="H1991" s="231">
        <v>5.0273566700000001E-3</v>
      </c>
    </row>
    <row r="1992" spans="1:8">
      <c r="A1992" s="227" t="s">
        <v>146</v>
      </c>
      <c r="B1992" s="227" t="s">
        <v>62</v>
      </c>
      <c r="C1992" s="227" t="s">
        <v>104</v>
      </c>
      <c r="D1992" s="229">
        <v>226</v>
      </c>
      <c r="E1992" s="231">
        <v>7.6701284200000001E-3</v>
      </c>
      <c r="F1992" s="231">
        <v>9.6909798999999998E-4</v>
      </c>
      <c r="G1992" s="231">
        <v>1.39298565E-3</v>
      </c>
      <c r="H1992" s="231">
        <v>5.3080442500000003E-3</v>
      </c>
    </row>
    <row r="1993" spans="1:8">
      <c r="A1993" s="227" t="s">
        <v>146</v>
      </c>
      <c r="B1993" s="227" t="s">
        <v>57</v>
      </c>
      <c r="C1993" s="227" t="s">
        <v>105</v>
      </c>
      <c r="D1993" s="229">
        <v>3890</v>
      </c>
      <c r="E1993" s="231">
        <v>4.6709747200000002E-3</v>
      </c>
      <c r="F1993" s="231">
        <v>8.6122987999999998E-4</v>
      </c>
      <c r="G1993" s="231">
        <v>7.5697990000000005E-4</v>
      </c>
      <c r="H1993" s="231">
        <v>3.0527644499999998E-3</v>
      </c>
    </row>
    <row r="1994" spans="1:8">
      <c r="A1994" s="227" t="s">
        <v>146</v>
      </c>
      <c r="B1994" s="227" t="s">
        <v>59</v>
      </c>
      <c r="C1994" s="227" t="s">
        <v>105</v>
      </c>
      <c r="D1994" s="229">
        <v>1883</v>
      </c>
      <c r="E1994" s="231">
        <v>4.4012703899999998E-3</v>
      </c>
      <c r="F1994" s="231">
        <v>8.1179535000000004E-4</v>
      </c>
      <c r="G1994" s="231">
        <v>6.9701962999999998E-4</v>
      </c>
      <c r="H1994" s="231">
        <v>2.8924549199999998E-3</v>
      </c>
    </row>
    <row r="1995" spans="1:8">
      <c r="A1995" s="227" t="s">
        <v>146</v>
      </c>
      <c r="B1995" s="227" t="s">
        <v>60</v>
      </c>
      <c r="C1995" s="227" t="s">
        <v>105</v>
      </c>
      <c r="D1995" s="229">
        <v>850</v>
      </c>
      <c r="E1995" s="231">
        <v>4.7537851700000001E-3</v>
      </c>
      <c r="F1995" s="231">
        <v>9.7612993000000003E-4</v>
      </c>
      <c r="G1995" s="231">
        <v>7.1850465000000002E-4</v>
      </c>
      <c r="H1995" s="231">
        <v>3.0591500800000002E-3</v>
      </c>
    </row>
    <row r="1996" spans="1:8">
      <c r="A1996" s="227" t="s">
        <v>146</v>
      </c>
      <c r="B1996" s="227" t="s">
        <v>61</v>
      </c>
      <c r="C1996" s="227" t="s">
        <v>105</v>
      </c>
      <c r="D1996" s="229">
        <v>160</v>
      </c>
      <c r="E1996" s="231">
        <v>5.6141490700000003E-3</v>
      </c>
      <c r="F1996" s="231">
        <v>1.00846332E-3</v>
      </c>
      <c r="G1996" s="231">
        <v>9.1189212000000004E-4</v>
      </c>
      <c r="H1996" s="231">
        <v>3.6937931299999998E-3</v>
      </c>
    </row>
    <row r="1997" spans="1:8">
      <c r="A1997" s="227" t="s">
        <v>146</v>
      </c>
      <c r="B1997" s="227" t="s">
        <v>62</v>
      </c>
      <c r="C1997" s="227" t="s">
        <v>105</v>
      </c>
      <c r="D1997" s="229">
        <v>997</v>
      </c>
      <c r="E1997" s="231">
        <v>4.9583934500000001E-3</v>
      </c>
      <c r="F1997" s="231">
        <v>8.3300805000000001E-4</v>
      </c>
      <c r="G1997" s="231">
        <v>8.7816667000000003E-4</v>
      </c>
      <c r="H1997" s="231">
        <v>3.2472182699999999E-3</v>
      </c>
    </row>
    <row r="1998" spans="1:8">
      <c r="A1998" s="227" t="s">
        <v>146</v>
      </c>
      <c r="B1998" s="227" t="s">
        <v>57</v>
      </c>
      <c r="C1998" s="227" t="s">
        <v>106</v>
      </c>
      <c r="D1998" s="229">
        <v>984</v>
      </c>
      <c r="E1998" s="231">
        <v>6.6753940400000001E-3</v>
      </c>
      <c r="F1998" s="231">
        <v>9.7543309000000002E-4</v>
      </c>
      <c r="G1998" s="231">
        <v>1.6497875700000001E-3</v>
      </c>
      <c r="H1998" s="231">
        <v>4.0501728900000002E-3</v>
      </c>
    </row>
    <row r="1999" spans="1:8">
      <c r="A1999" s="227" t="s">
        <v>146</v>
      </c>
      <c r="B1999" s="227" t="s">
        <v>59</v>
      </c>
      <c r="C1999" s="227" t="s">
        <v>106</v>
      </c>
      <c r="D1999" s="229">
        <v>464</v>
      </c>
      <c r="E1999" s="231">
        <v>6.2801572199999997E-3</v>
      </c>
      <c r="F1999" s="231">
        <v>9.0517218000000003E-4</v>
      </c>
      <c r="G1999" s="231">
        <v>1.5990678399999999E-3</v>
      </c>
      <c r="H1999" s="231">
        <v>3.77591671E-3</v>
      </c>
    </row>
    <row r="2000" spans="1:8">
      <c r="A2000" s="227" t="s">
        <v>146</v>
      </c>
      <c r="B2000" s="227" t="s">
        <v>60</v>
      </c>
      <c r="C2000" s="227" t="s">
        <v>106</v>
      </c>
      <c r="D2000" s="229">
        <v>211</v>
      </c>
      <c r="E2000" s="231">
        <v>6.1540062499999999E-3</v>
      </c>
      <c r="F2000" s="231">
        <v>9.2493831999999995E-4</v>
      </c>
      <c r="G2000" s="231">
        <v>1.5706729299999999E-3</v>
      </c>
      <c r="H2000" s="231">
        <v>3.6583945199999998E-3</v>
      </c>
    </row>
    <row r="2001" spans="1:8">
      <c r="A2001" s="227" t="s">
        <v>146</v>
      </c>
      <c r="B2001" s="227" t="s">
        <v>61</v>
      </c>
      <c r="C2001" s="227" t="s">
        <v>106</v>
      </c>
      <c r="D2001" s="229">
        <v>77</v>
      </c>
      <c r="E2001" s="231">
        <v>8.3985687899999998E-3</v>
      </c>
      <c r="F2001" s="231">
        <v>1.32094735E-3</v>
      </c>
      <c r="G2001" s="231">
        <v>1.84914597E-3</v>
      </c>
      <c r="H2001" s="231">
        <v>5.22847495E-3</v>
      </c>
    </row>
    <row r="2002" spans="1:8">
      <c r="A2002" s="227" t="s">
        <v>146</v>
      </c>
      <c r="B2002" s="227" t="s">
        <v>62</v>
      </c>
      <c r="C2002" s="227" t="s">
        <v>106</v>
      </c>
      <c r="D2002" s="229">
        <v>232</v>
      </c>
      <c r="E2002" s="231">
        <v>7.36814511E-3</v>
      </c>
      <c r="F2002" s="231">
        <v>1.04720403E-3</v>
      </c>
      <c r="G2002" s="231">
        <v>1.75701407E-3</v>
      </c>
      <c r="H2002" s="231">
        <v>4.5639265499999998E-3</v>
      </c>
    </row>
    <row r="2003" spans="1:8">
      <c r="A2003" s="227" t="s">
        <v>146</v>
      </c>
      <c r="B2003" s="227" t="s">
        <v>57</v>
      </c>
      <c r="C2003" s="227" t="s">
        <v>107</v>
      </c>
      <c r="D2003" s="229">
        <v>3188</v>
      </c>
      <c r="E2003" s="231">
        <v>5.8316267599999999E-3</v>
      </c>
      <c r="F2003" s="231">
        <v>9.4524363999999995E-4</v>
      </c>
      <c r="G2003" s="231">
        <v>1.0426829700000001E-3</v>
      </c>
      <c r="H2003" s="231">
        <v>3.8436996599999999E-3</v>
      </c>
    </row>
    <row r="2004" spans="1:8">
      <c r="A2004" s="227" t="s">
        <v>146</v>
      </c>
      <c r="B2004" s="227" t="s">
        <v>59</v>
      </c>
      <c r="C2004" s="227" t="s">
        <v>107</v>
      </c>
      <c r="D2004" s="229">
        <v>1117</v>
      </c>
      <c r="E2004" s="231">
        <v>5.3295033900000004E-3</v>
      </c>
      <c r="F2004" s="231">
        <v>8.7532926000000004E-4</v>
      </c>
      <c r="G2004" s="231">
        <v>9.3663974000000004E-4</v>
      </c>
      <c r="H2004" s="231">
        <v>3.51753391E-3</v>
      </c>
    </row>
    <row r="2005" spans="1:8">
      <c r="A2005" s="227" t="s">
        <v>146</v>
      </c>
      <c r="B2005" s="227" t="s">
        <v>60</v>
      </c>
      <c r="C2005" s="227" t="s">
        <v>107</v>
      </c>
      <c r="D2005" s="229">
        <v>622</v>
      </c>
      <c r="E2005" s="231">
        <v>5.5068586100000001E-3</v>
      </c>
      <c r="F2005" s="231">
        <v>9.3701597000000005E-4</v>
      </c>
      <c r="G2005" s="231">
        <v>1.0137918899999999E-3</v>
      </c>
      <c r="H2005" s="231">
        <v>3.55605029E-3</v>
      </c>
    </row>
    <row r="2006" spans="1:8">
      <c r="A2006" s="227" t="s">
        <v>146</v>
      </c>
      <c r="B2006" s="227" t="s">
        <v>61</v>
      </c>
      <c r="C2006" s="227" t="s">
        <v>107</v>
      </c>
      <c r="D2006" s="229">
        <v>307</v>
      </c>
      <c r="E2006" s="231">
        <v>7.2112134300000002E-3</v>
      </c>
      <c r="F2006" s="231">
        <v>1.27020727E-3</v>
      </c>
      <c r="G2006" s="231">
        <v>1.11178948E-3</v>
      </c>
      <c r="H2006" s="231">
        <v>4.82921619E-3</v>
      </c>
    </row>
    <row r="2007" spans="1:8">
      <c r="A2007" s="227" t="s">
        <v>146</v>
      </c>
      <c r="B2007" s="227" t="s">
        <v>62</v>
      </c>
      <c r="C2007" s="227" t="s">
        <v>107</v>
      </c>
      <c r="D2007" s="229">
        <v>1142</v>
      </c>
      <c r="E2007" s="231">
        <v>6.1287760299999997E-3</v>
      </c>
      <c r="F2007" s="231">
        <v>9.3074989000000005E-4</v>
      </c>
      <c r="G2007" s="231">
        <v>1.14356288E-3</v>
      </c>
      <c r="H2007" s="231">
        <v>4.0544627800000003E-3</v>
      </c>
    </row>
    <row r="2008" spans="1:8">
      <c r="A2008" s="227" t="s">
        <v>147</v>
      </c>
      <c r="B2008" s="227" t="s">
        <v>57</v>
      </c>
      <c r="C2008" s="227" t="s">
        <v>58</v>
      </c>
      <c r="D2008" s="229">
        <v>63462</v>
      </c>
      <c r="E2008" s="231">
        <v>6.0483276000000002E-3</v>
      </c>
      <c r="F2008" s="231">
        <v>9.5337375999999998E-4</v>
      </c>
      <c r="G2008" s="231">
        <v>1.1048042399999999E-3</v>
      </c>
      <c r="H2008" s="231">
        <v>3.9900546499999998E-3</v>
      </c>
    </row>
    <row r="2009" spans="1:8">
      <c r="A2009" s="227" t="s">
        <v>147</v>
      </c>
      <c r="B2009" s="227" t="s">
        <v>59</v>
      </c>
      <c r="C2009" s="227" t="s">
        <v>58</v>
      </c>
      <c r="D2009" s="229">
        <v>27752</v>
      </c>
      <c r="E2009" s="231">
        <v>5.3799844699999998E-3</v>
      </c>
      <c r="F2009" s="231">
        <v>8.4966825000000001E-4</v>
      </c>
      <c r="G2009" s="231">
        <v>9.6428086000000001E-4</v>
      </c>
      <c r="H2009" s="231">
        <v>3.5659493799999999E-3</v>
      </c>
    </row>
    <row r="2010" spans="1:8">
      <c r="A2010" s="227" t="s">
        <v>147</v>
      </c>
      <c r="B2010" s="227" t="s">
        <v>60</v>
      </c>
      <c r="C2010" s="227" t="s">
        <v>58</v>
      </c>
      <c r="D2010" s="229">
        <v>14162</v>
      </c>
      <c r="E2010" s="231">
        <v>5.9709421500000002E-3</v>
      </c>
      <c r="F2010" s="231">
        <v>9.9493698000000007E-4</v>
      </c>
      <c r="G2010" s="231">
        <v>1.0683753900000001E-3</v>
      </c>
      <c r="H2010" s="231">
        <v>3.9075107999999997E-3</v>
      </c>
    </row>
    <row r="2011" spans="1:8">
      <c r="A2011" s="227" t="s">
        <v>147</v>
      </c>
      <c r="B2011" s="227" t="s">
        <v>61</v>
      </c>
      <c r="C2011" s="227" t="s">
        <v>58</v>
      </c>
      <c r="D2011" s="229">
        <v>5435</v>
      </c>
      <c r="E2011" s="231">
        <v>7.7840107099999998E-3</v>
      </c>
      <c r="F2011" s="231">
        <v>1.26915927E-3</v>
      </c>
      <c r="G2011" s="231">
        <v>1.3795718899999999E-3</v>
      </c>
      <c r="H2011" s="231">
        <v>5.13522158E-3</v>
      </c>
    </row>
    <row r="2012" spans="1:8">
      <c r="A2012" s="227" t="s">
        <v>147</v>
      </c>
      <c r="B2012" s="227" t="s">
        <v>62</v>
      </c>
      <c r="C2012" s="227" t="s">
        <v>58</v>
      </c>
      <c r="D2012" s="229">
        <v>16113</v>
      </c>
      <c r="E2012" s="231">
        <v>6.6819994000000002E-3</v>
      </c>
      <c r="F2012" s="231">
        <v>9.8894271999999997E-4</v>
      </c>
      <c r="G2012" s="231">
        <v>1.28617009E-3</v>
      </c>
      <c r="H2012" s="231">
        <v>4.4067848299999997E-3</v>
      </c>
    </row>
    <row r="2013" spans="1:8">
      <c r="A2013" s="227" t="s">
        <v>147</v>
      </c>
      <c r="B2013" s="227" t="s">
        <v>57</v>
      </c>
      <c r="C2013" s="227" t="s">
        <v>63</v>
      </c>
      <c r="D2013" s="229">
        <v>1308</v>
      </c>
      <c r="E2013" s="231">
        <v>6.3661740900000001E-3</v>
      </c>
      <c r="F2013" s="231">
        <v>1.24063785E-3</v>
      </c>
      <c r="G2013" s="231">
        <v>1.1516732299999999E-3</v>
      </c>
      <c r="H2013" s="231">
        <v>3.9738625200000004E-3</v>
      </c>
    </row>
    <row r="2014" spans="1:8">
      <c r="A2014" s="227" t="s">
        <v>147</v>
      </c>
      <c r="B2014" s="227" t="s">
        <v>59</v>
      </c>
      <c r="C2014" s="227" t="s">
        <v>63</v>
      </c>
      <c r="D2014" s="229">
        <v>532</v>
      </c>
      <c r="E2014" s="231">
        <v>5.8736247900000003E-3</v>
      </c>
      <c r="F2014" s="231">
        <v>1.1552533399999999E-3</v>
      </c>
      <c r="G2014" s="231">
        <v>9.907144000000001E-4</v>
      </c>
      <c r="H2014" s="231">
        <v>3.7276565700000001E-3</v>
      </c>
    </row>
    <row r="2015" spans="1:8">
      <c r="A2015" s="227" t="s">
        <v>147</v>
      </c>
      <c r="B2015" s="227" t="s">
        <v>60</v>
      </c>
      <c r="C2015" s="227" t="s">
        <v>63</v>
      </c>
      <c r="D2015" s="229">
        <v>298</v>
      </c>
      <c r="E2015" s="231">
        <v>6.0236062299999999E-3</v>
      </c>
      <c r="F2015" s="231">
        <v>1.2371439999999999E-3</v>
      </c>
      <c r="G2015" s="231">
        <v>1.0692034E-3</v>
      </c>
      <c r="H2015" s="231">
        <v>3.7172583500000001E-3</v>
      </c>
    </row>
    <row r="2016" spans="1:8">
      <c r="A2016" s="227" t="s">
        <v>147</v>
      </c>
      <c r="B2016" s="227" t="s">
        <v>61</v>
      </c>
      <c r="C2016" s="227" t="s">
        <v>63</v>
      </c>
      <c r="D2016" s="229">
        <v>114</v>
      </c>
      <c r="E2016" s="231">
        <v>7.6178725799999998E-3</v>
      </c>
      <c r="F2016" s="231">
        <v>1.6009784400000001E-3</v>
      </c>
      <c r="G2016" s="231">
        <v>1.5873738799999999E-3</v>
      </c>
      <c r="H2016" s="231">
        <v>4.4295197300000004E-3</v>
      </c>
    </row>
    <row r="2017" spans="1:8">
      <c r="A2017" s="227" t="s">
        <v>147</v>
      </c>
      <c r="B2017" s="227" t="s">
        <v>62</v>
      </c>
      <c r="C2017" s="227" t="s">
        <v>63</v>
      </c>
      <c r="D2017" s="229">
        <v>364</v>
      </c>
      <c r="E2017" s="231">
        <v>6.9744922800000003E-3</v>
      </c>
      <c r="F2017" s="231">
        <v>1.25543701E-3</v>
      </c>
      <c r="G2017" s="231">
        <v>1.3179815499999999E-3</v>
      </c>
      <c r="H2017" s="231">
        <v>4.4010732000000002E-3</v>
      </c>
    </row>
    <row r="2018" spans="1:8">
      <c r="A2018" s="227" t="s">
        <v>147</v>
      </c>
      <c r="B2018" s="227" t="s">
        <v>57</v>
      </c>
      <c r="C2018" s="227" t="s">
        <v>64</v>
      </c>
      <c r="D2018" s="229">
        <v>832</v>
      </c>
      <c r="E2018" s="231">
        <v>7.07020097E-3</v>
      </c>
      <c r="F2018" s="231">
        <v>1.23322292E-3</v>
      </c>
      <c r="G2018" s="231">
        <v>1.7849111800000001E-3</v>
      </c>
      <c r="H2018" s="231">
        <v>4.0520664000000001E-3</v>
      </c>
    </row>
    <row r="2019" spans="1:8">
      <c r="A2019" s="227" t="s">
        <v>147</v>
      </c>
      <c r="B2019" s="227" t="s">
        <v>59</v>
      </c>
      <c r="C2019" s="227" t="s">
        <v>64</v>
      </c>
      <c r="D2019" s="229">
        <v>377</v>
      </c>
      <c r="E2019" s="231">
        <v>6.0369385499999999E-3</v>
      </c>
      <c r="F2019" s="231">
        <v>1.0125930900000001E-3</v>
      </c>
      <c r="G2019" s="231">
        <v>1.50254176E-3</v>
      </c>
      <c r="H2019" s="231">
        <v>3.5218032299999999E-3</v>
      </c>
    </row>
    <row r="2020" spans="1:8">
      <c r="A2020" s="227" t="s">
        <v>147</v>
      </c>
      <c r="B2020" s="227" t="s">
        <v>60</v>
      </c>
      <c r="C2020" s="227" t="s">
        <v>64</v>
      </c>
      <c r="D2020" s="229">
        <v>150</v>
      </c>
      <c r="E2020" s="231">
        <v>7.1496911100000001E-3</v>
      </c>
      <c r="F2020" s="231">
        <v>1.3282405199999999E-3</v>
      </c>
      <c r="G2020" s="231">
        <v>1.6638886600000001E-3</v>
      </c>
      <c r="H2020" s="231">
        <v>4.1575614800000004E-3</v>
      </c>
    </row>
    <row r="2021" spans="1:8">
      <c r="A2021" s="227" t="s">
        <v>147</v>
      </c>
      <c r="B2021" s="227" t="s">
        <v>61</v>
      </c>
      <c r="C2021" s="227" t="s">
        <v>64</v>
      </c>
      <c r="D2021" s="229">
        <v>86</v>
      </c>
      <c r="E2021" s="231">
        <v>9.9193850100000001E-3</v>
      </c>
      <c r="F2021" s="231">
        <v>1.85979196E-3</v>
      </c>
      <c r="G2021" s="231">
        <v>2.5698479600000002E-3</v>
      </c>
      <c r="H2021" s="231">
        <v>5.4897446099999997E-3</v>
      </c>
    </row>
    <row r="2022" spans="1:8">
      <c r="A2022" s="227" t="s">
        <v>147</v>
      </c>
      <c r="B2022" s="227" t="s">
        <v>62</v>
      </c>
      <c r="C2022" s="227" t="s">
        <v>64</v>
      </c>
      <c r="D2022" s="229">
        <v>219</v>
      </c>
      <c r="E2022" s="231">
        <v>7.6756191400000002E-3</v>
      </c>
      <c r="F2022" s="231">
        <v>1.30189813E-3</v>
      </c>
      <c r="G2022" s="231">
        <v>2.04565129E-3</v>
      </c>
      <c r="H2022" s="231">
        <v>4.3280692800000001E-3</v>
      </c>
    </row>
    <row r="2023" spans="1:8">
      <c r="A2023" s="227" t="s">
        <v>147</v>
      </c>
      <c r="B2023" s="227" t="s">
        <v>57</v>
      </c>
      <c r="C2023" s="227" t="s">
        <v>65</v>
      </c>
      <c r="D2023" s="229">
        <v>799</v>
      </c>
      <c r="E2023" s="231">
        <v>5.74775158E-3</v>
      </c>
      <c r="F2023" s="231">
        <v>8.2630753000000003E-4</v>
      </c>
      <c r="G2023" s="231">
        <v>6.0976078999999998E-4</v>
      </c>
      <c r="H2023" s="231">
        <v>4.3116827600000003E-3</v>
      </c>
    </row>
    <row r="2024" spans="1:8">
      <c r="A2024" s="227" t="s">
        <v>147</v>
      </c>
      <c r="B2024" s="227" t="s">
        <v>59</v>
      </c>
      <c r="C2024" s="227" t="s">
        <v>65</v>
      </c>
      <c r="D2024" s="229">
        <v>353</v>
      </c>
      <c r="E2024" s="231">
        <v>5.2176448199999998E-3</v>
      </c>
      <c r="F2024" s="231">
        <v>7.9808627000000005E-4</v>
      </c>
      <c r="G2024" s="231">
        <v>5.3621052000000005E-4</v>
      </c>
      <c r="H2024" s="231">
        <v>3.8833474999999998E-3</v>
      </c>
    </row>
    <row r="2025" spans="1:8">
      <c r="A2025" s="227" t="s">
        <v>147</v>
      </c>
      <c r="B2025" s="227" t="s">
        <v>60</v>
      </c>
      <c r="C2025" s="227" t="s">
        <v>65</v>
      </c>
      <c r="D2025" s="229">
        <v>193</v>
      </c>
      <c r="E2025" s="231">
        <v>5.6267988399999998E-3</v>
      </c>
      <c r="F2025" s="231">
        <v>8.4928491999999996E-4</v>
      </c>
      <c r="G2025" s="231">
        <v>6.4203104E-4</v>
      </c>
      <c r="H2025" s="231">
        <v>4.1354823799999996E-3</v>
      </c>
    </row>
    <row r="2026" spans="1:8">
      <c r="A2026" s="227" t="s">
        <v>147</v>
      </c>
      <c r="B2026" s="227" t="s">
        <v>61</v>
      </c>
      <c r="C2026" s="227" t="s">
        <v>65</v>
      </c>
      <c r="D2026" s="229">
        <v>35</v>
      </c>
      <c r="E2026" s="231">
        <v>7.5896161599999998E-3</v>
      </c>
      <c r="F2026" s="231">
        <v>9.6164001E-4</v>
      </c>
      <c r="G2026" s="231">
        <v>7.0568761000000004E-4</v>
      </c>
      <c r="H2026" s="231">
        <v>5.9222881699999997E-3</v>
      </c>
    </row>
    <row r="2027" spans="1:8">
      <c r="A2027" s="227" t="s">
        <v>147</v>
      </c>
      <c r="B2027" s="227" t="s">
        <v>62</v>
      </c>
      <c r="C2027" s="227" t="s">
        <v>65</v>
      </c>
      <c r="D2027" s="229">
        <v>218</v>
      </c>
      <c r="E2027" s="231">
        <v>6.4175052600000003E-3</v>
      </c>
      <c r="F2027" s="231">
        <v>8.2993520999999999E-4</v>
      </c>
      <c r="G2027" s="231">
        <v>6.8488763999999995E-4</v>
      </c>
      <c r="H2027" s="231">
        <v>4.9026819700000003E-3</v>
      </c>
    </row>
    <row r="2028" spans="1:8">
      <c r="A2028" s="227" t="s">
        <v>147</v>
      </c>
      <c r="B2028" s="227" t="s">
        <v>57</v>
      </c>
      <c r="C2028" s="227" t="s">
        <v>66</v>
      </c>
      <c r="D2028" s="229">
        <v>900</v>
      </c>
      <c r="E2028" s="231">
        <v>6.6935954400000001E-3</v>
      </c>
      <c r="F2028" s="231">
        <v>8.3346169999999999E-4</v>
      </c>
      <c r="G2028" s="231">
        <v>1.0045393599999999E-3</v>
      </c>
      <c r="H2028" s="231">
        <v>4.8555938999999999E-3</v>
      </c>
    </row>
    <row r="2029" spans="1:8">
      <c r="A2029" s="227" t="s">
        <v>147</v>
      </c>
      <c r="B2029" s="227" t="s">
        <v>59</v>
      </c>
      <c r="C2029" s="227" t="s">
        <v>66</v>
      </c>
      <c r="D2029" s="229">
        <v>344</v>
      </c>
      <c r="E2029" s="231">
        <v>6.1573062400000003E-3</v>
      </c>
      <c r="F2029" s="231">
        <v>7.0951741999999995E-4</v>
      </c>
      <c r="G2029" s="231">
        <v>8.9079971000000004E-4</v>
      </c>
      <c r="H2029" s="231">
        <v>4.5569886099999998E-3</v>
      </c>
    </row>
    <row r="2030" spans="1:8">
      <c r="A2030" s="227" t="s">
        <v>147</v>
      </c>
      <c r="B2030" s="227" t="s">
        <v>60</v>
      </c>
      <c r="C2030" s="227" t="s">
        <v>66</v>
      </c>
      <c r="D2030" s="229">
        <v>206</v>
      </c>
      <c r="E2030" s="231">
        <v>6.3686621100000002E-3</v>
      </c>
      <c r="F2030" s="231">
        <v>8.1243232999999996E-4</v>
      </c>
      <c r="G2030" s="231">
        <v>8.8502313999999996E-4</v>
      </c>
      <c r="H2030" s="231">
        <v>4.6712061899999999E-3</v>
      </c>
    </row>
    <row r="2031" spans="1:8">
      <c r="A2031" s="227" t="s">
        <v>147</v>
      </c>
      <c r="B2031" s="227" t="s">
        <v>61</v>
      </c>
      <c r="C2031" s="227" t="s">
        <v>66</v>
      </c>
      <c r="D2031" s="229">
        <v>98</v>
      </c>
      <c r="E2031" s="231">
        <v>8.1123627499999993E-3</v>
      </c>
      <c r="F2031" s="231">
        <v>1.1301254599999999E-3</v>
      </c>
      <c r="G2031" s="231">
        <v>1.46695458E-3</v>
      </c>
      <c r="H2031" s="231">
        <v>5.5152822599999997E-3</v>
      </c>
    </row>
    <row r="2032" spans="1:8">
      <c r="A2032" s="227" t="s">
        <v>147</v>
      </c>
      <c r="B2032" s="227" t="s">
        <v>62</v>
      </c>
      <c r="C2032" s="227" t="s">
        <v>66</v>
      </c>
      <c r="D2032" s="229">
        <v>252</v>
      </c>
      <c r="E2032" s="231">
        <v>7.1395499999999997E-3</v>
      </c>
      <c r="F2032" s="231">
        <v>9.0447691999999999E-4</v>
      </c>
      <c r="G2032" s="231">
        <v>1.07767465E-3</v>
      </c>
      <c r="H2032" s="231">
        <v>5.1573979799999998E-3</v>
      </c>
    </row>
    <row r="2033" spans="1:8">
      <c r="A2033" s="227" t="s">
        <v>147</v>
      </c>
      <c r="B2033" s="227" t="s">
        <v>57</v>
      </c>
      <c r="C2033" s="227" t="s">
        <v>67</v>
      </c>
      <c r="D2033" s="229">
        <v>803</v>
      </c>
      <c r="E2033" s="231">
        <v>7.5375470400000002E-3</v>
      </c>
      <c r="F2033" s="231">
        <v>7.9876942000000001E-4</v>
      </c>
      <c r="G2033" s="231">
        <v>1.5372760599999999E-3</v>
      </c>
      <c r="H2033" s="231">
        <v>5.2015010699999996E-3</v>
      </c>
    </row>
    <row r="2034" spans="1:8">
      <c r="A2034" s="227" t="s">
        <v>147</v>
      </c>
      <c r="B2034" s="227" t="s">
        <v>59</v>
      </c>
      <c r="C2034" s="227" t="s">
        <v>67</v>
      </c>
      <c r="D2034" s="229">
        <v>248</v>
      </c>
      <c r="E2034" s="231">
        <v>6.79090106E-3</v>
      </c>
      <c r="F2034" s="231">
        <v>6.6074871000000005E-4</v>
      </c>
      <c r="G2034" s="231">
        <v>1.3057233299999999E-3</v>
      </c>
      <c r="H2034" s="231">
        <v>4.8244285100000001E-3</v>
      </c>
    </row>
    <row r="2035" spans="1:8">
      <c r="A2035" s="227" t="s">
        <v>147</v>
      </c>
      <c r="B2035" s="227" t="s">
        <v>60</v>
      </c>
      <c r="C2035" s="227" t="s">
        <v>67</v>
      </c>
      <c r="D2035" s="229">
        <v>201</v>
      </c>
      <c r="E2035" s="231">
        <v>6.5566839500000003E-3</v>
      </c>
      <c r="F2035" s="231">
        <v>7.6705568999999995E-4</v>
      </c>
      <c r="G2035" s="231">
        <v>1.2650863699999999E-3</v>
      </c>
      <c r="H2035" s="231">
        <v>4.5245414000000001E-3</v>
      </c>
    </row>
    <row r="2036" spans="1:8">
      <c r="A2036" s="227" t="s">
        <v>147</v>
      </c>
      <c r="B2036" s="227" t="s">
        <v>61</v>
      </c>
      <c r="C2036" s="227" t="s">
        <v>67</v>
      </c>
      <c r="D2036" s="229">
        <v>89</v>
      </c>
      <c r="E2036" s="231">
        <v>9.4512065599999997E-3</v>
      </c>
      <c r="F2036" s="231">
        <v>1.1055189000000001E-3</v>
      </c>
      <c r="G2036" s="231">
        <v>2.0643464199999999E-3</v>
      </c>
      <c r="H2036" s="231">
        <v>6.2813407800000002E-3</v>
      </c>
    </row>
    <row r="2037" spans="1:8">
      <c r="A2037" s="227" t="s">
        <v>147</v>
      </c>
      <c r="B2037" s="227" t="s">
        <v>62</v>
      </c>
      <c r="C2037" s="227" t="s">
        <v>67</v>
      </c>
      <c r="D2037" s="229">
        <v>265</v>
      </c>
      <c r="E2037" s="231">
        <v>8.3375696299999996E-3</v>
      </c>
      <c r="F2037" s="231">
        <v>8.4896901000000005E-4</v>
      </c>
      <c r="G2037" s="231">
        <v>1.7834117E-3</v>
      </c>
      <c r="H2037" s="231">
        <v>5.7051884299999999E-3</v>
      </c>
    </row>
    <row r="2038" spans="1:8">
      <c r="A2038" s="227" t="s">
        <v>147</v>
      </c>
      <c r="B2038" s="227" t="s">
        <v>57</v>
      </c>
      <c r="C2038" s="227" t="s">
        <v>68</v>
      </c>
      <c r="D2038" s="229">
        <v>896</v>
      </c>
      <c r="E2038" s="231">
        <v>6.7535624000000004E-3</v>
      </c>
      <c r="F2038" s="231">
        <v>1.0516128900000001E-3</v>
      </c>
      <c r="G2038" s="231">
        <v>1.25787943E-3</v>
      </c>
      <c r="H2038" s="231">
        <v>4.4440696000000003E-3</v>
      </c>
    </row>
    <row r="2039" spans="1:8">
      <c r="A2039" s="227" t="s">
        <v>147</v>
      </c>
      <c r="B2039" s="227" t="s">
        <v>59</v>
      </c>
      <c r="C2039" s="227" t="s">
        <v>68</v>
      </c>
      <c r="D2039" s="229">
        <v>371</v>
      </c>
      <c r="E2039" s="231">
        <v>5.9119806399999999E-3</v>
      </c>
      <c r="F2039" s="231">
        <v>8.3083733000000005E-4</v>
      </c>
      <c r="G2039" s="231">
        <v>1.1261789999999999E-3</v>
      </c>
      <c r="H2039" s="231">
        <v>3.9549638199999999E-3</v>
      </c>
    </row>
    <row r="2040" spans="1:8">
      <c r="A2040" s="227" t="s">
        <v>147</v>
      </c>
      <c r="B2040" s="227" t="s">
        <v>60</v>
      </c>
      <c r="C2040" s="227" t="s">
        <v>68</v>
      </c>
      <c r="D2040" s="229">
        <v>201</v>
      </c>
      <c r="E2040" s="231">
        <v>6.5431520599999998E-3</v>
      </c>
      <c r="F2040" s="231">
        <v>1.0519736899999999E-3</v>
      </c>
      <c r="G2040" s="231">
        <v>1.1138172500000001E-3</v>
      </c>
      <c r="H2040" s="231">
        <v>4.3773606500000003E-3</v>
      </c>
    </row>
    <row r="2041" spans="1:8">
      <c r="A2041" s="227" t="s">
        <v>147</v>
      </c>
      <c r="B2041" s="227" t="s">
        <v>61</v>
      </c>
      <c r="C2041" s="227" t="s">
        <v>68</v>
      </c>
      <c r="D2041" s="229">
        <v>68</v>
      </c>
      <c r="E2041" s="231">
        <v>7.7893516499999999E-3</v>
      </c>
      <c r="F2041" s="231">
        <v>1.31791235E-3</v>
      </c>
      <c r="G2041" s="231">
        <v>1.24914873E-3</v>
      </c>
      <c r="H2041" s="231">
        <v>5.2222900899999997E-3</v>
      </c>
    </row>
    <row r="2042" spans="1:8">
      <c r="A2042" s="227" t="s">
        <v>147</v>
      </c>
      <c r="B2042" s="227" t="s">
        <v>62</v>
      </c>
      <c r="C2042" s="227" t="s">
        <v>68</v>
      </c>
      <c r="D2042" s="229">
        <v>256</v>
      </c>
      <c r="E2042" s="231">
        <v>7.8632719500000003E-3</v>
      </c>
      <c r="F2042" s="231">
        <v>1.3005459E-3</v>
      </c>
      <c r="G2042" s="231">
        <v>1.56417258E-3</v>
      </c>
      <c r="H2042" s="231">
        <v>4.9985529900000002E-3</v>
      </c>
    </row>
    <row r="2043" spans="1:8">
      <c r="A2043" s="227" t="s">
        <v>147</v>
      </c>
      <c r="B2043" s="227" t="s">
        <v>57</v>
      </c>
      <c r="C2043" s="227" t="s">
        <v>69</v>
      </c>
      <c r="D2043" s="229">
        <v>596</v>
      </c>
      <c r="E2043" s="231">
        <v>4.7769852200000001E-3</v>
      </c>
      <c r="F2043" s="231">
        <v>8.5420915000000003E-4</v>
      </c>
      <c r="G2043" s="231">
        <v>5.8627710999999995E-4</v>
      </c>
      <c r="H2043" s="231">
        <v>3.33649849E-3</v>
      </c>
    </row>
    <row r="2044" spans="1:8">
      <c r="A2044" s="227" t="s">
        <v>147</v>
      </c>
      <c r="B2044" s="227" t="s">
        <v>59</v>
      </c>
      <c r="C2044" s="227" t="s">
        <v>69</v>
      </c>
      <c r="D2044" s="229">
        <v>208</v>
      </c>
      <c r="E2044" s="231">
        <v>4.3623127899999996E-3</v>
      </c>
      <c r="F2044" s="231">
        <v>7.6422250999999997E-4</v>
      </c>
      <c r="G2044" s="231">
        <v>5.2033229999999997E-4</v>
      </c>
      <c r="H2044" s="231">
        <v>3.0777575100000001E-3</v>
      </c>
    </row>
    <row r="2045" spans="1:8">
      <c r="A2045" s="227" t="s">
        <v>147</v>
      </c>
      <c r="B2045" s="227" t="s">
        <v>60</v>
      </c>
      <c r="C2045" s="227" t="s">
        <v>69</v>
      </c>
      <c r="D2045" s="229">
        <v>139</v>
      </c>
      <c r="E2045" s="231">
        <v>4.4224617800000003E-3</v>
      </c>
      <c r="F2045" s="231">
        <v>8.1984389000000003E-4</v>
      </c>
      <c r="G2045" s="231">
        <v>5.2149925000000001E-4</v>
      </c>
      <c r="H2045" s="231">
        <v>3.0811182099999999E-3</v>
      </c>
    </row>
    <row r="2046" spans="1:8">
      <c r="A2046" s="227" t="s">
        <v>147</v>
      </c>
      <c r="B2046" s="227" t="s">
        <v>61</v>
      </c>
      <c r="C2046" s="227" t="s">
        <v>69</v>
      </c>
      <c r="D2046" s="229">
        <v>57</v>
      </c>
      <c r="E2046" s="231">
        <v>6.2770059600000001E-3</v>
      </c>
      <c r="F2046" s="231">
        <v>1.17629118E-3</v>
      </c>
      <c r="G2046" s="231">
        <v>7.9251923000000005E-4</v>
      </c>
      <c r="H2046" s="231">
        <v>4.30819498E-3</v>
      </c>
    </row>
    <row r="2047" spans="1:8">
      <c r="A2047" s="227" t="s">
        <v>147</v>
      </c>
      <c r="B2047" s="227" t="s">
        <v>62</v>
      </c>
      <c r="C2047" s="227" t="s">
        <v>69</v>
      </c>
      <c r="D2047" s="229">
        <v>192</v>
      </c>
      <c r="E2047" s="231">
        <v>5.03755522E-3</v>
      </c>
      <c r="F2047" s="231">
        <v>8.8095559000000003E-4</v>
      </c>
      <c r="G2047" s="231">
        <v>6.4338567000000004E-4</v>
      </c>
      <c r="H2047" s="231">
        <v>3.5132135E-3</v>
      </c>
    </row>
    <row r="2048" spans="1:8">
      <c r="A2048" s="227" t="s">
        <v>147</v>
      </c>
      <c r="B2048" s="227" t="s">
        <v>57</v>
      </c>
      <c r="C2048" s="227" t="s">
        <v>70</v>
      </c>
      <c r="D2048" s="229">
        <v>737</v>
      </c>
      <c r="E2048" s="231">
        <v>8.7834028100000003E-3</v>
      </c>
      <c r="F2048" s="231">
        <v>1.27151466E-3</v>
      </c>
      <c r="G2048" s="231">
        <v>1.9985141300000002E-3</v>
      </c>
      <c r="H2048" s="231">
        <v>5.5133735499999998E-3</v>
      </c>
    </row>
    <row r="2049" spans="1:8">
      <c r="A2049" s="227" t="s">
        <v>147</v>
      </c>
      <c r="B2049" s="227" t="s">
        <v>59</v>
      </c>
      <c r="C2049" s="227" t="s">
        <v>70</v>
      </c>
      <c r="D2049" s="229">
        <v>244</v>
      </c>
      <c r="E2049" s="231">
        <v>7.8349838200000004E-3</v>
      </c>
      <c r="F2049" s="231">
        <v>1.1220208600000001E-3</v>
      </c>
      <c r="G2049" s="231">
        <v>1.7874352500000001E-3</v>
      </c>
      <c r="H2049" s="231">
        <v>4.9255272199999998E-3</v>
      </c>
    </row>
    <row r="2050" spans="1:8">
      <c r="A2050" s="227" t="s">
        <v>147</v>
      </c>
      <c r="B2050" s="227" t="s">
        <v>60</v>
      </c>
      <c r="C2050" s="227" t="s">
        <v>70</v>
      </c>
      <c r="D2050" s="229">
        <v>197</v>
      </c>
      <c r="E2050" s="231">
        <v>8.8777845599999992E-3</v>
      </c>
      <c r="F2050" s="231">
        <v>1.2938284899999999E-3</v>
      </c>
      <c r="G2050" s="231">
        <v>1.9227060700000001E-3</v>
      </c>
      <c r="H2050" s="231">
        <v>5.6612495399999997E-3</v>
      </c>
    </row>
    <row r="2051" spans="1:8">
      <c r="A2051" s="227" t="s">
        <v>147</v>
      </c>
      <c r="B2051" s="227" t="s">
        <v>61</v>
      </c>
      <c r="C2051" s="227" t="s">
        <v>70</v>
      </c>
      <c r="D2051" s="229">
        <v>83</v>
      </c>
      <c r="E2051" s="231">
        <v>1.051441855E-2</v>
      </c>
      <c r="F2051" s="231">
        <v>1.46028532E-3</v>
      </c>
      <c r="G2051" s="231">
        <v>2.1820613399999998E-3</v>
      </c>
      <c r="H2051" s="231">
        <v>6.8720713799999998E-3</v>
      </c>
    </row>
    <row r="2052" spans="1:8">
      <c r="A2052" s="227" t="s">
        <v>147</v>
      </c>
      <c r="B2052" s="227" t="s">
        <v>62</v>
      </c>
      <c r="C2052" s="227" t="s">
        <v>70</v>
      </c>
      <c r="D2052" s="229">
        <v>213</v>
      </c>
      <c r="E2052" s="231">
        <v>9.1080352999999992E-3</v>
      </c>
      <c r="F2052" s="231">
        <v>1.3485695700000001E-3</v>
      </c>
      <c r="G2052" s="231">
        <v>2.23890387E-3</v>
      </c>
      <c r="H2052" s="231">
        <v>5.5205614100000003E-3</v>
      </c>
    </row>
    <row r="2053" spans="1:8">
      <c r="A2053" s="227" t="s">
        <v>147</v>
      </c>
      <c r="B2053" s="227" t="s">
        <v>57</v>
      </c>
      <c r="C2053" s="227" t="s">
        <v>71</v>
      </c>
      <c r="D2053" s="229">
        <v>572</v>
      </c>
      <c r="E2053" s="231">
        <v>7.4781668499999997E-3</v>
      </c>
      <c r="F2053" s="231">
        <v>1.1837928199999999E-3</v>
      </c>
      <c r="G2053" s="231">
        <v>1.4694822399999999E-3</v>
      </c>
      <c r="H2053" s="231">
        <v>4.8248913100000001E-3</v>
      </c>
    </row>
    <row r="2054" spans="1:8">
      <c r="A2054" s="227" t="s">
        <v>147</v>
      </c>
      <c r="B2054" s="227" t="s">
        <v>59</v>
      </c>
      <c r="C2054" s="227" t="s">
        <v>71</v>
      </c>
      <c r="D2054" s="229">
        <v>234</v>
      </c>
      <c r="E2054" s="231">
        <v>6.82796154E-3</v>
      </c>
      <c r="F2054" s="231">
        <v>9.5406948999999998E-4</v>
      </c>
      <c r="G2054" s="231">
        <v>1.26983396E-3</v>
      </c>
      <c r="H2054" s="231">
        <v>4.6040576100000001E-3</v>
      </c>
    </row>
    <row r="2055" spans="1:8">
      <c r="A2055" s="227" t="s">
        <v>147</v>
      </c>
      <c r="B2055" s="227" t="s">
        <v>60</v>
      </c>
      <c r="C2055" s="227" t="s">
        <v>71</v>
      </c>
      <c r="D2055" s="229">
        <v>151</v>
      </c>
      <c r="E2055" s="231">
        <v>7.29204967E-3</v>
      </c>
      <c r="F2055" s="231">
        <v>1.1808618999999999E-3</v>
      </c>
      <c r="G2055" s="231">
        <v>1.53367956E-3</v>
      </c>
      <c r="H2055" s="231">
        <v>4.5775077400000003E-3</v>
      </c>
    </row>
    <row r="2056" spans="1:8">
      <c r="A2056" s="227" t="s">
        <v>147</v>
      </c>
      <c r="B2056" s="227" t="s">
        <v>61</v>
      </c>
      <c r="C2056" s="227" t="s">
        <v>71</v>
      </c>
      <c r="D2056" s="229">
        <v>47</v>
      </c>
      <c r="E2056" s="231">
        <v>8.8310182699999993E-3</v>
      </c>
      <c r="F2056" s="231">
        <v>1.7048362300000001E-3</v>
      </c>
      <c r="G2056" s="231">
        <v>1.8294422199999999E-3</v>
      </c>
      <c r="H2056" s="231">
        <v>5.2967393700000002E-3</v>
      </c>
    </row>
    <row r="2057" spans="1:8">
      <c r="A2057" s="227" t="s">
        <v>147</v>
      </c>
      <c r="B2057" s="227" t="s">
        <v>62</v>
      </c>
      <c r="C2057" s="227" t="s">
        <v>71</v>
      </c>
      <c r="D2057" s="229">
        <v>140</v>
      </c>
      <c r="E2057" s="231">
        <v>8.3115076999999999E-3</v>
      </c>
      <c r="F2057" s="231">
        <v>1.3959984400000001E-3</v>
      </c>
      <c r="G2057" s="231">
        <v>1.61309499E-3</v>
      </c>
      <c r="H2057" s="231">
        <v>5.3024137800000001E-3</v>
      </c>
    </row>
    <row r="2058" spans="1:8">
      <c r="A2058" s="227" t="s">
        <v>147</v>
      </c>
      <c r="B2058" s="227" t="s">
        <v>57</v>
      </c>
      <c r="C2058" s="227" t="s">
        <v>72</v>
      </c>
      <c r="D2058" s="229">
        <v>997</v>
      </c>
      <c r="E2058" s="231">
        <v>6.9990176499999997E-3</v>
      </c>
      <c r="F2058" s="231">
        <v>1.06821598E-3</v>
      </c>
      <c r="G2058" s="231">
        <v>1.5598181099999999E-3</v>
      </c>
      <c r="H2058" s="231">
        <v>4.3709830799999998E-3</v>
      </c>
    </row>
    <row r="2059" spans="1:8">
      <c r="A2059" s="227" t="s">
        <v>147</v>
      </c>
      <c r="B2059" s="227" t="s">
        <v>59</v>
      </c>
      <c r="C2059" s="227" t="s">
        <v>72</v>
      </c>
      <c r="D2059" s="229">
        <v>410</v>
      </c>
      <c r="E2059" s="231">
        <v>6.2361391100000003E-3</v>
      </c>
      <c r="F2059" s="231">
        <v>9.2426015000000004E-4</v>
      </c>
      <c r="G2059" s="231">
        <v>1.3548439199999999E-3</v>
      </c>
      <c r="H2059" s="231">
        <v>3.9570345400000003E-3</v>
      </c>
    </row>
    <row r="2060" spans="1:8">
      <c r="A2060" s="227" t="s">
        <v>147</v>
      </c>
      <c r="B2060" s="227" t="s">
        <v>60</v>
      </c>
      <c r="C2060" s="227" t="s">
        <v>72</v>
      </c>
      <c r="D2060" s="229">
        <v>233</v>
      </c>
      <c r="E2060" s="231">
        <v>6.6605565300000003E-3</v>
      </c>
      <c r="F2060" s="231">
        <v>1.1579535700000001E-3</v>
      </c>
      <c r="G2060" s="231">
        <v>1.5539558200000001E-3</v>
      </c>
      <c r="H2060" s="231">
        <v>3.9486466400000001E-3</v>
      </c>
    </row>
    <row r="2061" spans="1:8">
      <c r="A2061" s="227" t="s">
        <v>147</v>
      </c>
      <c r="B2061" s="227" t="s">
        <v>61</v>
      </c>
      <c r="C2061" s="227" t="s">
        <v>72</v>
      </c>
      <c r="D2061" s="229">
        <v>85</v>
      </c>
      <c r="E2061" s="231">
        <v>7.9012797399999994E-3</v>
      </c>
      <c r="F2061" s="231">
        <v>1.24795728E-3</v>
      </c>
      <c r="G2061" s="231">
        <v>1.7169115300000001E-3</v>
      </c>
      <c r="H2061" s="231">
        <v>4.9364104600000003E-3</v>
      </c>
    </row>
    <row r="2062" spans="1:8">
      <c r="A2062" s="227" t="s">
        <v>147</v>
      </c>
      <c r="B2062" s="227" t="s">
        <v>62</v>
      </c>
      <c r="C2062" s="227" t="s">
        <v>72</v>
      </c>
      <c r="D2062" s="229">
        <v>269</v>
      </c>
      <c r="E2062" s="231">
        <v>8.1698331499999999E-3</v>
      </c>
      <c r="F2062" s="231">
        <v>1.1531045400000001E-3</v>
      </c>
      <c r="G2062" s="231">
        <v>1.8276708400000001E-3</v>
      </c>
      <c r="H2062" s="231">
        <v>5.1890573000000001E-3</v>
      </c>
    </row>
    <row r="2063" spans="1:8">
      <c r="A2063" s="227" t="s">
        <v>147</v>
      </c>
      <c r="B2063" s="227" t="s">
        <v>57</v>
      </c>
      <c r="C2063" s="227" t="s">
        <v>73</v>
      </c>
      <c r="D2063" s="229">
        <v>2173</v>
      </c>
      <c r="E2063" s="231">
        <v>6.9917524900000002E-3</v>
      </c>
      <c r="F2063" s="231">
        <v>6.4730102999999996E-4</v>
      </c>
      <c r="G2063" s="231">
        <v>1.8473242600000001E-3</v>
      </c>
      <c r="H2063" s="231">
        <v>4.4971267500000002E-3</v>
      </c>
    </row>
    <row r="2064" spans="1:8">
      <c r="A2064" s="227" t="s">
        <v>147</v>
      </c>
      <c r="B2064" s="227" t="s">
        <v>59</v>
      </c>
      <c r="C2064" s="227" t="s">
        <v>73</v>
      </c>
      <c r="D2064" s="229">
        <v>920</v>
      </c>
      <c r="E2064" s="231">
        <v>6.18939941E-3</v>
      </c>
      <c r="F2064" s="231">
        <v>6.0536157999999997E-4</v>
      </c>
      <c r="G2064" s="231">
        <v>1.65305432E-3</v>
      </c>
      <c r="H2064" s="231">
        <v>3.9309830499999997E-3</v>
      </c>
    </row>
    <row r="2065" spans="1:8">
      <c r="A2065" s="227" t="s">
        <v>147</v>
      </c>
      <c r="B2065" s="227" t="s">
        <v>60</v>
      </c>
      <c r="C2065" s="227" t="s">
        <v>73</v>
      </c>
      <c r="D2065" s="229">
        <v>501</v>
      </c>
      <c r="E2065" s="231">
        <v>7.0263405900000001E-3</v>
      </c>
      <c r="F2065" s="231">
        <v>6.3241548000000003E-4</v>
      </c>
      <c r="G2065" s="231">
        <v>1.7788263700000001E-3</v>
      </c>
      <c r="H2065" s="231">
        <v>4.6150982599999996E-3</v>
      </c>
    </row>
    <row r="2066" spans="1:8">
      <c r="A2066" s="227" t="s">
        <v>147</v>
      </c>
      <c r="B2066" s="227" t="s">
        <v>61</v>
      </c>
      <c r="C2066" s="227" t="s">
        <v>73</v>
      </c>
      <c r="D2066" s="229">
        <v>123</v>
      </c>
      <c r="E2066" s="231">
        <v>9.2220902300000004E-3</v>
      </c>
      <c r="F2066" s="231">
        <v>7.6247719999999997E-4</v>
      </c>
      <c r="G2066" s="231">
        <v>2.23831278E-3</v>
      </c>
      <c r="H2066" s="231">
        <v>6.2212998499999997E-3</v>
      </c>
    </row>
    <row r="2067" spans="1:8">
      <c r="A2067" s="227" t="s">
        <v>147</v>
      </c>
      <c r="B2067" s="227" t="s">
        <v>62</v>
      </c>
      <c r="C2067" s="227" t="s">
        <v>73</v>
      </c>
      <c r="D2067" s="229">
        <v>629</v>
      </c>
      <c r="E2067" s="231">
        <v>7.7016168199999999E-3</v>
      </c>
      <c r="F2067" s="231">
        <v>6.9797714999999996E-4</v>
      </c>
      <c r="G2067" s="231">
        <v>2.10957257E-3</v>
      </c>
      <c r="H2067" s="231">
        <v>4.89406663E-3</v>
      </c>
    </row>
    <row r="2068" spans="1:8">
      <c r="A2068" s="227" t="s">
        <v>147</v>
      </c>
      <c r="B2068" s="227" t="s">
        <v>57</v>
      </c>
      <c r="C2068" s="227" t="s">
        <v>74</v>
      </c>
      <c r="D2068" s="229">
        <v>1638</v>
      </c>
      <c r="E2068" s="231">
        <v>6.8148188099999996E-3</v>
      </c>
      <c r="F2068" s="231">
        <v>7.8117203E-4</v>
      </c>
      <c r="G2068" s="231">
        <v>1.60863353E-3</v>
      </c>
      <c r="H2068" s="231">
        <v>4.4250127600000003E-3</v>
      </c>
    </row>
    <row r="2069" spans="1:8">
      <c r="A2069" s="227" t="s">
        <v>147</v>
      </c>
      <c r="B2069" s="227" t="s">
        <v>59</v>
      </c>
      <c r="C2069" s="227" t="s">
        <v>74</v>
      </c>
      <c r="D2069" s="229">
        <v>730</v>
      </c>
      <c r="E2069" s="231">
        <v>6.0291093499999998E-3</v>
      </c>
      <c r="F2069" s="231">
        <v>6.3581279999999998E-4</v>
      </c>
      <c r="G2069" s="231">
        <v>1.41137089E-3</v>
      </c>
      <c r="H2069" s="231">
        <v>3.9819251700000001E-3</v>
      </c>
    </row>
    <row r="2070" spans="1:8">
      <c r="A2070" s="227" t="s">
        <v>147</v>
      </c>
      <c r="B2070" s="227" t="s">
        <v>60</v>
      </c>
      <c r="C2070" s="227" t="s">
        <v>74</v>
      </c>
      <c r="D2070" s="229">
        <v>374</v>
      </c>
      <c r="E2070" s="231">
        <v>6.7466018099999999E-3</v>
      </c>
      <c r="F2070" s="231">
        <v>7.8304467000000003E-4</v>
      </c>
      <c r="G2070" s="231">
        <v>1.4713307100000001E-3</v>
      </c>
      <c r="H2070" s="231">
        <v>4.4922259399999996E-3</v>
      </c>
    </row>
    <row r="2071" spans="1:8">
      <c r="A2071" s="227" t="s">
        <v>147</v>
      </c>
      <c r="B2071" s="227" t="s">
        <v>61</v>
      </c>
      <c r="C2071" s="227" t="s">
        <v>74</v>
      </c>
      <c r="D2071" s="229">
        <v>193</v>
      </c>
      <c r="E2071" s="231">
        <v>7.9524081000000007E-3</v>
      </c>
      <c r="F2071" s="231">
        <v>1.1563876900000001E-3</v>
      </c>
      <c r="G2071" s="231">
        <v>1.7657956499999999E-3</v>
      </c>
      <c r="H2071" s="231">
        <v>5.0302243000000003E-3</v>
      </c>
    </row>
    <row r="2072" spans="1:8">
      <c r="A2072" s="227" t="s">
        <v>147</v>
      </c>
      <c r="B2072" s="227" t="s">
        <v>62</v>
      </c>
      <c r="C2072" s="227" t="s">
        <v>74</v>
      </c>
      <c r="D2072" s="229">
        <v>341</v>
      </c>
      <c r="E2072" s="231">
        <v>7.92779926E-3</v>
      </c>
      <c r="F2072" s="231">
        <v>8.7793232000000002E-4</v>
      </c>
      <c r="G2072" s="231">
        <v>2.0925651899999999E-3</v>
      </c>
      <c r="H2072" s="231">
        <v>4.9573012699999997E-3</v>
      </c>
    </row>
    <row r="2073" spans="1:8">
      <c r="A2073" s="227" t="s">
        <v>147</v>
      </c>
      <c r="B2073" s="227" t="s">
        <v>57</v>
      </c>
      <c r="C2073" s="227" t="s">
        <v>75</v>
      </c>
      <c r="D2073" s="229">
        <v>901</v>
      </c>
      <c r="E2073" s="231">
        <v>5.8572006100000001E-3</v>
      </c>
      <c r="F2073" s="231">
        <v>5.9291094000000003E-4</v>
      </c>
      <c r="G2073" s="231">
        <v>1.1422362600000001E-3</v>
      </c>
      <c r="H2073" s="231">
        <v>4.1220529399999999E-3</v>
      </c>
    </row>
    <row r="2074" spans="1:8">
      <c r="A2074" s="227" t="s">
        <v>147</v>
      </c>
      <c r="B2074" s="227" t="s">
        <v>59</v>
      </c>
      <c r="C2074" s="227" t="s">
        <v>75</v>
      </c>
      <c r="D2074" s="229">
        <v>300</v>
      </c>
      <c r="E2074" s="231">
        <v>5.3569827700000001E-3</v>
      </c>
      <c r="F2074" s="231">
        <v>4.7642723999999999E-4</v>
      </c>
      <c r="G2074" s="231">
        <v>1.00038557E-3</v>
      </c>
      <c r="H2074" s="231">
        <v>3.8801695300000002E-3</v>
      </c>
    </row>
    <row r="2075" spans="1:8">
      <c r="A2075" s="227" t="s">
        <v>147</v>
      </c>
      <c r="B2075" s="227" t="s">
        <v>60</v>
      </c>
      <c r="C2075" s="227" t="s">
        <v>75</v>
      </c>
      <c r="D2075" s="229">
        <v>207</v>
      </c>
      <c r="E2075" s="231">
        <v>5.8964034199999998E-3</v>
      </c>
      <c r="F2075" s="231">
        <v>5.5723272E-4</v>
      </c>
      <c r="G2075" s="231">
        <v>1.1424782799999999E-3</v>
      </c>
      <c r="H2075" s="231">
        <v>4.1966919300000004E-3</v>
      </c>
    </row>
    <row r="2076" spans="1:8">
      <c r="A2076" s="227" t="s">
        <v>147</v>
      </c>
      <c r="B2076" s="227" t="s">
        <v>61</v>
      </c>
      <c r="C2076" s="227" t="s">
        <v>75</v>
      </c>
      <c r="D2076" s="229">
        <v>83</v>
      </c>
      <c r="E2076" s="231">
        <v>6.6202306600000004E-3</v>
      </c>
      <c r="F2076" s="231">
        <v>6.9597812000000005E-4</v>
      </c>
      <c r="G2076" s="231">
        <v>1.13509571E-3</v>
      </c>
      <c r="H2076" s="231">
        <v>4.7891563900000003E-3</v>
      </c>
    </row>
    <row r="2077" spans="1:8">
      <c r="A2077" s="227" t="s">
        <v>147</v>
      </c>
      <c r="B2077" s="227" t="s">
        <v>62</v>
      </c>
      <c r="C2077" s="227" t="s">
        <v>75</v>
      </c>
      <c r="D2077" s="229">
        <v>311</v>
      </c>
      <c r="E2077" s="231">
        <v>6.1099944099999998E-3</v>
      </c>
      <c r="F2077" s="231">
        <v>7.0151521000000002E-4</v>
      </c>
      <c r="G2077" s="231">
        <v>1.2808143199999999E-3</v>
      </c>
      <c r="H2077" s="231">
        <v>4.1276643999999998E-3</v>
      </c>
    </row>
    <row r="2078" spans="1:8">
      <c r="A2078" s="227" t="s">
        <v>147</v>
      </c>
      <c r="B2078" s="227" t="s">
        <v>57</v>
      </c>
      <c r="C2078" s="227" t="s">
        <v>76</v>
      </c>
      <c r="D2078" s="229">
        <v>1063</v>
      </c>
      <c r="E2078" s="231">
        <v>6.2035074700000003E-3</v>
      </c>
      <c r="F2078" s="231">
        <v>1.10216083E-3</v>
      </c>
      <c r="G2078" s="231">
        <v>1.51963322E-3</v>
      </c>
      <c r="H2078" s="231">
        <v>3.58171295E-3</v>
      </c>
    </row>
    <row r="2079" spans="1:8">
      <c r="A2079" s="227" t="s">
        <v>147</v>
      </c>
      <c r="B2079" s="227" t="s">
        <v>59</v>
      </c>
      <c r="C2079" s="227" t="s">
        <v>76</v>
      </c>
      <c r="D2079" s="229">
        <v>495</v>
      </c>
      <c r="E2079" s="231">
        <v>5.7675128499999999E-3</v>
      </c>
      <c r="F2079" s="231">
        <v>1.00439558E-3</v>
      </c>
      <c r="G2079" s="231">
        <v>1.3500278199999999E-3</v>
      </c>
      <c r="H2079" s="231">
        <v>3.4130889899999998E-3</v>
      </c>
    </row>
    <row r="2080" spans="1:8">
      <c r="A2080" s="227" t="s">
        <v>147</v>
      </c>
      <c r="B2080" s="227" t="s">
        <v>60</v>
      </c>
      <c r="C2080" s="227" t="s">
        <v>76</v>
      </c>
      <c r="D2080" s="229">
        <v>235</v>
      </c>
      <c r="E2080" s="231">
        <v>6.0229508999999999E-3</v>
      </c>
      <c r="F2080" s="231">
        <v>1.13667233E-3</v>
      </c>
      <c r="G2080" s="231">
        <v>1.5174347500000001E-3</v>
      </c>
      <c r="H2080" s="231">
        <v>3.3688433500000002E-3</v>
      </c>
    </row>
    <row r="2081" spans="1:8">
      <c r="A2081" s="227" t="s">
        <v>147</v>
      </c>
      <c r="B2081" s="227" t="s">
        <v>61</v>
      </c>
      <c r="C2081" s="227" t="s">
        <v>76</v>
      </c>
      <c r="D2081" s="229">
        <v>116</v>
      </c>
      <c r="E2081" s="231">
        <v>7.3725851700000003E-3</v>
      </c>
      <c r="F2081" s="231">
        <v>1.57916244E-3</v>
      </c>
      <c r="G2081" s="231">
        <v>1.71585622E-3</v>
      </c>
      <c r="H2081" s="231">
        <v>4.0775660300000002E-3</v>
      </c>
    </row>
    <row r="2082" spans="1:8">
      <c r="A2082" s="227" t="s">
        <v>147</v>
      </c>
      <c r="B2082" s="227" t="s">
        <v>62</v>
      </c>
      <c r="C2082" s="227" t="s">
        <v>76</v>
      </c>
      <c r="D2082" s="229">
        <v>217</v>
      </c>
      <c r="E2082" s="231">
        <v>6.7686462700000003E-3</v>
      </c>
      <c r="F2082" s="231">
        <v>1.0328125100000001E-3</v>
      </c>
      <c r="G2082" s="231">
        <v>1.8040085499999999E-3</v>
      </c>
      <c r="H2082" s="231">
        <v>3.9318247400000001E-3</v>
      </c>
    </row>
    <row r="2083" spans="1:8">
      <c r="A2083" s="227" t="s">
        <v>147</v>
      </c>
      <c r="B2083" s="227" t="s">
        <v>57</v>
      </c>
      <c r="C2083" s="227" t="s">
        <v>77</v>
      </c>
      <c r="D2083" s="229">
        <v>2015</v>
      </c>
      <c r="E2083" s="231">
        <v>6.8154234400000001E-3</v>
      </c>
      <c r="F2083" s="231">
        <v>9.4733342000000002E-4</v>
      </c>
      <c r="G2083" s="231">
        <v>1.5490588999999999E-3</v>
      </c>
      <c r="H2083" s="231">
        <v>4.3190306399999998E-3</v>
      </c>
    </row>
    <row r="2084" spans="1:8">
      <c r="A2084" s="227" t="s">
        <v>147</v>
      </c>
      <c r="B2084" s="227" t="s">
        <v>59</v>
      </c>
      <c r="C2084" s="227" t="s">
        <v>77</v>
      </c>
      <c r="D2084" s="229">
        <v>866</v>
      </c>
      <c r="E2084" s="231">
        <v>6.0239043600000004E-3</v>
      </c>
      <c r="F2084" s="231">
        <v>8.2980472999999997E-4</v>
      </c>
      <c r="G2084" s="231">
        <v>1.39026524E-3</v>
      </c>
      <c r="H2084" s="231">
        <v>3.8038338999999998E-3</v>
      </c>
    </row>
    <row r="2085" spans="1:8">
      <c r="A2085" s="227" t="s">
        <v>147</v>
      </c>
      <c r="B2085" s="227" t="s">
        <v>60</v>
      </c>
      <c r="C2085" s="227" t="s">
        <v>77</v>
      </c>
      <c r="D2085" s="229">
        <v>379</v>
      </c>
      <c r="E2085" s="231">
        <v>6.8221376899999997E-3</v>
      </c>
      <c r="F2085" s="231">
        <v>1.0149147400000001E-3</v>
      </c>
      <c r="G2085" s="231">
        <v>1.5582243600000001E-3</v>
      </c>
      <c r="H2085" s="231">
        <v>4.2489981E-3</v>
      </c>
    </row>
    <row r="2086" spans="1:8">
      <c r="A2086" s="227" t="s">
        <v>147</v>
      </c>
      <c r="B2086" s="227" t="s">
        <v>61</v>
      </c>
      <c r="C2086" s="227" t="s">
        <v>77</v>
      </c>
      <c r="D2086" s="229">
        <v>228</v>
      </c>
      <c r="E2086" s="231">
        <v>8.2361210299999998E-3</v>
      </c>
      <c r="F2086" s="231">
        <v>1.0138480499999999E-3</v>
      </c>
      <c r="G2086" s="231">
        <v>1.6985966600000001E-3</v>
      </c>
      <c r="H2086" s="231">
        <v>5.5236758499999997E-3</v>
      </c>
    </row>
    <row r="2087" spans="1:8">
      <c r="A2087" s="227" t="s">
        <v>147</v>
      </c>
      <c r="B2087" s="227" t="s">
        <v>62</v>
      </c>
      <c r="C2087" s="227" t="s">
        <v>77</v>
      </c>
      <c r="D2087" s="229">
        <v>542</v>
      </c>
      <c r="E2087" s="231">
        <v>7.4777698599999996E-3</v>
      </c>
      <c r="F2087" s="231">
        <v>1.0598817200000001E-3</v>
      </c>
      <c r="G2087" s="231">
        <v>1.7334629200000001E-3</v>
      </c>
      <c r="H2087" s="231">
        <v>4.68442474E-3</v>
      </c>
    </row>
    <row r="2088" spans="1:8">
      <c r="A2088" s="227" t="s">
        <v>147</v>
      </c>
      <c r="B2088" s="227" t="s">
        <v>57</v>
      </c>
      <c r="C2088" s="227" t="s">
        <v>78</v>
      </c>
      <c r="D2088" s="229">
        <v>693</v>
      </c>
      <c r="E2088" s="231">
        <v>7.0166109799999999E-3</v>
      </c>
      <c r="F2088" s="231">
        <v>9.2507389999999998E-4</v>
      </c>
      <c r="G2088" s="231">
        <v>1.69868302E-3</v>
      </c>
      <c r="H2088" s="231">
        <v>4.3928535699999998E-3</v>
      </c>
    </row>
    <row r="2089" spans="1:8">
      <c r="A2089" s="227" t="s">
        <v>147</v>
      </c>
      <c r="B2089" s="227" t="s">
        <v>59</v>
      </c>
      <c r="C2089" s="227" t="s">
        <v>78</v>
      </c>
      <c r="D2089" s="229">
        <v>325</v>
      </c>
      <c r="E2089" s="231">
        <v>6.4338672999999999E-3</v>
      </c>
      <c r="F2089" s="231">
        <v>8.2567638000000001E-4</v>
      </c>
      <c r="G2089" s="231">
        <v>1.52296983E-3</v>
      </c>
      <c r="H2089" s="231">
        <v>4.08522056E-3</v>
      </c>
    </row>
    <row r="2090" spans="1:8">
      <c r="A2090" s="227" t="s">
        <v>147</v>
      </c>
      <c r="B2090" s="227" t="s">
        <v>60</v>
      </c>
      <c r="C2090" s="227" t="s">
        <v>78</v>
      </c>
      <c r="D2090" s="229">
        <v>138</v>
      </c>
      <c r="E2090" s="231">
        <v>6.9988758899999998E-3</v>
      </c>
      <c r="F2090" s="231">
        <v>9.3515137999999995E-4</v>
      </c>
      <c r="G2090" s="231">
        <v>1.8691288700000001E-3</v>
      </c>
      <c r="H2090" s="231">
        <v>4.19459516E-3</v>
      </c>
    </row>
    <row r="2091" spans="1:8">
      <c r="A2091" s="227" t="s">
        <v>147</v>
      </c>
      <c r="B2091" s="227" t="s">
        <v>61</v>
      </c>
      <c r="C2091" s="227" t="s">
        <v>78</v>
      </c>
      <c r="D2091" s="229">
        <v>66</v>
      </c>
      <c r="E2091" s="231">
        <v>7.5743544000000003E-3</v>
      </c>
      <c r="F2091" s="231">
        <v>1.0467520099999999E-3</v>
      </c>
      <c r="G2091" s="231">
        <v>1.76346774E-3</v>
      </c>
      <c r="H2091" s="231">
        <v>4.7641341899999998E-3</v>
      </c>
    </row>
    <row r="2092" spans="1:8">
      <c r="A2092" s="227" t="s">
        <v>147</v>
      </c>
      <c r="B2092" s="227" t="s">
        <v>62</v>
      </c>
      <c r="C2092" s="227" t="s">
        <v>78</v>
      </c>
      <c r="D2092" s="229">
        <v>164</v>
      </c>
      <c r="E2092" s="231">
        <v>7.9619041099999992E-3</v>
      </c>
      <c r="F2092" s="231">
        <v>1.06460286E-3</v>
      </c>
      <c r="G2092" s="231">
        <v>1.87739928E-3</v>
      </c>
      <c r="H2092" s="231">
        <v>5.0199015299999998E-3</v>
      </c>
    </row>
    <row r="2093" spans="1:8">
      <c r="A2093" s="227" t="s">
        <v>147</v>
      </c>
      <c r="B2093" s="227" t="s">
        <v>57</v>
      </c>
      <c r="C2093" s="227" t="s">
        <v>79</v>
      </c>
      <c r="D2093" s="229">
        <v>9080</v>
      </c>
      <c r="E2093" s="231">
        <v>4.6031747300000004E-3</v>
      </c>
      <c r="F2093" s="231">
        <v>9.2869046000000003E-4</v>
      </c>
      <c r="G2093" s="231">
        <v>7.5336108999999999E-4</v>
      </c>
      <c r="H2093" s="231">
        <v>2.9211227000000002E-3</v>
      </c>
    </row>
    <row r="2094" spans="1:8">
      <c r="A2094" s="227" t="s">
        <v>147</v>
      </c>
      <c r="B2094" s="227" t="s">
        <v>59</v>
      </c>
      <c r="C2094" s="227" t="s">
        <v>79</v>
      </c>
      <c r="D2094" s="229">
        <v>5101</v>
      </c>
      <c r="E2094" s="231">
        <v>4.3803885900000001E-3</v>
      </c>
      <c r="F2094" s="231">
        <v>8.6995897999999998E-4</v>
      </c>
      <c r="G2094" s="231">
        <v>7.1526892000000003E-4</v>
      </c>
      <c r="H2094" s="231">
        <v>2.7951602000000002E-3</v>
      </c>
    </row>
    <row r="2095" spans="1:8">
      <c r="A2095" s="227" t="s">
        <v>147</v>
      </c>
      <c r="B2095" s="227" t="s">
        <v>60</v>
      </c>
      <c r="C2095" s="227" t="s">
        <v>79</v>
      </c>
      <c r="D2095" s="229">
        <v>2017</v>
      </c>
      <c r="E2095" s="231">
        <v>4.5335307099999998E-3</v>
      </c>
      <c r="F2095" s="231">
        <v>9.9826795000000005E-4</v>
      </c>
      <c r="G2095" s="231">
        <v>7.2846635999999996E-4</v>
      </c>
      <c r="H2095" s="231">
        <v>2.8067959300000001E-3</v>
      </c>
    </row>
    <row r="2096" spans="1:8">
      <c r="A2096" s="227" t="s">
        <v>147</v>
      </c>
      <c r="B2096" s="227" t="s">
        <v>61</v>
      </c>
      <c r="C2096" s="227" t="s">
        <v>79</v>
      </c>
      <c r="D2096" s="229">
        <v>503</v>
      </c>
      <c r="E2096" s="231">
        <v>5.3645255699999997E-3</v>
      </c>
      <c r="F2096" s="231">
        <v>1.20796031E-3</v>
      </c>
      <c r="G2096" s="231">
        <v>8.1462590999999997E-4</v>
      </c>
      <c r="H2096" s="231">
        <v>3.3419388600000001E-3</v>
      </c>
    </row>
    <row r="2097" spans="1:8">
      <c r="A2097" s="227" t="s">
        <v>147</v>
      </c>
      <c r="B2097" s="227" t="s">
        <v>62</v>
      </c>
      <c r="C2097" s="227" t="s">
        <v>79</v>
      </c>
      <c r="D2097" s="229">
        <v>1459</v>
      </c>
      <c r="E2097" s="231">
        <v>5.21588521E-3</v>
      </c>
      <c r="F2097" s="231">
        <v>9.4156139000000001E-4</v>
      </c>
      <c r="G2097" s="231">
        <v>8.9983442999999998E-4</v>
      </c>
      <c r="H2097" s="231">
        <v>3.3744888800000001E-3</v>
      </c>
    </row>
    <row r="2098" spans="1:8">
      <c r="A2098" s="227" t="s">
        <v>147</v>
      </c>
      <c r="B2098" s="227" t="s">
        <v>57</v>
      </c>
      <c r="C2098" s="227" t="s">
        <v>80</v>
      </c>
      <c r="D2098" s="229">
        <v>3991</v>
      </c>
      <c r="E2098" s="231">
        <v>4.8612587699999998E-3</v>
      </c>
      <c r="F2098" s="231">
        <v>9.9590372999999992E-4</v>
      </c>
      <c r="G2098" s="231">
        <v>5.1215615999999995E-4</v>
      </c>
      <c r="H2098" s="231">
        <v>3.3531983900000001E-3</v>
      </c>
    </row>
    <row r="2099" spans="1:8">
      <c r="A2099" s="227" t="s">
        <v>147</v>
      </c>
      <c r="B2099" s="227" t="s">
        <v>59</v>
      </c>
      <c r="C2099" s="227" t="s">
        <v>80</v>
      </c>
      <c r="D2099" s="229">
        <v>2094</v>
      </c>
      <c r="E2099" s="231">
        <v>4.5100803699999999E-3</v>
      </c>
      <c r="F2099" s="231">
        <v>9.0204241000000002E-4</v>
      </c>
      <c r="G2099" s="231">
        <v>4.7766521999999999E-4</v>
      </c>
      <c r="H2099" s="231">
        <v>3.1303722500000001E-3</v>
      </c>
    </row>
    <row r="2100" spans="1:8">
      <c r="A2100" s="227" t="s">
        <v>147</v>
      </c>
      <c r="B2100" s="227" t="s">
        <v>60</v>
      </c>
      <c r="C2100" s="227" t="s">
        <v>80</v>
      </c>
      <c r="D2100" s="229">
        <v>902</v>
      </c>
      <c r="E2100" s="231">
        <v>4.8857603099999999E-3</v>
      </c>
      <c r="F2100" s="231">
        <v>1.10101242E-3</v>
      </c>
      <c r="G2100" s="231">
        <v>4.9692789E-4</v>
      </c>
      <c r="H2100" s="231">
        <v>3.28781953E-3</v>
      </c>
    </row>
    <row r="2101" spans="1:8">
      <c r="A2101" s="227" t="s">
        <v>147</v>
      </c>
      <c r="B2101" s="227" t="s">
        <v>61</v>
      </c>
      <c r="C2101" s="227" t="s">
        <v>80</v>
      </c>
      <c r="D2101" s="229">
        <v>198</v>
      </c>
      <c r="E2101" s="231">
        <v>6.50521391E-3</v>
      </c>
      <c r="F2101" s="231">
        <v>1.40151491E-3</v>
      </c>
      <c r="G2101" s="231">
        <v>5.6806464000000001E-4</v>
      </c>
      <c r="H2101" s="231">
        <v>4.5356338699999998E-3</v>
      </c>
    </row>
    <row r="2102" spans="1:8">
      <c r="A2102" s="227" t="s">
        <v>147</v>
      </c>
      <c r="B2102" s="227" t="s">
        <v>62</v>
      </c>
      <c r="C2102" s="227" t="s">
        <v>80</v>
      </c>
      <c r="D2102" s="229">
        <v>797</v>
      </c>
      <c r="E2102" s="231">
        <v>5.3477883500000004E-3</v>
      </c>
      <c r="F2102" s="231">
        <v>1.02278776E-3</v>
      </c>
      <c r="G2102" s="231">
        <v>6.0612109000000001E-4</v>
      </c>
      <c r="H2102" s="231">
        <v>3.71887901E-3</v>
      </c>
    </row>
    <row r="2103" spans="1:8">
      <c r="A2103" s="227" t="s">
        <v>147</v>
      </c>
      <c r="B2103" s="227" t="s">
        <v>57</v>
      </c>
      <c r="C2103" s="227" t="s">
        <v>119</v>
      </c>
      <c r="D2103" s="229">
        <v>2043</v>
      </c>
      <c r="E2103" s="231">
        <v>6.3791954299999998E-3</v>
      </c>
      <c r="F2103" s="231">
        <v>1.1163058900000001E-3</v>
      </c>
      <c r="G2103" s="231">
        <v>1.10490743E-3</v>
      </c>
      <c r="H2103" s="231">
        <v>4.15798162E-3</v>
      </c>
    </row>
    <row r="2104" spans="1:8">
      <c r="A2104" s="227" t="s">
        <v>147</v>
      </c>
      <c r="B2104" s="227" t="s">
        <v>59</v>
      </c>
      <c r="C2104" s="227" t="s">
        <v>119</v>
      </c>
      <c r="D2104" s="229">
        <v>835</v>
      </c>
      <c r="E2104" s="231">
        <v>5.6767850799999998E-3</v>
      </c>
      <c r="F2104" s="231">
        <v>9.3788788000000005E-4</v>
      </c>
      <c r="G2104" s="231">
        <v>9.7513283000000002E-4</v>
      </c>
      <c r="H2104" s="231">
        <v>3.7637639100000001E-3</v>
      </c>
    </row>
    <row r="2105" spans="1:8">
      <c r="A2105" s="227" t="s">
        <v>147</v>
      </c>
      <c r="B2105" s="227" t="s">
        <v>60</v>
      </c>
      <c r="C2105" s="227" t="s">
        <v>119</v>
      </c>
      <c r="D2105" s="229">
        <v>421</v>
      </c>
      <c r="E2105" s="231">
        <v>6.1192484699999997E-3</v>
      </c>
      <c r="F2105" s="231">
        <v>1.2643505099999999E-3</v>
      </c>
      <c r="G2105" s="231">
        <v>9.8231148000000007E-4</v>
      </c>
      <c r="H2105" s="231">
        <v>3.87258597E-3</v>
      </c>
    </row>
    <row r="2106" spans="1:8">
      <c r="A2106" s="227" t="s">
        <v>147</v>
      </c>
      <c r="B2106" s="227" t="s">
        <v>61</v>
      </c>
      <c r="C2106" s="227" t="s">
        <v>119</v>
      </c>
      <c r="D2106" s="229">
        <v>278</v>
      </c>
      <c r="E2106" s="231">
        <v>8.2643465900000008E-3</v>
      </c>
      <c r="F2106" s="231">
        <v>1.5385605599999999E-3</v>
      </c>
      <c r="G2106" s="231">
        <v>1.43722497E-3</v>
      </c>
      <c r="H2106" s="231">
        <v>5.2885605899999997E-3</v>
      </c>
    </row>
    <row r="2107" spans="1:8">
      <c r="A2107" s="227" t="s">
        <v>147</v>
      </c>
      <c r="B2107" s="227" t="s">
        <v>62</v>
      </c>
      <c r="C2107" s="227" t="s">
        <v>119</v>
      </c>
      <c r="D2107" s="229">
        <v>509</v>
      </c>
      <c r="E2107" s="231">
        <v>6.7168738000000002E-3</v>
      </c>
      <c r="F2107" s="231">
        <v>1.0559236799999999E-3</v>
      </c>
      <c r="G2107" s="231">
        <v>1.23769804E-3</v>
      </c>
      <c r="H2107" s="231">
        <v>4.4232515899999998E-3</v>
      </c>
    </row>
    <row r="2108" spans="1:8">
      <c r="A2108" s="227" t="s">
        <v>147</v>
      </c>
      <c r="B2108" s="227" t="s">
        <v>57</v>
      </c>
      <c r="C2108" s="227" t="s">
        <v>82</v>
      </c>
      <c r="D2108" s="229">
        <v>948</v>
      </c>
      <c r="E2108" s="231">
        <v>7.8692957499999997E-3</v>
      </c>
      <c r="F2108" s="231">
        <v>1.1358461899999999E-3</v>
      </c>
      <c r="G2108" s="231">
        <v>1.6149615699999999E-3</v>
      </c>
      <c r="H2108" s="231">
        <v>5.1184875100000003E-3</v>
      </c>
    </row>
    <row r="2109" spans="1:8">
      <c r="A2109" s="227" t="s">
        <v>147</v>
      </c>
      <c r="B2109" s="227" t="s">
        <v>59</v>
      </c>
      <c r="C2109" s="227" t="s">
        <v>82</v>
      </c>
      <c r="D2109" s="229">
        <v>362</v>
      </c>
      <c r="E2109" s="231">
        <v>7.19136845E-3</v>
      </c>
      <c r="F2109" s="231">
        <v>9.8072669999999993E-4</v>
      </c>
      <c r="G2109" s="231">
        <v>1.52790542E-3</v>
      </c>
      <c r="H2109" s="231">
        <v>4.6827358399999996E-3</v>
      </c>
    </row>
    <row r="2110" spans="1:8">
      <c r="A2110" s="227" t="s">
        <v>147</v>
      </c>
      <c r="B2110" s="227" t="s">
        <v>60</v>
      </c>
      <c r="C2110" s="227" t="s">
        <v>82</v>
      </c>
      <c r="D2110" s="229">
        <v>231</v>
      </c>
      <c r="E2110" s="231">
        <v>7.46648004E-3</v>
      </c>
      <c r="F2110" s="231">
        <v>1.0650150000000001E-3</v>
      </c>
      <c r="G2110" s="231">
        <v>1.56405299E-3</v>
      </c>
      <c r="H2110" s="231">
        <v>4.8374115600000002E-3</v>
      </c>
    </row>
    <row r="2111" spans="1:8">
      <c r="A2111" s="227" t="s">
        <v>147</v>
      </c>
      <c r="B2111" s="227" t="s">
        <v>61</v>
      </c>
      <c r="C2111" s="227" t="s">
        <v>82</v>
      </c>
      <c r="D2111" s="229">
        <v>101</v>
      </c>
      <c r="E2111" s="231">
        <v>9.4766453199999993E-3</v>
      </c>
      <c r="F2111" s="231">
        <v>1.51288025E-3</v>
      </c>
      <c r="G2111" s="231">
        <v>1.9832918599999999E-3</v>
      </c>
      <c r="H2111" s="231">
        <v>5.9804728199999999E-3</v>
      </c>
    </row>
    <row r="2112" spans="1:8">
      <c r="A2112" s="227" t="s">
        <v>147</v>
      </c>
      <c r="B2112" s="227" t="s">
        <v>62</v>
      </c>
      <c r="C2112" s="227" t="s">
        <v>82</v>
      </c>
      <c r="D2112" s="229">
        <v>254</v>
      </c>
      <c r="E2112" s="231">
        <v>8.5626729299999992E-3</v>
      </c>
      <c r="F2112" s="231">
        <v>1.2714163499999999E-3</v>
      </c>
      <c r="G2112" s="231">
        <v>1.63887043E-3</v>
      </c>
      <c r="H2112" s="231">
        <v>5.6523856500000002E-3</v>
      </c>
    </row>
    <row r="2113" spans="1:8">
      <c r="A2113" s="227" t="s">
        <v>147</v>
      </c>
      <c r="B2113" s="227" t="s">
        <v>57</v>
      </c>
      <c r="C2113" s="227" t="s">
        <v>83</v>
      </c>
      <c r="D2113" s="229">
        <v>1292</v>
      </c>
      <c r="E2113" s="231">
        <v>6.1024930099999996E-3</v>
      </c>
      <c r="F2113" s="231">
        <v>1.06383813E-3</v>
      </c>
      <c r="G2113" s="231">
        <v>9.6249332000000005E-4</v>
      </c>
      <c r="H2113" s="231">
        <v>4.0761611099999996E-3</v>
      </c>
    </row>
    <row r="2114" spans="1:8">
      <c r="A2114" s="227" t="s">
        <v>147</v>
      </c>
      <c r="B2114" s="227" t="s">
        <v>59</v>
      </c>
      <c r="C2114" s="227" t="s">
        <v>83</v>
      </c>
      <c r="D2114" s="229">
        <v>471</v>
      </c>
      <c r="E2114" s="231">
        <v>5.41902546E-3</v>
      </c>
      <c r="F2114" s="231">
        <v>8.5274608000000004E-4</v>
      </c>
      <c r="G2114" s="231">
        <v>9.0398165E-4</v>
      </c>
      <c r="H2114" s="231">
        <v>3.6622972699999999E-3</v>
      </c>
    </row>
    <row r="2115" spans="1:8">
      <c r="A2115" s="227" t="s">
        <v>147</v>
      </c>
      <c r="B2115" s="227" t="s">
        <v>60</v>
      </c>
      <c r="C2115" s="227" t="s">
        <v>83</v>
      </c>
      <c r="D2115" s="229">
        <v>219</v>
      </c>
      <c r="E2115" s="231">
        <v>5.84289887E-3</v>
      </c>
      <c r="F2115" s="231">
        <v>1.0226934199999999E-3</v>
      </c>
      <c r="G2115" s="231">
        <v>1.0312550400000001E-3</v>
      </c>
      <c r="H2115" s="231">
        <v>3.7889499499999999E-3</v>
      </c>
    </row>
    <row r="2116" spans="1:8">
      <c r="A2116" s="227" t="s">
        <v>147</v>
      </c>
      <c r="B2116" s="227" t="s">
        <v>61</v>
      </c>
      <c r="C2116" s="227" t="s">
        <v>83</v>
      </c>
      <c r="D2116" s="229">
        <v>306</v>
      </c>
      <c r="E2116" s="231">
        <v>7.0214912200000004E-3</v>
      </c>
      <c r="F2116" s="231">
        <v>1.3889643199999999E-3</v>
      </c>
      <c r="G2116" s="231">
        <v>9.6155568999999996E-4</v>
      </c>
      <c r="H2116" s="231">
        <v>4.6709707800000003E-3</v>
      </c>
    </row>
    <row r="2117" spans="1:8">
      <c r="A2117" s="227" t="s">
        <v>147</v>
      </c>
      <c r="B2117" s="227" t="s">
        <v>62</v>
      </c>
      <c r="C2117" s="227" t="s">
        <v>83</v>
      </c>
      <c r="D2117" s="229">
        <v>296</v>
      </c>
      <c r="E2117" s="231">
        <v>6.4320568200000004E-3</v>
      </c>
      <c r="F2117" s="231">
        <v>1.0940625800000001E-3</v>
      </c>
      <c r="G2117" s="231">
        <v>1.00569294E-3</v>
      </c>
      <c r="H2117" s="231">
        <v>4.3323008100000001E-3</v>
      </c>
    </row>
    <row r="2118" spans="1:8">
      <c r="A2118" s="227" t="s">
        <v>147</v>
      </c>
      <c r="B2118" s="227" t="s">
        <v>57</v>
      </c>
      <c r="C2118" s="227" t="s">
        <v>84</v>
      </c>
      <c r="D2118" s="229">
        <v>1214</v>
      </c>
      <c r="E2118" s="231">
        <v>5.8730796499999998E-3</v>
      </c>
      <c r="F2118" s="231">
        <v>8.4792940000000001E-4</v>
      </c>
      <c r="G2118" s="231">
        <v>1.11927182E-3</v>
      </c>
      <c r="H2118" s="231">
        <v>3.90587794E-3</v>
      </c>
    </row>
    <row r="2119" spans="1:8">
      <c r="A2119" s="227" t="s">
        <v>147</v>
      </c>
      <c r="B2119" s="227" t="s">
        <v>59</v>
      </c>
      <c r="C2119" s="227" t="s">
        <v>84</v>
      </c>
      <c r="D2119" s="229">
        <v>460</v>
      </c>
      <c r="E2119" s="231">
        <v>4.8397491600000002E-3</v>
      </c>
      <c r="F2119" s="231">
        <v>6.9914933000000002E-4</v>
      </c>
      <c r="G2119" s="231">
        <v>9.2293151000000001E-4</v>
      </c>
      <c r="H2119" s="231">
        <v>3.2176678300000002E-3</v>
      </c>
    </row>
    <row r="2120" spans="1:8">
      <c r="A2120" s="227" t="s">
        <v>147</v>
      </c>
      <c r="B2120" s="227" t="s">
        <v>60</v>
      </c>
      <c r="C2120" s="227" t="s">
        <v>84</v>
      </c>
      <c r="D2120" s="229">
        <v>323</v>
      </c>
      <c r="E2120" s="231">
        <v>5.8281731500000001E-3</v>
      </c>
      <c r="F2120" s="231">
        <v>8.8181521000000001E-4</v>
      </c>
      <c r="G2120" s="231">
        <v>1.0580062600000001E-3</v>
      </c>
      <c r="H2120" s="231">
        <v>3.8883511499999998E-3</v>
      </c>
    </row>
    <row r="2121" spans="1:8">
      <c r="A2121" s="227" t="s">
        <v>147</v>
      </c>
      <c r="B2121" s="227" t="s">
        <v>61</v>
      </c>
      <c r="C2121" s="227" t="s">
        <v>84</v>
      </c>
      <c r="D2121" s="229">
        <v>138</v>
      </c>
      <c r="E2121" s="231">
        <v>8.3401265399999994E-3</v>
      </c>
      <c r="F2121" s="231">
        <v>1.0863691799999999E-3</v>
      </c>
      <c r="G2121" s="231">
        <v>1.5032035799999999E-3</v>
      </c>
      <c r="H2121" s="231">
        <v>5.7505532999999999E-3</v>
      </c>
    </row>
    <row r="2122" spans="1:8">
      <c r="A2122" s="227" t="s">
        <v>147</v>
      </c>
      <c r="B2122" s="227" t="s">
        <v>62</v>
      </c>
      <c r="C2122" s="227" t="s">
        <v>84</v>
      </c>
      <c r="D2122" s="229">
        <v>293</v>
      </c>
      <c r="E2122" s="231">
        <v>6.3829238700000004E-3</v>
      </c>
      <c r="F2122" s="231">
        <v>9.3185098E-4</v>
      </c>
      <c r="G2122" s="231">
        <v>1.3142299599999999E-3</v>
      </c>
      <c r="H2122" s="231">
        <v>4.1368424499999999E-3</v>
      </c>
    </row>
    <row r="2123" spans="1:8">
      <c r="A2123" s="227" t="s">
        <v>147</v>
      </c>
      <c r="B2123" s="227" t="s">
        <v>57</v>
      </c>
      <c r="C2123" s="227" t="s">
        <v>86</v>
      </c>
      <c r="D2123" s="229">
        <v>4</v>
      </c>
      <c r="E2123" s="231">
        <v>7.6273145699999999E-3</v>
      </c>
      <c r="F2123" s="231">
        <v>1.36284704E-3</v>
      </c>
      <c r="G2123" s="231">
        <v>3.0758100600000002E-3</v>
      </c>
      <c r="H2123" s="231">
        <v>3.1886572799999999E-3</v>
      </c>
    </row>
    <row r="2124" spans="1:8">
      <c r="A2124" s="227" t="s">
        <v>147</v>
      </c>
      <c r="B2124" s="227" t="s">
        <v>59</v>
      </c>
      <c r="C2124" s="227" t="s">
        <v>86</v>
      </c>
      <c r="D2124" s="229">
        <v>1</v>
      </c>
      <c r="E2124" s="231">
        <v>8.0092590199999994E-3</v>
      </c>
      <c r="F2124" s="231">
        <v>1.5277777700000001E-3</v>
      </c>
      <c r="G2124" s="231">
        <v>1.82870347E-3</v>
      </c>
      <c r="H2124" s="231">
        <v>4.6527777699999998E-3</v>
      </c>
    </row>
    <row r="2125" spans="1:8">
      <c r="A2125" s="227" t="s">
        <v>147</v>
      </c>
      <c r="B2125" s="227" t="s">
        <v>60</v>
      </c>
      <c r="C2125" s="227" t="s">
        <v>86</v>
      </c>
      <c r="D2125" s="229">
        <v>2</v>
      </c>
      <c r="E2125" s="231">
        <v>6.7013885299999996E-3</v>
      </c>
      <c r="F2125" s="231">
        <v>1.4756940899999999E-3</v>
      </c>
      <c r="G2125" s="231">
        <v>3.7268517299999999E-3</v>
      </c>
      <c r="H2125" s="231">
        <v>1.4988423499999999E-3</v>
      </c>
    </row>
    <row r="2126" spans="1:8">
      <c r="A2126" s="227" t="s">
        <v>147</v>
      </c>
      <c r="B2126" s="227" t="s">
        <v>62</v>
      </c>
      <c r="C2126" s="227" t="s">
        <v>86</v>
      </c>
      <c r="D2126" s="229">
        <v>1</v>
      </c>
      <c r="E2126" s="231">
        <v>9.0972222199999994E-3</v>
      </c>
      <c r="F2126" s="231">
        <v>9.7222222000000001E-4</v>
      </c>
      <c r="G2126" s="231">
        <v>3.0208333300000001E-3</v>
      </c>
      <c r="H2126" s="231">
        <v>5.1041666600000002E-3</v>
      </c>
    </row>
    <row r="2127" spans="1:8">
      <c r="A2127" s="227" t="s">
        <v>147</v>
      </c>
      <c r="B2127" s="227" t="s">
        <v>57</v>
      </c>
      <c r="C2127" s="227" t="s">
        <v>87</v>
      </c>
      <c r="D2127" s="229">
        <v>1765</v>
      </c>
      <c r="E2127" s="231">
        <v>7.0055933399999996E-3</v>
      </c>
      <c r="F2127" s="231">
        <v>9.8545513000000001E-4</v>
      </c>
      <c r="G2127" s="231">
        <v>1.23411082E-3</v>
      </c>
      <c r="H2127" s="231">
        <v>4.7860269400000002E-3</v>
      </c>
    </row>
    <row r="2128" spans="1:8">
      <c r="A2128" s="227" t="s">
        <v>147</v>
      </c>
      <c r="B2128" s="227" t="s">
        <v>59</v>
      </c>
      <c r="C2128" s="227" t="s">
        <v>87</v>
      </c>
      <c r="D2128" s="229">
        <v>568</v>
      </c>
      <c r="E2128" s="231">
        <v>6.2781606199999998E-3</v>
      </c>
      <c r="F2128" s="231">
        <v>8.2673100000000004E-4</v>
      </c>
      <c r="G2128" s="231">
        <v>1.15153862E-3</v>
      </c>
      <c r="H2128" s="231">
        <v>4.2998905400000002E-3</v>
      </c>
    </row>
    <row r="2129" spans="1:8">
      <c r="A2129" s="227" t="s">
        <v>147</v>
      </c>
      <c r="B2129" s="227" t="s">
        <v>60</v>
      </c>
      <c r="C2129" s="227" t="s">
        <v>87</v>
      </c>
      <c r="D2129" s="229">
        <v>411</v>
      </c>
      <c r="E2129" s="231">
        <v>6.7807738500000004E-3</v>
      </c>
      <c r="F2129" s="231">
        <v>8.8303684999999999E-4</v>
      </c>
      <c r="G2129" s="231">
        <v>1.1869478000000001E-3</v>
      </c>
      <c r="H2129" s="231">
        <v>4.7107887300000002E-3</v>
      </c>
    </row>
    <row r="2130" spans="1:8">
      <c r="A2130" s="227" t="s">
        <v>147</v>
      </c>
      <c r="B2130" s="227" t="s">
        <v>61</v>
      </c>
      <c r="C2130" s="227" t="s">
        <v>87</v>
      </c>
      <c r="D2130" s="229">
        <v>203</v>
      </c>
      <c r="E2130" s="231">
        <v>8.4746736199999995E-3</v>
      </c>
      <c r="F2130" s="231">
        <v>1.48900724E-3</v>
      </c>
      <c r="G2130" s="231">
        <v>1.3237773400000001E-3</v>
      </c>
      <c r="H2130" s="231">
        <v>5.6618885699999998E-3</v>
      </c>
    </row>
    <row r="2131" spans="1:8">
      <c r="A2131" s="227" t="s">
        <v>147</v>
      </c>
      <c r="B2131" s="227" t="s">
        <v>62</v>
      </c>
      <c r="C2131" s="227" t="s">
        <v>87</v>
      </c>
      <c r="D2131" s="229">
        <v>583</v>
      </c>
      <c r="E2131" s="231">
        <v>7.36126968E-3</v>
      </c>
      <c r="F2131" s="231">
        <v>1.03696136E-3</v>
      </c>
      <c r="G2131" s="231">
        <v>1.3165854400000001E-3</v>
      </c>
      <c r="H2131" s="231">
        <v>5.0077224200000001E-3</v>
      </c>
    </row>
    <row r="2132" spans="1:8">
      <c r="A2132" s="227" t="s">
        <v>147</v>
      </c>
      <c r="B2132" s="227" t="s">
        <v>57</v>
      </c>
      <c r="C2132" s="227" t="s">
        <v>88</v>
      </c>
      <c r="D2132" s="229">
        <v>1913</v>
      </c>
      <c r="E2132" s="231">
        <v>5.5474722200000003E-3</v>
      </c>
      <c r="F2132" s="231">
        <v>9.8719628000000005E-4</v>
      </c>
      <c r="G2132" s="231">
        <v>9.3157055000000002E-4</v>
      </c>
      <c r="H2132" s="231">
        <v>3.6287049200000002E-3</v>
      </c>
    </row>
    <row r="2133" spans="1:8">
      <c r="A2133" s="227" t="s">
        <v>147</v>
      </c>
      <c r="B2133" s="227" t="s">
        <v>59</v>
      </c>
      <c r="C2133" s="227" t="s">
        <v>88</v>
      </c>
      <c r="D2133" s="229">
        <v>907</v>
      </c>
      <c r="E2133" s="231">
        <v>4.9622021799999999E-3</v>
      </c>
      <c r="F2133" s="231">
        <v>8.5063678999999998E-4</v>
      </c>
      <c r="G2133" s="231">
        <v>8.4580044000000004E-4</v>
      </c>
      <c r="H2133" s="231">
        <v>3.2657645000000002E-3</v>
      </c>
    </row>
    <row r="2134" spans="1:8">
      <c r="A2134" s="227" t="s">
        <v>147</v>
      </c>
      <c r="B2134" s="227" t="s">
        <v>60</v>
      </c>
      <c r="C2134" s="227" t="s">
        <v>88</v>
      </c>
      <c r="D2134" s="229">
        <v>487</v>
      </c>
      <c r="E2134" s="231">
        <v>5.4807635000000002E-3</v>
      </c>
      <c r="F2134" s="231">
        <v>1.08972141E-3</v>
      </c>
      <c r="G2134" s="231">
        <v>8.4207900999999999E-4</v>
      </c>
      <c r="H2134" s="231">
        <v>3.5489625999999999E-3</v>
      </c>
    </row>
    <row r="2135" spans="1:8">
      <c r="A2135" s="227" t="s">
        <v>147</v>
      </c>
      <c r="B2135" s="227" t="s">
        <v>61</v>
      </c>
      <c r="C2135" s="227" t="s">
        <v>88</v>
      </c>
      <c r="D2135" s="229">
        <v>111</v>
      </c>
      <c r="E2135" s="231">
        <v>7.7404485300000001E-3</v>
      </c>
      <c r="F2135" s="231">
        <v>1.34509483E-3</v>
      </c>
      <c r="G2135" s="231">
        <v>1.0814979100000001E-3</v>
      </c>
      <c r="H2135" s="231">
        <v>5.3138552699999999E-3</v>
      </c>
    </row>
    <row r="2136" spans="1:8">
      <c r="A2136" s="227" t="s">
        <v>147</v>
      </c>
      <c r="B2136" s="227" t="s">
        <v>62</v>
      </c>
      <c r="C2136" s="227" t="s">
        <v>88</v>
      </c>
      <c r="D2136" s="229">
        <v>408</v>
      </c>
      <c r="E2136" s="231">
        <v>6.3315572900000004E-3</v>
      </c>
      <c r="F2136" s="231">
        <v>1.0710271400000001E-3</v>
      </c>
      <c r="G2136" s="231">
        <v>1.18827139E-3</v>
      </c>
      <c r="H2136" s="231">
        <v>4.0722583000000001E-3</v>
      </c>
    </row>
    <row r="2137" spans="1:8">
      <c r="A2137" s="227" t="s">
        <v>147</v>
      </c>
      <c r="B2137" s="227" t="s">
        <v>57</v>
      </c>
      <c r="C2137" s="227" t="s">
        <v>89</v>
      </c>
      <c r="D2137" s="229">
        <v>998</v>
      </c>
      <c r="E2137" s="231">
        <v>6.7910123400000003E-3</v>
      </c>
      <c r="F2137" s="231">
        <v>1.1994008899999999E-3</v>
      </c>
      <c r="G2137" s="231">
        <v>1.23130496E-3</v>
      </c>
      <c r="H2137" s="231">
        <v>4.3603060200000003E-3</v>
      </c>
    </row>
    <row r="2138" spans="1:8">
      <c r="A2138" s="227" t="s">
        <v>147</v>
      </c>
      <c r="B2138" s="227" t="s">
        <v>59</v>
      </c>
      <c r="C2138" s="227" t="s">
        <v>89</v>
      </c>
      <c r="D2138" s="229">
        <v>368</v>
      </c>
      <c r="E2138" s="231">
        <v>6.0412575499999999E-3</v>
      </c>
      <c r="F2138" s="231">
        <v>1.0161909E-3</v>
      </c>
      <c r="G2138" s="231">
        <v>1.1213954400000001E-3</v>
      </c>
      <c r="H2138" s="231">
        <v>3.9036707700000001E-3</v>
      </c>
    </row>
    <row r="2139" spans="1:8">
      <c r="A2139" s="227" t="s">
        <v>147</v>
      </c>
      <c r="B2139" s="227" t="s">
        <v>60</v>
      </c>
      <c r="C2139" s="227" t="s">
        <v>89</v>
      </c>
      <c r="D2139" s="229">
        <v>238</v>
      </c>
      <c r="E2139" s="231">
        <v>7.0410731199999996E-3</v>
      </c>
      <c r="F2139" s="231">
        <v>1.2781568699999999E-3</v>
      </c>
      <c r="G2139" s="231">
        <v>1.2421216100000001E-3</v>
      </c>
      <c r="H2139" s="231">
        <v>4.52079418E-3</v>
      </c>
    </row>
    <row r="2140" spans="1:8">
      <c r="A2140" s="227" t="s">
        <v>147</v>
      </c>
      <c r="B2140" s="227" t="s">
        <v>61</v>
      </c>
      <c r="C2140" s="227" t="s">
        <v>89</v>
      </c>
      <c r="D2140" s="229">
        <v>109</v>
      </c>
      <c r="E2140" s="231">
        <v>8.1545189600000009E-3</v>
      </c>
      <c r="F2140" s="231">
        <v>1.4883832000000001E-3</v>
      </c>
      <c r="G2140" s="231">
        <v>1.41076257E-3</v>
      </c>
      <c r="H2140" s="231">
        <v>5.2553726700000003E-3</v>
      </c>
    </row>
    <row r="2141" spans="1:8">
      <c r="A2141" s="227" t="s">
        <v>147</v>
      </c>
      <c r="B2141" s="227" t="s">
        <v>62</v>
      </c>
      <c r="C2141" s="227" t="s">
        <v>89</v>
      </c>
      <c r="D2141" s="229">
        <v>283</v>
      </c>
      <c r="E2141" s="231">
        <v>7.0304931699999998E-3</v>
      </c>
      <c r="F2141" s="231">
        <v>1.2601015099999999E-3</v>
      </c>
      <c r="G2141" s="231">
        <v>1.2960097600000001E-3</v>
      </c>
      <c r="H2141" s="231">
        <v>4.4743813799999997E-3</v>
      </c>
    </row>
    <row r="2142" spans="1:8">
      <c r="A2142" s="227" t="s">
        <v>147</v>
      </c>
      <c r="B2142" s="227" t="s">
        <v>57</v>
      </c>
      <c r="C2142" s="227" t="s">
        <v>90</v>
      </c>
      <c r="D2142" s="229">
        <v>892</v>
      </c>
      <c r="E2142" s="231">
        <v>7.1773399999999999E-3</v>
      </c>
      <c r="F2142" s="231">
        <v>7.4555438000000005E-4</v>
      </c>
      <c r="G2142" s="231">
        <v>1.62138221E-3</v>
      </c>
      <c r="H2142" s="231">
        <v>4.8104029199999999E-3</v>
      </c>
    </row>
    <row r="2143" spans="1:8">
      <c r="A2143" s="227" t="s">
        <v>147</v>
      </c>
      <c r="B2143" s="227" t="s">
        <v>59</v>
      </c>
      <c r="C2143" s="227" t="s">
        <v>90</v>
      </c>
      <c r="D2143" s="229">
        <v>313</v>
      </c>
      <c r="E2143" s="231">
        <v>6.1192090400000003E-3</v>
      </c>
      <c r="F2143" s="231">
        <v>6.4293403000000005E-4</v>
      </c>
      <c r="G2143" s="231">
        <v>1.44672204E-3</v>
      </c>
      <c r="H2143" s="231">
        <v>4.0295524800000003E-3</v>
      </c>
    </row>
    <row r="2144" spans="1:8">
      <c r="A2144" s="227" t="s">
        <v>147</v>
      </c>
      <c r="B2144" s="227" t="s">
        <v>60</v>
      </c>
      <c r="C2144" s="227" t="s">
        <v>90</v>
      </c>
      <c r="D2144" s="229">
        <v>230</v>
      </c>
      <c r="E2144" s="231">
        <v>6.8942730999999998E-3</v>
      </c>
      <c r="F2144" s="231">
        <v>7.3027350999999995E-4</v>
      </c>
      <c r="G2144" s="231">
        <v>1.4213967100000001E-3</v>
      </c>
      <c r="H2144" s="231">
        <v>4.7426023899999996E-3</v>
      </c>
    </row>
    <row r="2145" spans="1:8">
      <c r="A2145" s="227" t="s">
        <v>147</v>
      </c>
      <c r="B2145" s="227" t="s">
        <v>61</v>
      </c>
      <c r="C2145" s="227" t="s">
        <v>90</v>
      </c>
      <c r="D2145" s="229">
        <v>97</v>
      </c>
      <c r="E2145" s="231">
        <v>9.1575980500000001E-3</v>
      </c>
      <c r="F2145" s="231">
        <v>9.1948240000000003E-4</v>
      </c>
      <c r="G2145" s="231">
        <v>1.89838653E-3</v>
      </c>
      <c r="H2145" s="231">
        <v>6.3397286100000004E-3</v>
      </c>
    </row>
    <row r="2146" spans="1:8">
      <c r="A2146" s="227" t="s">
        <v>147</v>
      </c>
      <c r="B2146" s="227" t="s">
        <v>62</v>
      </c>
      <c r="C2146" s="227" t="s">
        <v>90</v>
      </c>
      <c r="D2146" s="229">
        <v>252</v>
      </c>
      <c r="E2146" s="231">
        <v>7.9877183799999998E-3</v>
      </c>
      <c r="F2146" s="231">
        <v>8.2001372000000002E-4</v>
      </c>
      <c r="G2146" s="231">
        <v>1.9142230000000001E-3</v>
      </c>
      <c r="H2146" s="231">
        <v>5.2534811800000001E-3</v>
      </c>
    </row>
    <row r="2147" spans="1:8">
      <c r="A2147" s="227" t="s">
        <v>147</v>
      </c>
      <c r="B2147" s="227" t="s">
        <v>57</v>
      </c>
      <c r="C2147" s="227" t="s">
        <v>91</v>
      </c>
      <c r="D2147" s="229">
        <v>1803</v>
      </c>
      <c r="E2147" s="231">
        <v>5.1151691800000003E-3</v>
      </c>
      <c r="F2147" s="231">
        <v>9.4771934999999998E-4</v>
      </c>
      <c r="G2147" s="231">
        <v>5.5555532000000003E-4</v>
      </c>
      <c r="H2147" s="231">
        <v>3.6118940299999999E-3</v>
      </c>
    </row>
    <row r="2148" spans="1:8">
      <c r="A2148" s="227" t="s">
        <v>147</v>
      </c>
      <c r="B2148" s="227" t="s">
        <v>59</v>
      </c>
      <c r="C2148" s="227" t="s">
        <v>91</v>
      </c>
      <c r="D2148" s="229">
        <v>943</v>
      </c>
      <c r="E2148" s="231">
        <v>4.8940533999999999E-3</v>
      </c>
      <c r="F2148" s="231">
        <v>8.7260883999999998E-4</v>
      </c>
      <c r="G2148" s="231">
        <v>4.9610164999999999E-4</v>
      </c>
      <c r="H2148" s="231">
        <v>3.5253424299999999E-3</v>
      </c>
    </row>
    <row r="2149" spans="1:8">
      <c r="A2149" s="227" t="s">
        <v>147</v>
      </c>
      <c r="B2149" s="227" t="s">
        <v>60</v>
      </c>
      <c r="C2149" s="227" t="s">
        <v>91</v>
      </c>
      <c r="D2149" s="229">
        <v>296</v>
      </c>
      <c r="E2149" s="231">
        <v>5.0746838300000001E-3</v>
      </c>
      <c r="F2149" s="231">
        <v>1.0594185399999999E-3</v>
      </c>
      <c r="G2149" s="231">
        <v>5.0703022999999995E-4</v>
      </c>
      <c r="H2149" s="231">
        <v>3.5082345600000002E-3</v>
      </c>
    </row>
    <row r="2150" spans="1:8">
      <c r="A2150" s="227" t="s">
        <v>147</v>
      </c>
      <c r="B2150" s="227" t="s">
        <v>61</v>
      </c>
      <c r="C2150" s="227" t="s">
        <v>91</v>
      </c>
      <c r="D2150" s="229">
        <v>97</v>
      </c>
      <c r="E2150" s="231">
        <v>6.0136261199999997E-3</v>
      </c>
      <c r="F2150" s="231">
        <v>1.2636022900000001E-3</v>
      </c>
      <c r="G2150" s="231">
        <v>6.9420554000000005E-4</v>
      </c>
      <c r="H2150" s="231">
        <v>4.05581781E-3</v>
      </c>
    </row>
    <row r="2151" spans="1:8">
      <c r="A2151" s="227" t="s">
        <v>147</v>
      </c>
      <c r="B2151" s="227" t="s">
        <v>62</v>
      </c>
      <c r="C2151" s="227" t="s">
        <v>91</v>
      </c>
      <c r="D2151" s="229">
        <v>467</v>
      </c>
      <c r="E2151" s="231">
        <v>5.4007056099999997E-3</v>
      </c>
      <c r="F2151" s="231">
        <v>9.6297760000000005E-4</v>
      </c>
      <c r="G2151" s="231">
        <v>6.7756638999999996E-4</v>
      </c>
      <c r="H2151" s="231">
        <v>3.7601611599999999E-3</v>
      </c>
    </row>
    <row r="2152" spans="1:8">
      <c r="A2152" s="227" t="s">
        <v>147</v>
      </c>
      <c r="B2152" s="227" t="s">
        <v>57</v>
      </c>
      <c r="C2152" s="227" t="s">
        <v>92</v>
      </c>
      <c r="D2152" s="229">
        <v>1256</v>
      </c>
      <c r="E2152" s="231">
        <v>7.0018538199999999E-3</v>
      </c>
      <c r="F2152" s="231">
        <v>8.3912934000000003E-4</v>
      </c>
      <c r="G2152" s="231">
        <v>1.34399304E-3</v>
      </c>
      <c r="H2152" s="231">
        <v>4.8187309599999999E-3</v>
      </c>
    </row>
    <row r="2153" spans="1:8">
      <c r="A2153" s="227" t="s">
        <v>147</v>
      </c>
      <c r="B2153" s="227" t="s">
        <v>59</v>
      </c>
      <c r="C2153" s="227" t="s">
        <v>92</v>
      </c>
      <c r="D2153" s="229">
        <v>483</v>
      </c>
      <c r="E2153" s="231">
        <v>6.1808428599999998E-3</v>
      </c>
      <c r="F2153" s="231">
        <v>7.0304687000000002E-4</v>
      </c>
      <c r="G2153" s="231">
        <v>1.3095475299999999E-3</v>
      </c>
      <c r="H2153" s="231">
        <v>4.1682479700000004E-3</v>
      </c>
    </row>
    <row r="2154" spans="1:8">
      <c r="A2154" s="227" t="s">
        <v>147</v>
      </c>
      <c r="B2154" s="227" t="s">
        <v>60</v>
      </c>
      <c r="C2154" s="227" t="s">
        <v>92</v>
      </c>
      <c r="D2154" s="229">
        <v>285</v>
      </c>
      <c r="E2154" s="231">
        <v>6.4565868300000004E-3</v>
      </c>
      <c r="F2154" s="231">
        <v>7.6669078000000002E-4</v>
      </c>
      <c r="G2154" s="231">
        <v>1.1700777399999999E-3</v>
      </c>
      <c r="H2154" s="231">
        <v>4.51981782E-3</v>
      </c>
    </row>
    <row r="2155" spans="1:8">
      <c r="A2155" s="227" t="s">
        <v>147</v>
      </c>
      <c r="B2155" s="227" t="s">
        <v>61</v>
      </c>
      <c r="C2155" s="227" t="s">
        <v>92</v>
      </c>
      <c r="D2155" s="229">
        <v>214</v>
      </c>
      <c r="E2155" s="231">
        <v>8.5955345399999997E-3</v>
      </c>
      <c r="F2155" s="231">
        <v>1.18174518E-3</v>
      </c>
      <c r="G2155" s="231">
        <v>1.51420234E-3</v>
      </c>
      <c r="H2155" s="231">
        <v>5.8995865800000004E-3</v>
      </c>
    </row>
    <row r="2156" spans="1:8">
      <c r="A2156" s="227" t="s">
        <v>147</v>
      </c>
      <c r="B2156" s="227" t="s">
        <v>62</v>
      </c>
      <c r="C2156" s="227" t="s">
        <v>92</v>
      </c>
      <c r="D2156" s="229">
        <v>274</v>
      </c>
      <c r="E2156" s="231">
        <v>7.77156809E-3</v>
      </c>
      <c r="F2156" s="231">
        <v>8.8676814999999996E-4</v>
      </c>
      <c r="G2156" s="231">
        <v>1.45267278E-3</v>
      </c>
      <c r="H2156" s="231">
        <v>5.4321266799999997E-3</v>
      </c>
    </row>
    <row r="2157" spans="1:8">
      <c r="A2157" s="227" t="s">
        <v>147</v>
      </c>
      <c r="B2157" s="227" t="s">
        <v>57</v>
      </c>
      <c r="C2157" s="227" t="s">
        <v>93</v>
      </c>
      <c r="D2157" s="229">
        <v>990</v>
      </c>
      <c r="E2157" s="231">
        <v>7.7292131899999996E-3</v>
      </c>
      <c r="F2157" s="231">
        <v>1.19154484E-3</v>
      </c>
      <c r="G2157" s="231">
        <v>1.65019383E-3</v>
      </c>
      <c r="H2157" s="231">
        <v>4.88747404E-3</v>
      </c>
    </row>
    <row r="2158" spans="1:8">
      <c r="A2158" s="227" t="s">
        <v>147</v>
      </c>
      <c r="B2158" s="227" t="s">
        <v>59</v>
      </c>
      <c r="C2158" s="227" t="s">
        <v>93</v>
      </c>
      <c r="D2158" s="229">
        <v>330</v>
      </c>
      <c r="E2158" s="231">
        <v>6.4729935800000001E-3</v>
      </c>
      <c r="F2158" s="231">
        <v>1.05317033E-3</v>
      </c>
      <c r="G2158" s="231">
        <v>1.5387203E-3</v>
      </c>
      <c r="H2158" s="231">
        <v>3.88110244E-3</v>
      </c>
    </row>
    <row r="2159" spans="1:8">
      <c r="A2159" s="227" t="s">
        <v>147</v>
      </c>
      <c r="B2159" s="227" t="s">
        <v>60</v>
      </c>
      <c r="C2159" s="227" t="s">
        <v>93</v>
      </c>
      <c r="D2159" s="229">
        <v>269</v>
      </c>
      <c r="E2159" s="231">
        <v>7.5296879299999999E-3</v>
      </c>
      <c r="F2159" s="231">
        <v>1.1007415399999999E-3</v>
      </c>
      <c r="G2159" s="231">
        <v>1.6467452500000001E-3</v>
      </c>
      <c r="H2159" s="231">
        <v>4.7822006500000003E-3</v>
      </c>
    </row>
    <row r="2160" spans="1:8">
      <c r="A2160" s="227" t="s">
        <v>147</v>
      </c>
      <c r="B2160" s="227" t="s">
        <v>61</v>
      </c>
      <c r="C2160" s="227" t="s">
        <v>93</v>
      </c>
      <c r="D2160" s="229">
        <v>172</v>
      </c>
      <c r="E2160" s="231">
        <v>9.1170728099999997E-3</v>
      </c>
      <c r="F2160" s="231">
        <v>1.5427834599999999E-3</v>
      </c>
      <c r="G2160" s="231">
        <v>1.6731263499999999E-3</v>
      </c>
      <c r="H2160" s="231">
        <v>5.9011625400000002E-3</v>
      </c>
    </row>
    <row r="2161" spans="1:8">
      <c r="A2161" s="227" t="s">
        <v>147</v>
      </c>
      <c r="B2161" s="227" t="s">
        <v>62</v>
      </c>
      <c r="C2161" s="227" t="s">
        <v>93</v>
      </c>
      <c r="D2161" s="229">
        <v>219</v>
      </c>
      <c r="E2161" s="231">
        <v>8.7772173499999998E-3</v>
      </c>
      <c r="F2161" s="231">
        <v>1.2357303600000001E-3</v>
      </c>
      <c r="G2161" s="231">
        <v>1.8043926499999999E-3</v>
      </c>
      <c r="H2161" s="231">
        <v>5.7370938800000004E-3</v>
      </c>
    </row>
    <row r="2162" spans="1:8">
      <c r="A2162" s="227" t="s">
        <v>147</v>
      </c>
      <c r="B2162" s="227" t="s">
        <v>57</v>
      </c>
      <c r="C2162" s="227" t="s">
        <v>94</v>
      </c>
      <c r="D2162" s="229">
        <v>920</v>
      </c>
      <c r="E2162" s="231">
        <v>7.1796369400000002E-3</v>
      </c>
      <c r="F2162" s="231">
        <v>1.0817982699999999E-3</v>
      </c>
      <c r="G2162" s="231">
        <v>1.4379526599999999E-3</v>
      </c>
      <c r="H2162" s="231">
        <v>4.6598855300000004E-3</v>
      </c>
    </row>
    <row r="2163" spans="1:8">
      <c r="A2163" s="227" t="s">
        <v>147</v>
      </c>
      <c r="B2163" s="227" t="s">
        <v>59</v>
      </c>
      <c r="C2163" s="227" t="s">
        <v>94</v>
      </c>
      <c r="D2163" s="229">
        <v>350</v>
      </c>
      <c r="E2163" s="231">
        <v>6.5456677400000003E-3</v>
      </c>
      <c r="F2163" s="231">
        <v>9.5955664999999998E-4</v>
      </c>
      <c r="G2163" s="231">
        <v>1.24417965E-3</v>
      </c>
      <c r="H2163" s="231">
        <v>4.3419309700000004E-3</v>
      </c>
    </row>
    <row r="2164" spans="1:8">
      <c r="A2164" s="227" t="s">
        <v>147</v>
      </c>
      <c r="B2164" s="227" t="s">
        <v>60</v>
      </c>
      <c r="C2164" s="227" t="s">
        <v>94</v>
      </c>
      <c r="D2164" s="229">
        <v>174</v>
      </c>
      <c r="E2164" s="231">
        <v>7.1777216699999997E-3</v>
      </c>
      <c r="F2164" s="231">
        <v>1.24048771E-3</v>
      </c>
      <c r="G2164" s="231">
        <v>1.3223709999999999E-3</v>
      </c>
      <c r="H2164" s="231">
        <v>4.6148624699999998E-3</v>
      </c>
    </row>
    <row r="2165" spans="1:8">
      <c r="A2165" s="227" t="s">
        <v>147</v>
      </c>
      <c r="B2165" s="227" t="s">
        <v>61</v>
      </c>
      <c r="C2165" s="227" t="s">
        <v>94</v>
      </c>
      <c r="D2165" s="229">
        <v>131</v>
      </c>
      <c r="E2165" s="231">
        <v>7.7961547100000002E-3</v>
      </c>
      <c r="F2165" s="231">
        <v>1.1831175199999999E-3</v>
      </c>
      <c r="G2165" s="231">
        <v>1.5267173400000001E-3</v>
      </c>
      <c r="H2165" s="231">
        <v>5.0863193999999999E-3</v>
      </c>
    </row>
    <row r="2166" spans="1:8">
      <c r="A2166" s="227" t="s">
        <v>147</v>
      </c>
      <c r="B2166" s="227" t="s">
        <v>62</v>
      </c>
      <c r="C2166" s="227" t="s">
        <v>94</v>
      </c>
      <c r="D2166" s="229">
        <v>265</v>
      </c>
      <c r="E2166" s="231">
        <v>7.7134431599999997E-3</v>
      </c>
      <c r="F2166" s="231">
        <v>1.08896726E-3</v>
      </c>
      <c r="G2166" s="231">
        <v>1.72589073E-3</v>
      </c>
      <c r="H2166" s="231">
        <v>4.89858467E-3</v>
      </c>
    </row>
    <row r="2167" spans="1:8">
      <c r="A2167" s="227" t="s">
        <v>147</v>
      </c>
      <c r="B2167" s="227" t="s">
        <v>57</v>
      </c>
      <c r="C2167" s="227" t="s">
        <v>95</v>
      </c>
      <c r="D2167" s="229">
        <v>425</v>
      </c>
      <c r="E2167" s="231">
        <v>7.8716773199999993E-3</v>
      </c>
      <c r="F2167" s="231">
        <v>7.9580584999999998E-4</v>
      </c>
      <c r="G2167" s="231">
        <v>1.3575705800000001E-3</v>
      </c>
      <c r="H2167" s="231">
        <v>5.71830041E-3</v>
      </c>
    </row>
    <row r="2168" spans="1:8">
      <c r="A2168" s="227" t="s">
        <v>147</v>
      </c>
      <c r="B2168" s="227" t="s">
        <v>59</v>
      </c>
      <c r="C2168" s="227" t="s">
        <v>95</v>
      </c>
      <c r="D2168" s="229">
        <v>145</v>
      </c>
      <c r="E2168" s="231">
        <v>7.1503030799999999E-3</v>
      </c>
      <c r="F2168" s="231">
        <v>7.5071814999999999E-4</v>
      </c>
      <c r="G2168" s="231">
        <v>1.0730361700000001E-3</v>
      </c>
      <c r="H2168" s="231">
        <v>5.3265482900000001E-3</v>
      </c>
    </row>
    <row r="2169" spans="1:8">
      <c r="A2169" s="227" t="s">
        <v>147</v>
      </c>
      <c r="B2169" s="227" t="s">
        <v>60</v>
      </c>
      <c r="C2169" s="227" t="s">
        <v>95</v>
      </c>
      <c r="D2169" s="229">
        <v>118</v>
      </c>
      <c r="E2169" s="231">
        <v>7.8193657400000005E-3</v>
      </c>
      <c r="F2169" s="231">
        <v>8.3352923999999997E-4</v>
      </c>
      <c r="G2169" s="231">
        <v>1.2573561899999999E-3</v>
      </c>
      <c r="H2169" s="231">
        <v>5.7284798200000001E-3</v>
      </c>
    </row>
    <row r="2170" spans="1:8">
      <c r="A2170" s="227" t="s">
        <v>147</v>
      </c>
      <c r="B2170" s="227" t="s">
        <v>61</v>
      </c>
      <c r="C2170" s="227" t="s">
        <v>95</v>
      </c>
      <c r="D2170" s="229">
        <v>37</v>
      </c>
      <c r="E2170" s="231">
        <v>1.1154591849999999E-2</v>
      </c>
      <c r="F2170" s="231">
        <v>9.0465436000000004E-4</v>
      </c>
      <c r="G2170" s="231">
        <v>2.10523002E-3</v>
      </c>
      <c r="H2170" s="231">
        <v>8.1447069700000003E-3</v>
      </c>
    </row>
    <row r="2171" spans="1:8">
      <c r="A2171" s="227" t="s">
        <v>147</v>
      </c>
      <c r="B2171" s="227" t="s">
        <v>62</v>
      </c>
      <c r="C2171" s="227" t="s">
        <v>95</v>
      </c>
      <c r="D2171" s="229">
        <v>125</v>
      </c>
      <c r="E2171" s="231">
        <v>7.7861108599999998E-3</v>
      </c>
      <c r="F2171" s="231">
        <v>7.8027754000000002E-4</v>
      </c>
      <c r="G2171" s="231">
        <v>1.56092568E-3</v>
      </c>
      <c r="H2171" s="231">
        <v>5.4449071599999999E-3</v>
      </c>
    </row>
    <row r="2172" spans="1:8">
      <c r="A2172" s="227" t="s">
        <v>147</v>
      </c>
      <c r="B2172" s="227" t="s">
        <v>57</v>
      </c>
      <c r="C2172" s="227" t="s">
        <v>96</v>
      </c>
      <c r="D2172" s="229">
        <v>1378</v>
      </c>
      <c r="E2172" s="231">
        <v>6.7646008999999998E-3</v>
      </c>
      <c r="F2172" s="231">
        <v>1.24590095E-3</v>
      </c>
      <c r="G2172" s="231">
        <v>1.4078287999999999E-3</v>
      </c>
      <c r="H2172" s="231">
        <v>4.11087065E-3</v>
      </c>
    </row>
    <row r="2173" spans="1:8">
      <c r="A2173" s="227" t="s">
        <v>147</v>
      </c>
      <c r="B2173" s="227" t="s">
        <v>59</v>
      </c>
      <c r="C2173" s="227" t="s">
        <v>96</v>
      </c>
      <c r="D2173" s="229">
        <v>612</v>
      </c>
      <c r="E2173" s="231">
        <v>6.0971727999999999E-3</v>
      </c>
      <c r="F2173" s="231">
        <v>1.0965865400000001E-3</v>
      </c>
      <c r="G2173" s="231">
        <v>1.28706707E-3</v>
      </c>
      <c r="H2173" s="231">
        <v>3.7135187399999999E-3</v>
      </c>
    </row>
    <row r="2174" spans="1:8">
      <c r="A2174" s="227" t="s">
        <v>147</v>
      </c>
      <c r="B2174" s="227" t="s">
        <v>60</v>
      </c>
      <c r="C2174" s="227" t="s">
        <v>96</v>
      </c>
      <c r="D2174" s="229">
        <v>305</v>
      </c>
      <c r="E2174" s="231">
        <v>6.5438674000000002E-3</v>
      </c>
      <c r="F2174" s="231">
        <v>1.2999769899999999E-3</v>
      </c>
      <c r="G2174" s="231">
        <v>1.2003640199999999E-3</v>
      </c>
      <c r="H2174" s="231">
        <v>4.0435258600000001E-3</v>
      </c>
    </row>
    <row r="2175" spans="1:8">
      <c r="A2175" s="227" t="s">
        <v>147</v>
      </c>
      <c r="B2175" s="227" t="s">
        <v>61</v>
      </c>
      <c r="C2175" s="227" t="s">
        <v>96</v>
      </c>
      <c r="D2175" s="229">
        <v>129</v>
      </c>
      <c r="E2175" s="231">
        <v>8.8374782299999993E-3</v>
      </c>
      <c r="F2175" s="231">
        <v>1.5768552100000001E-3</v>
      </c>
      <c r="G2175" s="231">
        <v>1.71556463E-3</v>
      </c>
      <c r="H2175" s="231">
        <v>5.5450579099999998E-3</v>
      </c>
    </row>
    <row r="2176" spans="1:8">
      <c r="A2176" s="227" t="s">
        <v>147</v>
      </c>
      <c r="B2176" s="227" t="s">
        <v>62</v>
      </c>
      <c r="C2176" s="227" t="s">
        <v>96</v>
      </c>
      <c r="D2176" s="229">
        <v>332</v>
      </c>
      <c r="E2176" s="231">
        <v>7.3922772000000001E-3</v>
      </c>
      <c r="F2176" s="231">
        <v>1.34287123E-3</v>
      </c>
      <c r="G2176" s="231">
        <v>1.70145836E-3</v>
      </c>
      <c r="H2176" s="231">
        <v>4.3479470900000001E-3</v>
      </c>
    </row>
    <row r="2177" spans="1:8">
      <c r="A2177" s="227" t="s">
        <v>147</v>
      </c>
      <c r="B2177" s="227" t="s">
        <v>57</v>
      </c>
      <c r="C2177" s="227" t="s">
        <v>97</v>
      </c>
      <c r="D2177" s="229">
        <v>706</v>
      </c>
      <c r="E2177" s="231">
        <v>7.1824832299999999E-3</v>
      </c>
      <c r="F2177" s="231">
        <v>8.4020212000000003E-4</v>
      </c>
      <c r="G2177" s="231">
        <v>1.4541198600000001E-3</v>
      </c>
      <c r="H2177" s="231">
        <v>4.8881607700000003E-3</v>
      </c>
    </row>
    <row r="2178" spans="1:8">
      <c r="A2178" s="227" t="s">
        <v>147</v>
      </c>
      <c r="B2178" s="227" t="s">
        <v>59</v>
      </c>
      <c r="C2178" s="227" t="s">
        <v>97</v>
      </c>
      <c r="D2178" s="229">
        <v>295</v>
      </c>
      <c r="E2178" s="231">
        <v>6.2710685E-3</v>
      </c>
      <c r="F2178" s="231">
        <v>6.5250287999999996E-4</v>
      </c>
      <c r="G2178" s="231">
        <v>1.2745603300000001E-3</v>
      </c>
      <c r="H2178" s="231">
        <v>4.3440047799999998E-3</v>
      </c>
    </row>
    <row r="2179" spans="1:8">
      <c r="A2179" s="227" t="s">
        <v>147</v>
      </c>
      <c r="B2179" s="227" t="s">
        <v>60</v>
      </c>
      <c r="C2179" s="227" t="s">
        <v>97</v>
      </c>
      <c r="D2179" s="229">
        <v>142</v>
      </c>
      <c r="E2179" s="231">
        <v>6.9900069299999998E-3</v>
      </c>
      <c r="F2179" s="231">
        <v>8.8354174000000003E-4</v>
      </c>
      <c r="G2179" s="231">
        <v>1.2674423799999999E-3</v>
      </c>
      <c r="H2179" s="231">
        <v>4.8390223499999996E-3</v>
      </c>
    </row>
    <row r="2180" spans="1:8">
      <c r="A2180" s="227" t="s">
        <v>147</v>
      </c>
      <c r="B2180" s="227" t="s">
        <v>61</v>
      </c>
      <c r="C2180" s="227" t="s">
        <v>97</v>
      </c>
      <c r="D2180" s="229">
        <v>92</v>
      </c>
      <c r="E2180" s="231">
        <v>8.1256287500000007E-3</v>
      </c>
      <c r="F2180" s="231">
        <v>1.14205894E-3</v>
      </c>
      <c r="G2180" s="231">
        <v>1.61810563E-3</v>
      </c>
      <c r="H2180" s="231">
        <v>5.3654637399999996E-3</v>
      </c>
    </row>
    <row r="2181" spans="1:8">
      <c r="A2181" s="227" t="s">
        <v>147</v>
      </c>
      <c r="B2181" s="227" t="s">
        <v>62</v>
      </c>
      <c r="C2181" s="227" t="s">
        <v>97</v>
      </c>
      <c r="D2181" s="229">
        <v>177</v>
      </c>
      <c r="E2181" s="231">
        <v>8.3657012499999996E-3</v>
      </c>
      <c r="F2181" s="231">
        <v>9.6136721E-4</v>
      </c>
      <c r="G2181" s="231">
        <v>1.81791403E-3</v>
      </c>
      <c r="H2181" s="231">
        <v>5.5864195300000001E-3</v>
      </c>
    </row>
    <row r="2182" spans="1:8">
      <c r="A2182" s="227" t="s">
        <v>147</v>
      </c>
      <c r="B2182" s="227" t="s">
        <v>57</v>
      </c>
      <c r="C2182" s="227" t="s">
        <v>98</v>
      </c>
      <c r="D2182" s="229">
        <v>531</v>
      </c>
      <c r="E2182" s="231">
        <v>7.0294079400000003E-3</v>
      </c>
      <c r="F2182" s="231">
        <v>2.3488153000000001E-4</v>
      </c>
      <c r="G2182" s="231">
        <v>1.7658634400000001E-3</v>
      </c>
      <c r="H2182" s="231">
        <v>5.0173717600000001E-3</v>
      </c>
    </row>
    <row r="2183" spans="1:8">
      <c r="A2183" s="227" t="s">
        <v>147</v>
      </c>
      <c r="B2183" s="227" t="s">
        <v>59</v>
      </c>
      <c r="C2183" s="227" t="s">
        <v>98</v>
      </c>
      <c r="D2183" s="229">
        <v>213</v>
      </c>
      <c r="E2183" s="231">
        <v>6.3997563399999999E-3</v>
      </c>
      <c r="F2183" s="231">
        <v>2.1979850999999999E-4</v>
      </c>
      <c r="G2183" s="231">
        <v>1.5809748199999999E-3</v>
      </c>
      <c r="H2183" s="231">
        <v>4.5878431699999996E-3</v>
      </c>
    </row>
    <row r="2184" spans="1:8">
      <c r="A2184" s="227" t="s">
        <v>147</v>
      </c>
      <c r="B2184" s="227" t="s">
        <v>60</v>
      </c>
      <c r="C2184" s="227" t="s">
        <v>98</v>
      </c>
      <c r="D2184" s="229">
        <v>144</v>
      </c>
      <c r="E2184" s="231">
        <v>6.8657565700000001E-3</v>
      </c>
      <c r="F2184" s="231">
        <v>1.9708051E-4</v>
      </c>
      <c r="G2184" s="231">
        <v>1.7676180600000001E-3</v>
      </c>
      <c r="H2184" s="231">
        <v>4.8894030500000003E-3</v>
      </c>
    </row>
    <row r="2185" spans="1:8">
      <c r="A2185" s="227" t="s">
        <v>147</v>
      </c>
      <c r="B2185" s="227" t="s">
        <v>61</v>
      </c>
      <c r="C2185" s="227" t="s">
        <v>98</v>
      </c>
      <c r="D2185" s="229">
        <v>30</v>
      </c>
      <c r="E2185" s="231">
        <v>1.0864968859999999E-2</v>
      </c>
      <c r="F2185" s="231">
        <v>9.7067872000000004E-4</v>
      </c>
      <c r="G2185" s="231">
        <v>2.5015429799999998E-3</v>
      </c>
      <c r="H2185" s="231">
        <v>7.3823300100000003E-3</v>
      </c>
    </row>
    <row r="2186" spans="1:8">
      <c r="A2186" s="227" t="s">
        <v>147</v>
      </c>
      <c r="B2186" s="227" t="s">
        <v>62</v>
      </c>
      <c r="C2186" s="227" t="s">
        <v>98</v>
      </c>
      <c r="D2186" s="229">
        <v>144</v>
      </c>
      <c r="E2186" s="231">
        <v>7.3253437600000002E-3</v>
      </c>
      <c r="F2186" s="231">
        <v>1.4170177999999999E-4</v>
      </c>
      <c r="G2186" s="231">
        <v>1.88432333E-3</v>
      </c>
      <c r="H2186" s="231">
        <v>5.2879852100000003E-3</v>
      </c>
    </row>
    <row r="2187" spans="1:8">
      <c r="A2187" s="227" t="s">
        <v>147</v>
      </c>
      <c r="B2187" s="227" t="s">
        <v>57</v>
      </c>
      <c r="C2187" s="227" t="s">
        <v>99</v>
      </c>
      <c r="D2187" s="229">
        <v>1819</v>
      </c>
      <c r="E2187" s="231">
        <v>6.0472784800000004E-3</v>
      </c>
      <c r="F2187" s="231">
        <v>1.03532899E-3</v>
      </c>
      <c r="G2187" s="231">
        <v>8.7777142999999997E-4</v>
      </c>
      <c r="H2187" s="231">
        <v>4.1341775799999996E-3</v>
      </c>
    </row>
    <row r="2188" spans="1:8">
      <c r="A2188" s="227" t="s">
        <v>147</v>
      </c>
      <c r="B2188" s="227" t="s">
        <v>59</v>
      </c>
      <c r="C2188" s="227" t="s">
        <v>99</v>
      </c>
      <c r="D2188" s="229">
        <v>625</v>
      </c>
      <c r="E2188" s="231">
        <v>5.4091849399999998E-3</v>
      </c>
      <c r="F2188" s="231">
        <v>9.6049975000000001E-4</v>
      </c>
      <c r="G2188" s="231">
        <v>7.5483308000000001E-4</v>
      </c>
      <c r="H2188" s="231">
        <v>3.6938516099999999E-3</v>
      </c>
    </row>
    <row r="2189" spans="1:8">
      <c r="A2189" s="227" t="s">
        <v>147</v>
      </c>
      <c r="B2189" s="227" t="s">
        <v>60</v>
      </c>
      <c r="C2189" s="227" t="s">
        <v>99</v>
      </c>
      <c r="D2189" s="229">
        <v>370</v>
      </c>
      <c r="E2189" s="231">
        <v>5.89874226E-3</v>
      </c>
      <c r="F2189" s="231">
        <v>1.1590024899999999E-3</v>
      </c>
      <c r="G2189" s="231">
        <v>8.0311537999999997E-4</v>
      </c>
      <c r="H2189" s="231">
        <v>3.9366238800000002E-3</v>
      </c>
    </row>
    <row r="2190" spans="1:8">
      <c r="A2190" s="227" t="s">
        <v>147</v>
      </c>
      <c r="B2190" s="227" t="s">
        <v>61</v>
      </c>
      <c r="C2190" s="227" t="s">
        <v>99</v>
      </c>
      <c r="D2190" s="229">
        <v>156</v>
      </c>
      <c r="E2190" s="231">
        <v>7.6099534599999999E-3</v>
      </c>
      <c r="F2190" s="231">
        <v>1.14256861E-3</v>
      </c>
      <c r="G2190" s="231">
        <v>1.05828563E-3</v>
      </c>
      <c r="H2190" s="231">
        <v>5.4090987699999997E-3</v>
      </c>
    </row>
    <row r="2191" spans="1:8">
      <c r="A2191" s="227" t="s">
        <v>147</v>
      </c>
      <c r="B2191" s="227" t="s">
        <v>62</v>
      </c>
      <c r="C2191" s="227" t="s">
        <v>99</v>
      </c>
      <c r="D2191" s="229">
        <v>668</v>
      </c>
      <c r="E2191" s="231">
        <v>6.36163413E-3</v>
      </c>
      <c r="F2191" s="231">
        <v>1.0117956E-3</v>
      </c>
      <c r="G2191" s="231">
        <v>9.9199145999999991E-4</v>
      </c>
      <c r="H2191" s="231">
        <v>4.3578465699999997E-3</v>
      </c>
    </row>
    <row r="2192" spans="1:8">
      <c r="A2192" s="227" t="s">
        <v>147</v>
      </c>
      <c r="B2192" s="227" t="s">
        <v>57</v>
      </c>
      <c r="C2192" s="227" t="s">
        <v>100</v>
      </c>
      <c r="D2192" s="229">
        <v>1329</v>
      </c>
      <c r="E2192" s="231">
        <v>7.3326677299999999E-3</v>
      </c>
      <c r="F2192" s="231">
        <v>1.0552174100000001E-3</v>
      </c>
      <c r="G2192" s="231">
        <v>1.17216868E-3</v>
      </c>
      <c r="H2192" s="231">
        <v>5.1052811699999999E-3</v>
      </c>
    </row>
    <row r="2193" spans="1:8">
      <c r="A2193" s="227" t="s">
        <v>147</v>
      </c>
      <c r="B2193" s="227" t="s">
        <v>59</v>
      </c>
      <c r="C2193" s="227" t="s">
        <v>100</v>
      </c>
      <c r="D2193" s="229">
        <v>597</v>
      </c>
      <c r="E2193" s="231">
        <v>6.8212782100000001E-3</v>
      </c>
      <c r="F2193" s="231">
        <v>9.8073290000000009E-4</v>
      </c>
      <c r="G2193" s="231">
        <v>1.06173203E-3</v>
      </c>
      <c r="H2193" s="231">
        <v>4.7788128099999997E-3</v>
      </c>
    </row>
    <row r="2194" spans="1:8">
      <c r="A2194" s="227" t="s">
        <v>147</v>
      </c>
      <c r="B2194" s="227" t="s">
        <v>60</v>
      </c>
      <c r="C2194" s="227" t="s">
        <v>100</v>
      </c>
      <c r="D2194" s="229">
        <v>344</v>
      </c>
      <c r="E2194" s="231">
        <v>7.4751020399999998E-3</v>
      </c>
      <c r="F2194" s="231">
        <v>1.0552255899999999E-3</v>
      </c>
      <c r="G2194" s="231">
        <v>1.15252858E-3</v>
      </c>
      <c r="H2194" s="231">
        <v>5.2673474200000004E-3</v>
      </c>
    </row>
    <row r="2195" spans="1:8">
      <c r="A2195" s="227" t="s">
        <v>147</v>
      </c>
      <c r="B2195" s="227" t="s">
        <v>61</v>
      </c>
      <c r="C2195" s="227" t="s">
        <v>100</v>
      </c>
      <c r="D2195" s="229">
        <v>72</v>
      </c>
      <c r="E2195" s="231">
        <v>7.8903032800000002E-3</v>
      </c>
      <c r="F2195" s="231">
        <v>1.1357058200000001E-3</v>
      </c>
      <c r="G2195" s="231">
        <v>1.4719969299999999E-3</v>
      </c>
      <c r="H2195" s="231">
        <v>5.2826001099999997E-3</v>
      </c>
    </row>
    <row r="2196" spans="1:8">
      <c r="A2196" s="227" t="s">
        <v>147</v>
      </c>
      <c r="B2196" s="227" t="s">
        <v>62</v>
      </c>
      <c r="C2196" s="227" t="s">
        <v>100</v>
      </c>
      <c r="D2196" s="229">
        <v>316</v>
      </c>
      <c r="E2196" s="231">
        <v>8.0166942499999994E-3</v>
      </c>
      <c r="F2196" s="231">
        <v>1.17758854E-3</v>
      </c>
      <c r="G2196" s="231">
        <v>1.33387515E-3</v>
      </c>
      <c r="H2196" s="231">
        <v>5.5052300700000004E-3</v>
      </c>
    </row>
    <row r="2197" spans="1:8">
      <c r="A2197" s="227" t="s">
        <v>147</v>
      </c>
      <c r="B2197" s="227" t="s">
        <v>57</v>
      </c>
      <c r="C2197" s="227" t="s">
        <v>101</v>
      </c>
      <c r="D2197" s="229">
        <v>746</v>
      </c>
      <c r="E2197" s="231">
        <v>7.6585924800000003E-3</v>
      </c>
      <c r="F2197" s="231">
        <v>8.0188449999999995E-4</v>
      </c>
      <c r="G2197" s="231">
        <v>2.0509380900000001E-3</v>
      </c>
      <c r="H2197" s="231">
        <v>4.8057694099999998E-3</v>
      </c>
    </row>
    <row r="2198" spans="1:8">
      <c r="A2198" s="227" t="s">
        <v>147</v>
      </c>
      <c r="B2198" s="227" t="s">
        <v>59</v>
      </c>
      <c r="C2198" s="227" t="s">
        <v>101</v>
      </c>
      <c r="D2198" s="229">
        <v>278</v>
      </c>
      <c r="E2198" s="231">
        <v>6.8759156599999998E-3</v>
      </c>
      <c r="F2198" s="231">
        <v>7.0751709000000003E-4</v>
      </c>
      <c r="G2198" s="231">
        <v>1.91613349E-3</v>
      </c>
      <c r="H2198" s="231">
        <v>4.2522645999999997E-3</v>
      </c>
    </row>
    <row r="2199" spans="1:8">
      <c r="A2199" s="227" t="s">
        <v>147</v>
      </c>
      <c r="B2199" s="227" t="s">
        <v>60</v>
      </c>
      <c r="C2199" s="227" t="s">
        <v>101</v>
      </c>
      <c r="D2199" s="229">
        <v>197</v>
      </c>
      <c r="E2199" s="231">
        <v>7.5631577700000004E-3</v>
      </c>
      <c r="F2199" s="231">
        <v>8.2087773000000003E-4</v>
      </c>
      <c r="G2199" s="231">
        <v>2.12163916E-3</v>
      </c>
      <c r="H2199" s="231">
        <v>4.6206403699999999E-3</v>
      </c>
    </row>
    <row r="2200" spans="1:8">
      <c r="A2200" s="227" t="s">
        <v>147</v>
      </c>
      <c r="B2200" s="227" t="s">
        <v>61</v>
      </c>
      <c r="C2200" s="227" t="s">
        <v>101</v>
      </c>
      <c r="D2200" s="229">
        <v>69</v>
      </c>
      <c r="E2200" s="231">
        <v>9.5564946799999995E-3</v>
      </c>
      <c r="F2200" s="231">
        <v>1.0576017500000001E-3</v>
      </c>
      <c r="G2200" s="231">
        <v>1.72202072E-3</v>
      </c>
      <c r="H2200" s="231">
        <v>6.7768717699999998E-3</v>
      </c>
    </row>
    <row r="2201" spans="1:8">
      <c r="A2201" s="227" t="s">
        <v>147</v>
      </c>
      <c r="B2201" s="227" t="s">
        <v>62</v>
      </c>
      <c r="C2201" s="227" t="s">
        <v>101</v>
      </c>
      <c r="D2201" s="229">
        <v>202</v>
      </c>
      <c r="E2201" s="231">
        <v>8.1805209300000008E-3</v>
      </c>
      <c r="F2201" s="231">
        <v>8.2588441000000002E-4</v>
      </c>
      <c r="G2201" s="231">
        <v>2.2798631700000002E-3</v>
      </c>
      <c r="H2201" s="231">
        <v>5.07477286E-3</v>
      </c>
    </row>
    <row r="2202" spans="1:8">
      <c r="A2202" s="227" t="s">
        <v>147</v>
      </c>
      <c r="B2202" s="227" t="s">
        <v>57</v>
      </c>
      <c r="C2202" s="227" t="s">
        <v>102</v>
      </c>
      <c r="D2202" s="229">
        <v>1206</v>
      </c>
      <c r="E2202" s="231">
        <v>6.47098203E-3</v>
      </c>
      <c r="F2202" s="231">
        <v>9.6858469000000004E-4</v>
      </c>
      <c r="G2202" s="231">
        <v>8.3593389999999995E-4</v>
      </c>
      <c r="H2202" s="231">
        <v>4.6664629600000002E-3</v>
      </c>
    </row>
    <row r="2203" spans="1:8">
      <c r="A2203" s="227" t="s">
        <v>147</v>
      </c>
      <c r="B2203" s="227" t="s">
        <v>59</v>
      </c>
      <c r="C2203" s="227" t="s">
        <v>102</v>
      </c>
      <c r="D2203" s="229">
        <v>529</v>
      </c>
      <c r="E2203" s="231">
        <v>5.9585693699999998E-3</v>
      </c>
      <c r="F2203" s="231">
        <v>8.1714251999999996E-4</v>
      </c>
      <c r="G2203" s="231">
        <v>7.9915784E-4</v>
      </c>
      <c r="H2203" s="231">
        <v>4.3422685300000003E-3</v>
      </c>
    </row>
    <row r="2204" spans="1:8">
      <c r="A2204" s="227" t="s">
        <v>147</v>
      </c>
      <c r="B2204" s="227" t="s">
        <v>60</v>
      </c>
      <c r="C2204" s="227" t="s">
        <v>102</v>
      </c>
      <c r="D2204" s="229">
        <v>273</v>
      </c>
      <c r="E2204" s="231">
        <v>6.1435861E-3</v>
      </c>
      <c r="F2204" s="231">
        <v>1.0041884599999999E-3</v>
      </c>
      <c r="G2204" s="231">
        <v>8.1154160000000003E-4</v>
      </c>
      <c r="H2204" s="231">
        <v>4.3278555499999998E-3</v>
      </c>
    </row>
    <row r="2205" spans="1:8">
      <c r="A2205" s="227" t="s">
        <v>147</v>
      </c>
      <c r="B2205" s="227" t="s">
        <v>61</v>
      </c>
      <c r="C2205" s="227" t="s">
        <v>102</v>
      </c>
      <c r="D2205" s="229">
        <v>86</v>
      </c>
      <c r="E2205" s="231">
        <v>7.7867945500000001E-3</v>
      </c>
      <c r="F2205" s="231">
        <v>1.38040996E-3</v>
      </c>
      <c r="G2205" s="231">
        <v>8.8218643999999995E-4</v>
      </c>
      <c r="H2205" s="231">
        <v>5.5241976299999999E-3</v>
      </c>
    </row>
    <row r="2206" spans="1:8">
      <c r="A2206" s="227" t="s">
        <v>147</v>
      </c>
      <c r="B2206" s="227" t="s">
        <v>62</v>
      </c>
      <c r="C2206" s="227" t="s">
        <v>102</v>
      </c>
      <c r="D2206" s="229">
        <v>318</v>
      </c>
      <c r="E2206" s="231">
        <v>7.2486094299999996E-3</v>
      </c>
      <c r="F2206" s="231">
        <v>1.07857241E-3</v>
      </c>
      <c r="G2206" s="231">
        <v>9.0554367999999997E-4</v>
      </c>
      <c r="H2206" s="231">
        <v>5.2644928300000001E-3</v>
      </c>
    </row>
    <row r="2207" spans="1:8">
      <c r="A2207" s="227" t="s">
        <v>147</v>
      </c>
      <c r="B2207" s="227" t="s">
        <v>57</v>
      </c>
      <c r="C2207" s="227" t="s">
        <v>103</v>
      </c>
      <c r="D2207" s="229">
        <v>1685</v>
      </c>
      <c r="E2207" s="231">
        <v>4.6507306199999997E-3</v>
      </c>
      <c r="F2207" s="231">
        <v>7.6845646000000005E-4</v>
      </c>
      <c r="G2207" s="231">
        <v>5.2020115000000003E-4</v>
      </c>
      <c r="H2207" s="231">
        <v>3.3620725099999999E-3</v>
      </c>
    </row>
    <row r="2208" spans="1:8">
      <c r="A2208" s="227" t="s">
        <v>147</v>
      </c>
      <c r="B2208" s="227" t="s">
        <v>59</v>
      </c>
      <c r="C2208" s="227" t="s">
        <v>103</v>
      </c>
      <c r="D2208" s="229">
        <v>640</v>
      </c>
      <c r="E2208" s="231">
        <v>4.2585537399999996E-3</v>
      </c>
      <c r="F2208" s="231">
        <v>7.0598210999999996E-4</v>
      </c>
      <c r="G2208" s="231">
        <v>4.6043088999999998E-4</v>
      </c>
      <c r="H2208" s="231">
        <v>3.0921402400000001E-3</v>
      </c>
    </row>
    <row r="2209" spans="1:8">
      <c r="A2209" s="227" t="s">
        <v>147</v>
      </c>
      <c r="B2209" s="227" t="s">
        <v>60</v>
      </c>
      <c r="C2209" s="227" t="s">
        <v>103</v>
      </c>
      <c r="D2209" s="229">
        <v>333</v>
      </c>
      <c r="E2209" s="231">
        <v>4.7161742699999998E-3</v>
      </c>
      <c r="F2209" s="231">
        <v>8.6770773999999998E-4</v>
      </c>
      <c r="G2209" s="231">
        <v>5.0209907000000004E-4</v>
      </c>
      <c r="H2209" s="231">
        <v>3.34636696E-3</v>
      </c>
    </row>
    <row r="2210" spans="1:8">
      <c r="A2210" s="227" t="s">
        <v>147</v>
      </c>
      <c r="B2210" s="227" t="s">
        <v>61</v>
      </c>
      <c r="C2210" s="227" t="s">
        <v>103</v>
      </c>
      <c r="D2210" s="229">
        <v>98</v>
      </c>
      <c r="E2210" s="231">
        <v>6.0703653899999996E-3</v>
      </c>
      <c r="F2210" s="231">
        <v>1.0638698100000001E-3</v>
      </c>
      <c r="G2210" s="231">
        <v>4.8032382999999999E-4</v>
      </c>
      <c r="H2210" s="231">
        <v>4.5261713600000001E-3</v>
      </c>
    </row>
    <row r="2211" spans="1:8">
      <c r="A2211" s="227" t="s">
        <v>147</v>
      </c>
      <c r="B2211" s="227" t="s">
        <v>62</v>
      </c>
      <c r="C2211" s="227" t="s">
        <v>103</v>
      </c>
      <c r="D2211" s="229">
        <v>614</v>
      </c>
      <c r="E2211" s="231">
        <v>4.7974346199999999E-3</v>
      </c>
      <c r="F2211" s="231">
        <v>7.3259716999999995E-4</v>
      </c>
      <c r="G2211" s="231">
        <v>5.9868476000000004E-4</v>
      </c>
      <c r="H2211" s="231">
        <v>3.4661521799999998E-3</v>
      </c>
    </row>
    <row r="2212" spans="1:8">
      <c r="A2212" s="227" t="s">
        <v>147</v>
      </c>
      <c r="B2212" s="227" t="s">
        <v>57</v>
      </c>
      <c r="C2212" s="227" t="s">
        <v>104</v>
      </c>
      <c r="D2212" s="229">
        <v>555</v>
      </c>
      <c r="E2212" s="231">
        <v>6.65219361E-3</v>
      </c>
      <c r="F2212" s="231">
        <v>6.7071214000000005E-4</v>
      </c>
      <c r="G2212" s="231">
        <v>1.3061600900000001E-3</v>
      </c>
      <c r="H2212" s="231">
        <v>4.67532092E-3</v>
      </c>
    </row>
    <row r="2213" spans="1:8">
      <c r="A2213" s="227" t="s">
        <v>147</v>
      </c>
      <c r="B2213" s="227" t="s">
        <v>59</v>
      </c>
      <c r="C2213" s="227" t="s">
        <v>104</v>
      </c>
      <c r="D2213" s="229">
        <v>160</v>
      </c>
      <c r="E2213" s="231">
        <v>5.9934169900000001E-3</v>
      </c>
      <c r="F2213" s="231">
        <v>5.2242453000000001E-4</v>
      </c>
      <c r="G2213" s="231">
        <v>1.18424456E-3</v>
      </c>
      <c r="H2213" s="231">
        <v>4.2867474600000004E-3</v>
      </c>
    </row>
    <row r="2214" spans="1:8">
      <c r="A2214" s="227" t="s">
        <v>147</v>
      </c>
      <c r="B2214" s="227" t="s">
        <v>60</v>
      </c>
      <c r="C2214" s="227" t="s">
        <v>104</v>
      </c>
      <c r="D2214" s="229">
        <v>118</v>
      </c>
      <c r="E2214" s="231">
        <v>6.1677061099999998E-3</v>
      </c>
      <c r="F2214" s="231">
        <v>6.0763862999999995E-4</v>
      </c>
      <c r="G2214" s="231">
        <v>1.2897243799999999E-3</v>
      </c>
      <c r="H2214" s="231">
        <v>4.2703426599999999E-3</v>
      </c>
    </row>
    <row r="2215" spans="1:8">
      <c r="A2215" s="227" t="s">
        <v>147</v>
      </c>
      <c r="B2215" s="227" t="s">
        <v>61</v>
      </c>
      <c r="C2215" s="227" t="s">
        <v>104</v>
      </c>
      <c r="D2215" s="229">
        <v>86</v>
      </c>
      <c r="E2215" s="231">
        <v>6.76289275E-3</v>
      </c>
      <c r="F2215" s="231">
        <v>8.1112700000000003E-4</v>
      </c>
      <c r="G2215" s="231">
        <v>1.44945064E-3</v>
      </c>
      <c r="H2215" s="231">
        <v>4.5023145599999998E-3</v>
      </c>
    </row>
    <row r="2216" spans="1:8">
      <c r="A2216" s="227" t="s">
        <v>147</v>
      </c>
      <c r="B2216" s="227" t="s">
        <v>62</v>
      </c>
      <c r="C2216" s="227" t="s">
        <v>104</v>
      </c>
      <c r="D2216" s="229">
        <v>191</v>
      </c>
      <c r="E2216" s="231">
        <v>7.4535216800000002E-3</v>
      </c>
      <c r="F2216" s="231">
        <v>7.7067555000000004E-4</v>
      </c>
      <c r="G2216" s="231">
        <v>1.3539240399999999E-3</v>
      </c>
      <c r="H2216" s="231">
        <v>5.3289216299999996E-3</v>
      </c>
    </row>
    <row r="2217" spans="1:8">
      <c r="A2217" s="227" t="s">
        <v>147</v>
      </c>
      <c r="B2217" s="227" t="s">
        <v>57</v>
      </c>
      <c r="C2217" s="227" t="s">
        <v>105</v>
      </c>
      <c r="D2217" s="229">
        <v>3583</v>
      </c>
      <c r="E2217" s="231">
        <v>4.5971586700000004E-3</v>
      </c>
      <c r="F2217" s="231">
        <v>9.0206042000000005E-4</v>
      </c>
      <c r="G2217" s="231">
        <v>6.7226836999999999E-4</v>
      </c>
      <c r="H2217" s="231">
        <v>3.0228294E-3</v>
      </c>
    </row>
    <row r="2218" spans="1:8">
      <c r="A2218" s="227" t="s">
        <v>147</v>
      </c>
      <c r="B2218" s="227" t="s">
        <v>59</v>
      </c>
      <c r="C2218" s="227" t="s">
        <v>105</v>
      </c>
      <c r="D2218" s="229">
        <v>1784</v>
      </c>
      <c r="E2218" s="231">
        <v>4.3595914500000003E-3</v>
      </c>
      <c r="F2218" s="231">
        <v>8.4678860999999996E-4</v>
      </c>
      <c r="G2218" s="231">
        <v>6.1046728999999999E-4</v>
      </c>
      <c r="H2218" s="231">
        <v>2.9023350799999999E-3</v>
      </c>
    </row>
    <row r="2219" spans="1:8">
      <c r="A2219" s="227" t="s">
        <v>147</v>
      </c>
      <c r="B2219" s="227" t="s">
        <v>60</v>
      </c>
      <c r="C2219" s="227" t="s">
        <v>105</v>
      </c>
      <c r="D2219" s="229">
        <v>748</v>
      </c>
      <c r="E2219" s="231">
        <v>4.6642278200000001E-3</v>
      </c>
      <c r="F2219" s="231">
        <v>1.0500220399999999E-3</v>
      </c>
      <c r="G2219" s="231">
        <v>6.4392368000000001E-4</v>
      </c>
      <c r="H2219" s="231">
        <v>2.9702816100000001E-3</v>
      </c>
    </row>
    <row r="2220" spans="1:8">
      <c r="A2220" s="227" t="s">
        <v>147</v>
      </c>
      <c r="B2220" s="227" t="s">
        <v>61</v>
      </c>
      <c r="C2220" s="227" t="s">
        <v>105</v>
      </c>
      <c r="D2220" s="229">
        <v>108</v>
      </c>
      <c r="E2220" s="231">
        <v>5.9111365700000003E-3</v>
      </c>
      <c r="F2220" s="231">
        <v>1.04220225E-3</v>
      </c>
      <c r="G2220" s="231">
        <v>7.9839653999999995E-4</v>
      </c>
      <c r="H2220" s="231">
        <v>4.0705373099999996E-3</v>
      </c>
    </row>
    <row r="2221" spans="1:8">
      <c r="A2221" s="227" t="s">
        <v>147</v>
      </c>
      <c r="B2221" s="227" t="s">
        <v>62</v>
      </c>
      <c r="C2221" s="227" t="s">
        <v>105</v>
      </c>
      <c r="D2221" s="229">
        <v>943</v>
      </c>
      <c r="E2221" s="231">
        <v>4.8429090000000003E-3</v>
      </c>
      <c r="F2221" s="231">
        <v>8.7321025E-4</v>
      </c>
      <c r="G2221" s="231">
        <v>7.9722395000000001E-4</v>
      </c>
      <c r="H2221" s="231">
        <v>3.1724743199999998E-3</v>
      </c>
    </row>
    <row r="2222" spans="1:8">
      <c r="A2222" s="227" t="s">
        <v>147</v>
      </c>
      <c r="B2222" s="227" t="s">
        <v>57</v>
      </c>
      <c r="C2222" s="227" t="s">
        <v>106</v>
      </c>
      <c r="D2222" s="229">
        <v>400</v>
      </c>
      <c r="E2222" s="231">
        <v>6.86556688E-3</v>
      </c>
      <c r="F2222" s="231">
        <v>9.6316524999999996E-4</v>
      </c>
      <c r="G2222" s="231">
        <v>1.7037323900000001E-3</v>
      </c>
      <c r="H2222" s="231">
        <v>4.1986687499999996E-3</v>
      </c>
    </row>
    <row r="2223" spans="1:8">
      <c r="A2223" s="227" t="s">
        <v>147</v>
      </c>
      <c r="B2223" s="227" t="s">
        <v>59</v>
      </c>
      <c r="C2223" s="227" t="s">
        <v>106</v>
      </c>
      <c r="D2223" s="229">
        <v>203</v>
      </c>
      <c r="E2223" s="231">
        <v>6.2442982299999996E-3</v>
      </c>
      <c r="F2223" s="231">
        <v>8.2352648000000002E-4</v>
      </c>
      <c r="G2223" s="231">
        <v>1.6415227399999999E-3</v>
      </c>
      <c r="H2223" s="231">
        <v>3.7792485399999998E-3</v>
      </c>
    </row>
    <row r="2224" spans="1:8">
      <c r="A2224" s="227" t="s">
        <v>147</v>
      </c>
      <c r="B2224" s="227" t="s">
        <v>60</v>
      </c>
      <c r="C2224" s="227" t="s">
        <v>106</v>
      </c>
      <c r="D2224" s="229">
        <v>92</v>
      </c>
      <c r="E2224" s="231">
        <v>6.4214721800000003E-3</v>
      </c>
      <c r="F2224" s="231">
        <v>9.826638E-4</v>
      </c>
      <c r="G2224" s="231">
        <v>1.5695448299999999E-3</v>
      </c>
      <c r="H2224" s="231">
        <v>3.8692630299999998E-3</v>
      </c>
    </row>
    <row r="2225" spans="1:8">
      <c r="A2225" s="227" t="s">
        <v>147</v>
      </c>
      <c r="B2225" s="227" t="s">
        <v>61</v>
      </c>
      <c r="C2225" s="227" t="s">
        <v>106</v>
      </c>
      <c r="D2225" s="229">
        <v>16</v>
      </c>
      <c r="E2225" s="231">
        <v>8.6140043699999991E-3</v>
      </c>
      <c r="F2225" s="231">
        <v>1.1689812799999999E-3</v>
      </c>
      <c r="G2225" s="231">
        <v>2.0804396599999999E-3</v>
      </c>
      <c r="H2225" s="231">
        <v>5.3645831500000003E-3</v>
      </c>
    </row>
    <row r="2226" spans="1:8">
      <c r="A2226" s="227" t="s">
        <v>147</v>
      </c>
      <c r="B2226" s="227" t="s">
        <v>62</v>
      </c>
      <c r="C2226" s="227" t="s">
        <v>106</v>
      </c>
      <c r="D2226" s="229">
        <v>89</v>
      </c>
      <c r="E2226" s="231">
        <v>8.4273561900000005E-3</v>
      </c>
      <c r="F2226" s="231">
        <v>1.2245107399999999E-3</v>
      </c>
      <c r="G2226" s="231">
        <v>1.91661441E-3</v>
      </c>
      <c r="H2226" s="231">
        <v>5.2862305299999999E-3</v>
      </c>
    </row>
    <row r="2227" spans="1:8">
      <c r="A2227" s="227" t="s">
        <v>147</v>
      </c>
      <c r="B2227" s="227" t="s">
        <v>57</v>
      </c>
      <c r="C2227" s="227" t="s">
        <v>107</v>
      </c>
      <c r="D2227" s="229">
        <v>3067</v>
      </c>
      <c r="E2227" s="231">
        <v>5.8246195100000002E-3</v>
      </c>
      <c r="F2227" s="231">
        <v>9.8443381000000007E-4</v>
      </c>
      <c r="G2227" s="231">
        <v>1.01853715E-3</v>
      </c>
      <c r="H2227" s="231">
        <v>3.8216480700000001E-3</v>
      </c>
    </row>
    <row r="2228" spans="1:8">
      <c r="A2228" s="227" t="s">
        <v>147</v>
      </c>
      <c r="B2228" s="227" t="s">
        <v>59</v>
      </c>
      <c r="C2228" s="227" t="s">
        <v>107</v>
      </c>
      <c r="D2228" s="229">
        <v>1128</v>
      </c>
      <c r="E2228" s="231">
        <v>5.1857800599999998E-3</v>
      </c>
      <c r="F2228" s="231">
        <v>8.898593E-4</v>
      </c>
      <c r="G2228" s="231">
        <v>8.7970121000000001E-4</v>
      </c>
      <c r="H2228" s="231">
        <v>3.41621906E-3</v>
      </c>
    </row>
    <row r="2229" spans="1:8">
      <c r="A2229" s="227" t="s">
        <v>147</v>
      </c>
      <c r="B2229" s="227" t="s">
        <v>60</v>
      </c>
      <c r="C2229" s="227" t="s">
        <v>107</v>
      </c>
      <c r="D2229" s="229">
        <v>670</v>
      </c>
      <c r="E2229" s="231">
        <v>5.75231457E-3</v>
      </c>
      <c r="F2229" s="231">
        <v>1.01988297E-3</v>
      </c>
      <c r="G2229" s="231">
        <v>1.0114356300000001E-3</v>
      </c>
      <c r="H2229" s="231">
        <v>3.7209954699999998E-3</v>
      </c>
    </row>
    <row r="2230" spans="1:8">
      <c r="A2230" s="227" t="s">
        <v>147</v>
      </c>
      <c r="B2230" s="227" t="s">
        <v>61</v>
      </c>
      <c r="C2230" s="227" t="s">
        <v>107</v>
      </c>
      <c r="D2230" s="229">
        <v>227</v>
      </c>
      <c r="E2230" s="231">
        <v>7.9809101800000001E-3</v>
      </c>
      <c r="F2230" s="231">
        <v>1.4227440999999999E-3</v>
      </c>
      <c r="G2230" s="231">
        <v>1.22425127E-3</v>
      </c>
      <c r="H2230" s="231">
        <v>5.3339143299999999E-3</v>
      </c>
    </row>
    <row r="2231" spans="1:8">
      <c r="A2231" s="227" t="s">
        <v>147</v>
      </c>
      <c r="B2231" s="227" t="s">
        <v>62</v>
      </c>
      <c r="C2231" s="227" t="s">
        <v>107</v>
      </c>
      <c r="D2231" s="229">
        <v>1042</v>
      </c>
      <c r="E2231" s="231">
        <v>6.09292779E-3</v>
      </c>
      <c r="F2231" s="231">
        <v>9.6853426999999996E-4</v>
      </c>
      <c r="G2231" s="231">
        <v>1.12858307E-3</v>
      </c>
      <c r="H2231" s="231">
        <v>3.9958099799999999E-3</v>
      </c>
    </row>
    <row r="2232" spans="1:8">
      <c r="A2232" s="227" t="s">
        <v>148</v>
      </c>
      <c r="B2232" s="227" t="s">
        <v>57</v>
      </c>
      <c r="C2232" s="227" t="s">
        <v>58</v>
      </c>
      <c r="D2232" s="229">
        <v>59935</v>
      </c>
      <c r="E2232" s="231">
        <v>5.9784913100000003E-3</v>
      </c>
      <c r="F2232" s="231">
        <v>9.3111919E-4</v>
      </c>
      <c r="G2232" s="231">
        <v>1.11189915E-3</v>
      </c>
      <c r="H2232" s="231">
        <v>3.9353703300000001E-3</v>
      </c>
    </row>
    <row r="2233" spans="1:8">
      <c r="A2233" s="227" t="s">
        <v>148</v>
      </c>
      <c r="B2233" s="227" t="s">
        <v>59</v>
      </c>
      <c r="C2233" s="227" t="s">
        <v>58</v>
      </c>
      <c r="D2233" s="229">
        <v>26941</v>
      </c>
      <c r="E2233" s="231">
        <v>5.3169311699999998E-3</v>
      </c>
      <c r="F2233" s="231">
        <v>8.3918649999999997E-4</v>
      </c>
      <c r="G2233" s="231">
        <v>9.6441729E-4</v>
      </c>
      <c r="H2233" s="231">
        <v>3.5132396799999999E-3</v>
      </c>
    </row>
    <row r="2234" spans="1:8">
      <c r="A2234" s="227" t="s">
        <v>148</v>
      </c>
      <c r="B2234" s="227" t="s">
        <v>60</v>
      </c>
      <c r="C2234" s="227" t="s">
        <v>58</v>
      </c>
      <c r="D2234" s="229">
        <v>12838</v>
      </c>
      <c r="E2234" s="231">
        <v>5.9226314300000003E-3</v>
      </c>
      <c r="F2234" s="231">
        <v>9.6157920000000002E-4</v>
      </c>
      <c r="G2234" s="231">
        <v>1.07425198E-3</v>
      </c>
      <c r="H2234" s="231">
        <v>3.8866582199999999E-3</v>
      </c>
    </row>
    <row r="2235" spans="1:8">
      <c r="A2235" s="227" t="s">
        <v>148</v>
      </c>
      <c r="B2235" s="227" t="s">
        <v>61</v>
      </c>
      <c r="C2235" s="227" t="s">
        <v>58</v>
      </c>
      <c r="D2235" s="229">
        <v>5426</v>
      </c>
      <c r="E2235" s="231">
        <v>7.6869639300000004E-3</v>
      </c>
      <c r="F2235" s="231">
        <v>1.2219263299999999E-3</v>
      </c>
      <c r="G2235" s="231">
        <v>1.4594231000000001E-3</v>
      </c>
      <c r="H2235" s="231">
        <v>5.0055628200000001E-3</v>
      </c>
    </row>
    <row r="2236" spans="1:8">
      <c r="A2236" s="227" t="s">
        <v>148</v>
      </c>
      <c r="B2236" s="227" t="s">
        <v>62</v>
      </c>
      <c r="C2236" s="227" t="s">
        <v>58</v>
      </c>
      <c r="D2236" s="229">
        <v>14730</v>
      </c>
      <c r="E2236" s="231">
        <v>6.6078225099999999E-3</v>
      </c>
      <c r="F2236" s="231">
        <v>9.6559262000000005E-4</v>
      </c>
      <c r="G2236" s="231">
        <v>1.28643805E-3</v>
      </c>
      <c r="H2236" s="231">
        <v>4.3556774199999997E-3</v>
      </c>
    </row>
    <row r="2237" spans="1:8">
      <c r="A2237" s="227" t="s">
        <v>148</v>
      </c>
      <c r="B2237" s="227" t="s">
        <v>57</v>
      </c>
      <c r="C2237" s="227" t="s">
        <v>63</v>
      </c>
      <c r="D2237" s="229">
        <v>1220</v>
      </c>
      <c r="E2237" s="231">
        <v>6.3118641299999998E-3</v>
      </c>
      <c r="F2237" s="231">
        <v>1.2027263099999999E-3</v>
      </c>
      <c r="G2237" s="231">
        <v>1.1701671199999999E-3</v>
      </c>
      <c r="H2237" s="231">
        <v>3.9389702399999999E-3</v>
      </c>
    </row>
    <row r="2238" spans="1:8">
      <c r="A2238" s="227" t="s">
        <v>148</v>
      </c>
      <c r="B2238" s="227" t="s">
        <v>59</v>
      </c>
      <c r="C2238" s="227" t="s">
        <v>63</v>
      </c>
      <c r="D2238" s="229">
        <v>526</v>
      </c>
      <c r="E2238" s="231">
        <v>5.7711279299999998E-3</v>
      </c>
      <c r="F2238" s="231">
        <v>1.06818119E-3</v>
      </c>
      <c r="G2238" s="231">
        <v>1.0348452E-3</v>
      </c>
      <c r="H2238" s="231">
        <v>3.6681010900000001E-3</v>
      </c>
    </row>
    <row r="2239" spans="1:8">
      <c r="A2239" s="227" t="s">
        <v>148</v>
      </c>
      <c r="B2239" s="227" t="s">
        <v>60</v>
      </c>
      <c r="C2239" s="227" t="s">
        <v>63</v>
      </c>
      <c r="D2239" s="229">
        <v>266</v>
      </c>
      <c r="E2239" s="231">
        <v>5.9983724200000001E-3</v>
      </c>
      <c r="F2239" s="231">
        <v>1.2210210399999999E-3</v>
      </c>
      <c r="G2239" s="231">
        <v>1.02143358E-3</v>
      </c>
      <c r="H2239" s="231">
        <v>3.7559173400000001E-3</v>
      </c>
    </row>
    <row r="2240" spans="1:8">
      <c r="A2240" s="227" t="s">
        <v>148</v>
      </c>
      <c r="B2240" s="227" t="s">
        <v>61</v>
      </c>
      <c r="C2240" s="227" t="s">
        <v>63</v>
      </c>
      <c r="D2240" s="229">
        <v>120</v>
      </c>
      <c r="E2240" s="231">
        <v>7.7171100999999997E-3</v>
      </c>
      <c r="F2240" s="231">
        <v>1.84587165E-3</v>
      </c>
      <c r="G2240" s="231">
        <v>1.63927444E-3</v>
      </c>
      <c r="H2240" s="231">
        <v>4.2319635299999997E-3</v>
      </c>
    </row>
    <row r="2241" spans="1:8">
      <c r="A2241" s="227" t="s">
        <v>148</v>
      </c>
      <c r="B2241" s="227" t="s">
        <v>62</v>
      </c>
      <c r="C2241" s="227" t="s">
        <v>63</v>
      </c>
      <c r="D2241" s="229">
        <v>308</v>
      </c>
      <c r="E2241" s="231">
        <v>6.9585736200000001E-3</v>
      </c>
      <c r="F2241" s="231">
        <v>1.1661252999999999E-3</v>
      </c>
      <c r="G2241" s="231">
        <v>1.3469514299999999E-3</v>
      </c>
      <c r="H2241" s="231">
        <v>4.4454963700000004E-3</v>
      </c>
    </row>
    <row r="2242" spans="1:8">
      <c r="A2242" s="227" t="s">
        <v>148</v>
      </c>
      <c r="B2242" s="227" t="s">
        <v>57</v>
      </c>
      <c r="C2242" s="227" t="s">
        <v>64</v>
      </c>
      <c r="D2242" s="229">
        <v>672</v>
      </c>
      <c r="E2242" s="231">
        <v>6.7873158099999997E-3</v>
      </c>
      <c r="F2242" s="231">
        <v>1.0893577900000001E-3</v>
      </c>
      <c r="G2242" s="231">
        <v>1.7570888799999999E-3</v>
      </c>
      <c r="H2242" s="231">
        <v>3.9408686500000002E-3</v>
      </c>
    </row>
    <row r="2243" spans="1:8">
      <c r="A2243" s="227" t="s">
        <v>148</v>
      </c>
      <c r="B2243" s="227" t="s">
        <v>59</v>
      </c>
      <c r="C2243" s="227" t="s">
        <v>64</v>
      </c>
      <c r="D2243" s="229">
        <v>290</v>
      </c>
      <c r="E2243" s="231">
        <v>6.3366855800000002E-3</v>
      </c>
      <c r="F2243" s="231">
        <v>9.8120184999999998E-4</v>
      </c>
      <c r="G2243" s="231">
        <v>1.5846900599999999E-3</v>
      </c>
      <c r="H2243" s="231">
        <v>3.7707931799999999E-3</v>
      </c>
    </row>
    <row r="2244" spans="1:8">
      <c r="A2244" s="227" t="s">
        <v>148</v>
      </c>
      <c r="B2244" s="227" t="s">
        <v>60</v>
      </c>
      <c r="C2244" s="227" t="s">
        <v>64</v>
      </c>
      <c r="D2244" s="229">
        <v>147</v>
      </c>
      <c r="E2244" s="231">
        <v>6.2948000900000002E-3</v>
      </c>
      <c r="F2244" s="231">
        <v>1.0456819199999999E-3</v>
      </c>
      <c r="G2244" s="231">
        <v>1.63871543E-3</v>
      </c>
      <c r="H2244" s="231">
        <v>3.6104022399999999E-3</v>
      </c>
    </row>
    <row r="2245" spans="1:8">
      <c r="A2245" s="227" t="s">
        <v>148</v>
      </c>
      <c r="B2245" s="227" t="s">
        <v>61</v>
      </c>
      <c r="C2245" s="227" t="s">
        <v>64</v>
      </c>
      <c r="D2245" s="229">
        <v>80</v>
      </c>
      <c r="E2245" s="231">
        <v>7.9467589700000004E-3</v>
      </c>
      <c r="F2245" s="231">
        <v>1.32421849E-3</v>
      </c>
      <c r="G2245" s="231">
        <v>2.4574650300000001E-3</v>
      </c>
      <c r="H2245" s="231">
        <v>4.1650749999999999E-3</v>
      </c>
    </row>
    <row r="2246" spans="1:8">
      <c r="A2246" s="227" t="s">
        <v>148</v>
      </c>
      <c r="B2246" s="227" t="s">
        <v>62</v>
      </c>
      <c r="C2246" s="227" t="s">
        <v>64</v>
      </c>
      <c r="D2246" s="229">
        <v>155</v>
      </c>
      <c r="E2246" s="231">
        <v>7.4991036999999998E-3</v>
      </c>
      <c r="F2246" s="231">
        <v>1.2119173E-3</v>
      </c>
      <c r="G2246" s="231">
        <v>1.8304209E-3</v>
      </c>
      <c r="H2246" s="231">
        <v>4.4567650300000004E-3</v>
      </c>
    </row>
    <row r="2247" spans="1:8">
      <c r="A2247" s="227" t="s">
        <v>148</v>
      </c>
      <c r="B2247" s="227" t="s">
        <v>57</v>
      </c>
      <c r="C2247" s="227" t="s">
        <v>65</v>
      </c>
      <c r="D2247" s="229">
        <v>762</v>
      </c>
      <c r="E2247" s="231">
        <v>5.3091277799999998E-3</v>
      </c>
      <c r="F2247" s="231">
        <v>7.4438586999999996E-4</v>
      </c>
      <c r="G2247" s="231">
        <v>5.4218891999999999E-4</v>
      </c>
      <c r="H2247" s="231">
        <v>4.0225525000000002E-3</v>
      </c>
    </row>
    <row r="2248" spans="1:8">
      <c r="A2248" s="227" t="s">
        <v>148</v>
      </c>
      <c r="B2248" s="227" t="s">
        <v>59</v>
      </c>
      <c r="C2248" s="227" t="s">
        <v>65</v>
      </c>
      <c r="D2248" s="229">
        <v>354</v>
      </c>
      <c r="E2248" s="231">
        <v>4.8052349000000001E-3</v>
      </c>
      <c r="F2248" s="231">
        <v>6.4481300000000005E-4</v>
      </c>
      <c r="G2248" s="231">
        <v>4.3379863999999999E-4</v>
      </c>
      <c r="H2248" s="231">
        <v>3.7266227299999999E-3</v>
      </c>
    </row>
    <row r="2249" spans="1:8">
      <c r="A2249" s="227" t="s">
        <v>148</v>
      </c>
      <c r="B2249" s="227" t="s">
        <v>60</v>
      </c>
      <c r="C2249" s="227" t="s">
        <v>65</v>
      </c>
      <c r="D2249" s="229">
        <v>174</v>
      </c>
      <c r="E2249" s="231">
        <v>5.1328355300000001E-3</v>
      </c>
      <c r="F2249" s="231">
        <v>8.1118271999999997E-4</v>
      </c>
      <c r="G2249" s="231">
        <v>5.0752955000000002E-4</v>
      </c>
      <c r="H2249" s="231">
        <v>3.81412279E-3</v>
      </c>
    </row>
    <row r="2250" spans="1:8">
      <c r="A2250" s="227" t="s">
        <v>148</v>
      </c>
      <c r="B2250" s="227" t="s">
        <v>61</v>
      </c>
      <c r="C2250" s="227" t="s">
        <v>65</v>
      </c>
      <c r="D2250" s="229">
        <v>18</v>
      </c>
      <c r="E2250" s="231">
        <v>6.7804780800000001E-3</v>
      </c>
      <c r="F2250" s="231">
        <v>9.1949562999999997E-4</v>
      </c>
      <c r="G2250" s="231">
        <v>5.4719629000000004E-4</v>
      </c>
      <c r="H2250" s="231">
        <v>5.3137857600000001E-3</v>
      </c>
    </row>
    <row r="2251" spans="1:8">
      <c r="A2251" s="227" t="s">
        <v>148</v>
      </c>
      <c r="B2251" s="227" t="s">
        <v>62</v>
      </c>
      <c r="C2251" s="227" t="s">
        <v>65</v>
      </c>
      <c r="D2251" s="229">
        <v>216</v>
      </c>
      <c r="E2251" s="231">
        <v>6.1543529E-3</v>
      </c>
      <c r="F2251" s="231">
        <v>8.3917370000000005E-4</v>
      </c>
      <c r="G2251" s="231">
        <v>7.4733130000000005E-4</v>
      </c>
      <c r="H2251" s="231">
        <v>4.5678474299999999E-3</v>
      </c>
    </row>
    <row r="2252" spans="1:8">
      <c r="A2252" s="227" t="s">
        <v>148</v>
      </c>
      <c r="B2252" s="227" t="s">
        <v>57</v>
      </c>
      <c r="C2252" s="227" t="s">
        <v>66</v>
      </c>
      <c r="D2252" s="229">
        <v>803</v>
      </c>
      <c r="E2252" s="231">
        <v>6.5856478999999999E-3</v>
      </c>
      <c r="F2252" s="231">
        <v>8.2821627999999997E-4</v>
      </c>
      <c r="G2252" s="231">
        <v>1.0563394E-3</v>
      </c>
      <c r="H2252" s="231">
        <v>4.7010917199999998E-3</v>
      </c>
    </row>
    <row r="2253" spans="1:8">
      <c r="A2253" s="227" t="s">
        <v>148</v>
      </c>
      <c r="B2253" s="227" t="s">
        <v>59</v>
      </c>
      <c r="C2253" s="227" t="s">
        <v>66</v>
      </c>
      <c r="D2253" s="229">
        <v>304</v>
      </c>
      <c r="E2253" s="231">
        <v>6.0662994099999999E-3</v>
      </c>
      <c r="F2253" s="231">
        <v>6.5024189999999995E-4</v>
      </c>
      <c r="G2253" s="231">
        <v>9.3848963000000001E-4</v>
      </c>
      <c r="H2253" s="231">
        <v>4.4775673600000003E-3</v>
      </c>
    </row>
    <row r="2254" spans="1:8">
      <c r="A2254" s="227" t="s">
        <v>148</v>
      </c>
      <c r="B2254" s="227" t="s">
        <v>60</v>
      </c>
      <c r="C2254" s="227" t="s">
        <v>66</v>
      </c>
      <c r="D2254" s="229">
        <v>160</v>
      </c>
      <c r="E2254" s="231">
        <v>6.0658996399999996E-3</v>
      </c>
      <c r="F2254" s="231">
        <v>8.0295113999999997E-4</v>
      </c>
      <c r="G2254" s="231">
        <v>1.02054372E-3</v>
      </c>
      <c r="H2254" s="231">
        <v>4.2424042699999998E-3</v>
      </c>
    </row>
    <row r="2255" spans="1:8">
      <c r="A2255" s="227" t="s">
        <v>148</v>
      </c>
      <c r="B2255" s="227" t="s">
        <v>61</v>
      </c>
      <c r="C2255" s="227" t="s">
        <v>66</v>
      </c>
      <c r="D2255" s="229">
        <v>118</v>
      </c>
      <c r="E2255" s="231">
        <v>8.1994465400000004E-3</v>
      </c>
      <c r="F2255" s="231">
        <v>1.1123859999999999E-3</v>
      </c>
      <c r="G2255" s="231">
        <v>1.2549040299999999E-3</v>
      </c>
      <c r="H2255" s="231">
        <v>5.8321560800000003E-3</v>
      </c>
    </row>
    <row r="2256" spans="1:8">
      <c r="A2256" s="227" t="s">
        <v>148</v>
      </c>
      <c r="B2256" s="227" t="s">
        <v>62</v>
      </c>
      <c r="C2256" s="227" t="s">
        <v>66</v>
      </c>
      <c r="D2256" s="229">
        <v>221</v>
      </c>
      <c r="E2256" s="231">
        <v>6.8146679299999997E-3</v>
      </c>
      <c r="F2256" s="231">
        <v>9.3959459999999996E-4</v>
      </c>
      <c r="G2256" s="231">
        <v>1.13834398E-3</v>
      </c>
      <c r="H2256" s="231">
        <v>4.73672886E-3</v>
      </c>
    </row>
    <row r="2257" spans="1:8">
      <c r="A2257" s="227" t="s">
        <v>148</v>
      </c>
      <c r="B2257" s="227" t="s">
        <v>57</v>
      </c>
      <c r="C2257" s="227" t="s">
        <v>67</v>
      </c>
      <c r="D2257" s="229">
        <v>780</v>
      </c>
      <c r="E2257" s="231">
        <v>7.3629360200000004E-3</v>
      </c>
      <c r="F2257" s="231">
        <v>7.3476054E-4</v>
      </c>
      <c r="G2257" s="231">
        <v>1.7500888E-3</v>
      </c>
      <c r="H2257" s="231">
        <v>4.8780861800000004E-3</v>
      </c>
    </row>
    <row r="2258" spans="1:8">
      <c r="A2258" s="227" t="s">
        <v>148</v>
      </c>
      <c r="B2258" s="227" t="s">
        <v>59</v>
      </c>
      <c r="C2258" s="227" t="s">
        <v>67</v>
      </c>
      <c r="D2258" s="229">
        <v>269</v>
      </c>
      <c r="E2258" s="231">
        <v>6.59279029E-3</v>
      </c>
      <c r="F2258" s="231">
        <v>6.4427552999999998E-4</v>
      </c>
      <c r="G2258" s="231">
        <v>1.5249378200000001E-3</v>
      </c>
      <c r="H2258" s="231">
        <v>4.4235764400000002E-3</v>
      </c>
    </row>
    <row r="2259" spans="1:8">
      <c r="A2259" s="227" t="s">
        <v>148</v>
      </c>
      <c r="B2259" s="227" t="s">
        <v>60</v>
      </c>
      <c r="C2259" s="227" t="s">
        <v>67</v>
      </c>
      <c r="D2259" s="229">
        <v>233</v>
      </c>
      <c r="E2259" s="231">
        <v>7.1218802199999997E-3</v>
      </c>
      <c r="F2259" s="231">
        <v>6.7248820999999998E-4</v>
      </c>
      <c r="G2259" s="231">
        <v>1.7057103100000001E-3</v>
      </c>
      <c r="H2259" s="231">
        <v>4.7436812099999996E-3</v>
      </c>
    </row>
    <row r="2260" spans="1:8">
      <c r="A2260" s="227" t="s">
        <v>148</v>
      </c>
      <c r="B2260" s="227" t="s">
        <v>61</v>
      </c>
      <c r="C2260" s="227" t="s">
        <v>67</v>
      </c>
      <c r="D2260" s="229">
        <v>66</v>
      </c>
      <c r="E2260" s="231">
        <v>9.5421223800000003E-3</v>
      </c>
      <c r="F2260" s="231">
        <v>9.2575028999999996E-4</v>
      </c>
      <c r="G2260" s="231">
        <v>2.7139447599999998E-3</v>
      </c>
      <c r="H2260" s="231">
        <v>5.90242678E-3</v>
      </c>
    </row>
    <row r="2261" spans="1:8">
      <c r="A2261" s="227" t="s">
        <v>148</v>
      </c>
      <c r="B2261" s="227" t="s">
        <v>62</v>
      </c>
      <c r="C2261" s="227" t="s">
        <v>67</v>
      </c>
      <c r="D2261" s="229">
        <v>212</v>
      </c>
      <c r="E2261" s="231">
        <v>7.9266572699999999E-3</v>
      </c>
      <c r="F2261" s="231">
        <v>8.5855581999999997E-4</v>
      </c>
      <c r="G2261" s="231">
        <v>1.7844817600000001E-3</v>
      </c>
      <c r="H2261" s="231">
        <v>5.28361918E-3</v>
      </c>
    </row>
    <row r="2262" spans="1:8">
      <c r="A2262" s="227" t="s">
        <v>148</v>
      </c>
      <c r="B2262" s="227" t="s">
        <v>57</v>
      </c>
      <c r="C2262" s="227" t="s">
        <v>68</v>
      </c>
      <c r="D2262" s="229">
        <v>895</v>
      </c>
      <c r="E2262" s="231">
        <v>6.7024619900000002E-3</v>
      </c>
      <c r="F2262" s="231">
        <v>1.0363643400000001E-3</v>
      </c>
      <c r="G2262" s="231">
        <v>1.2484220600000001E-3</v>
      </c>
      <c r="H2262" s="231">
        <v>4.4176751099999998E-3</v>
      </c>
    </row>
    <row r="2263" spans="1:8">
      <c r="A2263" s="227" t="s">
        <v>148</v>
      </c>
      <c r="B2263" s="227" t="s">
        <v>59</v>
      </c>
      <c r="C2263" s="227" t="s">
        <v>68</v>
      </c>
      <c r="D2263" s="229">
        <v>371</v>
      </c>
      <c r="E2263" s="231">
        <v>6.0947324500000002E-3</v>
      </c>
      <c r="F2263" s="231">
        <v>8.1137042999999997E-4</v>
      </c>
      <c r="G2263" s="231">
        <v>1.2078214600000001E-3</v>
      </c>
      <c r="H2263" s="231">
        <v>4.0755400799999996E-3</v>
      </c>
    </row>
    <row r="2264" spans="1:8">
      <c r="A2264" s="227" t="s">
        <v>148</v>
      </c>
      <c r="B2264" s="227" t="s">
        <v>60</v>
      </c>
      <c r="C2264" s="227" t="s">
        <v>68</v>
      </c>
      <c r="D2264" s="229">
        <v>190</v>
      </c>
      <c r="E2264" s="231">
        <v>6.7071756999999999E-3</v>
      </c>
      <c r="F2264" s="231">
        <v>1.03922977E-3</v>
      </c>
      <c r="G2264" s="231">
        <v>1.2387302299999999E-3</v>
      </c>
      <c r="H2264" s="231">
        <v>4.4292151599999996E-3</v>
      </c>
    </row>
    <row r="2265" spans="1:8">
      <c r="A2265" s="227" t="s">
        <v>148</v>
      </c>
      <c r="B2265" s="227" t="s">
        <v>61</v>
      </c>
      <c r="C2265" s="227" t="s">
        <v>68</v>
      </c>
      <c r="D2265" s="229">
        <v>94</v>
      </c>
      <c r="E2265" s="231">
        <v>8.2716457399999999E-3</v>
      </c>
      <c r="F2265" s="231">
        <v>1.57912208E-3</v>
      </c>
      <c r="G2265" s="231">
        <v>1.5849091400000001E-3</v>
      </c>
      <c r="H2265" s="231">
        <v>5.1076140299999998E-3</v>
      </c>
    </row>
    <row r="2266" spans="1:8">
      <c r="A2266" s="227" t="s">
        <v>148</v>
      </c>
      <c r="B2266" s="227" t="s">
        <v>62</v>
      </c>
      <c r="C2266" s="227" t="s">
        <v>68</v>
      </c>
      <c r="D2266" s="229">
        <v>240</v>
      </c>
      <c r="E2266" s="231">
        <v>7.0235819199999999E-3</v>
      </c>
      <c r="F2266" s="231">
        <v>1.1693188300000001E-3</v>
      </c>
      <c r="G2266" s="231">
        <v>1.18706574E-3</v>
      </c>
      <c r="H2266" s="231">
        <v>4.66719691E-3</v>
      </c>
    </row>
    <row r="2267" spans="1:8">
      <c r="A2267" s="227" t="s">
        <v>148</v>
      </c>
      <c r="B2267" s="227" t="s">
        <v>57</v>
      </c>
      <c r="C2267" s="227" t="s">
        <v>69</v>
      </c>
      <c r="D2267" s="229">
        <v>655</v>
      </c>
      <c r="E2267" s="231">
        <v>4.64307651E-3</v>
      </c>
      <c r="F2267" s="231">
        <v>8.2591154000000004E-4</v>
      </c>
      <c r="G2267" s="231">
        <v>6.3095467000000001E-4</v>
      </c>
      <c r="H2267" s="231">
        <v>3.1862098299999999E-3</v>
      </c>
    </row>
    <row r="2268" spans="1:8">
      <c r="A2268" s="227" t="s">
        <v>148</v>
      </c>
      <c r="B2268" s="227" t="s">
        <v>59</v>
      </c>
      <c r="C2268" s="227" t="s">
        <v>69</v>
      </c>
      <c r="D2268" s="229">
        <v>236</v>
      </c>
      <c r="E2268" s="231">
        <v>4.2931475100000003E-3</v>
      </c>
      <c r="F2268" s="231">
        <v>7.7001898000000001E-4</v>
      </c>
      <c r="G2268" s="231">
        <v>5.1999939000000001E-4</v>
      </c>
      <c r="H2268" s="231">
        <v>3.0031286800000002E-3</v>
      </c>
    </row>
    <row r="2269" spans="1:8">
      <c r="A2269" s="227" t="s">
        <v>148</v>
      </c>
      <c r="B2269" s="227" t="s">
        <v>60</v>
      </c>
      <c r="C2269" s="227" t="s">
        <v>69</v>
      </c>
      <c r="D2269" s="229">
        <v>166</v>
      </c>
      <c r="E2269" s="231">
        <v>4.6481060599999997E-3</v>
      </c>
      <c r="F2269" s="231">
        <v>8.1903979999999998E-4</v>
      </c>
      <c r="G2269" s="231">
        <v>6.4556814999999995E-4</v>
      </c>
      <c r="H2269" s="231">
        <v>3.1834976599999999E-3</v>
      </c>
    </row>
    <row r="2270" spans="1:8">
      <c r="A2270" s="227" t="s">
        <v>148</v>
      </c>
      <c r="B2270" s="227" t="s">
        <v>61</v>
      </c>
      <c r="C2270" s="227" t="s">
        <v>69</v>
      </c>
      <c r="D2270" s="229">
        <v>49</v>
      </c>
      <c r="E2270" s="231">
        <v>6.0149751899999998E-3</v>
      </c>
      <c r="F2270" s="231">
        <v>1.0213527499999999E-3</v>
      </c>
      <c r="G2270" s="231">
        <v>7.6506966000000002E-4</v>
      </c>
      <c r="H2270" s="231">
        <v>4.2285523199999996E-3</v>
      </c>
    </row>
    <row r="2271" spans="1:8">
      <c r="A2271" s="227" t="s">
        <v>148</v>
      </c>
      <c r="B2271" s="227" t="s">
        <v>62</v>
      </c>
      <c r="C2271" s="227" t="s">
        <v>69</v>
      </c>
      <c r="D2271" s="229">
        <v>204</v>
      </c>
      <c r="E2271" s="231">
        <v>4.7142789900000001E-3</v>
      </c>
      <c r="F2271" s="231">
        <v>8.4921905999999999E-4</v>
      </c>
      <c r="G2271" s="231">
        <v>7.1520945000000001E-4</v>
      </c>
      <c r="H2271" s="231">
        <v>3.1498499800000001E-3</v>
      </c>
    </row>
    <row r="2272" spans="1:8">
      <c r="A2272" s="227" t="s">
        <v>148</v>
      </c>
      <c r="B2272" s="227" t="s">
        <v>57</v>
      </c>
      <c r="C2272" s="227" t="s">
        <v>70</v>
      </c>
      <c r="D2272" s="229">
        <v>627</v>
      </c>
      <c r="E2272" s="231">
        <v>8.3061423300000003E-3</v>
      </c>
      <c r="F2272" s="231">
        <v>1.24331745E-3</v>
      </c>
      <c r="G2272" s="231">
        <v>1.95180952E-3</v>
      </c>
      <c r="H2272" s="231">
        <v>5.1110148899999996E-3</v>
      </c>
    </row>
    <row r="2273" spans="1:8">
      <c r="A2273" s="227" t="s">
        <v>148</v>
      </c>
      <c r="B2273" s="227" t="s">
        <v>59</v>
      </c>
      <c r="C2273" s="227" t="s">
        <v>70</v>
      </c>
      <c r="D2273" s="229">
        <v>239</v>
      </c>
      <c r="E2273" s="231">
        <v>7.4728321699999998E-3</v>
      </c>
      <c r="F2273" s="231">
        <v>1.1119341400000001E-3</v>
      </c>
      <c r="G2273" s="231">
        <v>1.7671041899999999E-3</v>
      </c>
      <c r="H2273" s="231">
        <v>4.59379334E-3</v>
      </c>
    </row>
    <row r="2274" spans="1:8">
      <c r="A2274" s="227" t="s">
        <v>148</v>
      </c>
      <c r="B2274" s="227" t="s">
        <v>60</v>
      </c>
      <c r="C2274" s="227" t="s">
        <v>70</v>
      </c>
      <c r="D2274" s="229">
        <v>123</v>
      </c>
      <c r="E2274" s="231">
        <v>7.9245706700000005E-3</v>
      </c>
      <c r="F2274" s="231">
        <v>1.3419336699999999E-3</v>
      </c>
      <c r="G2274" s="231">
        <v>1.5790610100000001E-3</v>
      </c>
      <c r="H2274" s="231">
        <v>5.0035755000000003E-3</v>
      </c>
    </row>
    <row r="2275" spans="1:8">
      <c r="A2275" s="227" t="s">
        <v>148</v>
      </c>
      <c r="B2275" s="227" t="s">
        <v>61</v>
      </c>
      <c r="C2275" s="227" t="s">
        <v>70</v>
      </c>
      <c r="D2275" s="229">
        <v>74</v>
      </c>
      <c r="E2275" s="231">
        <v>9.6541852099999992E-3</v>
      </c>
      <c r="F2275" s="231">
        <v>1.5016576800000001E-3</v>
      </c>
      <c r="G2275" s="231">
        <v>2.44932413E-3</v>
      </c>
      <c r="H2275" s="231">
        <v>5.7032029799999997E-3</v>
      </c>
    </row>
    <row r="2276" spans="1:8">
      <c r="A2276" s="227" t="s">
        <v>148</v>
      </c>
      <c r="B2276" s="227" t="s">
        <v>62</v>
      </c>
      <c r="C2276" s="227" t="s">
        <v>70</v>
      </c>
      <c r="D2276" s="229">
        <v>191</v>
      </c>
      <c r="E2276" s="231">
        <v>9.0723165000000001E-3</v>
      </c>
      <c r="F2276" s="231">
        <v>1.2441218400000001E-3</v>
      </c>
      <c r="G2276" s="231">
        <v>2.23022082E-3</v>
      </c>
      <c r="H2276" s="231">
        <v>5.5979734000000001E-3</v>
      </c>
    </row>
    <row r="2277" spans="1:8">
      <c r="A2277" s="227" t="s">
        <v>148</v>
      </c>
      <c r="B2277" s="227" t="s">
        <v>57</v>
      </c>
      <c r="C2277" s="227" t="s">
        <v>71</v>
      </c>
      <c r="D2277" s="229">
        <v>611</v>
      </c>
      <c r="E2277" s="231">
        <v>7.2168043399999998E-3</v>
      </c>
      <c r="F2277" s="231">
        <v>1.0976046299999999E-3</v>
      </c>
      <c r="G2277" s="231">
        <v>1.56052969E-3</v>
      </c>
      <c r="H2277" s="231">
        <v>4.5586695300000001E-3</v>
      </c>
    </row>
    <row r="2278" spans="1:8">
      <c r="A2278" s="227" t="s">
        <v>148</v>
      </c>
      <c r="B2278" s="227" t="s">
        <v>59</v>
      </c>
      <c r="C2278" s="227" t="s">
        <v>71</v>
      </c>
      <c r="D2278" s="229">
        <v>281</v>
      </c>
      <c r="E2278" s="231">
        <v>6.1787430200000003E-3</v>
      </c>
      <c r="F2278" s="231">
        <v>9.2588448999999997E-4</v>
      </c>
      <c r="G2278" s="231">
        <v>1.37879736E-3</v>
      </c>
      <c r="H2278" s="231">
        <v>3.8740606599999999E-3</v>
      </c>
    </row>
    <row r="2279" spans="1:8">
      <c r="A2279" s="227" t="s">
        <v>148</v>
      </c>
      <c r="B2279" s="227" t="s">
        <v>60</v>
      </c>
      <c r="C2279" s="227" t="s">
        <v>71</v>
      </c>
      <c r="D2279" s="229">
        <v>118</v>
      </c>
      <c r="E2279" s="231">
        <v>7.2964726000000002E-3</v>
      </c>
      <c r="F2279" s="231">
        <v>1.0753097300000001E-3</v>
      </c>
      <c r="G2279" s="231">
        <v>1.50109832E-3</v>
      </c>
      <c r="H2279" s="231">
        <v>4.7200641399999998E-3</v>
      </c>
    </row>
    <row r="2280" spans="1:8">
      <c r="A2280" s="227" t="s">
        <v>148</v>
      </c>
      <c r="B2280" s="227" t="s">
        <v>61</v>
      </c>
      <c r="C2280" s="227" t="s">
        <v>71</v>
      </c>
      <c r="D2280" s="229">
        <v>66</v>
      </c>
      <c r="E2280" s="231">
        <v>8.8515359600000003E-3</v>
      </c>
      <c r="F2280" s="231">
        <v>1.40116418E-3</v>
      </c>
      <c r="G2280" s="231">
        <v>1.7720606199999999E-3</v>
      </c>
      <c r="H2280" s="231">
        <v>5.6783106399999998E-3</v>
      </c>
    </row>
    <row r="2281" spans="1:8">
      <c r="A2281" s="227" t="s">
        <v>148</v>
      </c>
      <c r="B2281" s="227" t="s">
        <v>62</v>
      </c>
      <c r="C2281" s="227" t="s">
        <v>71</v>
      </c>
      <c r="D2281" s="229">
        <v>146</v>
      </c>
      <c r="E2281" s="231">
        <v>8.4113391799999996E-3</v>
      </c>
      <c r="F2281" s="231">
        <v>1.3089006900000001E-3</v>
      </c>
      <c r="G2281" s="231">
        <v>1.8627122099999999E-3</v>
      </c>
      <c r="H2281" s="231">
        <v>5.2397258E-3</v>
      </c>
    </row>
    <row r="2282" spans="1:8">
      <c r="A2282" s="227" t="s">
        <v>148</v>
      </c>
      <c r="B2282" s="227" t="s">
        <v>57</v>
      </c>
      <c r="C2282" s="227" t="s">
        <v>72</v>
      </c>
      <c r="D2282" s="229">
        <v>991</v>
      </c>
      <c r="E2282" s="231">
        <v>6.70681948E-3</v>
      </c>
      <c r="F2282" s="231">
        <v>1.00493538E-3</v>
      </c>
      <c r="G2282" s="231">
        <v>1.5361515100000001E-3</v>
      </c>
      <c r="H2282" s="231">
        <v>4.1657320999999997E-3</v>
      </c>
    </row>
    <row r="2283" spans="1:8">
      <c r="A2283" s="227" t="s">
        <v>148</v>
      </c>
      <c r="B2283" s="227" t="s">
        <v>59</v>
      </c>
      <c r="C2283" s="227" t="s">
        <v>72</v>
      </c>
      <c r="D2283" s="229">
        <v>419</v>
      </c>
      <c r="E2283" s="231">
        <v>6.2177636300000004E-3</v>
      </c>
      <c r="F2283" s="231">
        <v>8.5670223000000004E-4</v>
      </c>
      <c r="G2283" s="231">
        <v>1.3497743399999999E-3</v>
      </c>
      <c r="H2283" s="231">
        <v>4.0112865499999997E-3</v>
      </c>
    </row>
    <row r="2284" spans="1:8">
      <c r="A2284" s="227" t="s">
        <v>148</v>
      </c>
      <c r="B2284" s="227" t="s">
        <v>60</v>
      </c>
      <c r="C2284" s="227" t="s">
        <v>72</v>
      </c>
      <c r="D2284" s="229">
        <v>223</v>
      </c>
      <c r="E2284" s="231">
        <v>6.9221783800000004E-3</v>
      </c>
      <c r="F2284" s="231">
        <v>1.0422373400000001E-3</v>
      </c>
      <c r="G2284" s="231">
        <v>1.68093937E-3</v>
      </c>
      <c r="H2284" s="231">
        <v>4.1990011800000001E-3</v>
      </c>
    </row>
    <row r="2285" spans="1:8">
      <c r="A2285" s="227" t="s">
        <v>148</v>
      </c>
      <c r="B2285" s="227" t="s">
        <v>61</v>
      </c>
      <c r="C2285" s="227" t="s">
        <v>72</v>
      </c>
      <c r="D2285" s="229">
        <v>96</v>
      </c>
      <c r="E2285" s="231">
        <v>7.7307578499999996E-3</v>
      </c>
      <c r="F2285" s="231">
        <v>1.3421100999999999E-3</v>
      </c>
      <c r="G2285" s="231">
        <v>1.78192494E-3</v>
      </c>
      <c r="H2285" s="231">
        <v>4.6067224099999998E-3</v>
      </c>
    </row>
    <row r="2286" spans="1:8">
      <c r="A2286" s="227" t="s">
        <v>148</v>
      </c>
      <c r="B2286" s="227" t="s">
        <v>62</v>
      </c>
      <c r="C2286" s="227" t="s">
        <v>72</v>
      </c>
      <c r="D2286" s="229">
        <v>253</v>
      </c>
      <c r="E2286" s="231">
        <v>6.9384055700000002E-3</v>
      </c>
      <c r="F2286" s="231">
        <v>1.08960962E-3</v>
      </c>
      <c r="G2286" s="231">
        <v>1.6239384299999999E-3</v>
      </c>
      <c r="H2286" s="231">
        <v>4.2248570300000001E-3</v>
      </c>
    </row>
    <row r="2287" spans="1:8">
      <c r="A2287" s="227" t="s">
        <v>148</v>
      </c>
      <c r="B2287" s="227" t="s">
        <v>57</v>
      </c>
      <c r="C2287" s="227" t="s">
        <v>73</v>
      </c>
      <c r="D2287" s="229">
        <v>1999</v>
      </c>
      <c r="E2287" s="231">
        <v>6.9228651299999997E-3</v>
      </c>
      <c r="F2287" s="231">
        <v>6.0101784999999999E-4</v>
      </c>
      <c r="G2287" s="231">
        <v>1.8586026699999999E-3</v>
      </c>
      <c r="H2287" s="231">
        <v>4.4632441100000003E-3</v>
      </c>
    </row>
    <row r="2288" spans="1:8">
      <c r="A2288" s="227" t="s">
        <v>148</v>
      </c>
      <c r="B2288" s="227" t="s">
        <v>59</v>
      </c>
      <c r="C2288" s="227" t="s">
        <v>73</v>
      </c>
      <c r="D2288" s="229">
        <v>913</v>
      </c>
      <c r="E2288" s="231">
        <v>6.2884490099999997E-3</v>
      </c>
      <c r="F2288" s="231">
        <v>5.2842659000000005E-4</v>
      </c>
      <c r="G2288" s="231">
        <v>1.6875834299999999E-3</v>
      </c>
      <c r="H2288" s="231">
        <v>4.0724385E-3</v>
      </c>
    </row>
    <row r="2289" spans="1:8">
      <c r="A2289" s="227" t="s">
        <v>148</v>
      </c>
      <c r="B2289" s="227" t="s">
        <v>60</v>
      </c>
      <c r="C2289" s="227" t="s">
        <v>73</v>
      </c>
      <c r="D2289" s="229">
        <v>416</v>
      </c>
      <c r="E2289" s="231">
        <v>6.8106467900000004E-3</v>
      </c>
      <c r="F2289" s="231">
        <v>6.2394250999999996E-4</v>
      </c>
      <c r="G2289" s="231">
        <v>1.7597041699999999E-3</v>
      </c>
      <c r="H2289" s="231">
        <v>4.4269996400000001E-3</v>
      </c>
    </row>
    <row r="2290" spans="1:8">
      <c r="A2290" s="227" t="s">
        <v>148</v>
      </c>
      <c r="B2290" s="227" t="s">
        <v>61</v>
      </c>
      <c r="C2290" s="227" t="s">
        <v>73</v>
      </c>
      <c r="D2290" s="229">
        <v>106</v>
      </c>
      <c r="E2290" s="231">
        <v>8.05784828E-3</v>
      </c>
      <c r="F2290" s="231">
        <v>7.7699135999999996E-4</v>
      </c>
      <c r="G2290" s="231">
        <v>2.2373993200000002E-3</v>
      </c>
      <c r="H2290" s="231">
        <v>5.04345709E-3</v>
      </c>
    </row>
    <row r="2291" spans="1:8">
      <c r="A2291" s="227" t="s">
        <v>148</v>
      </c>
      <c r="B2291" s="227" t="s">
        <v>62</v>
      </c>
      <c r="C2291" s="227" t="s">
        <v>73</v>
      </c>
      <c r="D2291" s="229">
        <v>564</v>
      </c>
      <c r="E2291" s="231">
        <v>7.8193128699999993E-3</v>
      </c>
      <c r="F2291" s="231">
        <v>6.6854618000000005E-4</v>
      </c>
      <c r="G2291" s="231">
        <v>2.1372017899999999E-3</v>
      </c>
      <c r="H2291" s="231">
        <v>5.0135644E-3</v>
      </c>
    </row>
    <row r="2292" spans="1:8">
      <c r="A2292" s="227" t="s">
        <v>148</v>
      </c>
      <c r="B2292" s="227" t="s">
        <v>57</v>
      </c>
      <c r="C2292" s="227" t="s">
        <v>74</v>
      </c>
      <c r="D2292" s="229">
        <v>1679</v>
      </c>
      <c r="E2292" s="231">
        <v>6.9209720499999999E-3</v>
      </c>
      <c r="F2292" s="231">
        <v>8.3602152999999999E-4</v>
      </c>
      <c r="G2292" s="231">
        <v>1.63956145E-3</v>
      </c>
      <c r="H2292" s="231">
        <v>4.4453886E-3</v>
      </c>
    </row>
    <row r="2293" spans="1:8">
      <c r="A2293" s="227" t="s">
        <v>148</v>
      </c>
      <c r="B2293" s="227" t="s">
        <v>59</v>
      </c>
      <c r="C2293" s="227" t="s">
        <v>74</v>
      </c>
      <c r="D2293" s="229">
        <v>713</v>
      </c>
      <c r="E2293" s="231">
        <v>6.09286506E-3</v>
      </c>
      <c r="F2293" s="231">
        <v>7.3950679999999997E-4</v>
      </c>
      <c r="G2293" s="231">
        <v>1.4676021E-3</v>
      </c>
      <c r="H2293" s="231">
        <v>3.8857556900000001E-3</v>
      </c>
    </row>
    <row r="2294" spans="1:8">
      <c r="A2294" s="227" t="s">
        <v>148</v>
      </c>
      <c r="B2294" s="227" t="s">
        <v>60</v>
      </c>
      <c r="C2294" s="227" t="s">
        <v>74</v>
      </c>
      <c r="D2294" s="229">
        <v>354</v>
      </c>
      <c r="E2294" s="231">
        <v>6.7887173100000002E-3</v>
      </c>
      <c r="F2294" s="231">
        <v>8.5075959E-4</v>
      </c>
      <c r="G2294" s="231">
        <v>1.4325693300000001E-3</v>
      </c>
      <c r="H2294" s="231">
        <v>4.5053879200000002E-3</v>
      </c>
    </row>
    <row r="2295" spans="1:8">
      <c r="A2295" s="227" t="s">
        <v>148</v>
      </c>
      <c r="B2295" s="227" t="s">
        <v>61</v>
      </c>
      <c r="C2295" s="227" t="s">
        <v>74</v>
      </c>
      <c r="D2295" s="229">
        <v>212</v>
      </c>
      <c r="E2295" s="231">
        <v>8.5987178699999996E-3</v>
      </c>
      <c r="F2295" s="231">
        <v>1.13294875E-3</v>
      </c>
      <c r="G2295" s="231">
        <v>1.9727242499999998E-3</v>
      </c>
      <c r="H2295" s="231">
        <v>5.4930443700000001E-3</v>
      </c>
    </row>
    <row r="2296" spans="1:8">
      <c r="A2296" s="227" t="s">
        <v>148</v>
      </c>
      <c r="B2296" s="227" t="s">
        <v>62</v>
      </c>
      <c r="C2296" s="227" t="s">
        <v>74</v>
      </c>
      <c r="D2296" s="229">
        <v>400</v>
      </c>
      <c r="E2296" s="231">
        <v>7.6249129299999999E-3</v>
      </c>
      <c r="F2296" s="231">
        <v>8.3764441999999997E-4</v>
      </c>
      <c r="G2296" s="231">
        <v>1.9526907300000001E-3</v>
      </c>
      <c r="H2296" s="231">
        <v>4.8345773000000002E-3</v>
      </c>
    </row>
    <row r="2297" spans="1:8">
      <c r="A2297" s="227" t="s">
        <v>148</v>
      </c>
      <c r="B2297" s="227" t="s">
        <v>57</v>
      </c>
      <c r="C2297" s="227" t="s">
        <v>75</v>
      </c>
      <c r="D2297" s="229">
        <v>857</v>
      </c>
      <c r="E2297" s="231">
        <v>5.8287547799999997E-3</v>
      </c>
      <c r="F2297" s="231">
        <v>6.0514691000000003E-4</v>
      </c>
      <c r="G2297" s="231">
        <v>1.1713581900000001E-3</v>
      </c>
      <c r="H2297" s="231">
        <v>4.05224921E-3</v>
      </c>
    </row>
    <row r="2298" spans="1:8">
      <c r="A2298" s="227" t="s">
        <v>148</v>
      </c>
      <c r="B2298" s="227" t="s">
        <v>59</v>
      </c>
      <c r="C2298" s="227" t="s">
        <v>75</v>
      </c>
      <c r="D2298" s="229">
        <v>263</v>
      </c>
      <c r="E2298" s="231">
        <v>5.3230616499999996E-3</v>
      </c>
      <c r="F2298" s="231">
        <v>5.1255961000000005E-4</v>
      </c>
      <c r="G2298" s="231">
        <v>9.3578346000000004E-4</v>
      </c>
      <c r="H2298" s="231">
        <v>3.8747181100000001E-3</v>
      </c>
    </row>
    <row r="2299" spans="1:8">
      <c r="A2299" s="227" t="s">
        <v>148</v>
      </c>
      <c r="B2299" s="227" t="s">
        <v>60</v>
      </c>
      <c r="C2299" s="227" t="s">
        <v>75</v>
      </c>
      <c r="D2299" s="229">
        <v>192</v>
      </c>
      <c r="E2299" s="231">
        <v>5.8406271600000004E-3</v>
      </c>
      <c r="F2299" s="231">
        <v>6.7985604000000001E-4</v>
      </c>
      <c r="G2299" s="231">
        <v>1.19128544E-3</v>
      </c>
      <c r="H2299" s="231">
        <v>3.9694852000000001E-3</v>
      </c>
    </row>
    <row r="2300" spans="1:8">
      <c r="A2300" s="227" t="s">
        <v>148</v>
      </c>
      <c r="B2300" s="227" t="s">
        <v>61</v>
      </c>
      <c r="C2300" s="227" t="s">
        <v>75</v>
      </c>
      <c r="D2300" s="229">
        <v>81</v>
      </c>
      <c r="E2300" s="231">
        <v>7.0296065099999996E-3</v>
      </c>
      <c r="F2300" s="231">
        <v>7.7774894000000002E-4</v>
      </c>
      <c r="G2300" s="231">
        <v>1.5193470499999999E-3</v>
      </c>
      <c r="H2300" s="231">
        <v>4.7325100500000003E-3</v>
      </c>
    </row>
    <row r="2301" spans="1:8">
      <c r="A2301" s="227" t="s">
        <v>148</v>
      </c>
      <c r="B2301" s="227" t="s">
        <v>62</v>
      </c>
      <c r="C2301" s="227" t="s">
        <v>75</v>
      </c>
      <c r="D2301" s="229">
        <v>321</v>
      </c>
      <c r="E2301" s="231">
        <v>5.9329566599999996E-3</v>
      </c>
      <c r="F2301" s="231">
        <v>5.9276543E-4</v>
      </c>
      <c r="G2301" s="231">
        <v>1.2646386300000001E-3</v>
      </c>
      <c r="H2301" s="231">
        <v>4.07555214E-3</v>
      </c>
    </row>
    <row r="2302" spans="1:8">
      <c r="A2302" s="227" t="s">
        <v>148</v>
      </c>
      <c r="B2302" s="227" t="s">
        <v>57</v>
      </c>
      <c r="C2302" s="227" t="s">
        <v>76</v>
      </c>
      <c r="D2302" s="229">
        <v>1008</v>
      </c>
      <c r="E2302" s="231">
        <v>6.2175854600000002E-3</v>
      </c>
      <c r="F2302" s="231">
        <v>9.7180862999999998E-4</v>
      </c>
      <c r="G2302" s="231">
        <v>1.56464694E-3</v>
      </c>
      <c r="H2302" s="231">
        <v>3.6811294200000001E-3</v>
      </c>
    </row>
    <row r="2303" spans="1:8">
      <c r="A2303" s="227" t="s">
        <v>148</v>
      </c>
      <c r="B2303" s="227" t="s">
        <v>59</v>
      </c>
      <c r="C2303" s="227" t="s">
        <v>76</v>
      </c>
      <c r="D2303" s="229">
        <v>516</v>
      </c>
      <c r="E2303" s="231">
        <v>5.6552358999999996E-3</v>
      </c>
      <c r="F2303" s="231">
        <v>8.6199911000000001E-4</v>
      </c>
      <c r="G2303" s="231">
        <v>1.4701539099999999E-3</v>
      </c>
      <c r="H2303" s="231">
        <v>3.3230823999999999E-3</v>
      </c>
    </row>
    <row r="2304" spans="1:8">
      <c r="A2304" s="227" t="s">
        <v>148</v>
      </c>
      <c r="B2304" s="227" t="s">
        <v>60</v>
      </c>
      <c r="C2304" s="227" t="s">
        <v>76</v>
      </c>
      <c r="D2304" s="229">
        <v>203</v>
      </c>
      <c r="E2304" s="231">
        <v>5.9414338199999996E-3</v>
      </c>
      <c r="F2304" s="231">
        <v>9.8590561999999994E-4</v>
      </c>
      <c r="G2304" s="231">
        <v>1.27845032E-3</v>
      </c>
      <c r="H2304" s="231">
        <v>3.6770774000000001E-3</v>
      </c>
    </row>
    <row r="2305" spans="1:8">
      <c r="A2305" s="227" t="s">
        <v>148</v>
      </c>
      <c r="B2305" s="227" t="s">
        <v>61</v>
      </c>
      <c r="C2305" s="227" t="s">
        <v>76</v>
      </c>
      <c r="D2305" s="229">
        <v>111</v>
      </c>
      <c r="E2305" s="231">
        <v>7.6595342699999997E-3</v>
      </c>
      <c r="F2305" s="231">
        <v>1.2531278900000001E-3</v>
      </c>
      <c r="G2305" s="231">
        <v>1.8112902300000001E-3</v>
      </c>
      <c r="H2305" s="231">
        <v>4.5951157100000001E-3</v>
      </c>
    </row>
    <row r="2306" spans="1:8">
      <c r="A2306" s="227" t="s">
        <v>148</v>
      </c>
      <c r="B2306" s="227" t="s">
        <v>62</v>
      </c>
      <c r="C2306" s="227" t="s">
        <v>76</v>
      </c>
      <c r="D2306" s="229">
        <v>178</v>
      </c>
      <c r="E2306" s="231">
        <v>7.26351151E-3</v>
      </c>
      <c r="F2306" s="231">
        <v>1.0986265000000001E-3</v>
      </c>
      <c r="G2306" s="231">
        <v>2.0111576899999998E-3</v>
      </c>
      <c r="H2306" s="231">
        <v>4.1537268799999999E-3</v>
      </c>
    </row>
    <row r="2307" spans="1:8">
      <c r="A2307" s="227" t="s">
        <v>148</v>
      </c>
      <c r="B2307" s="227" t="s">
        <v>57</v>
      </c>
      <c r="C2307" s="227" t="s">
        <v>77</v>
      </c>
      <c r="D2307" s="229">
        <v>1863</v>
      </c>
      <c r="E2307" s="231">
        <v>6.6343174199999999E-3</v>
      </c>
      <c r="F2307" s="231">
        <v>9.0728167000000005E-4</v>
      </c>
      <c r="G2307" s="231">
        <v>1.5155697799999999E-3</v>
      </c>
      <c r="H2307" s="231">
        <v>4.2114654999999999E-3</v>
      </c>
    </row>
    <row r="2308" spans="1:8">
      <c r="A2308" s="227" t="s">
        <v>148</v>
      </c>
      <c r="B2308" s="227" t="s">
        <v>59</v>
      </c>
      <c r="C2308" s="227" t="s">
        <v>77</v>
      </c>
      <c r="D2308" s="229">
        <v>829</v>
      </c>
      <c r="E2308" s="231">
        <v>5.8693816499999999E-3</v>
      </c>
      <c r="F2308" s="231">
        <v>7.8152199999999999E-4</v>
      </c>
      <c r="G2308" s="231">
        <v>1.34309497E-3</v>
      </c>
      <c r="H2308" s="231">
        <v>3.7447641999999999E-3</v>
      </c>
    </row>
    <row r="2309" spans="1:8">
      <c r="A2309" s="227" t="s">
        <v>148</v>
      </c>
      <c r="B2309" s="227" t="s">
        <v>60</v>
      </c>
      <c r="C2309" s="227" t="s">
        <v>77</v>
      </c>
      <c r="D2309" s="229">
        <v>349</v>
      </c>
      <c r="E2309" s="231">
        <v>6.3857049600000004E-3</v>
      </c>
      <c r="F2309" s="231">
        <v>9.3308900000000001E-4</v>
      </c>
      <c r="G2309" s="231">
        <v>1.4419503000000001E-3</v>
      </c>
      <c r="H2309" s="231">
        <v>4.0106651700000003E-3</v>
      </c>
    </row>
    <row r="2310" spans="1:8">
      <c r="A2310" s="227" t="s">
        <v>148</v>
      </c>
      <c r="B2310" s="227" t="s">
        <v>61</v>
      </c>
      <c r="C2310" s="227" t="s">
        <v>77</v>
      </c>
      <c r="D2310" s="229">
        <v>235</v>
      </c>
      <c r="E2310" s="231">
        <v>7.5211286000000004E-3</v>
      </c>
      <c r="F2310" s="231">
        <v>8.9282876999999998E-4</v>
      </c>
      <c r="G2310" s="231">
        <v>1.7617708400000001E-3</v>
      </c>
      <c r="H2310" s="231">
        <v>4.8665285299999998E-3</v>
      </c>
    </row>
    <row r="2311" spans="1:8">
      <c r="A2311" s="227" t="s">
        <v>148</v>
      </c>
      <c r="B2311" s="227" t="s">
        <v>62</v>
      </c>
      <c r="C2311" s="227" t="s">
        <v>77</v>
      </c>
      <c r="D2311" s="229">
        <v>450</v>
      </c>
      <c r="E2311" s="231">
        <v>7.7731993500000001E-3</v>
      </c>
      <c r="F2311" s="231">
        <v>1.1264915400000001E-3</v>
      </c>
      <c r="G2311" s="231">
        <v>1.76183104E-3</v>
      </c>
      <c r="H2311" s="231">
        <v>4.8848763300000002E-3</v>
      </c>
    </row>
    <row r="2312" spans="1:8">
      <c r="A2312" s="227" t="s">
        <v>148</v>
      </c>
      <c r="B2312" s="227" t="s">
        <v>57</v>
      </c>
      <c r="C2312" s="227" t="s">
        <v>78</v>
      </c>
      <c r="D2312" s="229">
        <v>591</v>
      </c>
      <c r="E2312" s="231">
        <v>7.0957100900000004E-3</v>
      </c>
      <c r="F2312" s="231">
        <v>1.0947387500000001E-3</v>
      </c>
      <c r="G2312" s="231">
        <v>1.7598661099999999E-3</v>
      </c>
      <c r="H2312" s="231">
        <v>4.2411047600000003E-3</v>
      </c>
    </row>
    <row r="2313" spans="1:8">
      <c r="A2313" s="227" t="s">
        <v>148</v>
      </c>
      <c r="B2313" s="227" t="s">
        <v>59</v>
      </c>
      <c r="C2313" s="227" t="s">
        <v>78</v>
      </c>
      <c r="D2313" s="229">
        <v>253</v>
      </c>
      <c r="E2313" s="231">
        <v>6.4730179599999998E-3</v>
      </c>
      <c r="F2313" s="231">
        <v>9.2272337000000001E-4</v>
      </c>
      <c r="G2313" s="231">
        <v>1.7482796499999999E-3</v>
      </c>
      <c r="H2313" s="231">
        <v>3.8020144800000001E-3</v>
      </c>
    </row>
    <row r="2314" spans="1:8">
      <c r="A2314" s="227" t="s">
        <v>148</v>
      </c>
      <c r="B2314" s="227" t="s">
        <v>60</v>
      </c>
      <c r="C2314" s="227" t="s">
        <v>78</v>
      </c>
      <c r="D2314" s="229">
        <v>124</v>
      </c>
      <c r="E2314" s="231">
        <v>7.2382763199999997E-3</v>
      </c>
      <c r="F2314" s="231">
        <v>1.5498056400000001E-3</v>
      </c>
      <c r="G2314" s="231">
        <v>1.53692477E-3</v>
      </c>
      <c r="H2314" s="231">
        <v>4.1515454700000003E-3</v>
      </c>
    </row>
    <row r="2315" spans="1:8">
      <c r="A2315" s="227" t="s">
        <v>148</v>
      </c>
      <c r="B2315" s="227" t="s">
        <v>61</v>
      </c>
      <c r="C2315" s="227" t="s">
        <v>78</v>
      </c>
      <c r="D2315" s="229">
        <v>61</v>
      </c>
      <c r="E2315" s="231">
        <v>7.7049178199999997E-3</v>
      </c>
      <c r="F2315" s="231">
        <v>1.07506045E-3</v>
      </c>
      <c r="G2315" s="231">
        <v>1.9074451299999999E-3</v>
      </c>
      <c r="H2315" s="231">
        <v>4.7224116999999999E-3</v>
      </c>
    </row>
    <row r="2316" spans="1:8">
      <c r="A2316" s="227" t="s">
        <v>148</v>
      </c>
      <c r="B2316" s="227" t="s">
        <v>62</v>
      </c>
      <c r="C2316" s="227" t="s">
        <v>78</v>
      </c>
      <c r="D2316" s="229">
        <v>153</v>
      </c>
      <c r="E2316" s="231">
        <v>7.7669599300000001E-3</v>
      </c>
      <c r="F2316" s="231">
        <v>1.0182157000000001E-3</v>
      </c>
      <c r="G2316" s="231">
        <v>1.9008712300000001E-3</v>
      </c>
      <c r="H2316" s="231">
        <v>4.8478725200000001E-3</v>
      </c>
    </row>
    <row r="2317" spans="1:8">
      <c r="A2317" s="227" t="s">
        <v>148</v>
      </c>
      <c r="B2317" s="227" t="s">
        <v>57</v>
      </c>
      <c r="C2317" s="227" t="s">
        <v>79</v>
      </c>
      <c r="D2317" s="229">
        <v>8612</v>
      </c>
      <c r="E2317" s="231">
        <v>4.5283857999999996E-3</v>
      </c>
      <c r="F2317" s="231">
        <v>9.4449499999999995E-4</v>
      </c>
      <c r="G2317" s="231">
        <v>7.2979269999999996E-4</v>
      </c>
      <c r="H2317" s="231">
        <v>2.85409761E-3</v>
      </c>
    </row>
    <row r="2318" spans="1:8">
      <c r="A2318" s="227" t="s">
        <v>148</v>
      </c>
      <c r="B2318" s="227" t="s">
        <v>59</v>
      </c>
      <c r="C2318" s="227" t="s">
        <v>79</v>
      </c>
      <c r="D2318" s="229">
        <v>5065</v>
      </c>
      <c r="E2318" s="231">
        <v>4.3165718100000002E-3</v>
      </c>
      <c r="F2318" s="231">
        <v>8.9536236E-4</v>
      </c>
      <c r="G2318" s="231">
        <v>6.9451275999999999E-4</v>
      </c>
      <c r="H2318" s="231">
        <v>2.7266962199999998E-3</v>
      </c>
    </row>
    <row r="2319" spans="1:8">
      <c r="A2319" s="227" t="s">
        <v>148</v>
      </c>
      <c r="B2319" s="227" t="s">
        <v>60</v>
      </c>
      <c r="C2319" s="227" t="s">
        <v>79</v>
      </c>
      <c r="D2319" s="229">
        <v>1789</v>
      </c>
      <c r="E2319" s="231">
        <v>4.4551966399999999E-3</v>
      </c>
      <c r="F2319" s="231">
        <v>9.9351335999999998E-4</v>
      </c>
      <c r="G2319" s="231">
        <v>7.1000353000000001E-4</v>
      </c>
      <c r="H2319" s="231">
        <v>2.7516792600000002E-3</v>
      </c>
    </row>
    <row r="2320" spans="1:8">
      <c r="A2320" s="227" t="s">
        <v>148</v>
      </c>
      <c r="B2320" s="227" t="s">
        <v>61</v>
      </c>
      <c r="C2320" s="227" t="s">
        <v>79</v>
      </c>
      <c r="D2320" s="229">
        <v>565</v>
      </c>
      <c r="E2320" s="231">
        <v>5.3062108299999997E-3</v>
      </c>
      <c r="F2320" s="231">
        <v>1.20966461E-3</v>
      </c>
      <c r="G2320" s="231">
        <v>8.0690731999999996E-4</v>
      </c>
      <c r="H2320" s="231">
        <v>3.2896383899999999E-3</v>
      </c>
    </row>
    <row r="2321" spans="1:8">
      <c r="A2321" s="227" t="s">
        <v>148</v>
      </c>
      <c r="B2321" s="227" t="s">
        <v>62</v>
      </c>
      <c r="C2321" s="227" t="s">
        <v>79</v>
      </c>
      <c r="D2321" s="229">
        <v>1193</v>
      </c>
      <c r="E2321" s="231">
        <v>5.1690413900000003E-3</v>
      </c>
      <c r="F2321" s="231">
        <v>9.5400227999999998E-4</v>
      </c>
      <c r="G2321" s="231">
        <v>8.7273150999999998E-4</v>
      </c>
      <c r="H2321" s="231">
        <v>3.3423071100000001E-3</v>
      </c>
    </row>
    <row r="2322" spans="1:8">
      <c r="A2322" s="227" t="s">
        <v>148</v>
      </c>
      <c r="B2322" s="227" t="s">
        <v>57</v>
      </c>
      <c r="C2322" s="227" t="s">
        <v>80</v>
      </c>
      <c r="D2322" s="229">
        <v>3775</v>
      </c>
      <c r="E2322" s="231">
        <v>4.9326125899999997E-3</v>
      </c>
      <c r="F2322" s="231">
        <v>9.6063870999999997E-4</v>
      </c>
      <c r="G2322" s="231">
        <v>5.3580426999999997E-4</v>
      </c>
      <c r="H2322" s="231">
        <v>3.4361691200000002E-3</v>
      </c>
    </row>
    <row r="2323" spans="1:8">
      <c r="A2323" s="227" t="s">
        <v>148</v>
      </c>
      <c r="B2323" s="227" t="s">
        <v>59</v>
      </c>
      <c r="C2323" s="227" t="s">
        <v>80</v>
      </c>
      <c r="D2323" s="229">
        <v>1925</v>
      </c>
      <c r="E2323" s="231">
        <v>4.53774026E-3</v>
      </c>
      <c r="F2323" s="231">
        <v>8.8856397999999997E-4</v>
      </c>
      <c r="G2323" s="231">
        <v>4.7461494999999999E-4</v>
      </c>
      <c r="H2323" s="231">
        <v>3.17456084E-3</v>
      </c>
    </row>
    <row r="2324" spans="1:8">
      <c r="A2324" s="227" t="s">
        <v>148</v>
      </c>
      <c r="B2324" s="227" t="s">
        <v>60</v>
      </c>
      <c r="C2324" s="227" t="s">
        <v>80</v>
      </c>
      <c r="D2324" s="229">
        <v>856</v>
      </c>
      <c r="E2324" s="231">
        <v>4.9347874200000004E-3</v>
      </c>
      <c r="F2324" s="231">
        <v>1.02377799E-3</v>
      </c>
      <c r="G2324" s="231">
        <v>5.1749338000000005E-4</v>
      </c>
      <c r="H2324" s="231">
        <v>3.3935155600000001E-3</v>
      </c>
    </row>
    <row r="2325" spans="1:8">
      <c r="A2325" s="227" t="s">
        <v>148</v>
      </c>
      <c r="B2325" s="227" t="s">
        <v>61</v>
      </c>
      <c r="C2325" s="227" t="s">
        <v>80</v>
      </c>
      <c r="D2325" s="229">
        <v>195</v>
      </c>
      <c r="E2325" s="231">
        <v>6.8842590100000002E-3</v>
      </c>
      <c r="F2325" s="231">
        <v>1.30027279E-3</v>
      </c>
      <c r="G2325" s="231">
        <v>7.0121058000000003E-4</v>
      </c>
      <c r="H2325" s="231">
        <v>4.8827751799999999E-3</v>
      </c>
    </row>
    <row r="2326" spans="1:8">
      <c r="A2326" s="227" t="s">
        <v>148</v>
      </c>
      <c r="B2326" s="227" t="s">
        <v>62</v>
      </c>
      <c r="C2326" s="227" t="s">
        <v>80</v>
      </c>
      <c r="D2326" s="229">
        <v>799</v>
      </c>
      <c r="E2326" s="231">
        <v>5.4053241199999999E-3</v>
      </c>
      <c r="F2326" s="231">
        <v>9.8375260000000005E-4</v>
      </c>
      <c r="G2326" s="231">
        <v>6.6247425999999996E-4</v>
      </c>
      <c r="H2326" s="231">
        <v>3.7590967699999999E-3</v>
      </c>
    </row>
    <row r="2327" spans="1:8">
      <c r="A2327" s="227" t="s">
        <v>148</v>
      </c>
      <c r="B2327" s="227" t="s">
        <v>57</v>
      </c>
      <c r="C2327" s="227" t="s">
        <v>119</v>
      </c>
      <c r="D2327" s="229">
        <v>1976</v>
      </c>
      <c r="E2327" s="231">
        <v>6.4859562400000001E-3</v>
      </c>
      <c r="F2327" s="231">
        <v>1.0802310600000001E-3</v>
      </c>
      <c r="G2327" s="231">
        <v>1.1541036299999999E-3</v>
      </c>
      <c r="H2327" s="231">
        <v>4.2516210500000004E-3</v>
      </c>
    </row>
    <row r="2328" spans="1:8">
      <c r="A2328" s="227" t="s">
        <v>148</v>
      </c>
      <c r="B2328" s="227" t="s">
        <v>59</v>
      </c>
      <c r="C2328" s="227" t="s">
        <v>119</v>
      </c>
      <c r="D2328" s="229">
        <v>799</v>
      </c>
      <c r="E2328" s="231">
        <v>5.5963035799999998E-3</v>
      </c>
      <c r="F2328" s="231">
        <v>9.5087006000000001E-4</v>
      </c>
      <c r="G2328" s="231">
        <v>1.00411948E-3</v>
      </c>
      <c r="H2328" s="231">
        <v>3.6413135400000002E-3</v>
      </c>
    </row>
    <row r="2329" spans="1:8">
      <c r="A2329" s="227" t="s">
        <v>148</v>
      </c>
      <c r="B2329" s="227" t="s">
        <v>60</v>
      </c>
      <c r="C2329" s="227" t="s">
        <v>119</v>
      </c>
      <c r="D2329" s="229">
        <v>381</v>
      </c>
      <c r="E2329" s="231">
        <v>6.0216168599999996E-3</v>
      </c>
      <c r="F2329" s="231">
        <v>1.0887829400000001E-3</v>
      </c>
      <c r="G2329" s="231">
        <v>1.02632545E-3</v>
      </c>
      <c r="H2329" s="231">
        <v>3.9065079599999997E-3</v>
      </c>
    </row>
    <row r="2330" spans="1:8">
      <c r="A2330" s="227" t="s">
        <v>148</v>
      </c>
      <c r="B2330" s="227" t="s">
        <v>61</v>
      </c>
      <c r="C2330" s="227" t="s">
        <v>119</v>
      </c>
      <c r="D2330" s="229">
        <v>395</v>
      </c>
      <c r="E2330" s="231">
        <v>8.1781526000000004E-3</v>
      </c>
      <c r="F2330" s="231">
        <v>1.33136991E-3</v>
      </c>
      <c r="G2330" s="231">
        <v>1.4345696399999999E-3</v>
      </c>
      <c r="H2330" s="231">
        <v>5.4122125999999998E-3</v>
      </c>
    </row>
    <row r="2331" spans="1:8">
      <c r="A2331" s="227" t="s">
        <v>148</v>
      </c>
      <c r="B2331" s="227" t="s">
        <v>62</v>
      </c>
      <c r="C2331" s="227" t="s">
        <v>119</v>
      </c>
      <c r="D2331" s="229">
        <v>401</v>
      </c>
      <c r="E2331" s="231">
        <v>7.0329093899999997E-3</v>
      </c>
      <c r="F2331" s="231">
        <v>1.08247875E-3</v>
      </c>
      <c r="G2331" s="231">
        <v>1.29808555E-3</v>
      </c>
      <c r="H2331" s="231">
        <v>4.6523445800000004E-3</v>
      </c>
    </row>
    <row r="2332" spans="1:8">
      <c r="A2332" s="227" t="s">
        <v>148</v>
      </c>
      <c r="B2332" s="227" t="s">
        <v>57</v>
      </c>
      <c r="C2332" s="227" t="s">
        <v>82</v>
      </c>
      <c r="D2332" s="229">
        <v>883</v>
      </c>
      <c r="E2332" s="231">
        <v>7.7929431199999996E-3</v>
      </c>
      <c r="F2332" s="231">
        <v>1.10589402E-3</v>
      </c>
      <c r="G2332" s="231">
        <v>1.63245541E-3</v>
      </c>
      <c r="H2332" s="231">
        <v>5.0545932199999996E-3</v>
      </c>
    </row>
    <row r="2333" spans="1:8">
      <c r="A2333" s="227" t="s">
        <v>148</v>
      </c>
      <c r="B2333" s="227" t="s">
        <v>59</v>
      </c>
      <c r="C2333" s="227" t="s">
        <v>82</v>
      </c>
      <c r="D2333" s="229">
        <v>366</v>
      </c>
      <c r="E2333" s="231">
        <v>7.0297634900000003E-3</v>
      </c>
      <c r="F2333" s="231">
        <v>9.9967087999999998E-4</v>
      </c>
      <c r="G2333" s="231">
        <v>1.5099737099999999E-3</v>
      </c>
      <c r="H2333" s="231">
        <v>4.5201184100000001E-3</v>
      </c>
    </row>
    <row r="2334" spans="1:8">
      <c r="A2334" s="227" t="s">
        <v>148</v>
      </c>
      <c r="B2334" s="227" t="s">
        <v>60</v>
      </c>
      <c r="C2334" s="227" t="s">
        <v>82</v>
      </c>
      <c r="D2334" s="229">
        <v>199</v>
      </c>
      <c r="E2334" s="231">
        <v>7.2298992499999996E-3</v>
      </c>
      <c r="F2334" s="231">
        <v>9.2813580999999998E-4</v>
      </c>
      <c r="G2334" s="231">
        <v>1.55453167E-3</v>
      </c>
      <c r="H2334" s="231">
        <v>4.7472312899999999E-3</v>
      </c>
    </row>
    <row r="2335" spans="1:8">
      <c r="A2335" s="227" t="s">
        <v>148</v>
      </c>
      <c r="B2335" s="227" t="s">
        <v>61</v>
      </c>
      <c r="C2335" s="227" t="s">
        <v>82</v>
      </c>
      <c r="D2335" s="229">
        <v>127</v>
      </c>
      <c r="E2335" s="231">
        <v>9.9085919199999994E-3</v>
      </c>
      <c r="F2335" s="231">
        <v>1.5260459799999999E-3</v>
      </c>
      <c r="G2335" s="231">
        <v>1.9162836599999999E-3</v>
      </c>
      <c r="H2335" s="231">
        <v>6.4662618000000003E-3</v>
      </c>
    </row>
    <row r="2336" spans="1:8">
      <c r="A2336" s="227" t="s">
        <v>148</v>
      </c>
      <c r="B2336" s="227" t="s">
        <v>62</v>
      </c>
      <c r="C2336" s="227" t="s">
        <v>82</v>
      </c>
      <c r="D2336" s="229">
        <v>191</v>
      </c>
      <c r="E2336" s="231">
        <v>8.4352576499999998E-3</v>
      </c>
      <c r="F2336" s="231">
        <v>1.2152775199999999E-3</v>
      </c>
      <c r="G2336" s="231">
        <v>1.7596226099999999E-3</v>
      </c>
      <c r="H2336" s="231">
        <v>5.4603570599999996E-3</v>
      </c>
    </row>
    <row r="2337" spans="1:8">
      <c r="A2337" s="227" t="s">
        <v>148</v>
      </c>
      <c r="B2337" s="227" t="s">
        <v>57</v>
      </c>
      <c r="C2337" s="227" t="s">
        <v>83</v>
      </c>
      <c r="D2337" s="229">
        <v>1042</v>
      </c>
      <c r="E2337" s="231">
        <v>5.8828616900000004E-3</v>
      </c>
      <c r="F2337" s="231">
        <v>9.9833585999999997E-4</v>
      </c>
      <c r="G2337" s="231">
        <v>9.3084631999999995E-4</v>
      </c>
      <c r="H2337" s="231">
        <v>3.9536790399999997E-3</v>
      </c>
    </row>
    <row r="2338" spans="1:8">
      <c r="A2338" s="227" t="s">
        <v>148</v>
      </c>
      <c r="B2338" s="227" t="s">
        <v>59</v>
      </c>
      <c r="C2338" s="227" t="s">
        <v>83</v>
      </c>
      <c r="D2338" s="229">
        <v>422</v>
      </c>
      <c r="E2338" s="231">
        <v>5.3725094000000003E-3</v>
      </c>
      <c r="F2338" s="231">
        <v>8.9973319E-4</v>
      </c>
      <c r="G2338" s="231">
        <v>8.3558207000000002E-4</v>
      </c>
      <c r="H2338" s="231">
        <v>3.6371936900000002E-3</v>
      </c>
    </row>
    <row r="2339" spans="1:8">
      <c r="A2339" s="227" t="s">
        <v>148</v>
      </c>
      <c r="B2339" s="227" t="s">
        <v>60</v>
      </c>
      <c r="C2339" s="227" t="s">
        <v>83</v>
      </c>
      <c r="D2339" s="229">
        <v>178</v>
      </c>
      <c r="E2339" s="231">
        <v>6.0199487900000001E-3</v>
      </c>
      <c r="F2339" s="231">
        <v>1.0437471500000001E-3</v>
      </c>
      <c r="G2339" s="231">
        <v>9.4120607999999999E-4</v>
      </c>
      <c r="H2339" s="231">
        <v>4.0349950700000001E-3</v>
      </c>
    </row>
    <row r="2340" spans="1:8">
      <c r="A2340" s="227" t="s">
        <v>148</v>
      </c>
      <c r="B2340" s="227" t="s">
        <v>61</v>
      </c>
      <c r="C2340" s="227" t="s">
        <v>83</v>
      </c>
      <c r="D2340" s="229">
        <v>180</v>
      </c>
      <c r="E2340" s="231">
        <v>6.4990995699999998E-3</v>
      </c>
      <c r="F2340" s="231">
        <v>1.1876926700000001E-3</v>
      </c>
      <c r="G2340" s="231">
        <v>1.02141178E-3</v>
      </c>
      <c r="H2340" s="231">
        <v>4.2899946200000002E-3</v>
      </c>
    </row>
    <row r="2341" spans="1:8">
      <c r="A2341" s="227" t="s">
        <v>148</v>
      </c>
      <c r="B2341" s="227" t="s">
        <v>62</v>
      </c>
      <c r="C2341" s="227" t="s">
        <v>83</v>
      </c>
      <c r="D2341" s="229">
        <v>262</v>
      </c>
      <c r="E2341" s="231">
        <v>6.1883744399999999E-3</v>
      </c>
      <c r="F2341" s="231">
        <v>9.9620946999999993E-4</v>
      </c>
      <c r="G2341" s="231">
        <v>1.0150283700000001E-3</v>
      </c>
      <c r="H2341" s="231">
        <v>4.17713613E-3</v>
      </c>
    </row>
    <row r="2342" spans="1:8">
      <c r="A2342" s="227" t="s">
        <v>148</v>
      </c>
      <c r="B2342" s="227" t="s">
        <v>57</v>
      </c>
      <c r="C2342" s="227" t="s">
        <v>84</v>
      </c>
      <c r="D2342" s="229">
        <v>1075</v>
      </c>
      <c r="E2342" s="231">
        <v>5.9534235299999998E-3</v>
      </c>
      <c r="F2342" s="231">
        <v>9.6185377999999995E-4</v>
      </c>
      <c r="G2342" s="231">
        <v>1.1761948400000001E-3</v>
      </c>
      <c r="H2342" s="231">
        <v>3.8153744299999999E-3</v>
      </c>
    </row>
    <row r="2343" spans="1:8">
      <c r="A2343" s="227" t="s">
        <v>148</v>
      </c>
      <c r="B2343" s="227" t="s">
        <v>59</v>
      </c>
      <c r="C2343" s="227" t="s">
        <v>84</v>
      </c>
      <c r="D2343" s="229">
        <v>458</v>
      </c>
      <c r="E2343" s="231">
        <v>5.2223331800000002E-3</v>
      </c>
      <c r="F2343" s="231">
        <v>8.3492517E-4</v>
      </c>
      <c r="G2343" s="231">
        <v>9.8414983000000007E-4</v>
      </c>
      <c r="H2343" s="231">
        <v>3.4032576900000001E-3</v>
      </c>
    </row>
    <row r="2344" spans="1:8">
      <c r="A2344" s="227" t="s">
        <v>148</v>
      </c>
      <c r="B2344" s="227" t="s">
        <v>60</v>
      </c>
      <c r="C2344" s="227" t="s">
        <v>84</v>
      </c>
      <c r="D2344" s="229">
        <v>287</v>
      </c>
      <c r="E2344" s="231">
        <v>6.1184908499999999E-3</v>
      </c>
      <c r="F2344" s="231">
        <v>9.2657093999999997E-4</v>
      </c>
      <c r="G2344" s="231">
        <v>1.2123335899999999E-3</v>
      </c>
      <c r="H2344" s="231">
        <v>3.97958584E-3</v>
      </c>
    </row>
    <row r="2345" spans="1:8">
      <c r="A2345" s="227" t="s">
        <v>148</v>
      </c>
      <c r="B2345" s="227" t="s">
        <v>61</v>
      </c>
      <c r="C2345" s="227" t="s">
        <v>84</v>
      </c>
      <c r="D2345" s="229">
        <v>94</v>
      </c>
      <c r="E2345" s="231">
        <v>7.70673243E-3</v>
      </c>
      <c r="F2345" s="231">
        <v>1.1953307600000001E-3</v>
      </c>
      <c r="G2345" s="231">
        <v>1.6628494199999999E-3</v>
      </c>
      <c r="H2345" s="231">
        <v>4.84855176E-3</v>
      </c>
    </row>
    <row r="2346" spans="1:8">
      <c r="A2346" s="227" t="s">
        <v>148</v>
      </c>
      <c r="B2346" s="227" t="s">
        <v>62</v>
      </c>
      <c r="C2346" s="227" t="s">
        <v>84</v>
      </c>
      <c r="D2346" s="229">
        <v>236</v>
      </c>
      <c r="E2346" s="231">
        <v>6.4731439900000002E-3</v>
      </c>
      <c r="F2346" s="231">
        <v>1.1580937899999999E-3</v>
      </c>
      <c r="G2346" s="231">
        <v>1.3111069499999999E-3</v>
      </c>
      <c r="H2346" s="231">
        <v>4.0039427800000003E-3</v>
      </c>
    </row>
    <row r="2347" spans="1:8">
      <c r="A2347" s="227" t="s">
        <v>148</v>
      </c>
      <c r="B2347" s="227" t="s">
        <v>57</v>
      </c>
      <c r="C2347" s="227" t="s">
        <v>86</v>
      </c>
      <c r="D2347" s="229">
        <v>4</v>
      </c>
      <c r="E2347" s="231">
        <v>7.9918980800000004E-3</v>
      </c>
      <c r="F2347" s="231">
        <v>1.86053211E-3</v>
      </c>
      <c r="G2347" s="231">
        <v>3.6545137100000001E-3</v>
      </c>
      <c r="H2347" s="231">
        <v>2.4768515599999999E-3</v>
      </c>
    </row>
    <row r="2348" spans="1:8">
      <c r="A2348" s="227" t="s">
        <v>148</v>
      </c>
      <c r="B2348" s="227" t="s">
        <v>59</v>
      </c>
      <c r="C2348" s="227" t="s">
        <v>86</v>
      </c>
      <c r="D2348" s="229">
        <v>1</v>
      </c>
      <c r="E2348" s="231">
        <v>9.4791666599999998E-3</v>
      </c>
      <c r="F2348" s="231">
        <v>2.1759256899999998E-3</v>
      </c>
      <c r="G2348" s="231">
        <v>4.1666666600000003E-3</v>
      </c>
      <c r="H2348" s="231">
        <v>3.1365736099999999E-3</v>
      </c>
    </row>
    <row r="2349" spans="1:8">
      <c r="A2349" s="227" t="s">
        <v>148</v>
      </c>
      <c r="B2349" s="227" t="s">
        <v>60</v>
      </c>
      <c r="C2349" s="227" t="s">
        <v>86</v>
      </c>
      <c r="D2349" s="229">
        <v>2</v>
      </c>
      <c r="E2349" s="231">
        <v>8.25810173E-3</v>
      </c>
      <c r="F2349" s="231">
        <v>2.2453701299999999E-3</v>
      </c>
      <c r="G2349" s="231">
        <v>3.1886572799999999E-3</v>
      </c>
      <c r="H2349" s="231">
        <v>2.82407395E-3</v>
      </c>
    </row>
    <row r="2350" spans="1:8">
      <c r="A2350" s="227" t="s">
        <v>148</v>
      </c>
      <c r="B2350" s="227" t="s">
        <v>61</v>
      </c>
      <c r="C2350" s="227" t="s">
        <v>86</v>
      </c>
      <c r="D2350" s="229">
        <v>1</v>
      </c>
      <c r="E2350" s="231">
        <v>5.9722222200000001E-3</v>
      </c>
      <c r="F2350" s="231">
        <v>7.7546250000000004E-4</v>
      </c>
      <c r="G2350" s="231">
        <v>4.0740736100000003E-3</v>
      </c>
      <c r="H2350" s="231">
        <v>1.12268472E-3</v>
      </c>
    </row>
    <row r="2351" spans="1:8">
      <c r="A2351" s="227" t="s">
        <v>148</v>
      </c>
      <c r="B2351" s="227" t="s">
        <v>57</v>
      </c>
      <c r="C2351" s="227" t="s">
        <v>87</v>
      </c>
      <c r="D2351" s="229">
        <v>1695</v>
      </c>
      <c r="E2351" s="231">
        <v>6.7727791699999998E-3</v>
      </c>
      <c r="F2351" s="231">
        <v>8.7912408000000001E-4</v>
      </c>
      <c r="G2351" s="231">
        <v>1.2923833999999999E-3</v>
      </c>
      <c r="H2351" s="231">
        <v>4.6012711899999998E-3</v>
      </c>
    </row>
    <row r="2352" spans="1:8">
      <c r="A2352" s="227" t="s">
        <v>148</v>
      </c>
      <c r="B2352" s="227" t="s">
        <v>59</v>
      </c>
      <c r="C2352" s="227" t="s">
        <v>87</v>
      </c>
      <c r="D2352" s="229">
        <v>598</v>
      </c>
      <c r="E2352" s="231">
        <v>5.9167515799999999E-3</v>
      </c>
      <c r="F2352" s="231">
        <v>7.0679246000000004E-4</v>
      </c>
      <c r="G2352" s="231">
        <v>1.13267193E-3</v>
      </c>
      <c r="H2352" s="231">
        <v>4.07728671E-3</v>
      </c>
    </row>
    <row r="2353" spans="1:8">
      <c r="A2353" s="227" t="s">
        <v>148</v>
      </c>
      <c r="B2353" s="227" t="s">
        <v>60</v>
      </c>
      <c r="C2353" s="227" t="s">
        <v>87</v>
      </c>
      <c r="D2353" s="229">
        <v>367</v>
      </c>
      <c r="E2353" s="231">
        <v>6.7607412499999997E-3</v>
      </c>
      <c r="F2353" s="231">
        <v>8.3390074999999998E-4</v>
      </c>
      <c r="G2353" s="231">
        <v>1.3203903200000001E-3</v>
      </c>
      <c r="H2353" s="231">
        <v>4.6064497000000001E-3</v>
      </c>
    </row>
    <row r="2354" spans="1:8">
      <c r="A2354" s="227" t="s">
        <v>148</v>
      </c>
      <c r="B2354" s="227" t="s">
        <v>61</v>
      </c>
      <c r="C2354" s="227" t="s">
        <v>87</v>
      </c>
      <c r="D2354" s="229">
        <v>180</v>
      </c>
      <c r="E2354" s="231">
        <v>8.5211545899999998E-3</v>
      </c>
      <c r="F2354" s="231">
        <v>1.2056967799999999E-3</v>
      </c>
      <c r="G2354" s="231">
        <v>1.4704215499999999E-3</v>
      </c>
      <c r="H2354" s="231">
        <v>5.8450357499999998E-3</v>
      </c>
    </row>
    <row r="2355" spans="1:8">
      <c r="A2355" s="227" t="s">
        <v>148</v>
      </c>
      <c r="B2355" s="227" t="s">
        <v>62</v>
      </c>
      <c r="C2355" s="227" t="s">
        <v>87</v>
      </c>
      <c r="D2355" s="229">
        <v>550</v>
      </c>
      <c r="E2355" s="231">
        <v>7.1393515999999997E-3</v>
      </c>
      <c r="F2355" s="231">
        <v>9.8979351999999997E-4</v>
      </c>
      <c r="G2355" s="231">
        <v>1.3890780300000001E-3</v>
      </c>
      <c r="H2355" s="231">
        <v>4.7604795400000002E-3</v>
      </c>
    </row>
    <row r="2356" spans="1:8">
      <c r="A2356" s="227" t="s">
        <v>148</v>
      </c>
      <c r="B2356" s="227" t="s">
        <v>57</v>
      </c>
      <c r="C2356" s="227" t="s">
        <v>88</v>
      </c>
      <c r="D2356" s="229">
        <v>1810</v>
      </c>
      <c r="E2356" s="231">
        <v>5.3855251299999999E-3</v>
      </c>
      <c r="F2356" s="231">
        <v>9.2249184000000001E-4</v>
      </c>
      <c r="G2356" s="231">
        <v>9.5927307999999997E-4</v>
      </c>
      <c r="H2356" s="231">
        <v>3.50375974E-3</v>
      </c>
    </row>
    <row r="2357" spans="1:8">
      <c r="A2357" s="227" t="s">
        <v>148</v>
      </c>
      <c r="B2357" s="227" t="s">
        <v>59</v>
      </c>
      <c r="C2357" s="227" t="s">
        <v>88</v>
      </c>
      <c r="D2357" s="229">
        <v>897</v>
      </c>
      <c r="E2357" s="231">
        <v>4.7942986399999998E-3</v>
      </c>
      <c r="F2357" s="231">
        <v>7.9452060000000004E-4</v>
      </c>
      <c r="G2357" s="231">
        <v>8.5950057000000002E-4</v>
      </c>
      <c r="H2357" s="231">
        <v>3.1402770299999998E-3</v>
      </c>
    </row>
    <row r="2358" spans="1:8">
      <c r="A2358" s="227" t="s">
        <v>148</v>
      </c>
      <c r="B2358" s="227" t="s">
        <v>60</v>
      </c>
      <c r="C2358" s="227" t="s">
        <v>88</v>
      </c>
      <c r="D2358" s="229">
        <v>432</v>
      </c>
      <c r="E2358" s="231">
        <v>5.2997736299999999E-3</v>
      </c>
      <c r="F2358" s="231">
        <v>1.01567835E-3</v>
      </c>
      <c r="G2358" s="231">
        <v>7.7658798000000001E-4</v>
      </c>
      <c r="H2358" s="231">
        <v>3.5075068400000002E-3</v>
      </c>
    </row>
    <row r="2359" spans="1:8">
      <c r="A2359" s="227" t="s">
        <v>148</v>
      </c>
      <c r="B2359" s="227" t="s">
        <v>61</v>
      </c>
      <c r="C2359" s="227" t="s">
        <v>88</v>
      </c>
      <c r="D2359" s="229">
        <v>100</v>
      </c>
      <c r="E2359" s="231">
        <v>7.67060164E-3</v>
      </c>
      <c r="F2359" s="231">
        <v>1.25752293E-3</v>
      </c>
      <c r="G2359" s="231">
        <v>1.07673584E-3</v>
      </c>
      <c r="H2359" s="231">
        <v>5.3363423800000002E-3</v>
      </c>
    </row>
    <row r="2360" spans="1:8">
      <c r="A2360" s="227" t="s">
        <v>148</v>
      </c>
      <c r="B2360" s="227" t="s">
        <v>62</v>
      </c>
      <c r="C2360" s="227" t="s">
        <v>88</v>
      </c>
      <c r="D2360" s="229">
        <v>381</v>
      </c>
      <c r="E2360" s="231">
        <v>6.2749402299999996E-3</v>
      </c>
      <c r="F2360" s="231">
        <v>1.0301835E-3</v>
      </c>
      <c r="G2360" s="231">
        <v>1.37047947E-3</v>
      </c>
      <c r="H2360" s="231">
        <v>3.8742767499999999E-3</v>
      </c>
    </row>
    <row r="2361" spans="1:8">
      <c r="A2361" s="227" t="s">
        <v>148</v>
      </c>
      <c r="B2361" s="227" t="s">
        <v>57</v>
      </c>
      <c r="C2361" s="227" t="s">
        <v>89</v>
      </c>
      <c r="D2361" s="229">
        <v>950</v>
      </c>
      <c r="E2361" s="231">
        <v>6.5142297900000002E-3</v>
      </c>
      <c r="F2361" s="231">
        <v>1.1142541399999999E-3</v>
      </c>
      <c r="G2361" s="231">
        <v>1.1006820200000001E-3</v>
      </c>
      <c r="H2361" s="231">
        <v>4.2992931200000004E-3</v>
      </c>
    </row>
    <row r="2362" spans="1:8">
      <c r="A2362" s="227" t="s">
        <v>148</v>
      </c>
      <c r="B2362" s="227" t="s">
        <v>59</v>
      </c>
      <c r="C2362" s="227" t="s">
        <v>89</v>
      </c>
      <c r="D2362" s="229">
        <v>380</v>
      </c>
      <c r="E2362" s="231">
        <v>5.78703681E-3</v>
      </c>
      <c r="F2362" s="231">
        <v>9.7216108000000004E-4</v>
      </c>
      <c r="G2362" s="231">
        <v>9.4386549999999996E-4</v>
      </c>
      <c r="H2362" s="231">
        <v>3.87100973E-3</v>
      </c>
    </row>
    <row r="2363" spans="1:8">
      <c r="A2363" s="227" t="s">
        <v>148</v>
      </c>
      <c r="B2363" s="227" t="s">
        <v>60</v>
      </c>
      <c r="C2363" s="227" t="s">
        <v>89</v>
      </c>
      <c r="D2363" s="229">
        <v>230</v>
      </c>
      <c r="E2363" s="231">
        <v>6.3677030600000004E-3</v>
      </c>
      <c r="F2363" s="231">
        <v>1.1872481200000001E-3</v>
      </c>
      <c r="G2363" s="231">
        <v>1.1187095E-3</v>
      </c>
      <c r="H2363" s="231">
        <v>4.0617449399999997E-3</v>
      </c>
    </row>
    <row r="2364" spans="1:8">
      <c r="A2364" s="227" t="s">
        <v>148</v>
      </c>
      <c r="B2364" s="227" t="s">
        <v>61</v>
      </c>
      <c r="C2364" s="227" t="s">
        <v>89</v>
      </c>
      <c r="D2364" s="229">
        <v>77</v>
      </c>
      <c r="E2364" s="231">
        <v>7.3657705700000001E-3</v>
      </c>
      <c r="F2364" s="231">
        <v>1.2832188600000001E-3</v>
      </c>
      <c r="G2364" s="231">
        <v>1.28487234E-3</v>
      </c>
      <c r="H2364" s="231">
        <v>4.7976789400000002E-3</v>
      </c>
    </row>
    <row r="2365" spans="1:8">
      <c r="A2365" s="227" t="s">
        <v>148</v>
      </c>
      <c r="B2365" s="227" t="s">
        <v>62</v>
      </c>
      <c r="C2365" s="227" t="s">
        <v>89</v>
      </c>
      <c r="D2365" s="229">
        <v>263</v>
      </c>
      <c r="E2365" s="231">
        <v>7.4437576800000004E-3</v>
      </c>
      <c r="F2365" s="231">
        <v>1.2062559200000001E-3</v>
      </c>
      <c r="G2365" s="231">
        <v>1.2575691000000001E-3</v>
      </c>
      <c r="H2365" s="231">
        <v>4.9799321499999997E-3</v>
      </c>
    </row>
    <row r="2366" spans="1:8">
      <c r="A2366" s="227" t="s">
        <v>148</v>
      </c>
      <c r="B2366" s="227" t="s">
        <v>57</v>
      </c>
      <c r="C2366" s="227" t="s">
        <v>90</v>
      </c>
      <c r="D2366" s="229">
        <v>849</v>
      </c>
      <c r="E2366" s="231">
        <v>7.1030458199999999E-3</v>
      </c>
      <c r="F2366" s="231">
        <v>7.9552989000000003E-4</v>
      </c>
      <c r="G2366" s="231">
        <v>1.45234838E-3</v>
      </c>
      <c r="H2366" s="231">
        <v>4.8551670600000003E-3</v>
      </c>
    </row>
    <row r="2367" spans="1:8">
      <c r="A2367" s="227" t="s">
        <v>148</v>
      </c>
      <c r="B2367" s="227" t="s">
        <v>59</v>
      </c>
      <c r="C2367" s="227" t="s">
        <v>90</v>
      </c>
      <c r="D2367" s="229">
        <v>340</v>
      </c>
      <c r="E2367" s="231">
        <v>6.4091432899999997E-3</v>
      </c>
      <c r="F2367" s="231">
        <v>7.1231592000000005E-4</v>
      </c>
      <c r="G2367" s="231">
        <v>1.33129063E-3</v>
      </c>
      <c r="H2367" s="231">
        <v>4.3655362399999996E-3</v>
      </c>
    </row>
    <row r="2368" spans="1:8">
      <c r="A2368" s="227" t="s">
        <v>148</v>
      </c>
      <c r="B2368" s="227" t="s">
        <v>60</v>
      </c>
      <c r="C2368" s="227" t="s">
        <v>90</v>
      </c>
      <c r="D2368" s="229">
        <v>221</v>
      </c>
      <c r="E2368" s="231">
        <v>6.8261372600000002E-3</v>
      </c>
      <c r="F2368" s="231">
        <v>7.8410399000000003E-4</v>
      </c>
      <c r="G2368" s="231">
        <v>1.3126359299999999E-3</v>
      </c>
      <c r="H2368" s="231">
        <v>4.7293968600000003E-3</v>
      </c>
    </row>
    <row r="2369" spans="1:8">
      <c r="A2369" s="227" t="s">
        <v>148</v>
      </c>
      <c r="B2369" s="227" t="s">
        <v>61</v>
      </c>
      <c r="C2369" s="227" t="s">
        <v>90</v>
      </c>
      <c r="D2369" s="229">
        <v>81</v>
      </c>
      <c r="E2369" s="231">
        <v>8.6771259200000006E-3</v>
      </c>
      <c r="F2369" s="231">
        <v>1.09339251E-3</v>
      </c>
      <c r="G2369" s="231">
        <v>1.43361312E-3</v>
      </c>
      <c r="H2369" s="231">
        <v>6.1501198000000002E-3</v>
      </c>
    </row>
    <row r="2370" spans="1:8">
      <c r="A2370" s="227" t="s">
        <v>148</v>
      </c>
      <c r="B2370" s="227" t="s">
        <v>62</v>
      </c>
      <c r="C2370" s="227" t="s">
        <v>90</v>
      </c>
      <c r="D2370" s="229">
        <v>207</v>
      </c>
      <c r="E2370" s="231">
        <v>7.9224814099999995E-3</v>
      </c>
      <c r="F2370" s="231">
        <v>8.2785355999999996E-4</v>
      </c>
      <c r="G2370" s="231">
        <v>1.8076800100000001E-3</v>
      </c>
      <c r="H2370" s="231">
        <v>5.2869473399999997E-3</v>
      </c>
    </row>
    <row r="2371" spans="1:8">
      <c r="A2371" s="227" t="s">
        <v>148</v>
      </c>
      <c r="B2371" s="227" t="s">
        <v>57</v>
      </c>
      <c r="C2371" s="227" t="s">
        <v>91</v>
      </c>
      <c r="D2371" s="229">
        <v>1632</v>
      </c>
      <c r="E2371" s="231">
        <v>5.0942873199999999E-3</v>
      </c>
      <c r="F2371" s="231">
        <v>9.3761322E-4</v>
      </c>
      <c r="G2371" s="231">
        <v>5.3751337999999999E-4</v>
      </c>
      <c r="H2371" s="231">
        <v>3.6191602400000001E-3</v>
      </c>
    </row>
    <row r="2372" spans="1:8">
      <c r="A2372" s="227" t="s">
        <v>148</v>
      </c>
      <c r="B2372" s="227" t="s">
        <v>59</v>
      </c>
      <c r="C2372" s="227" t="s">
        <v>91</v>
      </c>
      <c r="D2372" s="229">
        <v>896</v>
      </c>
      <c r="E2372" s="231">
        <v>4.91116616E-3</v>
      </c>
      <c r="F2372" s="231">
        <v>8.9869560000000002E-4</v>
      </c>
      <c r="G2372" s="231">
        <v>4.8658882000000001E-4</v>
      </c>
      <c r="H2372" s="231">
        <v>3.5258812500000001E-3</v>
      </c>
    </row>
    <row r="2373" spans="1:8">
      <c r="A2373" s="227" t="s">
        <v>148</v>
      </c>
      <c r="B2373" s="227" t="s">
        <v>60</v>
      </c>
      <c r="C2373" s="227" t="s">
        <v>91</v>
      </c>
      <c r="D2373" s="229">
        <v>248</v>
      </c>
      <c r="E2373" s="231">
        <v>4.9071271400000002E-3</v>
      </c>
      <c r="F2373" s="231">
        <v>1.0356460399999999E-3</v>
      </c>
      <c r="G2373" s="231">
        <v>5.1434601000000001E-4</v>
      </c>
      <c r="H2373" s="231">
        <v>3.3571346100000001E-3</v>
      </c>
    </row>
    <row r="2374" spans="1:8">
      <c r="A2374" s="227" t="s">
        <v>148</v>
      </c>
      <c r="B2374" s="227" t="s">
        <v>61</v>
      </c>
      <c r="C2374" s="227" t="s">
        <v>91</v>
      </c>
      <c r="D2374" s="229">
        <v>89</v>
      </c>
      <c r="E2374" s="231">
        <v>6.1363397499999998E-3</v>
      </c>
      <c r="F2374" s="231">
        <v>1.05649162E-3</v>
      </c>
      <c r="G2374" s="231">
        <v>6.1290547000000003E-4</v>
      </c>
      <c r="H2374" s="231">
        <v>4.4669421000000003E-3</v>
      </c>
    </row>
    <row r="2375" spans="1:8">
      <c r="A2375" s="227" t="s">
        <v>148</v>
      </c>
      <c r="B2375" s="227" t="s">
        <v>62</v>
      </c>
      <c r="C2375" s="227" t="s">
        <v>91</v>
      </c>
      <c r="D2375" s="229">
        <v>399</v>
      </c>
      <c r="E2375" s="231">
        <v>5.3893991699999998E-3</v>
      </c>
      <c r="F2375" s="231">
        <v>9.3755776999999995E-4</v>
      </c>
      <c r="G2375" s="231">
        <v>6.4945327000000004E-4</v>
      </c>
      <c r="H2375" s="231">
        <v>3.8023876799999998E-3</v>
      </c>
    </row>
    <row r="2376" spans="1:8">
      <c r="A2376" s="227" t="s">
        <v>148</v>
      </c>
      <c r="B2376" s="227" t="s">
        <v>57</v>
      </c>
      <c r="C2376" s="227" t="s">
        <v>92</v>
      </c>
      <c r="D2376" s="229">
        <v>1044</v>
      </c>
      <c r="E2376" s="231">
        <v>7.2243838000000003E-3</v>
      </c>
      <c r="F2376" s="231">
        <v>9.1208998999999999E-4</v>
      </c>
      <c r="G2376" s="231">
        <v>1.57101403E-3</v>
      </c>
      <c r="H2376" s="231">
        <v>4.7412792999999998E-3</v>
      </c>
    </row>
    <row r="2377" spans="1:8">
      <c r="A2377" s="227" t="s">
        <v>148</v>
      </c>
      <c r="B2377" s="227" t="s">
        <v>59</v>
      </c>
      <c r="C2377" s="227" t="s">
        <v>92</v>
      </c>
      <c r="D2377" s="229">
        <v>405</v>
      </c>
      <c r="E2377" s="231">
        <v>6.3979764199999997E-3</v>
      </c>
      <c r="F2377" s="231">
        <v>8.2475970000000002E-4</v>
      </c>
      <c r="G2377" s="231">
        <v>1.4197528600000001E-3</v>
      </c>
      <c r="H2377" s="231">
        <v>4.1534634099999997E-3</v>
      </c>
    </row>
    <row r="2378" spans="1:8">
      <c r="A2378" s="227" t="s">
        <v>148</v>
      </c>
      <c r="B2378" s="227" t="s">
        <v>60</v>
      </c>
      <c r="C2378" s="227" t="s">
        <v>92</v>
      </c>
      <c r="D2378" s="229">
        <v>247</v>
      </c>
      <c r="E2378" s="231">
        <v>6.7544794399999998E-3</v>
      </c>
      <c r="F2378" s="231">
        <v>9.1599164000000005E-4</v>
      </c>
      <c r="G2378" s="231">
        <v>1.2903918800000001E-3</v>
      </c>
      <c r="H2378" s="231">
        <v>4.5480954300000003E-3</v>
      </c>
    </row>
    <row r="2379" spans="1:8">
      <c r="A2379" s="227" t="s">
        <v>148</v>
      </c>
      <c r="B2379" s="227" t="s">
        <v>61</v>
      </c>
      <c r="C2379" s="227" t="s">
        <v>92</v>
      </c>
      <c r="D2379" s="229">
        <v>186</v>
      </c>
      <c r="E2379" s="231">
        <v>9.2066778900000007E-3</v>
      </c>
      <c r="F2379" s="231">
        <v>1.1559137E-3</v>
      </c>
      <c r="G2379" s="231">
        <v>2.0453751099999999E-3</v>
      </c>
      <c r="H2379" s="231">
        <v>6.0053885599999999E-3</v>
      </c>
    </row>
    <row r="2380" spans="1:8">
      <c r="A2380" s="227" t="s">
        <v>148</v>
      </c>
      <c r="B2380" s="227" t="s">
        <v>62</v>
      </c>
      <c r="C2380" s="227" t="s">
        <v>92</v>
      </c>
      <c r="D2380" s="229">
        <v>206</v>
      </c>
      <c r="E2380" s="231">
        <v>7.6227074100000004E-3</v>
      </c>
      <c r="F2380" s="231">
        <v>8.5895334999999998E-4</v>
      </c>
      <c r="G2380" s="231">
        <v>1.77656395E-3</v>
      </c>
      <c r="H2380" s="231">
        <v>4.9871896299999996E-3</v>
      </c>
    </row>
    <row r="2381" spans="1:8">
      <c r="A2381" s="227" t="s">
        <v>148</v>
      </c>
      <c r="B2381" s="227" t="s">
        <v>57</v>
      </c>
      <c r="C2381" s="227" t="s">
        <v>93</v>
      </c>
      <c r="D2381" s="229">
        <v>860</v>
      </c>
      <c r="E2381" s="231">
        <v>8.0231882700000003E-3</v>
      </c>
      <c r="F2381" s="231">
        <v>1.2735381899999999E-3</v>
      </c>
      <c r="G2381" s="231">
        <v>1.6979433500000001E-3</v>
      </c>
      <c r="H2381" s="231">
        <v>5.0517062400000003E-3</v>
      </c>
    </row>
    <row r="2382" spans="1:8">
      <c r="A2382" s="227" t="s">
        <v>148</v>
      </c>
      <c r="B2382" s="227" t="s">
        <v>59</v>
      </c>
      <c r="C2382" s="227" t="s">
        <v>93</v>
      </c>
      <c r="D2382" s="229">
        <v>295</v>
      </c>
      <c r="E2382" s="231">
        <v>6.7259099999999999E-3</v>
      </c>
      <c r="F2382" s="231">
        <v>1.0821168400000001E-3</v>
      </c>
      <c r="G2382" s="231">
        <v>1.49101513E-3</v>
      </c>
      <c r="H2382" s="231">
        <v>4.1527775300000003E-3</v>
      </c>
    </row>
    <row r="2383" spans="1:8">
      <c r="A2383" s="227" t="s">
        <v>148</v>
      </c>
      <c r="B2383" s="227" t="s">
        <v>60</v>
      </c>
      <c r="C2383" s="227" t="s">
        <v>93</v>
      </c>
      <c r="D2383" s="229">
        <v>223</v>
      </c>
      <c r="E2383" s="231">
        <v>7.7229174400000001E-3</v>
      </c>
      <c r="F2383" s="231">
        <v>1.22773396E-3</v>
      </c>
      <c r="G2383" s="231">
        <v>1.7861960000000001E-3</v>
      </c>
      <c r="H2383" s="231">
        <v>4.7089870500000002E-3</v>
      </c>
    </row>
    <row r="2384" spans="1:8">
      <c r="A2384" s="227" t="s">
        <v>148</v>
      </c>
      <c r="B2384" s="227" t="s">
        <v>61</v>
      </c>
      <c r="C2384" s="227" t="s">
        <v>93</v>
      </c>
      <c r="D2384" s="229">
        <v>145</v>
      </c>
      <c r="E2384" s="231">
        <v>9.6621166100000003E-3</v>
      </c>
      <c r="F2384" s="231">
        <v>1.6454339899999999E-3</v>
      </c>
      <c r="G2384" s="231">
        <v>1.7112066799999999E-3</v>
      </c>
      <c r="H2384" s="231">
        <v>6.3054754600000004E-3</v>
      </c>
    </row>
    <row r="2385" spans="1:8">
      <c r="A2385" s="227" t="s">
        <v>148</v>
      </c>
      <c r="B2385" s="227" t="s">
        <v>62</v>
      </c>
      <c r="C2385" s="227" t="s">
        <v>93</v>
      </c>
      <c r="D2385" s="229">
        <v>197</v>
      </c>
      <c r="E2385" s="231">
        <v>9.0993957699999992E-3</v>
      </c>
      <c r="F2385" s="231">
        <v>1.33830345E-3</v>
      </c>
      <c r="G2385" s="231">
        <v>1.89814791E-3</v>
      </c>
      <c r="H2385" s="231">
        <v>5.8629438999999997E-3</v>
      </c>
    </row>
    <row r="2386" spans="1:8">
      <c r="A2386" s="227" t="s">
        <v>148</v>
      </c>
      <c r="B2386" s="227" t="s">
        <v>57</v>
      </c>
      <c r="C2386" s="227" t="s">
        <v>94</v>
      </c>
      <c r="D2386" s="229">
        <v>830</v>
      </c>
      <c r="E2386" s="231">
        <v>6.7317461800000004E-3</v>
      </c>
      <c r="F2386" s="231">
        <v>9.1991553000000004E-4</v>
      </c>
      <c r="G2386" s="231">
        <v>1.4968064200000001E-3</v>
      </c>
      <c r="H2386" s="231">
        <v>4.31502373E-3</v>
      </c>
    </row>
    <row r="2387" spans="1:8">
      <c r="A2387" s="227" t="s">
        <v>148</v>
      </c>
      <c r="B2387" s="227" t="s">
        <v>59</v>
      </c>
      <c r="C2387" s="227" t="s">
        <v>94</v>
      </c>
      <c r="D2387" s="229">
        <v>333</v>
      </c>
      <c r="E2387" s="231">
        <v>5.9426090099999997E-3</v>
      </c>
      <c r="F2387" s="231">
        <v>7.6030867000000005E-4</v>
      </c>
      <c r="G2387" s="231">
        <v>1.2875025300000001E-3</v>
      </c>
      <c r="H2387" s="231">
        <v>3.8947973300000002E-3</v>
      </c>
    </row>
    <row r="2388" spans="1:8">
      <c r="A2388" s="227" t="s">
        <v>148</v>
      </c>
      <c r="B2388" s="227" t="s">
        <v>60</v>
      </c>
      <c r="C2388" s="227" t="s">
        <v>94</v>
      </c>
      <c r="D2388" s="229">
        <v>180</v>
      </c>
      <c r="E2388" s="231">
        <v>6.8374483199999999E-3</v>
      </c>
      <c r="F2388" s="231">
        <v>9.9479144000000005E-4</v>
      </c>
      <c r="G2388" s="231">
        <v>1.4389786900000001E-3</v>
      </c>
      <c r="H2388" s="231">
        <v>4.4036777299999996E-3</v>
      </c>
    </row>
    <row r="2389" spans="1:8">
      <c r="A2389" s="227" t="s">
        <v>148</v>
      </c>
      <c r="B2389" s="227" t="s">
        <v>61</v>
      </c>
      <c r="C2389" s="227" t="s">
        <v>94</v>
      </c>
      <c r="D2389" s="229">
        <v>99</v>
      </c>
      <c r="E2389" s="231">
        <v>7.1560509900000001E-3</v>
      </c>
      <c r="F2389" s="231">
        <v>1.0775577500000001E-3</v>
      </c>
      <c r="G2389" s="231">
        <v>1.65953489E-3</v>
      </c>
      <c r="H2389" s="231">
        <v>4.4189578500000003E-3</v>
      </c>
    </row>
    <row r="2390" spans="1:8">
      <c r="A2390" s="227" t="s">
        <v>148</v>
      </c>
      <c r="B2390" s="227" t="s">
        <v>62</v>
      </c>
      <c r="C2390" s="227" t="s">
        <v>94</v>
      </c>
      <c r="D2390" s="229">
        <v>218</v>
      </c>
      <c r="E2390" s="231">
        <v>7.6572054100000004E-3</v>
      </c>
      <c r="F2390" s="231">
        <v>1.0303046999999999E-3</v>
      </c>
      <c r="G2390" s="231">
        <v>1.7903709699999999E-3</v>
      </c>
      <c r="H2390" s="231">
        <v>4.83652923E-3</v>
      </c>
    </row>
    <row r="2391" spans="1:8">
      <c r="A2391" s="227" t="s">
        <v>148</v>
      </c>
      <c r="B2391" s="227" t="s">
        <v>57</v>
      </c>
      <c r="C2391" s="227" t="s">
        <v>95</v>
      </c>
      <c r="D2391" s="229">
        <v>436</v>
      </c>
      <c r="E2391" s="231">
        <v>8.1897986400000008E-3</v>
      </c>
      <c r="F2391" s="231">
        <v>8.1913095000000005E-4</v>
      </c>
      <c r="G2391" s="231">
        <v>1.2698296500000001E-3</v>
      </c>
      <c r="H2391" s="231">
        <v>6.1008375599999999E-3</v>
      </c>
    </row>
    <row r="2392" spans="1:8">
      <c r="A2392" s="227" t="s">
        <v>148</v>
      </c>
      <c r="B2392" s="227" t="s">
        <v>59</v>
      </c>
      <c r="C2392" s="227" t="s">
        <v>95</v>
      </c>
      <c r="D2392" s="229">
        <v>135</v>
      </c>
      <c r="E2392" s="231">
        <v>7.1045950999999996E-3</v>
      </c>
      <c r="F2392" s="231">
        <v>7.18021E-4</v>
      </c>
      <c r="G2392" s="231">
        <v>9.7839483999999995E-4</v>
      </c>
      <c r="H2392" s="231">
        <v>5.4081787799999999E-3</v>
      </c>
    </row>
    <row r="2393" spans="1:8">
      <c r="A2393" s="227" t="s">
        <v>148</v>
      </c>
      <c r="B2393" s="227" t="s">
        <v>60</v>
      </c>
      <c r="C2393" s="227" t="s">
        <v>95</v>
      </c>
      <c r="D2393" s="229">
        <v>107</v>
      </c>
      <c r="E2393" s="231">
        <v>8.7815850900000002E-3</v>
      </c>
      <c r="F2393" s="231">
        <v>9.3501184999999999E-4</v>
      </c>
      <c r="G2393" s="231">
        <v>1.4668784599999999E-3</v>
      </c>
      <c r="H2393" s="231">
        <v>6.3796942999999997E-3</v>
      </c>
    </row>
    <row r="2394" spans="1:8">
      <c r="A2394" s="227" t="s">
        <v>148</v>
      </c>
      <c r="B2394" s="227" t="s">
        <v>61</v>
      </c>
      <c r="C2394" s="227" t="s">
        <v>95</v>
      </c>
      <c r="D2394" s="229">
        <v>51</v>
      </c>
      <c r="E2394" s="231">
        <v>9.45828768E-3</v>
      </c>
      <c r="F2394" s="231">
        <v>9.1957129000000003E-4</v>
      </c>
      <c r="G2394" s="231">
        <v>1.3296565800000001E-3</v>
      </c>
      <c r="H2394" s="231">
        <v>7.2090593E-3</v>
      </c>
    </row>
    <row r="2395" spans="1:8">
      <c r="A2395" s="227" t="s">
        <v>148</v>
      </c>
      <c r="B2395" s="227" t="s">
        <v>62</v>
      </c>
      <c r="C2395" s="227" t="s">
        <v>95</v>
      </c>
      <c r="D2395" s="229">
        <v>143</v>
      </c>
      <c r="E2395" s="231">
        <v>8.3190880699999994E-3</v>
      </c>
      <c r="F2395" s="231">
        <v>7.9205493000000001E-4</v>
      </c>
      <c r="G2395" s="231">
        <v>1.37618143E-3</v>
      </c>
      <c r="H2395" s="231">
        <v>6.1508512299999997E-3</v>
      </c>
    </row>
    <row r="2396" spans="1:8">
      <c r="A2396" s="227" t="s">
        <v>148</v>
      </c>
      <c r="B2396" s="227" t="s">
        <v>57</v>
      </c>
      <c r="C2396" s="227" t="s">
        <v>96</v>
      </c>
      <c r="D2396" s="229">
        <v>1270</v>
      </c>
      <c r="E2396" s="231">
        <v>6.67709221E-3</v>
      </c>
      <c r="F2396" s="231">
        <v>1.10490461E-3</v>
      </c>
      <c r="G2396" s="231">
        <v>1.39260693E-3</v>
      </c>
      <c r="H2396" s="231">
        <v>4.1795801899999997E-3</v>
      </c>
    </row>
    <row r="2397" spans="1:8">
      <c r="A2397" s="227" t="s">
        <v>148</v>
      </c>
      <c r="B2397" s="227" t="s">
        <v>59</v>
      </c>
      <c r="C2397" s="227" t="s">
        <v>96</v>
      </c>
      <c r="D2397" s="229">
        <v>566</v>
      </c>
      <c r="E2397" s="231">
        <v>5.8184054099999997E-3</v>
      </c>
      <c r="F2397" s="231">
        <v>9.7870427999999991E-4</v>
      </c>
      <c r="G2397" s="231">
        <v>1.21488901E-3</v>
      </c>
      <c r="H2397" s="231">
        <v>3.62481164E-3</v>
      </c>
    </row>
    <row r="2398" spans="1:8">
      <c r="A2398" s="227" t="s">
        <v>148</v>
      </c>
      <c r="B2398" s="227" t="s">
        <v>60</v>
      </c>
      <c r="C2398" s="227" t="s">
        <v>96</v>
      </c>
      <c r="D2398" s="229">
        <v>310</v>
      </c>
      <c r="E2398" s="231">
        <v>6.6746936099999999E-3</v>
      </c>
      <c r="F2398" s="231">
        <v>1.0230358999999999E-3</v>
      </c>
      <c r="G2398" s="231">
        <v>1.2342067500000001E-3</v>
      </c>
      <c r="H2398" s="231">
        <v>4.4174504899999996E-3</v>
      </c>
    </row>
    <row r="2399" spans="1:8">
      <c r="A2399" s="227" t="s">
        <v>148</v>
      </c>
      <c r="B2399" s="227" t="s">
        <v>61</v>
      </c>
      <c r="C2399" s="227" t="s">
        <v>96</v>
      </c>
      <c r="D2399" s="229">
        <v>120</v>
      </c>
      <c r="E2399" s="231">
        <v>8.3596641200000005E-3</v>
      </c>
      <c r="F2399" s="231">
        <v>1.3957366299999999E-3</v>
      </c>
      <c r="G2399" s="231">
        <v>1.8858022500000001E-3</v>
      </c>
      <c r="H2399" s="231">
        <v>5.0781247500000003E-3</v>
      </c>
    </row>
    <row r="2400" spans="1:8">
      <c r="A2400" s="227" t="s">
        <v>148</v>
      </c>
      <c r="B2400" s="227" t="s">
        <v>62</v>
      </c>
      <c r="C2400" s="227" t="s">
        <v>96</v>
      </c>
      <c r="D2400" s="229">
        <v>274</v>
      </c>
      <c r="E2400" s="231">
        <v>7.7166968400000004E-3</v>
      </c>
      <c r="F2400" s="231">
        <v>1.3308493099999999E-3</v>
      </c>
      <c r="G2400" s="231">
        <v>1.7229316299999999E-3</v>
      </c>
      <c r="H2400" s="231">
        <v>4.6629154200000002E-3</v>
      </c>
    </row>
    <row r="2401" spans="1:8">
      <c r="A2401" s="227" t="s">
        <v>148</v>
      </c>
      <c r="B2401" s="227" t="s">
        <v>57</v>
      </c>
      <c r="C2401" s="227" t="s">
        <v>97</v>
      </c>
      <c r="D2401" s="229">
        <v>620</v>
      </c>
      <c r="E2401" s="231">
        <v>7.1091880900000003E-3</v>
      </c>
      <c r="F2401" s="231">
        <v>8.2905814000000001E-4</v>
      </c>
      <c r="G2401" s="231">
        <v>1.5255747299999999E-3</v>
      </c>
      <c r="H2401" s="231">
        <v>4.75455472E-3</v>
      </c>
    </row>
    <row r="2402" spans="1:8">
      <c r="A2402" s="227" t="s">
        <v>148</v>
      </c>
      <c r="B2402" s="227" t="s">
        <v>59</v>
      </c>
      <c r="C2402" s="227" t="s">
        <v>97</v>
      </c>
      <c r="D2402" s="229">
        <v>254</v>
      </c>
      <c r="E2402" s="231">
        <v>6.5208968999999999E-3</v>
      </c>
      <c r="F2402" s="231">
        <v>6.1301556E-4</v>
      </c>
      <c r="G2402" s="231">
        <v>1.31844171E-3</v>
      </c>
      <c r="H2402" s="231">
        <v>4.5894391000000003E-3</v>
      </c>
    </row>
    <row r="2403" spans="1:8">
      <c r="A2403" s="227" t="s">
        <v>148</v>
      </c>
      <c r="B2403" s="227" t="s">
        <v>60</v>
      </c>
      <c r="C2403" s="227" t="s">
        <v>97</v>
      </c>
      <c r="D2403" s="229">
        <v>136</v>
      </c>
      <c r="E2403" s="231">
        <v>6.9223173000000004E-3</v>
      </c>
      <c r="F2403" s="231">
        <v>8.6686387000000005E-4</v>
      </c>
      <c r="G2403" s="231">
        <v>1.2827645900000001E-3</v>
      </c>
      <c r="H2403" s="231">
        <v>4.7726883600000001E-3</v>
      </c>
    </row>
    <row r="2404" spans="1:8">
      <c r="A2404" s="227" t="s">
        <v>148</v>
      </c>
      <c r="B2404" s="227" t="s">
        <v>61</v>
      </c>
      <c r="C2404" s="227" t="s">
        <v>97</v>
      </c>
      <c r="D2404" s="229">
        <v>65</v>
      </c>
      <c r="E2404" s="231">
        <v>8.3785610300000004E-3</v>
      </c>
      <c r="F2404" s="231">
        <v>1.28917355E-3</v>
      </c>
      <c r="G2404" s="231">
        <v>1.97542713E-3</v>
      </c>
      <c r="H2404" s="231">
        <v>5.1139598900000003E-3</v>
      </c>
    </row>
    <row r="2405" spans="1:8">
      <c r="A2405" s="227" t="s">
        <v>148</v>
      </c>
      <c r="B2405" s="227" t="s">
        <v>62</v>
      </c>
      <c r="C2405" s="227" t="s">
        <v>97</v>
      </c>
      <c r="D2405" s="229">
        <v>165</v>
      </c>
      <c r="E2405" s="231">
        <v>7.6687707900000004E-3</v>
      </c>
      <c r="F2405" s="231">
        <v>9.4921410000000002E-4</v>
      </c>
      <c r="G2405" s="231">
        <v>1.86735386E-3</v>
      </c>
      <c r="H2405" s="231">
        <v>4.8522023300000003E-3</v>
      </c>
    </row>
    <row r="2406" spans="1:8">
      <c r="A2406" s="227" t="s">
        <v>148</v>
      </c>
      <c r="B2406" s="227" t="s">
        <v>57</v>
      </c>
      <c r="C2406" s="227" t="s">
        <v>98</v>
      </c>
      <c r="D2406" s="229">
        <v>529</v>
      </c>
      <c r="E2406" s="231">
        <v>7.0055964500000002E-3</v>
      </c>
      <c r="F2406" s="231">
        <v>2.4360231E-4</v>
      </c>
      <c r="G2406" s="231">
        <v>1.7400491299999999E-3</v>
      </c>
      <c r="H2406" s="231">
        <v>5.0103704899999999E-3</v>
      </c>
    </row>
    <row r="2407" spans="1:8">
      <c r="A2407" s="227" t="s">
        <v>148</v>
      </c>
      <c r="B2407" s="227" t="s">
        <v>59</v>
      </c>
      <c r="C2407" s="227" t="s">
        <v>98</v>
      </c>
      <c r="D2407" s="229">
        <v>202</v>
      </c>
      <c r="E2407" s="231">
        <v>6.6741723800000001E-3</v>
      </c>
      <c r="F2407" s="231">
        <v>2.4895694999999999E-4</v>
      </c>
      <c r="G2407" s="231">
        <v>1.6340069199999999E-3</v>
      </c>
      <c r="H2407" s="231">
        <v>4.7795766799999997E-3</v>
      </c>
    </row>
    <row r="2408" spans="1:8">
      <c r="A2408" s="227" t="s">
        <v>148</v>
      </c>
      <c r="B2408" s="227" t="s">
        <v>60</v>
      </c>
      <c r="C2408" s="227" t="s">
        <v>98</v>
      </c>
      <c r="D2408" s="229">
        <v>148</v>
      </c>
      <c r="E2408" s="231">
        <v>7.1040569399999998E-3</v>
      </c>
      <c r="F2408" s="231">
        <v>2.3922342E-4</v>
      </c>
      <c r="G2408" s="231">
        <v>1.9880033900000001E-3</v>
      </c>
      <c r="H2408" s="231">
        <v>4.8645518200000001E-3</v>
      </c>
    </row>
    <row r="2409" spans="1:8">
      <c r="A2409" s="227" t="s">
        <v>148</v>
      </c>
      <c r="B2409" s="227" t="s">
        <v>61</v>
      </c>
      <c r="C2409" s="227" t="s">
        <v>98</v>
      </c>
      <c r="D2409" s="229">
        <v>27</v>
      </c>
      <c r="E2409" s="231">
        <v>8.8777431999999996E-3</v>
      </c>
      <c r="F2409" s="231">
        <v>7.6946130999999999E-4</v>
      </c>
      <c r="G2409" s="231">
        <v>2.5823043100000002E-3</v>
      </c>
      <c r="H2409" s="231">
        <v>5.5156891100000003E-3</v>
      </c>
    </row>
    <row r="2410" spans="1:8">
      <c r="A2410" s="227" t="s">
        <v>148</v>
      </c>
      <c r="B2410" s="227" t="s">
        <v>62</v>
      </c>
      <c r="C2410" s="227" t="s">
        <v>98</v>
      </c>
      <c r="D2410" s="229">
        <v>152</v>
      </c>
      <c r="E2410" s="231">
        <v>7.0176197799999996E-3</v>
      </c>
      <c r="F2410" s="231">
        <v>1.4734074999999999E-4</v>
      </c>
      <c r="G2410" s="231">
        <v>1.48993337E-3</v>
      </c>
      <c r="H2410" s="231">
        <v>5.3693041099999997E-3</v>
      </c>
    </row>
    <row r="2411" spans="1:8">
      <c r="A2411" s="227" t="s">
        <v>148</v>
      </c>
      <c r="B2411" s="227" t="s">
        <v>57</v>
      </c>
      <c r="C2411" s="227" t="s">
        <v>99</v>
      </c>
      <c r="D2411" s="229">
        <v>1734</v>
      </c>
      <c r="E2411" s="231">
        <v>5.9513766399999996E-3</v>
      </c>
      <c r="F2411" s="231">
        <v>9.9963532000000004E-4</v>
      </c>
      <c r="G2411" s="231">
        <v>8.6296245000000004E-4</v>
      </c>
      <c r="H2411" s="231">
        <v>4.0887783799999997E-3</v>
      </c>
    </row>
    <row r="2412" spans="1:8">
      <c r="A2412" s="227" t="s">
        <v>148</v>
      </c>
      <c r="B2412" s="227" t="s">
        <v>59</v>
      </c>
      <c r="C2412" s="227" t="s">
        <v>99</v>
      </c>
      <c r="D2412" s="229">
        <v>596</v>
      </c>
      <c r="E2412" s="231">
        <v>5.1625805600000003E-3</v>
      </c>
      <c r="F2412" s="231">
        <v>9.1279803999999999E-4</v>
      </c>
      <c r="G2412" s="231">
        <v>6.8572480000000002E-4</v>
      </c>
      <c r="H2412" s="231">
        <v>3.5640572099999998E-3</v>
      </c>
    </row>
    <row r="2413" spans="1:8">
      <c r="A2413" s="227" t="s">
        <v>148</v>
      </c>
      <c r="B2413" s="227" t="s">
        <v>60</v>
      </c>
      <c r="C2413" s="227" t="s">
        <v>99</v>
      </c>
      <c r="D2413" s="229">
        <v>330</v>
      </c>
      <c r="E2413" s="231">
        <v>5.9646813E-3</v>
      </c>
      <c r="F2413" s="231">
        <v>1.1580735899999999E-3</v>
      </c>
      <c r="G2413" s="231">
        <v>7.8942175000000004E-4</v>
      </c>
      <c r="H2413" s="231">
        <v>4.0171855100000001E-3</v>
      </c>
    </row>
    <row r="2414" spans="1:8">
      <c r="A2414" s="227" t="s">
        <v>148</v>
      </c>
      <c r="B2414" s="227" t="s">
        <v>61</v>
      </c>
      <c r="C2414" s="227" t="s">
        <v>99</v>
      </c>
      <c r="D2414" s="229">
        <v>114</v>
      </c>
      <c r="E2414" s="231">
        <v>8.2119068199999999E-3</v>
      </c>
      <c r="F2414" s="231">
        <v>1.2635028300000001E-3</v>
      </c>
      <c r="G2414" s="231">
        <v>1.18695152E-3</v>
      </c>
      <c r="H2414" s="231">
        <v>5.7614519900000003E-3</v>
      </c>
    </row>
    <row r="2415" spans="1:8">
      <c r="A2415" s="227" t="s">
        <v>148</v>
      </c>
      <c r="B2415" s="227" t="s">
        <v>62</v>
      </c>
      <c r="C2415" s="227" t="s">
        <v>99</v>
      </c>
      <c r="D2415" s="229">
        <v>694</v>
      </c>
      <c r="E2415" s="231">
        <v>6.2511338100000001E-3</v>
      </c>
      <c r="F2415" s="231">
        <v>9.5552794999999996E-4</v>
      </c>
      <c r="G2415" s="231">
        <v>9.9692111999999996E-4</v>
      </c>
      <c r="H2415" s="231">
        <v>4.2986842500000004E-3</v>
      </c>
    </row>
    <row r="2416" spans="1:8">
      <c r="A2416" s="227" t="s">
        <v>148</v>
      </c>
      <c r="B2416" s="227" t="s">
        <v>57</v>
      </c>
      <c r="C2416" s="227" t="s">
        <v>100</v>
      </c>
      <c r="D2416" s="229">
        <v>1231</v>
      </c>
      <c r="E2416" s="231">
        <v>7.4266816200000002E-3</v>
      </c>
      <c r="F2416" s="231">
        <v>9.9060322000000004E-4</v>
      </c>
      <c r="G2416" s="231">
        <v>1.3340645800000001E-3</v>
      </c>
      <c r="H2416" s="231">
        <v>5.1020133300000003E-3</v>
      </c>
    </row>
    <row r="2417" spans="1:8">
      <c r="A2417" s="227" t="s">
        <v>148</v>
      </c>
      <c r="B2417" s="227" t="s">
        <v>59</v>
      </c>
      <c r="C2417" s="227" t="s">
        <v>100</v>
      </c>
      <c r="D2417" s="229">
        <v>545</v>
      </c>
      <c r="E2417" s="231">
        <v>6.7259809000000002E-3</v>
      </c>
      <c r="F2417" s="231">
        <v>8.8122213999999996E-4</v>
      </c>
      <c r="G2417" s="231">
        <v>1.1833161E-3</v>
      </c>
      <c r="H2417" s="231">
        <v>4.6614421700000002E-3</v>
      </c>
    </row>
    <row r="2418" spans="1:8">
      <c r="A2418" s="227" t="s">
        <v>148</v>
      </c>
      <c r="B2418" s="227" t="s">
        <v>60</v>
      </c>
      <c r="C2418" s="227" t="s">
        <v>100</v>
      </c>
      <c r="D2418" s="229">
        <v>294</v>
      </c>
      <c r="E2418" s="231">
        <v>7.7724628999999998E-3</v>
      </c>
      <c r="F2418" s="231">
        <v>9.4100346000000005E-4</v>
      </c>
      <c r="G2418" s="231">
        <v>1.3239321100000001E-3</v>
      </c>
      <c r="H2418" s="231">
        <v>5.5075268399999997E-3</v>
      </c>
    </row>
    <row r="2419" spans="1:8">
      <c r="A2419" s="227" t="s">
        <v>148</v>
      </c>
      <c r="B2419" s="227" t="s">
        <v>61</v>
      </c>
      <c r="C2419" s="227" t="s">
        <v>100</v>
      </c>
      <c r="D2419" s="229">
        <v>73</v>
      </c>
      <c r="E2419" s="231">
        <v>8.1847727099999996E-3</v>
      </c>
      <c r="F2419" s="231">
        <v>1.1940319799999999E-3</v>
      </c>
      <c r="G2419" s="231">
        <v>1.5395101799999999E-3</v>
      </c>
      <c r="H2419" s="231">
        <v>5.45123012E-3</v>
      </c>
    </row>
    <row r="2420" spans="1:8">
      <c r="A2420" s="227" t="s">
        <v>148</v>
      </c>
      <c r="B2420" s="227" t="s">
        <v>62</v>
      </c>
      <c r="C2420" s="227" t="s">
        <v>100</v>
      </c>
      <c r="D2420" s="229">
        <v>319</v>
      </c>
      <c r="E2420" s="231">
        <v>8.1316394300000004E-3</v>
      </c>
      <c r="F2420" s="231">
        <v>1.1766368000000001E-3</v>
      </c>
      <c r="G2420" s="231">
        <v>1.55393712E-3</v>
      </c>
      <c r="H2420" s="231">
        <v>5.401065E-3</v>
      </c>
    </row>
    <row r="2421" spans="1:8">
      <c r="A2421" s="227" t="s">
        <v>148</v>
      </c>
      <c r="B2421" s="227" t="s">
        <v>57</v>
      </c>
      <c r="C2421" s="227" t="s">
        <v>101</v>
      </c>
      <c r="D2421" s="229">
        <v>742</v>
      </c>
      <c r="E2421" s="231">
        <v>7.5234130900000001E-3</v>
      </c>
      <c r="F2421" s="231">
        <v>8.0098183999999998E-4</v>
      </c>
      <c r="G2421" s="231">
        <v>2.1643048199999999E-3</v>
      </c>
      <c r="H2421" s="231">
        <v>4.5581259400000003E-3</v>
      </c>
    </row>
    <row r="2422" spans="1:8">
      <c r="A2422" s="227" t="s">
        <v>148</v>
      </c>
      <c r="B2422" s="227" t="s">
        <v>59</v>
      </c>
      <c r="C2422" s="227" t="s">
        <v>101</v>
      </c>
      <c r="D2422" s="229">
        <v>273</v>
      </c>
      <c r="E2422" s="231">
        <v>6.7108853400000001E-3</v>
      </c>
      <c r="F2422" s="231">
        <v>7.2857289000000005E-4</v>
      </c>
      <c r="G2422" s="231">
        <v>2.0224526099999998E-3</v>
      </c>
      <c r="H2422" s="231">
        <v>3.95985933E-3</v>
      </c>
    </row>
    <row r="2423" spans="1:8">
      <c r="A2423" s="227" t="s">
        <v>148</v>
      </c>
      <c r="B2423" s="227" t="s">
        <v>60</v>
      </c>
      <c r="C2423" s="227" t="s">
        <v>101</v>
      </c>
      <c r="D2423" s="229">
        <v>203</v>
      </c>
      <c r="E2423" s="231">
        <v>7.3376776499999999E-3</v>
      </c>
      <c r="F2423" s="231">
        <v>7.7021732000000004E-4</v>
      </c>
      <c r="G2423" s="231">
        <v>2.1916618600000002E-3</v>
      </c>
      <c r="H2423" s="231">
        <v>4.3757979600000003E-3</v>
      </c>
    </row>
    <row r="2424" spans="1:8">
      <c r="A2424" s="227" t="s">
        <v>148</v>
      </c>
      <c r="B2424" s="227" t="s">
        <v>61</v>
      </c>
      <c r="C2424" s="227" t="s">
        <v>101</v>
      </c>
      <c r="D2424" s="229">
        <v>56</v>
      </c>
      <c r="E2424" s="231">
        <v>9.7982801899999996E-3</v>
      </c>
      <c r="F2424" s="231">
        <v>8.9244355E-4</v>
      </c>
      <c r="G2424" s="231">
        <v>2.5700642299999999E-3</v>
      </c>
      <c r="H2424" s="231">
        <v>6.3357719100000003E-3</v>
      </c>
    </row>
    <row r="2425" spans="1:8">
      <c r="A2425" s="227" t="s">
        <v>148</v>
      </c>
      <c r="B2425" s="227" t="s">
        <v>62</v>
      </c>
      <c r="C2425" s="227" t="s">
        <v>101</v>
      </c>
      <c r="D2425" s="229">
        <v>210</v>
      </c>
      <c r="E2425" s="231">
        <v>8.1526121799999993E-3</v>
      </c>
      <c r="F2425" s="231">
        <v>9.0046272000000004E-4</v>
      </c>
      <c r="G2425" s="231">
        <v>2.2140650300000002E-3</v>
      </c>
      <c r="H2425" s="231">
        <v>5.03808399E-3</v>
      </c>
    </row>
    <row r="2426" spans="1:8">
      <c r="A2426" s="227" t="s">
        <v>148</v>
      </c>
      <c r="B2426" s="227" t="s">
        <v>57</v>
      </c>
      <c r="C2426" s="227" t="s">
        <v>102</v>
      </c>
      <c r="D2426" s="229">
        <v>1082</v>
      </c>
      <c r="E2426" s="231">
        <v>6.8252269699999998E-3</v>
      </c>
      <c r="F2426" s="231">
        <v>1.03412509E-3</v>
      </c>
      <c r="G2426" s="231">
        <v>8.9499016999999999E-4</v>
      </c>
      <c r="H2426" s="231">
        <v>4.8961112099999999E-3</v>
      </c>
    </row>
    <row r="2427" spans="1:8">
      <c r="A2427" s="227" t="s">
        <v>148</v>
      </c>
      <c r="B2427" s="227" t="s">
        <v>59</v>
      </c>
      <c r="C2427" s="227" t="s">
        <v>102</v>
      </c>
      <c r="D2427" s="229">
        <v>447</v>
      </c>
      <c r="E2427" s="231">
        <v>6.2030043600000001E-3</v>
      </c>
      <c r="F2427" s="231">
        <v>8.8400526000000004E-4</v>
      </c>
      <c r="G2427" s="231">
        <v>8.0272780999999995E-4</v>
      </c>
      <c r="H2427" s="231">
        <v>4.5162707999999996E-3</v>
      </c>
    </row>
    <row r="2428" spans="1:8">
      <c r="A2428" s="227" t="s">
        <v>148</v>
      </c>
      <c r="B2428" s="227" t="s">
        <v>60</v>
      </c>
      <c r="C2428" s="227" t="s">
        <v>102</v>
      </c>
      <c r="D2428" s="229">
        <v>244</v>
      </c>
      <c r="E2428" s="231">
        <v>6.4809594499999996E-3</v>
      </c>
      <c r="F2428" s="231">
        <v>1.07354256E-3</v>
      </c>
      <c r="G2428" s="231">
        <v>8.5021984000000004E-4</v>
      </c>
      <c r="H2428" s="231">
        <v>4.5571965399999999E-3</v>
      </c>
    </row>
    <row r="2429" spans="1:8">
      <c r="A2429" s="227" t="s">
        <v>148</v>
      </c>
      <c r="B2429" s="227" t="s">
        <v>61</v>
      </c>
      <c r="C2429" s="227" t="s">
        <v>102</v>
      </c>
      <c r="D2429" s="229">
        <v>115</v>
      </c>
      <c r="E2429" s="231">
        <v>8.4979868899999998E-3</v>
      </c>
      <c r="F2429" s="231">
        <v>1.2513081299999999E-3</v>
      </c>
      <c r="G2429" s="231">
        <v>1.2026970200000001E-3</v>
      </c>
      <c r="H2429" s="231">
        <v>6.0439812200000003E-3</v>
      </c>
    </row>
    <row r="2430" spans="1:8">
      <c r="A2430" s="227" t="s">
        <v>148</v>
      </c>
      <c r="B2430" s="227" t="s">
        <v>62</v>
      </c>
      <c r="C2430" s="227" t="s">
        <v>102</v>
      </c>
      <c r="D2430" s="229">
        <v>276</v>
      </c>
      <c r="E2430" s="231">
        <v>7.4403261899999998E-3</v>
      </c>
      <c r="F2430" s="231">
        <v>1.1519136899999999E-3</v>
      </c>
      <c r="G2430" s="231">
        <v>9.5578345000000002E-4</v>
      </c>
      <c r="H2430" s="231">
        <v>5.3326285800000001E-3</v>
      </c>
    </row>
    <row r="2431" spans="1:8">
      <c r="A2431" s="227" t="s">
        <v>148</v>
      </c>
      <c r="B2431" s="227" t="s">
        <v>57</v>
      </c>
      <c r="C2431" s="227" t="s">
        <v>103</v>
      </c>
      <c r="D2431" s="229">
        <v>1690</v>
      </c>
      <c r="E2431" s="231">
        <v>4.5049101900000001E-3</v>
      </c>
      <c r="F2431" s="231">
        <v>7.1579803000000001E-4</v>
      </c>
      <c r="G2431" s="231">
        <v>4.7261234999999998E-4</v>
      </c>
      <c r="H2431" s="231">
        <v>3.3164993200000001E-3</v>
      </c>
    </row>
    <row r="2432" spans="1:8">
      <c r="A2432" s="227" t="s">
        <v>148</v>
      </c>
      <c r="B2432" s="227" t="s">
        <v>59</v>
      </c>
      <c r="C2432" s="227" t="s">
        <v>103</v>
      </c>
      <c r="D2432" s="229">
        <v>633</v>
      </c>
      <c r="E2432" s="231">
        <v>4.14541988E-3</v>
      </c>
      <c r="F2432" s="231">
        <v>6.3750633999999997E-4</v>
      </c>
      <c r="G2432" s="231">
        <v>4.2803938000000001E-4</v>
      </c>
      <c r="H2432" s="231">
        <v>3.0798736799999998E-3</v>
      </c>
    </row>
    <row r="2433" spans="1:8">
      <c r="A2433" s="227" t="s">
        <v>148</v>
      </c>
      <c r="B2433" s="227" t="s">
        <v>60</v>
      </c>
      <c r="C2433" s="227" t="s">
        <v>103</v>
      </c>
      <c r="D2433" s="229">
        <v>305</v>
      </c>
      <c r="E2433" s="231">
        <v>4.6278837999999996E-3</v>
      </c>
      <c r="F2433" s="231">
        <v>8.2578147999999997E-4</v>
      </c>
      <c r="G2433" s="231">
        <v>4.5499367999999999E-4</v>
      </c>
      <c r="H2433" s="231">
        <v>3.34710814E-3</v>
      </c>
    </row>
    <row r="2434" spans="1:8">
      <c r="A2434" s="227" t="s">
        <v>148</v>
      </c>
      <c r="B2434" s="227" t="s">
        <v>61</v>
      </c>
      <c r="C2434" s="227" t="s">
        <v>103</v>
      </c>
      <c r="D2434" s="229">
        <v>106</v>
      </c>
      <c r="E2434" s="231">
        <v>6.2660505799999999E-3</v>
      </c>
      <c r="F2434" s="231">
        <v>1.19245696E-3</v>
      </c>
      <c r="G2434" s="231">
        <v>5.87657E-4</v>
      </c>
      <c r="H2434" s="231">
        <v>4.4859361800000004E-3</v>
      </c>
    </row>
    <row r="2435" spans="1:8">
      <c r="A2435" s="227" t="s">
        <v>148</v>
      </c>
      <c r="B2435" s="227" t="s">
        <v>62</v>
      </c>
      <c r="C2435" s="227" t="s">
        <v>103</v>
      </c>
      <c r="D2435" s="229">
        <v>646</v>
      </c>
      <c r="E2435" s="231">
        <v>4.5101261799999999E-3</v>
      </c>
      <c r="F2435" s="231">
        <v>6.6237364E-4</v>
      </c>
      <c r="G2435" s="231">
        <v>5.0572946000000001E-4</v>
      </c>
      <c r="H2435" s="231">
        <v>3.3420225999999998E-3</v>
      </c>
    </row>
    <row r="2436" spans="1:8">
      <c r="A2436" s="227" t="s">
        <v>148</v>
      </c>
      <c r="B2436" s="227" t="s">
        <v>57</v>
      </c>
      <c r="C2436" s="227" t="s">
        <v>104</v>
      </c>
      <c r="D2436" s="229">
        <v>509</v>
      </c>
      <c r="E2436" s="231">
        <v>6.8713160700000003E-3</v>
      </c>
      <c r="F2436" s="231">
        <v>7.0194802000000001E-4</v>
      </c>
      <c r="G2436" s="231">
        <v>1.33763527E-3</v>
      </c>
      <c r="H2436" s="231">
        <v>4.8317322799999998E-3</v>
      </c>
    </row>
    <row r="2437" spans="1:8">
      <c r="A2437" s="227" t="s">
        <v>148</v>
      </c>
      <c r="B2437" s="227" t="s">
        <v>59</v>
      </c>
      <c r="C2437" s="227" t="s">
        <v>104</v>
      </c>
      <c r="D2437" s="229">
        <v>140</v>
      </c>
      <c r="E2437" s="231">
        <v>5.6914680299999998E-3</v>
      </c>
      <c r="F2437" s="231">
        <v>5.8349841999999995E-4</v>
      </c>
      <c r="G2437" s="231">
        <v>1.15542301E-3</v>
      </c>
      <c r="H2437" s="231">
        <v>3.95254609E-3</v>
      </c>
    </row>
    <row r="2438" spans="1:8">
      <c r="A2438" s="227" t="s">
        <v>148</v>
      </c>
      <c r="B2438" s="227" t="s">
        <v>60</v>
      </c>
      <c r="C2438" s="227" t="s">
        <v>104</v>
      </c>
      <c r="D2438" s="229">
        <v>89</v>
      </c>
      <c r="E2438" s="231">
        <v>6.6060651E-3</v>
      </c>
      <c r="F2438" s="231">
        <v>7.1161024000000002E-4</v>
      </c>
      <c r="G2438" s="231">
        <v>1.23660505E-3</v>
      </c>
      <c r="H2438" s="231">
        <v>4.6578493E-3</v>
      </c>
    </row>
    <row r="2439" spans="1:8">
      <c r="A2439" s="227" t="s">
        <v>148</v>
      </c>
      <c r="B2439" s="227" t="s">
        <v>61</v>
      </c>
      <c r="C2439" s="227" t="s">
        <v>104</v>
      </c>
      <c r="D2439" s="229">
        <v>96</v>
      </c>
      <c r="E2439" s="231">
        <v>7.2734613599999996E-3</v>
      </c>
      <c r="F2439" s="231">
        <v>7.6979622999999995E-4</v>
      </c>
      <c r="G2439" s="231">
        <v>1.5147566999999999E-3</v>
      </c>
      <c r="H2439" s="231">
        <v>4.9889079299999996E-3</v>
      </c>
    </row>
    <row r="2440" spans="1:8">
      <c r="A2440" s="227" t="s">
        <v>148</v>
      </c>
      <c r="B2440" s="227" t="s">
        <v>62</v>
      </c>
      <c r="C2440" s="227" t="s">
        <v>104</v>
      </c>
      <c r="D2440" s="229">
        <v>184</v>
      </c>
      <c r="E2440" s="231">
        <v>7.68751234E-3</v>
      </c>
      <c r="F2440" s="231">
        <v>7.5200007E-4</v>
      </c>
      <c r="G2440" s="231">
        <v>1.4327317400000001E-3</v>
      </c>
      <c r="H2440" s="231">
        <v>5.5027800500000003E-3</v>
      </c>
    </row>
    <row r="2441" spans="1:8">
      <c r="A2441" s="227" t="s">
        <v>148</v>
      </c>
      <c r="B2441" s="227" t="s">
        <v>57</v>
      </c>
      <c r="C2441" s="227" t="s">
        <v>105</v>
      </c>
      <c r="D2441" s="229">
        <v>3398</v>
      </c>
      <c r="E2441" s="231">
        <v>4.4480206600000004E-3</v>
      </c>
      <c r="F2441" s="231">
        <v>8.7081769000000003E-4</v>
      </c>
      <c r="G2441" s="231">
        <v>6.2376331999999997E-4</v>
      </c>
      <c r="H2441" s="231">
        <v>2.9534391499999998E-3</v>
      </c>
    </row>
    <row r="2442" spans="1:8">
      <c r="A2442" s="227" t="s">
        <v>148</v>
      </c>
      <c r="B2442" s="227" t="s">
        <v>59</v>
      </c>
      <c r="C2442" s="227" t="s">
        <v>105</v>
      </c>
      <c r="D2442" s="229">
        <v>1767</v>
      </c>
      <c r="E2442" s="231">
        <v>4.2783984899999999E-3</v>
      </c>
      <c r="F2442" s="231">
        <v>8.2621965E-4</v>
      </c>
      <c r="G2442" s="231">
        <v>5.8738892999999996E-4</v>
      </c>
      <c r="H2442" s="231">
        <v>2.86478942E-3</v>
      </c>
    </row>
    <row r="2443" spans="1:8">
      <c r="A2443" s="227" t="s">
        <v>148</v>
      </c>
      <c r="B2443" s="227" t="s">
        <v>60</v>
      </c>
      <c r="C2443" s="227" t="s">
        <v>105</v>
      </c>
      <c r="D2443" s="229">
        <v>702</v>
      </c>
      <c r="E2443" s="231">
        <v>4.4864702899999999E-3</v>
      </c>
      <c r="F2443" s="231">
        <v>9.8018532999999994E-4</v>
      </c>
      <c r="G2443" s="231">
        <v>5.9050835999999998E-4</v>
      </c>
      <c r="H2443" s="231">
        <v>2.9157761200000001E-3</v>
      </c>
    </row>
    <row r="2444" spans="1:8">
      <c r="A2444" s="227" t="s">
        <v>148</v>
      </c>
      <c r="B2444" s="227" t="s">
        <v>61</v>
      </c>
      <c r="C2444" s="227" t="s">
        <v>105</v>
      </c>
      <c r="D2444" s="229">
        <v>109</v>
      </c>
      <c r="E2444" s="231">
        <v>5.1420741600000002E-3</v>
      </c>
      <c r="F2444" s="231">
        <v>9.9781233999999999E-4</v>
      </c>
      <c r="G2444" s="231">
        <v>6.7182696999999996E-4</v>
      </c>
      <c r="H2444" s="231">
        <v>3.4724343399999999E-3</v>
      </c>
    </row>
    <row r="2445" spans="1:8">
      <c r="A2445" s="227" t="s">
        <v>148</v>
      </c>
      <c r="B2445" s="227" t="s">
        <v>62</v>
      </c>
      <c r="C2445" s="227" t="s">
        <v>105</v>
      </c>
      <c r="D2445" s="229">
        <v>820</v>
      </c>
      <c r="E2445" s="231">
        <v>4.6883607600000004E-3</v>
      </c>
      <c r="F2445" s="231">
        <v>8.5641066000000001E-4</v>
      </c>
      <c r="G2445" s="231">
        <v>7.2422625999999995E-4</v>
      </c>
      <c r="H2445" s="231">
        <v>3.1077233300000002E-3</v>
      </c>
    </row>
    <row r="2446" spans="1:8">
      <c r="A2446" s="227" t="s">
        <v>148</v>
      </c>
      <c r="B2446" s="227" t="s">
        <v>57</v>
      </c>
      <c r="C2446" s="227" t="s">
        <v>106</v>
      </c>
      <c r="D2446" s="229">
        <v>827</v>
      </c>
      <c r="E2446" s="231">
        <v>6.76920964E-3</v>
      </c>
      <c r="F2446" s="231">
        <v>1.0430939299999999E-3</v>
      </c>
      <c r="G2446" s="231">
        <v>1.38817489E-3</v>
      </c>
      <c r="H2446" s="231">
        <v>4.3379403299999997E-3</v>
      </c>
    </row>
    <row r="2447" spans="1:8">
      <c r="A2447" s="227" t="s">
        <v>148</v>
      </c>
      <c r="B2447" s="227" t="s">
        <v>59</v>
      </c>
      <c r="C2447" s="227" t="s">
        <v>106</v>
      </c>
      <c r="D2447" s="229">
        <v>344</v>
      </c>
      <c r="E2447" s="231">
        <v>5.9024074500000001E-3</v>
      </c>
      <c r="F2447" s="231">
        <v>8.5540457000000004E-4</v>
      </c>
      <c r="G2447" s="231">
        <v>1.2797087999999999E-3</v>
      </c>
      <c r="H2447" s="231">
        <v>3.76729358E-3</v>
      </c>
    </row>
    <row r="2448" spans="1:8">
      <c r="A2448" s="227" t="s">
        <v>148</v>
      </c>
      <c r="B2448" s="227" t="s">
        <v>60</v>
      </c>
      <c r="C2448" s="227" t="s">
        <v>106</v>
      </c>
      <c r="D2448" s="229">
        <v>132</v>
      </c>
      <c r="E2448" s="231">
        <v>6.3773145699999997E-3</v>
      </c>
      <c r="F2448" s="231">
        <v>9.1321174999999997E-4</v>
      </c>
      <c r="G2448" s="231">
        <v>1.3033106300000001E-3</v>
      </c>
      <c r="H2448" s="231">
        <v>4.1607916900000003E-3</v>
      </c>
    </row>
    <row r="2449" spans="1:8">
      <c r="A2449" s="227" t="s">
        <v>148</v>
      </c>
      <c r="B2449" s="227" t="s">
        <v>61</v>
      </c>
      <c r="C2449" s="227" t="s">
        <v>106</v>
      </c>
      <c r="D2449" s="229">
        <v>182</v>
      </c>
      <c r="E2449" s="231">
        <v>7.9775256900000008E-3</v>
      </c>
      <c r="F2449" s="231">
        <v>1.3941669200000001E-3</v>
      </c>
      <c r="G2449" s="231">
        <v>1.55353304E-3</v>
      </c>
      <c r="H2449" s="231">
        <v>5.0298252599999997E-3</v>
      </c>
    </row>
    <row r="2450" spans="1:8">
      <c r="A2450" s="227" t="s">
        <v>148</v>
      </c>
      <c r="B2450" s="227" t="s">
        <v>62</v>
      </c>
      <c r="C2450" s="227" t="s">
        <v>106</v>
      </c>
      <c r="D2450" s="229">
        <v>169</v>
      </c>
      <c r="E2450" s="231">
        <v>7.5384201999999997E-3</v>
      </c>
      <c r="F2450" s="231">
        <v>1.14850401E-3</v>
      </c>
      <c r="G2450" s="231">
        <v>1.49716445E-3</v>
      </c>
      <c r="H2450" s="231">
        <v>4.8927512499999997E-3</v>
      </c>
    </row>
    <row r="2451" spans="1:8">
      <c r="A2451" s="227" t="s">
        <v>148</v>
      </c>
      <c r="B2451" s="227" t="s">
        <v>57</v>
      </c>
      <c r="C2451" s="227" t="s">
        <v>107</v>
      </c>
      <c r="D2451" s="229">
        <v>2817</v>
      </c>
      <c r="E2451" s="231">
        <v>5.7928217799999996E-3</v>
      </c>
      <c r="F2451" s="231">
        <v>9.941868400000001E-4</v>
      </c>
      <c r="G2451" s="231">
        <v>1.03342036E-3</v>
      </c>
      <c r="H2451" s="231">
        <v>3.7652140999999998E-3</v>
      </c>
    </row>
    <row r="2452" spans="1:8">
      <c r="A2452" s="227" t="s">
        <v>148</v>
      </c>
      <c r="B2452" s="227" t="s">
        <v>59</v>
      </c>
      <c r="C2452" s="227" t="s">
        <v>107</v>
      </c>
      <c r="D2452" s="229">
        <v>1083</v>
      </c>
      <c r="E2452" s="231">
        <v>5.2117636400000004E-3</v>
      </c>
      <c r="F2452" s="231">
        <v>9.3808754E-4</v>
      </c>
      <c r="G2452" s="231">
        <v>8.7034234000000002E-4</v>
      </c>
      <c r="H2452" s="231">
        <v>3.4033332699999999E-3</v>
      </c>
    </row>
    <row r="2453" spans="1:8">
      <c r="A2453" s="227" t="s">
        <v>148</v>
      </c>
      <c r="B2453" s="227" t="s">
        <v>60</v>
      </c>
      <c r="C2453" s="227" t="s">
        <v>107</v>
      </c>
      <c r="D2453" s="229">
        <v>560</v>
      </c>
      <c r="E2453" s="231">
        <v>5.7231313799999996E-3</v>
      </c>
      <c r="F2453" s="231">
        <v>1.0087836500000001E-3</v>
      </c>
      <c r="G2453" s="231">
        <v>1.01324794E-3</v>
      </c>
      <c r="H2453" s="231">
        <v>3.7010992999999999E-3</v>
      </c>
    </row>
    <row r="2454" spans="1:8">
      <c r="A2454" s="227" t="s">
        <v>148</v>
      </c>
      <c r="B2454" s="227" t="s">
        <v>61</v>
      </c>
      <c r="C2454" s="227" t="s">
        <v>107</v>
      </c>
      <c r="D2454" s="229">
        <v>211</v>
      </c>
      <c r="E2454" s="231">
        <v>7.6231457300000001E-3</v>
      </c>
      <c r="F2454" s="231">
        <v>1.36464344E-3</v>
      </c>
      <c r="G2454" s="231">
        <v>1.2099567499999999E-3</v>
      </c>
      <c r="H2454" s="231">
        <v>5.0485450600000004E-3</v>
      </c>
    </row>
    <row r="2455" spans="1:8">
      <c r="A2455" s="227" t="s">
        <v>148</v>
      </c>
      <c r="B2455" s="227" t="s">
        <v>62</v>
      </c>
      <c r="C2455" s="227" t="s">
        <v>107</v>
      </c>
      <c r="D2455" s="229">
        <v>963</v>
      </c>
      <c r="E2455" s="231">
        <v>6.0857753100000004E-3</v>
      </c>
      <c r="F2455" s="231">
        <v>9.6761879000000005E-4</v>
      </c>
      <c r="G2455" s="231">
        <v>1.1898698700000001E-3</v>
      </c>
      <c r="H2455" s="231">
        <v>3.9282861699999998E-3</v>
      </c>
    </row>
    <row r="2456" spans="1:8">
      <c r="A2456" s="227" t="s">
        <v>149</v>
      </c>
      <c r="B2456" s="227" t="s">
        <v>57</v>
      </c>
      <c r="C2456" s="227" t="s">
        <v>58</v>
      </c>
      <c r="D2456" s="229">
        <v>56635</v>
      </c>
      <c r="E2456" s="231">
        <v>6.0496177599999998E-3</v>
      </c>
      <c r="F2456" s="231">
        <v>9.3445127999999995E-4</v>
      </c>
      <c r="G2456" s="231">
        <v>1.10549662E-3</v>
      </c>
      <c r="H2456" s="231">
        <v>4.0095659700000001E-3</v>
      </c>
    </row>
    <row r="2457" spans="1:8">
      <c r="A2457" s="227" t="s">
        <v>149</v>
      </c>
      <c r="B2457" s="227" t="s">
        <v>59</v>
      </c>
      <c r="C2457" s="227" t="s">
        <v>58</v>
      </c>
      <c r="D2457" s="229">
        <v>26171</v>
      </c>
      <c r="E2457" s="231">
        <v>5.3783668599999999E-3</v>
      </c>
      <c r="F2457" s="231">
        <v>8.4143331E-4</v>
      </c>
      <c r="G2457" s="231">
        <v>9.6090396999999996E-4</v>
      </c>
      <c r="H2457" s="231">
        <v>3.5759388799999998E-3</v>
      </c>
    </row>
    <row r="2458" spans="1:8">
      <c r="A2458" s="227" t="s">
        <v>149</v>
      </c>
      <c r="B2458" s="227" t="s">
        <v>60</v>
      </c>
      <c r="C2458" s="227" t="s">
        <v>58</v>
      </c>
      <c r="D2458" s="229">
        <v>11735</v>
      </c>
      <c r="E2458" s="231">
        <v>6.0812392099999996E-3</v>
      </c>
      <c r="F2458" s="231">
        <v>9.6912997000000002E-4</v>
      </c>
      <c r="G2458" s="231">
        <v>1.0942246599999999E-3</v>
      </c>
      <c r="H2458" s="231">
        <v>4.0177371399999998E-3</v>
      </c>
    </row>
    <row r="2459" spans="1:8">
      <c r="A2459" s="227" t="s">
        <v>149</v>
      </c>
      <c r="B2459" s="227" t="s">
        <v>61</v>
      </c>
      <c r="C2459" s="227" t="s">
        <v>58</v>
      </c>
      <c r="D2459" s="229">
        <v>4536</v>
      </c>
      <c r="E2459" s="231">
        <v>7.7674027200000002E-3</v>
      </c>
      <c r="F2459" s="231">
        <v>1.27717433E-3</v>
      </c>
      <c r="G2459" s="231">
        <v>1.4246544800000001E-3</v>
      </c>
      <c r="H2459" s="231">
        <v>5.0655147299999998E-3</v>
      </c>
    </row>
    <row r="2460" spans="1:8">
      <c r="A2460" s="227" t="s">
        <v>149</v>
      </c>
      <c r="B2460" s="227" t="s">
        <v>62</v>
      </c>
      <c r="C2460" s="227" t="s">
        <v>58</v>
      </c>
      <c r="D2460" s="229">
        <v>14193</v>
      </c>
      <c r="E2460" s="231">
        <v>6.7122230800000003E-3</v>
      </c>
      <c r="F2460" s="231">
        <v>9.6776540000000002E-4</v>
      </c>
      <c r="G2460" s="231">
        <v>1.2794352399999999E-3</v>
      </c>
      <c r="H2460" s="231">
        <v>4.4649159600000004E-3</v>
      </c>
    </row>
    <row r="2461" spans="1:8">
      <c r="A2461" s="227" t="s">
        <v>149</v>
      </c>
      <c r="B2461" s="227" t="s">
        <v>57</v>
      </c>
      <c r="C2461" s="227" t="s">
        <v>63</v>
      </c>
      <c r="D2461" s="229">
        <v>1119</v>
      </c>
      <c r="E2461" s="231">
        <v>6.2473829199999999E-3</v>
      </c>
      <c r="F2461" s="231">
        <v>1.28831108E-3</v>
      </c>
      <c r="G2461" s="231">
        <v>9.9650787999999994E-4</v>
      </c>
      <c r="H2461" s="231">
        <v>3.9625634700000004E-3</v>
      </c>
    </row>
    <row r="2462" spans="1:8">
      <c r="A2462" s="227" t="s">
        <v>149</v>
      </c>
      <c r="B2462" s="227" t="s">
        <v>59</v>
      </c>
      <c r="C2462" s="227" t="s">
        <v>63</v>
      </c>
      <c r="D2462" s="229">
        <v>496</v>
      </c>
      <c r="E2462" s="231">
        <v>5.68048997E-3</v>
      </c>
      <c r="F2462" s="231">
        <v>1.11722459E-3</v>
      </c>
      <c r="G2462" s="231">
        <v>9.1799185000000002E-4</v>
      </c>
      <c r="H2462" s="231">
        <v>3.6452730599999998E-3</v>
      </c>
    </row>
    <row r="2463" spans="1:8">
      <c r="A2463" s="227" t="s">
        <v>149</v>
      </c>
      <c r="B2463" s="227" t="s">
        <v>60</v>
      </c>
      <c r="C2463" s="227" t="s">
        <v>63</v>
      </c>
      <c r="D2463" s="229">
        <v>209</v>
      </c>
      <c r="E2463" s="231">
        <v>5.9162898699999999E-3</v>
      </c>
      <c r="F2463" s="231">
        <v>1.32752945E-3</v>
      </c>
      <c r="G2463" s="231">
        <v>8.3909244000000003E-4</v>
      </c>
      <c r="H2463" s="231">
        <v>3.7496674900000001E-3</v>
      </c>
    </row>
    <row r="2464" spans="1:8">
      <c r="A2464" s="227" t="s">
        <v>149</v>
      </c>
      <c r="B2464" s="227" t="s">
        <v>61</v>
      </c>
      <c r="C2464" s="227" t="s">
        <v>63</v>
      </c>
      <c r="D2464" s="229">
        <v>93</v>
      </c>
      <c r="E2464" s="231">
        <v>7.7496512800000004E-3</v>
      </c>
      <c r="F2464" s="231">
        <v>1.85172712E-3</v>
      </c>
      <c r="G2464" s="231">
        <v>1.21988228E-3</v>
      </c>
      <c r="H2464" s="231">
        <v>4.6780413600000003E-3</v>
      </c>
    </row>
    <row r="2465" spans="1:8">
      <c r="A2465" s="227" t="s">
        <v>149</v>
      </c>
      <c r="B2465" s="227" t="s">
        <v>62</v>
      </c>
      <c r="C2465" s="227" t="s">
        <v>63</v>
      </c>
      <c r="D2465" s="229">
        <v>321</v>
      </c>
      <c r="E2465" s="231">
        <v>6.90366452E-3</v>
      </c>
      <c r="F2465" s="231">
        <v>1.3639016299999999E-3</v>
      </c>
      <c r="G2465" s="231">
        <v>1.1556043399999999E-3</v>
      </c>
      <c r="H2465" s="231">
        <v>4.3841580599999997E-3</v>
      </c>
    </row>
    <row r="2466" spans="1:8">
      <c r="A2466" s="227" t="s">
        <v>149</v>
      </c>
      <c r="B2466" s="227" t="s">
        <v>57</v>
      </c>
      <c r="C2466" s="227" t="s">
        <v>64</v>
      </c>
      <c r="D2466" s="229">
        <v>637</v>
      </c>
      <c r="E2466" s="231">
        <v>6.76541854E-3</v>
      </c>
      <c r="F2466" s="231">
        <v>1.13867424E-3</v>
      </c>
      <c r="G2466" s="231">
        <v>1.6359415399999999E-3</v>
      </c>
      <c r="H2466" s="231">
        <v>3.9908022699999997E-3</v>
      </c>
    </row>
    <row r="2467" spans="1:8">
      <c r="A2467" s="227" t="s">
        <v>149</v>
      </c>
      <c r="B2467" s="227" t="s">
        <v>59</v>
      </c>
      <c r="C2467" s="227" t="s">
        <v>64</v>
      </c>
      <c r="D2467" s="229">
        <v>283</v>
      </c>
      <c r="E2467" s="231">
        <v>6.2508994999999996E-3</v>
      </c>
      <c r="F2467" s="231">
        <v>9.8326440000000011E-4</v>
      </c>
      <c r="G2467" s="231">
        <v>1.43121788E-3</v>
      </c>
      <c r="H2467" s="231">
        <v>3.8364167899999999E-3</v>
      </c>
    </row>
    <row r="2468" spans="1:8">
      <c r="A2468" s="227" t="s">
        <v>149</v>
      </c>
      <c r="B2468" s="227" t="s">
        <v>60</v>
      </c>
      <c r="C2468" s="227" t="s">
        <v>64</v>
      </c>
      <c r="D2468" s="229">
        <v>143</v>
      </c>
      <c r="E2468" s="231">
        <v>6.6338057899999999E-3</v>
      </c>
      <c r="F2468" s="231">
        <v>1.3161257400000001E-3</v>
      </c>
      <c r="G2468" s="231">
        <v>1.6508835899999999E-3</v>
      </c>
      <c r="H2468" s="231">
        <v>3.6667959199999998E-3</v>
      </c>
    </row>
    <row r="2469" spans="1:8">
      <c r="A2469" s="227" t="s">
        <v>149</v>
      </c>
      <c r="B2469" s="227" t="s">
        <v>61</v>
      </c>
      <c r="C2469" s="227" t="s">
        <v>64</v>
      </c>
      <c r="D2469" s="229">
        <v>58</v>
      </c>
      <c r="E2469" s="231">
        <v>8.9487545399999993E-3</v>
      </c>
      <c r="F2469" s="231">
        <v>1.55970597E-3</v>
      </c>
      <c r="G2469" s="231">
        <v>2.4784480400000001E-3</v>
      </c>
      <c r="H2469" s="231">
        <v>4.9105999900000002E-3</v>
      </c>
    </row>
    <row r="2470" spans="1:8">
      <c r="A2470" s="227" t="s">
        <v>149</v>
      </c>
      <c r="B2470" s="227" t="s">
        <v>62</v>
      </c>
      <c r="C2470" s="227" t="s">
        <v>64</v>
      </c>
      <c r="D2470" s="229">
        <v>153</v>
      </c>
      <c r="E2470" s="231">
        <v>7.0124513599999997E-3</v>
      </c>
      <c r="F2470" s="231">
        <v>1.10067151E-3</v>
      </c>
      <c r="G2470" s="231">
        <v>1.6812664E-3</v>
      </c>
      <c r="H2470" s="231">
        <v>4.2305129300000003E-3</v>
      </c>
    </row>
    <row r="2471" spans="1:8">
      <c r="A2471" s="227" t="s">
        <v>149</v>
      </c>
      <c r="B2471" s="227" t="s">
        <v>57</v>
      </c>
      <c r="C2471" s="227" t="s">
        <v>65</v>
      </c>
      <c r="D2471" s="229">
        <v>727</v>
      </c>
      <c r="E2471" s="231">
        <v>5.40330927E-3</v>
      </c>
      <c r="F2471" s="231">
        <v>8.2699680000000004E-4</v>
      </c>
      <c r="G2471" s="231">
        <v>5.2135847000000005E-4</v>
      </c>
      <c r="H2471" s="231">
        <v>4.0549535299999996E-3</v>
      </c>
    </row>
    <row r="2472" spans="1:8">
      <c r="A2472" s="227" t="s">
        <v>149</v>
      </c>
      <c r="B2472" s="227" t="s">
        <v>59</v>
      </c>
      <c r="C2472" s="227" t="s">
        <v>65</v>
      </c>
      <c r="D2472" s="229">
        <v>356</v>
      </c>
      <c r="E2472" s="231">
        <v>4.9992519900000001E-3</v>
      </c>
      <c r="F2472" s="231">
        <v>6.6472872999999997E-4</v>
      </c>
      <c r="G2472" s="231">
        <v>4.6546612E-4</v>
      </c>
      <c r="H2472" s="231">
        <v>3.86905667E-3</v>
      </c>
    </row>
    <row r="2473" spans="1:8">
      <c r="A2473" s="227" t="s">
        <v>149</v>
      </c>
      <c r="B2473" s="227" t="s">
        <v>60</v>
      </c>
      <c r="C2473" s="227" t="s">
        <v>65</v>
      </c>
      <c r="D2473" s="229">
        <v>159</v>
      </c>
      <c r="E2473" s="231">
        <v>5.3622173100000003E-3</v>
      </c>
      <c r="F2473" s="231">
        <v>1.0653241100000001E-3</v>
      </c>
      <c r="G2473" s="231">
        <v>5.6429045999999996E-4</v>
      </c>
      <c r="H2473" s="231">
        <v>3.73260227E-3</v>
      </c>
    </row>
    <row r="2474" spans="1:8">
      <c r="A2474" s="227" t="s">
        <v>149</v>
      </c>
      <c r="B2474" s="227" t="s">
        <v>61</v>
      </c>
      <c r="C2474" s="227" t="s">
        <v>65</v>
      </c>
      <c r="D2474" s="229">
        <v>23</v>
      </c>
      <c r="E2474" s="231">
        <v>7.8582928599999994E-3</v>
      </c>
      <c r="F2474" s="231">
        <v>1.7446656299999999E-3</v>
      </c>
      <c r="G2474" s="231">
        <v>5.8625173999999995E-4</v>
      </c>
      <c r="H2474" s="231">
        <v>5.5273749600000003E-3</v>
      </c>
    </row>
    <row r="2475" spans="1:8">
      <c r="A2475" s="227" t="s">
        <v>149</v>
      </c>
      <c r="B2475" s="227" t="s">
        <v>62</v>
      </c>
      <c r="C2475" s="227" t="s">
        <v>65</v>
      </c>
      <c r="D2475" s="229">
        <v>189</v>
      </c>
      <c r="E2475" s="231">
        <v>5.90020553E-3</v>
      </c>
      <c r="F2475" s="231">
        <v>8.2047301000000002E-4</v>
      </c>
      <c r="G2475" s="231">
        <v>5.8262272000000003E-4</v>
      </c>
      <c r="H2475" s="231">
        <v>4.4971093099999996E-3</v>
      </c>
    </row>
    <row r="2476" spans="1:8">
      <c r="A2476" s="227" t="s">
        <v>149</v>
      </c>
      <c r="B2476" s="227" t="s">
        <v>57</v>
      </c>
      <c r="C2476" s="227" t="s">
        <v>66</v>
      </c>
      <c r="D2476" s="229">
        <v>780</v>
      </c>
      <c r="E2476" s="231">
        <v>6.49623075E-3</v>
      </c>
      <c r="F2476" s="231">
        <v>7.8024074000000005E-4</v>
      </c>
      <c r="G2476" s="231">
        <v>1.03651745E-3</v>
      </c>
      <c r="H2476" s="231">
        <v>4.6794721000000001E-3</v>
      </c>
    </row>
    <row r="2477" spans="1:8">
      <c r="A2477" s="227" t="s">
        <v>149</v>
      </c>
      <c r="B2477" s="227" t="s">
        <v>59</v>
      </c>
      <c r="C2477" s="227" t="s">
        <v>66</v>
      </c>
      <c r="D2477" s="229">
        <v>302</v>
      </c>
      <c r="E2477" s="231">
        <v>5.9780090000000003E-3</v>
      </c>
      <c r="F2477" s="231">
        <v>6.5450980999999997E-4</v>
      </c>
      <c r="G2477" s="231">
        <v>9.2278304999999995E-4</v>
      </c>
      <c r="H2477" s="231">
        <v>4.4007156400000004E-3</v>
      </c>
    </row>
    <row r="2478" spans="1:8">
      <c r="A2478" s="227" t="s">
        <v>149</v>
      </c>
      <c r="B2478" s="227" t="s">
        <v>60</v>
      </c>
      <c r="C2478" s="227" t="s">
        <v>66</v>
      </c>
      <c r="D2478" s="229">
        <v>167</v>
      </c>
      <c r="E2478" s="231">
        <v>6.2773062499999997E-3</v>
      </c>
      <c r="F2478" s="231">
        <v>7.7872010000000003E-4</v>
      </c>
      <c r="G2478" s="231">
        <v>1.03258737E-3</v>
      </c>
      <c r="H2478" s="231">
        <v>4.4659983300000001E-3</v>
      </c>
    </row>
    <row r="2479" spans="1:8">
      <c r="A2479" s="227" t="s">
        <v>149</v>
      </c>
      <c r="B2479" s="227" t="s">
        <v>61</v>
      </c>
      <c r="C2479" s="227" t="s">
        <v>66</v>
      </c>
      <c r="D2479" s="229">
        <v>87</v>
      </c>
      <c r="E2479" s="231">
        <v>8.0554222800000002E-3</v>
      </c>
      <c r="F2479" s="231">
        <v>1.2200668200000001E-3</v>
      </c>
      <c r="G2479" s="231">
        <v>1.19066599E-3</v>
      </c>
      <c r="H2479" s="231">
        <v>5.6446889699999997E-3</v>
      </c>
    </row>
    <row r="2480" spans="1:8">
      <c r="A2480" s="227" t="s">
        <v>149</v>
      </c>
      <c r="B2480" s="227" t="s">
        <v>62</v>
      </c>
      <c r="C2480" s="227" t="s">
        <v>66</v>
      </c>
      <c r="D2480" s="229">
        <v>224</v>
      </c>
      <c r="E2480" s="231">
        <v>6.7525419099999998E-3</v>
      </c>
      <c r="F2480" s="231">
        <v>7.8006134999999998E-4</v>
      </c>
      <c r="G2480" s="231">
        <v>1.1329156099999999E-3</v>
      </c>
      <c r="H2480" s="231">
        <v>4.8395645099999999E-3</v>
      </c>
    </row>
    <row r="2481" spans="1:8">
      <c r="A2481" s="227" t="s">
        <v>149</v>
      </c>
      <c r="B2481" s="227" t="s">
        <v>57</v>
      </c>
      <c r="C2481" s="227" t="s">
        <v>67</v>
      </c>
      <c r="D2481" s="229">
        <v>757</v>
      </c>
      <c r="E2481" s="231">
        <v>7.28435809E-3</v>
      </c>
      <c r="F2481" s="231">
        <v>6.7507253000000003E-4</v>
      </c>
      <c r="G2481" s="231">
        <v>1.4823680300000001E-3</v>
      </c>
      <c r="H2481" s="231">
        <v>5.1269170499999997E-3</v>
      </c>
    </row>
    <row r="2482" spans="1:8">
      <c r="A2482" s="227" t="s">
        <v>149</v>
      </c>
      <c r="B2482" s="227" t="s">
        <v>59</v>
      </c>
      <c r="C2482" s="227" t="s">
        <v>67</v>
      </c>
      <c r="D2482" s="229">
        <v>253</v>
      </c>
      <c r="E2482" s="231">
        <v>6.3005048200000004E-3</v>
      </c>
      <c r="F2482" s="231">
        <v>5.9993022999999999E-4</v>
      </c>
      <c r="G2482" s="231">
        <v>1.33293966E-3</v>
      </c>
      <c r="H2482" s="231">
        <v>4.3676344500000004E-3</v>
      </c>
    </row>
    <row r="2483" spans="1:8">
      <c r="A2483" s="227" t="s">
        <v>149</v>
      </c>
      <c r="B2483" s="227" t="s">
        <v>60</v>
      </c>
      <c r="C2483" s="227" t="s">
        <v>67</v>
      </c>
      <c r="D2483" s="229">
        <v>189</v>
      </c>
      <c r="E2483" s="231">
        <v>6.8320103299999999E-3</v>
      </c>
      <c r="F2483" s="231">
        <v>6.5604765999999995E-4</v>
      </c>
      <c r="G2483" s="231">
        <v>1.3907870499999999E-3</v>
      </c>
      <c r="H2483" s="231">
        <v>4.7851751600000002E-3</v>
      </c>
    </row>
    <row r="2484" spans="1:8">
      <c r="A2484" s="227" t="s">
        <v>149</v>
      </c>
      <c r="B2484" s="227" t="s">
        <v>61</v>
      </c>
      <c r="C2484" s="227" t="s">
        <v>67</v>
      </c>
      <c r="D2484" s="229">
        <v>74</v>
      </c>
      <c r="E2484" s="231">
        <v>8.2315125100000004E-3</v>
      </c>
      <c r="F2484" s="231">
        <v>7.6029129E-4</v>
      </c>
      <c r="G2484" s="231">
        <v>1.83089319E-3</v>
      </c>
      <c r="H2484" s="231">
        <v>5.64032758E-3</v>
      </c>
    </row>
    <row r="2485" spans="1:8">
      <c r="A2485" s="227" t="s">
        <v>149</v>
      </c>
      <c r="B2485" s="227" t="s">
        <v>62</v>
      </c>
      <c r="C2485" s="227" t="s">
        <v>67</v>
      </c>
      <c r="D2485" s="229">
        <v>241</v>
      </c>
      <c r="E2485" s="231">
        <v>8.3811181700000001E-3</v>
      </c>
      <c r="F2485" s="231">
        <v>7.4270952000000002E-4</v>
      </c>
      <c r="G2485" s="231">
        <v>1.60404156E-3</v>
      </c>
      <c r="H2485" s="231">
        <v>6.0343665899999996E-3</v>
      </c>
    </row>
    <row r="2486" spans="1:8">
      <c r="A2486" s="227" t="s">
        <v>149</v>
      </c>
      <c r="B2486" s="227" t="s">
        <v>57</v>
      </c>
      <c r="C2486" s="227" t="s">
        <v>68</v>
      </c>
      <c r="D2486" s="229">
        <v>824</v>
      </c>
      <c r="E2486" s="231">
        <v>6.6806002599999999E-3</v>
      </c>
      <c r="F2486" s="231">
        <v>1.0255554300000001E-3</v>
      </c>
      <c r="G2486" s="231">
        <v>1.1826200999999999E-3</v>
      </c>
      <c r="H2486" s="231">
        <v>4.4724242399999999E-3</v>
      </c>
    </row>
    <row r="2487" spans="1:8">
      <c r="A2487" s="227" t="s">
        <v>149</v>
      </c>
      <c r="B2487" s="227" t="s">
        <v>59</v>
      </c>
      <c r="C2487" s="227" t="s">
        <v>68</v>
      </c>
      <c r="D2487" s="229">
        <v>328</v>
      </c>
      <c r="E2487" s="231">
        <v>6.1420574100000003E-3</v>
      </c>
      <c r="F2487" s="231">
        <v>8.0856175E-4</v>
      </c>
      <c r="G2487" s="231">
        <v>1.14283371E-3</v>
      </c>
      <c r="H2487" s="231">
        <v>4.19066144E-3</v>
      </c>
    </row>
    <row r="2488" spans="1:8">
      <c r="A2488" s="227" t="s">
        <v>149</v>
      </c>
      <c r="B2488" s="227" t="s">
        <v>60</v>
      </c>
      <c r="C2488" s="227" t="s">
        <v>68</v>
      </c>
      <c r="D2488" s="229">
        <v>198</v>
      </c>
      <c r="E2488" s="231">
        <v>6.9916173199999999E-3</v>
      </c>
      <c r="F2488" s="231">
        <v>1.0413741499999999E-3</v>
      </c>
      <c r="G2488" s="231">
        <v>1.1389353999999999E-3</v>
      </c>
      <c r="H2488" s="231">
        <v>4.8113072999999996E-3</v>
      </c>
    </row>
    <row r="2489" spans="1:8">
      <c r="A2489" s="227" t="s">
        <v>149</v>
      </c>
      <c r="B2489" s="227" t="s">
        <v>61</v>
      </c>
      <c r="C2489" s="227" t="s">
        <v>68</v>
      </c>
      <c r="D2489" s="229">
        <v>64</v>
      </c>
      <c r="E2489" s="231">
        <v>8.7172667999999998E-3</v>
      </c>
      <c r="F2489" s="231">
        <v>1.64098647E-3</v>
      </c>
      <c r="G2489" s="231">
        <v>1.3693574199999999E-3</v>
      </c>
      <c r="H2489" s="231">
        <v>5.7069224800000004E-3</v>
      </c>
    </row>
    <row r="2490" spans="1:8">
      <c r="A2490" s="227" t="s">
        <v>149</v>
      </c>
      <c r="B2490" s="227" t="s">
        <v>62</v>
      </c>
      <c r="C2490" s="227" t="s">
        <v>68</v>
      </c>
      <c r="D2490" s="229">
        <v>234</v>
      </c>
      <c r="E2490" s="231">
        <v>6.6152755499999999E-3</v>
      </c>
      <c r="F2490" s="231">
        <v>1.14800943E-3</v>
      </c>
      <c r="G2490" s="231">
        <v>1.22427959E-3</v>
      </c>
      <c r="H2490" s="231">
        <v>4.2429860700000004E-3</v>
      </c>
    </row>
    <row r="2491" spans="1:8">
      <c r="A2491" s="227" t="s">
        <v>149</v>
      </c>
      <c r="B2491" s="227" t="s">
        <v>57</v>
      </c>
      <c r="C2491" s="227" t="s">
        <v>69</v>
      </c>
      <c r="D2491" s="229">
        <v>656</v>
      </c>
      <c r="E2491" s="231">
        <v>4.4939339599999999E-3</v>
      </c>
      <c r="F2491" s="231">
        <v>8.3178047000000003E-4</v>
      </c>
      <c r="G2491" s="231">
        <v>5.3542418999999995E-4</v>
      </c>
      <c r="H2491" s="231">
        <v>3.1267288099999999E-3</v>
      </c>
    </row>
    <row r="2492" spans="1:8">
      <c r="A2492" s="227" t="s">
        <v>149</v>
      </c>
      <c r="B2492" s="227" t="s">
        <v>59</v>
      </c>
      <c r="C2492" s="227" t="s">
        <v>69</v>
      </c>
      <c r="D2492" s="229">
        <v>268</v>
      </c>
      <c r="E2492" s="231">
        <v>4.0781766000000004E-3</v>
      </c>
      <c r="F2492" s="231">
        <v>8.3350584999999997E-4</v>
      </c>
      <c r="G2492" s="231">
        <v>4.5458447999999999E-4</v>
      </c>
      <c r="H2492" s="231">
        <v>2.7900857699999998E-3</v>
      </c>
    </row>
    <row r="2493" spans="1:8">
      <c r="A2493" s="227" t="s">
        <v>149</v>
      </c>
      <c r="B2493" s="227" t="s">
        <v>60</v>
      </c>
      <c r="C2493" s="227" t="s">
        <v>69</v>
      </c>
      <c r="D2493" s="229">
        <v>179</v>
      </c>
      <c r="E2493" s="231">
        <v>4.5553354699999996E-3</v>
      </c>
      <c r="F2493" s="231">
        <v>8.8978093000000003E-4</v>
      </c>
      <c r="G2493" s="231">
        <v>5.0027133000000003E-4</v>
      </c>
      <c r="H2493" s="231">
        <v>3.1652827099999999E-3</v>
      </c>
    </row>
    <row r="2494" spans="1:8">
      <c r="A2494" s="227" t="s">
        <v>149</v>
      </c>
      <c r="B2494" s="227" t="s">
        <v>61</v>
      </c>
      <c r="C2494" s="227" t="s">
        <v>69</v>
      </c>
      <c r="D2494" s="229">
        <v>38</v>
      </c>
      <c r="E2494" s="231">
        <v>5.8869393200000003E-3</v>
      </c>
      <c r="F2494" s="231">
        <v>1.06329162E-3</v>
      </c>
      <c r="G2494" s="231">
        <v>6.4357917999999996E-4</v>
      </c>
      <c r="H2494" s="231">
        <v>4.1800679399999997E-3</v>
      </c>
    </row>
    <row r="2495" spans="1:8">
      <c r="A2495" s="227" t="s">
        <v>149</v>
      </c>
      <c r="B2495" s="227" t="s">
        <v>62</v>
      </c>
      <c r="C2495" s="227" t="s">
        <v>69</v>
      </c>
      <c r="D2495" s="229">
        <v>171</v>
      </c>
      <c r="E2495" s="231">
        <v>4.7716994599999998E-3</v>
      </c>
      <c r="F2495" s="231">
        <v>7.169155E-4</v>
      </c>
      <c r="G2495" s="231">
        <v>6.7488333000000002E-4</v>
      </c>
      <c r="H2495" s="231">
        <v>3.3799001500000002E-3</v>
      </c>
    </row>
    <row r="2496" spans="1:8">
      <c r="A2496" s="227" t="s">
        <v>149</v>
      </c>
      <c r="B2496" s="227" t="s">
        <v>57</v>
      </c>
      <c r="C2496" s="227" t="s">
        <v>70</v>
      </c>
      <c r="D2496" s="229">
        <v>602</v>
      </c>
      <c r="E2496" s="231">
        <v>8.5690058399999994E-3</v>
      </c>
      <c r="F2496" s="231">
        <v>1.2011079599999999E-3</v>
      </c>
      <c r="G2496" s="231">
        <v>1.9673231900000001E-3</v>
      </c>
      <c r="H2496" s="231">
        <v>5.4005742299999999E-3</v>
      </c>
    </row>
    <row r="2497" spans="1:8">
      <c r="A2497" s="227" t="s">
        <v>149</v>
      </c>
      <c r="B2497" s="227" t="s">
        <v>59</v>
      </c>
      <c r="C2497" s="227" t="s">
        <v>70</v>
      </c>
      <c r="D2497" s="229">
        <v>237</v>
      </c>
      <c r="E2497" s="231">
        <v>7.6142265700000003E-3</v>
      </c>
      <c r="F2497" s="231">
        <v>9.6201529999999998E-4</v>
      </c>
      <c r="G2497" s="231">
        <v>1.7242438100000001E-3</v>
      </c>
      <c r="H2497" s="231">
        <v>4.9279670000000001E-3</v>
      </c>
    </row>
    <row r="2498" spans="1:8">
      <c r="A2498" s="227" t="s">
        <v>149</v>
      </c>
      <c r="B2498" s="227" t="s">
        <v>60</v>
      </c>
      <c r="C2498" s="227" t="s">
        <v>70</v>
      </c>
      <c r="D2498" s="229">
        <v>123</v>
      </c>
      <c r="E2498" s="231">
        <v>8.2070533500000001E-3</v>
      </c>
      <c r="F2498" s="231">
        <v>1.2421896399999999E-3</v>
      </c>
      <c r="G2498" s="231">
        <v>1.78410093E-3</v>
      </c>
      <c r="H2498" s="231">
        <v>5.1807623399999997E-3</v>
      </c>
    </row>
    <row r="2499" spans="1:8">
      <c r="A2499" s="227" t="s">
        <v>149</v>
      </c>
      <c r="B2499" s="227" t="s">
        <v>61</v>
      </c>
      <c r="C2499" s="227" t="s">
        <v>70</v>
      </c>
      <c r="D2499" s="229">
        <v>77</v>
      </c>
      <c r="E2499" s="231">
        <v>1.0751563029999999E-2</v>
      </c>
      <c r="F2499" s="231">
        <v>1.72694183E-3</v>
      </c>
      <c r="G2499" s="231">
        <v>2.1984725599999999E-3</v>
      </c>
      <c r="H2499" s="231">
        <v>6.8261481200000002E-3</v>
      </c>
    </row>
    <row r="2500" spans="1:8">
      <c r="A2500" s="227" t="s">
        <v>149</v>
      </c>
      <c r="B2500" s="227" t="s">
        <v>62</v>
      </c>
      <c r="C2500" s="227" t="s">
        <v>70</v>
      </c>
      <c r="D2500" s="229">
        <v>165</v>
      </c>
      <c r="E2500" s="231">
        <v>9.1917084900000005E-3</v>
      </c>
      <c r="F2500" s="231">
        <v>1.26851832E-3</v>
      </c>
      <c r="G2500" s="231">
        <v>2.34518772E-3</v>
      </c>
      <c r="H2500" s="231">
        <v>5.5780020200000002E-3</v>
      </c>
    </row>
    <row r="2501" spans="1:8">
      <c r="A2501" s="227" t="s">
        <v>149</v>
      </c>
      <c r="B2501" s="227" t="s">
        <v>57</v>
      </c>
      <c r="C2501" s="227" t="s">
        <v>71</v>
      </c>
      <c r="D2501" s="229">
        <v>599</v>
      </c>
      <c r="E2501" s="231">
        <v>7.5294856399999999E-3</v>
      </c>
      <c r="F2501" s="231">
        <v>1.1286748700000001E-3</v>
      </c>
      <c r="G2501" s="231">
        <v>1.50161511E-3</v>
      </c>
      <c r="H2501" s="231">
        <v>4.8991951699999996E-3</v>
      </c>
    </row>
    <row r="2502" spans="1:8">
      <c r="A2502" s="227" t="s">
        <v>149</v>
      </c>
      <c r="B2502" s="227" t="s">
        <v>59</v>
      </c>
      <c r="C2502" s="227" t="s">
        <v>71</v>
      </c>
      <c r="D2502" s="229">
        <v>229</v>
      </c>
      <c r="E2502" s="231">
        <v>6.3466356999999996E-3</v>
      </c>
      <c r="F2502" s="231">
        <v>9.1187506000000001E-4</v>
      </c>
      <c r="G2502" s="231">
        <v>1.39510528E-3</v>
      </c>
      <c r="H2502" s="231">
        <v>4.0396548600000002E-3</v>
      </c>
    </row>
    <row r="2503" spans="1:8">
      <c r="A2503" s="227" t="s">
        <v>149</v>
      </c>
      <c r="B2503" s="227" t="s">
        <v>60</v>
      </c>
      <c r="C2503" s="227" t="s">
        <v>71</v>
      </c>
      <c r="D2503" s="229">
        <v>136</v>
      </c>
      <c r="E2503" s="231">
        <v>7.4687667700000003E-3</v>
      </c>
      <c r="F2503" s="231">
        <v>1.13630152E-3</v>
      </c>
      <c r="G2503" s="231">
        <v>1.56130832E-3</v>
      </c>
      <c r="H2503" s="231">
        <v>4.7711564800000002E-3</v>
      </c>
    </row>
    <row r="2504" spans="1:8">
      <c r="A2504" s="227" t="s">
        <v>149</v>
      </c>
      <c r="B2504" s="227" t="s">
        <v>61</v>
      </c>
      <c r="C2504" s="227" t="s">
        <v>71</v>
      </c>
      <c r="D2504" s="229">
        <v>73</v>
      </c>
      <c r="E2504" s="231">
        <v>9.2334155500000004E-3</v>
      </c>
      <c r="F2504" s="231">
        <v>1.59738054E-3</v>
      </c>
      <c r="G2504" s="231">
        <v>1.6861679699999999E-3</v>
      </c>
      <c r="H2504" s="231">
        <v>5.9498665400000003E-3</v>
      </c>
    </row>
    <row r="2505" spans="1:8">
      <c r="A2505" s="227" t="s">
        <v>149</v>
      </c>
      <c r="B2505" s="227" t="s">
        <v>62</v>
      </c>
      <c r="C2505" s="227" t="s">
        <v>71</v>
      </c>
      <c r="D2505" s="229">
        <v>161</v>
      </c>
      <c r="E2505" s="231">
        <v>8.4906254900000006E-3</v>
      </c>
      <c r="F2505" s="231">
        <v>1.21808121E-3</v>
      </c>
      <c r="G2505" s="231">
        <v>1.51900715E-3</v>
      </c>
      <c r="H2505" s="231">
        <v>5.75353668E-3</v>
      </c>
    </row>
    <row r="2506" spans="1:8">
      <c r="A2506" s="227" t="s">
        <v>149</v>
      </c>
      <c r="B2506" s="227" t="s">
        <v>57</v>
      </c>
      <c r="C2506" s="227" t="s">
        <v>72</v>
      </c>
      <c r="D2506" s="229">
        <v>1017</v>
      </c>
      <c r="E2506" s="231">
        <v>6.9578277900000001E-3</v>
      </c>
      <c r="F2506" s="231">
        <v>1.06333509E-3</v>
      </c>
      <c r="G2506" s="231">
        <v>1.5314420899999999E-3</v>
      </c>
      <c r="H2506" s="231">
        <v>4.3630501299999997E-3</v>
      </c>
    </row>
    <row r="2507" spans="1:8">
      <c r="A2507" s="227" t="s">
        <v>149</v>
      </c>
      <c r="B2507" s="227" t="s">
        <v>59</v>
      </c>
      <c r="C2507" s="227" t="s">
        <v>72</v>
      </c>
      <c r="D2507" s="229">
        <v>448</v>
      </c>
      <c r="E2507" s="231">
        <v>6.3471651400000004E-3</v>
      </c>
      <c r="F2507" s="231">
        <v>9.5832275999999995E-4</v>
      </c>
      <c r="G2507" s="231">
        <v>1.4038987799999999E-3</v>
      </c>
      <c r="H2507" s="231">
        <v>3.9849431399999998E-3</v>
      </c>
    </row>
    <row r="2508" spans="1:8">
      <c r="A2508" s="227" t="s">
        <v>149</v>
      </c>
      <c r="B2508" s="227" t="s">
        <v>60</v>
      </c>
      <c r="C2508" s="227" t="s">
        <v>72</v>
      </c>
      <c r="D2508" s="229">
        <v>208</v>
      </c>
      <c r="E2508" s="231">
        <v>7.1586202100000001E-3</v>
      </c>
      <c r="F2508" s="231">
        <v>1.0469526399999999E-3</v>
      </c>
      <c r="G2508" s="231">
        <v>1.6355054600000001E-3</v>
      </c>
      <c r="H2508" s="231">
        <v>4.4761616400000002E-3</v>
      </c>
    </row>
    <row r="2509" spans="1:8">
      <c r="A2509" s="227" t="s">
        <v>149</v>
      </c>
      <c r="B2509" s="227" t="s">
        <v>61</v>
      </c>
      <c r="C2509" s="227" t="s">
        <v>72</v>
      </c>
      <c r="D2509" s="229">
        <v>112</v>
      </c>
      <c r="E2509" s="231">
        <v>8.0543152200000002E-3</v>
      </c>
      <c r="F2509" s="231">
        <v>1.3098335699999999E-3</v>
      </c>
      <c r="G2509" s="231">
        <v>1.6689399299999999E-3</v>
      </c>
      <c r="H2509" s="231">
        <v>5.0755412000000003E-3</v>
      </c>
    </row>
    <row r="2510" spans="1:8">
      <c r="A2510" s="227" t="s">
        <v>149</v>
      </c>
      <c r="B2510" s="227" t="s">
        <v>62</v>
      </c>
      <c r="C2510" s="227" t="s">
        <v>72</v>
      </c>
      <c r="D2510" s="229">
        <v>249</v>
      </c>
      <c r="E2510" s="231">
        <v>7.3956006800000003E-3</v>
      </c>
      <c r="F2510" s="231">
        <v>1.1550830499999999E-3</v>
      </c>
      <c r="G2510" s="231">
        <v>1.61214275E-3</v>
      </c>
      <c r="H2510" s="231">
        <v>4.6283743599999996E-3</v>
      </c>
    </row>
    <row r="2511" spans="1:8">
      <c r="A2511" s="227" t="s">
        <v>149</v>
      </c>
      <c r="B2511" s="227" t="s">
        <v>57</v>
      </c>
      <c r="C2511" s="227" t="s">
        <v>73</v>
      </c>
      <c r="D2511" s="229">
        <v>1892</v>
      </c>
      <c r="E2511" s="231">
        <v>7.0710738699999998E-3</v>
      </c>
      <c r="F2511" s="231">
        <v>6.4780532999999998E-4</v>
      </c>
      <c r="G2511" s="231">
        <v>1.83345666E-3</v>
      </c>
      <c r="H2511" s="231">
        <v>4.5898113900000002E-3</v>
      </c>
    </row>
    <row r="2512" spans="1:8">
      <c r="A2512" s="227" t="s">
        <v>149</v>
      </c>
      <c r="B2512" s="227" t="s">
        <v>59</v>
      </c>
      <c r="C2512" s="227" t="s">
        <v>73</v>
      </c>
      <c r="D2512" s="229">
        <v>845</v>
      </c>
      <c r="E2512" s="231">
        <v>6.2103739499999996E-3</v>
      </c>
      <c r="F2512" s="231">
        <v>5.6532136999999996E-4</v>
      </c>
      <c r="G2512" s="231">
        <v>1.6775830299999999E-3</v>
      </c>
      <c r="H2512" s="231">
        <v>3.9674690700000001E-3</v>
      </c>
    </row>
    <row r="2513" spans="1:8">
      <c r="A2513" s="227" t="s">
        <v>149</v>
      </c>
      <c r="B2513" s="227" t="s">
        <v>60</v>
      </c>
      <c r="C2513" s="227" t="s">
        <v>73</v>
      </c>
      <c r="D2513" s="229">
        <v>410</v>
      </c>
      <c r="E2513" s="231">
        <v>7.1806682300000002E-3</v>
      </c>
      <c r="F2513" s="231">
        <v>6.7310272999999998E-4</v>
      </c>
      <c r="G2513" s="231">
        <v>1.83347425E-3</v>
      </c>
      <c r="H2513" s="231">
        <v>4.6740907700000001E-3</v>
      </c>
    </row>
    <row r="2514" spans="1:8">
      <c r="A2514" s="227" t="s">
        <v>149</v>
      </c>
      <c r="B2514" s="227" t="s">
        <v>61</v>
      </c>
      <c r="C2514" s="227" t="s">
        <v>73</v>
      </c>
      <c r="D2514" s="229">
        <v>123</v>
      </c>
      <c r="E2514" s="231">
        <v>7.8171105700000007E-3</v>
      </c>
      <c r="F2514" s="231">
        <v>7.3245986999999997E-4</v>
      </c>
      <c r="G2514" s="231">
        <v>1.8488404800000001E-3</v>
      </c>
      <c r="H2514" s="231">
        <v>5.2358097799999996E-3</v>
      </c>
    </row>
    <row r="2515" spans="1:8">
      <c r="A2515" s="227" t="s">
        <v>149</v>
      </c>
      <c r="B2515" s="227" t="s">
        <v>62</v>
      </c>
      <c r="C2515" s="227" t="s">
        <v>73</v>
      </c>
      <c r="D2515" s="229">
        <v>514</v>
      </c>
      <c r="E2515" s="231">
        <v>8.2200918200000007E-3</v>
      </c>
      <c r="F2515" s="231">
        <v>7.4296975000000005E-4</v>
      </c>
      <c r="G2515" s="231">
        <v>2.0860126900000002E-3</v>
      </c>
      <c r="H2515" s="231">
        <v>5.3911088800000003E-3</v>
      </c>
    </row>
    <row r="2516" spans="1:8">
      <c r="A2516" s="227" t="s">
        <v>149</v>
      </c>
      <c r="B2516" s="227" t="s">
        <v>57</v>
      </c>
      <c r="C2516" s="227" t="s">
        <v>74</v>
      </c>
      <c r="D2516" s="229">
        <v>1556</v>
      </c>
      <c r="E2516" s="231">
        <v>7.0966254199999997E-3</v>
      </c>
      <c r="F2516" s="231">
        <v>8.5450263999999998E-4</v>
      </c>
      <c r="G2516" s="231">
        <v>1.6369502099999999E-3</v>
      </c>
      <c r="H2516" s="231">
        <v>4.6051720899999999E-3</v>
      </c>
    </row>
    <row r="2517" spans="1:8">
      <c r="A2517" s="227" t="s">
        <v>149</v>
      </c>
      <c r="B2517" s="227" t="s">
        <v>59</v>
      </c>
      <c r="C2517" s="227" t="s">
        <v>74</v>
      </c>
      <c r="D2517" s="229">
        <v>713</v>
      </c>
      <c r="E2517" s="231">
        <v>6.0678988199999997E-3</v>
      </c>
      <c r="F2517" s="231">
        <v>7.0820973000000002E-4</v>
      </c>
      <c r="G2517" s="231">
        <v>1.4270522499999999E-3</v>
      </c>
      <c r="H2517" s="231">
        <v>3.93263638E-3</v>
      </c>
    </row>
    <row r="2518" spans="1:8">
      <c r="A2518" s="227" t="s">
        <v>149</v>
      </c>
      <c r="B2518" s="227" t="s">
        <v>60</v>
      </c>
      <c r="C2518" s="227" t="s">
        <v>74</v>
      </c>
      <c r="D2518" s="229">
        <v>338</v>
      </c>
      <c r="E2518" s="231">
        <v>7.46185324E-3</v>
      </c>
      <c r="F2518" s="231">
        <v>8.8154699000000003E-4</v>
      </c>
      <c r="G2518" s="231">
        <v>1.56763619E-3</v>
      </c>
      <c r="H2518" s="231">
        <v>5.0126696000000002E-3</v>
      </c>
    </row>
    <row r="2519" spans="1:8">
      <c r="A2519" s="227" t="s">
        <v>149</v>
      </c>
      <c r="B2519" s="227" t="s">
        <v>61</v>
      </c>
      <c r="C2519" s="227" t="s">
        <v>74</v>
      </c>
      <c r="D2519" s="229">
        <v>177</v>
      </c>
      <c r="E2519" s="231">
        <v>8.5039362600000008E-3</v>
      </c>
      <c r="F2519" s="231">
        <v>1.21436208E-3</v>
      </c>
      <c r="G2519" s="231">
        <v>1.9772701100000002E-3</v>
      </c>
      <c r="H2519" s="231">
        <v>5.3123035900000002E-3</v>
      </c>
    </row>
    <row r="2520" spans="1:8">
      <c r="A2520" s="227" t="s">
        <v>149</v>
      </c>
      <c r="B2520" s="227" t="s">
        <v>62</v>
      </c>
      <c r="C2520" s="227" t="s">
        <v>74</v>
      </c>
      <c r="D2520" s="229">
        <v>328</v>
      </c>
      <c r="E2520" s="231">
        <v>8.1970554399999999E-3</v>
      </c>
      <c r="F2520" s="231">
        <v>9.5045003000000002E-4</v>
      </c>
      <c r="G2520" s="231">
        <v>1.9810013499999999E-3</v>
      </c>
      <c r="H2520" s="231">
        <v>5.2656036E-3</v>
      </c>
    </row>
    <row r="2521" spans="1:8">
      <c r="A2521" s="227" t="s">
        <v>149</v>
      </c>
      <c r="B2521" s="227" t="s">
        <v>57</v>
      </c>
      <c r="C2521" s="227" t="s">
        <v>75</v>
      </c>
      <c r="D2521" s="229">
        <v>825</v>
      </c>
      <c r="E2521" s="231">
        <v>6.0782405100000001E-3</v>
      </c>
      <c r="F2521" s="231">
        <v>6.1630167000000001E-4</v>
      </c>
      <c r="G2521" s="231">
        <v>1.16806935E-3</v>
      </c>
      <c r="H2521" s="231">
        <v>4.2938690099999996E-3</v>
      </c>
    </row>
    <row r="2522" spans="1:8">
      <c r="A2522" s="227" t="s">
        <v>149</v>
      </c>
      <c r="B2522" s="227" t="s">
        <v>59</v>
      </c>
      <c r="C2522" s="227" t="s">
        <v>75</v>
      </c>
      <c r="D2522" s="229">
        <v>252</v>
      </c>
      <c r="E2522" s="231">
        <v>5.5039312899999998E-3</v>
      </c>
      <c r="F2522" s="231">
        <v>5.8421492000000001E-4</v>
      </c>
      <c r="G2522" s="231">
        <v>1.03569567E-3</v>
      </c>
      <c r="H2522" s="231">
        <v>3.8840201799999999E-3</v>
      </c>
    </row>
    <row r="2523" spans="1:8">
      <c r="A2523" s="227" t="s">
        <v>149</v>
      </c>
      <c r="B2523" s="227" t="s">
        <v>60</v>
      </c>
      <c r="C2523" s="227" t="s">
        <v>75</v>
      </c>
      <c r="D2523" s="229">
        <v>148</v>
      </c>
      <c r="E2523" s="231">
        <v>6.1226849500000003E-3</v>
      </c>
      <c r="F2523" s="231">
        <v>6.3735587000000003E-4</v>
      </c>
      <c r="G2523" s="231">
        <v>1.08108085E-3</v>
      </c>
      <c r="H2523" s="231">
        <v>4.4042477800000004E-3</v>
      </c>
    </row>
    <row r="2524" spans="1:8">
      <c r="A2524" s="227" t="s">
        <v>149</v>
      </c>
      <c r="B2524" s="227" t="s">
        <v>61</v>
      </c>
      <c r="C2524" s="227" t="s">
        <v>75</v>
      </c>
      <c r="D2524" s="229">
        <v>67</v>
      </c>
      <c r="E2524" s="231">
        <v>6.5624997499999999E-3</v>
      </c>
      <c r="F2524" s="231">
        <v>7.5663328999999997E-4</v>
      </c>
      <c r="G2524" s="231">
        <v>1.1252761599999999E-3</v>
      </c>
      <c r="H2524" s="231">
        <v>4.6805898699999997E-3</v>
      </c>
    </row>
    <row r="2525" spans="1:8">
      <c r="A2525" s="227" t="s">
        <v>149</v>
      </c>
      <c r="B2525" s="227" t="s">
        <v>62</v>
      </c>
      <c r="C2525" s="227" t="s">
        <v>75</v>
      </c>
      <c r="D2525" s="229">
        <v>358</v>
      </c>
      <c r="E2525" s="231">
        <v>6.3734996600000003E-3</v>
      </c>
      <c r="F2525" s="231">
        <v>6.0392072999999999E-4</v>
      </c>
      <c r="G2525" s="231">
        <v>1.3052190899999999E-3</v>
      </c>
      <c r="H2525" s="231">
        <v>4.4643593699999996E-3</v>
      </c>
    </row>
    <row r="2526" spans="1:8">
      <c r="A2526" s="227" t="s">
        <v>149</v>
      </c>
      <c r="B2526" s="227" t="s">
        <v>57</v>
      </c>
      <c r="C2526" s="227" t="s">
        <v>76</v>
      </c>
      <c r="D2526" s="229">
        <v>895</v>
      </c>
      <c r="E2526" s="231">
        <v>6.1511610500000003E-3</v>
      </c>
      <c r="F2526" s="231">
        <v>9.7729129000000007E-4</v>
      </c>
      <c r="G2526" s="231">
        <v>1.47383846E-3</v>
      </c>
      <c r="H2526" s="231">
        <v>3.7000307999999998E-3</v>
      </c>
    </row>
    <row r="2527" spans="1:8">
      <c r="A2527" s="227" t="s">
        <v>149</v>
      </c>
      <c r="B2527" s="227" t="s">
        <v>59</v>
      </c>
      <c r="C2527" s="227" t="s">
        <v>76</v>
      </c>
      <c r="D2527" s="229">
        <v>446</v>
      </c>
      <c r="E2527" s="231">
        <v>5.6625765800000002E-3</v>
      </c>
      <c r="F2527" s="231">
        <v>8.9242314000000003E-4</v>
      </c>
      <c r="G2527" s="231">
        <v>1.3377914300000001E-3</v>
      </c>
      <c r="H2527" s="231">
        <v>3.4323614999999998E-3</v>
      </c>
    </row>
    <row r="2528" spans="1:8">
      <c r="A2528" s="227" t="s">
        <v>149</v>
      </c>
      <c r="B2528" s="227" t="s">
        <v>60</v>
      </c>
      <c r="C2528" s="227" t="s">
        <v>76</v>
      </c>
      <c r="D2528" s="229">
        <v>179</v>
      </c>
      <c r="E2528" s="231">
        <v>6.1041923100000001E-3</v>
      </c>
      <c r="F2528" s="231">
        <v>9.7448507000000002E-4</v>
      </c>
      <c r="G2528" s="231">
        <v>1.42264096E-3</v>
      </c>
      <c r="H2528" s="231">
        <v>3.7070657599999998E-3</v>
      </c>
    </row>
    <row r="2529" spans="1:8">
      <c r="A2529" s="227" t="s">
        <v>149</v>
      </c>
      <c r="B2529" s="227" t="s">
        <v>61</v>
      </c>
      <c r="C2529" s="227" t="s">
        <v>76</v>
      </c>
      <c r="D2529" s="229">
        <v>93</v>
      </c>
      <c r="E2529" s="231">
        <v>8.09600236E-3</v>
      </c>
      <c r="F2529" s="231">
        <v>1.4619422E-3</v>
      </c>
      <c r="G2529" s="231">
        <v>1.85334503E-3</v>
      </c>
      <c r="H2529" s="231">
        <v>4.7807146000000003E-3</v>
      </c>
    </row>
    <row r="2530" spans="1:8">
      <c r="A2530" s="227" t="s">
        <v>149</v>
      </c>
      <c r="B2530" s="227" t="s">
        <v>62</v>
      </c>
      <c r="C2530" s="227" t="s">
        <v>76</v>
      </c>
      <c r="D2530" s="229">
        <v>177</v>
      </c>
      <c r="E2530" s="231">
        <v>6.4079172E-3</v>
      </c>
      <c r="F2530" s="231">
        <v>9.3933069E-4</v>
      </c>
      <c r="G2530" s="231">
        <v>1.66902048E-3</v>
      </c>
      <c r="H2530" s="231">
        <v>3.7995655699999999E-3</v>
      </c>
    </row>
    <row r="2531" spans="1:8">
      <c r="A2531" s="227" t="s">
        <v>149</v>
      </c>
      <c r="B2531" s="227" t="s">
        <v>57</v>
      </c>
      <c r="C2531" s="227" t="s">
        <v>77</v>
      </c>
      <c r="D2531" s="229">
        <v>1708</v>
      </c>
      <c r="E2531" s="231">
        <v>6.6873615199999998E-3</v>
      </c>
      <c r="F2531" s="231">
        <v>9.0361103999999997E-4</v>
      </c>
      <c r="G2531" s="231">
        <v>1.53762363E-3</v>
      </c>
      <c r="H2531" s="231">
        <v>4.2461263699999996E-3</v>
      </c>
    </row>
    <row r="2532" spans="1:8">
      <c r="A2532" s="227" t="s">
        <v>149</v>
      </c>
      <c r="B2532" s="227" t="s">
        <v>59</v>
      </c>
      <c r="C2532" s="227" t="s">
        <v>77</v>
      </c>
      <c r="D2532" s="229">
        <v>775</v>
      </c>
      <c r="E2532" s="231">
        <v>5.9013587800000001E-3</v>
      </c>
      <c r="F2532" s="231">
        <v>7.5964732000000004E-4</v>
      </c>
      <c r="G2532" s="231">
        <v>1.3632464700000001E-3</v>
      </c>
      <c r="H2532" s="231">
        <v>3.7784645100000002E-3</v>
      </c>
    </row>
    <row r="2533" spans="1:8">
      <c r="A2533" s="227" t="s">
        <v>149</v>
      </c>
      <c r="B2533" s="227" t="s">
        <v>60</v>
      </c>
      <c r="C2533" s="227" t="s">
        <v>77</v>
      </c>
      <c r="D2533" s="229">
        <v>332</v>
      </c>
      <c r="E2533" s="231">
        <v>6.4698374599999999E-3</v>
      </c>
      <c r="F2533" s="231">
        <v>8.8004773999999998E-4</v>
      </c>
      <c r="G2533" s="231">
        <v>1.5163080399999999E-3</v>
      </c>
      <c r="H2533" s="231">
        <v>4.0734811799999996E-3</v>
      </c>
    </row>
    <row r="2534" spans="1:8">
      <c r="A2534" s="227" t="s">
        <v>149</v>
      </c>
      <c r="B2534" s="227" t="s">
        <v>61</v>
      </c>
      <c r="C2534" s="227" t="s">
        <v>77</v>
      </c>
      <c r="D2534" s="229">
        <v>135</v>
      </c>
      <c r="E2534" s="231">
        <v>7.6268859299999997E-3</v>
      </c>
      <c r="F2534" s="231">
        <v>1.1234565500000001E-3</v>
      </c>
      <c r="G2534" s="231">
        <v>1.86822681E-3</v>
      </c>
      <c r="H2534" s="231">
        <v>4.6352021100000002E-3</v>
      </c>
    </row>
    <row r="2535" spans="1:8">
      <c r="A2535" s="227" t="s">
        <v>149</v>
      </c>
      <c r="B2535" s="227" t="s">
        <v>62</v>
      </c>
      <c r="C2535" s="227" t="s">
        <v>77</v>
      </c>
      <c r="D2535" s="229">
        <v>466</v>
      </c>
      <c r="E2535" s="231">
        <v>7.8773493300000001E-3</v>
      </c>
      <c r="F2535" s="231">
        <v>1.0961341099999999E-3</v>
      </c>
      <c r="G2535" s="231">
        <v>1.74703919E-3</v>
      </c>
      <c r="H2535" s="231">
        <v>5.0341755599999996E-3</v>
      </c>
    </row>
    <row r="2536" spans="1:8">
      <c r="A2536" s="227" t="s">
        <v>149</v>
      </c>
      <c r="B2536" s="227" t="s">
        <v>57</v>
      </c>
      <c r="C2536" s="227" t="s">
        <v>78</v>
      </c>
      <c r="D2536" s="229">
        <v>649</v>
      </c>
      <c r="E2536" s="231">
        <v>7.2596014200000001E-3</v>
      </c>
      <c r="F2536" s="231">
        <v>9.5558313E-4</v>
      </c>
      <c r="G2536" s="231">
        <v>1.8582895700000001E-3</v>
      </c>
      <c r="H2536" s="231">
        <v>4.4457282300000003E-3</v>
      </c>
    </row>
    <row r="2537" spans="1:8">
      <c r="A2537" s="227" t="s">
        <v>149</v>
      </c>
      <c r="B2537" s="227" t="s">
        <v>59</v>
      </c>
      <c r="C2537" s="227" t="s">
        <v>78</v>
      </c>
      <c r="D2537" s="229">
        <v>279</v>
      </c>
      <c r="E2537" s="231">
        <v>6.5385634099999999E-3</v>
      </c>
      <c r="F2537" s="231">
        <v>8.4200327000000003E-4</v>
      </c>
      <c r="G2537" s="231">
        <v>1.6280031999999999E-3</v>
      </c>
      <c r="H2537" s="231">
        <v>4.0685564300000001E-3</v>
      </c>
    </row>
    <row r="2538" spans="1:8">
      <c r="A2538" s="227" t="s">
        <v>149</v>
      </c>
      <c r="B2538" s="227" t="s">
        <v>60</v>
      </c>
      <c r="C2538" s="227" t="s">
        <v>78</v>
      </c>
      <c r="D2538" s="229">
        <v>133</v>
      </c>
      <c r="E2538" s="231">
        <v>7.0683651199999996E-3</v>
      </c>
      <c r="F2538" s="231">
        <v>9.6386775999999998E-4</v>
      </c>
      <c r="G2538" s="231">
        <v>1.8122561E-3</v>
      </c>
      <c r="H2538" s="231">
        <v>4.2922407599999997E-3</v>
      </c>
    </row>
    <row r="2539" spans="1:8">
      <c r="A2539" s="227" t="s">
        <v>149</v>
      </c>
      <c r="B2539" s="227" t="s">
        <v>61</v>
      </c>
      <c r="C2539" s="227" t="s">
        <v>78</v>
      </c>
      <c r="D2539" s="229">
        <v>52</v>
      </c>
      <c r="E2539" s="231">
        <v>8.3202009900000002E-3</v>
      </c>
      <c r="F2539" s="231">
        <v>1.2624641500000001E-3</v>
      </c>
      <c r="G2539" s="231">
        <v>2.2803149100000001E-3</v>
      </c>
      <c r="H2539" s="231">
        <v>4.7774214199999996E-3</v>
      </c>
    </row>
    <row r="2540" spans="1:8">
      <c r="A2540" s="227" t="s">
        <v>149</v>
      </c>
      <c r="B2540" s="227" t="s">
        <v>62</v>
      </c>
      <c r="C2540" s="227" t="s">
        <v>78</v>
      </c>
      <c r="D2540" s="229">
        <v>185</v>
      </c>
      <c r="E2540" s="231">
        <v>8.1863736199999995E-3</v>
      </c>
      <c r="F2540" s="231">
        <v>1.0346594300000001E-3</v>
      </c>
      <c r="G2540" s="231">
        <v>2.1200572999999999E-3</v>
      </c>
      <c r="H2540" s="231">
        <v>5.0316564199999999E-3</v>
      </c>
    </row>
    <row r="2541" spans="1:8">
      <c r="A2541" s="227" t="s">
        <v>149</v>
      </c>
      <c r="B2541" s="227" t="s">
        <v>57</v>
      </c>
      <c r="C2541" s="227" t="s">
        <v>79</v>
      </c>
      <c r="D2541" s="229">
        <v>7664</v>
      </c>
      <c r="E2541" s="231">
        <v>4.5332567999999997E-3</v>
      </c>
      <c r="F2541" s="231">
        <v>9.2803239000000004E-4</v>
      </c>
      <c r="G2541" s="231">
        <v>7.3558925000000001E-4</v>
      </c>
      <c r="H2541" s="231">
        <v>2.8696346700000002E-3</v>
      </c>
    </row>
    <row r="2542" spans="1:8">
      <c r="A2542" s="227" t="s">
        <v>149</v>
      </c>
      <c r="B2542" s="227" t="s">
        <v>59</v>
      </c>
      <c r="C2542" s="227" t="s">
        <v>79</v>
      </c>
      <c r="D2542" s="229">
        <v>4778</v>
      </c>
      <c r="E2542" s="231">
        <v>4.3775384100000004E-3</v>
      </c>
      <c r="F2542" s="231">
        <v>8.7770117999999998E-4</v>
      </c>
      <c r="G2542" s="231">
        <v>7.0402466999999996E-4</v>
      </c>
      <c r="H2542" s="231">
        <v>2.7958120700000001E-3</v>
      </c>
    </row>
    <row r="2543" spans="1:8">
      <c r="A2543" s="227" t="s">
        <v>149</v>
      </c>
      <c r="B2543" s="227" t="s">
        <v>60</v>
      </c>
      <c r="C2543" s="227" t="s">
        <v>79</v>
      </c>
      <c r="D2543" s="229">
        <v>1462</v>
      </c>
      <c r="E2543" s="231">
        <v>4.4834018E-3</v>
      </c>
      <c r="F2543" s="231">
        <v>9.8069275000000006E-4</v>
      </c>
      <c r="G2543" s="231">
        <v>7.1557363000000003E-4</v>
      </c>
      <c r="H2543" s="231">
        <v>2.7871349600000002E-3</v>
      </c>
    </row>
    <row r="2544" spans="1:8">
      <c r="A2544" s="227" t="s">
        <v>149</v>
      </c>
      <c r="B2544" s="227" t="s">
        <v>61</v>
      </c>
      <c r="C2544" s="227" t="s">
        <v>79</v>
      </c>
      <c r="D2544" s="229">
        <v>407</v>
      </c>
      <c r="E2544" s="231">
        <v>5.2701847200000004E-3</v>
      </c>
      <c r="F2544" s="231">
        <v>1.2877363499999999E-3</v>
      </c>
      <c r="G2544" s="231">
        <v>7.9562492999999995E-4</v>
      </c>
      <c r="H2544" s="231">
        <v>3.1868229399999999E-3</v>
      </c>
    </row>
    <row r="2545" spans="1:8">
      <c r="A2545" s="227" t="s">
        <v>149</v>
      </c>
      <c r="B2545" s="227" t="s">
        <v>62</v>
      </c>
      <c r="C2545" s="227" t="s">
        <v>79</v>
      </c>
      <c r="D2545" s="229">
        <v>1017</v>
      </c>
      <c r="E2545" s="231">
        <v>5.0415958700000003E-3</v>
      </c>
      <c r="F2545" s="231">
        <v>9.4484025000000004E-4</v>
      </c>
      <c r="G2545" s="231">
        <v>8.8863143999999995E-4</v>
      </c>
      <c r="H2545" s="231">
        <v>3.2081236900000001E-3</v>
      </c>
    </row>
    <row r="2546" spans="1:8">
      <c r="A2546" s="227" t="s">
        <v>149</v>
      </c>
      <c r="B2546" s="227" t="s">
        <v>57</v>
      </c>
      <c r="C2546" s="227" t="s">
        <v>80</v>
      </c>
      <c r="D2546" s="229">
        <v>3475</v>
      </c>
      <c r="E2546" s="231">
        <v>4.9190345299999997E-3</v>
      </c>
      <c r="F2546" s="231">
        <v>9.3166441999999996E-4</v>
      </c>
      <c r="G2546" s="231">
        <v>5.5230457999999995E-4</v>
      </c>
      <c r="H2546" s="231">
        <v>3.43506504E-3</v>
      </c>
    </row>
    <row r="2547" spans="1:8">
      <c r="A2547" s="227" t="s">
        <v>149</v>
      </c>
      <c r="B2547" s="227" t="s">
        <v>59</v>
      </c>
      <c r="C2547" s="227" t="s">
        <v>80</v>
      </c>
      <c r="D2547" s="229">
        <v>1750</v>
      </c>
      <c r="E2547" s="231">
        <v>4.5635579599999998E-3</v>
      </c>
      <c r="F2547" s="231">
        <v>8.6122330000000004E-4</v>
      </c>
      <c r="G2547" s="231">
        <v>4.9968229999999998E-4</v>
      </c>
      <c r="H2547" s="231">
        <v>3.2026518699999999E-3</v>
      </c>
    </row>
    <row r="2548" spans="1:8">
      <c r="A2548" s="227" t="s">
        <v>149</v>
      </c>
      <c r="B2548" s="227" t="s">
        <v>60</v>
      </c>
      <c r="C2548" s="227" t="s">
        <v>80</v>
      </c>
      <c r="D2548" s="229">
        <v>764</v>
      </c>
      <c r="E2548" s="231">
        <v>4.8189806299999997E-3</v>
      </c>
      <c r="F2548" s="231">
        <v>1.0040809800000001E-3</v>
      </c>
      <c r="G2548" s="231">
        <v>5.2021197000000005E-4</v>
      </c>
      <c r="H2548" s="231">
        <v>3.2946872000000002E-3</v>
      </c>
    </row>
    <row r="2549" spans="1:8">
      <c r="A2549" s="227" t="s">
        <v>149</v>
      </c>
      <c r="B2549" s="227" t="s">
        <v>61</v>
      </c>
      <c r="C2549" s="227" t="s">
        <v>80</v>
      </c>
      <c r="D2549" s="229">
        <v>170</v>
      </c>
      <c r="E2549" s="231">
        <v>6.4964594600000003E-3</v>
      </c>
      <c r="F2549" s="231">
        <v>1.36723832E-3</v>
      </c>
      <c r="G2549" s="231">
        <v>6.0443873999999997E-4</v>
      </c>
      <c r="H2549" s="231">
        <v>4.5247819100000001E-3</v>
      </c>
    </row>
    <row r="2550" spans="1:8">
      <c r="A2550" s="227" t="s">
        <v>149</v>
      </c>
      <c r="B2550" s="227" t="s">
        <v>62</v>
      </c>
      <c r="C2550" s="227" t="s">
        <v>80</v>
      </c>
      <c r="D2550" s="229">
        <v>791</v>
      </c>
      <c r="E2550" s="231">
        <v>5.4631090399999997E-3</v>
      </c>
      <c r="F2550" s="231">
        <v>9.2395034000000004E-4</v>
      </c>
      <c r="G2550" s="231">
        <v>6.8851814999999999E-4</v>
      </c>
      <c r="H2550" s="231">
        <v>3.8506400699999999E-3</v>
      </c>
    </row>
    <row r="2551" spans="1:8">
      <c r="A2551" s="227" t="s">
        <v>149</v>
      </c>
      <c r="B2551" s="227" t="s">
        <v>57</v>
      </c>
      <c r="C2551" s="227" t="s">
        <v>119</v>
      </c>
      <c r="D2551" s="229">
        <v>1890</v>
      </c>
      <c r="E2551" s="231">
        <v>6.4441502599999999E-3</v>
      </c>
      <c r="F2551" s="231">
        <v>1.09258622E-3</v>
      </c>
      <c r="G2551" s="231">
        <v>1.07096291E-3</v>
      </c>
      <c r="H2551" s="231">
        <v>4.2806006299999999E-3</v>
      </c>
    </row>
    <row r="2552" spans="1:8">
      <c r="A2552" s="227" t="s">
        <v>149</v>
      </c>
      <c r="B2552" s="227" t="s">
        <v>59</v>
      </c>
      <c r="C2552" s="227" t="s">
        <v>119</v>
      </c>
      <c r="D2552" s="229">
        <v>787</v>
      </c>
      <c r="E2552" s="231">
        <v>5.5173329199999996E-3</v>
      </c>
      <c r="F2552" s="231">
        <v>9.5095626999999999E-4</v>
      </c>
      <c r="G2552" s="231">
        <v>9.2476386000000003E-4</v>
      </c>
      <c r="H2552" s="231">
        <v>3.6416122999999999E-3</v>
      </c>
    </row>
    <row r="2553" spans="1:8">
      <c r="A2553" s="227" t="s">
        <v>149</v>
      </c>
      <c r="B2553" s="227" t="s">
        <v>60</v>
      </c>
      <c r="C2553" s="227" t="s">
        <v>119</v>
      </c>
      <c r="D2553" s="229">
        <v>340</v>
      </c>
      <c r="E2553" s="231">
        <v>6.2817944400000002E-3</v>
      </c>
      <c r="F2553" s="231">
        <v>1.1097832600000001E-3</v>
      </c>
      <c r="G2553" s="231">
        <v>9.9196598000000002E-4</v>
      </c>
      <c r="H2553" s="231">
        <v>4.1800446999999998E-3</v>
      </c>
    </row>
    <row r="2554" spans="1:8">
      <c r="A2554" s="227" t="s">
        <v>149</v>
      </c>
      <c r="B2554" s="227" t="s">
        <v>61</v>
      </c>
      <c r="C2554" s="227" t="s">
        <v>119</v>
      </c>
      <c r="D2554" s="229">
        <v>330</v>
      </c>
      <c r="E2554" s="231">
        <v>7.9520900999999998E-3</v>
      </c>
      <c r="F2554" s="231">
        <v>1.46576856E-3</v>
      </c>
      <c r="G2554" s="231">
        <v>1.2582068299999999E-3</v>
      </c>
      <c r="H2554" s="231">
        <v>5.2281142399999998E-3</v>
      </c>
    </row>
    <row r="2555" spans="1:8">
      <c r="A2555" s="227" t="s">
        <v>149</v>
      </c>
      <c r="B2555" s="227" t="s">
        <v>62</v>
      </c>
      <c r="C2555" s="227" t="s">
        <v>119</v>
      </c>
      <c r="D2555" s="229">
        <v>433</v>
      </c>
      <c r="E2555" s="231">
        <v>7.10693564E-3</v>
      </c>
      <c r="F2555" s="231">
        <v>1.0520910900000001E-3</v>
      </c>
      <c r="G2555" s="231">
        <v>1.2560140099999999E-3</v>
      </c>
      <c r="H2555" s="231">
        <v>4.7988300600000002E-3</v>
      </c>
    </row>
    <row r="2556" spans="1:8">
      <c r="A2556" s="227" t="s">
        <v>149</v>
      </c>
      <c r="B2556" s="227" t="s">
        <v>57</v>
      </c>
      <c r="C2556" s="227" t="s">
        <v>82</v>
      </c>
      <c r="D2556" s="229">
        <v>763</v>
      </c>
      <c r="E2556" s="231">
        <v>8.2801044799999998E-3</v>
      </c>
      <c r="F2556" s="231">
        <v>1.36464832E-3</v>
      </c>
      <c r="G2556" s="231">
        <v>2.4734233899999999E-3</v>
      </c>
      <c r="H2556" s="231">
        <v>4.4420323199999999E-3</v>
      </c>
    </row>
    <row r="2557" spans="1:8">
      <c r="A2557" s="227" t="s">
        <v>149</v>
      </c>
      <c r="B2557" s="227" t="s">
        <v>59</v>
      </c>
      <c r="C2557" s="227" t="s">
        <v>82</v>
      </c>
      <c r="D2557" s="229">
        <v>318</v>
      </c>
      <c r="E2557" s="231">
        <v>7.7914625800000002E-3</v>
      </c>
      <c r="F2557" s="231">
        <v>1.21971791E-3</v>
      </c>
      <c r="G2557" s="231">
        <v>2.2478451000000001E-3</v>
      </c>
      <c r="H2557" s="231">
        <v>4.3238991300000003E-3</v>
      </c>
    </row>
    <row r="2558" spans="1:8">
      <c r="A2558" s="227" t="s">
        <v>149</v>
      </c>
      <c r="B2558" s="227" t="s">
        <v>60</v>
      </c>
      <c r="C2558" s="227" t="s">
        <v>82</v>
      </c>
      <c r="D2558" s="229">
        <v>159</v>
      </c>
      <c r="E2558" s="231">
        <v>7.93122502E-3</v>
      </c>
      <c r="F2558" s="231">
        <v>1.2332573999999999E-3</v>
      </c>
      <c r="G2558" s="231">
        <v>2.49308443E-3</v>
      </c>
      <c r="H2558" s="231">
        <v>4.2048827299999997E-3</v>
      </c>
    </row>
    <row r="2559" spans="1:8">
      <c r="A2559" s="227" t="s">
        <v>149</v>
      </c>
      <c r="B2559" s="227" t="s">
        <v>61</v>
      </c>
      <c r="C2559" s="227" t="s">
        <v>82</v>
      </c>
      <c r="D2559" s="229">
        <v>100</v>
      </c>
      <c r="E2559" s="231">
        <v>9.2135414099999997E-3</v>
      </c>
      <c r="F2559" s="231">
        <v>1.76863401E-3</v>
      </c>
      <c r="G2559" s="231">
        <v>2.82488403E-3</v>
      </c>
      <c r="H2559" s="231">
        <v>4.6200229400000003E-3</v>
      </c>
    </row>
    <row r="2560" spans="1:8">
      <c r="A2560" s="227" t="s">
        <v>149</v>
      </c>
      <c r="B2560" s="227" t="s">
        <v>62</v>
      </c>
      <c r="C2560" s="227" t="s">
        <v>82</v>
      </c>
      <c r="D2560" s="229">
        <v>186</v>
      </c>
      <c r="E2560" s="231">
        <v>8.9119123500000005E-3</v>
      </c>
      <c r="F2560" s="231">
        <v>1.50755399E-3</v>
      </c>
      <c r="G2560" s="231">
        <v>2.6533251400000001E-3</v>
      </c>
      <c r="H2560" s="231">
        <v>4.7510327200000002E-3</v>
      </c>
    </row>
    <row r="2561" spans="1:8">
      <c r="A2561" s="227" t="s">
        <v>149</v>
      </c>
      <c r="B2561" s="227" t="s">
        <v>57</v>
      </c>
      <c r="C2561" s="227" t="s">
        <v>83</v>
      </c>
      <c r="D2561" s="229">
        <v>947</v>
      </c>
      <c r="E2561" s="231">
        <v>5.7766848999999997E-3</v>
      </c>
      <c r="F2561" s="231">
        <v>9.5137154999999998E-4</v>
      </c>
      <c r="G2561" s="231">
        <v>9.3559315999999998E-4</v>
      </c>
      <c r="H2561" s="231">
        <v>3.8897197299999999E-3</v>
      </c>
    </row>
    <row r="2562" spans="1:8">
      <c r="A2562" s="227" t="s">
        <v>149</v>
      </c>
      <c r="B2562" s="227" t="s">
        <v>59</v>
      </c>
      <c r="C2562" s="227" t="s">
        <v>83</v>
      </c>
      <c r="D2562" s="229">
        <v>424</v>
      </c>
      <c r="E2562" s="231">
        <v>5.3236097700000004E-3</v>
      </c>
      <c r="F2562" s="231">
        <v>8.5326016000000001E-4</v>
      </c>
      <c r="G2562" s="231">
        <v>8.3748229E-4</v>
      </c>
      <c r="H2562" s="231">
        <v>3.6328668599999998E-3</v>
      </c>
    </row>
    <row r="2563" spans="1:8">
      <c r="A2563" s="227" t="s">
        <v>149</v>
      </c>
      <c r="B2563" s="227" t="s">
        <v>60</v>
      </c>
      <c r="C2563" s="227" t="s">
        <v>83</v>
      </c>
      <c r="D2563" s="229">
        <v>168</v>
      </c>
      <c r="E2563" s="231">
        <v>5.4082614400000001E-3</v>
      </c>
      <c r="F2563" s="231">
        <v>9.2075871000000002E-4</v>
      </c>
      <c r="G2563" s="231">
        <v>9.3453733000000002E-4</v>
      </c>
      <c r="H2563" s="231">
        <v>3.5529649199999998E-3</v>
      </c>
    </row>
    <row r="2564" spans="1:8">
      <c r="A2564" s="227" t="s">
        <v>149</v>
      </c>
      <c r="B2564" s="227" t="s">
        <v>61</v>
      </c>
      <c r="C2564" s="227" t="s">
        <v>83</v>
      </c>
      <c r="D2564" s="229">
        <v>122</v>
      </c>
      <c r="E2564" s="231">
        <v>6.9348623800000002E-3</v>
      </c>
      <c r="F2564" s="231">
        <v>1.2002881499999999E-3</v>
      </c>
      <c r="G2564" s="231">
        <v>1.1391922399999999E-3</v>
      </c>
      <c r="H2564" s="231">
        <v>4.5953815500000003E-3</v>
      </c>
    </row>
    <row r="2565" spans="1:8">
      <c r="A2565" s="227" t="s">
        <v>149</v>
      </c>
      <c r="B2565" s="227" t="s">
        <v>62</v>
      </c>
      <c r="C2565" s="227" t="s">
        <v>83</v>
      </c>
      <c r="D2565" s="229">
        <v>233</v>
      </c>
      <c r="E2565" s="231">
        <v>6.2603816399999998E-3</v>
      </c>
      <c r="F2565" s="231">
        <v>1.0216477499999999E-3</v>
      </c>
      <c r="G2565" s="231">
        <v>1.0082854200000001E-3</v>
      </c>
      <c r="H2565" s="231">
        <v>4.2304479900000004E-3</v>
      </c>
    </row>
    <row r="2566" spans="1:8">
      <c r="A2566" s="227" t="s">
        <v>149</v>
      </c>
      <c r="B2566" s="227" t="s">
        <v>57</v>
      </c>
      <c r="C2566" s="227" t="s">
        <v>84</v>
      </c>
      <c r="D2566" s="229">
        <v>1033</v>
      </c>
      <c r="E2566" s="231">
        <v>6.1451944499999996E-3</v>
      </c>
      <c r="F2566" s="231">
        <v>9.5273764999999995E-4</v>
      </c>
      <c r="G2566" s="231">
        <v>1.1850146299999999E-3</v>
      </c>
      <c r="H2566" s="231">
        <v>4.0074416900000003E-3</v>
      </c>
    </row>
    <row r="2567" spans="1:8">
      <c r="A2567" s="227" t="s">
        <v>149</v>
      </c>
      <c r="B2567" s="227" t="s">
        <v>59</v>
      </c>
      <c r="C2567" s="227" t="s">
        <v>84</v>
      </c>
      <c r="D2567" s="229">
        <v>429</v>
      </c>
      <c r="E2567" s="231">
        <v>5.4016390399999996E-3</v>
      </c>
      <c r="F2567" s="231">
        <v>8.6848698000000001E-4</v>
      </c>
      <c r="G2567" s="231">
        <v>9.9159302999999991E-4</v>
      </c>
      <c r="H2567" s="231">
        <v>3.5415585099999999E-3</v>
      </c>
    </row>
    <row r="2568" spans="1:8">
      <c r="A2568" s="227" t="s">
        <v>149</v>
      </c>
      <c r="B2568" s="227" t="s">
        <v>60</v>
      </c>
      <c r="C2568" s="227" t="s">
        <v>84</v>
      </c>
      <c r="D2568" s="229">
        <v>253</v>
      </c>
      <c r="E2568" s="231">
        <v>5.9301344400000001E-3</v>
      </c>
      <c r="F2568" s="231">
        <v>9.1142378999999995E-4</v>
      </c>
      <c r="G2568" s="231">
        <v>1.21477433E-3</v>
      </c>
      <c r="H2568" s="231">
        <v>3.80393588E-3</v>
      </c>
    </row>
    <row r="2569" spans="1:8">
      <c r="A2569" s="227" t="s">
        <v>149</v>
      </c>
      <c r="B2569" s="227" t="s">
        <v>61</v>
      </c>
      <c r="C2569" s="227" t="s">
        <v>84</v>
      </c>
      <c r="D2569" s="229">
        <v>99</v>
      </c>
      <c r="E2569" s="231">
        <v>8.0437474200000005E-3</v>
      </c>
      <c r="F2569" s="231">
        <v>1.2767721000000001E-3</v>
      </c>
      <c r="G2569" s="231">
        <v>1.3200287400000001E-3</v>
      </c>
      <c r="H2569" s="231">
        <v>5.4469460999999999E-3</v>
      </c>
    </row>
    <row r="2570" spans="1:8">
      <c r="A2570" s="227" t="s">
        <v>149</v>
      </c>
      <c r="B2570" s="227" t="s">
        <v>62</v>
      </c>
      <c r="C2570" s="227" t="s">
        <v>84</v>
      </c>
      <c r="D2570" s="229">
        <v>252</v>
      </c>
      <c r="E2570" s="231">
        <v>6.8810623699999997E-3</v>
      </c>
      <c r="F2570" s="231">
        <v>1.0103429600000001E-3</v>
      </c>
      <c r="G2570" s="231">
        <v>1.4313728400000001E-3</v>
      </c>
      <c r="H2570" s="231">
        <v>4.4393460999999999E-3</v>
      </c>
    </row>
    <row r="2571" spans="1:8">
      <c r="A2571" s="227" t="s">
        <v>149</v>
      </c>
      <c r="B2571" s="227" t="s">
        <v>57</v>
      </c>
      <c r="C2571" s="227" t="s">
        <v>86</v>
      </c>
      <c r="D2571" s="229">
        <v>2</v>
      </c>
      <c r="E2571" s="231">
        <v>8.2407406200000009E-3</v>
      </c>
      <c r="F2571" s="231">
        <v>1.0995368E-3</v>
      </c>
      <c r="G2571" s="231">
        <v>5.2893513799999996E-3</v>
      </c>
      <c r="H2571" s="231">
        <v>1.85185173E-3</v>
      </c>
    </row>
    <row r="2572" spans="1:8">
      <c r="A2572" s="227" t="s">
        <v>149</v>
      </c>
      <c r="B2572" s="227" t="s">
        <v>60</v>
      </c>
      <c r="C2572" s="227" t="s">
        <v>86</v>
      </c>
      <c r="D2572" s="229">
        <v>1</v>
      </c>
      <c r="E2572" s="231">
        <v>7.0023145800000002E-3</v>
      </c>
      <c r="F2572" s="231">
        <v>1.2268513799999999E-3</v>
      </c>
      <c r="G2572" s="231">
        <v>4.9421291600000002E-3</v>
      </c>
      <c r="H2572" s="231">
        <v>8.3333332999999999E-4</v>
      </c>
    </row>
    <row r="2573" spans="1:8">
      <c r="A2573" s="227" t="s">
        <v>149</v>
      </c>
      <c r="B2573" s="227" t="s">
        <v>61</v>
      </c>
      <c r="C2573" s="227" t="s">
        <v>86</v>
      </c>
      <c r="D2573" s="229">
        <v>1</v>
      </c>
      <c r="E2573" s="231">
        <v>9.4791666599999998E-3</v>
      </c>
      <c r="F2573" s="231">
        <v>9.7222222000000001E-4</v>
      </c>
      <c r="G2573" s="231">
        <v>5.6365736099999999E-3</v>
      </c>
      <c r="H2573" s="231">
        <v>2.87037013E-3</v>
      </c>
    </row>
    <row r="2574" spans="1:8">
      <c r="A2574" s="227" t="s">
        <v>149</v>
      </c>
      <c r="B2574" s="227" t="s">
        <v>57</v>
      </c>
      <c r="C2574" s="227" t="s">
        <v>87</v>
      </c>
      <c r="D2574" s="229">
        <v>1477</v>
      </c>
      <c r="E2574" s="231">
        <v>7.0079096299999998E-3</v>
      </c>
      <c r="F2574" s="231">
        <v>8.9581114999999999E-4</v>
      </c>
      <c r="G2574" s="231">
        <v>1.35510677E-3</v>
      </c>
      <c r="H2574" s="231">
        <v>4.7569912300000003E-3</v>
      </c>
    </row>
    <row r="2575" spans="1:8">
      <c r="A2575" s="227" t="s">
        <v>149</v>
      </c>
      <c r="B2575" s="227" t="s">
        <v>59</v>
      </c>
      <c r="C2575" s="227" t="s">
        <v>87</v>
      </c>
      <c r="D2575" s="229">
        <v>569</v>
      </c>
      <c r="E2575" s="231">
        <v>6.2892377100000002E-3</v>
      </c>
      <c r="F2575" s="231">
        <v>7.7458805999999997E-4</v>
      </c>
      <c r="G2575" s="231">
        <v>1.29361102E-3</v>
      </c>
      <c r="H2575" s="231">
        <v>4.2210381400000002E-3</v>
      </c>
    </row>
    <row r="2576" spans="1:8">
      <c r="A2576" s="227" t="s">
        <v>149</v>
      </c>
      <c r="B2576" s="227" t="s">
        <v>60</v>
      </c>
      <c r="C2576" s="227" t="s">
        <v>87</v>
      </c>
      <c r="D2576" s="229">
        <v>304</v>
      </c>
      <c r="E2576" s="231">
        <v>7.1032070100000002E-3</v>
      </c>
      <c r="F2576" s="231">
        <v>8.4315582000000003E-4</v>
      </c>
      <c r="G2576" s="231">
        <v>1.3931527800000001E-3</v>
      </c>
      <c r="H2576" s="231">
        <v>4.86689792E-3</v>
      </c>
    </row>
    <row r="2577" spans="1:8">
      <c r="A2577" s="227" t="s">
        <v>149</v>
      </c>
      <c r="B2577" s="227" t="s">
        <v>61</v>
      </c>
      <c r="C2577" s="227" t="s">
        <v>87</v>
      </c>
      <c r="D2577" s="229">
        <v>117</v>
      </c>
      <c r="E2577" s="231">
        <v>8.5160452000000008E-3</v>
      </c>
      <c r="F2577" s="231">
        <v>1.1291150300000001E-3</v>
      </c>
      <c r="G2577" s="231">
        <v>1.5936607400000001E-3</v>
      </c>
      <c r="H2577" s="231">
        <v>5.7932690000000002E-3</v>
      </c>
    </row>
    <row r="2578" spans="1:8">
      <c r="A2578" s="227" t="s">
        <v>149</v>
      </c>
      <c r="B2578" s="227" t="s">
        <v>62</v>
      </c>
      <c r="C2578" s="227" t="s">
        <v>87</v>
      </c>
      <c r="D2578" s="229">
        <v>487</v>
      </c>
      <c r="E2578" s="231">
        <v>7.4257783299999996E-3</v>
      </c>
      <c r="F2578" s="231">
        <v>1.01426415E-3</v>
      </c>
      <c r="G2578" s="231">
        <v>1.3458958300000001E-3</v>
      </c>
      <c r="H2578" s="231">
        <v>5.0656178699999997E-3</v>
      </c>
    </row>
    <row r="2579" spans="1:8">
      <c r="A2579" s="227" t="s">
        <v>149</v>
      </c>
      <c r="B2579" s="227" t="s">
        <v>57</v>
      </c>
      <c r="C2579" s="227" t="s">
        <v>88</v>
      </c>
      <c r="D2579" s="229">
        <v>1783</v>
      </c>
      <c r="E2579" s="231">
        <v>5.3023213200000001E-3</v>
      </c>
      <c r="F2579" s="231">
        <v>8.8354367000000001E-4</v>
      </c>
      <c r="G2579" s="231">
        <v>7.9294391999999996E-4</v>
      </c>
      <c r="H2579" s="231">
        <v>3.62583325E-3</v>
      </c>
    </row>
    <row r="2580" spans="1:8">
      <c r="A2580" s="227" t="s">
        <v>149</v>
      </c>
      <c r="B2580" s="227" t="s">
        <v>59</v>
      </c>
      <c r="C2580" s="227" t="s">
        <v>88</v>
      </c>
      <c r="D2580" s="229">
        <v>938</v>
      </c>
      <c r="E2580" s="231">
        <v>4.70811839E-3</v>
      </c>
      <c r="F2580" s="231">
        <v>7.8110169000000004E-4</v>
      </c>
      <c r="G2580" s="231">
        <v>7.1253332000000003E-4</v>
      </c>
      <c r="H2580" s="231">
        <v>3.2144828900000002E-3</v>
      </c>
    </row>
    <row r="2581" spans="1:8">
      <c r="A2581" s="227" t="s">
        <v>149</v>
      </c>
      <c r="B2581" s="227" t="s">
        <v>60</v>
      </c>
      <c r="C2581" s="227" t="s">
        <v>88</v>
      </c>
      <c r="D2581" s="229">
        <v>430</v>
      </c>
      <c r="E2581" s="231">
        <v>5.4222381199999998E-3</v>
      </c>
      <c r="F2581" s="231">
        <v>9.5833308999999998E-4</v>
      </c>
      <c r="G2581" s="231">
        <v>7.2491362000000001E-4</v>
      </c>
      <c r="H2581" s="231">
        <v>3.7389909299999999E-3</v>
      </c>
    </row>
    <row r="2582" spans="1:8">
      <c r="A2582" s="227" t="s">
        <v>149</v>
      </c>
      <c r="B2582" s="227" t="s">
        <v>61</v>
      </c>
      <c r="C2582" s="227" t="s">
        <v>88</v>
      </c>
      <c r="D2582" s="229">
        <v>56</v>
      </c>
      <c r="E2582" s="231">
        <v>7.6095400600000003E-3</v>
      </c>
      <c r="F2582" s="231">
        <v>1.2526866299999999E-3</v>
      </c>
      <c r="G2582" s="231">
        <v>9.2013862000000005E-4</v>
      </c>
      <c r="H2582" s="231">
        <v>5.4367144099999997E-3</v>
      </c>
    </row>
    <row r="2583" spans="1:8">
      <c r="A2583" s="227" t="s">
        <v>149</v>
      </c>
      <c r="B2583" s="227" t="s">
        <v>62</v>
      </c>
      <c r="C2583" s="227" t="s">
        <v>88</v>
      </c>
      <c r="D2583" s="229">
        <v>359</v>
      </c>
      <c r="E2583" s="231">
        <v>6.3513293199999998E-3</v>
      </c>
      <c r="F2583" s="231">
        <v>1.00404262E-3</v>
      </c>
      <c r="G2583" s="231">
        <v>1.0646856000000001E-3</v>
      </c>
      <c r="H2583" s="231">
        <v>4.2826006000000003E-3</v>
      </c>
    </row>
    <row r="2584" spans="1:8">
      <c r="A2584" s="227" t="s">
        <v>149</v>
      </c>
      <c r="B2584" s="227" t="s">
        <v>57</v>
      </c>
      <c r="C2584" s="227" t="s">
        <v>89</v>
      </c>
      <c r="D2584" s="229">
        <v>883</v>
      </c>
      <c r="E2584" s="231">
        <v>6.8469231199999999E-3</v>
      </c>
      <c r="F2584" s="231">
        <v>1.1803062599999999E-3</v>
      </c>
      <c r="G2584" s="231">
        <v>1.0320060799999999E-3</v>
      </c>
      <c r="H2584" s="231">
        <v>4.6346103099999996E-3</v>
      </c>
    </row>
    <row r="2585" spans="1:8">
      <c r="A2585" s="227" t="s">
        <v>149</v>
      </c>
      <c r="B2585" s="227" t="s">
        <v>59</v>
      </c>
      <c r="C2585" s="227" t="s">
        <v>89</v>
      </c>
      <c r="D2585" s="229">
        <v>400</v>
      </c>
      <c r="E2585" s="231">
        <v>6.0213249800000002E-3</v>
      </c>
      <c r="F2585" s="231">
        <v>1.0563944200000001E-3</v>
      </c>
      <c r="G2585" s="231">
        <v>9.1692683999999999E-4</v>
      </c>
      <c r="H2585" s="231">
        <v>4.0480032299999996E-3</v>
      </c>
    </row>
    <row r="2586" spans="1:8">
      <c r="A2586" s="227" t="s">
        <v>149</v>
      </c>
      <c r="B2586" s="227" t="s">
        <v>60</v>
      </c>
      <c r="C2586" s="227" t="s">
        <v>89</v>
      </c>
      <c r="D2586" s="229">
        <v>202</v>
      </c>
      <c r="E2586" s="231">
        <v>7.0131437799999998E-3</v>
      </c>
      <c r="F2586" s="231">
        <v>1.1429682100000001E-3</v>
      </c>
      <c r="G2586" s="231">
        <v>1.02665451E-3</v>
      </c>
      <c r="H2586" s="231">
        <v>4.8435205699999999E-3</v>
      </c>
    </row>
    <row r="2587" spans="1:8">
      <c r="A2587" s="227" t="s">
        <v>149</v>
      </c>
      <c r="B2587" s="227" t="s">
        <v>61</v>
      </c>
      <c r="C2587" s="227" t="s">
        <v>89</v>
      </c>
      <c r="D2587" s="229">
        <v>60</v>
      </c>
      <c r="E2587" s="231">
        <v>7.9265043999999993E-3</v>
      </c>
      <c r="F2587" s="231">
        <v>1.3819441699999999E-3</v>
      </c>
      <c r="G2587" s="231">
        <v>1.2496139900000001E-3</v>
      </c>
      <c r="H2587" s="231">
        <v>5.2949457600000001E-3</v>
      </c>
    </row>
    <row r="2588" spans="1:8">
      <c r="A2588" s="227" t="s">
        <v>149</v>
      </c>
      <c r="B2588" s="227" t="s">
        <v>62</v>
      </c>
      <c r="C2588" s="227" t="s">
        <v>89</v>
      </c>
      <c r="D2588" s="229">
        <v>221</v>
      </c>
      <c r="E2588" s="231">
        <v>7.8961892000000006E-3</v>
      </c>
      <c r="F2588" s="231">
        <v>1.3839657400000001E-3</v>
      </c>
      <c r="G2588" s="231">
        <v>1.18610668E-3</v>
      </c>
      <c r="H2588" s="231">
        <v>5.3261163300000001E-3</v>
      </c>
    </row>
    <row r="2589" spans="1:8">
      <c r="A2589" s="227" t="s">
        <v>149</v>
      </c>
      <c r="B2589" s="227" t="s">
        <v>57</v>
      </c>
      <c r="C2589" s="227" t="s">
        <v>90</v>
      </c>
      <c r="D2589" s="229">
        <v>857</v>
      </c>
      <c r="E2589" s="231">
        <v>7.4329592600000001E-3</v>
      </c>
      <c r="F2589" s="231">
        <v>8.4552841999999996E-4</v>
      </c>
      <c r="G2589" s="231">
        <v>1.56322904E-3</v>
      </c>
      <c r="H2589" s="231">
        <v>5.0242013300000003E-3</v>
      </c>
    </row>
    <row r="2590" spans="1:8">
      <c r="A2590" s="227" t="s">
        <v>149</v>
      </c>
      <c r="B2590" s="227" t="s">
        <v>59</v>
      </c>
      <c r="C2590" s="227" t="s">
        <v>90</v>
      </c>
      <c r="D2590" s="229">
        <v>329</v>
      </c>
      <c r="E2590" s="231">
        <v>6.4961862999999998E-3</v>
      </c>
      <c r="F2590" s="231">
        <v>7.7715135000000002E-4</v>
      </c>
      <c r="G2590" s="231">
        <v>1.39075315E-3</v>
      </c>
      <c r="H2590" s="231">
        <v>4.3282813100000003E-3</v>
      </c>
    </row>
    <row r="2591" spans="1:8">
      <c r="A2591" s="227" t="s">
        <v>149</v>
      </c>
      <c r="B2591" s="227" t="s">
        <v>60</v>
      </c>
      <c r="C2591" s="227" t="s">
        <v>90</v>
      </c>
      <c r="D2591" s="229">
        <v>209</v>
      </c>
      <c r="E2591" s="231">
        <v>7.1777531699999996E-3</v>
      </c>
      <c r="F2591" s="231">
        <v>8.3305621000000002E-4</v>
      </c>
      <c r="G2591" s="231">
        <v>1.55574361E-3</v>
      </c>
      <c r="H2591" s="231">
        <v>4.7889528999999998E-3</v>
      </c>
    </row>
    <row r="2592" spans="1:8">
      <c r="A2592" s="227" t="s">
        <v>149</v>
      </c>
      <c r="B2592" s="227" t="s">
        <v>61</v>
      </c>
      <c r="C2592" s="227" t="s">
        <v>90</v>
      </c>
      <c r="D2592" s="229">
        <v>82</v>
      </c>
      <c r="E2592" s="231">
        <v>9.8417737099999996E-3</v>
      </c>
      <c r="F2592" s="231">
        <v>1.1360939400000001E-3</v>
      </c>
      <c r="G2592" s="231">
        <v>1.81783513E-3</v>
      </c>
      <c r="H2592" s="231">
        <v>6.88784416E-3</v>
      </c>
    </row>
    <row r="2593" spans="1:8">
      <c r="A2593" s="227" t="s">
        <v>149</v>
      </c>
      <c r="B2593" s="227" t="s">
        <v>62</v>
      </c>
      <c r="C2593" s="227" t="s">
        <v>90</v>
      </c>
      <c r="D2593" s="229">
        <v>237</v>
      </c>
      <c r="E2593" s="231">
        <v>8.1249997399999996E-3</v>
      </c>
      <c r="F2593" s="231">
        <v>8.5091395999999998E-4</v>
      </c>
      <c r="G2593" s="231">
        <v>1.7211671299999999E-3</v>
      </c>
      <c r="H2593" s="231">
        <v>5.5529181799999997E-3</v>
      </c>
    </row>
    <row r="2594" spans="1:8">
      <c r="A2594" s="227" t="s">
        <v>149</v>
      </c>
      <c r="B2594" s="227" t="s">
        <v>57</v>
      </c>
      <c r="C2594" s="227" t="s">
        <v>91</v>
      </c>
      <c r="D2594" s="229">
        <v>1663</v>
      </c>
      <c r="E2594" s="231">
        <v>5.2109151600000002E-3</v>
      </c>
      <c r="F2594" s="231">
        <v>9.7348170000000002E-4</v>
      </c>
      <c r="G2594" s="231">
        <v>6.0537324999999996E-4</v>
      </c>
      <c r="H2594" s="231">
        <v>3.6320597300000001E-3</v>
      </c>
    </row>
    <row r="2595" spans="1:8">
      <c r="A2595" s="227" t="s">
        <v>149</v>
      </c>
      <c r="B2595" s="227" t="s">
        <v>59</v>
      </c>
      <c r="C2595" s="227" t="s">
        <v>91</v>
      </c>
      <c r="D2595" s="229">
        <v>914</v>
      </c>
      <c r="E2595" s="231">
        <v>4.9154862200000001E-3</v>
      </c>
      <c r="F2595" s="231">
        <v>9.2859759999999996E-4</v>
      </c>
      <c r="G2595" s="231">
        <v>5.5361785999999999E-4</v>
      </c>
      <c r="H2595" s="231">
        <v>3.4332702800000002E-3</v>
      </c>
    </row>
    <row r="2596" spans="1:8">
      <c r="A2596" s="227" t="s">
        <v>149</v>
      </c>
      <c r="B2596" s="227" t="s">
        <v>60</v>
      </c>
      <c r="C2596" s="227" t="s">
        <v>91</v>
      </c>
      <c r="D2596" s="229">
        <v>275</v>
      </c>
      <c r="E2596" s="231">
        <v>5.0205385000000003E-3</v>
      </c>
      <c r="F2596" s="231">
        <v>1.04579102E-3</v>
      </c>
      <c r="G2596" s="231">
        <v>5.9385497000000002E-4</v>
      </c>
      <c r="H2596" s="231">
        <v>3.3808920099999999E-3</v>
      </c>
    </row>
    <row r="2597" spans="1:8">
      <c r="A2597" s="227" t="s">
        <v>149</v>
      </c>
      <c r="B2597" s="227" t="s">
        <v>61</v>
      </c>
      <c r="C2597" s="227" t="s">
        <v>91</v>
      </c>
      <c r="D2597" s="229">
        <v>125</v>
      </c>
      <c r="E2597" s="231">
        <v>6.1199071600000002E-3</v>
      </c>
      <c r="F2597" s="231">
        <v>1.2077775399999999E-3</v>
      </c>
      <c r="G2597" s="231">
        <v>6.3935160999999997E-4</v>
      </c>
      <c r="H2597" s="231">
        <v>4.2727775299999998E-3</v>
      </c>
    </row>
    <row r="2598" spans="1:8">
      <c r="A2598" s="227" t="s">
        <v>149</v>
      </c>
      <c r="B2598" s="227" t="s">
        <v>62</v>
      </c>
      <c r="C2598" s="227" t="s">
        <v>91</v>
      </c>
      <c r="D2598" s="229">
        <v>349</v>
      </c>
      <c r="E2598" s="231">
        <v>5.8090573799999996E-3</v>
      </c>
      <c r="F2598" s="231">
        <v>9.5013507E-4</v>
      </c>
      <c r="G2598" s="231">
        <v>7.3782210999999995E-4</v>
      </c>
      <c r="H2598" s="231">
        <v>4.1210997300000001E-3</v>
      </c>
    </row>
    <row r="2599" spans="1:8">
      <c r="A2599" s="227" t="s">
        <v>149</v>
      </c>
      <c r="B2599" s="227" t="s">
        <v>57</v>
      </c>
      <c r="C2599" s="227" t="s">
        <v>92</v>
      </c>
      <c r="D2599" s="229">
        <v>950</v>
      </c>
      <c r="E2599" s="231">
        <v>7.1555674999999996E-3</v>
      </c>
      <c r="F2599" s="231">
        <v>8.756333E-4</v>
      </c>
      <c r="G2599" s="231">
        <v>1.49205629E-3</v>
      </c>
      <c r="H2599" s="231">
        <v>4.7878774500000002E-3</v>
      </c>
    </row>
    <row r="2600" spans="1:8">
      <c r="A2600" s="227" t="s">
        <v>149</v>
      </c>
      <c r="B2600" s="227" t="s">
        <v>59</v>
      </c>
      <c r="C2600" s="227" t="s">
        <v>92</v>
      </c>
      <c r="D2600" s="229">
        <v>383</v>
      </c>
      <c r="E2600" s="231">
        <v>6.2657139099999998E-3</v>
      </c>
      <c r="F2600" s="231">
        <v>8.0589379E-4</v>
      </c>
      <c r="G2600" s="231">
        <v>1.2325328799999999E-3</v>
      </c>
      <c r="H2600" s="231">
        <v>4.2272867699999998E-3</v>
      </c>
    </row>
    <row r="2601" spans="1:8">
      <c r="A2601" s="227" t="s">
        <v>149</v>
      </c>
      <c r="B2601" s="227" t="s">
        <v>60</v>
      </c>
      <c r="C2601" s="227" t="s">
        <v>92</v>
      </c>
      <c r="D2601" s="229">
        <v>247</v>
      </c>
      <c r="E2601" s="231">
        <v>6.9717159199999996E-3</v>
      </c>
      <c r="F2601" s="231">
        <v>7.3961589999999998E-4</v>
      </c>
      <c r="G2601" s="231">
        <v>1.4221114100000001E-3</v>
      </c>
      <c r="H2601" s="231">
        <v>4.8099881499999997E-3</v>
      </c>
    </row>
    <row r="2602" spans="1:8">
      <c r="A2602" s="227" t="s">
        <v>149</v>
      </c>
      <c r="B2602" s="227" t="s">
        <v>61</v>
      </c>
      <c r="C2602" s="227" t="s">
        <v>92</v>
      </c>
      <c r="D2602" s="229">
        <v>101</v>
      </c>
      <c r="E2602" s="231">
        <v>8.4803581700000005E-3</v>
      </c>
      <c r="F2602" s="231">
        <v>1.12841469E-3</v>
      </c>
      <c r="G2602" s="231">
        <v>1.85815429E-3</v>
      </c>
      <c r="H2602" s="231">
        <v>5.4937887499999999E-3</v>
      </c>
    </row>
    <row r="2603" spans="1:8">
      <c r="A2603" s="227" t="s">
        <v>149</v>
      </c>
      <c r="B2603" s="227" t="s">
        <v>62</v>
      </c>
      <c r="C2603" s="227" t="s">
        <v>92</v>
      </c>
      <c r="D2603" s="229">
        <v>219</v>
      </c>
      <c r="E2603" s="231">
        <v>8.3081766500000005E-3</v>
      </c>
      <c r="F2603" s="231">
        <v>1.03442604E-3</v>
      </c>
      <c r="G2603" s="231">
        <v>1.8559738699999999E-3</v>
      </c>
      <c r="H2603" s="231">
        <v>5.4177762799999998E-3</v>
      </c>
    </row>
    <row r="2604" spans="1:8">
      <c r="A2604" s="227" t="s">
        <v>149</v>
      </c>
      <c r="B2604" s="227" t="s">
        <v>57</v>
      </c>
      <c r="C2604" s="227" t="s">
        <v>93</v>
      </c>
      <c r="D2604" s="229">
        <v>827</v>
      </c>
      <c r="E2604" s="231">
        <v>8.1712960700000004E-3</v>
      </c>
      <c r="F2604" s="231">
        <v>1.2075941299999999E-3</v>
      </c>
      <c r="G2604" s="231">
        <v>1.7389379200000001E-3</v>
      </c>
      <c r="H2604" s="231">
        <v>5.22476352E-3</v>
      </c>
    </row>
    <row r="2605" spans="1:8">
      <c r="A2605" s="227" t="s">
        <v>149</v>
      </c>
      <c r="B2605" s="227" t="s">
        <v>59</v>
      </c>
      <c r="C2605" s="227" t="s">
        <v>93</v>
      </c>
      <c r="D2605" s="229">
        <v>275</v>
      </c>
      <c r="E2605" s="231">
        <v>6.69562267E-3</v>
      </c>
      <c r="F2605" s="231">
        <v>1.0398987399999999E-3</v>
      </c>
      <c r="G2605" s="231">
        <v>1.5382994500000001E-3</v>
      </c>
      <c r="H2605" s="231">
        <v>4.1174240099999997E-3</v>
      </c>
    </row>
    <row r="2606" spans="1:8">
      <c r="A2606" s="227" t="s">
        <v>149</v>
      </c>
      <c r="B2606" s="227" t="s">
        <v>60</v>
      </c>
      <c r="C2606" s="227" t="s">
        <v>93</v>
      </c>
      <c r="D2606" s="229">
        <v>207</v>
      </c>
      <c r="E2606" s="231">
        <v>8.4473405099999999E-3</v>
      </c>
      <c r="F2606" s="231">
        <v>1.27952203E-3</v>
      </c>
      <c r="G2606" s="231">
        <v>1.7673664700000001E-3</v>
      </c>
      <c r="H2606" s="231">
        <v>5.4004515200000002E-3</v>
      </c>
    </row>
    <row r="2607" spans="1:8">
      <c r="A2607" s="227" t="s">
        <v>149</v>
      </c>
      <c r="B2607" s="227" t="s">
        <v>61</v>
      </c>
      <c r="C2607" s="227" t="s">
        <v>93</v>
      </c>
      <c r="D2607" s="229">
        <v>139</v>
      </c>
      <c r="E2607" s="231">
        <v>9.2491004900000003E-3</v>
      </c>
      <c r="F2607" s="231">
        <v>1.3724018200000001E-3</v>
      </c>
      <c r="G2607" s="231">
        <v>1.8999797699999999E-3</v>
      </c>
      <c r="H2607" s="231">
        <v>5.97671837E-3</v>
      </c>
    </row>
    <row r="2608" spans="1:8">
      <c r="A2608" s="227" t="s">
        <v>149</v>
      </c>
      <c r="B2608" s="227" t="s">
        <v>62</v>
      </c>
      <c r="C2608" s="227" t="s">
        <v>93</v>
      </c>
      <c r="D2608" s="229">
        <v>206</v>
      </c>
      <c r="E2608" s="231">
        <v>9.13660757E-3</v>
      </c>
      <c r="F2608" s="231">
        <v>1.24797709E-3</v>
      </c>
      <c r="G2608" s="231">
        <v>1.86954984E-3</v>
      </c>
      <c r="H2608" s="231">
        <v>6.0190801499999998E-3</v>
      </c>
    </row>
    <row r="2609" spans="1:8">
      <c r="A2609" s="227" t="s">
        <v>149</v>
      </c>
      <c r="B2609" s="227" t="s">
        <v>57</v>
      </c>
      <c r="C2609" s="227" t="s">
        <v>94</v>
      </c>
      <c r="D2609" s="229">
        <v>828</v>
      </c>
      <c r="E2609" s="231">
        <v>6.8676471600000004E-3</v>
      </c>
      <c r="F2609" s="231">
        <v>9.4824912000000003E-4</v>
      </c>
      <c r="G2609" s="231">
        <v>1.45764815E-3</v>
      </c>
      <c r="H2609" s="231">
        <v>4.4617494100000002E-3</v>
      </c>
    </row>
    <row r="2610" spans="1:8">
      <c r="A2610" s="227" t="s">
        <v>149</v>
      </c>
      <c r="B2610" s="227" t="s">
        <v>59</v>
      </c>
      <c r="C2610" s="227" t="s">
        <v>94</v>
      </c>
      <c r="D2610" s="229">
        <v>350</v>
      </c>
      <c r="E2610" s="231">
        <v>5.9064151100000004E-3</v>
      </c>
      <c r="F2610" s="231">
        <v>7.6755927999999998E-4</v>
      </c>
      <c r="G2610" s="231">
        <v>1.2714613999999999E-3</v>
      </c>
      <c r="H2610" s="231">
        <v>3.8673939499999999E-3</v>
      </c>
    </row>
    <row r="2611" spans="1:8">
      <c r="A2611" s="227" t="s">
        <v>149</v>
      </c>
      <c r="B2611" s="227" t="s">
        <v>60</v>
      </c>
      <c r="C2611" s="227" t="s">
        <v>94</v>
      </c>
      <c r="D2611" s="229">
        <v>172</v>
      </c>
      <c r="E2611" s="231">
        <v>7.1543925300000004E-3</v>
      </c>
      <c r="F2611" s="231">
        <v>1.1488612300000001E-3</v>
      </c>
      <c r="G2611" s="231">
        <v>1.4055095500000001E-3</v>
      </c>
      <c r="H2611" s="231">
        <v>4.6000212999999998E-3</v>
      </c>
    </row>
    <row r="2612" spans="1:8">
      <c r="A2612" s="227" t="s">
        <v>149</v>
      </c>
      <c r="B2612" s="227" t="s">
        <v>61</v>
      </c>
      <c r="C2612" s="227" t="s">
        <v>94</v>
      </c>
      <c r="D2612" s="229">
        <v>120</v>
      </c>
      <c r="E2612" s="231">
        <v>7.9993246399999995E-3</v>
      </c>
      <c r="F2612" s="231">
        <v>1.18547432E-3</v>
      </c>
      <c r="G2612" s="231">
        <v>1.71643492E-3</v>
      </c>
      <c r="H2612" s="231">
        <v>5.0974148799999997E-3</v>
      </c>
    </row>
    <row r="2613" spans="1:8">
      <c r="A2613" s="227" t="s">
        <v>149</v>
      </c>
      <c r="B2613" s="227" t="s">
        <v>62</v>
      </c>
      <c r="C2613" s="227" t="s">
        <v>94</v>
      </c>
      <c r="D2613" s="229">
        <v>186</v>
      </c>
      <c r="E2613" s="231">
        <v>7.6811402500000002E-3</v>
      </c>
      <c r="F2613" s="231">
        <v>9.4969610000000002E-4</v>
      </c>
      <c r="G2613" s="231">
        <v>1.68925455E-3</v>
      </c>
      <c r="H2613" s="231">
        <v>5.0421891400000002E-3</v>
      </c>
    </row>
    <row r="2614" spans="1:8">
      <c r="A2614" s="227" t="s">
        <v>149</v>
      </c>
      <c r="B2614" s="227" t="s">
        <v>57</v>
      </c>
      <c r="C2614" s="227" t="s">
        <v>95</v>
      </c>
      <c r="D2614" s="229">
        <v>389</v>
      </c>
      <c r="E2614" s="231">
        <v>8.2609728099999995E-3</v>
      </c>
      <c r="F2614" s="231">
        <v>9.0759759000000003E-4</v>
      </c>
      <c r="G2614" s="231">
        <v>1.4516980800000001E-3</v>
      </c>
      <c r="H2614" s="231">
        <v>5.9016766599999998E-3</v>
      </c>
    </row>
    <row r="2615" spans="1:8">
      <c r="A2615" s="227" t="s">
        <v>149</v>
      </c>
      <c r="B2615" s="227" t="s">
        <v>59</v>
      </c>
      <c r="C2615" s="227" t="s">
        <v>95</v>
      </c>
      <c r="D2615" s="229">
        <v>136</v>
      </c>
      <c r="E2615" s="231">
        <v>7.3594087999999998E-3</v>
      </c>
      <c r="F2615" s="231">
        <v>7.4312339999999997E-4</v>
      </c>
      <c r="G2615" s="231">
        <v>1.3034447300000001E-3</v>
      </c>
      <c r="H2615" s="231">
        <v>5.3128401700000003E-3</v>
      </c>
    </row>
    <row r="2616" spans="1:8">
      <c r="A2616" s="227" t="s">
        <v>149</v>
      </c>
      <c r="B2616" s="227" t="s">
        <v>60</v>
      </c>
      <c r="C2616" s="227" t="s">
        <v>95</v>
      </c>
      <c r="D2616" s="229">
        <v>83</v>
      </c>
      <c r="E2616" s="231">
        <v>8.7890448199999995E-3</v>
      </c>
      <c r="F2616" s="231">
        <v>1.0724841399999999E-3</v>
      </c>
      <c r="G2616" s="231">
        <v>1.46851274E-3</v>
      </c>
      <c r="H2616" s="231">
        <v>6.2480475200000002E-3</v>
      </c>
    </row>
    <row r="2617" spans="1:8">
      <c r="A2617" s="227" t="s">
        <v>149</v>
      </c>
      <c r="B2617" s="227" t="s">
        <v>61</v>
      </c>
      <c r="C2617" s="227" t="s">
        <v>95</v>
      </c>
      <c r="D2617" s="229">
        <v>45</v>
      </c>
      <c r="E2617" s="231">
        <v>1.038734547E-2</v>
      </c>
      <c r="F2617" s="231">
        <v>1.19598735E-3</v>
      </c>
      <c r="G2617" s="231">
        <v>1.4855964699999999E-3</v>
      </c>
      <c r="H2617" s="231">
        <v>7.7057610200000001E-3</v>
      </c>
    </row>
    <row r="2618" spans="1:8">
      <c r="A2618" s="227" t="s">
        <v>149</v>
      </c>
      <c r="B2618" s="227" t="s">
        <v>62</v>
      </c>
      <c r="C2618" s="227" t="s">
        <v>95</v>
      </c>
      <c r="D2618" s="229">
        <v>125</v>
      </c>
      <c r="E2618" s="231">
        <v>8.1257404799999992E-3</v>
      </c>
      <c r="F2618" s="231">
        <v>8.7324050999999998E-4</v>
      </c>
      <c r="G2618" s="231">
        <v>1.58962937E-3</v>
      </c>
      <c r="H2618" s="231">
        <v>5.6628701399999998E-3</v>
      </c>
    </row>
    <row r="2619" spans="1:8">
      <c r="A2619" s="227" t="s">
        <v>149</v>
      </c>
      <c r="B2619" s="227" t="s">
        <v>57</v>
      </c>
      <c r="C2619" s="227" t="s">
        <v>96</v>
      </c>
      <c r="D2619" s="229">
        <v>1295</v>
      </c>
      <c r="E2619" s="231">
        <v>6.9317529399999999E-3</v>
      </c>
      <c r="F2619" s="231">
        <v>1.0746369E-3</v>
      </c>
      <c r="G2619" s="231">
        <v>1.3277829000000001E-3</v>
      </c>
      <c r="H2619" s="231">
        <v>4.5293326599999996E-3</v>
      </c>
    </row>
    <row r="2620" spans="1:8">
      <c r="A2620" s="227" t="s">
        <v>149</v>
      </c>
      <c r="B2620" s="227" t="s">
        <v>59</v>
      </c>
      <c r="C2620" s="227" t="s">
        <v>96</v>
      </c>
      <c r="D2620" s="229">
        <v>603</v>
      </c>
      <c r="E2620" s="231">
        <v>6.03105206E-3</v>
      </c>
      <c r="F2620" s="231">
        <v>8.7765239999999995E-4</v>
      </c>
      <c r="G2620" s="231">
        <v>1.1393070800000001E-3</v>
      </c>
      <c r="H2620" s="231">
        <v>4.0140921E-3</v>
      </c>
    </row>
    <row r="2621" spans="1:8">
      <c r="A2621" s="227" t="s">
        <v>149</v>
      </c>
      <c r="B2621" s="227" t="s">
        <v>60</v>
      </c>
      <c r="C2621" s="227" t="s">
        <v>96</v>
      </c>
      <c r="D2621" s="229">
        <v>259</v>
      </c>
      <c r="E2621" s="231">
        <v>6.7938471799999997E-3</v>
      </c>
      <c r="F2621" s="231">
        <v>1.0104298400000001E-3</v>
      </c>
      <c r="G2621" s="231">
        <v>1.13980028E-3</v>
      </c>
      <c r="H2621" s="231">
        <v>4.64361659E-3</v>
      </c>
    </row>
    <row r="2622" spans="1:8">
      <c r="A2622" s="227" t="s">
        <v>149</v>
      </c>
      <c r="B2622" s="227" t="s">
        <v>61</v>
      </c>
      <c r="C2622" s="227" t="s">
        <v>96</v>
      </c>
      <c r="D2622" s="229">
        <v>122</v>
      </c>
      <c r="E2622" s="231">
        <v>1.02971309E-2</v>
      </c>
      <c r="F2622" s="231">
        <v>1.6281494100000001E-3</v>
      </c>
      <c r="G2622" s="231">
        <v>1.77358431E-3</v>
      </c>
      <c r="H2622" s="231">
        <v>6.8953966999999996E-3</v>
      </c>
    </row>
    <row r="2623" spans="1:8">
      <c r="A2623" s="227" t="s">
        <v>149</v>
      </c>
      <c r="B2623" s="227" t="s">
        <v>62</v>
      </c>
      <c r="C2623" s="227" t="s">
        <v>96</v>
      </c>
      <c r="D2623" s="229">
        <v>311</v>
      </c>
      <c r="E2623" s="231">
        <v>7.4727951000000004E-3</v>
      </c>
      <c r="F2623" s="231">
        <v>1.2929094199999999E-3</v>
      </c>
      <c r="G2623" s="231">
        <v>1.6748911E-3</v>
      </c>
      <c r="H2623" s="231">
        <v>4.5049941099999996E-3</v>
      </c>
    </row>
    <row r="2624" spans="1:8">
      <c r="A2624" s="227" t="s">
        <v>149</v>
      </c>
      <c r="B2624" s="227" t="s">
        <v>57</v>
      </c>
      <c r="C2624" s="227" t="s">
        <v>97</v>
      </c>
      <c r="D2624" s="229">
        <v>634</v>
      </c>
      <c r="E2624" s="231">
        <v>7.3459769600000002E-3</v>
      </c>
      <c r="F2624" s="231">
        <v>8.6170235000000001E-4</v>
      </c>
      <c r="G2624" s="231">
        <v>1.59975952E-3</v>
      </c>
      <c r="H2624" s="231">
        <v>4.8845145999999997E-3</v>
      </c>
    </row>
    <row r="2625" spans="1:8">
      <c r="A2625" s="227" t="s">
        <v>149</v>
      </c>
      <c r="B2625" s="227" t="s">
        <v>59</v>
      </c>
      <c r="C2625" s="227" t="s">
        <v>97</v>
      </c>
      <c r="D2625" s="229">
        <v>269</v>
      </c>
      <c r="E2625" s="231">
        <v>6.6508757999999999E-3</v>
      </c>
      <c r="F2625" s="231">
        <v>6.9332553E-4</v>
      </c>
      <c r="G2625" s="231">
        <v>1.3937076000000001E-3</v>
      </c>
      <c r="H2625" s="231">
        <v>4.5638421700000004E-3</v>
      </c>
    </row>
    <row r="2626" spans="1:8">
      <c r="A2626" s="227" t="s">
        <v>149</v>
      </c>
      <c r="B2626" s="227" t="s">
        <v>60</v>
      </c>
      <c r="C2626" s="227" t="s">
        <v>97</v>
      </c>
      <c r="D2626" s="229">
        <v>124</v>
      </c>
      <c r="E2626" s="231">
        <v>6.8705194600000002E-3</v>
      </c>
      <c r="F2626" s="231">
        <v>9.4804709999999996E-4</v>
      </c>
      <c r="G2626" s="231">
        <v>1.3142172300000001E-3</v>
      </c>
      <c r="H2626" s="231">
        <v>4.6082546999999998E-3</v>
      </c>
    </row>
    <row r="2627" spans="1:8">
      <c r="A2627" s="227" t="s">
        <v>149</v>
      </c>
      <c r="B2627" s="227" t="s">
        <v>61</v>
      </c>
      <c r="C2627" s="227" t="s">
        <v>97</v>
      </c>
      <c r="D2627" s="229">
        <v>74</v>
      </c>
      <c r="E2627" s="231">
        <v>8.69275498E-3</v>
      </c>
      <c r="F2627" s="231">
        <v>1.1509945099999999E-3</v>
      </c>
      <c r="G2627" s="231">
        <v>1.91097324E-3</v>
      </c>
      <c r="H2627" s="231">
        <v>5.6307868099999998E-3</v>
      </c>
    </row>
    <row r="2628" spans="1:8">
      <c r="A2628" s="227" t="s">
        <v>149</v>
      </c>
      <c r="B2628" s="227" t="s">
        <v>62</v>
      </c>
      <c r="C2628" s="227" t="s">
        <v>97</v>
      </c>
      <c r="D2628" s="229">
        <v>167</v>
      </c>
      <c r="E2628" s="231">
        <v>8.2218893299999991E-3</v>
      </c>
      <c r="F2628" s="231">
        <v>9.4061850999999997E-4</v>
      </c>
      <c r="G2628" s="231">
        <v>2.0057798600000001E-3</v>
      </c>
      <c r="H2628" s="231">
        <v>5.2754904399999998E-3</v>
      </c>
    </row>
    <row r="2629" spans="1:8">
      <c r="A2629" s="227" t="s">
        <v>149</v>
      </c>
      <c r="B2629" s="227" t="s">
        <v>57</v>
      </c>
      <c r="C2629" s="227" t="s">
        <v>98</v>
      </c>
      <c r="D2629" s="229">
        <v>489</v>
      </c>
      <c r="E2629" s="231">
        <v>7.35112261E-3</v>
      </c>
      <c r="F2629" s="231">
        <v>3.5195575000000003E-4</v>
      </c>
      <c r="G2629" s="231">
        <v>1.7050336499999999E-3</v>
      </c>
      <c r="H2629" s="231">
        <v>5.2822272900000002E-3</v>
      </c>
    </row>
    <row r="2630" spans="1:8">
      <c r="A2630" s="227" t="s">
        <v>149</v>
      </c>
      <c r="B2630" s="227" t="s">
        <v>59</v>
      </c>
      <c r="C2630" s="227" t="s">
        <v>98</v>
      </c>
      <c r="D2630" s="229">
        <v>189</v>
      </c>
      <c r="E2630" s="231">
        <v>6.3066453599999999E-3</v>
      </c>
      <c r="F2630" s="231">
        <v>2.4054453999999999E-4</v>
      </c>
      <c r="G2630" s="231">
        <v>1.4538626699999999E-3</v>
      </c>
      <c r="H2630" s="231">
        <v>4.5997450199999996E-3</v>
      </c>
    </row>
    <row r="2631" spans="1:8">
      <c r="A2631" s="227" t="s">
        <v>149</v>
      </c>
      <c r="B2631" s="227" t="s">
        <v>60</v>
      </c>
      <c r="C2631" s="227" t="s">
        <v>98</v>
      </c>
      <c r="D2631" s="229">
        <v>152</v>
      </c>
      <c r="E2631" s="231">
        <v>8.1578944899999995E-3</v>
      </c>
      <c r="F2631" s="231">
        <v>3.7874611E-4</v>
      </c>
      <c r="G2631" s="231">
        <v>2.04640268E-3</v>
      </c>
      <c r="H2631" s="231">
        <v>5.7216280600000001E-3</v>
      </c>
    </row>
    <row r="2632" spans="1:8">
      <c r="A2632" s="227" t="s">
        <v>149</v>
      </c>
      <c r="B2632" s="227" t="s">
        <v>61</v>
      </c>
      <c r="C2632" s="227" t="s">
        <v>98</v>
      </c>
      <c r="D2632" s="229">
        <v>21</v>
      </c>
      <c r="E2632" s="231">
        <v>1.0843253630000001E-2</v>
      </c>
      <c r="F2632" s="231">
        <v>1.18055528E-3</v>
      </c>
      <c r="G2632" s="231">
        <v>2.0701055799999999E-3</v>
      </c>
      <c r="H2632" s="231">
        <v>7.5799159999999999E-3</v>
      </c>
    </row>
    <row r="2633" spans="1:8">
      <c r="A2633" s="227" t="s">
        <v>149</v>
      </c>
      <c r="B2633" s="227" t="s">
        <v>62</v>
      </c>
      <c r="C2633" s="227" t="s">
        <v>98</v>
      </c>
      <c r="D2633" s="229">
        <v>127</v>
      </c>
      <c r="E2633" s="231">
        <v>7.36247789E-3</v>
      </c>
      <c r="F2633" s="231">
        <v>3.4868011999999998E-4</v>
      </c>
      <c r="G2633" s="231">
        <v>1.6098896699999999E-3</v>
      </c>
      <c r="H2633" s="231">
        <v>5.3920601300000001E-3</v>
      </c>
    </row>
    <row r="2634" spans="1:8">
      <c r="A2634" s="227" t="s">
        <v>149</v>
      </c>
      <c r="B2634" s="227" t="s">
        <v>57</v>
      </c>
      <c r="C2634" s="227" t="s">
        <v>99</v>
      </c>
      <c r="D2634" s="229">
        <v>1802</v>
      </c>
      <c r="E2634" s="231">
        <v>5.8440400799999997E-3</v>
      </c>
      <c r="F2634" s="231">
        <v>8.9510217000000002E-4</v>
      </c>
      <c r="G2634" s="231">
        <v>8.4581279999999999E-4</v>
      </c>
      <c r="H2634" s="231">
        <v>4.1031246299999997E-3</v>
      </c>
    </row>
    <row r="2635" spans="1:8">
      <c r="A2635" s="227" t="s">
        <v>149</v>
      </c>
      <c r="B2635" s="227" t="s">
        <v>59</v>
      </c>
      <c r="C2635" s="227" t="s">
        <v>99</v>
      </c>
      <c r="D2635" s="229">
        <v>657</v>
      </c>
      <c r="E2635" s="231">
        <v>5.1840046399999999E-3</v>
      </c>
      <c r="F2635" s="231">
        <v>8.2531756000000004E-4</v>
      </c>
      <c r="G2635" s="231">
        <v>7.2761617999999998E-4</v>
      </c>
      <c r="H2635" s="231">
        <v>3.6310704099999998E-3</v>
      </c>
    </row>
    <row r="2636" spans="1:8">
      <c r="A2636" s="227" t="s">
        <v>149</v>
      </c>
      <c r="B2636" s="227" t="s">
        <v>60</v>
      </c>
      <c r="C2636" s="227" t="s">
        <v>99</v>
      </c>
      <c r="D2636" s="229">
        <v>352</v>
      </c>
      <c r="E2636" s="231">
        <v>5.8308670199999999E-3</v>
      </c>
      <c r="F2636" s="231">
        <v>9.7580599E-4</v>
      </c>
      <c r="G2636" s="231">
        <v>7.9870951999999997E-4</v>
      </c>
      <c r="H2636" s="231">
        <v>4.0563510500000004E-3</v>
      </c>
    </row>
    <row r="2637" spans="1:8">
      <c r="A2637" s="227" t="s">
        <v>149</v>
      </c>
      <c r="B2637" s="227" t="s">
        <v>61</v>
      </c>
      <c r="C2637" s="227" t="s">
        <v>99</v>
      </c>
      <c r="D2637" s="229">
        <v>123</v>
      </c>
      <c r="E2637" s="231">
        <v>8.4510498899999995E-3</v>
      </c>
      <c r="F2637" s="231">
        <v>1.27841739E-3</v>
      </c>
      <c r="G2637" s="231">
        <v>1.0456185399999999E-3</v>
      </c>
      <c r="H2637" s="231">
        <v>6.1270134699999996E-3</v>
      </c>
    </row>
    <row r="2638" spans="1:8">
      <c r="A2638" s="227" t="s">
        <v>149</v>
      </c>
      <c r="B2638" s="227" t="s">
        <v>62</v>
      </c>
      <c r="C2638" s="227" t="s">
        <v>99</v>
      </c>
      <c r="D2638" s="229">
        <v>670</v>
      </c>
      <c r="E2638" s="231">
        <v>6.0195893200000001E-3</v>
      </c>
      <c r="F2638" s="231">
        <v>8.5076330999999999E-4</v>
      </c>
      <c r="G2638" s="231">
        <v>9.4978209999999996E-4</v>
      </c>
      <c r="H2638" s="231">
        <v>4.2190434299999996E-3</v>
      </c>
    </row>
    <row r="2639" spans="1:8">
      <c r="A2639" s="227" t="s">
        <v>149</v>
      </c>
      <c r="B2639" s="227" t="s">
        <v>57</v>
      </c>
      <c r="C2639" s="227" t="s">
        <v>100</v>
      </c>
      <c r="D2639" s="229">
        <v>1188</v>
      </c>
      <c r="E2639" s="231">
        <v>7.3493614299999996E-3</v>
      </c>
      <c r="F2639" s="231">
        <v>9.8147735000000003E-4</v>
      </c>
      <c r="G2639" s="231">
        <v>1.2356782999999999E-3</v>
      </c>
      <c r="H2639" s="231">
        <v>5.1321760700000002E-3</v>
      </c>
    </row>
    <row r="2640" spans="1:8">
      <c r="A2640" s="227" t="s">
        <v>149</v>
      </c>
      <c r="B2640" s="227" t="s">
        <v>59</v>
      </c>
      <c r="C2640" s="227" t="s">
        <v>100</v>
      </c>
      <c r="D2640" s="229">
        <v>534</v>
      </c>
      <c r="E2640" s="231">
        <v>6.6706111600000001E-3</v>
      </c>
      <c r="F2640" s="231">
        <v>8.7017938999999996E-4</v>
      </c>
      <c r="G2640" s="231">
        <v>1.1589460399999999E-3</v>
      </c>
      <c r="H2640" s="231">
        <v>4.6414852199999999E-3</v>
      </c>
    </row>
    <row r="2641" spans="1:8">
      <c r="A2641" s="227" t="s">
        <v>149</v>
      </c>
      <c r="B2641" s="227" t="s">
        <v>60</v>
      </c>
      <c r="C2641" s="227" t="s">
        <v>100</v>
      </c>
      <c r="D2641" s="229">
        <v>302</v>
      </c>
      <c r="E2641" s="231">
        <v>7.8305123799999998E-3</v>
      </c>
      <c r="F2641" s="231">
        <v>1.0233088800000001E-3</v>
      </c>
      <c r="G2641" s="231">
        <v>1.1862657099999999E-3</v>
      </c>
      <c r="H2641" s="231">
        <v>5.6208223599999996E-3</v>
      </c>
    </row>
    <row r="2642" spans="1:8">
      <c r="A2642" s="227" t="s">
        <v>149</v>
      </c>
      <c r="B2642" s="227" t="s">
        <v>61</v>
      </c>
      <c r="C2642" s="227" t="s">
        <v>100</v>
      </c>
      <c r="D2642" s="229">
        <v>64</v>
      </c>
      <c r="E2642" s="231">
        <v>7.5490087000000001E-3</v>
      </c>
      <c r="F2642" s="231">
        <v>9.8036000999999996E-4</v>
      </c>
      <c r="G2642" s="231">
        <v>1.3545281500000001E-3</v>
      </c>
      <c r="H2642" s="231">
        <v>5.2141201300000004E-3</v>
      </c>
    </row>
    <row r="2643" spans="1:8">
      <c r="A2643" s="227" t="s">
        <v>149</v>
      </c>
      <c r="B2643" s="227" t="s">
        <v>62</v>
      </c>
      <c r="C2643" s="227" t="s">
        <v>100</v>
      </c>
      <c r="D2643" s="229">
        <v>288</v>
      </c>
      <c r="E2643" s="231">
        <v>8.0589712699999996E-3</v>
      </c>
      <c r="F2643" s="231">
        <v>1.1442256E-3</v>
      </c>
      <c r="G2643" s="231">
        <v>1.40335624E-3</v>
      </c>
      <c r="H2643" s="231">
        <v>5.5113889700000003E-3</v>
      </c>
    </row>
    <row r="2644" spans="1:8">
      <c r="A2644" s="227" t="s">
        <v>149</v>
      </c>
      <c r="B2644" s="227" t="s">
        <v>57</v>
      </c>
      <c r="C2644" s="227" t="s">
        <v>101</v>
      </c>
      <c r="D2644" s="229">
        <v>645</v>
      </c>
      <c r="E2644" s="231">
        <v>7.5739123499999998E-3</v>
      </c>
      <c r="F2644" s="231">
        <v>7.1097090999999995E-4</v>
      </c>
      <c r="G2644" s="231">
        <v>2.2304404600000001E-3</v>
      </c>
      <c r="H2644" s="231">
        <v>4.6325004800000001E-3</v>
      </c>
    </row>
    <row r="2645" spans="1:8">
      <c r="A2645" s="227" t="s">
        <v>149</v>
      </c>
      <c r="B2645" s="227" t="s">
        <v>59</v>
      </c>
      <c r="C2645" s="227" t="s">
        <v>101</v>
      </c>
      <c r="D2645" s="229">
        <v>263</v>
      </c>
      <c r="E2645" s="231">
        <v>6.87213926E-3</v>
      </c>
      <c r="F2645" s="231">
        <v>6.4409918000000001E-4</v>
      </c>
      <c r="G2645" s="231">
        <v>1.91117423E-3</v>
      </c>
      <c r="H2645" s="231">
        <v>4.31686534E-3</v>
      </c>
    </row>
    <row r="2646" spans="1:8">
      <c r="A2646" s="227" t="s">
        <v>149</v>
      </c>
      <c r="B2646" s="227" t="s">
        <v>60</v>
      </c>
      <c r="C2646" s="227" t="s">
        <v>101</v>
      </c>
      <c r="D2646" s="229">
        <v>162</v>
      </c>
      <c r="E2646" s="231">
        <v>7.6038092300000004E-3</v>
      </c>
      <c r="F2646" s="231">
        <v>7.0673272000000001E-4</v>
      </c>
      <c r="G2646" s="231">
        <v>2.3048837299999999E-3</v>
      </c>
      <c r="H2646" s="231">
        <v>4.5921922699999999E-3</v>
      </c>
    </row>
    <row r="2647" spans="1:8">
      <c r="A2647" s="227" t="s">
        <v>149</v>
      </c>
      <c r="B2647" s="227" t="s">
        <v>61</v>
      </c>
      <c r="C2647" s="227" t="s">
        <v>101</v>
      </c>
      <c r="D2647" s="229">
        <v>56</v>
      </c>
      <c r="E2647" s="231">
        <v>9.05857287E-3</v>
      </c>
      <c r="F2647" s="231">
        <v>7.6347529000000004E-4</v>
      </c>
      <c r="G2647" s="231">
        <v>2.78873156E-3</v>
      </c>
      <c r="H2647" s="231">
        <v>5.5063655199999997E-3</v>
      </c>
    </row>
    <row r="2648" spans="1:8">
      <c r="A2648" s="227" t="s">
        <v>149</v>
      </c>
      <c r="B2648" s="227" t="s">
        <v>62</v>
      </c>
      <c r="C2648" s="227" t="s">
        <v>101</v>
      </c>
      <c r="D2648" s="229">
        <v>164</v>
      </c>
      <c r="E2648" s="231">
        <v>8.1628272099999993E-3</v>
      </c>
      <c r="F2648" s="231">
        <v>8.0446849999999998E-4</v>
      </c>
      <c r="G2648" s="231">
        <v>2.4782630699999998E-3</v>
      </c>
      <c r="H2648" s="231">
        <v>4.8800951700000003E-3</v>
      </c>
    </row>
    <row r="2649" spans="1:8">
      <c r="A2649" s="227" t="s">
        <v>149</v>
      </c>
      <c r="B2649" s="227" t="s">
        <v>57</v>
      </c>
      <c r="C2649" s="227" t="s">
        <v>102</v>
      </c>
      <c r="D2649" s="229">
        <v>1064</v>
      </c>
      <c r="E2649" s="231">
        <v>6.6992891999999998E-3</v>
      </c>
      <c r="F2649" s="231">
        <v>1.0194863999999999E-3</v>
      </c>
      <c r="G2649" s="231">
        <v>8.4589704999999999E-4</v>
      </c>
      <c r="H2649" s="231">
        <v>4.8339052600000001E-3</v>
      </c>
    </row>
    <row r="2650" spans="1:8">
      <c r="A2650" s="227" t="s">
        <v>149</v>
      </c>
      <c r="B2650" s="227" t="s">
        <v>59</v>
      </c>
      <c r="C2650" s="227" t="s">
        <v>102</v>
      </c>
      <c r="D2650" s="229">
        <v>459</v>
      </c>
      <c r="E2650" s="231">
        <v>6.3611511999999999E-3</v>
      </c>
      <c r="F2650" s="231">
        <v>8.6979520999999995E-4</v>
      </c>
      <c r="G2650" s="231">
        <v>8.4309160999999997E-4</v>
      </c>
      <c r="H2650" s="231">
        <v>4.6482638899999996E-3</v>
      </c>
    </row>
    <row r="2651" spans="1:8">
      <c r="A2651" s="227" t="s">
        <v>149</v>
      </c>
      <c r="B2651" s="227" t="s">
        <v>60</v>
      </c>
      <c r="C2651" s="227" t="s">
        <v>102</v>
      </c>
      <c r="D2651" s="229">
        <v>229</v>
      </c>
      <c r="E2651" s="231">
        <v>6.43932936E-3</v>
      </c>
      <c r="F2651" s="231">
        <v>1.1026198400000001E-3</v>
      </c>
      <c r="G2651" s="231">
        <v>7.3624225999999995E-4</v>
      </c>
      <c r="H2651" s="231">
        <v>4.6004667499999997E-3</v>
      </c>
    </row>
    <row r="2652" spans="1:8">
      <c r="A2652" s="227" t="s">
        <v>149</v>
      </c>
      <c r="B2652" s="227" t="s">
        <v>61</v>
      </c>
      <c r="C2652" s="227" t="s">
        <v>102</v>
      </c>
      <c r="D2652" s="229">
        <v>75</v>
      </c>
      <c r="E2652" s="231">
        <v>8.5179010300000003E-3</v>
      </c>
      <c r="F2652" s="231">
        <v>1.50864172E-3</v>
      </c>
      <c r="G2652" s="231">
        <v>1.31172818E-3</v>
      </c>
      <c r="H2652" s="231">
        <v>5.6975306100000003E-3</v>
      </c>
    </row>
    <row r="2653" spans="1:8">
      <c r="A2653" s="227" t="s">
        <v>149</v>
      </c>
      <c r="B2653" s="227" t="s">
        <v>62</v>
      </c>
      <c r="C2653" s="227" t="s">
        <v>102</v>
      </c>
      <c r="D2653" s="229">
        <v>301</v>
      </c>
      <c r="E2653" s="231">
        <v>6.9595558500000002E-3</v>
      </c>
      <c r="F2653" s="231">
        <v>1.06262277E-3</v>
      </c>
      <c r="G2653" s="231">
        <v>8.1752930999999995E-4</v>
      </c>
      <c r="H2653" s="231">
        <v>5.0794032800000003E-3</v>
      </c>
    </row>
    <row r="2654" spans="1:8">
      <c r="A2654" s="227" t="s">
        <v>149</v>
      </c>
      <c r="B2654" s="227" t="s">
        <v>57</v>
      </c>
      <c r="C2654" s="227" t="s">
        <v>103</v>
      </c>
      <c r="D2654" s="229">
        <v>1483</v>
      </c>
      <c r="E2654" s="231">
        <v>4.5662100300000001E-3</v>
      </c>
      <c r="F2654" s="231">
        <v>7.1992590000000004E-4</v>
      </c>
      <c r="G2654" s="231">
        <v>4.9421193000000001E-4</v>
      </c>
      <c r="H2654" s="231">
        <v>3.3520717000000001E-3</v>
      </c>
    </row>
    <row r="2655" spans="1:8">
      <c r="A2655" s="227" t="s">
        <v>149</v>
      </c>
      <c r="B2655" s="227" t="s">
        <v>59</v>
      </c>
      <c r="C2655" s="227" t="s">
        <v>103</v>
      </c>
      <c r="D2655" s="229">
        <v>578</v>
      </c>
      <c r="E2655" s="231">
        <v>4.22191361E-3</v>
      </c>
      <c r="F2655" s="231">
        <v>6.6769167000000002E-4</v>
      </c>
      <c r="G2655" s="231">
        <v>4.4518109000000003E-4</v>
      </c>
      <c r="H2655" s="231">
        <v>3.1090403499999999E-3</v>
      </c>
    </row>
    <row r="2656" spans="1:8">
      <c r="A2656" s="227" t="s">
        <v>149</v>
      </c>
      <c r="B2656" s="227" t="s">
        <v>60</v>
      </c>
      <c r="C2656" s="227" t="s">
        <v>103</v>
      </c>
      <c r="D2656" s="229">
        <v>265</v>
      </c>
      <c r="E2656" s="231">
        <v>4.7016506999999997E-3</v>
      </c>
      <c r="F2656" s="231">
        <v>8.1429045E-4</v>
      </c>
      <c r="G2656" s="231">
        <v>4.7104272000000002E-4</v>
      </c>
      <c r="H2656" s="231">
        <v>3.4163170300000002E-3</v>
      </c>
    </row>
    <row r="2657" spans="1:8">
      <c r="A2657" s="227" t="s">
        <v>149</v>
      </c>
      <c r="B2657" s="227" t="s">
        <v>61</v>
      </c>
      <c r="C2657" s="227" t="s">
        <v>103</v>
      </c>
      <c r="D2657" s="229">
        <v>76</v>
      </c>
      <c r="E2657" s="231">
        <v>5.7861230900000003E-3</v>
      </c>
      <c r="F2657" s="231">
        <v>1.0008525800000001E-3</v>
      </c>
      <c r="G2657" s="231">
        <v>4.9677116999999999E-4</v>
      </c>
      <c r="H2657" s="231">
        <v>4.2884987600000004E-3</v>
      </c>
    </row>
    <row r="2658" spans="1:8">
      <c r="A2658" s="227" t="s">
        <v>149</v>
      </c>
      <c r="B2658" s="227" t="s">
        <v>62</v>
      </c>
      <c r="C2658" s="227" t="s">
        <v>103</v>
      </c>
      <c r="D2658" s="229">
        <v>564</v>
      </c>
      <c r="E2658" s="231">
        <v>4.6910294500000001E-3</v>
      </c>
      <c r="F2658" s="231">
        <v>6.9126338999999997E-4</v>
      </c>
      <c r="G2658" s="231">
        <v>5.5500123000000001E-4</v>
      </c>
      <c r="H2658" s="231">
        <v>3.4447643399999998E-3</v>
      </c>
    </row>
    <row r="2659" spans="1:8">
      <c r="A2659" s="227" t="s">
        <v>149</v>
      </c>
      <c r="B2659" s="227" t="s">
        <v>57</v>
      </c>
      <c r="C2659" s="227" t="s">
        <v>104</v>
      </c>
      <c r="D2659" s="229">
        <v>480</v>
      </c>
      <c r="E2659" s="231">
        <v>6.8193959800000002E-3</v>
      </c>
      <c r="F2659" s="231">
        <v>7.3022739000000003E-4</v>
      </c>
      <c r="G2659" s="231">
        <v>1.3526714399999999E-3</v>
      </c>
      <c r="H2659" s="231">
        <v>4.7364966699999997E-3</v>
      </c>
    </row>
    <row r="2660" spans="1:8">
      <c r="A2660" s="227" t="s">
        <v>149</v>
      </c>
      <c r="B2660" s="227" t="s">
        <v>59</v>
      </c>
      <c r="C2660" s="227" t="s">
        <v>104</v>
      </c>
      <c r="D2660" s="229">
        <v>149</v>
      </c>
      <c r="E2660" s="231">
        <v>6.10194482E-3</v>
      </c>
      <c r="F2660" s="231">
        <v>5.4934104999999997E-4</v>
      </c>
      <c r="G2660" s="231">
        <v>1.1910419E-3</v>
      </c>
      <c r="H2660" s="231">
        <v>4.3615614E-3</v>
      </c>
    </row>
    <row r="2661" spans="1:8">
      <c r="A2661" s="227" t="s">
        <v>149</v>
      </c>
      <c r="B2661" s="227" t="s">
        <v>60</v>
      </c>
      <c r="C2661" s="227" t="s">
        <v>104</v>
      </c>
      <c r="D2661" s="229">
        <v>83</v>
      </c>
      <c r="E2661" s="231">
        <v>6.20997857E-3</v>
      </c>
      <c r="F2661" s="231">
        <v>7.5900803000000002E-4</v>
      </c>
      <c r="G2661" s="231">
        <v>1.21346472E-3</v>
      </c>
      <c r="H2661" s="231">
        <v>4.2375053400000003E-3</v>
      </c>
    </row>
    <row r="2662" spans="1:8">
      <c r="A2662" s="227" t="s">
        <v>149</v>
      </c>
      <c r="B2662" s="227" t="s">
        <v>61</v>
      </c>
      <c r="C2662" s="227" t="s">
        <v>104</v>
      </c>
      <c r="D2662" s="229">
        <v>77</v>
      </c>
      <c r="E2662" s="231">
        <v>6.7254387000000001E-3</v>
      </c>
      <c r="F2662" s="231">
        <v>8.5948749999999999E-4</v>
      </c>
      <c r="G2662" s="231">
        <v>1.4533727600000001E-3</v>
      </c>
      <c r="H2662" s="231">
        <v>4.4125779199999998E-3</v>
      </c>
    </row>
    <row r="2663" spans="1:8">
      <c r="A2663" s="227" t="s">
        <v>149</v>
      </c>
      <c r="B2663" s="227" t="s">
        <v>62</v>
      </c>
      <c r="C2663" s="227" t="s">
        <v>104</v>
      </c>
      <c r="D2663" s="229">
        <v>171</v>
      </c>
      <c r="E2663" s="231">
        <v>7.7826508299999996E-3</v>
      </c>
      <c r="F2663" s="231">
        <v>8.1566741000000005E-4</v>
      </c>
      <c r="G2663" s="231">
        <v>1.5157296700000001E-3</v>
      </c>
      <c r="H2663" s="231">
        <v>5.4512532700000003E-3</v>
      </c>
    </row>
    <row r="2664" spans="1:8">
      <c r="A2664" s="227" t="s">
        <v>149</v>
      </c>
      <c r="B2664" s="227" t="s">
        <v>57</v>
      </c>
      <c r="C2664" s="227" t="s">
        <v>105</v>
      </c>
      <c r="D2664" s="229">
        <v>3331</v>
      </c>
      <c r="E2664" s="231">
        <v>4.5178949200000004E-3</v>
      </c>
      <c r="F2664" s="231">
        <v>9.1445584E-4</v>
      </c>
      <c r="G2664" s="231">
        <v>6.0980162E-4</v>
      </c>
      <c r="H2664" s="231">
        <v>2.9936369700000001E-3</v>
      </c>
    </row>
    <row r="2665" spans="1:8">
      <c r="A2665" s="227" t="s">
        <v>149</v>
      </c>
      <c r="B2665" s="227" t="s">
        <v>59</v>
      </c>
      <c r="C2665" s="227" t="s">
        <v>105</v>
      </c>
      <c r="D2665" s="229">
        <v>1705</v>
      </c>
      <c r="E2665" s="231">
        <v>4.3481723400000004E-3</v>
      </c>
      <c r="F2665" s="231">
        <v>8.8725944999999999E-4</v>
      </c>
      <c r="G2665" s="231">
        <v>5.7360544000000001E-4</v>
      </c>
      <c r="H2665" s="231">
        <v>2.8873069700000001E-3</v>
      </c>
    </row>
    <row r="2666" spans="1:8">
      <c r="A2666" s="227" t="s">
        <v>149</v>
      </c>
      <c r="B2666" s="227" t="s">
        <v>60</v>
      </c>
      <c r="C2666" s="227" t="s">
        <v>105</v>
      </c>
      <c r="D2666" s="229">
        <v>671</v>
      </c>
      <c r="E2666" s="231">
        <v>4.6993670600000001E-3</v>
      </c>
      <c r="F2666" s="231">
        <v>1.05182608E-3</v>
      </c>
      <c r="G2666" s="231">
        <v>5.9507277000000005E-4</v>
      </c>
      <c r="H2666" s="231">
        <v>3.0524677400000002E-3</v>
      </c>
    </row>
    <row r="2667" spans="1:8">
      <c r="A2667" s="227" t="s">
        <v>149</v>
      </c>
      <c r="B2667" s="227" t="s">
        <v>61</v>
      </c>
      <c r="C2667" s="227" t="s">
        <v>105</v>
      </c>
      <c r="D2667" s="229">
        <v>105</v>
      </c>
      <c r="E2667" s="231">
        <v>4.9638445499999998E-3</v>
      </c>
      <c r="F2667" s="231">
        <v>1.00793624E-3</v>
      </c>
      <c r="G2667" s="231">
        <v>6.3414878999999995E-4</v>
      </c>
      <c r="H2667" s="231">
        <v>3.32175901E-3</v>
      </c>
    </row>
    <row r="2668" spans="1:8">
      <c r="A2668" s="227" t="s">
        <v>149</v>
      </c>
      <c r="B2668" s="227" t="s">
        <v>62</v>
      </c>
      <c r="C2668" s="227" t="s">
        <v>105</v>
      </c>
      <c r="D2668" s="229">
        <v>850</v>
      </c>
      <c r="E2668" s="231">
        <v>4.6599943200000002E-3</v>
      </c>
      <c r="F2668" s="231">
        <v>8.4901935999999998E-4</v>
      </c>
      <c r="G2668" s="231">
        <v>6.9102645000000001E-4</v>
      </c>
      <c r="H2668" s="231">
        <v>3.1199480199999999E-3</v>
      </c>
    </row>
    <row r="2669" spans="1:8">
      <c r="A2669" s="227" t="s">
        <v>149</v>
      </c>
      <c r="B2669" s="227" t="s">
        <v>57</v>
      </c>
      <c r="C2669" s="227" t="s">
        <v>106</v>
      </c>
      <c r="D2669" s="229">
        <v>840</v>
      </c>
      <c r="E2669" s="231">
        <v>6.55045721E-3</v>
      </c>
      <c r="F2669" s="231">
        <v>9.1360756000000002E-4</v>
      </c>
      <c r="G2669" s="231">
        <v>1.3844794699999999E-3</v>
      </c>
      <c r="H2669" s="231">
        <v>4.2523696899999996E-3</v>
      </c>
    </row>
    <row r="2670" spans="1:8">
      <c r="A2670" s="227" t="s">
        <v>149</v>
      </c>
      <c r="B2670" s="227" t="s">
        <v>59</v>
      </c>
      <c r="C2670" s="227" t="s">
        <v>106</v>
      </c>
      <c r="D2670" s="229">
        <v>388</v>
      </c>
      <c r="E2670" s="231">
        <v>6.0532106699999998E-3</v>
      </c>
      <c r="F2670" s="231">
        <v>7.6657335E-4</v>
      </c>
      <c r="G2670" s="231">
        <v>1.3395795E-3</v>
      </c>
      <c r="H2670" s="231">
        <v>3.9470573199999999E-3</v>
      </c>
    </row>
    <row r="2671" spans="1:8">
      <c r="A2671" s="227" t="s">
        <v>149</v>
      </c>
      <c r="B2671" s="227" t="s">
        <v>60</v>
      </c>
      <c r="C2671" s="227" t="s">
        <v>106</v>
      </c>
      <c r="D2671" s="229">
        <v>148</v>
      </c>
      <c r="E2671" s="231">
        <v>6.3460333099999997E-3</v>
      </c>
      <c r="F2671" s="231">
        <v>8.9542644999999999E-4</v>
      </c>
      <c r="G2671" s="231">
        <v>1.42642621E-3</v>
      </c>
      <c r="H2671" s="231">
        <v>4.0241801899999997E-3</v>
      </c>
    </row>
    <row r="2672" spans="1:8">
      <c r="A2672" s="227" t="s">
        <v>149</v>
      </c>
      <c r="B2672" s="227" t="s">
        <v>61</v>
      </c>
      <c r="C2672" s="227" t="s">
        <v>106</v>
      </c>
      <c r="D2672" s="229">
        <v>125</v>
      </c>
      <c r="E2672" s="231">
        <v>7.4158331399999996E-3</v>
      </c>
      <c r="F2672" s="231">
        <v>1.2334256900000001E-3</v>
      </c>
      <c r="G2672" s="231">
        <v>1.40101827E-3</v>
      </c>
      <c r="H2672" s="231">
        <v>4.7813886500000001E-3</v>
      </c>
    </row>
    <row r="2673" spans="1:8">
      <c r="A2673" s="227" t="s">
        <v>149</v>
      </c>
      <c r="B2673" s="227" t="s">
        <v>62</v>
      </c>
      <c r="C2673" s="227" t="s">
        <v>106</v>
      </c>
      <c r="D2673" s="229">
        <v>179</v>
      </c>
      <c r="E2673" s="231">
        <v>7.1929958E-3</v>
      </c>
      <c r="F2673" s="231">
        <v>1.02401436E-3</v>
      </c>
      <c r="G2673" s="231">
        <v>1.4355728900000001E-3</v>
      </c>
      <c r="H2673" s="231">
        <v>4.7334080900000002E-3</v>
      </c>
    </row>
    <row r="2674" spans="1:8">
      <c r="A2674" s="227" t="s">
        <v>149</v>
      </c>
      <c r="B2674" s="227" t="s">
        <v>57</v>
      </c>
      <c r="C2674" s="227" t="s">
        <v>107</v>
      </c>
      <c r="D2674" s="229">
        <v>2710</v>
      </c>
      <c r="E2674" s="231">
        <v>5.8773402000000001E-3</v>
      </c>
      <c r="F2674" s="231">
        <v>1.0336585300000001E-3</v>
      </c>
      <c r="G2674" s="231">
        <v>9.8936100000000002E-4</v>
      </c>
      <c r="H2674" s="231">
        <v>3.8543201900000002E-3</v>
      </c>
    </row>
    <row r="2675" spans="1:8">
      <c r="A2675" s="227" t="s">
        <v>149</v>
      </c>
      <c r="B2675" s="227" t="s">
        <v>59</v>
      </c>
      <c r="C2675" s="227" t="s">
        <v>107</v>
      </c>
      <c r="D2675" s="229">
        <v>1087</v>
      </c>
      <c r="E2675" s="231">
        <v>5.3675058899999998E-3</v>
      </c>
      <c r="F2675" s="231">
        <v>9.6181916000000005E-4</v>
      </c>
      <c r="G2675" s="231">
        <v>8.0902434000000004E-4</v>
      </c>
      <c r="H2675" s="231">
        <v>3.5966619199999999E-3</v>
      </c>
    </row>
    <row r="2676" spans="1:8">
      <c r="A2676" s="227" t="s">
        <v>149</v>
      </c>
      <c r="B2676" s="227" t="s">
        <v>60</v>
      </c>
      <c r="C2676" s="227" t="s">
        <v>107</v>
      </c>
      <c r="D2676" s="229">
        <v>461</v>
      </c>
      <c r="E2676" s="231">
        <v>5.6868620499999998E-3</v>
      </c>
      <c r="F2676" s="231">
        <v>1.0860044100000001E-3</v>
      </c>
      <c r="G2676" s="231">
        <v>9.3624446000000004E-4</v>
      </c>
      <c r="H2676" s="231">
        <v>3.6646127299999999E-3</v>
      </c>
    </row>
    <row r="2677" spans="1:8">
      <c r="A2677" s="227" t="s">
        <v>149</v>
      </c>
      <c r="B2677" s="227" t="s">
        <v>61</v>
      </c>
      <c r="C2677" s="227" t="s">
        <v>107</v>
      </c>
      <c r="D2677" s="229">
        <v>198</v>
      </c>
      <c r="E2677" s="231">
        <v>7.6119993899999997E-3</v>
      </c>
      <c r="F2677" s="231">
        <v>1.3614148500000001E-3</v>
      </c>
      <c r="G2677" s="231">
        <v>1.19475984E-3</v>
      </c>
      <c r="H2677" s="231">
        <v>5.0558242099999996E-3</v>
      </c>
    </row>
    <row r="2678" spans="1:8">
      <c r="A2678" s="227" t="s">
        <v>149</v>
      </c>
      <c r="B2678" s="227" t="s">
        <v>62</v>
      </c>
      <c r="C2678" s="227" t="s">
        <v>107</v>
      </c>
      <c r="D2678" s="229">
        <v>964</v>
      </c>
      <c r="E2678" s="231">
        <v>6.1870267099999997E-3</v>
      </c>
      <c r="F2678" s="231">
        <v>1.0223122700000001E-3</v>
      </c>
      <c r="G2678" s="231">
        <v>1.17592088E-3</v>
      </c>
      <c r="H2678" s="231">
        <v>3.9887930799999997E-3</v>
      </c>
    </row>
    <row r="2679" spans="1:8">
      <c r="A2679" s="227" t="s">
        <v>150</v>
      </c>
      <c r="B2679" s="227" t="s">
        <v>57</v>
      </c>
      <c r="C2679" s="227" t="s">
        <v>58</v>
      </c>
      <c r="D2679" s="229">
        <v>61996</v>
      </c>
      <c r="E2679" s="231">
        <v>6.3725797300000003E-3</v>
      </c>
      <c r="F2679" s="231">
        <v>9.7632619000000002E-4</v>
      </c>
      <c r="G2679" s="231">
        <v>1.0779209999999999E-3</v>
      </c>
      <c r="H2679" s="231">
        <v>4.3179687499999998E-3</v>
      </c>
    </row>
    <row r="2680" spans="1:8">
      <c r="A2680" s="227" t="s">
        <v>150</v>
      </c>
      <c r="B2680" s="227" t="s">
        <v>59</v>
      </c>
      <c r="C2680" s="227" t="s">
        <v>58</v>
      </c>
      <c r="D2680" s="229">
        <v>26513</v>
      </c>
      <c r="E2680" s="231">
        <v>5.5264230299999998E-3</v>
      </c>
      <c r="F2680" s="231">
        <v>8.6018051000000002E-4</v>
      </c>
      <c r="G2680" s="231">
        <v>9.2418519E-4</v>
      </c>
      <c r="H2680" s="231">
        <v>3.7416744399999999E-3</v>
      </c>
    </row>
    <row r="2681" spans="1:8">
      <c r="A2681" s="227" t="s">
        <v>150</v>
      </c>
      <c r="B2681" s="227" t="s">
        <v>60</v>
      </c>
      <c r="C2681" s="227" t="s">
        <v>58</v>
      </c>
      <c r="D2681" s="229">
        <v>13332</v>
      </c>
      <c r="E2681" s="231">
        <v>6.1872625800000001E-3</v>
      </c>
      <c r="F2681" s="231">
        <v>9.8797963000000003E-4</v>
      </c>
      <c r="G2681" s="231">
        <v>1.04100143E-3</v>
      </c>
      <c r="H2681" s="231">
        <v>4.1578817000000002E-3</v>
      </c>
    </row>
    <row r="2682" spans="1:8">
      <c r="A2682" s="227" t="s">
        <v>150</v>
      </c>
      <c r="B2682" s="227" t="s">
        <v>61</v>
      </c>
      <c r="C2682" s="227" t="s">
        <v>58</v>
      </c>
      <c r="D2682" s="229">
        <v>7408</v>
      </c>
      <c r="E2682" s="231">
        <v>8.6233083299999992E-3</v>
      </c>
      <c r="F2682" s="231">
        <v>1.3144071100000001E-3</v>
      </c>
      <c r="G2682" s="231">
        <v>1.38207982E-3</v>
      </c>
      <c r="H2682" s="231">
        <v>5.9266318799999999E-3</v>
      </c>
    </row>
    <row r="2683" spans="1:8">
      <c r="A2683" s="227" t="s">
        <v>150</v>
      </c>
      <c r="B2683" s="227" t="s">
        <v>62</v>
      </c>
      <c r="C2683" s="227" t="s">
        <v>58</v>
      </c>
      <c r="D2683" s="229">
        <v>14743</v>
      </c>
      <c r="E2683" s="231">
        <v>6.93090592E-3</v>
      </c>
      <c r="F2683" s="231">
        <v>1.0047805900000001E-3</v>
      </c>
      <c r="G2683" s="231">
        <v>1.23494475E-3</v>
      </c>
      <c r="H2683" s="231">
        <v>4.6907962099999997E-3</v>
      </c>
    </row>
    <row r="2684" spans="1:8">
      <c r="A2684" s="227" t="s">
        <v>150</v>
      </c>
      <c r="B2684" s="227" t="s">
        <v>57</v>
      </c>
      <c r="C2684" s="227" t="s">
        <v>63</v>
      </c>
      <c r="D2684" s="229">
        <v>1192</v>
      </c>
      <c r="E2684" s="231">
        <v>6.6141461599999998E-3</v>
      </c>
      <c r="F2684" s="231">
        <v>1.3634392799999999E-3</v>
      </c>
      <c r="G2684" s="231">
        <v>9.9758396000000009E-4</v>
      </c>
      <c r="H2684" s="231">
        <v>4.2531224199999999E-3</v>
      </c>
    </row>
    <row r="2685" spans="1:8">
      <c r="A2685" s="227" t="s">
        <v>150</v>
      </c>
      <c r="B2685" s="227" t="s">
        <v>59</v>
      </c>
      <c r="C2685" s="227" t="s">
        <v>63</v>
      </c>
      <c r="D2685" s="229">
        <v>501</v>
      </c>
      <c r="E2685" s="231">
        <v>6.0280593899999999E-3</v>
      </c>
      <c r="F2685" s="231">
        <v>1.1385559700000001E-3</v>
      </c>
      <c r="G2685" s="231">
        <v>9.2287621999999998E-4</v>
      </c>
      <c r="H2685" s="231">
        <v>3.9666266799999999E-3</v>
      </c>
    </row>
    <row r="2686" spans="1:8">
      <c r="A2686" s="227" t="s">
        <v>150</v>
      </c>
      <c r="B2686" s="227" t="s">
        <v>60</v>
      </c>
      <c r="C2686" s="227" t="s">
        <v>63</v>
      </c>
      <c r="D2686" s="229">
        <v>227</v>
      </c>
      <c r="E2686" s="231">
        <v>6.32561363E-3</v>
      </c>
      <c r="F2686" s="231">
        <v>1.4171865100000001E-3</v>
      </c>
      <c r="G2686" s="231">
        <v>8.7483660999999999E-4</v>
      </c>
      <c r="H2686" s="231">
        <v>4.0335900499999999E-3</v>
      </c>
    </row>
    <row r="2687" spans="1:8">
      <c r="A2687" s="227" t="s">
        <v>150</v>
      </c>
      <c r="B2687" s="227" t="s">
        <v>61</v>
      </c>
      <c r="C2687" s="227" t="s">
        <v>63</v>
      </c>
      <c r="D2687" s="229">
        <v>118</v>
      </c>
      <c r="E2687" s="231">
        <v>8.2433888300000001E-3</v>
      </c>
      <c r="F2687" s="231">
        <v>2.2238894300000002E-3</v>
      </c>
      <c r="G2687" s="231">
        <v>1.2250860900000001E-3</v>
      </c>
      <c r="H2687" s="231">
        <v>4.7944127999999999E-3</v>
      </c>
    </row>
    <row r="2688" spans="1:8">
      <c r="A2688" s="227" t="s">
        <v>150</v>
      </c>
      <c r="B2688" s="227" t="s">
        <v>62</v>
      </c>
      <c r="C2688" s="227" t="s">
        <v>63</v>
      </c>
      <c r="D2688" s="229">
        <v>346</v>
      </c>
      <c r="E2688" s="231">
        <v>7.0964459199999996E-3</v>
      </c>
      <c r="F2688" s="231">
        <v>1.3603548899999999E-3</v>
      </c>
      <c r="G2688" s="231">
        <v>1.1087024E-3</v>
      </c>
      <c r="H2688" s="231">
        <v>4.6273881599999999E-3</v>
      </c>
    </row>
    <row r="2689" spans="1:8">
      <c r="A2689" s="227" t="s">
        <v>150</v>
      </c>
      <c r="B2689" s="227" t="s">
        <v>57</v>
      </c>
      <c r="C2689" s="227" t="s">
        <v>64</v>
      </c>
      <c r="D2689" s="229">
        <v>766</v>
      </c>
      <c r="E2689" s="231">
        <v>7.0954359900000001E-3</v>
      </c>
      <c r="F2689" s="231">
        <v>1.2134039200000001E-3</v>
      </c>
      <c r="G2689" s="231">
        <v>1.66489858E-3</v>
      </c>
      <c r="H2689" s="231">
        <v>4.2171330200000004E-3</v>
      </c>
    </row>
    <row r="2690" spans="1:8">
      <c r="A2690" s="227" t="s">
        <v>150</v>
      </c>
      <c r="B2690" s="227" t="s">
        <v>59</v>
      </c>
      <c r="C2690" s="227" t="s">
        <v>64</v>
      </c>
      <c r="D2690" s="229">
        <v>297</v>
      </c>
      <c r="E2690" s="231">
        <v>6.3098965700000001E-3</v>
      </c>
      <c r="F2690" s="231">
        <v>9.9614953000000004E-4</v>
      </c>
      <c r="G2690" s="231">
        <v>1.41644041E-3</v>
      </c>
      <c r="H2690" s="231">
        <v>3.89730615E-3</v>
      </c>
    </row>
    <row r="2691" spans="1:8">
      <c r="A2691" s="227" t="s">
        <v>150</v>
      </c>
      <c r="B2691" s="227" t="s">
        <v>60</v>
      </c>
      <c r="C2691" s="227" t="s">
        <v>64</v>
      </c>
      <c r="D2691" s="229">
        <v>160</v>
      </c>
      <c r="E2691" s="231">
        <v>6.5496959300000001E-3</v>
      </c>
      <c r="F2691" s="231">
        <v>1.0576531E-3</v>
      </c>
      <c r="G2691" s="231">
        <v>1.6972653800000001E-3</v>
      </c>
      <c r="H2691" s="231">
        <v>3.7947769399999999E-3</v>
      </c>
    </row>
    <row r="2692" spans="1:8">
      <c r="A2692" s="227" t="s">
        <v>150</v>
      </c>
      <c r="B2692" s="227" t="s">
        <v>61</v>
      </c>
      <c r="C2692" s="227" t="s">
        <v>64</v>
      </c>
      <c r="D2692" s="229">
        <v>117</v>
      </c>
      <c r="E2692" s="231">
        <v>8.7268515899999993E-3</v>
      </c>
      <c r="F2692" s="231">
        <v>1.8321657800000001E-3</v>
      </c>
      <c r="G2692" s="231">
        <v>1.94533448E-3</v>
      </c>
      <c r="H2692" s="231">
        <v>4.94935085E-3</v>
      </c>
    </row>
    <row r="2693" spans="1:8">
      <c r="A2693" s="227" t="s">
        <v>150</v>
      </c>
      <c r="B2693" s="227" t="s">
        <v>62</v>
      </c>
      <c r="C2693" s="227" t="s">
        <v>64</v>
      </c>
      <c r="D2693" s="229">
        <v>192</v>
      </c>
      <c r="E2693" s="231">
        <v>7.7712068000000004E-3</v>
      </c>
      <c r="F2693" s="231">
        <v>1.3022036299999999E-3</v>
      </c>
      <c r="G2693" s="231">
        <v>1.8513693599999999E-3</v>
      </c>
      <c r="H2693" s="231">
        <v>4.6176333499999998E-3</v>
      </c>
    </row>
    <row r="2694" spans="1:8">
      <c r="A2694" s="227" t="s">
        <v>150</v>
      </c>
      <c r="B2694" s="227" t="s">
        <v>57</v>
      </c>
      <c r="C2694" s="227" t="s">
        <v>65</v>
      </c>
      <c r="D2694" s="229">
        <v>809</v>
      </c>
      <c r="E2694" s="231">
        <v>5.7115835499999996E-3</v>
      </c>
      <c r="F2694" s="231">
        <v>7.7775176999999999E-4</v>
      </c>
      <c r="G2694" s="231">
        <v>5.1355102000000003E-4</v>
      </c>
      <c r="H2694" s="231">
        <v>4.4202802900000001E-3</v>
      </c>
    </row>
    <row r="2695" spans="1:8">
      <c r="A2695" s="227" t="s">
        <v>150</v>
      </c>
      <c r="B2695" s="227" t="s">
        <v>59</v>
      </c>
      <c r="C2695" s="227" t="s">
        <v>65</v>
      </c>
      <c r="D2695" s="229">
        <v>361</v>
      </c>
      <c r="E2695" s="231">
        <v>5.2152583000000001E-3</v>
      </c>
      <c r="F2695" s="231">
        <v>6.7081510999999995E-4</v>
      </c>
      <c r="G2695" s="231">
        <v>4.6402074999999998E-4</v>
      </c>
      <c r="H2695" s="231">
        <v>4.0804219500000004E-3</v>
      </c>
    </row>
    <row r="2696" spans="1:8">
      <c r="A2696" s="227" t="s">
        <v>150</v>
      </c>
      <c r="B2696" s="227" t="s">
        <v>60</v>
      </c>
      <c r="C2696" s="227" t="s">
        <v>65</v>
      </c>
      <c r="D2696" s="229">
        <v>196</v>
      </c>
      <c r="E2696" s="231">
        <v>5.49307892E-3</v>
      </c>
      <c r="F2696" s="231">
        <v>8.1319659E-4</v>
      </c>
      <c r="G2696" s="231">
        <v>4.9532288000000003E-4</v>
      </c>
      <c r="H2696" s="231">
        <v>4.184559E-3</v>
      </c>
    </row>
    <row r="2697" spans="1:8">
      <c r="A2697" s="227" t="s">
        <v>150</v>
      </c>
      <c r="B2697" s="227" t="s">
        <v>61</v>
      </c>
      <c r="C2697" s="227" t="s">
        <v>65</v>
      </c>
      <c r="D2697" s="229">
        <v>47</v>
      </c>
      <c r="E2697" s="231">
        <v>8.2811266000000008E-3</v>
      </c>
      <c r="F2697" s="231">
        <v>9.0991895000000001E-4</v>
      </c>
      <c r="G2697" s="231">
        <v>6.5233426999999997E-4</v>
      </c>
      <c r="H2697" s="231">
        <v>6.7188728599999999E-3</v>
      </c>
    </row>
    <row r="2698" spans="1:8">
      <c r="A2698" s="227" t="s">
        <v>150</v>
      </c>
      <c r="B2698" s="227" t="s">
        <v>62</v>
      </c>
      <c r="C2698" s="227" t="s">
        <v>65</v>
      </c>
      <c r="D2698" s="229">
        <v>205</v>
      </c>
      <c r="E2698" s="231">
        <v>6.2053972199999996E-3</v>
      </c>
      <c r="F2698" s="231">
        <v>9.0187416999999996E-4</v>
      </c>
      <c r="G2698" s="231">
        <v>5.8638188000000003E-4</v>
      </c>
      <c r="H2698" s="231">
        <v>4.7171406699999998E-3</v>
      </c>
    </row>
    <row r="2699" spans="1:8">
      <c r="A2699" s="227" t="s">
        <v>150</v>
      </c>
      <c r="B2699" s="227" t="s">
        <v>57</v>
      </c>
      <c r="C2699" s="227" t="s">
        <v>66</v>
      </c>
      <c r="D2699" s="229">
        <v>969</v>
      </c>
      <c r="E2699" s="231">
        <v>7.2223533800000001E-3</v>
      </c>
      <c r="F2699" s="231">
        <v>8.8863544000000001E-4</v>
      </c>
      <c r="G2699" s="231">
        <v>1.0780130899999999E-3</v>
      </c>
      <c r="H2699" s="231">
        <v>5.2557043700000002E-3</v>
      </c>
    </row>
    <row r="2700" spans="1:8">
      <c r="A2700" s="227" t="s">
        <v>150</v>
      </c>
      <c r="B2700" s="227" t="s">
        <v>59</v>
      </c>
      <c r="C2700" s="227" t="s">
        <v>66</v>
      </c>
      <c r="D2700" s="229">
        <v>327</v>
      </c>
      <c r="E2700" s="231">
        <v>6.7271206199999998E-3</v>
      </c>
      <c r="F2700" s="231">
        <v>7.3564365000000002E-4</v>
      </c>
      <c r="G2700" s="231">
        <v>1.0486391999999999E-3</v>
      </c>
      <c r="H2700" s="231">
        <v>4.9428372700000001E-3</v>
      </c>
    </row>
    <row r="2701" spans="1:8">
      <c r="A2701" s="227" t="s">
        <v>150</v>
      </c>
      <c r="B2701" s="227" t="s">
        <v>60</v>
      </c>
      <c r="C2701" s="227" t="s">
        <v>66</v>
      </c>
      <c r="D2701" s="229">
        <v>217</v>
      </c>
      <c r="E2701" s="231">
        <v>6.7042154900000001E-3</v>
      </c>
      <c r="F2701" s="231">
        <v>8.8453637000000004E-4</v>
      </c>
      <c r="G2701" s="231">
        <v>9.5846110999999996E-4</v>
      </c>
      <c r="H2701" s="231">
        <v>4.8612175199999998E-3</v>
      </c>
    </row>
    <row r="2702" spans="1:8">
      <c r="A2702" s="227" t="s">
        <v>150</v>
      </c>
      <c r="B2702" s="227" t="s">
        <v>61</v>
      </c>
      <c r="C2702" s="227" t="s">
        <v>66</v>
      </c>
      <c r="D2702" s="229">
        <v>153</v>
      </c>
      <c r="E2702" s="231">
        <v>9.0704427699999993E-3</v>
      </c>
      <c r="F2702" s="231">
        <v>1.1612652099999999E-3</v>
      </c>
      <c r="G2702" s="231">
        <v>1.3127116E-3</v>
      </c>
      <c r="H2702" s="231">
        <v>6.5964655299999998E-3</v>
      </c>
    </row>
    <row r="2703" spans="1:8">
      <c r="A2703" s="227" t="s">
        <v>150</v>
      </c>
      <c r="B2703" s="227" t="s">
        <v>62</v>
      </c>
      <c r="C2703" s="227" t="s">
        <v>66</v>
      </c>
      <c r="D2703" s="229">
        <v>272</v>
      </c>
      <c r="E2703" s="231">
        <v>7.1915421899999997E-3</v>
      </c>
      <c r="F2703" s="231">
        <v>9.2247901999999995E-4</v>
      </c>
      <c r="G2703" s="231">
        <v>1.07668651E-3</v>
      </c>
      <c r="H2703" s="231">
        <v>5.1923761699999996E-3</v>
      </c>
    </row>
    <row r="2704" spans="1:8">
      <c r="A2704" s="227" t="s">
        <v>150</v>
      </c>
      <c r="B2704" s="227" t="s">
        <v>57</v>
      </c>
      <c r="C2704" s="227" t="s">
        <v>67</v>
      </c>
      <c r="D2704" s="229">
        <v>905</v>
      </c>
      <c r="E2704" s="231">
        <v>7.6442472599999997E-3</v>
      </c>
      <c r="F2704" s="231">
        <v>7.5289007999999999E-4</v>
      </c>
      <c r="G2704" s="231">
        <v>1.6355507099999999E-3</v>
      </c>
      <c r="H2704" s="231">
        <v>5.255806E-3</v>
      </c>
    </row>
    <row r="2705" spans="1:8">
      <c r="A2705" s="227" t="s">
        <v>150</v>
      </c>
      <c r="B2705" s="227" t="s">
        <v>59</v>
      </c>
      <c r="C2705" s="227" t="s">
        <v>67</v>
      </c>
      <c r="D2705" s="229">
        <v>247</v>
      </c>
      <c r="E2705" s="231">
        <v>6.6127790699999998E-3</v>
      </c>
      <c r="F2705" s="231">
        <v>7.2443370000000004E-4</v>
      </c>
      <c r="G2705" s="231">
        <v>1.34203008E-3</v>
      </c>
      <c r="H2705" s="231">
        <v>4.5463148200000003E-3</v>
      </c>
    </row>
    <row r="2706" spans="1:8">
      <c r="A2706" s="227" t="s">
        <v>150</v>
      </c>
      <c r="B2706" s="227" t="s">
        <v>60</v>
      </c>
      <c r="C2706" s="227" t="s">
        <v>67</v>
      </c>
      <c r="D2706" s="229">
        <v>234</v>
      </c>
      <c r="E2706" s="231">
        <v>6.6613740300000002E-3</v>
      </c>
      <c r="F2706" s="231">
        <v>6.9414743999999997E-4</v>
      </c>
      <c r="G2706" s="231">
        <v>1.6307571000000001E-3</v>
      </c>
      <c r="H2706" s="231">
        <v>4.33646899E-3</v>
      </c>
    </row>
    <row r="2707" spans="1:8">
      <c r="A2707" s="227" t="s">
        <v>150</v>
      </c>
      <c r="B2707" s="227" t="s">
        <v>61</v>
      </c>
      <c r="C2707" s="227" t="s">
        <v>67</v>
      </c>
      <c r="D2707" s="229">
        <v>157</v>
      </c>
      <c r="E2707" s="231">
        <v>9.5205971700000006E-3</v>
      </c>
      <c r="F2707" s="231">
        <v>8.3819859999999995E-4</v>
      </c>
      <c r="G2707" s="231">
        <v>1.83637036E-3</v>
      </c>
      <c r="H2707" s="231">
        <v>6.8460277199999999E-3</v>
      </c>
    </row>
    <row r="2708" spans="1:8">
      <c r="A2708" s="227" t="s">
        <v>150</v>
      </c>
      <c r="B2708" s="227" t="s">
        <v>62</v>
      </c>
      <c r="C2708" s="227" t="s">
        <v>67</v>
      </c>
      <c r="D2708" s="229">
        <v>267</v>
      </c>
      <c r="E2708" s="231">
        <v>8.3565245900000008E-3</v>
      </c>
      <c r="F2708" s="231">
        <v>7.8053450999999996E-4</v>
      </c>
      <c r="G2708" s="231">
        <v>1.7932009499999999E-3</v>
      </c>
      <c r="H2708" s="231">
        <v>5.7827886499999996E-3</v>
      </c>
    </row>
    <row r="2709" spans="1:8">
      <c r="A2709" s="227" t="s">
        <v>150</v>
      </c>
      <c r="B2709" s="227" t="s">
        <v>57</v>
      </c>
      <c r="C2709" s="227" t="s">
        <v>68</v>
      </c>
      <c r="D2709" s="229">
        <v>875</v>
      </c>
      <c r="E2709" s="231">
        <v>6.9540606E-3</v>
      </c>
      <c r="F2709" s="231">
        <v>1.0867722400000001E-3</v>
      </c>
      <c r="G2709" s="231">
        <v>1.1060182600000001E-3</v>
      </c>
      <c r="H2709" s="231">
        <v>4.7612695999999996E-3</v>
      </c>
    </row>
    <row r="2710" spans="1:8">
      <c r="A2710" s="227" t="s">
        <v>150</v>
      </c>
      <c r="B2710" s="227" t="s">
        <v>59</v>
      </c>
      <c r="C2710" s="227" t="s">
        <v>68</v>
      </c>
      <c r="D2710" s="229">
        <v>330</v>
      </c>
      <c r="E2710" s="231">
        <v>6.17729353E-3</v>
      </c>
      <c r="F2710" s="231">
        <v>8.4185583000000001E-4</v>
      </c>
      <c r="G2710" s="231">
        <v>1.05011898E-3</v>
      </c>
      <c r="H2710" s="231">
        <v>4.2853182199999998E-3</v>
      </c>
    </row>
    <row r="2711" spans="1:8">
      <c r="A2711" s="227" t="s">
        <v>150</v>
      </c>
      <c r="B2711" s="227" t="s">
        <v>60</v>
      </c>
      <c r="C2711" s="227" t="s">
        <v>68</v>
      </c>
      <c r="D2711" s="229">
        <v>211</v>
      </c>
      <c r="E2711" s="231">
        <v>6.7967787700000002E-3</v>
      </c>
      <c r="F2711" s="231">
        <v>1.0906505299999999E-3</v>
      </c>
      <c r="G2711" s="231">
        <v>9.8105338999999992E-4</v>
      </c>
      <c r="H2711" s="231">
        <v>4.7250743600000004E-3</v>
      </c>
    </row>
    <row r="2712" spans="1:8">
      <c r="A2712" s="227" t="s">
        <v>150</v>
      </c>
      <c r="B2712" s="227" t="s">
        <v>61</v>
      </c>
      <c r="C2712" s="227" t="s">
        <v>68</v>
      </c>
      <c r="D2712" s="229">
        <v>100</v>
      </c>
      <c r="E2712" s="231">
        <v>8.9093747500000008E-3</v>
      </c>
      <c r="F2712" s="231">
        <v>1.46932848E-3</v>
      </c>
      <c r="G2712" s="231">
        <v>1.3231479000000001E-3</v>
      </c>
      <c r="H2712" s="231">
        <v>6.1168979100000003E-3</v>
      </c>
    </row>
    <row r="2713" spans="1:8">
      <c r="A2713" s="227" t="s">
        <v>150</v>
      </c>
      <c r="B2713" s="227" t="s">
        <v>62</v>
      </c>
      <c r="C2713" s="227" t="s">
        <v>68</v>
      </c>
      <c r="D2713" s="229">
        <v>234</v>
      </c>
      <c r="E2713" s="231">
        <v>7.3557195099999998E-3</v>
      </c>
      <c r="F2713" s="231">
        <v>1.2651845399999999E-3</v>
      </c>
      <c r="G2713" s="231">
        <v>1.20474215E-3</v>
      </c>
      <c r="H2713" s="231">
        <v>4.8857923500000002E-3</v>
      </c>
    </row>
    <row r="2714" spans="1:8">
      <c r="A2714" s="227" t="s">
        <v>150</v>
      </c>
      <c r="B2714" s="227" t="s">
        <v>57</v>
      </c>
      <c r="C2714" s="227" t="s">
        <v>69</v>
      </c>
      <c r="D2714" s="229">
        <v>785</v>
      </c>
      <c r="E2714" s="231">
        <v>4.9071712699999999E-3</v>
      </c>
      <c r="F2714" s="231">
        <v>8.2602005000000003E-4</v>
      </c>
      <c r="G2714" s="231">
        <v>6.0111441999999998E-4</v>
      </c>
      <c r="H2714" s="231">
        <v>3.4800363300000001E-3</v>
      </c>
    </row>
    <row r="2715" spans="1:8">
      <c r="A2715" s="227" t="s">
        <v>150</v>
      </c>
      <c r="B2715" s="227" t="s">
        <v>59</v>
      </c>
      <c r="C2715" s="227" t="s">
        <v>69</v>
      </c>
      <c r="D2715" s="229">
        <v>264</v>
      </c>
      <c r="E2715" s="231">
        <v>4.2938059000000002E-3</v>
      </c>
      <c r="F2715" s="231">
        <v>7.5783857000000004E-4</v>
      </c>
      <c r="G2715" s="231">
        <v>4.8808374999999998E-4</v>
      </c>
      <c r="H2715" s="231">
        <v>3.0478831099999999E-3</v>
      </c>
    </row>
    <row r="2716" spans="1:8">
      <c r="A2716" s="227" t="s">
        <v>150</v>
      </c>
      <c r="B2716" s="227" t="s">
        <v>60</v>
      </c>
      <c r="C2716" s="227" t="s">
        <v>69</v>
      </c>
      <c r="D2716" s="229">
        <v>194</v>
      </c>
      <c r="E2716" s="231">
        <v>4.7991836100000004E-3</v>
      </c>
      <c r="F2716" s="231">
        <v>8.4687594000000001E-4</v>
      </c>
      <c r="G2716" s="231">
        <v>5.3873115000000003E-4</v>
      </c>
      <c r="H2716" s="231">
        <v>3.41357604E-3</v>
      </c>
    </row>
    <row r="2717" spans="1:8">
      <c r="A2717" s="227" t="s">
        <v>150</v>
      </c>
      <c r="B2717" s="227" t="s">
        <v>61</v>
      </c>
      <c r="C2717" s="227" t="s">
        <v>69</v>
      </c>
      <c r="D2717" s="229">
        <v>89</v>
      </c>
      <c r="E2717" s="231">
        <v>6.8722688300000001E-3</v>
      </c>
      <c r="F2717" s="231">
        <v>1.1043484700000001E-3</v>
      </c>
      <c r="G2717" s="231">
        <v>9.3437868000000002E-4</v>
      </c>
      <c r="H2717" s="231">
        <v>4.8335411700000004E-3</v>
      </c>
    </row>
    <row r="2718" spans="1:8">
      <c r="A2718" s="227" t="s">
        <v>150</v>
      </c>
      <c r="B2718" s="227" t="s">
        <v>62</v>
      </c>
      <c r="C2718" s="227" t="s">
        <v>69</v>
      </c>
      <c r="D2718" s="229">
        <v>238</v>
      </c>
      <c r="E2718" s="231">
        <v>4.9407190900000002E-3</v>
      </c>
      <c r="F2718" s="231">
        <v>7.8056893999999997E-4</v>
      </c>
      <c r="G2718" s="231">
        <v>6.5271918999999996E-4</v>
      </c>
      <c r="H2718" s="231">
        <v>3.5074305099999999E-3</v>
      </c>
    </row>
    <row r="2719" spans="1:8">
      <c r="A2719" s="227" t="s">
        <v>150</v>
      </c>
      <c r="B2719" s="227" t="s">
        <v>57</v>
      </c>
      <c r="C2719" s="227" t="s">
        <v>70</v>
      </c>
      <c r="D2719" s="229">
        <v>647</v>
      </c>
      <c r="E2719" s="231">
        <v>8.7418603300000002E-3</v>
      </c>
      <c r="F2719" s="231">
        <v>1.14688854E-3</v>
      </c>
      <c r="G2719" s="231">
        <v>1.9831019800000001E-3</v>
      </c>
      <c r="H2719" s="231">
        <v>5.6118693599999997E-3</v>
      </c>
    </row>
    <row r="2720" spans="1:8">
      <c r="A2720" s="227" t="s">
        <v>150</v>
      </c>
      <c r="B2720" s="227" t="s">
        <v>59</v>
      </c>
      <c r="C2720" s="227" t="s">
        <v>70</v>
      </c>
      <c r="D2720" s="229">
        <v>225</v>
      </c>
      <c r="E2720" s="231">
        <v>7.7124483099999998E-3</v>
      </c>
      <c r="F2720" s="231">
        <v>9.7489688000000001E-4</v>
      </c>
      <c r="G2720" s="231">
        <v>1.73178988E-3</v>
      </c>
      <c r="H2720" s="231">
        <v>5.0057610699999998E-3</v>
      </c>
    </row>
    <row r="2721" spans="1:8">
      <c r="A2721" s="227" t="s">
        <v>150</v>
      </c>
      <c r="B2721" s="227" t="s">
        <v>60</v>
      </c>
      <c r="C2721" s="227" t="s">
        <v>70</v>
      </c>
      <c r="D2721" s="229">
        <v>130</v>
      </c>
      <c r="E2721" s="231">
        <v>8.0721151200000008E-3</v>
      </c>
      <c r="F2721" s="231">
        <v>1.02163437E-3</v>
      </c>
      <c r="G2721" s="231">
        <v>1.8647611599999999E-3</v>
      </c>
      <c r="H2721" s="231">
        <v>5.1857191400000004E-3</v>
      </c>
    </row>
    <row r="2722" spans="1:8">
      <c r="A2722" s="227" t="s">
        <v>150</v>
      </c>
      <c r="B2722" s="227" t="s">
        <v>61</v>
      </c>
      <c r="C2722" s="227" t="s">
        <v>70</v>
      </c>
      <c r="D2722" s="229">
        <v>109</v>
      </c>
      <c r="E2722" s="231">
        <v>1.133006259E-2</v>
      </c>
      <c r="F2722" s="231">
        <v>1.5613317400000001E-3</v>
      </c>
      <c r="G2722" s="231">
        <v>2.2173375299999998E-3</v>
      </c>
      <c r="H2722" s="231">
        <v>7.5513929200000003E-3</v>
      </c>
    </row>
    <row r="2723" spans="1:8">
      <c r="A2723" s="227" t="s">
        <v>150</v>
      </c>
      <c r="B2723" s="227" t="s">
        <v>62</v>
      </c>
      <c r="C2723" s="227" t="s">
        <v>70</v>
      </c>
      <c r="D2723" s="229">
        <v>183</v>
      </c>
      <c r="E2723" s="231">
        <v>8.9416993199999996E-3</v>
      </c>
      <c r="F2723" s="231">
        <v>1.2004779299999999E-3</v>
      </c>
      <c r="G2723" s="231">
        <v>2.2366421699999998E-3</v>
      </c>
      <c r="H2723" s="231">
        <v>5.5045787899999999E-3</v>
      </c>
    </row>
    <row r="2724" spans="1:8">
      <c r="A2724" s="227" t="s">
        <v>150</v>
      </c>
      <c r="B2724" s="227" t="s">
        <v>57</v>
      </c>
      <c r="C2724" s="227" t="s">
        <v>71</v>
      </c>
      <c r="D2724" s="229">
        <v>614</v>
      </c>
      <c r="E2724" s="231">
        <v>7.4509513200000004E-3</v>
      </c>
      <c r="F2724" s="231">
        <v>1.0506391599999999E-3</v>
      </c>
      <c r="G2724" s="231">
        <v>1.61017211E-3</v>
      </c>
      <c r="H2724" s="231">
        <v>4.7901395500000001E-3</v>
      </c>
    </row>
    <row r="2725" spans="1:8">
      <c r="A2725" s="227" t="s">
        <v>150</v>
      </c>
      <c r="B2725" s="227" t="s">
        <v>59</v>
      </c>
      <c r="C2725" s="227" t="s">
        <v>71</v>
      </c>
      <c r="D2725" s="229">
        <v>236</v>
      </c>
      <c r="E2725" s="231">
        <v>6.2460763400000001E-3</v>
      </c>
      <c r="F2725" s="231">
        <v>8.3509860999999999E-4</v>
      </c>
      <c r="G2725" s="231">
        <v>1.4747133300000001E-3</v>
      </c>
      <c r="H2725" s="231">
        <v>3.9362638799999997E-3</v>
      </c>
    </row>
    <row r="2726" spans="1:8">
      <c r="A2726" s="227" t="s">
        <v>150</v>
      </c>
      <c r="B2726" s="227" t="s">
        <v>60</v>
      </c>
      <c r="C2726" s="227" t="s">
        <v>71</v>
      </c>
      <c r="D2726" s="229">
        <v>139</v>
      </c>
      <c r="E2726" s="231">
        <v>7.3549491299999999E-3</v>
      </c>
      <c r="F2726" s="231">
        <v>1.05898589E-3</v>
      </c>
      <c r="G2726" s="231">
        <v>1.71929098E-3</v>
      </c>
      <c r="H2726" s="231">
        <v>4.5766717399999997E-3</v>
      </c>
    </row>
    <row r="2727" spans="1:8">
      <c r="A2727" s="227" t="s">
        <v>150</v>
      </c>
      <c r="B2727" s="227" t="s">
        <v>61</v>
      </c>
      <c r="C2727" s="227" t="s">
        <v>71</v>
      </c>
      <c r="D2727" s="229">
        <v>83</v>
      </c>
      <c r="E2727" s="231">
        <v>8.5243750200000006E-3</v>
      </c>
      <c r="F2727" s="231">
        <v>1.26296832E-3</v>
      </c>
      <c r="G2727" s="231">
        <v>1.9146026299999999E-3</v>
      </c>
      <c r="H2727" s="231">
        <v>5.3468036599999998E-3</v>
      </c>
    </row>
    <row r="2728" spans="1:8">
      <c r="A2728" s="227" t="s">
        <v>150</v>
      </c>
      <c r="B2728" s="227" t="s">
        <v>62</v>
      </c>
      <c r="C2728" s="227" t="s">
        <v>71</v>
      </c>
      <c r="D2728" s="229">
        <v>156</v>
      </c>
      <c r="E2728" s="231">
        <v>8.7881348599999996E-3</v>
      </c>
      <c r="F2728" s="231">
        <v>1.25630616E-3</v>
      </c>
      <c r="G2728" s="231">
        <v>1.55589658E-3</v>
      </c>
      <c r="H2728" s="231">
        <v>5.9759316200000004E-3</v>
      </c>
    </row>
    <row r="2729" spans="1:8">
      <c r="A2729" s="227" t="s">
        <v>150</v>
      </c>
      <c r="B2729" s="227" t="s">
        <v>57</v>
      </c>
      <c r="C2729" s="227" t="s">
        <v>72</v>
      </c>
      <c r="D2729" s="229">
        <v>1034</v>
      </c>
      <c r="E2729" s="231">
        <v>7.3660248299999998E-3</v>
      </c>
      <c r="F2729" s="231">
        <v>1.11971866E-3</v>
      </c>
      <c r="G2729" s="231">
        <v>1.4735562399999999E-3</v>
      </c>
      <c r="H2729" s="231">
        <v>4.7727494299999998E-3</v>
      </c>
    </row>
    <row r="2730" spans="1:8">
      <c r="A2730" s="227" t="s">
        <v>150</v>
      </c>
      <c r="B2730" s="227" t="s">
        <v>59</v>
      </c>
      <c r="C2730" s="227" t="s">
        <v>72</v>
      </c>
      <c r="D2730" s="229">
        <v>422</v>
      </c>
      <c r="E2730" s="231">
        <v>6.56483104E-3</v>
      </c>
      <c r="F2730" s="231">
        <v>9.4833331000000005E-4</v>
      </c>
      <c r="G2730" s="231">
        <v>1.2966526100000001E-3</v>
      </c>
      <c r="H2730" s="231">
        <v>4.3198446399999998E-3</v>
      </c>
    </row>
    <row r="2731" spans="1:8">
      <c r="A2731" s="227" t="s">
        <v>150</v>
      </c>
      <c r="B2731" s="227" t="s">
        <v>60</v>
      </c>
      <c r="C2731" s="227" t="s">
        <v>72</v>
      </c>
      <c r="D2731" s="229">
        <v>186</v>
      </c>
      <c r="E2731" s="231">
        <v>7.1616136799999997E-3</v>
      </c>
      <c r="F2731" s="231">
        <v>9.8373381000000011E-4</v>
      </c>
      <c r="G2731" s="231">
        <v>1.3763811999999999E-3</v>
      </c>
      <c r="H2731" s="231">
        <v>4.8014981799999997E-3</v>
      </c>
    </row>
    <row r="2732" spans="1:8">
      <c r="A2732" s="227" t="s">
        <v>150</v>
      </c>
      <c r="B2732" s="227" t="s">
        <v>61</v>
      </c>
      <c r="C2732" s="227" t="s">
        <v>72</v>
      </c>
      <c r="D2732" s="229">
        <v>144</v>
      </c>
      <c r="E2732" s="231">
        <v>9.6930456799999998E-3</v>
      </c>
      <c r="F2732" s="231">
        <v>1.5514079300000001E-3</v>
      </c>
      <c r="G2732" s="231">
        <v>1.9565809100000001E-3</v>
      </c>
      <c r="H2732" s="231">
        <v>6.1850563499999999E-3</v>
      </c>
    </row>
    <row r="2733" spans="1:8">
      <c r="A2733" s="227" t="s">
        <v>150</v>
      </c>
      <c r="B2733" s="227" t="s">
        <v>62</v>
      </c>
      <c r="C2733" s="227" t="s">
        <v>72</v>
      </c>
      <c r="D2733" s="229">
        <v>282</v>
      </c>
      <c r="E2733" s="231">
        <v>7.5115327999999999E-3</v>
      </c>
      <c r="F2733" s="231">
        <v>1.24544401E-3</v>
      </c>
      <c r="G2733" s="231">
        <v>1.55572766E-3</v>
      </c>
      <c r="H2733" s="231">
        <v>4.7103606100000004E-3</v>
      </c>
    </row>
    <row r="2734" spans="1:8">
      <c r="A2734" s="227" t="s">
        <v>150</v>
      </c>
      <c r="B2734" s="227" t="s">
        <v>57</v>
      </c>
      <c r="C2734" s="227" t="s">
        <v>73</v>
      </c>
      <c r="D2734" s="229">
        <v>2022</v>
      </c>
      <c r="E2734" s="231">
        <v>7.2670128399999999E-3</v>
      </c>
      <c r="F2734" s="231">
        <v>6.5486796999999998E-4</v>
      </c>
      <c r="G2734" s="231">
        <v>1.7393449699999999E-3</v>
      </c>
      <c r="H2734" s="231">
        <v>4.8727994299999997E-3</v>
      </c>
    </row>
    <row r="2735" spans="1:8">
      <c r="A2735" s="227" t="s">
        <v>150</v>
      </c>
      <c r="B2735" s="227" t="s">
        <v>59</v>
      </c>
      <c r="C2735" s="227" t="s">
        <v>73</v>
      </c>
      <c r="D2735" s="229">
        <v>862</v>
      </c>
      <c r="E2735" s="231">
        <v>6.2015282900000001E-3</v>
      </c>
      <c r="F2735" s="231">
        <v>5.7717279000000002E-4</v>
      </c>
      <c r="G2735" s="231">
        <v>1.5131689700000001E-3</v>
      </c>
      <c r="H2735" s="231">
        <v>4.1111860699999999E-3</v>
      </c>
    </row>
    <row r="2736" spans="1:8">
      <c r="A2736" s="227" t="s">
        <v>150</v>
      </c>
      <c r="B2736" s="227" t="s">
        <v>60</v>
      </c>
      <c r="C2736" s="227" t="s">
        <v>73</v>
      </c>
      <c r="D2736" s="229">
        <v>449</v>
      </c>
      <c r="E2736" s="231">
        <v>7.3335032299999998E-3</v>
      </c>
      <c r="F2736" s="231">
        <v>6.4930790999999995E-4</v>
      </c>
      <c r="G2736" s="231">
        <v>1.70948277E-3</v>
      </c>
      <c r="H2736" s="231">
        <v>4.9747120999999997E-3</v>
      </c>
    </row>
    <row r="2737" spans="1:8">
      <c r="A2737" s="227" t="s">
        <v>150</v>
      </c>
      <c r="B2737" s="227" t="s">
        <v>61</v>
      </c>
      <c r="C2737" s="227" t="s">
        <v>73</v>
      </c>
      <c r="D2737" s="229">
        <v>178</v>
      </c>
      <c r="E2737" s="231">
        <v>9.5833981199999994E-3</v>
      </c>
      <c r="F2737" s="231">
        <v>9.1545699999999995E-4</v>
      </c>
      <c r="G2737" s="231">
        <v>1.9737695199999999E-3</v>
      </c>
      <c r="H2737" s="231">
        <v>6.69417112E-3</v>
      </c>
    </row>
    <row r="2738" spans="1:8">
      <c r="A2738" s="227" t="s">
        <v>150</v>
      </c>
      <c r="B2738" s="227" t="s">
        <v>62</v>
      </c>
      <c r="C2738" s="227" t="s">
        <v>73</v>
      </c>
      <c r="D2738" s="229">
        <v>533</v>
      </c>
      <c r="E2738" s="231">
        <v>8.1605905699999991E-3</v>
      </c>
      <c r="F2738" s="231">
        <v>6.9817917000000002E-4</v>
      </c>
      <c r="G2738" s="231">
        <v>2.0519983999999999E-3</v>
      </c>
      <c r="H2738" s="231">
        <v>5.4104125100000004E-3</v>
      </c>
    </row>
    <row r="2739" spans="1:8">
      <c r="A2739" s="227" t="s">
        <v>150</v>
      </c>
      <c r="B2739" s="227" t="s">
        <v>57</v>
      </c>
      <c r="C2739" s="227" t="s">
        <v>74</v>
      </c>
      <c r="D2739" s="229">
        <v>1678</v>
      </c>
      <c r="E2739" s="231">
        <v>7.5839428399999999E-3</v>
      </c>
      <c r="F2739" s="231">
        <v>8.7538739999999996E-4</v>
      </c>
      <c r="G2739" s="231">
        <v>1.6272745700000001E-3</v>
      </c>
      <c r="H2739" s="231">
        <v>5.0812803999999998E-3</v>
      </c>
    </row>
    <row r="2740" spans="1:8">
      <c r="A2740" s="227" t="s">
        <v>150</v>
      </c>
      <c r="B2740" s="227" t="s">
        <v>59</v>
      </c>
      <c r="C2740" s="227" t="s">
        <v>74</v>
      </c>
      <c r="D2740" s="229">
        <v>679</v>
      </c>
      <c r="E2740" s="231">
        <v>6.2481588300000003E-3</v>
      </c>
      <c r="F2740" s="231">
        <v>7.6632619000000001E-4</v>
      </c>
      <c r="G2740" s="231">
        <v>1.41539481E-3</v>
      </c>
      <c r="H2740" s="231">
        <v>4.0664373400000004E-3</v>
      </c>
    </row>
    <row r="2741" spans="1:8">
      <c r="A2741" s="227" t="s">
        <v>150</v>
      </c>
      <c r="B2741" s="227" t="s">
        <v>60</v>
      </c>
      <c r="C2741" s="227" t="s">
        <v>74</v>
      </c>
      <c r="D2741" s="229">
        <v>385</v>
      </c>
      <c r="E2741" s="231">
        <v>7.4618804399999997E-3</v>
      </c>
      <c r="F2741" s="231">
        <v>8.2545670000000004E-4</v>
      </c>
      <c r="G2741" s="231">
        <v>1.53625517E-3</v>
      </c>
      <c r="H2741" s="231">
        <v>5.1001681299999999E-3</v>
      </c>
    </row>
    <row r="2742" spans="1:8">
      <c r="A2742" s="227" t="s">
        <v>150</v>
      </c>
      <c r="B2742" s="227" t="s">
        <v>61</v>
      </c>
      <c r="C2742" s="227" t="s">
        <v>74</v>
      </c>
      <c r="D2742" s="229">
        <v>279</v>
      </c>
      <c r="E2742" s="231">
        <v>9.6006319999999996E-3</v>
      </c>
      <c r="F2742" s="231">
        <v>1.1226434700000001E-3</v>
      </c>
      <c r="G2742" s="231">
        <v>1.77145536E-3</v>
      </c>
      <c r="H2742" s="231">
        <v>6.7065327000000001E-3</v>
      </c>
    </row>
    <row r="2743" spans="1:8">
      <c r="A2743" s="227" t="s">
        <v>150</v>
      </c>
      <c r="B2743" s="227" t="s">
        <v>62</v>
      </c>
      <c r="C2743" s="227" t="s">
        <v>74</v>
      </c>
      <c r="D2743" s="229">
        <v>335</v>
      </c>
      <c r="E2743" s="231">
        <v>8.7521072799999992E-3</v>
      </c>
      <c r="F2743" s="231">
        <v>9.4789915000000004E-4</v>
      </c>
      <c r="G2743" s="231">
        <v>2.0412518300000002E-3</v>
      </c>
      <c r="H2743" s="231">
        <v>5.7629558200000004E-3</v>
      </c>
    </row>
    <row r="2744" spans="1:8">
      <c r="A2744" s="227" t="s">
        <v>150</v>
      </c>
      <c r="B2744" s="227" t="s">
        <v>57</v>
      </c>
      <c r="C2744" s="227" t="s">
        <v>75</v>
      </c>
      <c r="D2744" s="229">
        <v>916</v>
      </c>
      <c r="E2744" s="231">
        <v>6.4072353300000003E-3</v>
      </c>
      <c r="F2744" s="231">
        <v>7.7672627000000005E-4</v>
      </c>
      <c r="G2744" s="231">
        <v>1.16084401E-3</v>
      </c>
      <c r="H2744" s="231">
        <v>4.4696645700000003E-3</v>
      </c>
    </row>
    <row r="2745" spans="1:8">
      <c r="A2745" s="227" t="s">
        <v>150</v>
      </c>
      <c r="B2745" s="227" t="s">
        <v>59</v>
      </c>
      <c r="C2745" s="227" t="s">
        <v>75</v>
      </c>
      <c r="D2745" s="229">
        <v>266</v>
      </c>
      <c r="E2745" s="231">
        <v>5.7514878700000004E-3</v>
      </c>
      <c r="F2745" s="231">
        <v>7.6567263999999995E-4</v>
      </c>
      <c r="G2745" s="231">
        <v>9.4585397E-4</v>
      </c>
      <c r="H2745" s="231">
        <v>4.03996076E-3</v>
      </c>
    </row>
    <row r="2746" spans="1:8">
      <c r="A2746" s="227" t="s">
        <v>150</v>
      </c>
      <c r="B2746" s="227" t="s">
        <v>60</v>
      </c>
      <c r="C2746" s="227" t="s">
        <v>75</v>
      </c>
      <c r="D2746" s="229">
        <v>204</v>
      </c>
      <c r="E2746" s="231">
        <v>6.4105616900000002E-3</v>
      </c>
      <c r="F2746" s="231">
        <v>6.8888409000000003E-4</v>
      </c>
      <c r="G2746" s="231">
        <v>1.10021762E-3</v>
      </c>
      <c r="H2746" s="231">
        <v>4.6214594600000004E-3</v>
      </c>
    </row>
    <row r="2747" spans="1:8">
      <c r="A2747" s="227" t="s">
        <v>150</v>
      </c>
      <c r="B2747" s="227" t="s">
        <v>61</v>
      </c>
      <c r="C2747" s="227" t="s">
        <v>75</v>
      </c>
      <c r="D2747" s="229">
        <v>134</v>
      </c>
      <c r="E2747" s="231">
        <v>7.8175957899999995E-3</v>
      </c>
      <c r="F2747" s="231">
        <v>9.9994792999999992E-4</v>
      </c>
      <c r="G2747" s="231">
        <v>1.16094848E-3</v>
      </c>
      <c r="H2747" s="231">
        <v>5.6566989199999997E-3</v>
      </c>
    </row>
    <row r="2748" spans="1:8">
      <c r="A2748" s="227" t="s">
        <v>150</v>
      </c>
      <c r="B2748" s="227" t="s">
        <v>62</v>
      </c>
      <c r="C2748" s="227" t="s">
        <v>75</v>
      </c>
      <c r="D2748" s="229">
        <v>312</v>
      </c>
      <c r="E2748" s="231">
        <v>6.3583954200000002E-3</v>
      </c>
      <c r="F2748" s="231">
        <v>7.4771462999999999E-4</v>
      </c>
      <c r="G2748" s="231">
        <v>1.38373226E-3</v>
      </c>
      <c r="H2748" s="231">
        <v>4.2269480700000001E-3</v>
      </c>
    </row>
    <row r="2749" spans="1:8">
      <c r="A2749" s="227" t="s">
        <v>150</v>
      </c>
      <c r="B2749" s="227" t="s">
        <v>57</v>
      </c>
      <c r="C2749" s="227" t="s">
        <v>76</v>
      </c>
      <c r="D2749" s="229">
        <v>1005</v>
      </c>
      <c r="E2749" s="231">
        <v>6.2623799899999997E-3</v>
      </c>
      <c r="F2749" s="231">
        <v>1.00406509E-3</v>
      </c>
      <c r="G2749" s="231">
        <v>1.2561150100000001E-3</v>
      </c>
      <c r="H2749" s="231">
        <v>4.0021994099999998E-3</v>
      </c>
    </row>
    <row r="2750" spans="1:8">
      <c r="A2750" s="227" t="s">
        <v>150</v>
      </c>
      <c r="B2750" s="227" t="s">
        <v>59</v>
      </c>
      <c r="C2750" s="227" t="s">
        <v>76</v>
      </c>
      <c r="D2750" s="229">
        <v>467</v>
      </c>
      <c r="E2750" s="231">
        <v>5.5978118300000004E-3</v>
      </c>
      <c r="F2750" s="231">
        <v>8.2897115000000001E-4</v>
      </c>
      <c r="G2750" s="231">
        <v>1.0879379399999999E-3</v>
      </c>
      <c r="H2750" s="231">
        <v>3.6809022899999999E-3</v>
      </c>
    </row>
    <row r="2751" spans="1:8">
      <c r="A2751" s="227" t="s">
        <v>150</v>
      </c>
      <c r="B2751" s="227" t="s">
        <v>60</v>
      </c>
      <c r="C2751" s="227" t="s">
        <v>76</v>
      </c>
      <c r="D2751" s="229">
        <v>214</v>
      </c>
      <c r="E2751" s="231">
        <v>5.9814163600000001E-3</v>
      </c>
      <c r="F2751" s="231">
        <v>1.1268494300000001E-3</v>
      </c>
      <c r="G2751" s="231">
        <v>1.11224663E-3</v>
      </c>
      <c r="H2751" s="231">
        <v>3.7423197799999999E-3</v>
      </c>
    </row>
    <row r="2752" spans="1:8">
      <c r="A2752" s="227" t="s">
        <v>150</v>
      </c>
      <c r="B2752" s="227" t="s">
        <v>61</v>
      </c>
      <c r="C2752" s="227" t="s">
        <v>76</v>
      </c>
      <c r="D2752" s="229">
        <v>151</v>
      </c>
      <c r="E2752" s="231">
        <v>7.9796723200000006E-3</v>
      </c>
      <c r="F2752" s="231">
        <v>1.3635943199999999E-3</v>
      </c>
      <c r="G2752" s="231">
        <v>1.6491136900000001E-3</v>
      </c>
      <c r="H2752" s="231">
        <v>4.9669638399999997E-3</v>
      </c>
    </row>
    <row r="2753" spans="1:8">
      <c r="A2753" s="227" t="s">
        <v>150</v>
      </c>
      <c r="B2753" s="227" t="s">
        <v>62</v>
      </c>
      <c r="C2753" s="227" t="s">
        <v>76</v>
      </c>
      <c r="D2753" s="229">
        <v>173</v>
      </c>
      <c r="E2753" s="231">
        <v>6.90497193E-3</v>
      </c>
      <c r="F2753" s="231">
        <v>1.01102522E-3</v>
      </c>
      <c r="G2753" s="231">
        <v>1.5450383099999999E-3</v>
      </c>
      <c r="H2753" s="231">
        <v>4.3489078999999998E-3</v>
      </c>
    </row>
    <row r="2754" spans="1:8">
      <c r="A2754" s="227" t="s">
        <v>150</v>
      </c>
      <c r="B2754" s="227" t="s">
        <v>57</v>
      </c>
      <c r="C2754" s="227" t="s">
        <v>77</v>
      </c>
      <c r="D2754" s="229">
        <v>1995</v>
      </c>
      <c r="E2754" s="231">
        <v>7.3133931899999997E-3</v>
      </c>
      <c r="F2754" s="231">
        <v>9.4064419000000003E-4</v>
      </c>
      <c r="G2754" s="231">
        <v>1.52635616E-3</v>
      </c>
      <c r="H2754" s="231">
        <v>4.84639236E-3</v>
      </c>
    </row>
    <row r="2755" spans="1:8">
      <c r="A2755" s="227" t="s">
        <v>150</v>
      </c>
      <c r="B2755" s="227" t="s">
        <v>59</v>
      </c>
      <c r="C2755" s="227" t="s">
        <v>77</v>
      </c>
      <c r="D2755" s="229">
        <v>790</v>
      </c>
      <c r="E2755" s="231">
        <v>6.41621224E-3</v>
      </c>
      <c r="F2755" s="231">
        <v>7.9811273999999999E-4</v>
      </c>
      <c r="G2755" s="231">
        <v>1.39123278E-3</v>
      </c>
      <c r="H2755" s="231">
        <v>4.22686626E-3</v>
      </c>
    </row>
    <row r="2756" spans="1:8">
      <c r="A2756" s="227" t="s">
        <v>150</v>
      </c>
      <c r="B2756" s="227" t="s">
        <v>60</v>
      </c>
      <c r="C2756" s="227" t="s">
        <v>77</v>
      </c>
      <c r="D2756" s="229">
        <v>396</v>
      </c>
      <c r="E2756" s="231">
        <v>6.5060907800000003E-3</v>
      </c>
      <c r="F2756" s="231">
        <v>8.6802608000000005E-4</v>
      </c>
      <c r="G2756" s="231">
        <v>1.4183207000000001E-3</v>
      </c>
      <c r="H2756" s="231">
        <v>4.2197435000000004E-3</v>
      </c>
    </row>
    <row r="2757" spans="1:8">
      <c r="A2757" s="227" t="s">
        <v>150</v>
      </c>
      <c r="B2757" s="227" t="s">
        <v>61</v>
      </c>
      <c r="C2757" s="227" t="s">
        <v>77</v>
      </c>
      <c r="D2757" s="229">
        <v>345</v>
      </c>
      <c r="E2757" s="231">
        <v>9.5362316299999993E-3</v>
      </c>
      <c r="F2757" s="231">
        <v>1.1535155999999999E-3</v>
      </c>
      <c r="G2757" s="231">
        <v>1.7989128E-3</v>
      </c>
      <c r="H2757" s="231">
        <v>6.5838027600000001E-3</v>
      </c>
    </row>
    <row r="2758" spans="1:8">
      <c r="A2758" s="227" t="s">
        <v>150</v>
      </c>
      <c r="B2758" s="227" t="s">
        <v>62</v>
      </c>
      <c r="C2758" s="227" t="s">
        <v>77</v>
      </c>
      <c r="D2758" s="229">
        <v>464</v>
      </c>
      <c r="E2758" s="231">
        <v>7.8771549200000006E-3</v>
      </c>
      <c r="F2758" s="231">
        <v>1.08701484E-3</v>
      </c>
      <c r="G2758" s="231">
        <v>1.64596281E-3</v>
      </c>
      <c r="H2758" s="231">
        <v>5.1441767999999997E-3</v>
      </c>
    </row>
    <row r="2759" spans="1:8">
      <c r="A2759" s="227" t="s">
        <v>150</v>
      </c>
      <c r="B2759" s="227" t="s">
        <v>57</v>
      </c>
      <c r="C2759" s="227" t="s">
        <v>78</v>
      </c>
      <c r="D2759" s="229">
        <v>669</v>
      </c>
      <c r="E2759" s="231">
        <v>7.1937106599999998E-3</v>
      </c>
      <c r="F2759" s="231">
        <v>9.6376199999999995E-4</v>
      </c>
      <c r="G2759" s="231">
        <v>1.75000321E-3</v>
      </c>
      <c r="H2759" s="231">
        <v>4.4799449500000001E-3</v>
      </c>
    </row>
    <row r="2760" spans="1:8">
      <c r="A2760" s="227" t="s">
        <v>150</v>
      </c>
      <c r="B2760" s="227" t="s">
        <v>59</v>
      </c>
      <c r="C2760" s="227" t="s">
        <v>78</v>
      </c>
      <c r="D2760" s="229">
        <v>297</v>
      </c>
      <c r="E2760" s="231">
        <v>6.3410725200000002E-3</v>
      </c>
      <c r="F2760" s="231">
        <v>7.9296021000000003E-4</v>
      </c>
      <c r="G2760" s="231">
        <v>1.56218798E-3</v>
      </c>
      <c r="H2760" s="231">
        <v>3.98592381E-3</v>
      </c>
    </row>
    <row r="2761" spans="1:8">
      <c r="A2761" s="227" t="s">
        <v>150</v>
      </c>
      <c r="B2761" s="227" t="s">
        <v>60</v>
      </c>
      <c r="C2761" s="227" t="s">
        <v>78</v>
      </c>
      <c r="D2761" s="229">
        <v>121</v>
      </c>
      <c r="E2761" s="231">
        <v>6.7049278299999996E-3</v>
      </c>
      <c r="F2761" s="231">
        <v>1.08585829E-3</v>
      </c>
      <c r="G2761" s="231">
        <v>1.62543975E-3</v>
      </c>
      <c r="H2761" s="231">
        <v>3.9936292400000002E-3</v>
      </c>
    </row>
    <row r="2762" spans="1:8">
      <c r="A2762" s="227" t="s">
        <v>150</v>
      </c>
      <c r="B2762" s="227" t="s">
        <v>61</v>
      </c>
      <c r="C2762" s="227" t="s">
        <v>78</v>
      </c>
      <c r="D2762" s="229">
        <v>71</v>
      </c>
      <c r="E2762" s="231">
        <v>8.5551967399999998E-3</v>
      </c>
      <c r="F2762" s="231">
        <v>1.3254757799999999E-3</v>
      </c>
      <c r="G2762" s="231">
        <v>1.89602868E-3</v>
      </c>
      <c r="H2762" s="231">
        <v>5.3336917400000003E-3</v>
      </c>
    </row>
    <row r="2763" spans="1:8">
      <c r="A2763" s="227" t="s">
        <v>150</v>
      </c>
      <c r="B2763" s="227" t="s">
        <v>62</v>
      </c>
      <c r="C2763" s="227" t="s">
        <v>78</v>
      </c>
      <c r="D2763" s="229">
        <v>180</v>
      </c>
      <c r="E2763" s="231">
        <v>8.3921036600000005E-3</v>
      </c>
      <c r="F2763" s="231">
        <v>1.0208331100000001E-3</v>
      </c>
      <c r="G2763" s="231">
        <v>2.0860337099999999E-3</v>
      </c>
      <c r="H2763" s="231">
        <v>5.2852363899999998E-3</v>
      </c>
    </row>
    <row r="2764" spans="1:8">
      <c r="A2764" s="227" t="s">
        <v>150</v>
      </c>
      <c r="B2764" s="227" t="s">
        <v>57</v>
      </c>
      <c r="C2764" s="227" t="s">
        <v>79</v>
      </c>
      <c r="D2764" s="229">
        <v>8654</v>
      </c>
      <c r="E2764" s="231">
        <v>4.7405460399999998E-3</v>
      </c>
      <c r="F2764" s="231">
        <v>9.6077897000000005E-4</v>
      </c>
      <c r="G2764" s="231">
        <v>6.9915861999999998E-4</v>
      </c>
      <c r="H2764" s="231">
        <v>3.08060796E-3</v>
      </c>
    </row>
    <row r="2765" spans="1:8">
      <c r="A2765" s="227" t="s">
        <v>150</v>
      </c>
      <c r="B2765" s="227" t="s">
        <v>59</v>
      </c>
      <c r="C2765" s="227" t="s">
        <v>79</v>
      </c>
      <c r="D2765" s="229">
        <v>5010</v>
      </c>
      <c r="E2765" s="231">
        <v>4.4836643700000003E-3</v>
      </c>
      <c r="F2765" s="231">
        <v>8.8691343000000004E-4</v>
      </c>
      <c r="G2765" s="231">
        <v>6.6533575000000001E-4</v>
      </c>
      <c r="H2765" s="231">
        <v>2.9314147E-3</v>
      </c>
    </row>
    <row r="2766" spans="1:8">
      <c r="A2766" s="227" t="s">
        <v>150</v>
      </c>
      <c r="B2766" s="227" t="s">
        <v>60</v>
      </c>
      <c r="C2766" s="227" t="s">
        <v>79</v>
      </c>
      <c r="D2766" s="229">
        <v>1867</v>
      </c>
      <c r="E2766" s="231">
        <v>4.5961780300000001E-3</v>
      </c>
      <c r="F2766" s="231">
        <v>9.9698814999999992E-4</v>
      </c>
      <c r="G2766" s="231">
        <v>6.8097313999999996E-4</v>
      </c>
      <c r="H2766" s="231">
        <v>2.9182162499999998E-3</v>
      </c>
    </row>
    <row r="2767" spans="1:8">
      <c r="A2767" s="227" t="s">
        <v>150</v>
      </c>
      <c r="B2767" s="227" t="s">
        <v>61</v>
      </c>
      <c r="C2767" s="227" t="s">
        <v>79</v>
      </c>
      <c r="D2767" s="229">
        <v>685</v>
      </c>
      <c r="E2767" s="231">
        <v>6.0724348799999998E-3</v>
      </c>
      <c r="F2767" s="231">
        <v>1.38883796E-3</v>
      </c>
      <c r="G2767" s="231">
        <v>7.8009235000000004E-4</v>
      </c>
      <c r="H2767" s="231">
        <v>3.90350409E-3</v>
      </c>
    </row>
    <row r="2768" spans="1:8">
      <c r="A2768" s="227" t="s">
        <v>150</v>
      </c>
      <c r="B2768" s="227" t="s">
        <v>62</v>
      </c>
      <c r="C2768" s="227" t="s">
        <v>79</v>
      </c>
      <c r="D2768" s="229">
        <v>1092</v>
      </c>
      <c r="E2768" s="231">
        <v>5.33044382E-3</v>
      </c>
      <c r="F2768" s="231">
        <v>9.6924366999999998E-4</v>
      </c>
      <c r="G2768" s="231">
        <v>8.3465796E-4</v>
      </c>
      <c r="H2768" s="231">
        <v>3.5265417E-3</v>
      </c>
    </row>
    <row r="2769" spans="1:8">
      <c r="A2769" s="227" t="s">
        <v>150</v>
      </c>
      <c r="B2769" s="227" t="s">
        <v>57</v>
      </c>
      <c r="C2769" s="227" t="s">
        <v>80</v>
      </c>
      <c r="D2769" s="229">
        <v>3397</v>
      </c>
      <c r="E2769" s="231">
        <v>5.0037408099999998E-3</v>
      </c>
      <c r="F2769" s="231">
        <v>9.4394947999999995E-4</v>
      </c>
      <c r="G2769" s="231">
        <v>5.5334066E-4</v>
      </c>
      <c r="H2769" s="231">
        <v>3.5064501700000001E-3</v>
      </c>
    </row>
    <row r="2770" spans="1:8">
      <c r="A2770" s="227" t="s">
        <v>150</v>
      </c>
      <c r="B2770" s="227" t="s">
        <v>59</v>
      </c>
      <c r="C2770" s="227" t="s">
        <v>80</v>
      </c>
      <c r="D2770" s="229">
        <v>1664</v>
      </c>
      <c r="E2770" s="231">
        <v>4.5947750099999997E-3</v>
      </c>
      <c r="F2770" s="231">
        <v>8.6679636000000005E-4</v>
      </c>
      <c r="G2770" s="231">
        <v>4.9552871000000005E-4</v>
      </c>
      <c r="H2770" s="231">
        <v>3.23244946E-3</v>
      </c>
    </row>
    <row r="2771" spans="1:8">
      <c r="A2771" s="227" t="s">
        <v>150</v>
      </c>
      <c r="B2771" s="227" t="s">
        <v>60</v>
      </c>
      <c r="C2771" s="227" t="s">
        <v>80</v>
      </c>
      <c r="D2771" s="229">
        <v>798</v>
      </c>
      <c r="E2771" s="231">
        <v>5.0650060300000002E-3</v>
      </c>
      <c r="F2771" s="231">
        <v>1.03393586E-3</v>
      </c>
      <c r="G2771" s="231">
        <v>5.2511170999999996E-4</v>
      </c>
      <c r="H2771" s="231">
        <v>3.5059579399999998E-3</v>
      </c>
    </row>
    <row r="2772" spans="1:8">
      <c r="A2772" s="227" t="s">
        <v>150</v>
      </c>
      <c r="B2772" s="227" t="s">
        <v>61</v>
      </c>
      <c r="C2772" s="227" t="s">
        <v>80</v>
      </c>
      <c r="D2772" s="229">
        <v>195</v>
      </c>
      <c r="E2772" s="231">
        <v>6.3876422099999998E-3</v>
      </c>
      <c r="F2772" s="231">
        <v>1.2056621300000001E-3</v>
      </c>
      <c r="G2772" s="231">
        <v>6.4559568999999995E-4</v>
      </c>
      <c r="H2772" s="231">
        <v>4.5363838999999996E-3</v>
      </c>
    </row>
    <row r="2773" spans="1:8">
      <c r="A2773" s="227" t="s">
        <v>150</v>
      </c>
      <c r="B2773" s="227" t="s">
        <v>62</v>
      </c>
      <c r="C2773" s="227" t="s">
        <v>80</v>
      </c>
      <c r="D2773" s="229">
        <v>740</v>
      </c>
      <c r="E2773" s="231">
        <v>5.4926173900000002E-3</v>
      </c>
      <c r="F2773" s="231">
        <v>9.5143557000000004E-4</v>
      </c>
      <c r="G2773" s="231">
        <v>6.8947047000000004E-4</v>
      </c>
      <c r="H2773" s="231">
        <v>3.8517108400000001E-3</v>
      </c>
    </row>
    <row r="2774" spans="1:8">
      <c r="A2774" s="227" t="s">
        <v>150</v>
      </c>
      <c r="B2774" s="227" t="s">
        <v>57</v>
      </c>
      <c r="C2774" s="227" t="s">
        <v>119</v>
      </c>
      <c r="D2774" s="229">
        <v>2194</v>
      </c>
      <c r="E2774" s="231">
        <v>6.9633456999999999E-3</v>
      </c>
      <c r="F2774" s="231">
        <v>1.1244521800000001E-3</v>
      </c>
      <c r="G2774" s="231">
        <v>1.0803820699999999E-3</v>
      </c>
      <c r="H2774" s="231">
        <v>4.7585109800000001E-3</v>
      </c>
    </row>
    <row r="2775" spans="1:8">
      <c r="A2775" s="227" t="s">
        <v>150</v>
      </c>
      <c r="B2775" s="227" t="s">
        <v>59</v>
      </c>
      <c r="C2775" s="227" t="s">
        <v>119</v>
      </c>
      <c r="D2775" s="229">
        <v>922</v>
      </c>
      <c r="E2775" s="231">
        <v>6.0337704399999999E-3</v>
      </c>
      <c r="F2775" s="231">
        <v>9.7621391000000002E-4</v>
      </c>
      <c r="G2775" s="231">
        <v>9.2298822999999997E-4</v>
      </c>
      <c r="H2775" s="231">
        <v>4.1345678199999998E-3</v>
      </c>
    </row>
    <row r="2776" spans="1:8">
      <c r="A2776" s="227" t="s">
        <v>150</v>
      </c>
      <c r="B2776" s="227" t="s">
        <v>60</v>
      </c>
      <c r="C2776" s="227" t="s">
        <v>119</v>
      </c>
      <c r="D2776" s="229">
        <v>380</v>
      </c>
      <c r="E2776" s="231">
        <v>6.32471344E-3</v>
      </c>
      <c r="F2776" s="231">
        <v>1.1551837099999999E-3</v>
      </c>
      <c r="G2776" s="231">
        <v>1.0289653899999999E-3</v>
      </c>
      <c r="H2776" s="231">
        <v>4.14056385E-3</v>
      </c>
    </row>
    <row r="2777" spans="1:8">
      <c r="A2777" s="227" t="s">
        <v>150</v>
      </c>
      <c r="B2777" s="227" t="s">
        <v>61</v>
      </c>
      <c r="C2777" s="227" t="s">
        <v>119</v>
      </c>
      <c r="D2777" s="229">
        <v>463</v>
      </c>
      <c r="E2777" s="231">
        <v>9.1237198499999998E-3</v>
      </c>
      <c r="F2777" s="231">
        <v>1.4330101199999999E-3</v>
      </c>
      <c r="G2777" s="231">
        <v>1.3247437800000001E-3</v>
      </c>
      <c r="H2777" s="231">
        <v>6.3659654800000002E-3</v>
      </c>
    </row>
    <row r="2778" spans="1:8">
      <c r="A2778" s="227" t="s">
        <v>150</v>
      </c>
      <c r="B2778" s="227" t="s">
        <v>62</v>
      </c>
      <c r="C2778" s="227" t="s">
        <v>119</v>
      </c>
      <c r="D2778" s="229">
        <v>429</v>
      </c>
      <c r="E2778" s="231">
        <v>7.1952697700000002E-3</v>
      </c>
      <c r="F2778" s="231">
        <v>1.0828097100000001E-3</v>
      </c>
      <c r="G2778" s="231">
        <v>1.2004659500000001E-3</v>
      </c>
      <c r="H2778" s="231">
        <v>4.91199364E-3</v>
      </c>
    </row>
    <row r="2779" spans="1:8">
      <c r="A2779" s="227" t="s">
        <v>150</v>
      </c>
      <c r="B2779" s="227" t="s">
        <v>57</v>
      </c>
      <c r="C2779" s="227" t="s">
        <v>82</v>
      </c>
      <c r="D2779" s="229">
        <v>903</v>
      </c>
      <c r="E2779" s="231">
        <v>8.3026739599999996E-3</v>
      </c>
      <c r="F2779" s="231">
        <v>1.32079003E-3</v>
      </c>
      <c r="G2779" s="231">
        <v>1.60037506E-3</v>
      </c>
      <c r="H2779" s="231">
        <v>5.3814699700000003E-3</v>
      </c>
    </row>
    <row r="2780" spans="1:8">
      <c r="A2780" s="227" t="s">
        <v>150</v>
      </c>
      <c r="B2780" s="227" t="s">
        <v>59</v>
      </c>
      <c r="C2780" s="227" t="s">
        <v>82</v>
      </c>
      <c r="D2780" s="229">
        <v>324</v>
      </c>
      <c r="E2780" s="231">
        <v>7.49099769E-3</v>
      </c>
      <c r="F2780" s="231">
        <v>1.12893636E-3</v>
      </c>
      <c r="G2780" s="231">
        <v>1.53335025E-3</v>
      </c>
      <c r="H2780" s="231">
        <v>4.8287106000000002E-3</v>
      </c>
    </row>
    <row r="2781" spans="1:8">
      <c r="A2781" s="227" t="s">
        <v>150</v>
      </c>
      <c r="B2781" s="227" t="s">
        <v>60</v>
      </c>
      <c r="C2781" s="227" t="s">
        <v>82</v>
      </c>
      <c r="D2781" s="229">
        <v>213</v>
      </c>
      <c r="E2781" s="231">
        <v>7.7369150900000001E-3</v>
      </c>
      <c r="F2781" s="231">
        <v>1.24891299E-3</v>
      </c>
      <c r="G2781" s="231">
        <v>1.59993892E-3</v>
      </c>
      <c r="H2781" s="231">
        <v>4.88806272E-3</v>
      </c>
    </row>
    <row r="2782" spans="1:8">
      <c r="A2782" s="227" t="s">
        <v>150</v>
      </c>
      <c r="B2782" s="227" t="s">
        <v>61</v>
      </c>
      <c r="C2782" s="227" t="s">
        <v>82</v>
      </c>
      <c r="D2782" s="229">
        <v>158</v>
      </c>
      <c r="E2782" s="231">
        <v>9.6523379999999999E-3</v>
      </c>
      <c r="F2782" s="231">
        <v>1.67531036E-3</v>
      </c>
      <c r="G2782" s="231">
        <v>1.59297326E-3</v>
      </c>
      <c r="H2782" s="231">
        <v>6.3840539400000004E-3</v>
      </c>
    </row>
    <row r="2783" spans="1:8">
      <c r="A2783" s="227" t="s">
        <v>150</v>
      </c>
      <c r="B2783" s="227" t="s">
        <v>62</v>
      </c>
      <c r="C2783" s="227" t="s">
        <v>82</v>
      </c>
      <c r="D2783" s="229">
        <v>208</v>
      </c>
      <c r="E2783" s="231">
        <v>9.1211491300000006E-3</v>
      </c>
      <c r="F2783" s="231">
        <v>1.4239447599999999E-3</v>
      </c>
      <c r="G2783" s="231">
        <v>1.71084823E-3</v>
      </c>
      <c r="H2783" s="231">
        <v>5.9861887700000003E-3</v>
      </c>
    </row>
    <row r="2784" spans="1:8">
      <c r="A2784" s="227" t="s">
        <v>150</v>
      </c>
      <c r="B2784" s="227" t="s">
        <v>57</v>
      </c>
      <c r="C2784" s="227" t="s">
        <v>83</v>
      </c>
      <c r="D2784" s="229">
        <v>1053</v>
      </c>
      <c r="E2784" s="231">
        <v>6.1714433399999999E-3</v>
      </c>
      <c r="F2784" s="231">
        <v>1.0129126100000001E-3</v>
      </c>
      <c r="G2784" s="231">
        <v>8.9331383000000001E-4</v>
      </c>
      <c r="H2784" s="231">
        <v>4.2652164199999997E-3</v>
      </c>
    </row>
    <row r="2785" spans="1:8">
      <c r="A2785" s="227" t="s">
        <v>150</v>
      </c>
      <c r="B2785" s="227" t="s">
        <v>59</v>
      </c>
      <c r="C2785" s="227" t="s">
        <v>83</v>
      </c>
      <c r="D2785" s="229">
        <v>415</v>
      </c>
      <c r="E2785" s="231">
        <v>5.5728188099999996E-3</v>
      </c>
      <c r="F2785" s="231">
        <v>9.0841119000000003E-4</v>
      </c>
      <c r="G2785" s="231">
        <v>7.7972979000000004E-4</v>
      </c>
      <c r="H2785" s="231">
        <v>3.8846773599999999E-3</v>
      </c>
    </row>
    <row r="2786" spans="1:8">
      <c r="A2786" s="227" t="s">
        <v>150</v>
      </c>
      <c r="B2786" s="227" t="s">
        <v>60</v>
      </c>
      <c r="C2786" s="227" t="s">
        <v>83</v>
      </c>
      <c r="D2786" s="229">
        <v>189</v>
      </c>
      <c r="E2786" s="231">
        <v>5.5450835399999997E-3</v>
      </c>
      <c r="F2786" s="231">
        <v>8.7099477E-4</v>
      </c>
      <c r="G2786" s="231">
        <v>9.6603689999999996E-4</v>
      </c>
      <c r="H2786" s="231">
        <v>3.7080513800000002E-3</v>
      </c>
    </row>
    <row r="2787" spans="1:8">
      <c r="A2787" s="227" t="s">
        <v>150</v>
      </c>
      <c r="B2787" s="227" t="s">
        <v>61</v>
      </c>
      <c r="C2787" s="227" t="s">
        <v>83</v>
      </c>
      <c r="D2787" s="229">
        <v>200</v>
      </c>
      <c r="E2787" s="231">
        <v>7.7128469800000002E-3</v>
      </c>
      <c r="F2787" s="231">
        <v>1.2826965199999999E-3</v>
      </c>
      <c r="G2787" s="231">
        <v>9.9021966000000005E-4</v>
      </c>
      <c r="H2787" s="231">
        <v>5.4399302899999996E-3</v>
      </c>
    </row>
    <row r="2788" spans="1:8">
      <c r="A2788" s="227" t="s">
        <v>150</v>
      </c>
      <c r="B2788" s="227" t="s">
        <v>62</v>
      </c>
      <c r="C2788" s="227" t="s">
        <v>83</v>
      </c>
      <c r="D2788" s="229">
        <v>249</v>
      </c>
      <c r="E2788" s="231">
        <v>6.4065054199999999E-3</v>
      </c>
      <c r="F2788" s="231">
        <v>1.0781085000000001E-3</v>
      </c>
      <c r="G2788" s="231">
        <v>9.4958512999999999E-4</v>
      </c>
      <c r="H2788" s="231">
        <v>4.3788112900000004E-3</v>
      </c>
    </row>
    <row r="2789" spans="1:8">
      <c r="A2789" s="227" t="s">
        <v>150</v>
      </c>
      <c r="B2789" s="227" t="s">
        <v>57</v>
      </c>
      <c r="C2789" s="227" t="s">
        <v>84</v>
      </c>
      <c r="D2789" s="229">
        <v>1153</v>
      </c>
      <c r="E2789" s="231">
        <v>6.8019716800000003E-3</v>
      </c>
      <c r="F2789" s="231">
        <v>1.0966759E-3</v>
      </c>
      <c r="G2789" s="231">
        <v>1.2938868799999999E-3</v>
      </c>
      <c r="H2789" s="231">
        <v>4.4114083999999996E-3</v>
      </c>
    </row>
    <row r="2790" spans="1:8">
      <c r="A2790" s="227" t="s">
        <v>150</v>
      </c>
      <c r="B2790" s="227" t="s">
        <v>59</v>
      </c>
      <c r="C2790" s="227" t="s">
        <v>84</v>
      </c>
      <c r="D2790" s="229">
        <v>429</v>
      </c>
      <c r="E2790" s="231">
        <v>5.6672761799999999E-3</v>
      </c>
      <c r="F2790" s="231">
        <v>8.8100533999999997E-4</v>
      </c>
      <c r="G2790" s="231">
        <v>1.09878139E-3</v>
      </c>
      <c r="H2790" s="231">
        <v>3.6874889600000001E-3</v>
      </c>
    </row>
    <row r="2791" spans="1:8">
      <c r="A2791" s="227" t="s">
        <v>150</v>
      </c>
      <c r="B2791" s="227" t="s">
        <v>60</v>
      </c>
      <c r="C2791" s="227" t="s">
        <v>84</v>
      </c>
      <c r="D2791" s="229">
        <v>268</v>
      </c>
      <c r="E2791" s="231">
        <v>6.5458296500000004E-3</v>
      </c>
      <c r="F2791" s="231">
        <v>1.14686959E-3</v>
      </c>
      <c r="G2791" s="231">
        <v>1.19303631E-3</v>
      </c>
      <c r="H2791" s="231">
        <v>4.2059232600000001E-3</v>
      </c>
    </row>
    <row r="2792" spans="1:8">
      <c r="A2792" s="227" t="s">
        <v>150</v>
      </c>
      <c r="B2792" s="227" t="s">
        <v>61</v>
      </c>
      <c r="C2792" s="227" t="s">
        <v>84</v>
      </c>
      <c r="D2792" s="229">
        <v>158</v>
      </c>
      <c r="E2792" s="231">
        <v>9.4645889800000008E-3</v>
      </c>
      <c r="F2792" s="231">
        <v>1.55055942E-3</v>
      </c>
      <c r="G2792" s="231">
        <v>1.7117906499999999E-3</v>
      </c>
      <c r="H2792" s="231">
        <v>6.2022383999999998E-3</v>
      </c>
    </row>
    <row r="2793" spans="1:8">
      <c r="A2793" s="227" t="s">
        <v>150</v>
      </c>
      <c r="B2793" s="227" t="s">
        <v>62</v>
      </c>
      <c r="C2793" s="227" t="s">
        <v>84</v>
      </c>
      <c r="D2793" s="229">
        <v>298</v>
      </c>
      <c r="E2793" s="231">
        <v>7.2541089400000001E-3</v>
      </c>
      <c r="F2793" s="231">
        <v>1.1213644E-3</v>
      </c>
      <c r="G2793" s="231">
        <v>1.4438849E-3</v>
      </c>
      <c r="H2793" s="231">
        <v>4.6888591099999996E-3</v>
      </c>
    </row>
    <row r="2794" spans="1:8">
      <c r="A2794" s="227" t="s">
        <v>150</v>
      </c>
      <c r="B2794" s="227" t="s">
        <v>57</v>
      </c>
      <c r="C2794" s="227" t="s">
        <v>86</v>
      </c>
      <c r="D2794" s="229">
        <v>4</v>
      </c>
      <c r="E2794" s="231">
        <v>6.9241897500000003E-3</v>
      </c>
      <c r="F2794" s="231">
        <v>2.38425902E-3</v>
      </c>
      <c r="G2794" s="231">
        <v>2.1498838500000001E-3</v>
      </c>
      <c r="H2794" s="231">
        <v>2.39004617E-3</v>
      </c>
    </row>
    <row r="2795" spans="1:8">
      <c r="A2795" s="227" t="s">
        <v>150</v>
      </c>
      <c r="B2795" s="227" t="s">
        <v>59</v>
      </c>
      <c r="C2795" s="227" t="s">
        <v>86</v>
      </c>
      <c r="D2795" s="229">
        <v>2</v>
      </c>
      <c r="E2795" s="231">
        <v>5.8449072899999996E-3</v>
      </c>
      <c r="F2795" s="231">
        <v>8.8541631000000004E-4</v>
      </c>
      <c r="G2795" s="231">
        <v>2.0486107600000002E-3</v>
      </c>
      <c r="H2795" s="231">
        <v>2.9108795000000001E-3</v>
      </c>
    </row>
    <row r="2796" spans="1:8">
      <c r="A2796" s="227" t="s">
        <v>150</v>
      </c>
      <c r="B2796" s="227" t="s">
        <v>60</v>
      </c>
      <c r="C2796" s="227" t="s">
        <v>86</v>
      </c>
      <c r="D2796" s="229">
        <v>1</v>
      </c>
      <c r="E2796" s="231">
        <v>8.2986111099999996E-3</v>
      </c>
      <c r="F2796" s="231">
        <v>3.5763888800000002E-3</v>
      </c>
      <c r="G2796" s="231">
        <v>2.6504624999999999E-3</v>
      </c>
      <c r="H2796" s="231">
        <v>2.0717590200000002E-3</v>
      </c>
    </row>
    <row r="2797" spans="1:8">
      <c r="A2797" s="227" t="s">
        <v>150</v>
      </c>
      <c r="B2797" s="227" t="s">
        <v>62</v>
      </c>
      <c r="C2797" s="227" t="s">
        <v>86</v>
      </c>
      <c r="D2797" s="229">
        <v>1</v>
      </c>
      <c r="E2797" s="231">
        <v>7.7083333299999999E-3</v>
      </c>
      <c r="F2797" s="231">
        <v>4.1898145800000003E-3</v>
      </c>
      <c r="G2797" s="231">
        <v>1.8518513800000001E-3</v>
      </c>
      <c r="H2797" s="231">
        <v>1.66666666E-3</v>
      </c>
    </row>
    <row r="2798" spans="1:8">
      <c r="A2798" s="227" t="s">
        <v>150</v>
      </c>
      <c r="B2798" s="227" t="s">
        <v>57</v>
      </c>
      <c r="C2798" s="227" t="s">
        <v>87</v>
      </c>
      <c r="D2798" s="229">
        <v>1865</v>
      </c>
      <c r="E2798" s="231">
        <v>7.6105647499999998E-3</v>
      </c>
      <c r="F2798" s="231">
        <v>9.2840185E-4</v>
      </c>
      <c r="G2798" s="231">
        <v>1.3715678799999999E-3</v>
      </c>
      <c r="H2798" s="231">
        <v>5.3105945299999997E-3</v>
      </c>
    </row>
    <row r="2799" spans="1:8">
      <c r="A2799" s="227" t="s">
        <v>150</v>
      </c>
      <c r="B2799" s="227" t="s">
        <v>59</v>
      </c>
      <c r="C2799" s="227" t="s">
        <v>87</v>
      </c>
      <c r="D2799" s="229">
        <v>628</v>
      </c>
      <c r="E2799" s="231">
        <v>6.3161083700000002E-3</v>
      </c>
      <c r="F2799" s="231">
        <v>7.0992544000000001E-4</v>
      </c>
      <c r="G2799" s="231">
        <v>1.29384486E-3</v>
      </c>
      <c r="H2799" s="231">
        <v>4.3123375699999997E-3</v>
      </c>
    </row>
    <row r="2800" spans="1:8">
      <c r="A2800" s="227" t="s">
        <v>150</v>
      </c>
      <c r="B2800" s="227" t="s">
        <v>60</v>
      </c>
      <c r="C2800" s="227" t="s">
        <v>87</v>
      </c>
      <c r="D2800" s="229">
        <v>410</v>
      </c>
      <c r="E2800" s="231">
        <v>7.3514846400000002E-3</v>
      </c>
      <c r="F2800" s="231">
        <v>8.3897897999999998E-4</v>
      </c>
      <c r="G2800" s="231">
        <v>1.3843437100000001E-3</v>
      </c>
      <c r="H2800" s="231">
        <v>5.12816144E-3</v>
      </c>
    </row>
    <row r="2801" spans="1:8">
      <c r="A2801" s="227" t="s">
        <v>150</v>
      </c>
      <c r="B2801" s="227" t="s">
        <v>61</v>
      </c>
      <c r="C2801" s="227" t="s">
        <v>87</v>
      </c>
      <c r="D2801" s="229">
        <v>296</v>
      </c>
      <c r="E2801" s="231">
        <v>9.9189421500000003E-3</v>
      </c>
      <c r="F2801" s="231">
        <v>1.32918052E-3</v>
      </c>
      <c r="G2801" s="231">
        <v>1.4301799299999999E-3</v>
      </c>
      <c r="H2801" s="231">
        <v>7.1595812199999999E-3</v>
      </c>
    </row>
    <row r="2802" spans="1:8">
      <c r="A2802" s="227" t="s">
        <v>150</v>
      </c>
      <c r="B2802" s="227" t="s">
        <v>62</v>
      </c>
      <c r="C2802" s="227" t="s">
        <v>87</v>
      </c>
      <c r="D2802" s="229">
        <v>531</v>
      </c>
      <c r="E2802" s="231">
        <v>8.0547488299999997E-3</v>
      </c>
      <c r="F2802" s="231">
        <v>1.03242461E-3</v>
      </c>
      <c r="G2802" s="231">
        <v>1.4209516599999999E-3</v>
      </c>
      <c r="H2802" s="231">
        <v>5.60137208E-3</v>
      </c>
    </row>
    <row r="2803" spans="1:8">
      <c r="A2803" s="227" t="s">
        <v>150</v>
      </c>
      <c r="B2803" s="227" t="s">
        <v>57</v>
      </c>
      <c r="C2803" s="227" t="s">
        <v>88</v>
      </c>
      <c r="D2803" s="229">
        <v>1808</v>
      </c>
      <c r="E2803" s="231">
        <v>5.4590897499999999E-3</v>
      </c>
      <c r="F2803" s="231">
        <v>9.3459344000000003E-4</v>
      </c>
      <c r="G2803" s="231">
        <v>7.3807744000000005E-4</v>
      </c>
      <c r="H2803" s="231">
        <v>3.7864183999999999E-3</v>
      </c>
    </row>
    <row r="2804" spans="1:8">
      <c r="A2804" s="227" t="s">
        <v>150</v>
      </c>
      <c r="B2804" s="227" t="s">
        <v>59</v>
      </c>
      <c r="C2804" s="227" t="s">
        <v>88</v>
      </c>
      <c r="D2804" s="229">
        <v>871</v>
      </c>
      <c r="E2804" s="231">
        <v>4.9207219899999998E-3</v>
      </c>
      <c r="F2804" s="231">
        <v>8.2404460999999996E-4</v>
      </c>
      <c r="G2804" s="231">
        <v>6.5537672999999995E-4</v>
      </c>
      <c r="H2804" s="231">
        <v>3.4413002000000001E-3</v>
      </c>
    </row>
    <row r="2805" spans="1:8">
      <c r="A2805" s="227" t="s">
        <v>150</v>
      </c>
      <c r="B2805" s="227" t="s">
        <v>60</v>
      </c>
      <c r="C2805" s="227" t="s">
        <v>88</v>
      </c>
      <c r="D2805" s="229">
        <v>438</v>
      </c>
      <c r="E2805" s="231">
        <v>5.6876530099999999E-3</v>
      </c>
      <c r="F2805" s="231">
        <v>1.01923175E-3</v>
      </c>
      <c r="G2805" s="231">
        <v>6.9098254000000004E-4</v>
      </c>
      <c r="H2805" s="231">
        <v>3.9774382399999997E-3</v>
      </c>
    </row>
    <row r="2806" spans="1:8">
      <c r="A2806" s="227" t="s">
        <v>150</v>
      </c>
      <c r="B2806" s="227" t="s">
        <v>61</v>
      </c>
      <c r="C2806" s="227" t="s">
        <v>88</v>
      </c>
      <c r="D2806" s="229">
        <v>97</v>
      </c>
      <c r="E2806" s="231">
        <v>6.4800494E-3</v>
      </c>
      <c r="F2806" s="231">
        <v>1.25930675E-3</v>
      </c>
      <c r="G2806" s="231">
        <v>8.6375978E-4</v>
      </c>
      <c r="H2806" s="231">
        <v>4.3569823899999999E-3</v>
      </c>
    </row>
    <row r="2807" spans="1:8">
      <c r="A2807" s="227" t="s">
        <v>150</v>
      </c>
      <c r="B2807" s="227" t="s">
        <v>62</v>
      </c>
      <c r="C2807" s="227" t="s">
        <v>88</v>
      </c>
      <c r="D2807" s="229">
        <v>402</v>
      </c>
      <c r="E2807" s="231">
        <v>6.1301706599999999E-3</v>
      </c>
      <c r="F2807" s="231">
        <v>1.0035468300000001E-3</v>
      </c>
      <c r="G2807" s="231">
        <v>9.3824833999999998E-4</v>
      </c>
      <c r="H2807" s="231">
        <v>4.1883750100000002E-3</v>
      </c>
    </row>
    <row r="2808" spans="1:8">
      <c r="A2808" s="227" t="s">
        <v>150</v>
      </c>
      <c r="B2808" s="227" t="s">
        <v>57</v>
      </c>
      <c r="C2808" s="227" t="s">
        <v>89</v>
      </c>
      <c r="D2808" s="229">
        <v>968</v>
      </c>
      <c r="E2808" s="231">
        <v>6.9806251400000002E-3</v>
      </c>
      <c r="F2808" s="231">
        <v>1.12572195E-3</v>
      </c>
      <c r="G2808" s="231">
        <v>9.6191531999999995E-4</v>
      </c>
      <c r="H2808" s="231">
        <v>4.8929874099999998E-3</v>
      </c>
    </row>
    <row r="2809" spans="1:8">
      <c r="A2809" s="227" t="s">
        <v>150</v>
      </c>
      <c r="B2809" s="227" t="s">
        <v>59</v>
      </c>
      <c r="C2809" s="227" t="s">
        <v>89</v>
      </c>
      <c r="D2809" s="229">
        <v>376</v>
      </c>
      <c r="E2809" s="231">
        <v>5.9116735700000004E-3</v>
      </c>
      <c r="F2809" s="231">
        <v>9.2318607000000004E-4</v>
      </c>
      <c r="G2809" s="231">
        <v>8.5503452000000005E-4</v>
      </c>
      <c r="H2809" s="231">
        <v>4.1334525299999997E-3</v>
      </c>
    </row>
    <row r="2810" spans="1:8">
      <c r="A2810" s="227" t="s">
        <v>150</v>
      </c>
      <c r="B2810" s="227" t="s">
        <v>60</v>
      </c>
      <c r="C2810" s="227" t="s">
        <v>89</v>
      </c>
      <c r="D2810" s="229">
        <v>224</v>
      </c>
      <c r="E2810" s="231">
        <v>6.8116523699999999E-3</v>
      </c>
      <c r="F2810" s="231">
        <v>1.1259918399999999E-3</v>
      </c>
      <c r="G2810" s="231">
        <v>9.7248031999999998E-4</v>
      </c>
      <c r="H2810" s="231">
        <v>4.7131797500000001E-3</v>
      </c>
    </row>
    <row r="2811" spans="1:8">
      <c r="A2811" s="227" t="s">
        <v>150</v>
      </c>
      <c r="B2811" s="227" t="s">
        <v>61</v>
      </c>
      <c r="C2811" s="227" t="s">
        <v>89</v>
      </c>
      <c r="D2811" s="229">
        <v>128</v>
      </c>
      <c r="E2811" s="231">
        <v>8.7709777500000006E-3</v>
      </c>
      <c r="F2811" s="231">
        <v>1.4667424E-3</v>
      </c>
      <c r="G2811" s="231">
        <v>1.07937256E-3</v>
      </c>
      <c r="H2811" s="231">
        <v>6.2248623399999998E-3</v>
      </c>
    </row>
    <row r="2812" spans="1:8">
      <c r="A2812" s="227" t="s">
        <v>150</v>
      </c>
      <c r="B2812" s="227" t="s">
        <v>62</v>
      </c>
      <c r="C2812" s="227" t="s">
        <v>89</v>
      </c>
      <c r="D2812" s="229">
        <v>240</v>
      </c>
      <c r="E2812" s="231">
        <v>7.8581691300000003E-3</v>
      </c>
      <c r="F2812" s="231">
        <v>1.2608986899999999E-3</v>
      </c>
      <c r="G2812" s="231">
        <v>1.05685739E-3</v>
      </c>
      <c r="H2812" s="231">
        <v>5.5404125700000001E-3</v>
      </c>
    </row>
    <row r="2813" spans="1:8">
      <c r="A2813" s="227" t="s">
        <v>150</v>
      </c>
      <c r="B2813" s="227" t="s">
        <v>57</v>
      </c>
      <c r="C2813" s="227" t="s">
        <v>90</v>
      </c>
      <c r="D2813" s="229">
        <v>881</v>
      </c>
      <c r="E2813" s="231">
        <v>7.6486103399999996E-3</v>
      </c>
      <c r="F2813" s="231">
        <v>8.3642039E-4</v>
      </c>
      <c r="G2813" s="231">
        <v>1.72278953E-3</v>
      </c>
      <c r="H2813" s="231">
        <v>5.0893999500000002E-3</v>
      </c>
    </row>
    <row r="2814" spans="1:8">
      <c r="A2814" s="227" t="s">
        <v>150</v>
      </c>
      <c r="B2814" s="227" t="s">
        <v>59</v>
      </c>
      <c r="C2814" s="227" t="s">
        <v>90</v>
      </c>
      <c r="D2814" s="229">
        <v>301</v>
      </c>
      <c r="E2814" s="231">
        <v>6.5864938499999998E-3</v>
      </c>
      <c r="F2814" s="231">
        <v>7.1547748999999995E-4</v>
      </c>
      <c r="G2814" s="231">
        <v>1.4813659E-3</v>
      </c>
      <c r="H2814" s="231">
        <v>4.3896500000000001E-3</v>
      </c>
    </row>
    <row r="2815" spans="1:8">
      <c r="A2815" s="227" t="s">
        <v>150</v>
      </c>
      <c r="B2815" s="227" t="s">
        <v>60</v>
      </c>
      <c r="C2815" s="227" t="s">
        <v>90</v>
      </c>
      <c r="D2815" s="229">
        <v>224</v>
      </c>
      <c r="E2815" s="231">
        <v>7.1492639799999999E-3</v>
      </c>
      <c r="F2815" s="231">
        <v>8.5115924E-4</v>
      </c>
      <c r="G2815" s="231">
        <v>1.5893164899999999E-3</v>
      </c>
      <c r="H2815" s="231">
        <v>4.7087877700000003E-3</v>
      </c>
    </row>
    <row r="2816" spans="1:8">
      <c r="A2816" s="227" t="s">
        <v>150</v>
      </c>
      <c r="B2816" s="227" t="s">
        <v>61</v>
      </c>
      <c r="C2816" s="227" t="s">
        <v>90</v>
      </c>
      <c r="D2816" s="229">
        <v>132</v>
      </c>
      <c r="E2816" s="231">
        <v>9.6938128700000004E-3</v>
      </c>
      <c r="F2816" s="231">
        <v>9.6845163999999999E-4</v>
      </c>
      <c r="G2816" s="231">
        <v>1.79021091E-3</v>
      </c>
      <c r="H2816" s="231">
        <v>6.9351498599999999E-3</v>
      </c>
    </row>
    <row r="2817" spans="1:8">
      <c r="A2817" s="227" t="s">
        <v>150</v>
      </c>
      <c r="B2817" s="227" t="s">
        <v>62</v>
      </c>
      <c r="C2817" s="227" t="s">
        <v>90</v>
      </c>
      <c r="D2817" s="229">
        <v>224</v>
      </c>
      <c r="E2817" s="231">
        <v>8.3699671000000003E-3</v>
      </c>
      <c r="F2817" s="231">
        <v>9.0639441999999998E-4</v>
      </c>
      <c r="G2817" s="231">
        <v>2.1409451299999999E-3</v>
      </c>
      <c r="H2817" s="231">
        <v>5.3226270699999996E-3</v>
      </c>
    </row>
    <row r="2818" spans="1:8">
      <c r="A2818" s="227" t="s">
        <v>150</v>
      </c>
      <c r="B2818" s="227" t="s">
        <v>57</v>
      </c>
      <c r="C2818" s="227" t="s">
        <v>91</v>
      </c>
      <c r="D2818" s="229">
        <v>1702</v>
      </c>
      <c r="E2818" s="231">
        <v>5.2519092799999997E-3</v>
      </c>
      <c r="F2818" s="231">
        <v>1.03314568E-3</v>
      </c>
      <c r="G2818" s="231">
        <v>5.4680337000000004E-4</v>
      </c>
      <c r="H2818" s="231">
        <v>3.6719597700000002E-3</v>
      </c>
    </row>
    <row r="2819" spans="1:8">
      <c r="A2819" s="227" t="s">
        <v>150</v>
      </c>
      <c r="B2819" s="227" t="s">
        <v>59</v>
      </c>
      <c r="C2819" s="227" t="s">
        <v>91</v>
      </c>
      <c r="D2819" s="229">
        <v>890</v>
      </c>
      <c r="E2819" s="231">
        <v>4.8701360600000004E-3</v>
      </c>
      <c r="F2819" s="231">
        <v>9.1149060999999999E-4</v>
      </c>
      <c r="G2819" s="231">
        <v>5.0603390000000001E-4</v>
      </c>
      <c r="H2819" s="231">
        <v>3.4526110800000001E-3</v>
      </c>
    </row>
    <row r="2820" spans="1:8">
      <c r="A2820" s="227" t="s">
        <v>150</v>
      </c>
      <c r="B2820" s="227" t="s">
        <v>60</v>
      </c>
      <c r="C2820" s="227" t="s">
        <v>91</v>
      </c>
      <c r="D2820" s="229">
        <v>307</v>
      </c>
      <c r="E2820" s="231">
        <v>5.1755335999999997E-3</v>
      </c>
      <c r="F2820" s="231">
        <v>1.1410451000000001E-3</v>
      </c>
      <c r="G2820" s="231">
        <v>5.1691222999999996E-4</v>
      </c>
      <c r="H2820" s="231">
        <v>3.5175757900000001E-3</v>
      </c>
    </row>
    <row r="2821" spans="1:8">
      <c r="A2821" s="227" t="s">
        <v>150</v>
      </c>
      <c r="B2821" s="227" t="s">
        <v>61</v>
      </c>
      <c r="C2821" s="227" t="s">
        <v>91</v>
      </c>
      <c r="D2821" s="229">
        <v>124</v>
      </c>
      <c r="E2821" s="231">
        <v>6.3509928899999997E-3</v>
      </c>
      <c r="F2821" s="231">
        <v>1.5086429900000001E-3</v>
      </c>
      <c r="G2821" s="231">
        <v>5.8113029000000005E-4</v>
      </c>
      <c r="H2821" s="231">
        <v>4.2612191400000004E-3</v>
      </c>
    </row>
    <row r="2822" spans="1:8">
      <c r="A2822" s="227" t="s">
        <v>150</v>
      </c>
      <c r="B2822" s="227" t="s">
        <v>62</v>
      </c>
      <c r="C2822" s="227" t="s">
        <v>91</v>
      </c>
      <c r="D2822" s="229">
        <v>381</v>
      </c>
      <c r="E2822" s="231">
        <v>5.8475500499999998E-3</v>
      </c>
      <c r="F2822" s="231">
        <v>1.0756291899999999E-3</v>
      </c>
      <c r="G2822" s="231">
        <v>6.5495262999999996E-4</v>
      </c>
      <c r="H2822" s="231">
        <v>4.1169677800000004E-3</v>
      </c>
    </row>
    <row r="2823" spans="1:8">
      <c r="A2823" s="227" t="s">
        <v>150</v>
      </c>
      <c r="B2823" s="227" t="s">
        <v>57</v>
      </c>
      <c r="C2823" s="227" t="s">
        <v>92</v>
      </c>
      <c r="D2823" s="229">
        <v>1215</v>
      </c>
      <c r="E2823" s="231">
        <v>7.6280290199999996E-3</v>
      </c>
      <c r="F2823" s="231">
        <v>9.3218426000000001E-4</v>
      </c>
      <c r="G2823" s="231">
        <v>1.4910072300000001E-3</v>
      </c>
      <c r="H2823" s="231">
        <v>5.2048370500000002E-3</v>
      </c>
    </row>
    <row r="2824" spans="1:8">
      <c r="A2824" s="227" t="s">
        <v>150</v>
      </c>
      <c r="B2824" s="227" t="s">
        <v>59</v>
      </c>
      <c r="C2824" s="227" t="s">
        <v>92</v>
      </c>
      <c r="D2824" s="229">
        <v>434</v>
      </c>
      <c r="E2824" s="231">
        <v>6.4767876099999996E-3</v>
      </c>
      <c r="F2824" s="231">
        <v>7.6063510999999995E-4</v>
      </c>
      <c r="G2824" s="231">
        <v>1.32749807E-3</v>
      </c>
      <c r="H2824" s="231">
        <v>4.3886539699999998E-3</v>
      </c>
    </row>
    <row r="2825" spans="1:8">
      <c r="A2825" s="227" t="s">
        <v>150</v>
      </c>
      <c r="B2825" s="227" t="s">
        <v>60</v>
      </c>
      <c r="C2825" s="227" t="s">
        <v>92</v>
      </c>
      <c r="D2825" s="229">
        <v>263</v>
      </c>
      <c r="E2825" s="231">
        <v>7.4558158500000003E-3</v>
      </c>
      <c r="F2825" s="231">
        <v>8.8469030000000004E-4</v>
      </c>
      <c r="G2825" s="231">
        <v>1.3910890399999999E-3</v>
      </c>
      <c r="H2825" s="231">
        <v>5.1800360299999997E-3</v>
      </c>
    </row>
    <row r="2826" spans="1:8">
      <c r="A2826" s="227" t="s">
        <v>150</v>
      </c>
      <c r="B2826" s="227" t="s">
        <v>61</v>
      </c>
      <c r="C2826" s="227" t="s">
        <v>92</v>
      </c>
      <c r="D2826" s="229">
        <v>279</v>
      </c>
      <c r="E2826" s="231">
        <v>9.3712246900000008E-3</v>
      </c>
      <c r="F2826" s="231">
        <v>1.1767802599999999E-3</v>
      </c>
      <c r="G2826" s="231">
        <v>1.74283132E-3</v>
      </c>
      <c r="H2826" s="231">
        <v>6.4516126399999998E-3</v>
      </c>
    </row>
    <row r="2827" spans="1:8">
      <c r="A2827" s="227" t="s">
        <v>150</v>
      </c>
      <c r="B2827" s="227" t="s">
        <v>62</v>
      </c>
      <c r="C2827" s="227" t="s">
        <v>92</v>
      </c>
      <c r="D2827" s="229">
        <v>239</v>
      </c>
      <c r="E2827" s="231">
        <v>7.8731304800000006E-3</v>
      </c>
      <c r="F2827" s="231">
        <v>1.01043095E-3</v>
      </c>
      <c r="G2827" s="231">
        <v>1.6039049000000001E-3</v>
      </c>
      <c r="H2827" s="231">
        <v>5.2587941200000002E-3</v>
      </c>
    </row>
    <row r="2828" spans="1:8">
      <c r="A2828" s="227" t="s">
        <v>150</v>
      </c>
      <c r="B2828" s="227" t="s">
        <v>57</v>
      </c>
      <c r="C2828" s="227" t="s">
        <v>93</v>
      </c>
      <c r="D2828" s="229">
        <v>1035</v>
      </c>
      <c r="E2828" s="231">
        <v>8.7883451699999997E-3</v>
      </c>
      <c r="F2828" s="231">
        <v>1.21036834E-3</v>
      </c>
      <c r="G2828" s="231">
        <v>1.7483447300000001E-3</v>
      </c>
      <c r="H2828" s="231">
        <v>5.8296316300000001E-3</v>
      </c>
    </row>
    <row r="2829" spans="1:8">
      <c r="A2829" s="227" t="s">
        <v>150</v>
      </c>
      <c r="B2829" s="227" t="s">
        <v>59</v>
      </c>
      <c r="C2829" s="227" t="s">
        <v>93</v>
      </c>
      <c r="D2829" s="229">
        <v>315</v>
      </c>
      <c r="E2829" s="231">
        <v>6.8935550299999999E-3</v>
      </c>
      <c r="F2829" s="231">
        <v>1.10644449E-3</v>
      </c>
      <c r="G2829" s="231">
        <v>1.5838842499999999E-3</v>
      </c>
      <c r="H2829" s="231">
        <v>4.20322579E-3</v>
      </c>
    </row>
    <row r="2830" spans="1:8">
      <c r="A2830" s="227" t="s">
        <v>150</v>
      </c>
      <c r="B2830" s="227" t="s">
        <v>60</v>
      </c>
      <c r="C2830" s="227" t="s">
        <v>93</v>
      </c>
      <c r="D2830" s="229">
        <v>205</v>
      </c>
      <c r="E2830" s="231">
        <v>8.5228656400000002E-3</v>
      </c>
      <c r="F2830" s="231">
        <v>1.0648710199999999E-3</v>
      </c>
      <c r="G2830" s="231">
        <v>1.9106253499999999E-3</v>
      </c>
      <c r="H2830" s="231">
        <v>5.5473687999999998E-3</v>
      </c>
    </row>
    <row r="2831" spans="1:8">
      <c r="A2831" s="227" t="s">
        <v>150</v>
      </c>
      <c r="B2831" s="227" t="s">
        <v>61</v>
      </c>
      <c r="C2831" s="227" t="s">
        <v>93</v>
      </c>
      <c r="D2831" s="229">
        <v>274</v>
      </c>
      <c r="E2831" s="231">
        <v>1.077592738E-2</v>
      </c>
      <c r="F2831" s="231">
        <v>1.3689085799999999E-3</v>
      </c>
      <c r="G2831" s="231">
        <v>1.7571047299999999E-3</v>
      </c>
      <c r="H2831" s="231">
        <v>7.6499135799999998E-3</v>
      </c>
    </row>
    <row r="2832" spans="1:8">
      <c r="A2832" s="227" t="s">
        <v>150</v>
      </c>
      <c r="B2832" s="227" t="s">
        <v>62</v>
      </c>
      <c r="C2832" s="227" t="s">
        <v>93</v>
      </c>
      <c r="D2832" s="229">
        <v>241</v>
      </c>
      <c r="E2832" s="231">
        <v>9.2310201800000005E-3</v>
      </c>
      <c r="F2832" s="231">
        <v>1.2897166099999999E-3</v>
      </c>
      <c r="G2832" s="231">
        <v>1.81530443E-3</v>
      </c>
      <c r="H2832" s="231">
        <v>6.1259986900000004E-3</v>
      </c>
    </row>
    <row r="2833" spans="1:8">
      <c r="A2833" s="227" t="s">
        <v>150</v>
      </c>
      <c r="B2833" s="227" t="s">
        <v>57</v>
      </c>
      <c r="C2833" s="227" t="s">
        <v>94</v>
      </c>
      <c r="D2833" s="229">
        <v>868</v>
      </c>
      <c r="E2833" s="231">
        <v>7.12712256E-3</v>
      </c>
      <c r="F2833" s="231">
        <v>1.04546667E-3</v>
      </c>
      <c r="G2833" s="231">
        <v>1.33237836E-3</v>
      </c>
      <c r="H2833" s="231">
        <v>4.7492770500000003E-3</v>
      </c>
    </row>
    <row r="2834" spans="1:8">
      <c r="A2834" s="227" t="s">
        <v>150</v>
      </c>
      <c r="B2834" s="227" t="s">
        <v>59</v>
      </c>
      <c r="C2834" s="227" t="s">
        <v>94</v>
      </c>
      <c r="D2834" s="229">
        <v>326</v>
      </c>
      <c r="E2834" s="231">
        <v>6.4140960000000002E-3</v>
      </c>
      <c r="F2834" s="231">
        <v>9.0260001999999996E-4</v>
      </c>
      <c r="G2834" s="231">
        <v>1.2376446099999999E-3</v>
      </c>
      <c r="H2834" s="231">
        <v>4.27385088E-3</v>
      </c>
    </row>
    <row r="2835" spans="1:8">
      <c r="A2835" s="227" t="s">
        <v>150</v>
      </c>
      <c r="B2835" s="227" t="s">
        <v>60</v>
      </c>
      <c r="C2835" s="227" t="s">
        <v>94</v>
      </c>
      <c r="D2835" s="229">
        <v>178</v>
      </c>
      <c r="E2835" s="231">
        <v>7.0610302500000001E-3</v>
      </c>
      <c r="F2835" s="231">
        <v>1.16872115E-3</v>
      </c>
      <c r="G2835" s="231">
        <v>1.24928449E-3</v>
      </c>
      <c r="H2835" s="231">
        <v>4.6430241000000004E-3</v>
      </c>
    </row>
    <row r="2836" spans="1:8">
      <c r="A2836" s="227" t="s">
        <v>150</v>
      </c>
      <c r="B2836" s="227" t="s">
        <v>61</v>
      </c>
      <c r="C2836" s="227" t="s">
        <v>94</v>
      </c>
      <c r="D2836" s="229">
        <v>146</v>
      </c>
      <c r="E2836" s="231">
        <v>8.1326100900000007E-3</v>
      </c>
      <c r="F2836" s="231">
        <v>1.1546325900000001E-3</v>
      </c>
      <c r="G2836" s="231">
        <v>1.5232588899999999E-3</v>
      </c>
      <c r="H2836" s="231">
        <v>5.4547181700000001E-3</v>
      </c>
    </row>
    <row r="2837" spans="1:8">
      <c r="A2837" s="227" t="s">
        <v>150</v>
      </c>
      <c r="B2837" s="227" t="s">
        <v>62</v>
      </c>
      <c r="C2837" s="227" t="s">
        <v>94</v>
      </c>
      <c r="D2837" s="229">
        <v>218</v>
      </c>
      <c r="E2837" s="231">
        <v>7.57395703E-3</v>
      </c>
      <c r="F2837" s="231">
        <v>1.08536121E-3</v>
      </c>
      <c r="G2837" s="231">
        <v>1.4140543E-3</v>
      </c>
      <c r="H2837" s="231">
        <v>5.0745410499999999E-3</v>
      </c>
    </row>
    <row r="2838" spans="1:8">
      <c r="A2838" s="227" t="s">
        <v>150</v>
      </c>
      <c r="B2838" s="227" t="s">
        <v>57</v>
      </c>
      <c r="C2838" s="227" t="s">
        <v>95</v>
      </c>
      <c r="D2838" s="229">
        <v>442</v>
      </c>
      <c r="E2838" s="231">
        <v>8.5014975700000005E-3</v>
      </c>
      <c r="F2838" s="231">
        <v>8.7887000000000002E-4</v>
      </c>
      <c r="G2838" s="231">
        <v>1.66700686E-3</v>
      </c>
      <c r="H2838" s="231">
        <v>5.9556202699999998E-3</v>
      </c>
    </row>
    <row r="2839" spans="1:8">
      <c r="A2839" s="227" t="s">
        <v>150</v>
      </c>
      <c r="B2839" s="227" t="s">
        <v>59</v>
      </c>
      <c r="C2839" s="227" t="s">
        <v>95</v>
      </c>
      <c r="D2839" s="229">
        <v>141</v>
      </c>
      <c r="E2839" s="231">
        <v>7.3908258700000002E-3</v>
      </c>
      <c r="F2839" s="231">
        <v>8.1297585999999999E-4</v>
      </c>
      <c r="G2839" s="231">
        <v>1.34948757E-3</v>
      </c>
      <c r="H2839" s="231">
        <v>5.2283620000000003E-3</v>
      </c>
    </row>
    <row r="2840" spans="1:8">
      <c r="A2840" s="227" t="s">
        <v>150</v>
      </c>
      <c r="B2840" s="227" t="s">
        <v>60</v>
      </c>
      <c r="C2840" s="227" t="s">
        <v>95</v>
      </c>
      <c r="D2840" s="229">
        <v>111</v>
      </c>
      <c r="E2840" s="231">
        <v>8.36221612E-3</v>
      </c>
      <c r="F2840" s="231">
        <v>9.0340313999999998E-4</v>
      </c>
      <c r="G2840" s="231">
        <v>1.60170563E-3</v>
      </c>
      <c r="H2840" s="231">
        <v>5.85710685E-3</v>
      </c>
    </row>
    <row r="2841" spans="1:8">
      <c r="A2841" s="227" t="s">
        <v>150</v>
      </c>
      <c r="B2841" s="227" t="s">
        <v>61</v>
      </c>
      <c r="C2841" s="227" t="s">
        <v>95</v>
      </c>
      <c r="D2841" s="229">
        <v>60</v>
      </c>
      <c r="E2841" s="231">
        <v>1.065991485E-2</v>
      </c>
      <c r="F2841" s="231">
        <v>9.9035470999999991E-4</v>
      </c>
      <c r="G2841" s="231">
        <v>1.9103007199999999E-3</v>
      </c>
      <c r="H2841" s="231">
        <v>7.75925903E-3</v>
      </c>
    </row>
    <row r="2842" spans="1:8">
      <c r="A2842" s="227" t="s">
        <v>150</v>
      </c>
      <c r="B2842" s="227" t="s">
        <v>62</v>
      </c>
      <c r="C2842" s="227" t="s">
        <v>95</v>
      </c>
      <c r="D2842" s="229">
        <v>130</v>
      </c>
      <c r="E2842" s="231">
        <v>8.8288815199999999E-3</v>
      </c>
      <c r="F2842" s="231">
        <v>8.7793780000000002E-4</v>
      </c>
      <c r="G2842" s="231">
        <v>1.95486089E-3</v>
      </c>
      <c r="H2842" s="231">
        <v>5.9960824099999999E-3</v>
      </c>
    </row>
    <row r="2843" spans="1:8">
      <c r="A2843" s="227" t="s">
        <v>150</v>
      </c>
      <c r="B2843" s="227" t="s">
        <v>57</v>
      </c>
      <c r="C2843" s="227" t="s">
        <v>96</v>
      </c>
      <c r="D2843" s="229">
        <v>1412</v>
      </c>
      <c r="E2843" s="231">
        <v>6.8944019100000004E-3</v>
      </c>
      <c r="F2843" s="231">
        <v>1.09375796E-3</v>
      </c>
      <c r="G2843" s="231">
        <v>1.2547867700000001E-3</v>
      </c>
      <c r="H2843" s="231">
        <v>4.5458566999999998E-3</v>
      </c>
    </row>
    <row r="2844" spans="1:8">
      <c r="A2844" s="227" t="s">
        <v>150</v>
      </c>
      <c r="B2844" s="227" t="s">
        <v>59</v>
      </c>
      <c r="C2844" s="227" t="s">
        <v>96</v>
      </c>
      <c r="D2844" s="229">
        <v>633</v>
      </c>
      <c r="E2844" s="231">
        <v>6.0131792099999996E-3</v>
      </c>
      <c r="F2844" s="231">
        <v>9.2866835999999998E-4</v>
      </c>
      <c r="G2844" s="231">
        <v>1.1056072399999999E-3</v>
      </c>
      <c r="H2844" s="231">
        <v>3.9789031300000001E-3</v>
      </c>
    </row>
    <row r="2845" spans="1:8">
      <c r="A2845" s="227" t="s">
        <v>150</v>
      </c>
      <c r="B2845" s="227" t="s">
        <v>60</v>
      </c>
      <c r="C2845" s="227" t="s">
        <v>96</v>
      </c>
      <c r="D2845" s="229">
        <v>286</v>
      </c>
      <c r="E2845" s="231">
        <v>6.5626616400000001E-3</v>
      </c>
      <c r="F2845" s="231">
        <v>1.00945328E-3</v>
      </c>
      <c r="G2845" s="231">
        <v>1.18800158E-3</v>
      </c>
      <c r="H2845" s="231">
        <v>4.3652063099999996E-3</v>
      </c>
    </row>
    <row r="2846" spans="1:8">
      <c r="A2846" s="227" t="s">
        <v>150</v>
      </c>
      <c r="B2846" s="227" t="s">
        <v>61</v>
      </c>
      <c r="C2846" s="227" t="s">
        <v>96</v>
      </c>
      <c r="D2846" s="229">
        <v>195</v>
      </c>
      <c r="E2846" s="231">
        <v>9.3536322700000004E-3</v>
      </c>
      <c r="F2846" s="231">
        <v>1.5272433500000001E-3</v>
      </c>
      <c r="G2846" s="231">
        <v>1.5071222700000001E-3</v>
      </c>
      <c r="H2846" s="231">
        <v>6.3192661399999999E-3</v>
      </c>
    </row>
    <row r="2847" spans="1:8">
      <c r="A2847" s="227" t="s">
        <v>150</v>
      </c>
      <c r="B2847" s="227" t="s">
        <v>62</v>
      </c>
      <c r="C2847" s="227" t="s">
        <v>96</v>
      </c>
      <c r="D2847" s="229">
        <v>298</v>
      </c>
      <c r="E2847" s="231">
        <v>7.47541456E-3</v>
      </c>
      <c r="F2847" s="231">
        <v>1.24168819E-3</v>
      </c>
      <c r="G2847" s="231">
        <v>1.47064511E-3</v>
      </c>
      <c r="H2847" s="231">
        <v>4.7630807999999997E-3</v>
      </c>
    </row>
    <row r="2848" spans="1:8">
      <c r="A2848" s="227" t="s">
        <v>150</v>
      </c>
      <c r="B2848" s="227" t="s">
        <v>57</v>
      </c>
      <c r="C2848" s="227" t="s">
        <v>97</v>
      </c>
      <c r="D2848" s="229">
        <v>731</v>
      </c>
      <c r="E2848" s="231">
        <v>7.7462536199999999E-3</v>
      </c>
      <c r="F2848" s="231">
        <v>9.3783224999999997E-4</v>
      </c>
      <c r="G2848" s="231">
        <v>1.41197347E-3</v>
      </c>
      <c r="H2848" s="231">
        <v>5.3964474199999996E-3</v>
      </c>
    </row>
    <row r="2849" spans="1:8">
      <c r="A2849" s="227" t="s">
        <v>150</v>
      </c>
      <c r="B2849" s="227" t="s">
        <v>59</v>
      </c>
      <c r="C2849" s="227" t="s">
        <v>97</v>
      </c>
      <c r="D2849" s="229">
        <v>273</v>
      </c>
      <c r="E2849" s="231">
        <v>6.7247911600000002E-3</v>
      </c>
      <c r="F2849" s="231">
        <v>7.1992412E-4</v>
      </c>
      <c r="G2849" s="231">
        <v>1.3293648400000001E-3</v>
      </c>
      <c r="H2849" s="231">
        <v>4.67550172E-3</v>
      </c>
    </row>
    <row r="2850" spans="1:8">
      <c r="A2850" s="227" t="s">
        <v>150</v>
      </c>
      <c r="B2850" s="227" t="s">
        <v>60</v>
      </c>
      <c r="C2850" s="227" t="s">
        <v>97</v>
      </c>
      <c r="D2850" s="229">
        <v>176</v>
      </c>
      <c r="E2850" s="231">
        <v>7.5558973000000003E-3</v>
      </c>
      <c r="F2850" s="231">
        <v>1.0531089800000001E-3</v>
      </c>
      <c r="G2850" s="231">
        <v>1.1160430200000001E-3</v>
      </c>
      <c r="H2850" s="231">
        <v>5.38674481E-3</v>
      </c>
    </row>
    <row r="2851" spans="1:8">
      <c r="A2851" s="227" t="s">
        <v>150</v>
      </c>
      <c r="B2851" s="227" t="s">
        <v>61</v>
      </c>
      <c r="C2851" s="227" t="s">
        <v>97</v>
      </c>
      <c r="D2851" s="229">
        <v>135</v>
      </c>
      <c r="E2851" s="231">
        <v>8.8916321300000004E-3</v>
      </c>
      <c r="F2851" s="231">
        <v>1.1249997400000001E-3</v>
      </c>
      <c r="G2851" s="231">
        <v>1.6276575300000001E-3</v>
      </c>
      <c r="H2851" s="231">
        <v>6.1389744000000003E-3</v>
      </c>
    </row>
    <row r="2852" spans="1:8">
      <c r="A2852" s="227" t="s">
        <v>150</v>
      </c>
      <c r="B2852" s="227" t="s">
        <v>62</v>
      </c>
      <c r="C2852" s="227" t="s">
        <v>97</v>
      </c>
      <c r="D2852" s="229">
        <v>147</v>
      </c>
      <c r="E2852" s="231">
        <v>8.8192867199999997E-3</v>
      </c>
      <c r="F2852" s="231">
        <v>1.03261189E-3</v>
      </c>
      <c r="G2852" s="231">
        <v>1.72162361E-3</v>
      </c>
      <c r="H2852" s="231">
        <v>6.0650507700000002E-3</v>
      </c>
    </row>
    <row r="2853" spans="1:8">
      <c r="A2853" s="227" t="s">
        <v>150</v>
      </c>
      <c r="B2853" s="227" t="s">
        <v>57</v>
      </c>
      <c r="C2853" s="227" t="s">
        <v>98</v>
      </c>
      <c r="D2853" s="229">
        <v>487</v>
      </c>
      <c r="E2853" s="231">
        <v>7.70906983E-3</v>
      </c>
      <c r="F2853" s="231">
        <v>4.9043629000000005E-4</v>
      </c>
      <c r="G2853" s="231">
        <v>1.7692645200000001E-3</v>
      </c>
      <c r="H2853" s="231">
        <v>5.4382460099999998E-3</v>
      </c>
    </row>
    <row r="2854" spans="1:8">
      <c r="A2854" s="227" t="s">
        <v>150</v>
      </c>
      <c r="B2854" s="227" t="s">
        <v>59</v>
      </c>
      <c r="C2854" s="227" t="s">
        <v>98</v>
      </c>
      <c r="D2854" s="229">
        <v>201</v>
      </c>
      <c r="E2854" s="231">
        <v>7.0494170199999996E-3</v>
      </c>
      <c r="F2854" s="231">
        <v>4.0762596000000001E-4</v>
      </c>
      <c r="G2854" s="231">
        <v>1.6913117000000001E-3</v>
      </c>
      <c r="H2854" s="231">
        <v>4.9388471899999998E-3</v>
      </c>
    </row>
    <row r="2855" spans="1:8">
      <c r="A2855" s="227" t="s">
        <v>150</v>
      </c>
      <c r="B2855" s="227" t="s">
        <v>60</v>
      </c>
      <c r="C2855" s="227" t="s">
        <v>98</v>
      </c>
      <c r="D2855" s="229">
        <v>119</v>
      </c>
      <c r="E2855" s="231">
        <v>7.4527308099999997E-3</v>
      </c>
      <c r="F2855" s="231">
        <v>5.1324672000000002E-4</v>
      </c>
      <c r="G2855" s="231">
        <v>1.77978111E-3</v>
      </c>
      <c r="H2855" s="231">
        <v>5.1493928600000001E-3</v>
      </c>
    </row>
    <row r="2856" spans="1:8">
      <c r="A2856" s="227" t="s">
        <v>150</v>
      </c>
      <c r="B2856" s="227" t="s">
        <v>61</v>
      </c>
      <c r="C2856" s="227" t="s">
        <v>98</v>
      </c>
      <c r="D2856" s="229">
        <v>26</v>
      </c>
      <c r="E2856" s="231">
        <v>1.216880322E-2</v>
      </c>
      <c r="F2856" s="231">
        <v>1.6079057300000001E-3</v>
      </c>
      <c r="G2856" s="231">
        <v>2.4439099800000002E-3</v>
      </c>
      <c r="H2856" s="231">
        <v>8.1049676699999993E-3</v>
      </c>
    </row>
    <row r="2857" spans="1:8">
      <c r="A2857" s="227" t="s">
        <v>150</v>
      </c>
      <c r="B2857" s="227" t="s">
        <v>62</v>
      </c>
      <c r="C2857" s="227" t="s">
        <v>98</v>
      </c>
      <c r="D2857" s="229">
        <v>141</v>
      </c>
      <c r="E2857" s="231">
        <v>8.0434066400000004E-3</v>
      </c>
      <c r="F2857" s="231">
        <v>3.8317549000000002E-4</v>
      </c>
      <c r="G2857" s="231">
        <v>1.7471103300000001E-3</v>
      </c>
      <c r="H2857" s="231">
        <v>5.9022029300000002E-3</v>
      </c>
    </row>
    <row r="2858" spans="1:8">
      <c r="A2858" s="227" t="s">
        <v>150</v>
      </c>
      <c r="B2858" s="227" t="s">
        <v>57</v>
      </c>
      <c r="C2858" s="227" t="s">
        <v>99</v>
      </c>
      <c r="D2858" s="229">
        <v>2055</v>
      </c>
      <c r="E2858" s="231">
        <v>6.3162564100000002E-3</v>
      </c>
      <c r="F2858" s="231">
        <v>1.0370199E-3</v>
      </c>
      <c r="G2858" s="231">
        <v>8.0529058999999998E-4</v>
      </c>
      <c r="H2858" s="231">
        <v>4.4739454200000001E-3</v>
      </c>
    </row>
    <row r="2859" spans="1:8">
      <c r="A2859" s="227" t="s">
        <v>150</v>
      </c>
      <c r="B2859" s="227" t="s">
        <v>59</v>
      </c>
      <c r="C2859" s="227" t="s">
        <v>99</v>
      </c>
      <c r="D2859" s="229">
        <v>771</v>
      </c>
      <c r="E2859" s="231">
        <v>5.3854719699999998E-3</v>
      </c>
      <c r="F2859" s="231">
        <v>8.7164314000000005E-4</v>
      </c>
      <c r="G2859" s="231">
        <v>7.2559361999999998E-4</v>
      </c>
      <c r="H2859" s="231">
        <v>3.7882347299999998E-3</v>
      </c>
    </row>
    <row r="2860" spans="1:8">
      <c r="A2860" s="227" t="s">
        <v>150</v>
      </c>
      <c r="B2860" s="227" t="s">
        <v>60</v>
      </c>
      <c r="C2860" s="227" t="s">
        <v>99</v>
      </c>
      <c r="D2860" s="229">
        <v>411</v>
      </c>
      <c r="E2860" s="231">
        <v>6.4274407200000001E-3</v>
      </c>
      <c r="F2860" s="231">
        <v>1.12468436E-3</v>
      </c>
      <c r="G2860" s="231">
        <v>7.7425178000000002E-4</v>
      </c>
      <c r="H2860" s="231">
        <v>4.5285040799999997E-3</v>
      </c>
    </row>
    <row r="2861" spans="1:8">
      <c r="A2861" s="227" t="s">
        <v>150</v>
      </c>
      <c r="B2861" s="227" t="s">
        <v>61</v>
      </c>
      <c r="C2861" s="227" t="s">
        <v>99</v>
      </c>
      <c r="D2861" s="229">
        <v>205</v>
      </c>
      <c r="E2861" s="231">
        <v>9.3189360700000005E-3</v>
      </c>
      <c r="F2861" s="231">
        <v>1.7476849399999999E-3</v>
      </c>
      <c r="G2861" s="231">
        <v>9.8757877999999994E-4</v>
      </c>
      <c r="H2861" s="231">
        <v>6.5836718600000002E-3</v>
      </c>
    </row>
    <row r="2862" spans="1:8">
      <c r="A2862" s="227" t="s">
        <v>150</v>
      </c>
      <c r="B2862" s="227" t="s">
        <v>62</v>
      </c>
      <c r="C2862" s="227" t="s">
        <v>99</v>
      </c>
      <c r="D2862" s="229">
        <v>668</v>
      </c>
      <c r="E2862" s="231">
        <v>6.4006706399999998E-3</v>
      </c>
      <c r="F2862" s="231">
        <v>9.5586580999999999E-4</v>
      </c>
      <c r="G2862" s="231">
        <v>8.6043166000000001E-4</v>
      </c>
      <c r="H2862" s="231">
        <v>4.5843726799999996E-3</v>
      </c>
    </row>
    <row r="2863" spans="1:8">
      <c r="A2863" s="227" t="s">
        <v>150</v>
      </c>
      <c r="B2863" s="227" t="s">
        <v>57</v>
      </c>
      <c r="C2863" s="227" t="s">
        <v>100</v>
      </c>
      <c r="D2863" s="229">
        <v>1142</v>
      </c>
      <c r="E2863" s="231">
        <v>8.0510047399999993E-3</v>
      </c>
      <c r="F2863" s="231">
        <v>1.1728730500000001E-3</v>
      </c>
      <c r="G2863" s="231">
        <v>1.19862587E-3</v>
      </c>
      <c r="H2863" s="231">
        <v>5.6756236600000003E-3</v>
      </c>
    </row>
    <row r="2864" spans="1:8">
      <c r="A2864" s="227" t="s">
        <v>150</v>
      </c>
      <c r="B2864" s="227" t="s">
        <v>59</v>
      </c>
      <c r="C2864" s="227" t="s">
        <v>100</v>
      </c>
      <c r="D2864" s="229">
        <v>450</v>
      </c>
      <c r="E2864" s="231">
        <v>7.1091046999999996E-3</v>
      </c>
      <c r="F2864" s="231">
        <v>1.0092590099999999E-3</v>
      </c>
      <c r="G2864" s="231">
        <v>1.0804009999999999E-3</v>
      </c>
      <c r="H2864" s="231">
        <v>5.0156633399999996E-3</v>
      </c>
    </row>
    <row r="2865" spans="1:8">
      <c r="A2865" s="227" t="s">
        <v>150</v>
      </c>
      <c r="B2865" s="227" t="s">
        <v>60</v>
      </c>
      <c r="C2865" s="227" t="s">
        <v>100</v>
      </c>
      <c r="D2865" s="229">
        <v>323</v>
      </c>
      <c r="E2865" s="231">
        <v>8.6037651000000007E-3</v>
      </c>
      <c r="F2865" s="231">
        <v>1.1975402E-3</v>
      </c>
      <c r="G2865" s="231">
        <v>1.1523905399999999E-3</v>
      </c>
      <c r="H2865" s="231">
        <v>6.2501789200000001E-3</v>
      </c>
    </row>
    <row r="2866" spans="1:8">
      <c r="A2866" s="227" t="s">
        <v>150</v>
      </c>
      <c r="B2866" s="227" t="s">
        <v>61</v>
      </c>
      <c r="C2866" s="227" t="s">
        <v>100</v>
      </c>
      <c r="D2866" s="229">
        <v>76</v>
      </c>
      <c r="E2866" s="231">
        <v>1.006609382E-2</v>
      </c>
      <c r="F2866" s="231">
        <v>1.7032161500000001E-3</v>
      </c>
      <c r="G2866" s="231">
        <v>1.5021927500000001E-3</v>
      </c>
      <c r="H2866" s="231">
        <v>6.8545928299999998E-3</v>
      </c>
    </row>
    <row r="2867" spans="1:8">
      <c r="A2867" s="227" t="s">
        <v>150</v>
      </c>
      <c r="B2867" s="227" t="s">
        <v>62</v>
      </c>
      <c r="C2867" s="227" t="s">
        <v>100</v>
      </c>
      <c r="D2867" s="229">
        <v>293</v>
      </c>
      <c r="E2867" s="231">
        <v>8.3655666899999995E-3</v>
      </c>
      <c r="F2867" s="231">
        <v>1.2594012100000001E-3</v>
      </c>
      <c r="G2867" s="231">
        <v>1.35242835E-3</v>
      </c>
      <c r="H2867" s="231">
        <v>5.7500234499999999E-3</v>
      </c>
    </row>
    <row r="2868" spans="1:8">
      <c r="A2868" s="227" t="s">
        <v>150</v>
      </c>
      <c r="B2868" s="227" t="s">
        <v>57</v>
      </c>
      <c r="C2868" s="227" t="s">
        <v>101</v>
      </c>
      <c r="D2868" s="229">
        <v>788</v>
      </c>
      <c r="E2868" s="231">
        <v>7.9248329100000004E-3</v>
      </c>
      <c r="F2868" s="231">
        <v>7.5284332999999998E-4</v>
      </c>
      <c r="G2868" s="231">
        <v>2.0729193600000002E-3</v>
      </c>
      <c r="H2868" s="231">
        <v>5.0990697200000001E-3</v>
      </c>
    </row>
    <row r="2869" spans="1:8">
      <c r="A2869" s="227" t="s">
        <v>150</v>
      </c>
      <c r="B2869" s="227" t="s">
        <v>59</v>
      </c>
      <c r="C2869" s="227" t="s">
        <v>101</v>
      </c>
      <c r="D2869" s="229">
        <v>308</v>
      </c>
      <c r="E2869" s="231">
        <v>7.2335330100000003E-3</v>
      </c>
      <c r="F2869" s="231">
        <v>6.7216035E-4</v>
      </c>
      <c r="G2869" s="231">
        <v>1.7971377999999999E-3</v>
      </c>
      <c r="H2869" s="231">
        <v>4.7642343500000003E-3</v>
      </c>
    </row>
    <row r="2870" spans="1:8">
      <c r="A2870" s="227" t="s">
        <v>150</v>
      </c>
      <c r="B2870" s="227" t="s">
        <v>60</v>
      </c>
      <c r="C2870" s="227" t="s">
        <v>101</v>
      </c>
      <c r="D2870" s="229">
        <v>174</v>
      </c>
      <c r="E2870" s="231">
        <v>7.4210432900000001E-3</v>
      </c>
      <c r="F2870" s="231">
        <v>7.0615130000000002E-4</v>
      </c>
      <c r="G2870" s="231">
        <v>2.1282325E-3</v>
      </c>
      <c r="H2870" s="231">
        <v>4.5866589899999999E-3</v>
      </c>
    </row>
    <row r="2871" spans="1:8">
      <c r="A2871" s="227" t="s">
        <v>150</v>
      </c>
      <c r="B2871" s="227" t="s">
        <v>61</v>
      </c>
      <c r="C2871" s="227" t="s">
        <v>101</v>
      </c>
      <c r="D2871" s="229">
        <v>117</v>
      </c>
      <c r="E2871" s="231">
        <v>1.0011870629999999E-2</v>
      </c>
      <c r="F2871" s="231">
        <v>8.8823573000000003E-4</v>
      </c>
      <c r="G2871" s="231">
        <v>2.4973288199999998E-3</v>
      </c>
      <c r="H2871" s="231">
        <v>6.6263055700000002E-3</v>
      </c>
    </row>
    <row r="2872" spans="1:8">
      <c r="A2872" s="227" t="s">
        <v>150</v>
      </c>
      <c r="B2872" s="227" t="s">
        <v>62</v>
      </c>
      <c r="C2872" s="227" t="s">
        <v>101</v>
      </c>
      <c r="D2872" s="229">
        <v>189</v>
      </c>
      <c r="E2872" s="231">
        <v>8.2232262800000008E-3</v>
      </c>
      <c r="F2872" s="231">
        <v>8.4349868000000003E-4</v>
      </c>
      <c r="G2872" s="231">
        <v>2.2086882800000001E-3</v>
      </c>
      <c r="H2872" s="231">
        <v>5.1710388600000002E-3</v>
      </c>
    </row>
    <row r="2873" spans="1:8">
      <c r="A2873" s="227" t="s">
        <v>150</v>
      </c>
      <c r="B2873" s="227" t="s">
        <v>57</v>
      </c>
      <c r="C2873" s="227" t="s">
        <v>102</v>
      </c>
      <c r="D2873" s="229">
        <v>1112</v>
      </c>
      <c r="E2873" s="231">
        <v>7.1915590200000001E-3</v>
      </c>
      <c r="F2873" s="231">
        <v>1.0380443199999999E-3</v>
      </c>
      <c r="G2873" s="231">
        <v>7.8409122999999995E-4</v>
      </c>
      <c r="H2873" s="231">
        <v>5.36942298E-3</v>
      </c>
    </row>
    <row r="2874" spans="1:8">
      <c r="A2874" s="227" t="s">
        <v>150</v>
      </c>
      <c r="B2874" s="227" t="s">
        <v>59</v>
      </c>
      <c r="C2874" s="227" t="s">
        <v>102</v>
      </c>
      <c r="D2874" s="229">
        <v>462</v>
      </c>
      <c r="E2874" s="231">
        <v>6.4561034600000003E-3</v>
      </c>
      <c r="F2874" s="231">
        <v>8.6863151000000005E-4</v>
      </c>
      <c r="G2874" s="231">
        <v>7.3112047999999996E-4</v>
      </c>
      <c r="H2874" s="231">
        <v>4.8563509800000002E-3</v>
      </c>
    </row>
    <row r="2875" spans="1:8">
      <c r="A2875" s="227" t="s">
        <v>150</v>
      </c>
      <c r="B2875" s="227" t="s">
        <v>60</v>
      </c>
      <c r="C2875" s="227" t="s">
        <v>102</v>
      </c>
      <c r="D2875" s="229">
        <v>252</v>
      </c>
      <c r="E2875" s="231">
        <v>6.4864415800000002E-3</v>
      </c>
      <c r="F2875" s="231">
        <v>1.0180130600000001E-3</v>
      </c>
      <c r="G2875" s="231">
        <v>7.5552957999999997E-4</v>
      </c>
      <c r="H2875" s="231">
        <v>4.7128984300000001E-3</v>
      </c>
    </row>
    <row r="2876" spans="1:8">
      <c r="A2876" s="227" t="s">
        <v>150</v>
      </c>
      <c r="B2876" s="227" t="s">
        <v>61</v>
      </c>
      <c r="C2876" s="227" t="s">
        <v>102</v>
      </c>
      <c r="D2876" s="229">
        <v>106</v>
      </c>
      <c r="E2876" s="231">
        <v>1.0622816009999999E-2</v>
      </c>
      <c r="F2876" s="231">
        <v>1.5461213299999999E-3</v>
      </c>
      <c r="G2876" s="231">
        <v>9.6108471000000005E-4</v>
      </c>
      <c r="H2876" s="231">
        <v>8.11560947E-3</v>
      </c>
    </row>
    <row r="2877" spans="1:8">
      <c r="A2877" s="227" t="s">
        <v>150</v>
      </c>
      <c r="B2877" s="227" t="s">
        <v>62</v>
      </c>
      <c r="C2877" s="227" t="s">
        <v>102</v>
      </c>
      <c r="D2877" s="229">
        <v>292</v>
      </c>
      <c r="E2877" s="231">
        <v>7.7181234800000002E-3</v>
      </c>
      <c r="F2877" s="231">
        <v>1.1389362200000001E-3</v>
      </c>
      <c r="G2877" s="231">
        <v>8.2829916999999998E-4</v>
      </c>
      <c r="H2877" s="231">
        <v>5.7508876399999997E-3</v>
      </c>
    </row>
    <row r="2878" spans="1:8">
      <c r="A2878" s="227" t="s">
        <v>150</v>
      </c>
      <c r="B2878" s="227" t="s">
        <v>57</v>
      </c>
      <c r="C2878" s="227" t="s">
        <v>103</v>
      </c>
      <c r="D2878" s="229">
        <v>1597</v>
      </c>
      <c r="E2878" s="231">
        <v>4.6397322499999996E-3</v>
      </c>
      <c r="F2878" s="231">
        <v>7.1957089000000002E-4</v>
      </c>
      <c r="G2878" s="231">
        <v>4.5948397999999999E-4</v>
      </c>
      <c r="H2878" s="231">
        <v>3.4606769000000001E-3</v>
      </c>
    </row>
    <row r="2879" spans="1:8">
      <c r="A2879" s="227" t="s">
        <v>150</v>
      </c>
      <c r="B2879" s="227" t="s">
        <v>59</v>
      </c>
      <c r="C2879" s="227" t="s">
        <v>103</v>
      </c>
      <c r="D2879" s="229">
        <v>556</v>
      </c>
      <c r="E2879" s="231">
        <v>4.2176256699999999E-3</v>
      </c>
      <c r="F2879" s="231">
        <v>6.6640413999999998E-4</v>
      </c>
      <c r="G2879" s="231">
        <v>3.9732773000000001E-4</v>
      </c>
      <c r="H2879" s="231">
        <v>3.1538933100000001E-3</v>
      </c>
    </row>
    <row r="2880" spans="1:8">
      <c r="A2880" s="227" t="s">
        <v>150</v>
      </c>
      <c r="B2880" s="227" t="s">
        <v>60</v>
      </c>
      <c r="C2880" s="227" t="s">
        <v>103</v>
      </c>
      <c r="D2880" s="229">
        <v>304</v>
      </c>
      <c r="E2880" s="231">
        <v>4.73234929E-3</v>
      </c>
      <c r="F2880" s="231">
        <v>7.9453708E-4</v>
      </c>
      <c r="G2880" s="231">
        <v>4.5481516999999999E-4</v>
      </c>
      <c r="H2880" s="231">
        <v>3.48299652E-3</v>
      </c>
    </row>
    <row r="2881" spans="1:8">
      <c r="A2881" s="227" t="s">
        <v>150</v>
      </c>
      <c r="B2881" s="227" t="s">
        <v>61</v>
      </c>
      <c r="C2881" s="227" t="s">
        <v>103</v>
      </c>
      <c r="D2881" s="229">
        <v>160</v>
      </c>
      <c r="E2881" s="231">
        <v>5.8501878599999998E-3</v>
      </c>
      <c r="F2881" s="231">
        <v>1.01692687E-3</v>
      </c>
      <c r="G2881" s="231">
        <v>4.5073760999999999E-4</v>
      </c>
      <c r="H2881" s="231">
        <v>4.3825229099999996E-3</v>
      </c>
    </row>
    <row r="2882" spans="1:8">
      <c r="A2882" s="227" t="s">
        <v>150</v>
      </c>
      <c r="B2882" s="227" t="s">
        <v>62</v>
      </c>
      <c r="C2882" s="227" t="s">
        <v>103</v>
      </c>
      <c r="D2882" s="229">
        <v>577</v>
      </c>
      <c r="E2882" s="231">
        <v>4.6620247600000003E-3</v>
      </c>
      <c r="F2882" s="231">
        <v>6.4884996999999998E-4</v>
      </c>
      <c r="G2882" s="231">
        <v>5.2426320000000003E-4</v>
      </c>
      <c r="H2882" s="231">
        <v>3.4889111299999998E-3</v>
      </c>
    </row>
    <row r="2883" spans="1:8">
      <c r="A2883" s="227" t="s">
        <v>150</v>
      </c>
      <c r="B2883" s="227" t="s">
        <v>57</v>
      </c>
      <c r="C2883" s="227" t="s">
        <v>104</v>
      </c>
      <c r="D2883" s="229">
        <v>623</v>
      </c>
      <c r="E2883" s="231">
        <v>7.3090739899999996E-3</v>
      </c>
      <c r="F2883" s="231">
        <v>7.5237030999999999E-4</v>
      </c>
      <c r="G2883" s="231">
        <v>1.25261925E-3</v>
      </c>
      <c r="H2883" s="231">
        <v>5.3039910699999998E-3</v>
      </c>
    </row>
    <row r="2884" spans="1:8">
      <c r="A2884" s="227" t="s">
        <v>150</v>
      </c>
      <c r="B2884" s="227" t="s">
        <v>59</v>
      </c>
      <c r="C2884" s="227" t="s">
        <v>104</v>
      </c>
      <c r="D2884" s="229">
        <v>191</v>
      </c>
      <c r="E2884" s="231">
        <v>6.2032187099999997E-3</v>
      </c>
      <c r="F2884" s="231">
        <v>6.0263939000000004E-4</v>
      </c>
      <c r="G2884" s="231">
        <v>1.16498182E-3</v>
      </c>
      <c r="H2884" s="231">
        <v>4.4355970000000003E-3</v>
      </c>
    </row>
    <row r="2885" spans="1:8">
      <c r="A2885" s="227" t="s">
        <v>150</v>
      </c>
      <c r="B2885" s="227" t="s">
        <v>60</v>
      </c>
      <c r="C2885" s="227" t="s">
        <v>104</v>
      </c>
      <c r="D2885" s="229">
        <v>120</v>
      </c>
      <c r="E2885" s="231">
        <v>6.9200422100000004E-3</v>
      </c>
      <c r="F2885" s="231">
        <v>7.1682074000000004E-4</v>
      </c>
      <c r="G2885" s="231">
        <v>1.25366489E-3</v>
      </c>
      <c r="H2885" s="231">
        <v>4.9494596799999997E-3</v>
      </c>
    </row>
    <row r="2886" spans="1:8">
      <c r="A2886" s="227" t="s">
        <v>150</v>
      </c>
      <c r="B2886" s="227" t="s">
        <v>61</v>
      </c>
      <c r="C2886" s="227" t="s">
        <v>104</v>
      </c>
      <c r="D2886" s="229">
        <v>123</v>
      </c>
      <c r="E2886" s="231">
        <v>7.6307961999999997E-3</v>
      </c>
      <c r="F2886" s="231">
        <v>8.2298229000000002E-4</v>
      </c>
      <c r="G2886" s="231">
        <v>1.33713466E-3</v>
      </c>
      <c r="H2886" s="231">
        <v>5.4706787999999999E-3</v>
      </c>
    </row>
    <row r="2887" spans="1:8">
      <c r="A2887" s="227" t="s">
        <v>150</v>
      </c>
      <c r="B2887" s="227" t="s">
        <v>62</v>
      </c>
      <c r="C2887" s="227" t="s">
        <v>104</v>
      </c>
      <c r="D2887" s="229">
        <v>189</v>
      </c>
      <c r="E2887" s="231">
        <v>8.46426097E-3</v>
      </c>
      <c r="F2887" s="231">
        <v>8.8030300999999999E-4</v>
      </c>
      <c r="G2887" s="231">
        <v>1.28551806E-3</v>
      </c>
      <c r="H2887" s="231">
        <v>6.2981944799999998E-3</v>
      </c>
    </row>
    <row r="2888" spans="1:8">
      <c r="A2888" s="227" t="s">
        <v>150</v>
      </c>
      <c r="B2888" s="227" t="s">
        <v>57</v>
      </c>
      <c r="C2888" s="227" t="s">
        <v>105</v>
      </c>
      <c r="D2888" s="229">
        <v>3290</v>
      </c>
      <c r="E2888" s="231">
        <v>4.7078476200000004E-3</v>
      </c>
      <c r="F2888" s="231">
        <v>1.0044007200000001E-3</v>
      </c>
      <c r="G2888" s="231">
        <v>6.2626621999999999E-4</v>
      </c>
      <c r="H2888" s="231">
        <v>3.0733561699999999E-3</v>
      </c>
    </row>
    <row r="2889" spans="1:8">
      <c r="A2889" s="227" t="s">
        <v>150</v>
      </c>
      <c r="B2889" s="227" t="s">
        <v>59</v>
      </c>
      <c r="C2889" s="227" t="s">
        <v>105</v>
      </c>
      <c r="D2889" s="229">
        <v>1651</v>
      </c>
      <c r="E2889" s="231">
        <v>4.5157534000000001E-3</v>
      </c>
      <c r="F2889" s="231">
        <v>9.777951999999999E-4</v>
      </c>
      <c r="G2889" s="231">
        <v>5.7746261999999996E-4</v>
      </c>
      <c r="H2889" s="231">
        <v>2.95680063E-3</v>
      </c>
    </row>
    <row r="2890" spans="1:8">
      <c r="A2890" s="227" t="s">
        <v>150</v>
      </c>
      <c r="B2890" s="227" t="s">
        <v>60</v>
      </c>
      <c r="C2890" s="227" t="s">
        <v>105</v>
      </c>
      <c r="D2890" s="229">
        <v>697</v>
      </c>
      <c r="E2890" s="231">
        <v>4.7753597700000002E-3</v>
      </c>
      <c r="F2890" s="231">
        <v>1.08822842E-3</v>
      </c>
      <c r="G2890" s="231">
        <v>6.0988871000000004E-4</v>
      </c>
      <c r="H2890" s="231">
        <v>3.07307419E-3</v>
      </c>
    </row>
    <row r="2891" spans="1:8">
      <c r="A2891" s="227" t="s">
        <v>150</v>
      </c>
      <c r="B2891" s="227" t="s">
        <v>61</v>
      </c>
      <c r="C2891" s="227" t="s">
        <v>105</v>
      </c>
      <c r="D2891" s="229">
        <v>127</v>
      </c>
      <c r="E2891" s="231">
        <v>5.6068640100000004E-3</v>
      </c>
      <c r="F2891" s="231">
        <v>1.2334132600000001E-3</v>
      </c>
      <c r="G2891" s="231">
        <v>7.3581923999999999E-4</v>
      </c>
      <c r="H2891" s="231">
        <v>3.6327097300000001E-3</v>
      </c>
    </row>
    <row r="2892" spans="1:8">
      <c r="A2892" s="227" t="s">
        <v>150</v>
      </c>
      <c r="B2892" s="227" t="s">
        <v>62</v>
      </c>
      <c r="C2892" s="227" t="s">
        <v>105</v>
      </c>
      <c r="D2892" s="229">
        <v>815</v>
      </c>
      <c r="E2892" s="231">
        <v>4.8991562000000001E-3</v>
      </c>
      <c r="F2892" s="231">
        <v>9.5092001000000002E-4</v>
      </c>
      <c r="G2892" s="231">
        <v>7.2206576000000003E-4</v>
      </c>
      <c r="H2892" s="231">
        <v>3.2225486200000001E-3</v>
      </c>
    </row>
    <row r="2893" spans="1:8">
      <c r="A2893" s="227" t="s">
        <v>150</v>
      </c>
      <c r="B2893" s="227" t="s">
        <v>57</v>
      </c>
      <c r="C2893" s="227" t="s">
        <v>106</v>
      </c>
      <c r="D2893" s="229">
        <v>919</v>
      </c>
      <c r="E2893" s="231">
        <v>6.7956940500000004E-3</v>
      </c>
      <c r="F2893" s="231">
        <v>9.6353197999999999E-4</v>
      </c>
      <c r="G2893" s="231">
        <v>1.14252081E-3</v>
      </c>
      <c r="H2893" s="231">
        <v>4.6896407699999997E-3</v>
      </c>
    </row>
    <row r="2894" spans="1:8">
      <c r="A2894" s="227" t="s">
        <v>150</v>
      </c>
      <c r="B2894" s="227" t="s">
        <v>59</v>
      </c>
      <c r="C2894" s="227" t="s">
        <v>106</v>
      </c>
      <c r="D2894" s="229">
        <v>364</v>
      </c>
      <c r="E2894" s="231">
        <v>6.0084704500000001E-3</v>
      </c>
      <c r="F2894" s="231">
        <v>8.0764119E-4</v>
      </c>
      <c r="G2894" s="231">
        <v>1.0545123800000001E-3</v>
      </c>
      <c r="H2894" s="231">
        <v>4.1463164099999998E-3</v>
      </c>
    </row>
    <row r="2895" spans="1:8">
      <c r="A2895" s="227" t="s">
        <v>150</v>
      </c>
      <c r="B2895" s="227" t="s">
        <v>60</v>
      </c>
      <c r="C2895" s="227" t="s">
        <v>106</v>
      </c>
      <c r="D2895" s="229">
        <v>169</v>
      </c>
      <c r="E2895" s="231">
        <v>6.3443729799999996E-3</v>
      </c>
      <c r="F2895" s="231">
        <v>9.8831610999999993E-4</v>
      </c>
      <c r="G2895" s="231">
        <v>1.1674060699999999E-3</v>
      </c>
      <c r="H2895" s="231">
        <v>4.1886503199999999E-3</v>
      </c>
    </row>
    <row r="2896" spans="1:8">
      <c r="A2896" s="227" t="s">
        <v>150</v>
      </c>
      <c r="B2896" s="227" t="s">
        <v>61</v>
      </c>
      <c r="C2896" s="227" t="s">
        <v>106</v>
      </c>
      <c r="D2896" s="229">
        <v>180</v>
      </c>
      <c r="E2896" s="231">
        <v>8.35609543E-3</v>
      </c>
      <c r="F2896" s="231">
        <v>1.2336031500000001E-3</v>
      </c>
      <c r="G2896" s="231">
        <v>1.3531376100000001E-3</v>
      </c>
      <c r="H2896" s="231">
        <v>5.7693541700000002E-3</v>
      </c>
    </row>
    <row r="2897" spans="1:8">
      <c r="A2897" s="227" t="s">
        <v>150</v>
      </c>
      <c r="B2897" s="227" t="s">
        <v>62</v>
      </c>
      <c r="C2897" s="227" t="s">
        <v>106</v>
      </c>
      <c r="D2897" s="229">
        <v>206</v>
      </c>
      <c r="E2897" s="231">
        <v>7.1935115300000001E-3</v>
      </c>
      <c r="F2897" s="231">
        <v>9.8267236000000005E-4</v>
      </c>
      <c r="G2897" s="231">
        <v>1.09358119E-3</v>
      </c>
      <c r="H2897" s="231">
        <v>5.1172574899999998E-3</v>
      </c>
    </row>
    <row r="2898" spans="1:8">
      <c r="A2898" s="227" t="s">
        <v>150</v>
      </c>
      <c r="B2898" s="227" t="s">
        <v>57</v>
      </c>
      <c r="C2898" s="227" t="s">
        <v>107</v>
      </c>
      <c r="D2898" s="229">
        <v>2817</v>
      </c>
      <c r="E2898" s="231">
        <v>6.1097920000000002E-3</v>
      </c>
      <c r="F2898" s="231">
        <v>1.0362471099999999E-3</v>
      </c>
      <c r="G2898" s="231">
        <v>9.2495605000000002E-4</v>
      </c>
      <c r="H2898" s="231">
        <v>4.1485883600000002E-3</v>
      </c>
    </row>
    <row r="2899" spans="1:8">
      <c r="A2899" s="227" t="s">
        <v>150</v>
      </c>
      <c r="B2899" s="227" t="s">
        <v>59</v>
      </c>
      <c r="C2899" s="227" t="s">
        <v>107</v>
      </c>
      <c r="D2899" s="229">
        <v>1034</v>
      </c>
      <c r="E2899" s="231">
        <v>5.3384574800000003E-3</v>
      </c>
      <c r="F2899" s="231">
        <v>9.4864847999999999E-4</v>
      </c>
      <c r="G2899" s="231">
        <v>7.1047329999999998E-4</v>
      </c>
      <c r="H2899" s="231">
        <v>3.6793352300000001E-3</v>
      </c>
    </row>
    <row r="2900" spans="1:8">
      <c r="A2900" s="227" t="s">
        <v>150</v>
      </c>
      <c r="B2900" s="227" t="s">
        <v>60</v>
      </c>
      <c r="C2900" s="227" t="s">
        <v>107</v>
      </c>
      <c r="D2900" s="229">
        <v>562</v>
      </c>
      <c r="E2900" s="231">
        <v>5.8633597799999998E-3</v>
      </c>
      <c r="F2900" s="231">
        <v>1.09780687E-3</v>
      </c>
      <c r="G2900" s="231">
        <v>8.8117396000000003E-4</v>
      </c>
      <c r="H2900" s="231">
        <v>3.8843784699999998E-3</v>
      </c>
    </row>
    <row r="2901" spans="1:8">
      <c r="A2901" s="227" t="s">
        <v>150</v>
      </c>
      <c r="B2901" s="227" t="s">
        <v>61</v>
      </c>
      <c r="C2901" s="227" t="s">
        <v>107</v>
      </c>
      <c r="D2901" s="229">
        <v>288</v>
      </c>
      <c r="E2901" s="231">
        <v>8.6647213400000006E-3</v>
      </c>
      <c r="F2901" s="231">
        <v>1.3926261100000001E-3</v>
      </c>
      <c r="G2901" s="231">
        <v>1.1445872599999999E-3</v>
      </c>
      <c r="H2901" s="231">
        <v>6.1275074799999997E-3</v>
      </c>
    </row>
    <row r="2902" spans="1:8">
      <c r="A2902" s="227" t="s">
        <v>150</v>
      </c>
      <c r="B2902" s="227" t="s">
        <v>62</v>
      </c>
      <c r="C2902" s="227" t="s">
        <v>107</v>
      </c>
      <c r="D2902" s="229">
        <v>933</v>
      </c>
      <c r="E2902" s="231">
        <v>6.3244063099999999E-3</v>
      </c>
      <c r="F2902" s="231">
        <v>9.8623987000000008E-4</v>
      </c>
      <c r="G2902" s="231">
        <v>1.1212335399999999E-3</v>
      </c>
      <c r="H2902" s="231">
        <v>4.2169323899999998E-3</v>
      </c>
    </row>
    <row r="2903" spans="1:8">
      <c r="A2903" s="227" t="s">
        <v>151</v>
      </c>
      <c r="B2903" s="227" t="s">
        <v>57</v>
      </c>
      <c r="C2903" s="227" t="s">
        <v>58</v>
      </c>
      <c r="D2903" s="229">
        <v>57198</v>
      </c>
      <c r="E2903" s="231">
        <v>6.2499724400000003E-3</v>
      </c>
      <c r="F2903" s="231">
        <v>9.780284399999999E-4</v>
      </c>
      <c r="G2903" s="231">
        <v>1.0577470599999999E-3</v>
      </c>
      <c r="H2903" s="231">
        <v>4.2132348899999996E-3</v>
      </c>
    </row>
    <row r="2904" spans="1:8">
      <c r="A2904" s="227" t="s">
        <v>151</v>
      </c>
      <c r="B2904" s="227" t="s">
        <v>59</v>
      </c>
      <c r="C2904" s="227" t="s">
        <v>58</v>
      </c>
      <c r="D2904" s="229">
        <v>25192</v>
      </c>
      <c r="E2904" s="231">
        <v>5.5407656600000004E-3</v>
      </c>
      <c r="F2904" s="231">
        <v>8.8841699E-4</v>
      </c>
      <c r="G2904" s="231">
        <v>9.1872405000000001E-4</v>
      </c>
      <c r="H2904" s="231">
        <v>3.73260465E-3</v>
      </c>
    </row>
    <row r="2905" spans="1:8">
      <c r="A2905" s="227" t="s">
        <v>151</v>
      </c>
      <c r="B2905" s="227" t="s">
        <v>60</v>
      </c>
      <c r="C2905" s="227" t="s">
        <v>58</v>
      </c>
      <c r="D2905" s="229">
        <v>12641</v>
      </c>
      <c r="E2905" s="231">
        <v>6.2314277699999998E-3</v>
      </c>
      <c r="F2905" s="231">
        <v>9.9045154000000006E-4</v>
      </c>
      <c r="G2905" s="231">
        <v>1.0287015600000001E-3</v>
      </c>
      <c r="H2905" s="231">
        <v>4.21128901E-3</v>
      </c>
    </row>
    <row r="2906" spans="1:8">
      <c r="A2906" s="227" t="s">
        <v>151</v>
      </c>
      <c r="B2906" s="227" t="s">
        <v>61</v>
      </c>
      <c r="C2906" s="227" t="s">
        <v>58</v>
      </c>
      <c r="D2906" s="229">
        <v>4493</v>
      </c>
      <c r="E2906" s="231">
        <v>7.8843502100000001E-3</v>
      </c>
      <c r="F2906" s="231">
        <v>1.2777924800000001E-3</v>
      </c>
      <c r="G2906" s="231">
        <v>1.2981739799999999E-3</v>
      </c>
      <c r="H2906" s="231">
        <v>5.30786807E-3</v>
      </c>
    </row>
    <row r="2907" spans="1:8">
      <c r="A2907" s="227" t="s">
        <v>151</v>
      </c>
      <c r="B2907" s="227" t="s">
        <v>62</v>
      </c>
      <c r="C2907" s="227" t="s">
        <v>58</v>
      </c>
      <c r="D2907" s="229">
        <v>14872</v>
      </c>
      <c r="E2907" s="231">
        <v>6.9733116800000002E-3</v>
      </c>
      <c r="F2907" s="231">
        <v>1.02870162E-3</v>
      </c>
      <c r="G2907" s="231">
        <v>1.2452937E-3</v>
      </c>
      <c r="H2907" s="231">
        <v>4.6983376099999996E-3</v>
      </c>
    </row>
    <row r="2908" spans="1:8">
      <c r="A2908" s="227" t="s">
        <v>151</v>
      </c>
      <c r="B2908" s="227" t="s">
        <v>57</v>
      </c>
      <c r="C2908" s="227" t="s">
        <v>63</v>
      </c>
      <c r="D2908" s="229">
        <v>1303</v>
      </c>
      <c r="E2908" s="231">
        <v>6.6233014E-3</v>
      </c>
      <c r="F2908" s="231">
        <v>1.41166372E-3</v>
      </c>
      <c r="G2908" s="231">
        <v>9.2944320000000003E-4</v>
      </c>
      <c r="H2908" s="231">
        <v>4.2821939799999997E-3</v>
      </c>
    </row>
    <row r="2909" spans="1:8">
      <c r="A2909" s="227" t="s">
        <v>151</v>
      </c>
      <c r="B2909" s="227" t="s">
        <v>59</v>
      </c>
      <c r="C2909" s="227" t="s">
        <v>63</v>
      </c>
      <c r="D2909" s="229">
        <v>526</v>
      </c>
      <c r="E2909" s="231">
        <v>6.0641324399999998E-3</v>
      </c>
      <c r="F2909" s="231">
        <v>1.26399428E-3</v>
      </c>
      <c r="G2909" s="231">
        <v>8.2486156999999997E-4</v>
      </c>
      <c r="H2909" s="231">
        <v>3.9752761200000002E-3</v>
      </c>
    </row>
    <row r="2910" spans="1:8">
      <c r="A2910" s="227" t="s">
        <v>151</v>
      </c>
      <c r="B2910" s="227" t="s">
        <v>60</v>
      </c>
      <c r="C2910" s="227" t="s">
        <v>63</v>
      </c>
      <c r="D2910" s="229">
        <v>294</v>
      </c>
      <c r="E2910" s="231">
        <v>6.2856668099999999E-3</v>
      </c>
      <c r="F2910" s="231">
        <v>1.3515681600000001E-3</v>
      </c>
      <c r="G2910" s="231">
        <v>8.0620881999999997E-4</v>
      </c>
      <c r="H2910" s="231">
        <v>4.1278893600000003E-3</v>
      </c>
    </row>
    <row r="2911" spans="1:8">
      <c r="A2911" s="227" t="s">
        <v>151</v>
      </c>
      <c r="B2911" s="227" t="s">
        <v>61</v>
      </c>
      <c r="C2911" s="227" t="s">
        <v>63</v>
      </c>
      <c r="D2911" s="229">
        <v>143</v>
      </c>
      <c r="E2911" s="231">
        <v>7.8425275999999995E-3</v>
      </c>
      <c r="F2911" s="231">
        <v>1.8383350300000001E-3</v>
      </c>
      <c r="G2911" s="231">
        <v>1.00921047E-3</v>
      </c>
      <c r="H2911" s="231">
        <v>4.99498163E-3</v>
      </c>
    </row>
    <row r="2912" spans="1:8">
      <c r="A2912" s="227" t="s">
        <v>151</v>
      </c>
      <c r="B2912" s="227" t="s">
        <v>62</v>
      </c>
      <c r="C2912" s="227" t="s">
        <v>63</v>
      </c>
      <c r="D2912" s="229">
        <v>340</v>
      </c>
      <c r="E2912" s="231">
        <v>7.2675310800000004E-3</v>
      </c>
      <c r="F2912" s="231">
        <v>1.5126291E-3</v>
      </c>
      <c r="G2912" s="231">
        <v>1.1642494700000001E-3</v>
      </c>
      <c r="H2912" s="231">
        <v>4.5906519799999998E-3</v>
      </c>
    </row>
    <row r="2913" spans="1:8">
      <c r="A2913" s="227" t="s">
        <v>151</v>
      </c>
      <c r="B2913" s="227" t="s">
        <v>57</v>
      </c>
      <c r="C2913" s="227" t="s">
        <v>64</v>
      </c>
      <c r="D2913" s="229">
        <v>638</v>
      </c>
      <c r="E2913" s="231">
        <v>6.9609526800000002E-3</v>
      </c>
      <c r="F2913" s="231">
        <v>1.0145453500000001E-3</v>
      </c>
      <c r="G2913" s="231">
        <v>1.4845652500000001E-3</v>
      </c>
      <c r="H2913" s="231">
        <v>4.4618415999999996E-3</v>
      </c>
    </row>
    <row r="2914" spans="1:8">
      <c r="A2914" s="227" t="s">
        <v>151</v>
      </c>
      <c r="B2914" s="227" t="s">
        <v>59</v>
      </c>
      <c r="C2914" s="227" t="s">
        <v>64</v>
      </c>
      <c r="D2914" s="229">
        <v>273</v>
      </c>
      <c r="E2914" s="231">
        <v>6.2793801099999998E-3</v>
      </c>
      <c r="F2914" s="231">
        <v>9.3716060000000002E-4</v>
      </c>
      <c r="G2914" s="231">
        <v>1.3405997500000001E-3</v>
      </c>
      <c r="H2914" s="231">
        <v>4.0016192900000002E-3</v>
      </c>
    </row>
    <row r="2915" spans="1:8">
      <c r="A2915" s="227" t="s">
        <v>151</v>
      </c>
      <c r="B2915" s="227" t="s">
        <v>60</v>
      </c>
      <c r="C2915" s="227" t="s">
        <v>64</v>
      </c>
      <c r="D2915" s="229">
        <v>149</v>
      </c>
      <c r="E2915" s="231">
        <v>6.5540327999999998E-3</v>
      </c>
      <c r="F2915" s="231">
        <v>9.9568083000000003E-4</v>
      </c>
      <c r="G2915" s="231">
        <v>1.45499293E-3</v>
      </c>
      <c r="H2915" s="231">
        <v>4.10335856E-3</v>
      </c>
    </row>
    <row r="2916" spans="1:8">
      <c r="A2916" s="227" t="s">
        <v>151</v>
      </c>
      <c r="B2916" s="227" t="s">
        <v>61</v>
      </c>
      <c r="C2916" s="227" t="s">
        <v>64</v>
      </c>
      <c r="D2916" s="229">
        <v>60</v>
      </c>
      <c r="E2916" s="231">
        <v>9.7355321799999991E-3</v>
      </c>
      <c r="F2916" s="231">
        <v>1.2648531299999999E-3</v>
      </c>
      <c r="G2916" s="231">
        <v>1.9695213400000001E-3</v>
      </c>
      <c r="H2916" s="231">
        <v>6.5011571699999998E-3</v>
      </c>
    </row>
    <row r="2917" spans="1:8">
      <c r="A2917" s="227" t="s">
        <v>151</v>
      </c>
      <c r="B2917" s="227" t="s">
        <v>62</v>
      </c>
      <c r="C2917" s="227" t="s">
        <v>64</v>
      </c>
      <c r="D2917" s="229">
        <v>156</v>
      </c>
      <c r="E2917" s="231">
        <v>7.4752193700000002E-3</v>
      </c>
      <c r="F2917" s="231">
        <v>1.0717144900000001E-3</v>
      </c>
      <c r="G2917" s="231">
        <v>1.5782286399999999E-3</v>
      </c>
      <c r="H2917" s="231">
        <v>4.82527576E-3</v>
      </c>
    </row>
    <row r="2918" spans="1:8">
      <c r="A2918" s="227" t="s">
        <v>151</v>
      </c>
      <c r="B2918" s="227" t="s">
        <v>57</v>
      </c>
      <c r="C2918" s="227" t="s">
        <v>65</v>
      </c>
      <c r="D2918" s="229">
        <v>746</v>
      </c>
      <c r="E2918" s="231">
        <v>5.7383822500000001E-3</v>
      </c>
      <c r="F2918" s="231">
        <v>8.4181971000000003E-4</v>
      </c>
      <c r="G2918" s="231">
        <v>4.9299946000000005E-4</v>
      </c>
      <c r="H2918" s="231">
        <v>4.40356259E-3</v>
      </c>
    </row>
    <row r="2919" spans="1:8">
      <c r="A2919" s="227" t="s">
        <v>151</v>
      </c>
      <c r="B2919" s="227" t="s">
        <v>59</v>
      </c>
      <c r="C2919" s="227" t="s">
        <v>65</v>
      </c>
      <c r="D2919" s="229">
        <v>336</v>
      </c>
      <c r="E2919" s="231">
        <v>5.2463622000000001E-3</v>
      </c>
      <c r="F2919" s="231">
        <v>6.8211230000000001E-4</v>
      </c>
      <c r="G2919" s="231">
        <v>4.5028635E-4</v>
      </c>
      <c r="H2919" s="231">
        <v>4.1139630599999998E-3</v>
      </c>
    </row>
    <row r="2920" spans="1:8">
      <c r="A2920" s="227" t="s">
        <v>151</v>
      </c>
      <c r="B2920" s="227" t="s">
        <v>60</v>
      </c>
      <c r="C2920" s="227" t="s">
        <v>65</v>
      </c>
      <c r="D2920" s="229">
        <v>162</v>
      </c>
      <c r="E2920" s="231">
        <v>5.8992767399999998E-3</v>
      </c>
      <c r="F2920" s="231">
        <v>1.10425216E-3</v>
      </c>
      <c r="G2920" s="231">
        <v>4.7753748000000003E-4</v>
      </c>
      <c r="H2920" s="231">
        <v>4.3174866099999999E-3</v>
      </c>
    </row>
    <row r="2921" spans="1:8">
      <c r="A2921" s="227" t="s">
        <v>151</v>
      </c>
      <c r="B2921" s="227" t="s">
        <v>61</v>
      </c>
      <c r="C2921" s="227" t="s">
        <v>65</v>
      </c>
      <c r="D2921" s="229">
        <v>20</v>
      </c>
      <c r="E2921" s="231">
        <v>7.0833331500000001E-3</v>
      </c>
      <c r="F2921" s="231">
        <v>1.40162013E-3</v>
      </c>
      <c r="G2921" s="231">
        <v>5.2951363999999995E-4</v>
      </c>
      <c r="H2921" s="231">
        <v>5.1521988100000004E-3</v>
      </c>
    </row>
    <row r="2922" spans="1:8">
      <c r="A2922" s="227" t="s">
        <v>151</v>
      </c>
      <c r="B2922" s="227" t="s">
        <v>62</v>
      </c>
      <c r="C2922" s="227" t="s">
        <v>65</v>
      </c>
      <c r="D2922" s="229">
        <v>228</v>
      </c>
      <c r="E2922" s="231">
        <v>6.2311665000000004E-3</v>
      </c>
      <c r="F2922" s="231">
        <v>8.4160753999999998E-4</v>
      </c>
      <c r="G2922" s="231">
        <v>5.6372824000000001E-4</v>
      </c>
      <c r="H2922" s="231">
        <v>4.8258302499999996E-3</v>
      </c>
    </row>
    <row r="2923" spans="1:8">
      <c r="A2923" s="227" t="s">
        <v>151</v>
      </c>
      <c r="B2923" s="227" t="s">
        <v>57</v>
      </c>
      <c r="C2923" s="227" t="s">
        <v>66</v>
      </c>
      <c r="D2923" s="229">
        <v>878</v>
      </c>
      <c r="E2923" s="231">
        <v>6.9112906700000004E-3</v>
      </c>
      <c r="F2923" s="231">
        <v>8.7355235E-4</v>
      </c>
      <c r="G2923" s="231">
        <v>9.9809887999999995E-4</v>
      </c>
      <c r="H2923" s="231">
        <v>5.0396389900000003E-3</v>
      </c>
    </row>
    <row r="2924" spans="1:8">
      <c r="A2924" s="227" t="s">
        <v>151</v>
      </c>
      <c r="B2924" s="227" t="s">
        <v>59</v>
      </c>
      <c r="C2924" s="227" t="s">
        <v>66</v>
      </c>
      <c r="D2924" s="229">
        <v>298</v>
      </c>
      <c r="E2924" s="231">
        <v>6.2043637099999998E-3</v>
      </c>
      <c r="F2924" s="231">
        <v>7.5278065999999995E-4</v>
      </c>
      <c r="G2924" s="231">
        <v>9.5183140000000002E-4</v>
      </c>
      <c r="H2924" s="231">
        <v>4.4997511999999998E-3</v>
      </c>
    </row>
    <row r="2925" spans="1:8">
      <c r="A2925" s="227" t="s">
        <v>151</v>
      </c>
      <c r="B2925" s="227" t="s">
        <v>60</v>
      </c>
      <c r="C2925" s="227" t="s">
        <v>66</v>
      </c>
      <c r="D2925" s="229">
        <v>260</v>
      </c>
      <c r="E2925" s="231">
        <v>6.7724801700000002E-3</v>
      </c>
      <c r="F2925" s="231">
        <v>8.2897057000000005E-4</v>
      </c>
      <c r="G2925" s="231">
        <v>8.5541288000000001E-4</v>
      </c>
      <c r="H2925" s="231">
        <v>5.0880962600000001E-3</v>
      </c>
    </row>
    <row r="2926" spans="1:8">
      <c r="A2926" s="227" t="s">
        <v>151</v>
      </c>
      <c r="B2926" s="227" t="s">
        <v>61</v>
      </c>
      <c r="C2926" s="227" t="s">
        <v>66</v>
      </c>
      <c r="D2926" s="229">
        <v>91</v>
      </c>
      <c r="E2926" s="231">
        <v>8.0642040799999998E-3</v>
      </c>
      <c r="F2926" s="231">
        <v>1.2301584799999999E-3</v>
      </c>
      <c r="G2926" s="231">
        <v>1.00338297E-3</v>
      </c>
      <c r="H2926" s="231">
        <v>5.8306621699999997E-3</v>
      </c>
    </row>
    <row r="2927" spans="1:8">
      <c r="A2927" s="227" t="s">
        <v>151</v>
      </c>
      <c r="B2927" s="227" t="s">
        <v>62</v>
      </c>
      <c r="C2927" s="227" t="s">
        <v>66</v>
      </c>
      <c r="D2927" s="229">
        <v>229</v>
      </c>
      <c r="E2927" s="231">
        <v>7.53067862E-3</v>
      </c>
      <c r="F2927" s="231">
        <v>9.3962251000000001E-4</v>
      </c>
      <c r="G2927" s="231">
        <v>1.2182089799999999E-3</v>
      </c>
      <c r="H2927" s="231">
        <v>5.3728466699999996E-3</v>
      </c>
    </row>
    <row r="2928" spans="1:8">
      <c r="A2928" s="227" t="s">
        <v>151</v>
      </c>
      <c r="B2928" s="227" t="s">
        <v>57</v>
      </c>
      <c r="C2928" s="227" t="s">
        <v>67</v>
      </c>
      <c r="D2928" s="229">
        <v>807</v>
      </c>
      <c r="E2928" s="231">
        <v>7.2915947E-3</v>
      </c>
      <c r="F2928" s="231">
        <v>7.1212800999999998E-4</v>
      </c>
      <c r="G2928" s="231">
        <v>1.42995008E-3</v>
      </c>
      <c r="H2928" s="231">
        <v>5.14951616E-3</v>
      </c>
    </row>
    <row r="2929" spans="1:8">
      <c r="A2929" s="227" t="s">
        <v>151</v>
      </c>
      <c r="B2929" s="227" t="s">
        <v>59</v>
      </c>
      <c r="C2929" s="227" t="s">
        <v>67</v>
      </c>
      <c r="D2929" s="229">
        <v>282</v>
      </c>
      <c r="E2929" s="231">
        <v>6.5560560200000001E-3</v>
      </c>
      <c r="F2929" s="231">
        <v>6.2836528000000005E-4</v>
      </c>
      <c r="G2929" s="231">
        <v>1.36019973E-3</v>
      </c>
      <c r="H2929" s="231">
        <v>4.5674905899999998E-3</v>
      </c>
    </row>
    <row r="2930" spans="1:8">
      <c r="A2930" s="227" t="s">
        <v>151</v>
      </c>
      <c r="B2930" s="227" t="s">
        <v>60</v>
      </c>
      <c r="C2930" s="227" t="s">
        <v>67</v>
      </c>
      <c r="D2930" s="229">
        <v>198</v>
      </c>
      <c r="E2930" s="231">
        <v>6.9814461499999999E-3</v>
      </c>
      <c r="F2930" s="231">
        <v>6.5492869E-4</v>
      </c>
      <c r="G2930" s="231">
        <v>1.39824143E-3</v>
      </c>
      <c r="H2930" s="231">
        <v>4.9282755899999996E-3</v>
      </c>
    </row>
    <row r="2931" spans="1:8">
      <c r="A2931" s="227" t="s">
        <v>151</v>
      </c>
      <c r="B2931" s="227" t="s">
        <v>61</v>
      </c>
      <c r="C2931" s="227" t="s">
        <v>67</v>
      </c>
      <c r="D2931" s="229">
        <v>79</v>
      </c>
      <c r="E2931" s="231">
        <v>9.0718762299999995E-3</v>
      </c>
      <c r="F2931" s="231">
        <v>8.2205205999999996E-4</v>
      </c>
      <c r="G2931" s="231">
        <v>1.5346633400000001E-3</v>
      </c>
      <c r="H2931" s="231">
        <v>6.7151603299999999E-3</v>
      </c>
    </row>
    <row r="2932" spans="1:8">
      <c r="A2932" s="227" t="s">
        <v>151</v>
      </c>
      <c r="B2932" s="227" t="s">
        <v>62</v>
      </c>
      <c r="C2932" s="227" t="s">
        <v>67</v>
      </c>
      <c r="D2932" s="229">
        <v>248</v>
      </c>
      <c r="E2932" s="231">
        <v>7.8084861600000001E-3</v>
      </c>
      <c r="F2932" s="231">
        <v>8.1802541999999995E-4</v>
      </c>
      <c r="G2932" s="231">
        <v>1.5012225100000001E-3</v>
      </c>
      <c r="H2932" s="231">
        <v>5.4892377599999997E-3</v>
      </c>
    </row>
    <row r="2933" spans="1:8">
      <c r="A2933" s="227" t="s">
        <v>151</v>
      </c>
      <c r="B2933" s="227" t="s">
        <v>57</v>
      </c>
      <c r="C2933" s="227" t="s">
        <v>68</v>
      </c>
      <c r="D2933" s="229">
        <v>767</v>
      </c>
      <c r="E2933" s="231">
        <v>6.6251235199999998E-3</v>
      </c>
      <c r="F2933" s="231">
        <v>1.01732616E-3</v>
      </c>
      <c r="G2933" s="231">
        <v>1.03649053E-3</v>
      </c>
      <c r="H2933" s="231">
        <v>4.5713063100000003E-3</v>
      </c>
    </row>
    <row r="2934" spans="1:8">
      <c r="A2934" s="227" t="s">
        <v>151</v>
      </c>
      <c r="B2934" s="227" t="s">
        <v>59</v>
      </c>
      <c r="C2934" s="227" t="s">
        <v>68</v>
      </c>
      <c r="D2934" s="229">
        <v>319</v>
      </c>
      <c r="E2934" s="231">
        <v>5.8572794799999998E-3</v>
      </c>
      <c r="F2934" s="231">
        <v>8.5452198999999996E-4</v>
      </c>
      <c r="G2934" s="231">
        <v>9.6823090999999999E-4</v>
      </c>
      <c r="H2934" s="231">
        <v>4.0345260599999998E-3</v>
      </c>
    </row>
    <row r="2935" spans="1:8">
      <c r="A2935" s="227" t="s">
        <v>151</v>
      </c>
      <c r="B2935" s="227" t="s">
        <v>60</v>
      </c>
      <c r="C2935" s="227" t="s">
        <v>68</v>
      </c>
      <c r="D2935" s="229">
        <v>182</v>
      </c>
      <c r="E2935" s="231">
        <v>6.30685264E-3</v>
      </c>
      <c r="F2935" s="231">
        <v>1.04376502E-3</v>
      </c>
      <c r="G2935" s="231">
        <v>9.5066368000000002E-4</v>
      </c>
      <c r="H2935" s="231">
        <v>4.3124234300000001E-3</v>
      </c>
    </row>
    <row r="2936" spans="1:8">
      <c r="A2936" s="227" t="s">
        <v>151</v>
      </c>
      <c r="B2936" s="227" t="s">
        <v>61</v>
      </c>
      <c r="C2936" s="227" t="s">
        <v>68</v>
      </c>
      <c r="D2936" s="229">
        <v>55</v>
      </c>
      <c r="E2936" s="231">
        <v>7.0288297499999999E-3</v>
      </c>
      <c r="F2936" s="231">
        <v>1.1039560100000001E-3</v>
      </c>
      <c r="G2936" s="231">
        <v>1.0833330999999999E-3</v>
      </c>
      <c r="H2936" s="231">
        <v>4.8415401800000002E-3</v>
      </c>
    </row>
    <row r="2937" spans="1:8">
      <c r="A2937" s="227" t="s">
        <v>151</v>
      </c>
      <c r="B2937" s="227" t="s">
        <v>62</v>
      </c>
      <c r="C2937" s="227" t="s">
        <v>68</v>
      </c>
      <c r="D2937" s="229">
        <v>211</v>
      </c>
      <c r="E2937" s="231">
        <v>7.9552832599999995E-3</v>
      </c>
      <c r="F2937" s="231">
        <v>1.2180750499999999E-3</v>
      </c>
      <c r="G2937" s="231">
        <v>1.20150931E-3</v>
      </c>
      <c r="H2937" s="231">
        <v>5.5356983499999998E-3</v>
      </c>
    </row>
    <row r="2938" spans="1:8">
      <c r="A2938" s="227" t="s">
        <v>151</v>
      </c>
      <c r="B2938" s="227" t="s">
        <v>57</v>
      </c>
      <c r="C2938" s="227" t="s">
        <v>69</v>
      </c>
      <c r="D2938" s="229">
        <v>739</v>
      </c>
      <c r="E2938" s="231">
        <v>5.4669721499999999E-3</v>
      </c>
      <c r="F2938" s="231">
        <v>9.6730418000000003E-4</v>
      </c>
      <c r="G2938" s="231">
        <v>6.9433457999999997E-4</v>
      </c>
      <c r="H2938" s="231">
        <v>3.8053329100000001E-3</v>
      </c>
    </row>
    <row r="2939" spans="1:8">
      <c r="A2939" s="227" t="s">
        <v>151</v>
      </c>
      <c r="B2939" s="227" t="s">
        <v>59</v>
      </c>
      <c r="C2939" s="227" t="s">
        <v>69</v>
      </c>
      <c r="D2939" s="229">
        <v>273</v>
      </c>
      <c r="E2939" s="231">
        <v>4.7414697299999996E-3</v>
      </c>
      <c r="F2939" s="231">
        <v>8.4215144000000005E-4</v>
      </c>
      <c r="G2939" s="231">
        <v>5.6971555000000001E-4</v>
      </c>
      <c r="H2939" s="231">
        <v>3.3296022599999999E-3</v>
      </c>
    </row>
    <row r="2940" spans="1:8">
      <c r="A2940" s="227" t="s">
        <v>151</v>
      </c>
      <c r="B2940" s="227" t="s">
        <v>60</v>
      </c>
      <c r="C2940" s="227" t="s">
        <v>69</v>
      </c>
      <c r="D2940" s="229">
        <v>146</v>
      </c>
      <c r="E2940" s="231">
        <v>5.32851322E-3</v>
      </c>
      <c r="F2940" s="231">
        <v>1.03350117E-3</v>
      </c>
      <c r="G2940" s="231">
        <v>5.9210084000000003E-4</v>
      </c>
      <c r="H2940" s="231">
        <v>3.7029106800000001E-3</v>
      </c>
    </row>
    <row r="2941" spans="1:8">
      <c r="A2941" s="227" t="s">
        <v>151</v>
      </c>
      <c r="B2941" s="227" t="s">
        <v>61</v>
      </c>
      <c r="C2941" s="227" t="s">
        <v>69</v>
      </c>
      <c r="D2941" s="229">
        <v>72</v>
      </c>
      <c r="E2941" s="231">
        <v>6.2246010700000003E-3</v>
      </c>
      <c r="F2941" s="231">
        <v>9.4441206000000003E-4</v>
      </c>
      <c r="G2941" s="231">
        <v>8.2834982000000001E-4</v>
      </c>
      <c r="H2941" s="231">
        <v>4.4518387300000002E-3</v>
      </c>
    </row>
    <row r="2942" spans="1:8">
      <c r="A2942" s="227" t="s">
        <v>151</v>
      </c>
      <c r="B2942" s="227" t="s">
        <v>62</v>
      </c>
      <c r="C2942" s="227" t="s">
        <v>69</v>
      </c>
      <c r="D2942" s="229">
        <v>248</v>
      </c>
      <c r="E2942" s="231">
        <v>6.1271652100000004E-3</v>
      </c>
      <c r="F2942" s="231">
        <v>1.0727484199999999E-3</v>
      </c>
      <c r="G2942" s="231">
        <v>8.5279435000000005E-4</v>
      </c>
      <c r="H2942" s="231">
        <v>4.2016220000000003E-3</v>
      </c>
    </row>
    <row r="2943" spans="1:8">
      <c r="A2943" s="227" t="s">
        <v>151</v>
      </c>
      <c r="B2943" s="227" t="s">
        <v>57</v>
      </c>
      <c r="C2943" s="227" t="s">
        <v>70</v>
      </c>
      <c r="D2943" s="229">
        <v>597</v>
      </c>
      <c r="E2943" s="231">
        <v>8.4590581599999996E-3</v>
      </c>
      <c r="F2943" s="231">
        <v>1.03858388E-3</v>
      </c>
      <c r="G2943" s="231">
        <v>1.8802536499999999E-3</v>
      </c>
      <c r="H2943" s="231">
        <v>5.5402201599999996E-3</v>
      </c>
    </row>
    <row r="2944" spans="1:8">
      <c r="A2944" s="227" t="s">
        <v>151</v>
      </c>
      <c r="B2944" s="227" t="s">
        <v>59</v>
      </c>
      <c r="C2944" s="227" t="s">
        <v>70</v>
      </c>
      <c r="D2944" s="229">
        <v>223</v>
      </c>
      <c r="E2944" s="231">
        <v>7.4013346599999998E-3</v>
      </c>
      <c r="F2944" s="231">
        <v>8.7874706999999997E-4</v>
      </c>
      <c r="G2944" s="231">
        <v>1.6271173500000001E-3</v>
      </c>
      <c r="H2944" s="231">
        <v>4.8954697799999999E-3</v>
      </c>
    </row>
    <row r="2945" spans="1:8">
      <c r="A2945" s="227" t="s">
        <v>151</v>
      </c>
      <c r="B2945" s="227" t="s">
        <v>60</v>
      </c>
      <c r="C2945" s="227" t="s">
        <v>70</v>
      </c>
      <c r="D2945" s="229">
        <v>152</v>
      </c>
      <c r="E2945" s="231">
        <v>8.7879962400000001E-3</v>
      </c>
      <c r="F2945" s="231">
        <v>1.06146418E-3</v>
      </c>
      <c r="G2945" s="231">
        <v>1.94033235E-3</v>
      </c>
      <c r="H2945" s="231">
        <v>5.7861992099999997E-3</v>
      </c>
    </row>
    <row r="2946" spans="1:8">
      <c r="A2946" s="227" t="s">
        <v>151</v>
      </c>
      <c r="B2946" s="227" t="s">
        <v>61</v>
      </c>
      <c r="C2946" s="227" t="s">
        <v>70</v>
      </c>
      <c r="D2946" s="229">
        <v>52</v>
      </c>
      <c r="E2946" s="231">
        <v>9.9036232799999992E-3</v>
      </c>
      <c r="F2946" s="231">
        <v>1.3583954199999999E-3</v>
      </c>
      <c r="G2946" s="231">
        <v>1.9273056900000001E-3</v>
      </c>
      <c r="H2946" s="231">
        <v>6.6179217600000001E-3</v>
      </c>
    </row>
    <row r="2947" spans="1:8">
      <c r="A2947" s="227" t="s">
        <v>151</v>
      </c>
      <c r="B2947" s="227" t="s">
        <v>62</v>
      </c>
      <c r="C2947" s="227" t="s">
        <v>70</v>
      </c>
      <c r="D2947" s="229">
        <v>170</v>
      </c>
      <c r="E2947" s="231">
        <v>9.1105662100000005E-3</v>
      </c>
      <c r="F2947" s="231">
        <v>1.1299697799999999E-3</v>
      </c>
      <c r="G2947" s="231">
        <v>2.1441991099999998E-3</v>
      </c>
      <c r="H2947" s="231">
        <v>5.8363968299999999E-3</v>
      </c>
    </row>
    <row r="2948" spans="1:8">
      <c r="A2948" s="227" t="s">
        <v>151</v>
      </c>
      <c r="B2948" s="227" t="s">
        <v>57</v>
      </c>
      <c r="C2948" s="227" t="s">
        <v>71</v>
      </c>
      <c r="D2948" s="229">
        <v>545</v>
      </c>
      <c r="E2948" s="231">
        <v>7.6621854600000001E-3</v>
      </c>
      <c r="F2948" s="231">
        <v>1.02818104E-3</v>
      </c>
      <c r="G2948" s="231">
        <v>1.6264863400000001E-3</v>
      </c>
      <c r="H2948" s="231">
        <v>5.0075175899999998E-3</v>
      </c>
    </row>
    <row r="2949" spans="1:8">
      <c r="A2949" s="227" t="s">
        <v>151</v>
      </c>
      <c r="B2949" s="227" t="s">
        <v>59</v>
      </c>
      <c r="C2949" s="227" t="s">
        <v>71</v>
      </c>
      <c r="D2949" s="229">
        <v>188</v>
      </c>
      <c r="E2949" s="231">
        <v>6.5219289300000004E-3</v>
      </c>
      <c r="F2949" s="231">
        <v>8.9163440999999997E-4</v>
      </c>
      <c r="G2949" s="231">
        <v>1.3611847499999999E-3</v>
      </c>
      <c r="H2949" s="231">
        <v>4.2691092699999999E-3</v>
      </c>
    </row>
    <row r="2950" spans="1:8">
      <c r="A2950" s="227" t="s">
        <v>151</v>
      </c>
      <c r="B2950" s="227" t="s">
        <v>60</v>
      </c>
      <c r="C2950" s="227" t="s">
        <v>71</v>
      </c>
      <c r="D2950" s="229">
        <v>117</v>
      </c>
      <c r="E2950" s="231">
        <v>7.2334992799999998E-3</v>
      </c>
      <c r="F2950" s="231">
        <v>9.0762478999999998E-4</v>
      </c>
      <c r="G2950" s="231">
        <v>1.48998871E-3</v>
      </c>
      <c r="H2950" s="231">
        <v>4.8358853300000003E-3</v>
      </c>
    </row>
    <row r="2951" spans="1:8">
      <c r="A2951" s="227" t="s">
        <v>151</v>
      </c>
      <c r="B2951" s="227" t="s">
        <v>61</v>
      </c>
      <c r="C2951" s="227" t="s">
        <v>71</v>
      </c>
      <c r="D2951" s="229">
        <v>88</v>
      </c>
      <c r="E2951" s="231">
        <v>9.6163455199999998E-3</v>
      </c>
      <c r="F2951" s="231">
        <v>1.43571107E-3</v>
      </c>
      <c r="G2951" s="231">
        <v>2.1192390100000002E-3</v>
      </c>
      <c r="H2951" s="231">
        <v>6.06139496E-3</v>
      </c>
    </row>
    <row r="2952" spans="1:8">
      <c r="A2952" s="227" t="s">
        <v>151</v>
      </c>
      <c r="B2952" s="227" t="s">
        <v>62</v>
      </c>
      <c r="C2952" s="227" t="s">
        <v>71</v>
      </c>
      <c r="D2952" s="229">
        <v>152</v>
      </c>
      <c r="E2952" s="231">
        <v>8.2711224600000004E-3</v>
      </c>
      <c r="F2952" s="231">
        <v>1.0539257899999999E-3</v>
      </c>
      <c r="G2952" s="231">
        <v>1.77441189E-3</v>
      </c>
      <c r="H2952" s="231">
        <v>5.4427842399999999E-3</v>
      </c>
    </row>
    <row r="2953" spans="1:8">
      <c r="A2953" s="227" t="s">
        <v>151</v>
      </c>
      <c r="B2953" s="227" t="s">
        <v>57</v>
      </c>
      <c r="C2953" s="227" t="s">
        <v>72</v>
      </c>
      <c r="D2953" s="229">
        <v>924</v>
      </c>
      <c r="E2953" s="231">
        <v>7.2909900099999998E-3</v>
      </c>
      <c r="F2953" s="231">
        <v>1.069111E-3</v>
      </c>
      <c r="G2953" s="231">
        <v>1.5152640000000001E-3</v>
      </c>
      <c r="H2953" s="231">
        <v>4.7066145200000001E-3</v>
      </c>
    </row>
    <row r="2954" spans="1:8">
      <c r="A2954" s="227" t="s">
        <v>151</v>
      </c>
      <c r="B2954" s="227" t="s">
        <v>59</v>
      </c>
      <c r="C2954" s="227" t="s">
        <v>72</v>
      </c>
      <c r="D2954" s="229">
        <v>377</v>
      </c>
      <c r="E2954" s="231">
        <v>6.4102868500000004E-3</v>
      </c>
      <c r="F2954" s="231">
        <v>8.9424279000000005E-4</v>
      </c>
      <c r="G2954" s="231">
        <v>1.3207643300000001E-3</v>
      </c>
      <c r="H2954" s="231">
        <v>4.1952792500000004E-3</v>
      </c>
    </row>
    <row r="2955" spans="1:8">
      <c r="A2955" s="227" t="s">
        <v>151</v>
      </c>
      <c r="B2955" s="227" t="s">
        <v>60</v>
      </c>
      <c r="C2955" s="227" t="s">
        <v>72</v>
      </c>
      <c r="D2955" s="229">
        <v>178</v>
      </c>
      <c r="E2955" s="231">
        <v>7.0320950600000001E-3</v>
      </c>
      <c r="F2955" s="231">
        <v>9.5954248E-4</v>
      </c>
      <c r="G2955" s="231">
        <v>1.54520365E-3</v>
      </c>
      <c r="H2955" s="231">
        <v>4.5273483999999998E-3</v>
      </c>
    </row>
    <row r="2956" spans="1:8">
      <c r="A2956" s="227" t="s">
        <v>151</v>
      </c>
      <c r="B2956" s="227" t="s">
        <v>61</v>
      </c>
      <c r="C2956" s="227" t="s">
        <v>72</v>
      </c>
      <c r="D2956" s="229">
        <v>99</v>
      </c>
      <c r="E2956" s="231">
        <v>8.3859425099999992E-3</v>
      </c>
      <c r="F2956" s="231">
        <v>1.32739405E-3</v>
      </c>
      <c r="G2956" s="231">
        <v>1.8700895399999999E-3</v>
      </c>
      <c r="H2956" s="231">
        <v>5.1884584100000001E-3</v>
      </c>
    </row>
    <row r="2957" spans="1:8">
      <c r="A2957" s="227" t="s">
        <v>151</v>
      </c>
      <c r="B2957" s="227" t="s">
        <v>62</v>
      </c>
      <c r="C2957" s="227" t="s">
        <v>72</v>
      </c>
      <c r="D2957" s="229">
        <v>270</v>
      </c>
      <c r="E2957" s="231">
        <v>8.2899088600000004E-3</v>
      </c>
      <c r="F2957" s="231">
        <v>1.2908091E-3</v>
      </c>
      <c r="G2957" s="231">
        <v>1.6370025E-3</v>
      </c>
      <c r="H2957" s="231">
        <v>5.3620968099999996E-3</v>
      </c>
    </row>
    <row r="2958" spans="1:8">
      <c r="A2958" s="227" t="s">
        <v>151</v>
      </c>
      <c r="B2958" s="227" t="s">
        <v>57</v>
      </c>
      <c r="C2958" s="227" t="s">
        <v>73</v>
      </c>
      <c r="D2958" s="229">
        <v>1926</v>
      </c>
      <c r="E2958" s="231">
        <v>7.1951497100000003E-3</v>
      </c>
      <c r="F2958" s="231">
        <v>6.8123558000000005E-4</v>
      </c>
      <c r="G2958" s="231">
        <v>1.8124120199999999E-3</v>
      </c>
      <c r="H2958" s="231">
        <v>4.7015016200000004E-3</v>
      </c>
    </row>
    <row r="2959" spans="1:8">
      <c r="A2959" s="227" t="s">
        <v>151</v>
      </c>
      <c r="B2959" s="227" t="s">
        <v>59</v>
      </c>
      <c r="C2959" s="227" t="s">
        <v>73</v>
      </c>
      <c r="D2959" s="229">
        <v>860</v>
      </c>
      <c r="E2959" s="231">
        <v>6.5168494699999998E-3</v>
      </c>
      <c r="F2959" s="231">
        <v>6.4129765999999995E-4</v>
      </c>
      <c r="G2959" s="231">
        <v>1.61938768E-3</v>
      </c>
      <c r="H2959" s="231">
        <v>4.2561636300000004E-3</v>
      </c>
    </row>
    <row r="2960" spans="1:8">
      <c r="A2960" s="227" t="s">
        <v>151</v>
      </c>
      <c r="B2960" s="227" t="s">
        <v>60</v>
      </c>
      <c r="C2960" s="227" t="s">
        <v>73</v>
      </c>
      <c r="D2960" s="229">
        <v>418</v>
      </c>
      <c r="E2960" s="231">
        <v>7.0993374299999999E-3</v>
      </c>
      <c r="F2960" s="231">
        <v>6.5900207000000005E-4</v>
      </c>
      <c r="G2960" s="231">
        <v>1.7886926100000001E-3</v>
      </c>
      <c r="H2960" s="231">
        <v>4.6516422699999999E-3</v>
      </c>
    </row>
    <row r="2961" spans="1:8">
      <c r="A2961" s="227" t="s">
        <v>151</v>
      </c>
      <c r="B2961" s="227" t="s">
        <v>61</v>
      </c>
      <c r="C2961" s="227" t="s">
        <v>73</v>
      </c>
      <c r="D2961" s="229">
        <v>134</v>
      </c>
      <c r="E2961" s="231">
        <v>8.3880940099999995E-3</v>
      </c>
      <c r="F2961" s="231">
        <v>1.01765454E-3</v>
      </c>
      <c r="G2961" s="231">
        <v>1.9155090200000001E-3</v>
      </c>
      <c r="H2961" s="231">
        <v>5.4549299500000004E-3</v>
      </c>
    </row>
    <row r="2962" spans="1:8">
      <c r="A2962" s="227" t="s">
        <v>151</v>
      </c>
      <c r="B2962" s="227" t="s">
        <v>62</v>
      </c>
      <c r="C2962" s="227" t="s">
        <v>73</v>
      </c>
      <c r="D2962" s="229">
        <v>514</v>
      </c>
      <c r="E2962" s="231">
        <v>8.09696528E-3</v>
      </c>
      <c r="F2962" s="231">
        <v>6.7843416000000001E-4</v>
      </c>
      <c r="G2962" s="231">
        <v>2.1277829400000001E-3</v>
      </c>
      <c r="H2962" s="231">
        <v>5.2907477099999999E-3</v>
      </c>
    </row>
    <row r="2963" spans="1:8">
      <c r="A2963" s="227" t="s">
        <v>151</v>
      </c>
      <c r="B2963" s="227" t="s">
        <v>57</v>
      </c>
      <c r="C2963" s="227" t="s">
        <v>74</v>
      </c>
      <c r="D2963" s="229">
        <v>1562</v>
      </c>
      <c r="E2963" s="231">
        <v>7.2398942999999999E-3</v>
      </c>
      <c r="F2963" s="231">
        <v>9.5214148000000002E-4</v>
      </c>
      <c r="G2963" s="231">
        <v>1.7170158599999999E-3</v>
      </c>
      <c r="H2963" s="231">
        <v>4.5707364699999996E-3</v>
      </c>
    </row>
    <row r="2964" spans="1:8">
      <c r="A2964" s="227" t="s">
        <v>151</v>
      </c>
      <c r="B2964" s="227" t="s">
        <v>59</v>
      </c>
      <c r="C2964" s="227" t="s">
        <v>74</v>
      </c>
      <c r="D2964" s="229">
        <v>642</v>
      </c>
      <c r="E2964" s="231">
        <v>6.3768278100000001E-3</v>
      </c>
      <c r="F2964" s="231">
        <v>7.9989087000000003E-4</v>
      </c>
      <c r="G2964" s="231">
        <v>1.5051702300000001E-3</v>
      </c>
      <c r="H2964" s="231">
        <v>4.0717662200000001E-3</v>
      </c>
    </row>
    <row r="2965" spans="1:8">
      <c r="A2965" s="227" t="s">
        <v>151</v>
      </c>
      <c r="B2965" s="227" t="s">
        <v>60</v>
      </c>
      <c r="C2965" s="227" t="s">
        <v>74</v>
      </c>
      <c r="D2965" s="229">
        <v>385</v>
      </c>
      <c r="E2965" s="231">
        <v>7.3072989599999999E-3</v>
      </c>
      <c r="F2965" s="231">
        <v>9.3437326E-4</v>
      </c>
      <c r="G2965" s="231">
        <v>1.85969792E-3</v>
      </c>
      <c r="H2965" s="231">
        <v>4.5132272699999997E-3</v>
      </c>
    </row>
    <row r="2966" spans="1:8">
      <c r="A2966" s="227" t="s">
        <v>151</v>
      </c>
      <c r="B2966" s="227" t="s">
        <v>61</v>
      </c>
      <c r="C2966" s="227" t="s">
        <v>74</v>
      </c>
      <c r="D2966" s="229">
        <v>177</v>
      </c>
      <c r="E2966" s="231">
        <v>8.3027958299999993E-3</v>
      </c>
      <c r="F2966" s="231">
        <v>1.39091574E-3</v>
      </c>
      <c r="G2966" s="231">
        <v>1.6757556700000001E-3</v>
      </c>
      <c r="H2966" s="231">
        <v>5.2361239700000001E-3</v>
      </c>
    </row>
    <row r="2967" spans="1:8">
      <c r="A2967" s="227" t="s">
        <v>151</v>
      </c>
      <c r="B2967" s="227" t="s">
        <v>62</v>
      </c>
      <c r="C2967" s="227" t="s">
        <v>74</v>
      </c>
      <c r="D2967" s="229">
        <v>358</v>
      </c>
      <c r="E2967" s="231">
        <v>8.1896270500000003E-3</v>
      </c>
      <c r="F2967" s="231">
        <v>1.02734431E-3</v>
      </c>
      <c r="G2967" s="231">
        <v>1.9638744200000001E-3</v>
      </c>
      <c r="H2967" s="231">
        <v>5.1984078499999996E-3</v>
      </c>
    </row>
    <row r="2968" spans="1:8">
      <c r="A2968" s="227" t="s">
        <v>151</v>
      </c>
      <c r="B2968" s="227" t="s">
        <v>57</v>
      </c>
      <c r="C2968" s="227" t="s">
        <v>75</v>
      </c>
      <c r="D2968" s="229">
        <v>830</v>
      </c>
      <c r="E2968" s="231">
        <v>6.2928935600000003E-3</v>
      </c>
      <c r="F2968" s="231">
        <v>6.3036845999999997E-4</v>
      </c>
      <c r="G2968" s="231">
        <v>1.22770223E-3</v>
      </c>
      <c r="H2968" s="231">
        <v>4.4348223899999999E-3</v>
      </c>
    </row>
    <row r="2969" spans="1:8">
      <c r="A2969" s="227" t="s">
        <v>151</v>
      </c>
      <c r="B2969" s="227" t="s">
        <v>59</v>
      </c>
      <c r="C2969" s="227" t="s">
        <v>75</v>
      </c>
      <c r="D2969" s="229">
        <v>251</v>
      </c>
      <c r="E2969" s="231">
        <v>5.6902941599999996E-3</v>
      </c>
      <c r="F2969" s="231">
        <v>5.4739351999999995E-4</v>
      </c>
      <c r="G2969" s="231">
        <v>9.7153029E-4</v>
      </c>
      <c r="H2969" s="231">
        <v>4.1713698600000003E-3</v>
      </c>
    </row>
    <row r="2970" spans="1:8">
      <c r="A2970" s="227" t="s">
        <v>151</v>
      </c>
      <c r="B2970" s="227" t="s">
        <v>60</v>
      </c>
      <c r="C2970" s="227" t="s">
        <v>75</v>
      </c>
      <c r="D2970" s="229">
        <v>190</v>
      </c>
      <c r="E2970" s="231">
        <v>6.2810060900000001E-3</v>
      </c>
      <c r="F2970" s="231">
        <v>5.6889595999999999E-4</v>
      </c>
      <c r="G2970" s="231">
        <v>1.2407404899999999E-3</v>
      </c>
      <c r="H2970" s="231">
        <v>4.4713691599999996E-3</v>
      </c>
    </row>
    <row r="2971" spans="1:8">
      <c r="A2971" s="227" t="s">
        <v>151</v>
      </c>
      <c r="B2971" s="227" t="s">
        <v>61</v>
      </c>
      <c r="C2971" s="227" t="s">
        <v>75</v>
      </c>
      <c r="D2971" s="229">
        <v>67</v>
      </c>
      <c r="E2971" s="231">
        <v>6.9344248799999997E-3</v>
      </c>
      <c r="F2971" s="231">
        <v>5.8077645000000002E-4</v>
      </c>
      <c r="G2971" s="231">
        <v>1.44952298E-3</v>
      </c>
      <c r="H2971" s="231">
        <v>4.9041249799999997E-3</v>
      </c>
    </row>
    <row r="2972" spans="1:8">
      <c r="A2972" s="227" t="s">
        <v>151</v>
      </c>
      <c r="B2972" s="227" t="s">
        <v>62</v>
      </c>
      <c r="C2972" s="227" t="s">
        <v>75</v>
      </c>
      <c r="D2972" s="229">
        <v>322</v>
      </c>
      <c r="E2972" s="231">
        <v>6.63614967E-3</v>
      </c>
      <c r="F2972" s="231">
        <v>7.4163910999999999E-4</v>
      </c>
      <c r="G2972" s="231">
        <v>1.37354042E-3</v>
      </c>
      <c r="H2972" s="231">
        <v>4.5209696799999996E-3</v>
      </c>
    </row>
    <row r="2973" spans="1:8">
      <c r="A2973" s="227" t="s">
        <v>151</v>
      </c>
      <c r="B2973" s="227" t="s">
        <v>57</v>
      </c>
      <c r="C2973" s="227" t="s">
        <v>76</v>
      </c>
      <c r="D2973" s="229">
        <v>939</v>
      </c>
      <c r="E2973" s="231">
        <v>6.2666398000000003E-3</v>
      </c>
      <c r="F2973" s="231">
        <v>1.0290323200000001E-3</v>
      </c>
      <c r="G2973" s="231">
        <v>1.1928443000000001E-3</v>
      </c>
      <c r="H2973" s="231">
        <v>4.0447627100000001E-3</v>
      </c>
    </row>
    <row r="2974" spans="1:8">
      <c r="A2974" s="227" t="s">
        <v>151</v>
      </c>
      <c r="B2974" s="227" t="s">
        <v>59</v>
      </c>
      <c r="C2974" s="227" t="s">
        <v>76</v>
      </c>
      <c r="D2974" s="229">
        <v>432</v>
      </c>
      <c r="E2974" s="231">
        <v>5.8286445199999997E-3</v>
      </c>
      <c r="F2974" s="231">
        <v>8.6261658000000004E-4</v>
      </c>
      <c r="G2974" s="231">
        <v>1.0718608299999999E-3</v>
      </c>
      <c r="H2974" s="231">
        <v>3.8941666400000002E-3</v>
      </c>
    </row>
    <row r="2975" spans="1:8">
      <c r="A2975" s="227" t="s">
        <v>151</v>
      </c>
      <c r="B2975" s="227" t="s">
        <v>60</v>
      </c>
      <c r="C2975" s="227" t="s">
        <v>76</v>
      </c>
      <c r="D2975" s="229">
        <v>185</v>
      </c>
      <c r="E2975" s="231">
        <v>5.8806929500000004E-3</v>
      </c>
      <c r="F2975" s="231">
        <v>9.4951176E-4</v>
      </c>
      <c r="G2975" s="231">
        <v>1.09428156E-3</v>
      </c>
      <c r="H2975" s="231">
        <v>3.8368991700000001E-3</v>
      </c>
    </row>
    <row r="2976" spans="1:8">
      <c r="A2976" s="227" t="s">
        <v>151</v>
      </c>
      <c r="B2976" s="227" t="s">
        <v>61</v>
      </c>
      <c r="C2976" s="227" t="s">
        <v>76</v>
      </c>
      <c r="D2976" s="229">
        <v>108</v>
      </c>
      <c r="E2976" s="231">
        <v>7.6246353899999996E-3</v>
      </c>
      <c r="F2976" s="231">
        <v>1.9113295199999999E-3</v>
      </c>
      <c r="G2976" s="231">
        <v>1.31054933E-3</v>
      </c>
      <c r="H2976" s="231">
        <v>4.4027561600000001E-3</v>
      </c>
    </row>
    <row r="2977" spans="1:8">
      <c r="A2977" s="227" t="s">
        <v>151</v>
      </c>
      <c r="B2977" s="227" t="s">
        <v>62</v>
      </c>
      <c r="C2977" s="227" t="s">
        <v>76</v>
      </c>
      <c r="D2977" s="229">
        <v>214</v>
      </c>
      <c r="E2977" s="231">
        <v>6.7991192799999999E-3</v>
      </c>
      <c r="F2977" s="231">
        <v>9.8844731E-4</v>
      </c>
      <c r="G2977" s="231">
        <v>1.46287619E-3</v>
      </c>
      <c r="H2977" s="231">
        <v>4.3477952800000004E-3</v>
      </c>
    </row>
    <row r="2978" spans="1:8">
      <c r="A2978" s="227" t="s">
        <v>151</v>
      </c>
      <c r="B2978" s="227" t="s">
        <v>57</v>
      </c>
      <c r="C2978" s="227" t="s">
        <v>77</v>
      </c>
      <c r="D2978" s="229">
        <v>1862</v>
      </c>
      <c r="E2978" s="231">
        <v>7.1895821000000004E-3</v>
      </c>
      <c r="F2978" s="231">
        <v>9.5942336999999998E-4</v>
      </c>
      <c r="G2978" s="231">
        <v>1.4399090500000001E-3</v>
      </c>
      <c r="H2978" s="231">
        <v>4.79024919E-3</v>
      </c>
    </row>
    <row r="2979" spans="1:8">
      <c r="A2979" s="227" t="s">
        <v>151</v>
      </c>
      <c r="B2979" s="227" t="s">
        <v>59</v>
      </c>
      <c r="C2979" s="227" t="s">
        <v>77</v>
      </c>
      <c r="D2979" s="229">
        <v>772</v>
      </c>
      <c r="E2979" s="231">
        <v>6.3265955500000004E-3</v>
      </c>
      <c r="F2979" s="231">
        <v>8.2441264999999996E-4</v>
      </c>
      <c r="G2979" s="231">
        <v>1.2822932200000001E-3</v>
      </c>
      <c r="H2979" s="231">
        <v>4.2198891700000003E-3</v>
      </c>
    </row>
    <row r="2980" spans="1:8">
      <c r="A2980" s="227" t="s">
        <v>151</v>
      </c>
      <c r="B2980" s="227" t="s">
        <v>60</v>
      </c>
      <c r="C2980" s="227" t="s">
        <v>77</v>
      </c>
      <c r="D2980" s="229">
        <v>350</v>
      </c>
      <c r="E2980" s="231">
        <v>6.7083000200000003E-3</v>
      </c>
      <c r="F2980" s="231">
        <v>9.2804208999999998E-4</v>
      </c>
      <c r="G2980" s="231">
        <v>1.34011219E-3</v>
      </c>
      <c r="H2980" s="231">
        <v>4.4401452600000002E-3</v>
      </c>
    </row>
    <row r="2981" spans="1:8">
      <c r="A2981" s="227" t="s">
        <v>151</v>
      </c>
      <c r="B2981" s="227" t="s">
        <v>61</v>
      </c>
      <c r="C2981" s="227" t="s">
        <v>77</v>
      </c>
      <c r="D2981" s="229">
        <v>202</v>
      </c>
      <c r="E2981" s="231">
        <v>8.9236108699999993E-3</v>
      </c>
      <c r="F2981" s="231">
        <v>1.1681218000000001E-3</v>
      </c>
      <c r="G2981" s="231">
        <v>1.68133456E-3</v>
      </c>
      <c r="H2981" s="231">
        <v>6.0741540399999999E-3</v>
      </c>
    </row>
    <row r="2982" spans="1:8">
      <c r="A2982" s="227" t="s">
        <v>151</v>
      </c>
      <c r="B2982" s="227" t="s">
        <v>62</v>
      </c>
      <c r="C2982" s="227" t="s">
        <v>77</v>
      </c>
      <c r="D2982" s="229">
        <v>538</v>
      </c>
      <c r="E2982" s="231">
        <v>8.0899548500000008E-3</v>
      </c>
      <c r="F2982" s="231">
        <v>1.09521264E-3</v>
      </c>
      <c r="G2982" s="231">
        <v>1.6403558399999999E-3</v>
      </c>
      <c r="H2982" s="231">
        <v>5.3543858499999998E-3</v>
      </c>
    </row>
    <row r="2983" spans="1:8">
      <c r="A2983" s="227" t="s">
        <v>151</v>
      </c>
      <c r="B2983" s="227" t="s">
        <v>57</v>
      </c>
      <c r="C2983" s="227" t="s">
        <v>78</v>
      </c>
      <c r="D2983" s="229">
        <v>622</v>
      </c>
      <c r="E2983" s="231">
        <v>7.3925023000000001E-3</v>
      </c>
      <c r="F2983" s="231">
        <v>8.7365627999999996E-4</v>
      </c>
      <c r="G2983" s="231">
        <v>1.78519832E-3</v>
      </c>
      <c r="H2983" s="231">
        <v>4.7336471899999998E-3</v>
      </c>
    </row>
    <row r="2984" spans="1:8">
      <c r="A2984" s="227" t="s">
        <v>151</v>
      </c>
      <c r="B2984" s="227" t="s">
        <v>59</v>
      </c>
      <c r="C2984" s="227" t="s">
        <v>78</v>
      </c>
      <c r="D2984" s="229">
        <v>288</v>
      </c>
      <c r="E2984" s="231">
        <v>6.7079794500000001E-3</v>
      </c>
      <c r="F2984" s="231">
        <v>7.4439758999999997E-4</v>
      </c>
      <c r="G2984" s="231">
        <v>1.4986012000000001E-3</v>
      </c>
      <c r="H2984" s="231">
        <v>4.4649801499999997E-3</v>
      </c>
    </row>
    <row r="2985" spans="1:8">
      <c r="A2985" s="227" t="s">
        <v>151</v>
      </c>
      <c r="B2985" s="227" t="s">
        <v>60</v>
      </c>
      <c r="C2985" s="227" t="s">
        <v>78</v>
      </c>
      <c r="D2985" s="229">
        <v>104</v>
      </c>
      <c r="E2985" s="231">
        <v>7.5508589600000002E-3</v>
      </c>
      <c r="F2985" s="231">
        <v>9.2325472000000003E-4</v>
      </c>
      <c r="G2985" s="231">
        <v>1.82770181E-3</v>
      </c>
      <c r="H2985" s="231">
        <v>4.7999018299999998E-3</v>
      </c>
    </row>
    <row r="2986" spans="1:8">
      <c r="A2986" s="227" t="s">
        <v>151</v>
      </c>
      <c r="B2986" s="227" t="s">
        <v>61</v>
      </c>
      <c r="C2986" s="227" t="s">
        <v>78</v>
      </c>
      <c r="D2986" s="229">
        <v>39</v>
      </c>
      <c r="E2986" s="231">
        <v>8.7918444500000009E-3</v>
      </c>
      <c r="F2986" s="231">
        <v>1.03899549E-3</v>
      </c>
      <c r="G2986" s="231">
        <v>2.9718658399999999E-3</v>
      </c>
      <c r="H2986" s="231">
        <v>4.7809826800000003E-3</v>
      </c>
    </row>
    <row r="2987" spans="1:8">
      <c r="A2987" s="227" t="s">
        <v>151</v>
      </c>
      <c r="B2987" s="227" t="s">
        <v>62</v>
      </c>
      <c r="C2987" s="227" t="s">
        <v>78</v>
      </c>
      <c r="D2987" s="229">
        <v>191</v>
      </c>
      <c r="E2987" s="231">
        <v>8.05270724E-3</v>
      </c>
      <c r="F2987" s="231">
        <v>1.00779258E-3</v>
      </c>
      <c r="G2987" s="231">
        <v>1.9518976700000001E-3</v>
      </c>
      <c r="H2987" s="231">
        <v>5.0930165300000002E-3</v>
      </c>
    </row>
    <row r="2988" spans="1:8">
      <c r="A2988" s="227" t="s">
        <v>151</v>
      </c>
      <c r="B2988" s="227" t="s">
        <v>57</v>
      </c>
      <c r="C2988" s="227" t="s">
        <v>79</v>
      </c>
      <c r="D2988" s="229">
        <v>7980</v>
      </c>
      <c r="E2988" s="231">
        <v>4.66270687E-3</v>
      </c>
      <c r="F2988" s="231">
        <v>9.6595052000000002E-4</v>
      </c>
      <c r="G2988" s="231">
        <v>7.0634026000000001E-4</v>
      </c>
      <c r="H2988" s="231">
        <v>2.9904156199999999E-3</v>
      </c>
    </row>
    <row r="2989" spans="1:8">
      <c r="A2989" s="227" t="s">
        <v>151</v>
      </c>
      <c r="B2989" s="227" t="s">
        <v>59</v>
      </c>
      <c r="C2989" s="227" t="s">
        <v>79</v>
      </c>
      <c r="D2989" s="229">
        <v>4657</v>
      </c>
      <c r="E2989" s="231">
        <v>4.4985294500000002E-3</v>
      </c>
      <c r="F2989" s="231">
        <v>9.1089703999999998E-4</v>
      </c>
      <c r="G2989" s="231">
        <v>6.7565777000000004E-4</v>
      </c>
      <c r="H2989" s="231">
        <v>2.9119741700000001E-3</v>
      </c>
    </row>
    <row r="2990" spans="1:8">
      <c r="A2990" s="227" t="s">
        <v>151</v>
      </c>
      <c r="B2990" s="227" t="s">
        <v>60</v>
      </c>
      <c r="C2990" s="227" t="s">
        <v>79</v>
      </c>
      <c r="D2990" s="229">
        <v>1766</v>
      </c>
      <c r="E2990" s="231">
        <v>4.5530740299999997E-3</v>
      </c>
      <c r="F2990" s="231">
        <v>9.9876503000000008E-4</v>
      </c>
      <c r="G2990" s="231">
        <v>6.7802029000000002E-4</v>
      </c>
      <c r="H2990" s="231">
        <v>2.8762882400000002E-3</v>
      </c>
    </row>
    <row r="2991" spans="1:8">
      <c r="A2991" s="227" t="s">
        <v>151</v>
      </c>
      <c r="B2991" s="227" t="s">
        <v>61</v>
      </c>
      <c r="C2991" s="227" t="s">
        <v>79</v>
      </c>
      <c r="D2991" s="229">
        <v>418</v>
      </c>
      <c r="E2991" s="231">
        <v>5.4428603800000001E-3</v>
      </c>
      <c r="F2991" s="231">
        <v>1.2899275499999999E-3</v>
      </c>
      <c r="G2991" s="231">
        <v>7.7355217999999998E-4</v>
      </c>
      <c r="H2991" s="231">
        <v>3.3793801900000001E-3</v>
      </c>
    </row>
    <row r="2992" spans="1:8">
      <c r="A2992" s="227" t="s">
        <v>151</v>
      </c>
      <c r="B2992" s="227" t="s">
        <v>62</v>
      </c>
      <c r="C2992" s="227" t="s">
        <v>79</v>
      </c>
      <c r="D2992" s="229">
        <v>1139</v>
      </c>
      <c r="E2992" s="231">
        <v>5.21765128E-3</v>
      </c>
      <c r="F2992" s="231">
        <v>1.0212720700000001E-3</v>
      </c>
      <c r="G2992" s="231">
        <v>8.5103461000000003E-4</v>
      </c>
      <c r="H2992" s="231">
        <v>3.34534412E-3</v>
      </c>
    </row>
    <row r="2993" spans="1:8">
      <c r="A2993" s="227" t="s">
        <v>151</v>
      </c>
      <c r="B2993" s="227" t="s">
        <v>57</v>
      </c>
      <c r="C2993" s="227" t="s">
        <v>80</v>
      </c>
      <c r="D2993" s="229">
        <v>3287</v>
      </c>
      <c r="E2993" s="231">
        <v>5.0375706100000001E-3</v>
      </c>
      <c r="F2993" s="231">
        <v>9.7976079999999993E-4</v>
      </c>
      <c r="G2993" s="231">
        <v>5.3932274000000004E-4</v>
      </c>
      <c r="H2993" s="231">
        <v>3.5184865900000002E-3</v>
      </c>
    </row>
    <row r="2994" spans="1:8">
      <c r="A2994" s="227" t="s">
        <v>151</v>
      </c>
      <c r="B2994" s="227" t="s">
        <v>59</v>
      </c>
      <c r="C2994" s="227" t="s">
        <v>80</v>
      </c>
      <c r="D2994" s="229">
        <v>1588</v>
      </c>
      <c r="E2994" s="231">
        <v>4.6611228200000004E-3</v>
      </c>
      <c r="F2994" s="231">
        <v>9.1957015000000003E-4</v>
      </c>
      <c r="G2994" s="231">
        <v>4.8846505000000001E-4</v>
      </c>
      <c r="H2994" s="231">
        <v>3.2530871599999998E-3</v>
      </c>
    </row>
    <row r="2995" spans="1:8">
      <c r="A2995" s="227" t="s">
        <v>151</v>
      </c>
      <c r="B2995" s="227" t="s">
        <v>60</v>
      </c>
      <c r="C2995" s="227" t="s">
        <v>80</v>
      </c>
      <c r="D2995" s="229">
        <v>818</v>
      </c>
      <c r="E2995" s="231">
        <v>4.9843365600000002E-3</v>
      </c>
      <c r="F2995" s="231">
        <v>1.01498097E-3</v>
      </c>
      <c r="G2995" s="231">
        <v>5.1856921999999996E-4</v>
      </c>
      <c r="H2995" s="231">
        <v>3.45078588E-3</v>
      </c>
    </row>
    <row r="2996" spans="1:8">
      <c r="A2996" s="227" t="s">
        <v>151</v>
      </c>
      <c r="B2996" s="227" t="s">
        <v>61</v>
      </c>
      <c r="C2996" s="227" t="s">
        <v>80</v>
      </c>
      <c r="D2996" s="229">
        <v>154</v>
      </c>
      <c r="E2996" s="231">
        <v>6.5403286299999999E-3</v>
      </c>
      <c r="F2996" s="231">
        <v>1.4978653E-3</v>
      </c>
      <c r="G2996" s="231">
        <v>6.0808959000000005E-4</v>
      </c>
      <c r="H2996" s="231">
        <v>4.43437326E-3</v>
      </c>
    </row>
    <row r="2997" spans="1:8">
      <c r="A2997" s="227" t="s">
        <v>151</v>
      </c>
      <c r="B2997" s="227" t="s">
        <v>62</v>
      </c>
      <c r="C2997" s="227" t="s">
        <v>80</v>
      </c>
      <c r="D2997" s="229">
        <v>727</v>
      </c>
      <c r="E2997" s="231">
        <v>5.6014217600000001E-3</v>
      </c>
      <c r="F2997" s="231">
        <v>9.6185786000000002E-4</v>
      </c>
      <c r="G2997" s="231">
        <v>6.5919660999999997E-4</v>
      </c>
      <c r="H2997" s="231">
        <v>3.9803668200000001E-3</v>
      </c>
    </row>
    <row r="2998" spans="1:8">
      <c r="A2998" s="227" t="s">
        <v>151</v>
      </c>
      <c r="B2998" s="227" t="s">
        <v>57</v>
      </c>
      <c r="C2998" s="227" t="s">
        <v>119</v>
      </c>
      <c r="D2998" s="229">
        <v>1843</v>
      </c>
      <c r="E2998" s="231">
        <v>6.7642516299999999E-3</v>
      </c>
      <c r="F2998" s="231">
        <v>1.1566409999999999E-3</v>
      </c>
      <c r="G2998" s="231">
        <v>1.01995639E-3</v>
      </c>
      <c r="H2998" s="231">
        <v>4.5876537300000002E-3</v>
      </c>
    </row>
    <row r="2999" spans="1:8">
      <c r="A2999" s="227" t="s">
        <v>151</v>
      </c>
      <c r="B2999" s="227" t="s">
        <v>59</v>
      </c>
      <c r="C2999" s="227" t="s">
        <v>119</v>
      </c>
      <c r="D2999" s="229">
        <v>799</v>
      </c>
      <c r="E2999" s="231">
        <v>5.9013144700000002E-3</v>
      </c>
      <c r="F2999" s="231">
        <v>1.0557755000000001E-3</v>
      </c>
      <c r="G2999" s="231">
        <v>9.2150754999999998E-4</v>
      </c>
      <c r="H2999" s="231">
        <v>3.9240309399999999E-3</v>
      </c>
    </row>
    <row r="3000" spans="1:8">
      <c r="A3000" s="227" t="s">
        <v>151</v>
      </c>
      <c r="B3000" s="227" t="s">
        <v>60</v>
      </c>
      <c r="C3000" s="227" t="s">
        <v>119</v>
      </c>
      <c r="D3000" s="229">
        <v>355</v>
      </c>
      <c r="E3000" s="231">
        <v>6.5542511999999997E-3</v>
      </c>
      <c r="F3000" s="231">
        <v>1.23956679E-3</v>
      </c>
      <c r="G3000" s="231">
        <v>9.1546010000000003E-4</v>
      </c>
      <c r="H3000" s="231">
        <v>4.3992238000000001E-3</v>
      </c>
    </row>
    <row r="3001" spans="1:8">
      <c r="A3001" s="227" t="s">
        <v>151</v>
      </c>
      <c r="B3001" s="227" t="s">
        <v>61</v>
      </c>
      <c r="C3001" s="227" t="s">
        <v>119</v>
      </c>
      <c r="D3001" s="229">
        <v>258</v>
      </c>
      <c r="E3001" s="231">
        <v>8.3468810400000003E-3</v>
      </c>
      <c r="F3001" s="231">
        <v>1.4319549499999999E-3</v>
      </c>
      <c r="G3001" s="231">
        <v>1.2677197500000001E-3</v>
      </c>
      <c r="H3001" s="231">
        <v>5.6472058299999999E-3</v>
      </c>
    </row>
    <row r="3002" spans="1:8">
      <c r="A3002" s="227" t="s">
        <v>151</v>
      </c>
      <c r="B3002" s="227" t="s">
        <v>62</v>
      </c>
      <c r="C3002" s="227" t="s">
        <v>119</v>
      </c>
      <c r="D3002" s="229">
        <v>431</v>
      </c>
      <c r="E3002" s="231">
        <v>7.5895847099999997E-3</v>
      </c>
      <c r="F3002" s="231">
        <v>1.1105200799999999E-3</v>
      </c>
      <c r="G3002" s="231">
        <v>1.1402205999999999E-3</v>
      </c>
      <c r="H3002" s="231">
        <v>5.3388435099999999E-3</v>
      </c>
    </row>
    <row r="3003" spans="1:8">
      <c r="A3003" s="227" t="s">
        <v>151</v>
      </c>
      <c r="B3003" s="227" t="s">
        <v>57</v>
      </c>
      <c r="C3003" s="227" t="s">
        <v>82</v>
      </c>
      <c r="D3003" s="229">
        <v>862</v>
      </c>
      <c r="E3003" s="231">
        <v>8.2769396900000004E-3</v>
      </c>
      <c r="F3003" s="231">
        <v>1.3679962399999999E-3</v>
      </c>
      <c r="G3003" s="231">
        <v>1.57365759E-3</v>
      </c>
      <c r="H3003" s="231">
        <v>5.3352585200000004E-3</v>
      </c>
    </row>
    <row r="3004" spans="1:8">
      <c r="A3004" s="227" t="s">
        <v>151</v>
      </c>
      <c r="B3004" s="227" t="s">
        <v>59</v>
      </c>
      <c r="C3004" s="227" t="s">
        <v>82</v>
      </c>
      <c r="D3004" s="229">
        <v>359</v>
      </c>
      <c r="E3004" s="231">
        <v>7.4576366999999999E-3</v>
      </c>
      <c r="F3004" s="231">
        <v>1.2341378E-3</v>
      </c>
      <c r="G3004" s="231">
        <v>1.4276408299999999E-3</v>
      </c>
      <c r="H3004" s="231">
        <v>4.79585759E-3</v>
      </c>
    </row>
    <row r="3005" spans="1:8">
      <c r="A3005" s="227" t="s">
        <v>151</v>
      </c>
      <c r="B3005" s="227" t="s">
        <v>60</v>
      </c>
      <c r="C3005" s="227" t="s">
        <v>82</v>
      </c>
      <c r="D3005" s="229">
        <v>189</v>
      </c>
      <c r="E3005" s="231">
        <v>7.7370539400000004E-3</v>
      </c>
      <c r="F3005" s="231">
        <v>1.29721462E-3</v>
      </c>
      <c r="G3005" s="231">
        <v>1.3991154699999999E-3</v>
      </c>
      <c r="H3005" s="231">
        <v>5.0406621E-3</v>
      </c>
    </row>
    <row r="3006" spans="1:8">
      <c r="A3006" s="227" t="s">
        <v>151</v>
      </c>
      <c r="B3006" s="227" t="s">
        <v>61</v>
      </c>
      <c r="C3006" s="227" t="s">
        <v>82</v>
      </c>
      <c r="D3006" s="229">
        <v>84</v>
      </c>
      <c r="E3006" s="231">
        <v>9.8715826399999995E-3</v>
      </c>
      <c r="F3006" s="231">
        <v>1.7829583300000001E-3</v>
      </c>
      <c r="G3006" s="231">
        <v>1.7001485799999999E-3</v>
      </c>
      <c r="H3006" s="231">
        <v>6.3884752899999999E-3</v>
      </c>
    </row>
    <row r="3007" spans="1:8">
      <c r="A3007" s="227" t="s">
        <v>151</v>
      </c>
      <c r="B3007" s="227" t="s">
        <v>62</v>
      </c>
      <c r="C3007" s="227" t="s">
        <v>82</v>
      </c>
      <c r="D3007" s="229">
        <v>230</v>
      </c>
      <c r="E3007" s="231">
        <v>9.4170186999999999E-3</v>
      </c>
      <c r="F3007" s="231">
        <v>1.4835444599999999E-3</v>
      </c>
      <c r="G3007" s="231">
        <v>1.8988020799999999E-3</v>
      </c>
      <c r="H3007" s="231">
        <v>6.0346213499999999E-3</v>
      </c>
    </row>
    <row r="3008" spans="1:8">
      <c r="A3008" s="227" t="s">
        <v>151</v>
      </c>
      <c r="B3008" s="227" t="s">
        <v>57</v>
      </c>
      <c r="C3008" s="227" t="s">
        <v>83</v>
      </c>
      <c r="D3008" s="229">
        <v>943</v>
      </c>
      <c r="E3008" s="231">
        <v>6.0721787699999996E-3</v>
      </c>
      <c r="F3008" s="231">
        <v>1.0990090300000001E-3</v>
      </c>
      <c r="G3008" s="231">
        <v>8.0058691999999995E-4</v>
      </c>
      <c r="H3008" s="231">
        <v>4.1725823399999997E-3</v>
      </c>
    </row>
    <row r="3009" spans="1:8">
      <c r="A3009" s="227" t="s">
        <v>151</v>
      </c>
      <c r="B3009" s="227" t="s">
        <v>59</v>
      </c>
      <c r="C3009" s="227" t="s">
        <v>83</v>
      </c>
      <c r="D3009" s="229">
        <v>393</v>
      </c>
      <c r="E3009" s="231">
        <v>5.4436431300000001E-3</v>
      </c>
      <c r="F3009" s="231">
        <v>9.1835688999999997E-4</v>
      </c>
      <c r="G3009" s="231">
        <v>7.2745828000000002E-4</v>
      </c>
      <c r="H3009" s="231">
        <v>3.7978274899999999E-3</v>
      </c>
    </row>
    <row r="3010" spans="1:8">
      <c r="A3010" s="227" t="s">
        <v>151</v>
      </c>
      <c r="B3010" s="227" t="s">
        <v>60</v>
      </c>
      <c r="C3010" s="227" t="s">
        <v>83</v>
      </c>
      <c r="D3010" s="229">
        <v>169</v>
      </c>
      <c r="E3010" s="231">
        <v>5.9414034399999996E-3</v>
      </c>
      <c r="F3010" s="231">
        <v>1.19391002E-3</v>
      </c>
      <c r="G3010" s="231">
        <v>7.1882510999999997E-4</v>
      </c>
      <c r="H3010" s="231">
        <v>4.0286678799999996E-3</v>
      </c>
    </row>
    <row r="3011" spans="1:8">
      <c r="A3011" s="227" t="s">
        <v>151</v>
      </c>
      <c r="B3011" s="227" t="s">
        <v>61</v>
      </c>
      <c r="C3011" s="227" t="s">
        <v>83</v>
      </c>
      <c r="D3011" s="229">
        <v>135</v>
      </c>
      <c r="E3011" s="231">
        <v>6.7086760400000001E-3</v>
      </c>
      <c r="F3011" s="231">
        <v>1.23782557E-3</v>
      </c>
      <c r="G3011" s="231">
        <v>9.0183443999999999E-4</v>
      </c>
      <c r="H3011" s="231">
        <v>4.5690155499999996E-3</v>
      </c>
    </row>
    <row r="3012" spans="1:8">
      <c r="A3012" s="227" t="s">
        <v>151</v>
      </c>
      <c r="B3012" s="227" t="s">
        <v>62</v>
      </c>
      <c r="C3012" s="227" t="s">
        <v>83</v>
      </c>
      <c r="D3012" s="229">
        <v>246</v>
      </c>
      <c r="E3012" s="231">
        <v>6.8168470899999997E-3</v>
      </c>
      <c r="F3012" s="231">
        <v>1.2462358399999999E-3</v>
      </c>
      <c r="G3012" s="231">
        <v>9.1802143999999996E-4</v>
      </c>
      <c r="H3012" s="231">
        <v>4.6525893299999999E-3</v>
      </c>
    </row>
    <row r="3013" spans="1:8">
      <c r="A3013" s="227" t="s">
        <v>151</v>
      </c>
      <c r="B3013" s="227" t="s">
        <v>57</v>
      </c>
      <c r="C3013" s="227" t="s">
        <v>84</v>
      </c>
      <c r="D3013" s="229">
        <v>1041</v>
      </c>
      <c r="E3013" s="231">
        <v>6.3121284100000003E-3</v>
      </c>
      <c r="F3013" s="231">
        <v>1.0287136999999999E-3</v>
      </c>
      <c r="G3013" s="231">
        <v>1.1625437899999999E-3</v>
      </c>
      <c r="H3013" s="231">
        <v>4.1208704600000003E-3</v>
      </c>
    </row>
    <row r="3014" spans="1:8">
      <c r="A3014" s="227" t="s">
        <v>151</v>
      </c>
      <c r="B3014" s="227" t="s">
        <v>59</v>
      </c>
      <c r="C3014" s="227" t="s">
        <v>84</v>
      </c>
      <c r="D3014" s="229">
        <v>406</v>
      </c>
      <c r="E3014" s="231">
        <v>5.4939789699999996E-3</v>
      </c>
      <c r="F3014" s="231">
        <v>1.0013282300000001E-3</v>
      </c>
      <c r="G3014" s="231">
        <v>9.7564289999999996E-4</v>
      </c>
      <c r="H3014" s="231">
        <v>3.5170073900000001E-3</v>
      </c>
    </row>
    <row r="3015" spans="1:8">
      <c r="A3015" s="227" t="s">
        <v>151</v>
      </c>
      <c r="B3015" s="227" t="s">
        <v>60</v>
      </c>
      <c r="C3015" s="227" t="s">
        <v>84</v>
      </c>
      <c r="D3015" s="229">
        <v>265</v>
      </c>
      <c r="E3015" s="231">
        <v>5.9938414799999996E-3</v>
      </c>
      <c r="F3015" s="231">
        <v>9.8667867000000009E-4</v>
      </c>
      <c r="G3015" s="231">
        <v>1.00471673E-3</v>
      </c>
      <c r="H3015" s="231">
        <v>4.0024456200000004E-3</v>
      </c>
    </row>
    <row r="3016" spans="1:8">
      <c r="A3016" s="227" t="s">
        <v>151</v>
      </c>
      <c r="B3016" s="227" t="s">
        <v>61</v>
      </c>
      <c r="C3016" s="227" t="s">
        <v>84</v>
      </c>
      <c r="D3016" s="229">
        <v>106</v>
      </c>
      <c r="E3016" s="231">
        <v>7.7172865899999997E-3</v>
      </c>
      <c r="F3016" s="231">
        <v>1.3076517800000001E-3</v>
      </c>
      <c r="G3016" s="231">
        <v>1.2766419600000001E-3</v>
      </c>
      <c r="H3016" s="231">
        <v>5.1329924000000004E-3</v>
      </c>
    </row>
    <row r="3017" spans="1:8">
      <c r="A3017" s="227" t="s">
        <v>151</v>
      </c>
      <c r="B3017" s="227" t="s">
        <v>62</v>
      </c>
      <c r="C3017" s="227" t="s">
        <v>84</v>
      </c>
      <c r="D3017" s="229">
        <v>264</v>
      </c>
      <c r="E3017" s="231">
        <v>7.3256433300000002E-3</v>
      </c>
      <c r="F3017" s="231">
        <v>1.0010256300000001E-3</v>
      </c>
      <c r="G3017" s="231">
        <v>1.56258745E-3</v>
      </c>
      <c r="H3017" s="231">
        <v>4.7620297900000004E-3</v>
      </c>
    </row>
    <row r="3018" spans="1:8">
      <c r="A3018" s="227" t="s">
        <v>151</v>
      </c>
      <c r="B3018" s="227" t="s">
        <v>57</v>
      </c>
      <c r="C3018" s="227" t="s">
        <v>87</v>
      </c>
      <c r="D3018" s="229">
        <v>1555</v>
      </c>
      <c r="E3018" s="231">
        <v>7.4212290600000003E-3</v>
      </c>
      <c r="F3018" s="231">
        <v>9.5997802999999999E-4</v>
      </c>
      <c r="G3018" s="231">
        <v>1.3096713699999999E-3</v>
      </c>
      <c r="H3018" s="231">
        <v>5.1515791999999999E-3</v>
      </c>
    </row>
    <row r="3019" spans="1:8">
      <c r="A3019" s="227" t="s">
        <v>151</v>
      </c>
      <c r="B3019" s="227" t="s">
        <v>59</v>
      </c>
      <c r="C3019" s="227" t="s">
        <v>87</v>
      </c>
      <c r="D3019" s="229">
        <v>559</v>
      </c>
      <c r="E3019" s="231">
        <v>6.4053905000000001E-3</v>
      </c>
      <c r="F3019" s="231">
        <v>7.8409670999999995E-4</v>
      </c>
      <c r="G3019" s="231">
        <v>1.1846756E-3</v>
      </c>
      <c r="H3019" s="231">
        <v>4.43661773E-3</v>
      </c>
    </row>
    <row r="3020" spans="1:8">
      <c r="A3020" s="227" t="s">
        <v>151</v>
      </c>
      <c r="B3020" s="227" t="s">
        <v>60</v>
      </c>
      <c r="C3020" s="227" t="s">
        <v>87</v>
      </c>
      <c r="D3020" s="229">
        <v>351</v>
      </c>
      <c r="E3020" s="231">
        <v>7.6716653499999997E-3</v>
      </c>
      <c r="F3020" s="231">
        <v>8.7253986999999997E-4</v>
      </c>
      <c r="G3020" s="231">
        <v>1.3003519299999999E-3</v>
      </c>
      <c r="H3020" s="231">
        <v>5.4987731099999998E-3</v>
      </c>
    </row>
    <row r="3021" spans="1:8">
      <c r="A3021" s="227" t="s">
        <v>151</v>
      </c>
      <c r="B3021" s="227" t="s">
        <v>61</v>
      </c>
      <c r="C3021" s="227" t="s">
        <v>87</v>
      </c>
      <c r="D3021" s="229">
        <v>157</v>
      </c>
      <c r="E3021" s="231">
        <v>8.7715997800000001E-3</v>
      </c>
      <c r="F3021" s="231">
        <v>1.3605800700000001E-3</v>
      </c>
      <c r="G3021" s="231">
        <v>1.1977321400000001E-3</v>
      </c>
      <c r="H3021" s="231">
        <v>6.2132871000000001E-3</v>
      </c>
    </row>
    <row r="3022" spans="1:8">
      <c r="A3022" s="227" t="s">
        <v>151</v>
      </c>
      <c r="B3022" s="227" t="s">
        <v>62</v>
      </c>
      <c r="C3022" s="227" t="s">
        <v>87</v>
      </c>
      <c r="D3022" s="229">
        <v>488</v>
      </c>
      <c r="E3022" s="231">
        <v>7.9702913900000002E-3</v>
      </c>
      <c r="F3022" s="231">
        <v>1.0954574100000001E-3</v>
      </c>
      <c r="G3022" s="231">
        <v>1.4955693500000001E-3</v>
      </c>
      <c r="H3022" s="231">
        <v>5.3792641500000002E-3</v>
      </c>
    </row>
    <row r="3023" spans="1:8">
      <c r="A3023" s="227" t="s">
        <v>151</v>
      </c>
      <c r="B3023" s="227" t="s">
        <v>57</v>
      </c>
      <c r="C3023" s="227" t="s">
        <v>88</v>
      </c>
      <c r="D3023" s="229">
        <v>1693</v>
      </c>
      <c r="E3023" s="231">
        <v>5.5226379000000003E-3</v>
      </c>
      <c r="F3023" s="231">
        <v>9.2899523999999997E-4</v>
      </c>
      <c r="G3023" s="231">
        <v>7.9710002000000005E-4</v>
      </c>
      <c r="H3023" s="231">
        <v>3.7965421700000002E-3</v>
      </c>
    </row>
    <row r="3024" spans="1:8">
      <c r="A3024" s="227" t="s">
        <v>151</v>
      </c>
      <c r="B3024" s="227" t="s">
        <v>59</v>
      </c>
      <c r="C3024" s="227" t="s">
        <v>88</v>
      </c>
      <c r="D3024" s="229">
        <v>800</v>
      </c>
      <c r="E3024" s="231">
        <v>4.8554540300000002E-3</v>
      </c>
      <c r="F3024" s="231">
        <v>8.5820288000000003E-4</v>
      </c>
      <c r="G3024" s="231">
        <v>7.1155936999999999E-4</v>
      </c>
      <c r="H3024" s="231">
        <v>3.2856913099999999E-3</v>
      </c>
    </row>
    <row r="3025" spans="1:8">
      <c r="A3025" s="227" t="s">
        <v>151</v>
      </c>
      <c r="B3025" s="227" t="s">
        <v>60</v>
      </c>
      <c r="C3025" s="227" t="s">
        <v>88</v>
      </c>
      <c r="D3025" s="229">
        <v>428</v>
      </c>
      <c r="E3025" s="231">
        <v>5.7563168200000002E-3</v>
      </c>
      <c r="F3025" s="231">
        <v>1.0041318099999999E-3</v>
      </c>
      <c r="G3025" s="231">
        <v>7.5656021000000001E-4</v>
      </c>
      <c r="H3025" s="231">
        <v>3.9956243300000001E-3</v>
      </c>
    </row>
    <row r="3026" spans="1:8">
      <c r="A3026" s="227" t="s">
        <v>151</v>
      </c>
      <c r="B3026" s="227" t="s">
        <v>61</v>
      </c>
      <c r="C3026" s="227" t="s">
        <v>88</v>
      </c>
      <c r="D3026" s="229">
        <v>77</v>
      </c>
      <c r="E3026" s="231">
        <v>6.75640307E-3</v>
      </c>
      <c r="F3026" s="231">
        <v>1.0739836499999999E-3</v>
      </c>
      <c r="G3026" s="231">
        <v>9.1525351000000001E-4</v>
      </c>
      <c r="H3026" s="231">
        <v>4.7671654800000001E-3</v>
      </c>
    </row>
    <row r="3027" spans="1:8">
      <c r="A3027" s="227" t="s">
        <v>151</v>
      </c>
      <c r="B3027" s="227" t="s">
        <v>62</v>
      </c>
      <c r="C3027" s="227" t="s">
        <v>88</v>
      </c>
      <c r="D3027" s="229">
        <v>388</v>
      </c>
      <c r="E3027" s="231">
        <v>6.3956600699999998E-3</v>
      </c>
      <c r="F3027" s="231">
        <v>9.6330278999999996E-4</v>
      </c>
      <c r="G3027" s="231">
        <v>9.9474369000000003E-4</v>
      </c>
      <c r="H3027" s="231">
        <v>4.4376131100000004E-3</v>
      </c>
    </row>
    <row r="3028" spans="1:8">
      <c r="A3028" s="227" t="s">
        <v>151</v>
      </c>
      <c r="B3028" s="227" t="s">
        <v>57</v>
      </c>
      <c r="C3028" s="227" t="s">
        <v>89</v>
      </c>
      <c r="D3028" s="229">
        <v>966</v>
      </c>
      <c r="E3028" s="231">
        <v>6.86563027E-3</v>
      </c>
      <c r="F3028" s="231">
        <v>1.11716149E-3</v>
      </c>
      <c r="G3028" s="231">
        <v>9.9680789000000007E-4</v>
      </c>
      <c r="H3028" s="231">
        <v>4.7516603899999997E-3</v>
      </c>
    </row>
    <row r="3029" spans="1:8">
      <c r="A3029" s="227" t="s">
        <v>151</v>
      </c>
      <c r="B3029" s="227" t="s">
        <v>59</v>
      </c>
      <c r="C3029" s="227" t="s">
        <v>89</v>
      </c>
      <c r="D3029" s="229">
        <v>408</v>
      </c>
      <c r="E3029" s="231">
        <v>6.1108555700000004E-3</v>
      </c>
      <c r="F3029" s="231">
        <v>1.00719951E-3</v>
      </c>
      <c r="G3029" s="231">
        <v>8.8972830999999996E-4</v>
      </c>
      <c r="H3029" s="231">
        <v>4.2139272200000001E-3</v>
      </c>
    </row>
    <row r="3030" spans="1:8">
      <c r="A3030" s="227" t="s">
        <v>151</v>
      </c>
      <c r="B3030" s="227" t="s">
        <v>60</v>
      </c>
      <c r="C3030" s="227" t="s">
        <v>89</v>
      </c>
      <c r="D3030" s="229">
        <v>224</v>
      </c>
      <c r="E3030" s="231">
        <v>6.8638907299999998E-3</v>
      </c>
      <c r="F3030" s="231">
        <v>1.0415630700000001E-3</v>
      </c>
      <c r="G3030" s="231">
        <v>9.4406183999999995E-4</v>
      </c>
      <c r="H3030" s="231">
        <v>4.8782653000000002E-3</v>
      </c>
    </row>
    <row r="3031" spans="1:8">
      <c r="A3031" s="227" t="s">
        <v>151</v>
      </c>
      <c r="B3031" s="227" t="s">
        <v>61</v>
      </c>
      <c r="C3031" s="227" t="s">
        <v>89</v>
      </c>
      <c r="D3031" s="229">
        <v>79</v>
      </c>
      <c r="E3031" s="231">
        <v>7.9329287399999993E-3</v>
      </c>
      <c r="F3031" s="231">
        <v>1.28369647E-3</v>
      </c>
      <c r="G3031" s="231">
        <v>1.1458331E-3</v>
      </c>
      <c r="H3031" s="231">
        <v>5.5033987300000002E-3</v>
      </c>
    </row>
    <row r="3032" spans="1:8">
      <c r="A3032" s="227" t="s">
        <v>151</v>
      </c>
      <c r="B3032" s="227" t="s">
        <v>62</v>
      </c>
      <c r="C3032" s="227" t="s">
        <v>89</v>
      </c>
      <c r="D3032" s="229">
        <v>255</v>
      </c>
      <c r="E3032" s="231">
        <v>7.7441446199999998E-3</v>
      </c>
      <c r="F3032" s="231">
        <v>1.3079155099999999E-3</v>
      </c>
      <c r="G3032" s="231">
        <v>1.16830042E-3</v>
      </c>
      <c r="H3032" s="231">
        <v>5.2679282499999997E-3</v>
      </c>
    </row>
    <row r="3033" spans="1:8">
      <c r="A3033" s="227" t="s">
        <v>151</v>
      </c>
      <c r="B3033" s="227" t="s">
        <v>57</v>
      </c>
      <c r="C3033" s="227" t="s">
        <v>90</v>
      </c>
      <c r="D3033" s="229">
        <v>816</v>
      </c>
      <c r="E3033" s="231">
        <v>7.5715150499999998E-3</v>
      </c>
      <c r="F3033" s="231">
        <v>8.8941628000000004E-4</v>
      </c>
      <c r="G3033" s="231">
        <v>1.6718293699999999E-3</v>
      </c>
      <c r="H3033" s="231">
        <v>5.0102689099999998E-3</v>
      </c>
    </row>
    <row r="3034" spans="1:8">
      <c r="A3034" s="227" t="s">
        <v>151</v>
      </c>
      <c r="B3034" s="227" t="s">
        <v>59</v>
      </c>
      <c r="C3034" s="227" t="s">
        <v>90</v>
      </c>
      <c r="D3034" s="229">
        <v>301</v>
      </c>
      <c r="E3034" s="231">
        <v>6.3262117800000003E-3</v>
      </c>
      <c r="F3034" s="231">
        <v>7.9922610999999999E-4</v>
      </c>
      <c r="G3034" s="231">
        <v>1.4929015E-3</v>
      </c>
      <c r="H3034" s="231">
        <v>4.0340836699999999E-3</v>
      </c>
    </row>
    <row r="3035" spans="1:8">
      <c r="A3035" s="227" t="s">
        <v>151</v>
      </c>
      <c r="B3035" s="227" t="s">
        <v>60</v>
      </c>
      <c r="C3035" s="227" t="s">
        <v>90</v>
      </c>
      <c r="D3035" s="229">
        <v>195</v>
      </c>
      <c r="E3035" s="231">
        <v>7.4684826600000002E-3</v>
      </c>
      <c r="F3035" s="231">
        <v>8.4793423999999997E-4</v>
      </c>
      <c r="G3035" s="231">
        <v>1.6361583500000001E-3</v>
      </c>
      <c r="H3035" s="231">
        <v>4.9843895899999999E-3</v>
      </c>
    </row>
    <row r="3036" spans="1:8">
      <c r="A3036" s="227" t="s">
        <v>151</v>
      </c>
      <c r="B3036" s="227" t="s">
        <v>61</v>
      </c>
      <c r="C3036" s="227" t="s">
        <v>90</v>
      </c>
      <c r="D3036" s="229">
        <v>75</v>
      </c>
      <c r="E3036" s="231">
        <v>9.74521582E-3</v>
      </c>
      <c r="F3036" s="231">
        <v>1.02469109E-3</v>
      </c>
      <c r="G3036" s="231">
        <v>1.9689812500000002E-3</v>
      </c>
      <c r="H3036" s="231">
        <v>6.7515429599999998E-3</v>
      </c>
    </row>
    <row r="3037" spans="1:8">
      <c r="A3037" s="227" t="s">
        <v>151</v>
      </c>
      <c r="B3037" s="227" t="s">
        <v>62</v>
      </c>
      <c r="C3037" s="227" t="s">
        <v>90</v>
      </c>
      <c r="D3037" s="229">
        <v>245</v>
      </c>
      <c r="E3037" s="231">
        <v>8.5180458600000002E-3</v>
      </c>
      <c r="F3037" s="231">
        <v>9.9182701999999995E-4</v>
      </c>
      <c r="G3037" s="231">
        <v>1.82908138E-3</v>
      </c>
      <c r="H3037" s="231">
        <v>5.6971369599999998E-3</v>
      </c>
    </row>
    <row r="3038" spans="1:8">
      <c r="A3038" s="227" t="s">
        <v>151</v>
      </c>
      <c r="B3038" s="227" t="s">
        <v>57</v>
      </c>
      <c r="C3038" s="227" t="s">
        <v>91</v>
      </c>
      <c r="D3038" s="229">
        <v>1533</v>
      </c>
      <c r="E3038" s="231">
        <v>5.3076677899999997E-3</v>
      </c>
      <c r="F3038" s="231">
        <v>1.04153807E-3</v>
      </c>
      <c r="G3038" s="231">
        <v>5.4418508999999995E-4</v>
      </c>
      <c r="H3038" s="231">
        <v>3.7219441399999999E-3</v>
      </c>
    </row>
    <row r="3039" spans="1:8">
      <c r="A3039" s="227" t="s">
        <v>151</v>
      </c>
      <c r="B3039" s="227" t="s">
        <v>59</v>
      </c>
      <c r="C3039" s="227" t="s">
        <v>91</v>
      </c>
      <c r="D3039" s="229">
        <v>769</v>
      </c>
      <c r="E3039" s="231">
        <v>4.9848285499999997E-3</v>
      </c>
      <c r="F3039" s="231">
        <v>9.5146689999999997E-4</v>
      </c>
      <c r="G3039" s="231">
        <v>4.9968669999999997E-4</v>
      </c>
      <c r="H3039" s="231">
        <v>3.5336744400000001E-3</v>
      </c>
    </row>
    <row r="3040" spans="1:8">
      <c r="A3040" s="227" t="s">
        <v>151</v>
      </c>
      <c r="B3040" s="227" t="s">
        <v>60</v>
      </c>
      <c r="C3040" s="227" t="s">
        <v>91</v>
      </c>
      <c r="D3040" s="229">
        <v>282</v>
      </c>
      <c r="E3040" s="231">
        <v>5.2634946299999997E-3</v>
      </c>
      <c r="F3040" s="231">
        <v>1.16541054E-3</v>
      </c>
      <c r="G3040" s="231">
        <v>5.1603108999999999E-4</v>
      </c>
      <c r="H3040" s="231">
        <v>3.58205257E-3</v>
      </c>
    </row>
    <row r="3041" spans="1:8">
      <c r="A3041" s="227" t="s">
        <v>151</v>
      </c>
      <c r="B3041" s="227" t="s">
        <v>61</v>
      </c>
      <c r="C3041" s="227" t="s">
        <v>91</v>
      </c>
      <c r="D3041" s="229">
        <v>101</v>
      </c>
      <c r="E3041" s="231">
        <v>6.4694487599999996E-3</v>
      </c>
      <c r="F3041" s="231">
        <v>1.2973273999999999E-3</v>
      </c>
      <c r="G3041" s="231">
        <v>5.8867322000000005E-4</v>
      </c>
      <c r="H3041" s="231">
        <v>4.5834476899999999E-3</v>
      </c>
    </row>
    <row r="3042" spans="1:8">
      <c r="A3042" s="227" t="s">
        <v>151</v>
      </c>
      <c r="B3042" s="227" t="s">
        <v>62</v>
      </c>
      <c r="C3042" s="227" t="s">
        <v>91</v>
      </c>
      <c r="D3042" s="229">
        <v>381</v>
      </c>
      <c r="E3042" s="231">
        <v>5.6839941299999999E-3</v>
      </c>
      <c r="F3042" s="231">
        <v>1.0638424499999999E-3</v>
      </c>
      <c r="G3042" s="231">
        <v>6.4304437999999995E-4</v>
      </c>
      <c r="H3042" s="231">
        <v>3.9771067699999997E-3</v>
      </c>
    </row>
    <row r="3043" spans="1:8">
      <c r="A3043" s="227" t="s">
        <v>151</v>
      </c>
      <c r="B3043" s="227" t="s">
        <v>57</v>
      </c>
      <c r="C3043" s="227" t="s">
        <v>92</v>
      </c>
      <c r="D3043" s="229">
        <v>1008</v>
      </c>
      <c r="E3043" s="231">
        <v>7.4365031000000002E-3</v>
      </c>
      <c r="F3043" s="231">
        <v>9.0453430999999998E-4</v>
      </c>
      <c r="G3043" s="231">
        <v>1.5137003399999999E-3</v>
      </c>
      <c r="H3043" s="231">
        <v>5.0182679700000003E-3</v>
      </c>
    </row>
    <row r="3044" spans="1:8">
      <c r="A3044" s="227" t="s">
        <v>151</v>
      </c>
      <c r="B3044" s="227" t="s">
        <v>59</v>
      </c>
      <c r="C3044" s="227" t="s">
        <v>92</v>
      </c>
      <c r="D3044" s="229">
        <v>423</v>
      </c>
      <c r="E3044" s="231">
        <v>6.6239818900000001E-3</v>
      </c>
      <c r="F3044" s="231">
        <v>7.9516326000000003E-4</v>
      </c>
      <c r="G3044" s="231">
        <v>1.4191235200000001E-3</v>
      </c>
      <c r="H3044" s="231">
        <v>4.4096946499999996E-3</v>
      </c>
    </row>
    <row r="3045" spans="1:8">
      <c r="A3045" s="227" t="s">
        <v>151</v>
      </c>
      <c r="B3045" s="227" t="s">
        <v>60</v>
      </c>
      <c r="C3045" s="227" t="s">
        <v>92</v>
      </c>
      <c r="D3045" s="229">
        <v>230</v>
      </c>
      <c r="E3045" s="231">
        <v>7.18739914E-3</v>
      </c>
      <c r="F3045" s="231">
        <v>8.8274939000000001E-4</v>
      </c>
      <c r="G3045" s="231">
        <v>1.3734397699999999E-3</v>
      </c>
      <c r="H3045" s="231">
        <v>4.9312094900000004E-3</v>
      </c>
    </row>
    <row r="3046" spans="1:8">
      <c r="A3046" s="227" t="s">
        <v>151</v>
      </c>
      <c r="B3046" s="227" t="s">
        <v>61</v>
      </c>
      <c r="C3046" s="227" t="s">
        <v>92</v>
      </c>
      <c r="D3046" s="229">
        <v>122</v>
      </c>
      <c r="E3046" s="231">
        <v>8.6118698199999996E-3</v>
      </c>
      <c r="F3046" s="231">
        <v>1.1230643999999999E-3</v>
      </c>
      <c r="G3046" s="231">
        <v>1.5950399799999999E-3</v>
      </c>
      <c r="H3046" s="231">
        <v>5.8937649399999998E-3</v>
      </c>
    </row>
    <row r="3047" spans="1:8">
      <c r="A3047" s="227" t="s">
        <v>151</v>
      </c>
      <c r="B3047" s="227" t="s">
        <v>62</v>
      </c>
      <c r="C3047" s="227" t="s">
        <v>92</v>
      </c>
      <c r="D3047" s="229">
        <v>233</v>
      </c>
      <c r="E3047" s="231">
        <v>8.5420638199999992E-3</v>
      </c>
      <c r="F3047" s="231">
        <v>1.01017302E-3</v>
      </c>
      <c r="G3047" s="231">
        <v>1.7812646500000001E-3</v>
      </c>
      <c r="H3047" s="231">
        <v>5.7506256499999997E-3</v>
      </c>
    </row>
    <row r="3048" spans="1:8">
      <c r="A3048" s="227" t="s">
        <v>151</v>
      </c>
      <c r="B3048" s="227" t="s">
        <v>57</v>
      </c>
      <c r="C3048" s="227" t="s">
        <v>93</v>
      </c>
      <c r="D3048" s="229">
        <v>790</v>
      </c>
      <c r="E3048" s="231">
        <v>8.4000818099999996E-3</v>
      </c>
      <c r="F3048" s="231">
        <v>1.11393846E-3</v>
      </c>
      <c r="G3048" s="231">
        <v>1.7439636500000001E-3</v>
      </c>
      <c r="H3048" s="231">
        <v>5.5421792200000004E-3</v>
      </c>
    </row>
    <row r="3049" spans="1:8">
      <c r="A3049" s="227" t="s">
        <v>151</v>
      </c>
      <c r="B3049" s="227" t="s">
        <v>59</v>
      </c>
      <c r="C3049" s="227" t="s">
        <v>93</v>
      </c>
      <c r="D3049" s="229">
        <v>292</v>
      </c>
      <c r="E3049" s="231">
        <v>7.24481521E-3</v>
      </c>
      <c r="F3049" s="231">
        <v>1.08312698E-3</v>
      </c>
      <c r="G3049" s="231">
        <v>1.4833441599999999E-3</v>
      </c>
      <c r="H3049" s="231">
        <v>4.67834358E-3</v>
      </c>
    </row>
    <row r="3050" spans="1:8">
      <c r="A3050" s="227" t="s">
        <v>151</v>
      </c>
      <c r="B3050" s="227" t="s">
        <v>60</v>
      </c>
      <c r="C3050" s="227" t="s">
        <v>93</v>
      </c>
      <c r="D3050" s="229">
        <v>211</v>
      </c>
      <c r="E3050" s="231">
        <v>8.4066172800000005E-3</v>
      </c>
      <c r="F3050" s="231">
        <v>1.1298707399999999E-3</v>
      </c>
      <c r="G3050" s="231">
        <v>1.8163614300000001E-3</v>
      </c>
      <c r="H3050" s="231">
        <v>5.4603846199999997E-3</v>
      </c>
    </row>
    <row r="3051" spans="1:8">
      <c r="A3051" s="227" t="s">
        <v>151</v>
      </c>
      <c r="B3051" s="227" t="s">
        <v>61</v>
      </c>
      <c r="C3051" s="227" t="s">
        <v>93</v>
      </c>
      <c r="D3051" s="229">
        <v>73</v>
      </c>
      <c r="E3051" s="231">
        <v>1.093591426E-2</v>
      </c>
      <c r="F3051" s="231">
        <v>1.30010124E-3</v>
      </c>
      <c r="G3051" s="231">
        <v>1.9336629100000001E-3</v>
      </c>
      <c r="H3051" s="231">
        <v>7.70214968E-3</v>
      </c>
    </row>
    <row r="3052" spans="1:8">
      <c r="A3052" s="227" t="s">
        <v>151</v>
      </c>
      <c r="B3052" s="227" t="s">
        <v>62</v>
      </c>
      <c r="C3052" s="227" t="s">
        <v>93</v>
      </c>
      <c r="D3052" s="229">
        <v>214</v>
      </c>
      <c r="E3052" s="231">
        <v>9.1049560800000005E-3</v>
      </c>
      <c r="F3052" s="231">
        <v>1.07676725E-3</v>
      </c>
      <c r="G3052" s="231">
        <v>1.9634819199999998E-3</v>
      </c>
      <c r="H3052" s="231">
        <v>6.0647064099999997E-3</v>
      </c>
    </row>
    <row r="3053" spans="1:8">
      <c r="A3053" s="227" t="s">
        <v>151</v>
      </c>
      <c r="B3053" s="227" t="s">
        <v>57</v>
      </c>
      <c r="C3053" s="227" t="s">
        <v>94</v>
      </c>
      <c r="D3053" s="229">
        <v>821</v>
      </c>
      <c r="E3053" s="231">
        <v>6.9657878700000002E-3</v>
      </c>
      <c r="F3053" s="231">
        <v>1.0684658399999999E-3</v>
      </c>
      <c r="G3053" s="231">
        <v>1.2189006E-3</v>
      </c>
      <c r="H3053" s="231">
        <v>4.6784209499999996E-3</v>
      </c>
    </row>
    <row r="3054" spans="1:8">
      <c r="A3054" s="227" t="s">
        <v>151</v>
      </c>
      <c r="B3054" s="227" t="s">
        <v>59</v>
      </c>
      <c r="C3054" s="227" t="s">
        <v>94</v>
      </c>
      <c r="D3054" s="229">
        <v>357</v>
      </c>
      <c r="E3054" s="231">
        <v>6.1576665299999996E-3</v>
      </c>
      <c r="F3054" s="231">
        <v>9.7186535000000004E-4</v>
      </c>
      <c r="G3054" s="231">
        <v>1.08001971E-3</v>
      </c>
      <c r="H3054" s="231">
        <v>4.1057809600000003E-3</v>
      </c>
    </row>
    <row r="3055" spans="1:8">
      <c r="A3055" s="227" t="s">
        <v>151</v>
      </c>
      <c r="B3055" s="227" t="s">
        <v>60</v>
      </c>
      <c r="C3055" s="227" t="s">
        <v>94</v>
      </c>
      <c r="D3055" s="229">
        <v>175</v>
      </c>
      <c r="E3055" s="231">
        <v>6.7134918300000004E-3</v>
      </c>
      <c r="F3055" s="231">
        <v>1.10972197E-3</v>
      </c>
      <c r="G3055" s="231">
        <v>1.1210315099999999E-3</v>
      </c>
      <c r="H3055" s="231">
        <v>4.4827378599999997E-3</v>
      </c>
    </row>
    <row r="3056" spans="1:8">
      <c r="A3056" s="227" t="s">
        <v>151</v>
      </c>
      <c r="B3056" s="227" t="s">
        <v>61</v>
      </c>
      <c r="C3056" s="227" t="s">
        <v>94</v>
      </c>
      <c r="D3056" s="229">
        <v>90</v>
      </c>
      <c r="E3056" s="231">
        <v>8.2258227799999993E-3</v>
      </c>
      <c r="F3056" s="231">
        <v>1.2492281500000001E-3</v>
      </c>
      <c r="G3056" s="231">
        <v>1.50565817E-3</v>
      </c>
      <c r="H3056" s="231">
        <v>5.4709359900000001E-3</v>
      </c>
    </row>
    <row r="3057" spans="1:8">
      <c r="A3057" s="227" t="s">
        <v>151</v>
      </c>
      <c r="B3057" s="227" t="s">
        <v>62</v>
      </c>
      <c r="C3057" s="227" t="s">
        <v>94</v>
      </c>
      <c r="D3057" s="229">
        <v>199</v>
      </c>
      <c r="E3057" s="231">
        <v>8.0675365100000007E-3</v>
      </c>
      <c r="F3057" s="231">
        <v>1.12373187E-3</v>
      </c>
      <c r="G3057" s="231">
        <v>1.4244251400000001E-3</v>
      </c>
      <c r="H3057" s="231">
        <v>5.5193790600000002E-3</v>
      </c>
    </row>
    <row r="3058" spans="1:8">
      <c r="A3058" s="227" t="s">
        <v>151</v>
      </c>
      <c r="B3058" s="227" t="s">
        <v>57</v>
      </c>
      <c r="C3058" s="227" t="s">
        <v>95</v>
      </c>
      <c r="D3058" s="229">
        <v>393</v>
      </c>
      <c r="E3058" s="231">
        <v>8.2342024599999994E-3</v>
      </c>
      <c r="F3058" s="231">
        <v>6.8849519000000001E-4</v>
      </c>
      <c r="G3058" s="231">
        <v>1.63415299E-3</v>
      </c>
      <c r="H3058" s="231">
        <v>5.9115538100000002E-3</v>
      </c>
    </row>
    <row r="3059" spans="1:8">
      <c r="A3059" s="227" t="s">
        <v>151</v>
      </c>
      <c r="B3059" s="227" t="s">
        <v>59</v>
      </c>
      <c r="C3059" s="227" t="s">
        <v>95</v>
      </c>
      <c r="D3059" s="229">
        <v>134</v>
      </c>
      <c r="E3059" s="231">
        <v>7.1490634599999997E-3</v>
      </c>
      <c r="F3059" s="231">
        <v>6.1549866999999995E-4</v>
      </c>
      <c r="G3059" s="231">
        <v>1.39571214E-3</v>
      </c>
      <c r="H3059" s="231">
        <v>5.1378521700000002E-3</v>
      </c>
    </row>
    <row r="3060" spans="1:8">
      <c r="A3060" s="227" t="s">
        <v>151</v>
      </c>
      <c r="B3060" s="227" t="s">
        <v>60</v>
      </c>
      <c r="C3060" s="227" t="s">
        <v>95</v>
      </c>
      <c r="D3060" s="229">
        <v>87</v>
      </c>
      <c r="E3060" s="231">
        <v>8.8221049200000005E-3</v>
      </c>
      <c r="F3060" s="231">
        <v>7.1120663000000001E-4</v>
      </c>
      <c r="G3060" s="231">
        <v>1.7040493499999999E-3</v>
      </c>
      <c r="H3060" s="231">
        <v>6.4068484199999998E-3</v>
      </c>
    </row>
    <row r="3061" spans="1:8">
      <c r="A3061" s="227" t="s">
        <v>151</v>
      </c>
      <c r="B3061" s="227" t="s">
        <v>61</v>
      </c>
      <c r="C3061" s="227" t="s">
        <v>95</v>
      </c>
      <c r="D3061" s="229">
        <v>48</v>
      </c>
      <c r="E3061" s="231">
        <v>9.4765140099999992E-3</v>
      </c>
      <c r="F3061" s="231">
        <v>8.8951552999999995E-4</v>
      </c>
      <c r="G3061" s="231">
        <v>1.3999804900000001E-3</v>
      </c>
      <c r="H3061" s="231">
        <v>7.1870174800000002E-3</v>
      </c>
    </row>
    <row r="3062" spans="1:8">
      <c r="A3062" s="227" t="s">
        <v>151</v>
      </c>
      <c r="B3062" s="227" t="s">
        <v>62</v>
      </c>
      <c r="C3062" s="227" t="s">
        <v>95</v>
      </c>
      <c r="D3062" s="229">
        <v>124</v>
      </c>
      <c r="E3062" s="231">
        <v>8.5134779300000008E-3</v>
      </c>
      <c r="F3062" s="231">
        <v>6.7362955E-4</v>
      </c>
      <c r="G3062" s="231">
        <v>1.9334301700000001E-3</v>
      </c>
      <c r="H3062" s="231">
        <v>5.9064177700000001E-3</v>
      </c>
    </row>
    <row r="3063" spans="1:8">
      <c r="A3063" s="227" t="s">
        <v>151</v>
      </c>
      <c r="B3063" s="227" t="s">
        <v>57</v>
      </c>
      <c r="C3063" s="227" t="s">
        <v>96</v>
      </c>
      <c r="D3063" s="229">
        <v>1271</v>
      </c>
      <c r="E3063" s="231">
        <v>6.7645588700000004E-3</v>
      </c>
      <c r="F3063" s="231">
        <v>9.7317813000000002E-4</v>
      </c>
      <c r="G3063" s="231">
        <v>1.30651328E-3</v>
      </c>
      <c r="H3063" s="231">
        <v>4.4848669500000002E-3</v>
      </c>
    </row>
    <row r="3064" spans="1:8">
      <c r="A3064" s="227" t="s">
        <v>151</v>
      </c>
      <c r="B3064" s="227" t="s">
        <v>59</v>
      </c>
      <c r="C3064" s="227" t="s">
        <v>96</v>
      </c>
      <c r="D3064" s="229">
        <v>553</v>
      </c>
      <c r="E3064" s="231">
        <v>5.9566712799999999E-3</v>
      </c>
      <c r="F3064" s="231">
        <v>8.6313685999999995E-4</v>
      </c>
      <c r="G3064" s="231">
        <v>1.20077329E-3</v>
      </c>
      <c r="H3064" s="231">
        <v>3.89276063E-3</v>
      </c>
    </row>
    <row r="3065" spans="1:8">
      <c r="A3065" s="227" t="s">
        <v>151</v>
      </c>
      <c r="B3065" s="227" t="s">
        <v>60</v>
      </c>
      <c r="C3065" s="227" t="s">
        <v>96</v>
      </c>
      <c r="D3065" s="229">
        <v>383</v>
      </c>
      <c r="E3065" s="231">
        <v>6.8743953499999996E-3</v>
      </c>
      <c r="F3065" s="231">
        <v>9.1507686000000005E-4</v>
      </c>
      <c r="G3065" s="231">
        <v>1.12461898E-3</v>
      </c>
      <c r="H3065" s="231">
        <v>4.8346990100000004E-3</v>
      </c>
    </row>
    <row r="3066" spans="1:8">
      <c r="A3066" s="227" t="s">
        <v>151</v>
      </c>
      <c r="B3066" s="227" t="s">
        <v>61</v>
      </c>
      <c r="C3066" s="227" t="s">
        <v>96</v>
      </c>
      <c r="D3066" s="229">
        <v>75</v>
      </c>
      <c r="E3066" s="231">
        <v>8.7581788000000004E-3</v>
      </c>
      <c r="F3066" s="231">
        <v>1.2137343299999999E-3</v>
      </c>
      <c r="G3066" s="231">
        <v>1.91774667E-3</v>
      </c>
      <c r="H3066" s="231">
        <v>5.6266972899999997E-3</v>
      </c>
    </row>
    <row r="3067" spans="1:8">
      <c r="A3067" s="227" t="s">
        <v>151</v>
      </c>
      <c r="B3067" s="227" t="s">
        <v>62</v>
      </c>
      <c r="C3067" s="227" t="s">
        <v>96</v>
      </c>
      <c r="D3067" s="229">
        <v>260</v>
      </c>
      <c r="E3067" s="231">
        <v>7.74599335E-3</v>
      </c>
      <c r="F3067" s="231">
        <v>1.2234239E-3</v>
      </c>
      <c r="G3067" s="231">
        <v>1.62304106E-3</v>
      </c>
      <c r="H3067" s="231">
        <v>4.8995278899999998E-3</v>
      </c>
    </row>
    <row r="3068" spans="1:8">
      <c r="A3068" s="227" t="s">
        <v>151</v>
      </c>
      <c r="B3068" s="227" t="s">
        <v>57</v>
      </c>
      <c r="C3068" s="227" t="s">
        <v>97</v>
      </c>
      <c r="D3068" s="229">
        <v>680</v>
      </c>
      <c r="E3068" s="231">
        <v>7.6661898500000004E-3</v>
      </c>
      <c r="F3068" s="231">
        <v>9.7586440999999999E-4</v>
      </c>
      <c r="G3068" s="231">
        <v>1.50010187E-3</v>
      </c>
      <c r="H3068" s="231">
        <v>5.1902230699999996E-3</v>
      </c>
    </row>
    <row r="3069" spans="1:8">
      <c r="A3069" s="227" t="s">
        <v>151</v>
      </c>
      <c r="B3069" s="227" t="s">
        <v>59</v>
      </c>
      <c r="C3069" s="227" t="s">
        <v>97</v>
      </c>
      <c r="D3069" s="229">
        <v>256</v>
      </c>
      <c r="E3069" s="231">
        <v>7.2288680300000002E-3</v>
      </c>
      <c r="F3069" s="231">
        <v>8.8460261999999997E-4</v>
      </c>
      <c r="G3069" s="231">
        <v>1.3387493899999999E-3</v>
      </c>
      <c r="H3069" s="231">
        <v>5.0055155299999999E-3</v>
      </c>
    </row>
    <row r="3070" spans="1:8">
      <c r="A3070" s="227" t="s">
        <v>151</v>
      </c>
      <c r="B3070" s="227" t="s">
        <v>60</v>
      </c>
      <c r="C3070" s="227" t="s">
        <v>97</v>
      </c>
      <c r="D3070" s="229">
        <v>170</v>
      </c>
      <c r="E3070" s="231">
        <v>7.5291391899999999E-3</v>
      </c>
      <c r="F3070" s="231">
        <v>1.1318761E-3</v>
      </c>
      <c r="G3070" s="231">
        <v>1.2883303699999999E-3</v>
      </c>
      <c r="H3070" s="231">
        <v>5.10893222E-3</v>
      </c>
    </row>
    <row r="3071" spans="1:8">
      <c r="A3071" s="227" t="s">
        <v>151</v>
      </c>
      <c r="B3071" s="227" t="s">
        <v>61</v>
      </c>
      <c r="C3071" s="227" t="s">
        <v>97</v>
      </c>
      <c r="D3071" s="229">
        <v>80</v>
      </c>
      <c r="E3071" s="231">
        <v>8.5898434999999995E-3</v>
      </c>
      <c r="F3071" s="231">
        <v>1.1436629400000001E-3</v>
      </c>
      <c r="G3071" s="231">
        <v>1.8794846799999999E-3</v>
      </c>
      <c r="H3071" s="231">
        <v>5.5666953600000003E-3</v>
      </c>
    </row>
    <row r="3072" spans="1:8">
      <c r="A3072" s="227" t="s">
        <v>151</v>
      </c>
      <c r="B3072" s="227" t="s">
        <v>62</v>
      </c>
      <c r="C3072" s="227" t="s">
        <v>97</v>
      </c>
      <c r="D3072" s="229">
        <v>174</v>
      </c>
      <c r="E3072" s="231">
        <v>8.0188375800000003E-3</v>
      </c>
      <c r="F3072" s="231">
        <v>8.8056064999999996E-4</v>
      </c>
      <c r="G3072" s="231">
        <v>1.76996834E-3</v>
      </c>
      <c r="H3072" s="231">
        <v>5.3683080800000001E-3</v>
      </c>
    </row>
    <row r="3073" spans="1:8">
      <c r="A3073" s="227" t="s">
        <v>151</v>
      </c>
      <c r="B3073" s="227" t="s">
        <v>57</v>
      </c>
      <c r="C3073" s="227" t="s">
        <v>98</v>
      </c>
      <c r="D3073" s="229">
        <v>511</v>
      </c>
      <c r="E3073" s="231">
        <v>7.2713494999999996E-3</v>
      </c>
      <c r="F3073" s="231">
        <v>3.2642941999999999E-4</v>
      </c>
      <c r="G3073" s="231">
        <v>1.5593288000000001E-3</v>
      </c>
      <c r="H3073" s="231">
        <v>5.3744018000000003E-3</v>
      </c>
    </row>
    <row r="3074" spans="1:8">
      <c r="A3074" s="227" t="s">
        <v>151</v>
      </c>
      <c r="B3074" s="227" t="s">
        <v>59</v>
      </c>
      <c r="C3074" s="227" t="s">
        <v>98</v>
      </c>
      <c r="D3074" s="229">
        <v>207</v>
      </c>
      <c r="E3074" s="231">
        <v>6.3942004200000001E-3</v>
      </c>
      <c r="F3074" s="231">
        <v>2.9729133000000002E-4</v>
      </c>
      <c r="G3074" s="231">
        <v>1.38139628E-3</v>
      </c>
      <c r="H3074" s="231">
        <v>4.70405011E-3</v>
      </c>
    </row>
    <row r="3075" spans="1:8">
      <c r="A3075" s="227" t="s">
        <v>151</v>
      </c>
      <c r="B3075" s="227" t="s">
        <v>60</v>
      </c>
      <c r="C3075" s="227" t="s">
        <v>98</v>
      </c>
      <c r="D3075" s="229">
        <v>146</v>
      </c>
      <c r="E3075" s="231">
        <v>7.78515005E-3</v>
      </c>
      <c r="F3075" s="231">
        <v>3.8146856000000003E-4</v>
      </c>
      <c r="G3075" s="231">
        <v>1.6367006899999999E-3</v>
      </c>
      <c r="H3075" s="231">
        <v>5.7557233700000002E-3</v>
      </c>
    </row>
    <row r="3076" spans="1:8">
      <c r="A3076" s="227" t="s">
        <v>151</v>
      </c>
      <c r="B3076" s="227" t="s">
        <v>61</v>
      </c>
      <c r="C3076" s="227" t="s">
        <v>98</v>
      </c>
      <c r="D3076" s="229">
        <v>23</v>
      </c>
      <c r="E3076" s="231">
        <v>8.9226044000000008E-3</v>
      </c>
      <c r="F3076" s="231">
        <v>5.5706497000000005E-4</v>
      </c>
      <c r="G3076" s="231">
        <v>2.0647139399999999E-3</v>
      </c>
      <c r="H3076" s="231">
        <v>6.2897541600000001E-3</v>
      </c>
    </row>
    <row r="3077" spans="1:8">
      <c r="A3077" s="227" t="s">
        <v>151</v>
      </c>
      <c r="B3077" s="227" t="s">
        <v>62</v>
      </c>
      <c r="C3077" s="227" t="s">
        <v>98</v>
      </c>
      <c r="D3077" s="229">
        <v>135</v>
      </c>
      <c r="E3077" s="231">
        <v>7.7793207399999998E-3</v>
      </c>
      <c r="F3077" s="231">
        <v>2.7229057000000001E-4</v>
      </c>
      <c r="G3077" s="231">
        <v>1.66237972E-3</v>
      </c>
      <c r="H3077" s="231">
        <v>5.8339332300000003E-3</v>
      </c>
    </row>
    <row r="3078" spans="1:8">
      <c r="A3078" s="227" t="s">
        <v>151</v>
      </c>
      <c r="B3078" s="227" t="s">
        <v>57</v>
      </c>
      <c r="C3078" s="227" t="s">
        <v>99</v>
      </c>
      <c r="D3078" s="229">
        <v>1756</v>
      </c>
      <c r="E3078" s="231">
        <v>5.9093291399999999E-3</v>
      </c>
      <c r="F3078" s="231">
        <v>8.9391901000000003E-4</v>
      </c>
      <c r="G3078" s="231">
        <v>8.5443797000000002E-4</v>
      </c>
      <c r="H3078" s="231">
        <v>4.1609716700000002E-3</v>
      </c>
    </row>
    <row r="3079" spans="1:8">
      <c r="A3079" s="227" t="s">
        <v>151</v>
      </c>
      <c r="B3079" s="227" t="s">
        <v>59</v>
      </c>
      <c r="C3079" s="227" t="s">
        <v>99</v>
      </c>
      <c r="D3079" s="229">
        <v>595</v>
      </c>
      <c r="E3079" s="231">
        <v>5.3655654300000001E-3</v>
      </c>
      <c r="F3079" s="231">
        <v>8.0629449000000004E-4</v>
      </c>
      <c r="G3079" s="231">
        <v>7.3412672999999999E-4</v>
      </c>
      <c r="H3079" s="231">
        <v>3.8251437099999998E-3</v>
      </c>
    </row>
    <row r="3080" spans="1:8">
      <c r="A3080" s="227" t="s">
        <v>151</v>
      </c>
      <c r="B3080" s="227" t="s">
        <v>60</v>
      </c>
      <c r="C3080" s="227" t="s">
        <v>99</v>
      </c>
      <c r="D3080" s="229">
        <v>326</v>
      </c>
      <c r="E3080" s="231">
        <v>5.9178664299999999E-3</v>
      </c>
      <c r="F3080" s="231">
        <v>9.5667153999999999E-4</v>
      </c>
      <c r="G3080" s="231">
        <v>7.8952202E-4</v>
      </c>
      <c r="H3080" s="231">
        <v>4.1716723899999997E-3</v>
      </c>
    </row>
    <row r="3081" spans="1:8">
      <c r="A3081" s="227" t="s">
        <v>151</v>
      </c>
      <c r="B3081" s="227" t="s">
        <v>61</v>
      </c>
      <c r="C3081" s="227" t="s">
        <v>99</v>
      </c>
      <c r="D3081" s="229">
        <v>122</v>
      </c>
      <c r="E3081" s="231">
        <v>7.4512368799999999E-3</v>
      </c>
      <c r="F3081" s="231">
        <v>1.0867294200000001E-3</v>
      </c>
      <c r="G3081" s="231">
        <v>8.6473490000000001E-4</v>
      </c>
      <c r="H3081" s="231">
        <v>5.4997720799999997E-3</v>
      </c>
    </row>
    <row r="3082" spans="1:8">
      <c r="A3082" s="227" t="s">
        <v>151</v>
      </c>
      <c r="B3082" s="227" t="s">
        <v>62</v>
      </c>
      <c r="C3082" s="227" t="s">
        <v>99</v>
      </c>
      <c r="D3082" s="229">
        <v>713</v>
      </c>
      <c r="E3082" s="231">
        <v>6.0953649199999996E-3</v>
      </c>
      <c r="F3082" s="231">
        <v>9.0535856000000003E-4</v>
      </c>
      <c r="G3082" s="231">
        <v>9.8275714999999995E-4</v>
      </c>
      <c r="H3082" s="231">
        <v>4.2072487399999999E-3</v>
      </c>
    </row>
    <row r="3083" spans="1:8">
      <c r="A3083" s="227" t="s">
        <v>151</v>
      </c>
      <c r="B3083" s="227" t="s">
        <v>57</v>
      </c>
      <c r="C3083" s="227" t="s">
        <v>100</v>
      </c>
      <c r="D3083" s="229">
        <v>1236</v>
      </c>
      <c r="E3083" s="231">
        <v>7.9058601999999999E-3</v>
      </c>
      <c r="F3083" s="231">
        <v>1.2578094399999999E-3</v>
      </c>
      <c r="G3083" s="231">
        <v>1.1919889299999999E-3</v>
      </c>
      <c r="H3083" s="231">
        <v>5.4445809199999999E-3</v>
      </c>
    </row>
    <row r="3084" spans="1:8">
      <c r="A3084" s="227" t="s">
        <v>151</v>
      </c>
      <c r="B3084" s="227" t="s">
        <v>59</v>
      </c>
      <c r="C3084" s="227" t="s">
        <v>100</v>
      </c>
      <c r="D3084" s="229">
        <v>504</v>
      </c>
      <c r="E3084" s="231">
        <v>7.0625043300000002E-3</v>
      </c>
      <c r="F3084" s="231">
        <v>1.12925277E-3</v>
      </c>
      <c r="G3084" s="231">
        <v>1.03463931E-3</v>
      </c>
      <c r="H3084" s="231">
        <v>4.8874970000000002E-3</v>
      </c>
    </row>
    <row r="3085" spans="1:8">
      <c r="A3085" s="227" t="s">
        <v>151</v>
      </c>
      <c r="B3085" s="227" t="s">
        <v>60</v>
      </c>
      <c r="C3085" s="227" t="s">
        <v>100</v>
      </c>
      <c r="D3085" s="229">
        <v>339</v>
      </c>
      <c r="E3085" s="231">
        <v>8.4714708499999992E-3</v>
      </c>
      <c r="F3085" s="231">
        <v>1.2153116700000001E-3</v>
      </c>
      <c r="G3085" s="231">
        <v>1.2749915799999999E-3</v>
      </c>
      <c r="H3085" s="231">
        <v>5.9689785100000003E-3</v>
      </c>
    </row>
    <row r="3086" spans="1:8">
      <c r="A3086" s="227" t="s">
        <v>151</v>
      </c>
      <c r="B3086" s="227" t="s">
        <v>61</v>
      </c>
      <c r="C3086" s="227" t="s">
        <v>100</v>
      </c>
      <c r="D3086" s="229">
        <v>73</v>
      </c>
      <c r="E3086" s="231">
        <v>7.8354893199999998E-3</v>
      </c>
      <c r="F3086" s="231">
        <v>1.43946576E-3</v>
      </c>
      <c r="G3086" s="231">
        <v>1.4301113899999999E-3</v>
      </c>
      <c r="H3086" s="231">
        <v>4.9541791299999999E-3</v>
      </c>
    </row>
    <row r="3087" spans="1:8">
      <c r="A3087" s="227" t="s">
        <v>151</v>
      </c>
      <c r="B3087" s="227" t="s">
        <v>62</v>
      </c>
      <c r="C3087" s="227" t="s">
        <v>100</v>
      </c>
      <c r="D3087" s="229">
        <v>320</v>
      </c>
      <c r="E3087" s="231">
        <v>8.6510052699999996E-3</v>
      </c>
      <c r="F3087" s="231">
        <v>1.46386694E-3</v>
      </c>
      <c r="G3087" s="231">
        <v>1.2975619700000001E-3</v>
      </c>
      <c r="H3087" s="231">
        <v>5.8783272999999997E-3</v>
      </c>
    </row>
    <row r="3088" spans="1:8">
      <c r="A3088" s="227" t="s">
        <v>151</v>
      </c>
      <c r="B3088" s="227" t="s">
        <v>57</v>
      </c>
      <c r="C3088" s="227" t="s">
        <v>101</v>
      </c>
      <c r="D3088" s="229">
        <v>725</v>
      </c>
      <c r="E3088" s="231">
        <v>7.8021708899999997E-3</v>
      </c>
      <c r="F3088" s="231">
        <v>7.4742951999999996E-4</v>
      </c>
      <c r="G3088" s="231">
        <v>2.1061300400000002E-3</v>
      </c>
      <c r="H3088" s="231">
        <v>4.94861087E-3</v>
      </c>
    </row>
    <row r="3089" spans="1:8">
      <c r="A3089" s="227" t="s">
        <v>151</v>
      </c>
      <c r="B3089" s="227" t="s">
        <v>59</v>
      </c>
      <c r="C3089" s="227" t="s">
        <v>101</v>
      </c>
      <c r="D3089" s="229">
        <v>297</v>
      </c>
      <c r="E3089" s="231">
        <v>6.7552451200000004E-3</v>
      </c>
      <c r="F3089" s="231">
        <v>6.611249E-4</v>
      </c>
      <c r="G3089" s="231">
        <v>1.8799879099999999E-3</v>
      </c>
      <c r="H3089" s="231">
        <v>4.2141318299999996E-3</v>
      </c>
    </row>
    <row r="3090" spans="1:8">
      <c r="A3090" s="227" t="s">
        <v>151</v>
      </c>
      <c r="B3090" s="227" t="s">
        <v>60</v>
      </c>
      <c r="C3090" s="227" t="s">
        <v>101</v>
      </c>
      <c r="D3090" s="229">
        <v>179</v>
      </c>
      <c r="E3090" s="231">
        <v>7.6273792200000001E-3</v>
      </c>
      <c r="F3090" s="231">
        <v>6.9166384000000003E-4</v>
      </c>
      <c r="G3090" s="231">
        <v>1.9075235700000001E-3</v>
      </c>
      <c r="H3090" s="231">
        <v>5.0281913399999999E-3</v>
      </c>
    </row>
    <row r="3091" spans="1:8">
      <c r="A3091" s="227" t="s">
        <v>151</v>
      </c>
      <c r="B3091" s="227" t="s">
        <v>61</v>
      </c>
      <c r="C3091" s="227" t="s">
        <v>101</v>
      </c>
      <c r="D3091" s="229">
        <v>62</v>
      </c>
      <c r="E3091" s="231">
        <v>1.1001530529999999E-2</v>
      </c>
      <c r="F3091" s="231">
        <v>9.5224736999999996E-4</v>
      </c>
      <c r="G3091" s="231">
        <v>2.6504627500000002E-3</v>
      </c>
      <c r="H3091" s="231">
        <v>7.3988199299999998E-3</v>
      </c>
    </row>
    <row r="3092" spans="1:8">
      <c r="A3092" s="227" t="s">
        <v>151</v>
      </c>
      <c r="B3092" s="227" t="s">
        <v>62</v>
      </c>
      <c r="C3092" s="227" t="s">
        <v>101</v>
      </c>
      <c r="D3092" s="229">
        <v>187</v>
      </c>
      <c r="E3092" s="231">
        <v>8.5714990599999995E-3</v>
      </c>
      <c r="F3092" s="231">
        <v>8.6997400999999999E-4</v>
      </c>
      <c r="G3092" s="231">
        <v>2.4749329500000001E-3</v>
      </c>
      <c r="H3092" s="231">
        <v>5.22659166E-3</v>
      </c>
    </row>
    <row r="3093" spans="1:8">
      <c r="A3093" s="227" t="s">
        <v>151</v>
      </c>
      <c r="B3093" s="227" t="s">
        <v>57</v>
      </c>
      <c r="C3093" s="227" t="s">
        <v>102</v>
      </c>
      <c r="D3093" s="229">
        <v>1048</v>
      </c>
      <c r="E3093" s="231">
        <v>6.79769203E-3</v>
      </c>
      <c r="F3093" s="231">
        <v>9.7739056999999996E-4</v>
      </c>
      <c r="G3093" s="231">
        <v>7.6004534000000004E-4</v>
      </c>
      <c r="H3093" s="231">
        <v>5.0602556399999997E-3</v>
      </c>
    </row>
    <row r="3094" spans="1:8">
      <c r="A3094" s="227" t="s">
        <v>151</v>
      </c>
      <c r="B3094" s="227" t="s">
        <v>59</v>
      </c>
      <c r="C3094" s="227" t="s">
        <v>102</v>
      </c>
      <c r="D3094" s="229">
        <v>436</v>
      </c>
      <c r="E3094" s="231">
        <v>6.0389852999999999E-3</v>
      </c>
      <c r="F3094" s="231">
        <v>7.9869052999999995E-4</v>
      </c>
      <c r="G3094" s="231">
        <v>7.0421315000000003E-4</v>
      </c>
      <c r="H3094" s="231">
        <v>4.5360811500000002E-3</v>
      </c>
    </row>
    <row r="3095" spans="1:8">
      <c r="A3095" s="227" t="s">
        <v>151</v>
      </c>
      <c r="B3095" s="227" t="s">
        <v>60</v>
      </c>
      <c r="C3095" s="227" t="s">
        <v>102</v>
      </c>
      <c r="D3095" s="229">
        <v>220</v>
      </c>
      <c r="E3095" s="231">
        <v>6.54855829E-3</v>
      </c>
      <c r="F3095" s="231">
        <v>9.7353722E-4</v>
      </c>
      <c r="G3095" s="231">
        <v>7.2664116999999996E-4</v>
      </c>
      <c r="H3095" s="231">
        <v>4.8483793900000001E-3</v>
      </c>
    </row>
    <row r="3096" spans="1:8">
      <c r="A3096" s="227" t="s">
        <v>151</v>
      </c>
      <c r="B3096" s="227" t="s">
        <v>61</v>
      </c>
      <c r="C3096" s="227" t="s">
        <v>102</v>
      </c>
      <c r="D3096" s="229">
        <v>67</v>
      </c>
      <c r="E3096" s="231">
        <v>8.5677512800000008E-3</v>
      </c>
      <c r="F3096" s="231">
        <v>1.38318801E-3</v>
      </c>
      <c r="G3096" s="231">
        <v>9.3698150999999995E-4</v>
      </c>
      <c r="H3096" s="231">
        <v>6.24758129E-3</v>
      </c>
    </row>
    <row r="3097" spans="1:8">
      <c r="A3097" s="227" t="s">
        <v>151</v>
      </c>
      <c r="B3097" s="227" t="s">
        <v>62</v>
      </c>
      <c r="C3097" s="227" t="s">
        <v>102</v>
      </c>
      <c r="D3097" s="229">
        <v>325</v>
      </c>
      <c r="E3097" s="231">
        <v>7.6192661599999998E-3</v>
      </c>
      <c r="F3097" s="231">
        <v>1.1360752600000001E-3</v>
      </c>
      <c r="G3097" s="231">
        <v>8.2108237000000004E-4</v>
      </c>
      <c r="H3097" s="231">
        <v>5.6621080299999998E-3</v>
      </c>
    </row>
    <row r="3098" spans="1:8">
      <c r="A3098" s="227" t="s">
        <v>151</v>
      </c>
      <c r="B3098" s="227" t="s">
        <v>57</v>
      </c>
      <c r="C3098" s="227" t="s">
        <v>103</v>
      </c>
      <c r="D3098" s="229">
        <v>1503</v>
      </c>
      <c r="E3098" s="231">
        <v>4.58083808E-3</v>
      </c>
      <c r="F3098" s="231">
        <v>7.4227291999999999E-4</v>
      </c>
      <c r="G3098" s="231">
        <v>4.3388508000000002E-4</v>
      </c>
      <c r="H3098" s="231">
        <v>3.4046796000000001E-3</v>
      </c>
    </row>
    <row r="3099" spans="1:8">
      <c r="A3099" s="227" t="s">
        <v>151</v>
      </c>
      <c r="B3099" s="227" t="s">
        <v>59</v>
      </c>
      <c r="C3099" s="227" t="s">
        <v>103</v>
      </c>
      <c r="D3099" s="229">
        <v>576</v>
      </c>
      <c r="E3099" s="231">
        <v>4.1829826699999999E-3</v>
      </c>
      <c r="F3099" s="231">
        <v>6.7523444999999997E-4</v>
      </c>
      <c r="G3099" s="231">
        <v>3.9677347999999998E-4</v>
      </c>
      <c r="H3099" s="231">
        <v>3.1109742199999998E-3</v>
      </c>
    </row>
    <row r="3100" spans="1:8">
      <c r="A3100" s="227" t="s">
        <v>151</v>
      </c>
      <c r="B3100" s="227" t="s">
        <v>60</v>
      </c>
      <c r="C3100" s="227" t="s">
        <v>103</v>
      </c>
      <c r="D3100" s="229">
        <v>251</v>
      </c>
      <c r="E3100" s="231">
        <v>4.7743744800000003E-3</v>
      </c>
      <c r="F3100" s="231">
        <v>8.4057266000000001E-4</v>
      </c>
      <c r="G3100" s="231">
        <v>4.0938075999999999E-4</v>
      </c>
      <c r="H3100" s="231">
        <v>3.5244206100000001E-3</v>
      </c>
    </row>
    <row r="3101" spans="1:8">
      <c r="A3101" s="227" t="s">
        <v>151</v>
      </c>
      <c r="B3101" s="227" t="s">
        <v>61</v>
      </c>
      <c r="C3101" s="227" t="s">
        <v>103</v>
      </c>
      <c r="D3101" s="229">
        <v>81</v>
      </c>
      <c r="E3101" s="231">
        <v>5.6487194499999999E-3</v>
      </c>
      <c r="F3101" s="231">
        <v>1.1314012799999999E-3</v>
      </c>
      <c r="G3101" s="231">
        <v>4.1895266999999998E-4</v>
      </c>
      <c r="H3101" s="231">
        <v>4.09836513E-3</v>
      </c>
    </row>
    <row r="3102" spans="1:8">
      <c r="A3102" s="227" t="s">
        <v>151</v>
      </c>
      <c r="B3102" s="227" t="s">
        <v>62</v>
      </c>
      <c r="C3102" s="227" t="s">
        <v>103</v>
      </c>
      <c r="D3102" s="229">
        <v>595</v>
      </c>
      <c r="E3102" s="231">
        <v>4.7389703299999999E-3</v>
      </c>
      <c r="F3102" s="231">
        <v>7.1272928000000002E-4</v>
      </c>
      <c r="G3102" s="231">
        <v>4.8218152000000002E-4</v>
      </c>
      <c r="H3102" s="231">
        <v>3.5440590600000002E-3</v>
      </c>
    </row>
    <row r="3103" spans="1:8">
      <c r="A3103" s="227" t="s">
        <v>151</v>
      </c>
      <c r="B3103" s="227" t="s">
        <v>57</v>
      </c>
      <c r="C3103" s="227" t="s">
        <v>104</v>
      </c>
      <c r="D3103" s="229">
        <v>575</v>
      </c>
      <c r="E3103" s="231">
        <v>7.3342388899999998E-3</v>
      </c>
      <c r="F3103" s="231">
        <v>8.1354645999999996E-4</v>
      </c>
      <c r="G3103" s="231">
        <v>1.2569844800000001E-3</v>
      </c>
      <c r="H3103" s="231">
        <v>5.2635867200000004E-3</v>
      </c>
    </row>
    <row r="3104" spans="1:8">
      <c r="A3104" s="227" t="s">
        <v>151</v>
      </c>
      <c r="B3104" s="227" t="s">
        <v>59</v>
      </c>
      <c r="C3104" s="227" t="s">
        <v>104</v>
      </c>
      <c r="D3104" s="229">
        <v>215</v>
      </c>
      <c r="E3104" s="231">
        <v>5.9948856200000003E-3</v>
      </c>
      <c r="F3104" s="231">
        <v>6.1256435999999998E-4</v>
      </c>
      <c r="G3104" s="231">
        <v>1.13522801E-3</v>
      </c>
      <c r="H3104" s="231">
        <v>4.2470927900000004E-3</v>
      </c>
    </row>
    <row r="3105" spans="1:8">
      <c r="A3105" s="227" t="s">
        <v>151</v>
      </c>
      <c r="B3105" s="227" t="s">
        <v>60</v>
      </c>
      <c r="C3105" s="227" t="s">
        <v>104</v>
      </c>
      <c r="D3105" s="229">
        <v>109</v>
      </c>
      <c r="E3105" s="231">
        <v>7.26883683E-3</v>
      </c>
      <c r="F3105" s="231">
        <v>8.109282E-4</v>
      </c>
      <c r="G3105" s="231">
        <v>1.2119858499999999E-3</v>
      </c>
      <c r="H3105" s="231">
        <v>5.2459222899999998E-3</v>
      </c>
    </row>
    <row r="3106" spans="1:8">
      <c r="A3106" s="227" t="s">
        <v>151</v>
      </c>
      <c r="B3106" s="227" t="s">
        <v>61</v>
      </c>
      <c r="C3106" s="227" t="s">
        <v>104</v>
      </c>
      <c r="D3106" s="229">
        <v>65</v>
      </c>
      <c r="E3106" s="231">
        <v>8.3621792599999998E-3</v>
      </c>
      <c r="F3106" s="231">
        <v>1.03098265E-3</v>
      </c>
      <c r="G3106" s="231">
        <v>1.46385306E-3</v>
      </c>
      <c r="H3106" s="231">
        <v>5.8673430600000003E-3</v>
      </c>
    </row>
    <row r="3107" spans="1:8">
      <c r="A3107" s="227" t="s">
        <v>151</v>
      </c>
      <c r="B3107" s="227" t="s">
        <v>62</v>
      </c>
      <c r="C3107" s="227" t="s">
        <v>104</v>
      </c>
      <c r="D3107" s="229">
        <v>186</v>
      </c>
      <c r="E3107" s="231">
        <v>8.5615165799999993E-3</v>
      </c>
      <c r="F3107" s="231">
        <v>9.7141304999999998E-4</v>
      </c>
      <c r="G3107" s="231">
        <v>1.35180185E-3</v>
      </c>
      <c r="H3107" s="231">
        <v>6.2379278699999999E-3</v>
      </c>
    </row>
    <row r="3108" spans="1:8">
      <c r="A3108" s="227" t="s">
        <v>151</v>
      </c>
      <c r="B3108" s="227" t="s">
        <v>57</v>
      </c>
      <c r="C3108" s="227" t="s">
        <v>105</v>
      </c>
      <c r="D3108" s="229">
        <v>3073</v>
      </c>
      <c r="E3108" s="231">
        <v>4.8145207900000004E-3</v>
      </c>
      <c r="F3108" s="231">
        <v>1.09581939E-3</v>
      </c>
      <c r="G3108" s="231">
        <v>6.2832923999999997E-4</v>
      </c>
      <c r="H3108" s="231">
        <v>3.0789821699999998E-3</v>
      </c>
    </row>
    <row r="3109" spans="1:8">
      <c r="A3109" s="227" t="s">
        <v>151</v>
      </c>
      <c r="B3109" s="227" t="s">
        <v>59</v>
      </c>
      <c r="C3109" s="227" t="s">
        <v>105</v>
      </c>
      <c r="D3109" s="229">
        <v>1565</v>
      </c>
      <c r="E3109" s="231">
        <v>4.5790658400000003E-3</v>
      </c>
      <c r="F3109" s="231">
        <v>1.04245036E-3</v>
      </c>
      <c r="G3109" s="231">
        <v>5.8005686000000005E-4</v>
      </c>
      <c r="H3109" s="231">
        <v>2.9452429200000001E-3</v>
      </c>
    </row>
    <row r="3110" spans="1:8">
      <c r="A3110" s="227" t="s">
        <v>151</v>
      </c>
      <c r="B3110" s="227" t="s">
        <v>60</v>
      </c>
      <c r="C3110" s="227" t="s">
        <v>105</v>
      </c>
      <c r="D3110" s="229">
        <v>586</v>
      </c>
      <c r="E3110" s="231">
        <v>4.9325501700000001E-3</v>
      </c>
      <c r="F3110" s="231">
        <v>1.2022813900000001E-3</v>
      </c>
      <c r="G3110" s="231">
        <v>6.0163435999999995E-4</v>
      </c>
      <c r="H3110" s="231">
        <v>3.1172573699999998E-3</v>
      </c>
    </row>
    <row r="3111" spans="1:8">
      <c r="A3111" s="227" t="s">
        <v>151</v>
      </c>
      <c r="B3111" s="227" t="s">
        <v>61</v>
      </c>
      <c r="C3111" s="227" t="s">
        <v>105</v>
      </c>
      <c r="D3111" s="229">
        <v>101</v>
      </c>
      <c r="E3111" s="231">
        <v>6.0110696100000001E-3</v>
      </c>
      <c r="F3111" s="231">
        <v>1.36390699E-3</v>
      </c>
      <c r="G3111" s="231">
        <v>6.7461929999999999E-4</v>
      </c>
      <c r="H3111" s="231">
        <v>3.9606250199999997E-3</v>
      </c>
    </row>
    <row r="3112" spans="1:8">
      <c r="A3112" s="227" t="s">
        <v>151</v>
      </c>
      <c r="B3112" s="227" t="s">
        <v>62</v>
      </c>
      <c r="C3112" s="227" t="s">
        <v>105</v>
      </c>
      <c r="D3112" s="229">
        <v>821</v>
      </c>
      <c r="E3112" s="231">
        <v>5.0319024800000002E-3</v>
      </c>
      <c r="F3112" s="231">
        <v>1.0885830300000001E-3</v>
      </c>
      <c r="G3112" s="231">
        <v>7.3370583000000001E-4</v>
      </c>
      <c r="H3112" s="231">
        <v>3.1981377600000002E-3</v>
      </c>
    </row>
    <row r="3113" spans="1:8">
      <c r="A3113" s="227" t="s">
        <v>151</v>
      </c>
      <c r="B3113" s="227" t="s">
        <v>57</v>
      </c>
      <c r="C3113" s="227" t="s">
        <v>106</v>
      </c>
      <c r="D3113" s="229">
        <v>843</v>
      </c>
      <c r="E3113" s="231">
        <v>6.44504282E-3</v>
      </c>
      <c r="F3113" s="231">
        <v>9.7139820999999997E-4</v>
      </c>
      <c r="G3113" s="231">
        <v>1.04045821E-3</v>
      </c>
      <c r="H3113" s="231">
        <v>4.4331859099999999E-3</v>
      </c>
    </row>
    <row r="3114" spans="1:8">
      <c r="A3114" s="227" t="s">
        <v>151</v>
      </c>
      <c r="B3114" s="227" t="s">
        <v>59</v>
      </c>
      <c r="C3114" s="227" t="s">
        <v>106</v>
      </c>
      <c r="D3114" s="229">
        <v>377</v>
      </c>
      <c r="E3114" s="231">
        <v>6.0826822499999997E-3</v>
      </c>
      <c r="F3114" s="231">
        <v>9.2046100999999998E-4</v>
      </c>
      <c r="G3114" s="231">
        <v>9.4410033999999996E-4</v>
      </c>
      <c r="H3114" s="231">
        <v>4.2181204199999997E-3</v>
      </c>
    </row>
    <row r="3115" spans="1:8">
      <c r="A3115" s="227" t="s">
        <v>151</v>
      </c>
      <c r="B3115" s="227" t="s">
        <v>60</v>
      </c>
      <c r="C3115" s="227" t="s">
        <v>106</v>
      </c>
      <c r="D3115" s="229">
        <v>169</v>
      </c>
      <c r="E3115" s="231">
        <v>6.2778049400000003E-3</v>
      </c>
      <c r="F3115" s="231">
        <v>1.0107794E-3</v>
      </c>
      <c r="G3115" s="231">
        <v>1.0896748599999999E-3</v>
      </c>
      <c r="H3115" s="231">
        <v>4.17735017E-3</v>
      </c>
    </row>
    <row r="3116" spans="1:8">
      <c r="A3116" s="227" t="s">
        <v>151</v>
      </c>
      <c r="B3116" s="227" t="s">
        <v>61</v>
      </c>
      <c r="C3116" s="227" t="s">
        <v>106</v>
      </c>
      <c r="D3116" s="229">
        <v>80</v>
      </c>
      <c r="E3116" s="231">
        <v>7.5018805600000002E-3</v>
      </c>
      <c r="F3116" s="231">
        <v>1.07812476E-3</v>
      </c>
      <c r="G3116" s="231">
        <v>1.0033273100000001E-3</v>
      </c>
      <c r="H3116" s="231">
        <v>5.4204279999999997E-3</v>
      </c>
    </row>
    <row r="3117" spans="1:8">
      <c r="A3117" s="227" t="s">
        <v>151</v>
      </c>
      <c r="B3117" s="227" t="s">
        <v>62</v>
      </c>
      <c r="C3117" s="227" t="s">
        <v>106</v>
      </c>
      <c r="D3117" s="229">
        <v>217</v>
      </c>
      <c r="E3117" s="231">
        <v>6.8152092799999998E-3</v>
      </c>
      <c r="F3117" s="231">
        <v>9.8987644999999993E-4</v>
      </c>
      <c r="G3117" s="231">
        <v>1.18322217E-3</v>
      </c>
      <c r="H3117" s="231">
        <v>4.6421101699999998E-3</v>
      </c>
    </row>
    <row r="3118" spans="1:8">
      <c r="A3118" s="227" t="s">
        <v>151</v>
      </c>
      <c r="B3118" s="227" t="s">
        <v>57</v>
      </c>
      <c r="C3118" s="227" t="s">
        <v>107</v>
      </c>
      <c r="D3118" s="229">
        <v>2761</v>
      </c>
      <c r="E3118" s="231">
        <v>5.9626474800000004E-3</v>
      </c>
      <c r="F3118" s="231">
        <v>1.0581744599999999E-3</v>
      </c>
      <c r="G3118" s="231">
        <v>8.9176518999999998E-4</v>
      </c>
      <c r="H3118" s="231">
        <v>4.0127073500000002E-3</v>
      </c>
    </row>
    <row r="3119" spans="1:8">
      <c r="A3119" s="227" t="s">
        <v>151</v>
      </c>
      <c r="B3119" s="227" t="s">
        <v>59</v>
      </c>
      <c r="C3119" s="227" t="s">
        <v>107</v>
      </c>
      <c r="D3119" s="229">
        <v>1026</v>
      </c>
      <c r="E3119" s="231">
        <v>5.26419548E-3</v>
      </c>
      <c r="F3119" s="231">
        <v>9.7081189000000005E-4</v>
      </c>
      <c r="G3119" s="231">
        <v>6.9958824000000003E-4</v>
      </c>
      <c r="H3119" s="231">
        <v>3.5937948799999999E-3</v>
      </c>
    </row>
    <row r="3120" spans="1:8">
      <c r="A3120" s="227" t="s">
        <v>151</v>
      </c>
      <c r="B3120" s="227" t="s">
        <v>60</v>
      </c>
      <c r="C3120" s="227" t="s">
        <v>107</v>
      </c>
      <c r="D3120" s="229">
        <v>548</v>
      </c>
      <c r="E3120" s="231">
        <v>5.8232797100000004E-3</v>
      </c>
      <c r="F3120" s="231">
        <v>1.08204896E-3</v>
      </c>
      <c r="G3120" s="231">
        <v>8.3736713000000002E-4</v>
      </c>
      <c r="H3120" s="231">
        <v>3.9038631399999999E-3</v>
      </c>
    </row>
    <row r="3121" spans="1:8">
      <c r="A3121" s="227" t="s">
        <v>151</v>
      </c>
      <c r="B3121" s="227" t="s">
        <v>61</v>
      </c>
      <c r="C3121" s="227" t="s">
        <v>107</v>
      </c>
      <c r="D3121" s="229">
        <v>201</v>
      </c>
      <c r="E3121" s="231">
        <v>8.1451535999999998E-3</v>
      </c>
      <c r="F3121" s="231">
        <v>1.39867766E-3</v>
      </c>
      <c r="G3121" s="231">
        <v>1.0635477799999999E-3</v>
      </c>
      <c r="H3121" s="231">
        <v>5.6829277199999997E-3</v>
      </c>
    </row>
    <row r="3122" spans="1:8">
      <c r="A3122" s="227" t="s">
        <v>151</v>
      </c>
      <c r="B3122" s="227" t="s">
        <v>62</v>
      </c>
      <c r="C3122" s="227" t="s">
        <v>107</v>
      </c>
      <c r="D3122" s="229">
        <v>986</v>
      </c>
      <c r="E3122" s="231">
        <v>6.32197969E-3</v>
      </c>
      <c r="F3122" s="231">
        <v>1.0663992500000001E-3</v>
      </c>
      <c r="G3122" s="231">
        <v>1.0869532099999999E-3</v>
      </c>
      <c r="H3122" s="231">
        <v>4.1686267399999996E-3</v>
      </c>
    </row>
    <row r="3123" spans="1:8">
      <c r="A3123" s="227" t="s">
        <v>152</v>
      </c>
      <c r="B3123" s="227" t="s">
        <v>57</v>
      </c>
      <c r="C3123" s="227" t="s">
        <v>58</v>
      </c>
      <c r="D3123" s="229">
        <v>55771</v>
      </c>
      <c r="E3123" s="231">
        <v>6.29010714E-3</v>
      </c>
      <c r="F3123" s="231">
        <v>9.7824217000000002E-4</v>
      </c>
      <c r="G3123" s="231">
        <v>1.0479400199999999E-3</v>
      </c>
      <c r="H3123" s="231">
        <v>4.26300117E-3</v>
      </c>
    </row>
    <row r="3124" spans="1:8">
      <c r="A3124" s="227" t="s">
        <v>152</v>
      </c>
      <c r="B3124" s="227" t="s">
        <v>59</v>
      </c>
      <c r="C3124" s="227" t="s">
        <v>58</v>
      </c>
      <c r="D3124" s="229">
        <v>24418</v>
      </c>
      <c r="E3124" s="231">
        <v>5.6099498600000004E-3</v>
      </c>
      <c r="F3124" s="231">
        <v>8.9085317999999998E-4</v>
      </c>
      <c r="G3124" s="231">
        <v>9.1741933000000003E-4</v>
      </c>
      <c r="H3124" s="231">
        <v>3.8007028099999998E-3</v>
      </c>
    </row>
    <row r="3125" spans="1:8">
      <c r="A3125" s="227" t="s">
        <v>152</v>
      </c>
      <c r="B3125" s="227" t="s">
        <v>60</v>
      </c>
      <c r="C3125" s="227" t="s">
        <v>58</v>
      </c>
      <c r="D3125" s="229">
        <v>12698</v>
      </c>
      <c r="E3125" s="231">
        <v>6.2770882699999999E-3</v>
      </c>
      <c r="F3125" s="231">
        <v>9.9208330000000004E-4</v>
      </c>
      <c r="G3125" s="231">
        <v>1.02265552E-3</v>
      </c>
      <c r="H3125" s="231">
        <v>4.26139919E-3</v>
      </c>
    </row>
    <row r="3126" spans="1:8">
      <c r="A3126" s="227" t="s">
        <v>152</v>
      </c>
      <c r="B3126" s="227" t="s">
        <v>61</v>
      </c>
      <c r="C3126" s="227" t="s">
        <v>58</v>
      </c>
      <c r="D3126" s="229">
        <v>4147</v>
      </c>
      <c r="E3126" s="231">
        <v>7.7194801500000002E-3</v>
      </c>
      <c r="F3126" s="231">
        <v>1.2607644600000001E-3</v>
      </c>
      <c r="G3126" s="231">
        <v>1.3022770700000001E-3</v>
      </c>
      <c r="H3126" s="231">
        <v>5.1560083399999996E-3</v>
      </c>
    </row>
    <row r="3127" spans="1:8">
      <c r="A3127" s="227" t="s">
        <v>152</v>
      </c>
      <c r="B3127" s="227" t="s">
        <v>62</v>
      </c>
      <c r="C3127" s="227" t="s">
        <v>58</v>
      </c>
      <c r="D3127" s="229">
        <v>14508</v>
      </c>
      <c r="E3127" s="231">
        <v>7.0376798000000001E-3</v>
      </c>
      <c r="F3127" s="231">
        <v>1.03245296E-3</v>
      </c>
      <c r="G3127" s="231">
        <v>1.2170454000000001E-3</v>
      </c>
      <c r="H3127" s="231">
        <v>4.7872252299999999E-3</v>
      </c>
    </row>
    <row r="3128" spans="1:8">
      <c r="A3128" s="227" t="s">
        <v>152</v>
      </c>
      <c r="B3128" s="227" t="s">
        <v>57</v>
      </c>
      <c r="C3128" s="227" t="s">
        <v>63</v>
      </c>
      <c r="D3128" s="229">
        <v>1230</v>
      </c>
      <c r="E3128" s="231">
        <v>6.4897242399999996E-3</v>
      </c>
      <c r="F3128" s="231">
        <v>1.4001710099999999E-3</v>
      </c>
      <c r="G3128" s="231">
        <v>9.1565959000000001E-4</v>
      </c>
      <c r="H3128" s="231">
        <v>4.1738931599999999E-3</v>
      </c>
    </row>
    <row r="3129" spans="1:8">
      <c r="A3129" s="227" t="s">
        <v>152</v>
      </c>
      <c r="B3129" s="227" t="s">
        <v>59</v>
      </c>
      <c r="C3129" s="227" t="s">
        <v>63</v>
      </c>
      <c r="D3129" s="229">
        <v>524</v>
      </c>
      <c r="E3129" s="231">
        <v>6.1134742900000004E-3</v>
      </c>
      <c r="F3129" s="231">
        <v>1.2553008500000001E-3</v>
      </c>
      <c r="G3129" s="231">
        <v>8.8042456000000002E-4</v>
      </c>
      <c r="H3129" s="231">
        <v>3.97774837E-3</v>
      </c>
    </row>
    <row r="3130" spans="1:8">
      <c r="A3130" s="227" t="s">
        <v>152</v>
      </c>
      <c r="B3130" s="227" t="s">
        <v>60</v>
      </c>
      <c r="C3130" s="227" t="s">
        <v>63</v>
      </c>
      <c r="D3130" s="229">
        <v>269</v>
      </c>
      <c r="E3130" s="231">
        <v>6.2475902899999996E-3</v>
      </c>
      <c r="F3130" s="231">
        <v>1.3317497099999999E-3</v>
      </c>
      <c r="G3130" s="231">
        <v>7.9744916999999996E-4</v>
      </c>
      <c r="H3130" s="231">
        <v>4.1183909100000003E-3</v>
      </c>
    </row>
    <row r="3131" spans="1:8">
      <c r="A3131" s="227" t="s">
        <v>152</v>
      </c>
      <c r="B3131" s="227" t="s">
        <v>61</v>
      </c>
      <c r="C3131" s="227" t="s">
        <v>63</v>
      </c>
      <c r="D3131" s="229">
        <v>124</v>
      </c>
      <c r="E3131" s="231">
        <v>7.1048011700000002E-3</v>
      </c>
      <c r="F3131" s="231">
        <v>1.9762729100000001E-3</v>
      </c>
      <c r="G3131" s="231">
        <v>9.6419479999999998E-4</v>
      </c>
      <c r="H3131" s="231">
        <v>4.1643329099999996E-3</v>
      </c>
    </row>
    <row r="3132" spans="1:8">
      <c r="A3132" s="227" t="s">
        <v>152</v>
      </c>
      <c r="B3132" s="227" t="s">
        <v>62</v>
      </c>
      <c r="C3132" s="227" t="s">
        <v>63</v>
      </c>
      <c r="D3132" s="229">
        <v>313</v>
      </c>
      <c r="E3132" s="231">
        <v>7.0840356499999998E-3</v>
      </c>
      <c r="F3132" s="231">
        <v>1.4732721499999999E-3</v>
      </c>
      <c r="G3132" s="231">
        <v>1.05701226E-3</v>
      </c>
      <c r="H3132" s="231">
        <v>4.55375079E-3</v>
      </c>
    </row>
    <row r="3133" spans="1:8">
      <c r="A3133" s="227" t="s">
        <v>152</v>
      </c>
      <c r="B3133" s="227" t="s">
        <v>57</v>
      </c>
      <c r="C3133" s="227" t="s">
        <v>64</v>
      </c>
      <c r="D3133" s="229">
        <v>695</v>
      </c>
      <c r="E3133" s="231">
        <v>6.3206432399999998E-3</v>
      </c>
      <c r="F3133" s="231">
        <v>9.6675969000000004E-4</v>
      </c>
      <c r="G3133" s="231">
        <v>1.20746711E-3</v>
      </c>
      <c r="H3133" s="231">
        <v>4.1464159600000002E-3</v>
      </c>
    </row>
    <row r="3134" spans="1:8">
      <c r="A3134" s="227" t="s">
        <v>152</v>
      </c>
      <c r="B3134" s="227" t="s">
        <v>59</v>
      </c>
      <c r="C3134" s="227" t="s">
        <v>64</v>
      </c>
      <c r="D3134" s="229">
        <v>289</v>
      </c>
      <c r="E3134" s="231">
        <v>6.0223229E-3</v>
      </c>
      <c r="F3134" s="231">
        <v>9.1046691999999998E-4</v>
      </c>
      <c r="G3134" s="231">
        <v>1.1911682100000001E-3</v>
      </c>
      <c r="H3134" s="231">
        <v>3.9206873099999996E-3</v>
      </c>
    </row>
    <row r="3135" spans="1:8">
      <c r="A3135" s="227" t="s">
        <v>152</v>
      </c>
      <c r="B3135" s="227" t="s">
        <v>60</v>
      </c>
      <c r="C3135" s="227" t="s">
        <v>64</v>
      </c>
      <c r="D3135" s="229">
        <v>140</v>
      </c>
      <c r="E3135" s="231">
        <v>5.41104471E-3</v>
      </c>
      <c r="F3135" s="231">
        <v>8.6160689000000003E-4</v>
      </c>
      <c r="G3135" s="231">
        <v>9.3791310999999996E-4</v>
      </c>
      <c r="H3135" s="231">
        <v>3.6115242499999999E-3</v>
      </c>
    </row>
    <row r="3136" spans="1:8">
      <c r="A3136" s="227" t="s">
        <v>152</v>
      </c>
      <c r="B3136" s="227" t="s">
        <v>61</v>
      </c>
      <c r="C3136" s="227" t="s">
        <v>64</v>
      </c>
      <c r="D3136" s="229">
        <v>71</v>
      </c>
      <c r="E3136" s="231">
        <v>7.6468763799999997E-3</v>
      </c>
      <c r="F3136" s="231">
        <v>1.29645905E-3</v>
      </c>
      <c r="G3136" s="231">
        <v>1.66878563E-3</v>
      </c>
      <c r="H3136" s="231">
        <v>4.6816312200000003E-3</v>
      </c>
    </row>
    <row r="3137" spans="1:8">
      <c r="A3137" s="227" t="s">
        <v>152</v>
      </c>
      <c r="B3137" s="227" t="s">
        <v>62</v>
      </c>
      <c r="C3137" s="227" t="s">
        <v>64</v>
      </c>
      <c r="D3137" s="229">
        <v>195</v>
      </c>
      <c r="E3137" s="231">
        <v>6.9329294999999997E-3</v>
      </c>
      <c r="F3137" s="231">
        <v>1.00563841E-3</v>
      </c>
      <c r="G3137" s="231">
        <v>1.25718161E-3</v>
      </c>
      <c r="H3137" s="231">
        <v>4.6701089799999996E-3</v>
      </c>
    </row>
    <row r="3138" spans="1:8">
      <c r="A3138" s="227" t="s">
        <v>152</v>
      </c>
      <c r="B3138" s="227" t="s">
        <v>57</v>
      </c>
      <c r="C3138" s="227" t="s">
        <v>65</v>
      </c>
      <c r="D3138" s="229">
        <v>762</v>
      </c>
      <c r="E3138" s="231">
        <v>5.9786013800000003E-3</v>
      </c>
      <c r="F3138" s="231">
        <v>9.5487605000000003E-4</v>
      </c>
      <c r="G3138" s="231">
        <v>5.4426984000000001E-4</v>
      </c>
      <c r="H3138" s="231">
        <v>4.4794550200000002E-3</v>
      </c>
    </row>
    <row r="3139" spans="1:8">
      <c r="A3139" s="227" t="s">
        <v>152</v>
      </c>
      <c r="B3139" s="227" t="s">
        <v>59</v>
      </c>
      <c r="C3139" s="227" t="s">
        <v>65</v>
      </c>
      <c r="D3139" s="229">
        <v>366</v>
      </c>
      <c r="E3139" s="231">
        <v>5.3538944600000004E-3</v>
      </c>
      <c r="F3139" s="231">
        <v>8.1916591E-4</v>
      </c>
      <c r="G3139" s="231">
        <v>4.8130415E-4</v>
      </c>
      <c r="H3139" s="231">
        <v>4.0534239300000002E-3</v>
      </c>
    </row>
    <row r="3140" spans="1:8">
      <c r="A3140" s="227" t="s">
        <v>152</v>
      </c>
      <c r="B3140" s="227" t="s">
        <v>60</v>
      </c>
      <c r="C3140" s="227" t="s">
        <v>65</v>
      </c>
      <c r="D3140" s="229">
        <v>148</v>
      </c>
      <c r="E3140" s="231">
        <v>6.0020173900000003E-3</v>
      </c>
      <c r="F3140" s="231">
        <v>1.2261477700000001E-3</v>
      </c>
      <c r="G3140" s="231">
        <v>5.7815605000000004E-4</v>
      </c>
      <c r="H3140" s="231">
        <v>4.1977130700000002E-3</v>
      </c>
    </row>
    <row r="3141" spans="1:8">
      <c r="A3141" s="227" t="s">
        <v>152</v>
      </c>
      <c r="B3141" s="227" t="s">
        <v>61</v>
      </c>
      <c r="C3141" s="227" t="s">
        <v>65</v>
      </c>
      <c r="D3141" s="229">
        <v>22</v>
      </c>
      <c r="E3141" s="231">
        <v>8.8615317500000002E-3</v>
      </c>
      <c r="F3141" s="231">
        <v>1.6466747999999999E-3</v>
      </c>
      <c r="G3141" s="231">
        <v>7.8598459000000002E-4</v>
      </c>
      <c r="H3141" s="231">
        <v>6.4288718700000001E-3</v>
      </c>
    </row>
    <row r="3142" spans="1:8">
      <c r="A3142" s="227" t="s">
        <v>152</v>
      </c>
      <c r="B3142" s="227" t="s">
        <v>62</v>
      </c>
      <c r="C3142" s="227" t="s">
        <v>65</v>
      </c>
      <c r="D3142" s="229">
        <v>226</v>
      </c>
      <c r="E3142" s="231">
        <v>6.6943212700000003E-3</v>
      </c>
      <c r="F3142" s="231">
        <v>9.2966418999999997E-4</v>
      </c>
      <c r="G3142" s="231">
        <v>6.0052008999999997E-4</v>
      </c>
      <c r="H3142" s="231">
        <v>5.1641365100000003E-3</v>
      </c>
    </row>
    <row r="3143" spans="1:8">
      <c r="A3143" s="227" t="s">
        <v>152</v>
      </c>
      <c r="B3143" s="227" t="s">
        <v>57</v>
      </c>
      <c r="C3143" s="227" t="s">
        <v>66</v>
      </c>
      <c r="D3143" s="229">
        <v>919</v>
      </c>
      <c r="E3143" s="231">
        <v>6.98829723E-3</v>
      </c>
      <c r="F3143" s="231">
        <v>9.6285189000000005E-4</v>
      </c>
      <c r="G3143" s="231">
        <v>1.0476612700000001E-3</v>
      </c>
      <c r="H3143" s="231">
        <v>4.9777835799999998E-3</v>
      </c>
    </row>
    <row r="3144" spans="1:8">
      <c r="A3144" s="227" t="s">
        <v>152</v>
      </c>
      <c r="B3144" s="227" t="s">
        <v>59</v>
      </c>
      <c r="C3144" s="227" t="s">
        <v>66</v>
      </c>
      <c r="D3144" s="229">
        <v>300</v>
      </c>
      <c r="E3144" s="231">
        <v>6.6743053199999998E-3</v>
      </c>
      <c r="F3144" s="231">
        <v>8.8178987999999996E-4</v>
      </c>
      <c r="G3144" s="231">
        <v>1.01801671E-3</v>
      </c>
      <c r="H3144" s="231">
        <v>4.7744982100000003E-3</v>
      </c>
    </row>
    <row r="3145" spans="1:8">
      <c r="A3145" s="227" t="s">
        <v>152</v>
      </c>
      <c r="B3145" s="227" t="s">
        <v>60</v>
      </c>
      <c r="C3145" s="227" t="s">
        <v>66</v>
      </c>
      <c r="D3145" s="229">
        <v>267</v>
      </c>
      <c r="E3145" s="231">
        <v>6.8642926400000002E-3</v>
      </c>
      <c r="F3145" s="231">
        <v>9.1539197999999998E-4</v>
      </c>
      <c r="G3145" s="231">
        <v>8.9852938000000002E-4</v>
      </c>
      <c r="H3145" s="231">
        <v>5.0503708099999996E-3</v>
      </c>
    </row>
    <row r="3146" spans="1:8">
      <c r="A3146" s="227" t="s">
        <v>152</v>
      </c>
      <c r="B3146" s="227" t="s">
        <v>61</v>
      </c>
      <c r="C3146" s="227" t="s">
        <v>66</v>
      </c>
      <c r="D3146" s="229">
        <v>90</v>
      </c>
      <c r="E3146" s="231">
        <v>8.2636314600000003E-3</v>
      </c>
      <c r="F3146" s="231">
        <v>1.30825595E-3</v>
      </c>
      <c r="G3146" s="231">
        <v>1.15624977E-3</v>
      </c>
      <c r="H3146" s="231">
        <v>5.79912532E-3</v>
      </c>
    </row>
    <row r="3147" spans="1:8">
      <c r="A3147" s="227" t="s">
        <v>152</v>
      </c>
      <c r="B3147" s="227" t="s">
        <v>62</v>
      </c>
      <c r="C3147" s="227" t="s">
        <v>66</v>
      </c>
      <c r="D3147" s="229">
        <v>262</v>
      </c>
      <c r="E3147" s="231">
        <v>7.03610912E-3</v>
      </c>
      <c r="F3147" s="231">
        <v>9.8538637999999999E-4</v>
      </c>
      <c r="G3147" s="231">
        <v>1.19628193E-3</v>
      </c>
      <c r="H3147" s="231">
        <v>4.8544403100000003E-3</v>
      </c>
    </row>
    <row r="3148" spans="1:8">
      <c r="A3148" s="227" t="s">
        <v>152</v>
      </c>
      <c r="B3148" s="227" t="s">
        <v>57</v>
      </c>
      <c r="C3148" s="227" t="s">
        <v>67</v>
      </c>
      <c r="D3148" s="229">
        <v>831</v>
      </c>
      <c r="E3148" s="231">
        <v>7.2971957899999997E-3</v>
      </c>
      <c r="F3148" s="231">
        <v>7.5074072999999997E-4</v>
      </c>
      <c r="G3148" s="231">
        <v>1.4339593099999999E-3</v>
      </c>
      <c r="H3148" s="231">
        <v>5.1124952899999996E-3</v>
      </c>
    </row>
    <row r="3149" spans="1:8">
      <c r="A3149" s="227" t="s">
        <v>152</v>
      </c>
      <c r="B3149" s="227" t="s">
        <v>59</v>
      </c>
      <c r="C3149" s="227" t="s">
        <v>67</v>
      </c>
      <c r="D3149" s="229">
        <v>282</v>
      </c>
      <c r="E3149" s="231">
        <v>6.1646717499999996E-3</v>
      </c>
      <c r="F3149" s="231">
        <v>6.9592172999999996E-4</v>
      </c>
      <c r="G3149" s="231">
        <v>1.2736404299999999E-3</v>
      </c>
      <c r="H3149" s="231">
        <v>4.1951090800000004E-3</v>
      </c>
    </row>
    <row r="3150" spans="1:8">
      <c r="A3150" s="227" t="s">
        <v>152</v>
      </c>
      <c r="B3150" s="227" t="s">
        <v>60</v>
      </c>
      <c r="C3150" s="227" t="s">
        <v>67</v>
      </c>
      <c r="D3150" s="229">
        <v>210</v>
      </c>
      <c r="E3150" s="231">
        <v>6.7689591799999999E-3</v>
      </c>
      <c r="F3150" s="231">
        <v>6.7708312000000004E-4</v>
      </c>
      <c r="G3150" s="231">
        <v>1.29381592E-3</v>
      </c>
      <c r="H3150" s="231">
        <v>4.7980597200000001E-3</v>
      </c>
    </row>
    <row r="3151" spans="1:8">
      <c r="A3151" s="227" t="s">
        <v>152</v>
      </c>
      <c r="B3151" s="227" t="s">
        <v>61</v>
      </c>
      <c r="C3151" s="227" t="s">
        <v>67</v>
      </c>
      <c r="D3151" s="229">
        <v>60</v>
      </c>
      <c r="E3151" s="231">
        <v>8.9548608699999994E-3</v>
      </c>
      <c r="F3151" s="231">
        <v>8.3333308999999998E-4</v>
      </c>
      <c r="G3151" s="231">
        <v>1.6905861900000001E-3</v>
      </c>
      <c r="H3151" s="231">
        <v>6.4309411200000003E-3</v>
      </c>
    </row>
    <row r="3152" spans="1:8">
      <c r="A3152" s="227" t="s">
        <v>152</v>
      </c>
      <c r="B3152" s="227" t="s">
        <v>62</v>
      </c>
      <c r="C3152" s="227" t="s">
        <v>67</v>
      </c>
      <c r="D3152" s="229">
        <v>279</v>
      </c>
      <c r="E3152" s="231">
        <v>8.4830078499999999E-3</v>
      </c>
      <c r="F3152" s="231">
        <v>8.4382859000000005E-4</v>
      </c>
      <c r="G3152" s="231">
        <v>1.64629774E-3</v>
      </c>
      <c r="H3152" s="231">
        <v>5.99288107E-3</v>
      </c>
    </row>
    <row r="3153" spans="1:8">
      <c r="A3153" s="227" t="s">
        <v>152</v>
      </c>
      <c r="B3153" s="227" t="s">
        <v>57</v>
      </c>
      <c r="C3153" s="227" t="s">
        <v>68</v>
      </c>
      <c r="D3153" s="229">
        <v>775</v>
      </c>
      <c r="E3153" s="231">
        <v>6.6897249599999998E-3</v>
      </c>
      <c r="F3153" s="231">
        <v>1.01721899E-3</v>
      </c>
      <c r="G3153" s="231">
        <v>1.07786715E-3</v>
      </c>
      <c r="H3153" s="231">
        <v>4.5946383500000002E-3</v>
      </c>
    </row>
    <row r="3154" spans="1:8">
      <c r="A3154" s="227" t="s">
        <v>152</v>
      </c>
      <c r="B3154" s="227" t="s">
        <v>59</v>
      </c>
      <c r="C3154" s="227" t="s">
        <v>68</v>
      </c>
      <c r="D3154" s="229">
        <v>303</v>
      </c>
      <c r="E3154" s="231">
        <v>6.1108816600000003E-3</v>
      </c>
      <c r="F3154" s="231">
        <v>8.8444236000000001E-4</v>
      </c>
      <c r="G3154" s="231">
        <v>9.9964831999999992E-4</v>
      </c>
      <c r="H3154" s="231">
        <v>4.22679049E-3</v>
      </c>
    </row>
    <row r="3155" spans="1:8">
      <c r="A3155" s="227" t="s">
        <v>152</v>
      </c>
      <c r="B3155" s="227" t="s">
        <v>60</v>
      </c>
      <c r="C3155" s="227" t="s">
        <v>68</v>
      </c>
      <c r="D3155" s="229">
        <v>192</v>
      </c>
      <c r="E3155" s="231">
        <v>6.4740063299999996E-3</v>
      </c>
      <c r="F3155" s="231">
        <v>1.03190078E-3</v>
      </c>
      <c r="G3155" s="231">
        <v>8.9680966999999996E-4</v>
      </c>
      <c r="H3155" s="231">
        <v>4.5452953899999997E-3</v>
      </c>
    </row>
    <row r="3156" spans="1:8">
      <c r="A3156" s="227" t="s">
        <v>152</v>
      </c>
      <c r="B3156" s="227" t="s">
        <v>61</v>
      </c>
      <c r="C3156" s="227" t="s">
        <v>68</v>
      </c>
      <c r="D3156" s="229">
        <v>69</v>
      </c>
      <c r="E3156" s="231">
        <v>7.6843462399999998E-3</v>
      </c>
      <c r="F3156" s="231">
        <v>1.2843865200000001E-3</v>
      </c>
      <c r="G3156" s="231">
        <v>1.19665837E-3</v>
      </c>
      <c r="H3156" s="231">
        <v>5.2033008700000001E-3</v>
      </c>
    </row>
    <row r="3157" spans="1:8">
      <c r="A3157" s="227" t="s">
        <v>152</v>
      </c>
      <c r="B3157" s="227" t="s">
        <v>62</v>
      </c>
      <c r="C3157" s="227" t="s">
        <v>68</v>
      </c>
      <c r="D3157" s="229">
        <v>211</v>
      </c>
      <c r="E3157" s="231">
        <v>7.3919933499999998E-3</v>
      </c>
      <c r="F3157" s="231">
        <v>1.10716141E-3</v>
      </c>
      <c r="G3157" s="231">
        <v>1.3160981599999999E-3</v>
      </c>
      <c r="H3157" s="231">
        <v>4.96873331E-3</v>
      </c>
    </row>
    <row r="3158" spans="1:8">
      <c r="A3158" s="227" t="s">
        <v>152</v>
      </c>
      <c r="B3158" s="227" t="s">
        <v>57</v>
      </c>
      <c r="C3158" s="227" t="s">
        <v>69</v>
      </c>
      <c r="D3158" s="229">
        <v>626</v>
      </c>
      <c r="E3158" s="231">
        <v>5.3359991800000003E-3</v>
      </c>
      <c r="F3158" s="231">
        <v>7.8940338000000004E-4</v>
      </c>
      <c r="G3158" s="231">
        <v>7.0276422999999998E-4</v>
      </c>
      <c r="H3158" s="231">
        <v>3.8438311099999998E-3</v>
      </c>
    </row>
    <row r="3159" spans="1:8">
      <c r="A3159" s="227" t="s">
        <v>152</v>
      </c>
      <c r="B3159" s="227" t="s">
        <v>59</v>
      </c>
      <c r="C3159" s="227" t="s">
        <v>69</v>
      </c>
      <c r="D3159" s="229">
        <v>235</v>
      </c>
      <c r="E3159" s="231">
        <v>4.93557895E-3</v>
      </c>
      <c r="F3159" s="231">
        <v>7.6206631999999996E-4</v>
      </c>
      <c r="G3159" s="231">
        <v>6.7316760999999996E-4</v>
      </c>
      <c r="H3159" s="231">
        <v>3.5003445299999999E-3</v>
      </c>
    </row>
    <row r="3160" spans="1:8">
      <c r="A3160" s="227" t="s">
        <v>152</v>
      </c>
      <c r="B3160" s="227" t="s">
        <v>60</v>
      </c>
      <c r="C3160" s="227" t="s">
        <v>69</v>
      </c>
      <c r="D3160" s="229">
        <v>149</v>
      </c>
      <c r="E3160" s="231">
        <v>5.2832150099999999E-3</v>
      </c>
      <c r="F3160" s="231">
        <v>8.3682863000000005E-4</v>
      </c>
      <c r="G3160" s="231">
        <v>6.1039622000000002E-4</v>
      </c>
      <c r="H3160" s="231">
        <v>3.83598969E-3</v>
      </c>
    </row>
    <row r="3161" spans="1:8">
      <c r="A3161" s="227" t="s">
        <v>152</v>
      </c>
      <c r="B3161" s="227" t="s">
        <v>61</v>
      </c>
      <c r="C3161" s="227" t="s">
        <v>69</v>
      </c>
      <c r="D3161" s="229">
        <v>32</v>
      </c>
      <c r="E3161" s="231">
        <v>6.1338972799999999E-3</v>
      </c>
      <c r="F3161" s="231">
        <v>7.6967574999999998E-4</v>
      </c>
      <c r="G3161" s="231">
        <v>7.2229434999999996E-4</v>
      </c>
      <c r="H3161" s="231">
        <v>4.6419268400000003E-3</v>
      </c>
    </row>
    <row r="3162" spans="1:8">
      <c r="A3162" s="227" t="s">
        <v>152</v>
      </c>
      <c r="B3162" s="227" t="s">
        <v>62</v>
      </c>
      <c r="C3162" s="227" t="s">
        <v>69</v>
      </c>
      <c r="D3162" s="229">
        <v>210</v>
      </c>
      <c r="E3162" s="231">
        <v>5.6999556499999996E-3</v>
      </c>
      <c r="F3162" s="231">
        <v>7.8935161000000004E-4</v>
      </c>
      <c r="G3162" s="231">
        <v>7.9844553999999996E-4</v>
      </c>
      <c r="H3162" s="231">
        <v>4.1121580300000002E-3</v>
      </c>
    </row>
    <row r="3163" spans="1:8">
      <c r="A3163" s="227" t="s">
        <v>152</v>
      </c>
      <c r="B3163" s="227" t="s">
        <v>57</v>
      </c>
      <c r="C3163" s="227" t="s">
        <v>70</v>
      </c>
      <c r="D3163" s="229">
        <v>608</v>
      </c>
      <c r="E3163" s="231">
        <v>8.3931451699999996E-3</v>
      </c>
      <c r="F3163" s="231">
        <v>1.0370215499999999E-3</v>
      </c>
      <c r="G3163" s="231">
        <v>1.81968026E-3</v>
      </c>
      <c r="H3163" s="231">
        <v>5.5364428699999999E-3</v>
      </c>
    </row>
    <row r="3164" spans="1:8">
      <c r="A3164" s="227" t="s">
        <v>152</v>
      </c>
      <c r="B3164" s="227" t="s">
        <v>59</v>
      </c>
      <c r="C3164" s="227" t="s">
        <v>70</v>
      </c>
      <c r="D3164" s="229">
        <v>238</v>
      </c>
      <c r="E3164" s="231">
        <v>7.8917675800000003E-3</v>
      </c>
      <c r="F3164" s="231">
        <v>9.3137229000000001E-4</v>
      </c>
      <c r="G3164" s="231">
        <v>1.66277597E-3</v>
      </c>
      <c r="H3164" s="231">
        <v>5.2976188099999998E-3</v>
      </c>
    </row>
    <row r="3165" spans="1:8">
      <c r="A3165" s="227" t="s">
        <v>152</v>
      </c>
      <c r="B3165" s="227" t="s">
        <v>60</v>
      </c>
      <c r="C3165" s="227" t="s">
        <v>70</v>
      </c>
      <c r="D3165" s="229">
        <v>135</v>
      </c>
      <c r="E3165" s="231">
        <v>8.2057610899999994E-3</v>
      </c>
      <c r="F3165" s="231">
        <v>1.1200271899999999E-3</v>
      </c>
      <c r="G3165" s="231">
        <v>1.76011637E-3</v>
      </c>
      <c r="H3165" s="231">
        <v>5.3256170200000003E-3</v>
      </c>
    </row>
    <row r="3166" spans="1:8">
      <c r="A3166" s="227" t="s">
        <v>152</v>
      </c>
      <c r="B3166" s="227" t="s">
        <v>61</v>
      </c>
      <c r="C3166" s="227" t="s">
        <v>70</v>
      </c>
      <c r="D3166" s="229">
        <v>57</v>
      </c>
      <c r="E3166" s="231">
        <v>8.2896765099999999E-3</v>
      </c>
      <c r="F3166" s="231">
        <v>1.0646115E-3</v>
      </c>
      <c r="G3166" s="231">
        <v>1.98708553E-3</v>
      </c>
      <c r="H3166" s="231">
        <v>5.2379790400000001E-3</v>
      </c>
    </row>
    <row r="3167" spans="1:8">
      <c r="A3167" s="227" t="s">
        <v>152</v>
      </c>
      <c r="B3167" s="227" t="s">
        <v>62</v>
      </c>
      <c r="C3167" s="227" t="s">
        <v>70</v>
      </c>
      <c r="D3167" s="229">
        <v>178</v>
      </c>
      <c r="E3167" s="231">
        <v>9.2387767900000001E-3</v>
      </c>
      <c r="F3167" s="231">
        <v>1.1064942299999999E-3</v>
      </c>
      <c r="G3167" s="231">
        <v>2.02104118E-3</v>
      </c>
      <c r="H3167" s="231">
        <v>6.1112409400000001E-3</v>
      </c>
    </row>
    <row r="3168" spans="1:8">
      <c r="A3168" s="227" t="s">
        <v>152</v>
      </c>
      <c r="B3168" s="227" t="s">
        <v>57</v>
      </c>
      <c r="C3168" s="227" t="s">
        <v>71</v>
      </c>
      <c r="D3168" s="229">
        <v>543</v>
      </c>
      <c r="E3168" s="231">
        <v>7.6334319999999999E-3</v>
      </c>
      <c r="F3168" s="231">
        <v>9.7938384000000002E-4</v>
      </c>
      <c r="G3168" s="231">
        <v>1.4444356800000001E-3</v>
      </c>
      <c r="H3168" s="231">
        <v>5.2096120099999997E-3</v>
      </c>
    </row>
    <row r="3169" spans="1:8">
      <c r="A3169" s="227" t="s">
        <v>152</v>
      </c>
      <c r="B3169" s="227" t="s">
        <v>59</v>
      </c>
      <c r="C3169" s="227" t="s">
        <v>71</v>
      </c>
      <c r="D3169" s="229">
        <v>206</v>
      </c>
      <c r="E3169" s="231">
        <v>6.6835218900000003E-3</v>
      </c>
      <c r="F3169" s="231">
        <v>8.4013146000000004E-4</v>
      </c>
      <c r="G3169" s="231">
        <v>1.36287509E-3</v>
      </c>
      <c r="H3169" s="231">
        <v>4.4805148899999996E-3</v>
      </c>
    </row>
    <row r="3170" spans="1:8">
      <c r="A3170" s="227" t="s">
        <v>152</v>
      </c>
      <c r="B3170" s="227" t="s">
        <v>60</v>
      </c>
      <c r="C3170" s="227" t="s">
        <v>71</v>
      </c>
      <c r="D3170" s="229">
        <v>106</v>
      </c>
      <c r="E3170" s="231">
        <v>7.3476805500000001E-3</v>
      </c>
      <c r="F3170" s="231">
        <v>1.01425991E-3</v>
      </c>
      <c r="G3170" s="231">
        <v>1.49960669E-3</v>
      </c>
      <c r="H3170" s="231">
        <v>4.8338135299999998E-3</v>
      </c>
    </row>
    <row r="3171" spans="1:8">
      <c r="A3171" s="227" t="s">
        <v>152</v>
      </c>
      <c r="B3171" s="227" t="s">
        <v>61</v>
      </c>
      <c r="C3171" s="227" t="s">
        <v>71</v>
      </c>
      <c r="D3171" s="229">
        <v>54</v>
      </c>
      <c r="E3171" s="231">
        <v>7.3686125700000004E-3</v>
      </c>
      <c r="F3171" s="231">
        <v>1.14326106E-3</v>
      </c>
      <c r="G3171" s="231">
        <v>1.29886803E-3</v>
      </c>
      <c r="H3171" s="231">
        <v>4.92648293E-3</v>
      </c>
    </row>
    <row r="3172" spans="1:8">
      <c r="A3172" s="227" t="s">
        <v>152</v>
      </c>
      <c r="B3172" s="227" t="s">
        <v>62</v>
      </c>
      <c r="C3172" s="227" t="s">
        <v>71</v>
      </c>
      <c r="D3172" s="229">
        <v>177</v>
      </c>
      <c r="E3172" s="231">
        <v>8.9908974599999993E-3</v>
      </c>
      <c r="F3172" s="231">
        <v>1.0705688999999999E-3</v>
      </c>
      <c r="G3172" s="231">
        <v>1.55072951E-3</v>
      </c>
      <c r="H3172" s="231">
        <v>6.3695985500000002E-3</v>
      </c>
    </row>
    <row r="3173" spans="1:8">
      <c r="A3173" s="227" t="s">
        <v>152</v>
      </c>
      <c r="B3173" s="227" t="s">
        <v>57</v>
      </c>
      <c r="C3173" s="227" t="s">
        <v>72</v>
      </c>
      <c r="D3173" s="229">
        <v>966</v>
      </c>
      <c r="E3173" s="231">
        <v>7.1040490100000003E-3</v>
      </c>
      <c r="F3173" s="231">
        <v>9.7950670000000002E-4</v>
      </c>
      <c r="G3173" s="231">
        <v>1.46235886E-3</v>
      </c>
      <c r="H3173" s="231">
        <v>4.6621829700000004E-3</v>
      </c>
    </row>
    <row r="3174" spans="1:8">
      <c r="A3174" s="227" t="s">
        <v>152</v>
      </c>
      <c r="B3174" s="227" t="s">
        <v>59</v>
      </c>
      <c r="C3174" s="227" t="s">
        <v>72</v>
      </c>
      <c r="D3174" s="229">
        <v>406</v>
      </c>
      <c r="E3174" s="231">
        <v>6.4837618600000002E-3</v>
      </c>
      <c r="F3174" s="231">
        <v>8.4966793999999995E-4</v>
      </c>
      <c r="G3174" s="231">
        <v>1.30020159E-3</v>
      </c>
      <c r="H3174" s="231">
        <v>4.3338918299999996E-3</v>
      </c>
    </row>
    <row r="3175" spans="1:8">
      <c r="A3175" s="227" t="s">
        <v>152</v>
      </c>
      <c r="B3175" s="227" t="s">
        <v>60</v>
      </c>
      <c r="C3175" s="227" t="s">
        <v>72</v>
      </c>
      <c r="D3175" s="229">
        <v>195</v>
      </c>
      <c r="E3175" s="231">
        <v>7.1222694600000004E-3</v>
      </c>
      <c r="F3175" s="231">
        <v>1.0765667E-3</v>
      </c>
      <c r="G3175" s="231">
        <v>1.5362651900000001E-3</v>
      </c>
      <c r="H3175" s="231">
        <v>4.5094371000000003E-3</v>
      </c>
    </row>
    <row r="3176" spans="1:8">
      <c r="A3176" s="227" t="s">
        <v>152</v>
      </c>
      <c r="B3176" s="227" t="s">
        <v>61</v>
      </c>
      <c r="C3176" s="227" t="s">
        <v>72</v>
      </c>
      <c r="D3176" s="229">
        <v>99</v>
      </c>
      <c r="E3176" s="231">
        <v>7.9421527500000005E-3</v>
      </c>
      <c r="F3176" s="231">
        <v>1.07989597E-3</v>
      </c>
      <c r="G3176" s="231">
        <v>1.6318273500000001E-3</v>
      </c>
      <c r="H3176" s="231">
        <v>5.2304290699999997E-3</v>
      </c>
    </row>
    <row r="3177" spans="1:8">
      <c r="A3177" s="227" t="s">
        <v>152</v>
      </c>
      <c r="B3177" s="227" t="s">
        <v>62</v>
      </c>
      <c r="C3177" s="227" t="s">
        <v>72</v>
      </c>
      <c r="D3177" s="229">
        <v>266</v>
      </c>
      <c r="E3177" s="231">
        <v>7.7255201599999998E-3</v>
      </c>
      <c r="F3177" s="231">
        <v>1.0691657199999999E-3</v>
      </c>
      <c r="G3177" s="231">
        <v>1.59260976E-3</v>
      </c>
      <c r="H3177" s="231">
        <v>5.0637442100000003E-3</v>
      </c>
    </row>
    <row r="3178" spans="1:8">
      <c r="A3178" s="227" t="s">
        <v>152</v>
      </c>
      <c r="B3178" s="227" t="s">
        <v>57</v>
      </c>
      <c r="C3178" s="227" t="s">
        <v>73</v>
      </c>
      <c r="D3178" s="229">
        <v>1876</v>
      </c>
      <c r="E3178" s="231">
        <v>7.2084947299999999E-3</v>
      </c>
      <c r="F3178" s="231">
        <v>6.8905200999999996E-4</v>
      </c>
      <c r="G3178" s="231">
        <v>1.91181963E-3</v>
      </c>
      <c r="H3178" s="231">
        <v>4.6076226099999998E-3</v>
      </c>
    </row>
    <row r="3179" spans="1:8">
      <c r="A3179" s="227" t="s">
        <v>152</v>
      </c>
      <c r="B3179" s="227" t="s">
        <v>59</v>
      </c>
      <c r="C3179" s="227" t="s">
        <v>73</v>
      </c>
      <c r="D3179" s="229">
        <v>809</v>
      </c>
      <c r="E3179" s="231">
        <v>6.3910203300000003E-3</v>
      </c>
      <c r="F3179" s="231">
        <v>6.1396933E-4</v>
      </c>
      <c r="G3179" s="231">
        <v>1.70246165E-3</v>
      </c>
      <c r="H3179" s="231">
        <v>4.0745888799999996E-3</v>
      </c>
    </row>
    <row r="3180" spans="1:8">
      <c r="A3180" s="227" t="s">
        <v>152</v>
      </c>
      <c r="B3180" s="227" t="s">
        <v>60</v>
      </c>
      <c r="C3180" s="227" t="s">
        <v>73</v>
      </c>
      <c r="D3180" s="229">
        <v>433</v>
      </c>
      <c r="E3180" s="231">
        <v>6.9018099199999999E-3</v>
      </c>
      <c r="F3180" s="231">
        <v>6.9497880000000001E-4</v>
      </c>
      <c r="G3180" s="231">
        <v>1.79288531E-3</v>
      </c>
      <c r="H3180" s="231">
        <v>4.4139453200000003E-3</v>
      </c>
    </row>
    <row r="3181" spans="1:8">
      <c r="A3181" s="227" t="s">
        <v>152</v>
      </c>
      <c r="B3181" s="227" t="s">
        <v>61</v>
      </c>
      <c r="C3181" s="227" t="s">
        <v>73</v>
      </c>
      <c r="D3181" s="229">
        <v>99</v>
      </c>
      <c r="E3181" s="231">
        <v>8.2524315099999999E-3</v>
      </c>
      <c r="F3181" s="231">
        <v>8.6408033999999998E-4</v>
      </c>
      <c r="G3181" s="231">
        <v>2.2009444299999998E-3</v>
      </c>
      <c r="H3181" s="231">
        <v>5.1874062200000003E-3</v>
      </c>
    </row>
    <row r="3182" spans="1:8">
      <c r="A3182" s="227" t="s">
        <v>152</v>
      </c>
      <c r="B3182" s="227" t="s">
        <v>62</v>
      </c>
      <c r="C3182" s="227" t="s">
        <v>73</v>
      </c>
      <c r="D3182" s="229">
        <v>535</v>
      </c>
      <c r="E3182" s="231">
        <v>8.4996752400000007E-3</v>
      </c>
      <c r="F3182" s="231">
        <v>7.65403E-4</v>
      </c>
      <c r="G3182" s="231">
        <v>2.2711576E-3</v>
      </c>
      <c r="H3182" s="231">
        <v>5.4631141500000001E-3</v>
      </c>
    </row>
    <row r="3183" spans="1:8">
      <c r="A3183" s="227" t="s">
        <v>152</v>
      </c>
      <c r="B3183" s="227" t="s">
        <v>57</v>
      </c>
      <c r="C3183" s="227" t="s">
        <v>74</v>
      </c>
      <c r="D3183" s="229">
        <v>1473</v>
      </c>
      <c r="E3183" s="231">
        <v>7.3132038000000002E-3</v>
      </c>
      <c r="F3183" s="231">
        <v>9.0950354999999995E-4</v>
      </c>
      <c r="G3183" s="231">
        <v>1.8446698799999999E-3</v>
      </c>
      <c r="H3183" s="231">
        <v>4.5590298899999999E-3</v>
      </c>
    </row>
    <row r="3184" spans="1:8">
      <c r="A3184" s="227" t="s">
        <v>152</v>
      </c>
      <c r="B3184" s="227" t="s">
        <v>59</v>
      </c>
      <c r="C3184" s="227" t="s">
        <v>74</v>
      </c>
      <c r="D3184" s="229">
        <v>615</v>
      </c>
      <c r="E3184" s="231">
        <v>6.4226134299999998E-3</v>
      </c>
      <c r="F3184" s="231">
        <v>8.2947507000000003E-4</v>
      </c>
      <c r="G3184" s="231">
        <v>1.5299041700000001E-3</v>
      </c>
      <c r="H3184" s="231">
        <v>4.06323372E-3</v>
      </c>
    </row>
    <row r="3185" spans="1:8">
      <c r="A3185" s="227" t="s">
        <v>152</v>
      </c>
      <c r="B3185" s="227" t="s">
        <v>60</v>
      </c>
      <c r="C3185" s="227" t="s">
        <v>74</v>
      </c>
      <c r="D3185" s="229">
        <v>397</v>
      </c>
      <c r="E3185" s="231">
        <v>7.7743373900000003E-3</v>
      </c>
      <c r="F3185" s="231">
        <v>8.4528618000000004E-4</v>
      </c>
      <c r="G3185" s="231">
        <v>2.17126106E-3</v>
      </c>
      <c r="H3185" s="231">
        <v>4.75778967E-3</v>
      </c>
    </row>
    <row r="3186" spans="1:8">
      <c r="A3186" s="227" t="s">
        <v>152</v>
      </c>
      <c r="B3186" s="227" t="s">
        <v>61</v>
      </c>
      <c r="C3186" s="227" t="s">
        <v>74</v>
      </c>
      <c r="D3186" s="229">
        <v>154</v>
      </c>
      <c r="E3186" s="231">
        <v>8.3288988799999995E-3</v>
      </c>
      <c r="F3186" s="231">
        <v>1.3035862100000001E-3</v>
      </c>
      <c r="G3186" s="231">
        <v>1.8682357199999999E-3</v>
      </c>
      <c r="H3186" s="231">
        <v>5.1570764699999999E-3</v>
      </c>
    </row>
    <row r="3187" spans="1:8">
      <c r="A3187" s="227" t="s">
        <v>152</v>
      </c>
      <c r="B3187" s="227" t="s">
        <v>62</v>
      </c>
      <c r="C3187" s="227" t="s">
        <v>74</v>
      </c>
      <c r="D3187" s="229">
        <v>307</v>
      </c>
      <c r="E3187" s="231">
        <v>7.9914643499999997E-3</v>
      </c>
      <c r="F3187" s="231">
        <v>9.5518131999999996E-4</v>
      </c>
      <c r="G3187" s="231">
        <v>2.0410707499999999E-3</v>
      </c>
      <c r="H3187" s="231">
        <v>4.9952117899999997E-3</v>
      </c>
    </row>
    <row r="3188" spans="1:8">
      <c r="A3188" s="227" t="s">
        <v>152</v>
      </c>
      <c r="B3188" s="227" t="s">
        <v>57</v>
      </c>
      <c r="C3188" s="227" t="s">
        <v>75</v>
      </c>
      <c r="D3188" s="229">
        <v>814</v>
      </c>
      <c r="E3188" s="231">
        <v>6.1562554400000002E-3</v>
      </c>
      <c r="F3188" s="231">
        <v>6.1503241000000004E-4</v>
      </c>
      <c r="G3188" s="231">
        <v>1.19990706E-3</v>
      </c>
      <c r="H3188" s="231">
        <v>4.3413155199999998E-3</v>
      </c>
    </row>
    <row r="3189" spans="1:8">
      <c r="A3189" s="227" t="s">
        <v>152</v>
      </c>
      <c r="B3189" s="227" t="s">
        <v>59</v>
      </c>
      <c r="C3189" s="227" t="s">
        <v>75</v>
      </c>
      <c r="D3189" s="229">
        <v>244</v>
      </c>
      <c r="E3189" s="231">
        <v>5.4580769299999998E-3</v>
      </c>
      <c r="F3189" s="231">
        <v>5.4815549000000003E-4</v>
      </c>
      <c r="G3189" s="231">
        <v>9.3370496E-4</v>
      </c>
      <c r="H3189" s="231">
        <v>3.9762160000000003E-3</v>
      </c>
    </row>
    <row r="3190" spans="1:8">
      <c r="A3190" s="227" t="s">
        <v>152</v>
      </c>
      <c r="B3190" s="227" t="s">
        <v>60</v>
      </c>
      <c r="C3190" s="227" t="s">
        <v>75</v>
      </c>
      <c r="D3190" s="229">
        <v>165</v>
      </c>
      <c r="E3190" s="231">
        <v>5.8538858499999997E-3</v>
      </c>
      <c r="F3190" s="231">
        <v>5.7716023000000001E-4</v>
      </c>
      <c r="G3190" s="231">
        <v>1.06895318E-3</v>
      </c>
      <c r="H3190" s="231">
        <v>4.2077719399999996E-3</v>
      </c>
    </row>
    <row r="3191" spans="1:8">
      <c r="A3191" s="227" t="s">
        <v>152</v>
      </c>
      <c r="B3191" s="227" t="s">
        <v>61</v>
      </c>
      <c r="C3191" s="227" t="s">
        <v>75</v>
      </c>
      <c r="D3191" s="229">
        <v>60</v>
      </c>
      <c r="E3191" s="231">
        <v>6.7143130000000004E-3</v>
      </c>
      <c r="F3191" s="231">
        <v>6.1361860000000001E-4</v>
      </c>
      <c r="G3191" s="231">
        <v>1.26716803E-3</v>
      </c>
      <c r="H3191" s="231">
        <v>4.8335260000000003E-3</v>
      </c>
    </row>
    <row r="3192" spans="1:8">
      <c r="A3192" s="227" t="s">
        <v>152</v>
      </c>
      <c r="B3192" s="227" t="s">
        <v>62</v>
      </c>
      <c r="C3192" s="227" t="s">
        <v>75</v>
      </c>
      <c r="D3192" s="229">
        <v>345</v>
      </c>
      <c r="E3192" s="231">
        <v>6.6975977200000002E-3</v>
      </c>
      <c r="F3192" s="231">
        <v>6.8068952000000004E-4</v>
      </c>
      <c r="G3192" s="231">
        <v>1.4391100699999999E-3</v>
      </c>
      <c r="H3192" s="231">
        <v>4.5777976699999997E-3</v>
      </c>
    </row>
    <row r="3193" spans="1:8">
      <c r="A3193" s="227" t="s">
        <v>152</v>
      </c>
      <c r="B3193" s="227" t="s">
        <v>57</v>
      </c>
      <c r="C3193" s="227" t="s">
        <v>76</v>
      </c>
      <c r="D3193" s="229">
        <v>925</v>
      </c>
      <c r="E3193" s="231">
        <v>6.0617114799999998E-3</v>
      </c>
      <c r="F3193" s="231">
        <v>9.1956931999999999E-4</v>
      </c>
      <c r="G3193" s="231">
        <v>1.0970343000000001E-3</v>
      </c>
      <c r="H3193" s="231">
        <v>4.0451073800000003E-3</v>
      </c>
    </row>
    <row r="3194" spans="1:8">
      <c r="A3194" s="227" t="s">
        <v>152</v>
      </c>
      <c r="B3194" s="227" t="s">
        <v>59</v>
      </c>
      <c r="C3194" s="227" t="s">
        <v>76</v>
      </c>
      <c r="D3194" s="229">
        <v>440</v>
      </c>
      <c r="E3194" s="231">
        <v>5.6481742099999998E-3</v>
      </c>
      <c r="F3194" s="231">
        <v>8.3143913999999999E-4</v>
      </c>
      <c r="G3194" s="231">
        <v>9.8211255999999998E-4</v>
      </c>
      <c r="H3194" s="231">
        <v>3.83462204E-3</v>
      </c>
    </row>
    <row r="3195" spans="1:8">
      <c r="A3195" s="227" t="s">
        <v>152</v>
      </c>
      <c r="B3195" s="227" t="s">
        <v>60</v>
      </c>
      <c r="C3195" s="227" t="s">
        <v>76</v>
      </c>
      <c r="D3195" s="229">
        <v>198</v>
      </c>
      <c r="E3195" s="231">
        <v>5.8473622699999998E-3</v>
      </c>
      <c r="F3195" s="231">
        <v>9.314789E-4</v>
      </c>
      <c r="G3195" s="231">
        <v>9.5848508000000003E-4</v>
      </c>
      <c r="H3195" s="231">
        <v>3.9573978399999998E-3</v>
      </c>
    </row>
    <row r="3196" spans="1:8">
      <c r="A3196" s="227" t="s">
        <v>152</v>
      </c>
      <c r="B3196" s="227" t="s">
        <v>61</v>
      </c>
      <c r="C3196" s="227" t="s">
        <v>76</v>
      </c>
      <c r="D3196" s="229">
        <v>82</v>
      </c>
      <c r="E3196" s="231">
        <v>7.0356252999999999E-3</v>
      </c>
      <c r="F3196" s="231">
        <v>1.2762531199999999E-3</v>
      </c>
      <c r="G3196" s="231">
        <v>1.4182473E-3</v>
      </c>
      <c r="H3196" s="231">
        <v>4.3411244000000002E-3</v>
      </c>
    </row>
    <row r="3197" spans="1:8">
      <c r="A3197" s="227" t="s">
        <v>152</v>
      </c>
      <c r="B3197" s="227" t="s">
        <v>62</v>
      </c>
      <c r="C3197" s="227" t="s">
        <v>76</v>
      </c>
      <c r="D3197" s="229">
        <v>205</v>
      </c>
      <c r="E3197" s="231">
        <v>6.7667680799999999E-3</v>
      </c>
      <c r="F3197" s="231">
        <v>9.5455032999999996E-4</v>
      </c>
      <c r="G3197" s="231">
        <v>1.34902865E-3</v>
      </c>
      <c r="H3197" s="231">
        <v>4.4631885600000002E-3</v>
      </c>
    </row>
    <row r="3198" spans="1:8">
      <c r="A3198" s="227" t="s">
        <v>152</v>
      </c>
      <c r="B3198" s="227" t="s">
        <v>57</v>
      </c>
      <c r="C3198" s="227" t="s">
        <v>77</v>
      </c>
      <c r="D3198" s="229">
        <v>1685</v>
      </c>
      <c r="E3198" s="231">
        <v>7.37409995E-3</v>
      </c>
      <c r="F3198" s="231">
        <v>9.827932000000001E-4</v>
      </c>
      <c r="G3198" s="231">
        <v>1.44763823E-3</v>
      </c>
      <c r="H3198" s="231">
        <v>4.9436680199999999E-3</v>
      </c>
    </row>
    <row r="3199" spans="1:8">
      <c r="A3199" s="227" t="s">
        <v>152</v>
      </c>
      <c r="B3199" s="227" t="s">
        <v>59</v>
      </c>
      <c r="C3199" s="227" t="s">
        <v>77</v>
      </c>
      <c r="D3199" s="229">
        <v>713</v>
      </c>
      <c r="E3199" s="231">
        <v>6.5978063799999997E-3</v>
      </c>
      <c r="F3199" s="231">
        <v>8.3341426000000003E-4</v>
      </c>
      <c r="G3199" s="231">
        <v>1.31012648E-3</v>
      </c>
      <c r="H3199" s="231">
        <v>4.4542651300000001E-3</v>
      </c>
    </row>
    <row r="3200" spans="1:8">
      <c r="A3200" s="227" t="s">
        <v>152</v>
      </c>
      <c r="B3200" s="227" t="s">
        <v>60</v>
      </c>
      <c r="C3200" s="227" t="s">
        <v>77</v>
      </c>
      <c r="D3200" s="229">
        <v>287</v>
      </c>
      <c r="E3200" s="231">
        <v>6.8906066499999996E-3</v>
      </c>
      <c r="F3200" s="231">
        <v>9.7738394999999996E-4</v>
      </c>
      <c r="G3200" s="231">
        <v>1.32835664E-3</v>
      </c>
      <c r="H3200" s="231">
        <v>4.58486555E-3</v>
      </c>
    </row>
    <row r="3201" spans="1:8">
      <c r="A3201" s="227" t="s">
        <v>152</v>
      </c>
      <c r="B3201" s="227" t="s">
        <v>61</v>
      </c>
      <c r="C3201" s="227" t="s">
        <v>77</v>
      </c>
      <c r="D3201" s="229">
        <v>233</v>
      </c>
      <c r="E3201" s="231">
        <v>8.5898503300000009E-3</v>
      </c>
      <c r="F3201" s="231">
        <v>1.0552274600000001E-3</v>
      </c>
      <c r="G3201" s="231">
        <v>1.7987996400000001E-3</v>
      </c>
      <c r="H3201" s="231">
        <v>5.7358227600000002E-3</v>
      </c>
    </row>
    <row r="3202" spans="1:8">
      <c r="A3202" s="227" t="s">
        <v>152</v>
      </c>
      <c r="B3202" s="227" t="s">
        <v>62</v>
      </c>
      <c r="C3202" s="227" t="s">
        <v>77</v>
      </c>
      <c r="D3202" s="229">
        <v>452</v>
      </c>
      <c r="E3202" s="231">
        <v>8.2789452000000003E-3</v>
      </c>
      <c r="F3202" s="231">
        <v>1.1845243000000001E-3</v>
      </c>
      <c r="G3202" s="231">
        <v>1.55927336E-3</v>
      </c>
      <c r="H3202" s="231">
        <v>5.5351470499999996E-3</v>
      </c>
    </row>
    <row r="3203" spans="1:8">
      <c r="A3203" s="227" t="s">
        <v>152</v>
      </c>
      <c r="B3203" s="227" t="s">
        <v>57</v>
      </c>
      <c r="C3203" s="227" t="s">
        <v>78</v>
      </c>
      <c r="D3203" s="229">
        <v>623</v>
      </c>
      <c r="E3203" s="231">
        <v>7.2049073199999996E-3</v>
      </c>
      <c r="F3203" s="231">
        <v>9.9297356000000001E-4</v>
      </c>
      <c r="G3203" s="231">
        <v>1.6107839000000001E-3</v>
      </c>
      <c r="H3203" s="231">
        <v>4.60114935E-3</v>
      </c>
    </row>
    <row r="3204" spans="1:8">
      <c r="A3204" s="227" t="s">
        <v>152</v>
      </c>
      <c r="B3204" s="227" t="s">
        <v>59</v>
      </c>
      <c r="C3204" s="227" t="s">
        <v>78</v>
      </c>
      <c r="D3204" s="229">
        <v>284</v>
      </c>
      <c r="E3204" s="231">
        <v>6.3184661200000004E-3</v>
      </c>
      <c r="F3204" s="231">
        <v>8.7424989000000003E-4</v>
      </c>
      <c r="G3204" s="231">
        <v>1.3006974600000001E-3</v>
      </c>
      <c r="H3204" s="231">
        <v>4.1435182600000004E-3</v>
      </c>
    </row>
    <row r="3205" spans="1:8">
      <c r="A3205" s="227" t="s">
        <v>152</v>
      </c>
      <c r="B3205" s="227" t="s">
        <v>60</v>
      </c>
      <c r="C3205" s="227" t="s">
        <v>78</v>
      </c>
      <c r="D3205" s="229">
        <v>128</v>
      </c>
      <c r="E3205" s="231">
        <v>7.0387548499999996E-3</v>
      </c>
      <c r="F3205" s="231">
        <v>9.7665267000000009E-4</v>
      </c>
      <c r="G3205" s="231">
        <v>1.7392756599999999E-3</v>
      </c>
      <c r="H3205" s="231">
        <v>4.3228259800000002E-3</v>
      </c>
    </row>
    <row r="3206" spans="1:8">
      <c r="A3206" s="227" t="s">
        <v>152</v>
      </c>
      <c r="B3206" s="227" t="s">
        <v>61</v>
      </c>
      <c r="C3206" s="227" t="s">
        <v>78</v>
      </c>
      <c r="D3206" s="229">
        <v>47</v>
      </c>
      <c r="E3206" s="231">
        <v>7.7730986300000001E-3</v>
      </c>
      <c r="F3206" s="231">
        <v>1.1246549699999999E-3</v>
      </c>
      <c r="G3206" s="231">
        <v>1.81368179E-3</v>
      </c>
      <c r="H3206" s="231">
        <v>4.8347613500000003E-3</v>
      </c>
    </row>
    <row r="3207" spans="1:8">
      <c r="A3207" s="227" t="s">
        <v>152</v>
      </c>
      <c r="B3207" s="227" t="s">
        <v>62</v>
      </c>
      <c r="C3207" s="227" t="s">
        <v>78</v>
      </c>
      <c r="D3207" s="229">
        <v>164</v>
      </c>
      <c r="E3207" s="231">
        <v>8.7068087000000006E-3</v>
      </c>
      <c r="F3207" s="231">
        <v>1.1735685199999999E-3</v>
      </c>
      <c r="G3207" s="231">
        <v>1.9893290300000001E-3</v>
      </c>
      <c r="H3207" s="231">
        <v>5.5439106699999999E-3</v>
      </c>
    </row>
    <row r="3208" spans="1:8">
      <c r="A3208" s="227" t="s">
        <v>152</v>
      </c>
      <c r="B3208" s="227" t="s">
        <v>57</v>
      </c>
      <c r="C3208" s="227" t="s">
        <v>79</v>
      </c>
      <c r="D3208" s="229">
        <v>7905</v>
      </c>
      <c r="E3208" s="231">
        <v>4.7676266099999998E-3</v>
      </c>
      <c r="F3208" s="231">
        <v>9.9591478999999997E-4</v>
      </c>
      <c r="G3208" s="231">
        <v>7.1461427000000003E-4</v>
      </c>
      <c r="H3208" s="231">
        <v>3.0570970600000001E-3</v>
      </c>
    </row>
    <row r="3209" spans="1:8">
      <c r="A3209" s="227" t="s">
        <v>152</v>
      </c>
      <c r="B3209" s="227" t="s">
        <v>59</v>
      </c>
      <c r="C3209" s="227" t="s">
        <v>79</v>
      </c>
      <c r="D3209" s="229">
        <v>4636</v>
      </c>
      <c r="E3209" s="231">
        <v>4.5672427299999997E-3</v>
      </c>
      <c r="F3209" s="231">
        <v>9.2725385999999999E-4</v>
      </c>
      <c r="G3209" s="231">
        <v>6.8459274999999997E-4</v>
      </c>
      <c r="H3209" s="231">
        <v>2.95539564E-3</v>
      </c>
    </row>
    <row r="3210" spans="1:8">
      <c r="A3210" s="227" t="s">
        <v>152</v>
      </c>
      <c r="B3210" s="227" t="s">
        <v>60</v>
      </c>
      <c r="C3210" s="227" t="s">
        <v>79</v>
      </c>
      <c r="D3210" s="229">
        <v>1709</v>
      </c>
      <c r="E3210" s="231">
        <v>4.6879196399999996E-3</v>
      </c>
      <c r="F3210" s="231">
        <v>1.0307966799999999E-3</v>
      </c>
      <c r="G3210" s="231">
        <v>6.8928361000000001E-4</v>
      </c>
      <c r="H3210" s="231">
        <v>2.96783887E-3</v>
      </c>
    </row>
    <row r="3211" spans="1:8">
      <c r="A3211" s="227" t="s">
        <v>152</v>
      </c>
      <c r="B3211" s="227" t="s">
        <v>61</v>
      </c>
      <c r="C3211" s="227" t="s">
        <v>79</v>
      </c>
      <c r="D3211" s="229">
        <v>459</v>
      </c>
      <c r="E3211" s="231">
        <v>5.6778773899999998E-3</v>
      </c>
      <c r="F3211" s="231">
        <v>1.35451944E-3</v>
      </c>
      <c r="G3211" s="231">
        <v>7.8958360000000005E-4</v>
      </c>
      <c r="H3211" s="231">
        <v>3.5337738600000001E-3</v>
      </c>
    </row>
    <row r="3212" spans="1:8">
      <c r="A3212" s="227" t="s">
        <v>152</v>
      </c>
      <c r="B3212" s="227" t="s">
        <v>62</v>
      </c>
      <c r="C3212" s="227" t="s">
        <v>79</v>
      </c>
      <c r="D3212" s="229">
        <v>1101</v>
      </c>
      <c r="E3212" s="231">
        <v>5.3556318299999997E-3</v>
      </c>
      <c r="F3212" s="231">
        <v>1.0813819899999999E-3</v>
      </c>
      <c r="G3212" s="231">
        <v>8.4909107E-4</v>
      </c>
      <c r="H3212" s="231">
        <v>3.4251582799999999E-3</v>
      </c>
    </row>
    <row r="3213" spans="1:8">
      <c r="A3213" s="227" t="s">
        <v>152</v>
      </c>
      <c r="B3213" s="227" t="s">
        <v>57</v>
      </c>
      <c r="C3213" s="227" t="s">
        <v>80</v>
      </c>
      <c r="D3213" s="229">
        <v>3149</v>
      </c>
      <c r="E3213" s="231">
        <v>5.07328508E-3</v>
      </c>
      <c r="F3213" s="231">
        <v>9.9040087999999996E-4</v>
      </c>
      <c r="G3213" s="231">
        <v>5.3805270000000004E-4</v>
      </c>
      <c r="H3213" s="231">
        <v>3.5448310199999999E-3</v>
      </c>
    </row>
    <row r="3214" spans="1:8">
      <c r="A3214" s="227" t="s">
        <v>152</v>
      </c>
      <c r="B3214" s="227" t="s">
        <v>59</v>
      </c>
      <c r="C3214" s="227" t="s">
        <v>80</v>
      </c>
      <c r="D3214" s="229">
        <v>1528</v>
      </c>
      <c r="E3214" s="231">
        <v>4.72613051E-3</v>
      </c>
      <c r="F3214" s="231">
        <v>9.3464410999999999E-4</v>
      </c>
      <c r="G3214" s="231">
        <v>5.0051787999999997E-4</v>
      </c>
      <c r="H3214" s="231">
        <v>3.2909680499999998E-3</v>
      </c>
    </row>
    <row r="3215" spans="1:8">
      <c r="A3215" s="227" t="s">
        <v>152</v>
      </c>
      <c r="B3215" s="227" t="s">
        <v>60</v>
      </c>
      <c r="C3215" s="227" t="s">
        <v>80</v>
      </c>
      <c r="D3215" s="229">
        <v>806</v>
      </c>
      <c r="E3215" s="231">
        <v>4.9213506099999998E-3</v>
      </c>
      <c r="F3215" s="231">
        <v>1.0177572000000001E-3</v>
      </c>
      <c r="G3215" s="231">
        <v>4.9703873999999996E-4</v>
      </c>
      <c r="H3215" s="231">
        <v>3.4065542000000001E-3</v>
      </c>
    </row>
    <row r="3216" spans="1:8">
      <c r="A3216" s="227" t="s">
        <v>152</v>
      </c>
      <c r="B3216" s="227" t="s">
        <v>61</v>
      </c>
      <c r="C3216" s="227" t="s">
        <v>80</v>
      </c>
      <c r="D3216" s="229">
        <v>122</v>
      </c>
      <c r="E3216" s="231">
        <v>5.66721667E-3</v>
      </c>
      <c r="F3216" s="231">
        <v>1.1526637099999999E-3</v>
      </c>
      <c r="G3216" s="231">
        <v>6.2082551E-4</v>
      </c>
      <c r="H3216" s="231">
        <v>3.893727E-3</v>
      </c>
    </row>
    <row r="3217" spans="1:8">
      <c r="A3217" s="227" t="s">
        <v>152</v>
      </c>
      <c r="B3217" s="227" t="s">
        <v>62</v>
      </c>
      <c r="C3217" s="227" t="s">
        <v>80</v>
      </c>
      <c r="D3217" s="229">
        <v>693</v>
      </c>
      <c r="E3217" s="231">
        <v>5.9108777199999999E-3</v>
      </c>
      <c r="F3217" s="231">
        <v>1.05295657E-3</v>
      </c>
      <c r="G3217" s="231">
        <v>6.5394330000000003E-4</v>
      </c>
      <c r="H3217" s="231">
        <v>4.2039773799999996E-3</v>
      </c>
    </row>
    <row r="3218" spans="1:8">
      <c r="A3218" s="227" t="s">
        <v>152</v>
      </c>
      <c r="B3218" s="227" t="s">
        <v>57</v>
      </c>
      <c r="C3218" s="227" t="s">
        <v>119</v>
      </c>
      <c r="D3218" s="229">
        <v>1857</v>
      </c>
      <c r="E3218" s="231">
        <v>7.0006068199999997E-3</v>
      </c>
      <c r="F3218" s="231">
        <v>1.1750580999999999E-3</v>
      </c>
      <c r="G3218" s="231">
        <v>1.03001756E-3</v>
      </c>
      <c r="H3218" s="231">
        <v>4.79553069E-3</v>
      </c>
    </row>
    <row r="3219" spans="1:8">
      <c r="A3219" s="227" t="s">
        <v>152</v>
      </c>
      <c r="B3219" s="227" t="s">
        <v>59</v>
      </c>
      <c r="C3219" s="227" t="s">
        <v>119</v>
      </c>
      <c r="D3219" s="229">
        <v>760</v>
      </c>
      <c r="E3219" s="231">
        <v>6.2256180600000002E-3</v>
      </c>
      <c r="F3219" s="231">
        <v>1.0368845E-3</v>
      </c>
      <c r="G3219" s="231">
        <v>9.8064364000000005E-4</v>
      </c>
      <c r="H3219" s="231">
        <v>4.2080894299999999E-3</v>
      </c>
    </row>
    <row r="3220" spans="1:8">
      <c r="A3220" s="227" t="s">
        <v>152</v>
      </c>
      <c r="B3220" s="227" t="s">
        <v>60</v>
      </c>
      <c r="C3220" s="227" t="s">
        <v>119</v>
      </c>
      <c r="D3220" s="229">
        <v>395</v>
      </c>
      <c r="E3220" s="231">
        <v>6.73359093E-3</v>
      </c>
      <c r="F3220" s="231">
        <v>1.2344113799999999E-3</v>
      </c>
      <c r="G3220" s="231">
        <v>8.8141678000000002E-4</v>
      </c>
      <c r="H3220" s="231">
        <v>4.6177622999999998E-3</v>
      </c>
    </row>
    <row r="3221" spans="1:8">
      <c r="A3221" s="227" t="s">
        <v>152</v>
      </c>
      <c r="B3221" s="227" t="s">
        <v>61</v>
      </c>
      <c r="C3221" s="227" t="s">
        <v>119</v>
      </c>
      <c r="D3221" s="229">
        <v>244</v>
      </c>
      <c r="E3221" s="231">
        <v>8.6285194100000004E-3</v>
      </c>
      <c r="F3221" s="231">
        <v>1.42517623E-3</v>
      </c>
      <c r="G3221" s="231">
        <v>1.4273107799999999E-3</v>
      </c>
      <c r="H3221" s="231">
        <v>5.7760319399999998E-3</v>
      </c>
    </row>
    <row r="3222" spans="1:8">
      <c r="A3222" s="227" t="s">
        <v>152</v>
      </c>
      <c r="B3222" s="227" t="s">
        <v>62</v>
      </c>
      <c r="C3222" s="227" t="s">
        <v>119</v>
      </c>
      <c r="D3222" s="229">
        <v>458</v>
      </c>
      <c r="E3222" s="231">
        <v>7.6496287799999998E-3</v>
      </c>
      <c r="F3222" s="231">
        <v>1.2199021099999999E-3</v>
      </c>
      <c r="G3222" s="231">
        <v>1.0284497499999999E-3</v>
      </c>
      <c r="H3222" s="231">
        <v>5.4012764599999999E-3</v>
      </c>
    </row>
    <row r="3223" spans="1:8">
      <c r="A3223" s="227" t="s">
        <v>152</v>
      </c>
      <c r="B3223" s="227" t="s">
        <v>57</v>
      </c>
      <c r="C3223" s="227" t="s">
        <v>82</v>
      </c>
      <c r="D3223" s="229">
        <v>867</v>
      </c>
      <c r="E3223" s="231">
        <v>8.2423958500000005E-3</v>
      </c>
      <c r="F3223" s="231">
        <v>1.3004878300000001E-3</v>
      </c>
      <c r="G3223" s="231">
        <v>1.5265894199999999E-3</v>
      </c>
      <c r="H3223" s="231">
        <v>5.41523803E-3</v>
      </c>
    </row>
    <row r="3224" spans="1:8">
      <c r="A3224" s="227" t="s">
        <v>152</v>
      </c>
      <c r="B3224" s="227" t="s">
        <v>59</v>
      </c>
      <c r="C3224" s="227" t="s">
        <v>82</v>
      </c>
      <c r="D3224" s="229">
        <v>350</v>
      </c>
      <c r="E3224" s="231">
        <v>7.5327047999999997E-3</v>
      </c>
      <c r="F3224" s="231">
        <v>1.22357782E-3</v>
      </c>
      <c r="G3224" s="231">
        <v>1.2900791199999999E-3</v>
      </c>
      <c r="H3224" s="231">
        <v>5.0190473699999998E-3</v>
      </c>
    </row>
    <row r="3225" spans="1:8">
      <c r="A3225" s="227" t="s">
        <v>152</v>
      </c>
      <c r="B3225" s="227" t="s">
        <v>60</v>
      </c>
      <c r="C3225" s="227" t="s">
        <v>82</v>
      </c>
      <c r="D3225" s="229">
        <v>190</v>
      </c>
      <c r="E3225" s="231">
        <v>7.8910207400000008E-3</v>
      </c>
      <c r="F3225" s="231">
        <v>1.1561888499999999E-3</v>
      </c>
      <c r="G3225" s="231">
        <v>1.49701484E-3</v>
      </c>
      <c r="H3225" s="231">
        <v>5.2378165299999998E-3</v>
      </c>
    </row>
    <row r="3226" spans="1:8">
      <c r="A3226" s="227" t="s">
        <v>152</v>
      </c>
      <c r="B3226" s="227" t="s">
        <v>61</v>
      </c>
      <c r="C3226" s="227" t="s">
        <v>82</v>
      </c>
      <c r="D3226" s="229">
        <v>70</v>
      </c>
      <c r="E3226" s="231">
        <v>1.0366897890000001E-2</v>
      </c>
      <c r="F3226" s="231">
        <v>1.86722861E-3</v>
      </c>
      <c r="G3226" s="231">
        <v>2.0372021499999999E-3</v>
      </c>
      <c r="H3226" s="231">
        <v>6.4624667399999997E-3</v>
      </c>
    </row>
    <row r="3227" spans="1:8">
      <c r="A3227" s="227" t="s">
        <v>152</v>
      </c>
      <c r="B3227" s="227" t="s">
        <v>62</v>
      </c>
      <c r="C3227" s="227" t="s">
        <v>82</v>
      </c>
      <c r="D3227" s="229">
        <v>257</v>
      </c>
      <c r="E3227" s="231">
        <v>8.8900145199999996E-3</v>
      </c>
      <c r="F3227" s="231">
        <v>1.3575440799999999E-3</v>
      </c>
      <c r="G3227" s="231">
        <v>1.73147225E-3</v>
      </c>
      <c r="H3227" s="231">
        <v>5.8007275499999999E-3</v>
      </c>
    </row>
    <row r="3228" spans="1:8">
      <c r="A3228" s="227" t="s">
        <v>152</v>
      </c>
      <c r="B3228" s="227" t="s">
        <v>57</v>
      </c>
      <c r="C3228" s="227" t="s">
        <v>83</v>
      </c>
      <c r="D3228" s="229">
        <v>936</v>
      </c>
      <c r="E3228" s="231">
        <v>6.2034561399999999E-3</v>
      </c>
      <c r="F3228" s="231">
        <v>1.0512249400000001E-3</v>
      </c>
      <c r="G3228" s="231">
        <v>8.2057193000000005E-4</v>
      </c>
      <c r="H3228" s="231">
        <v>4.3316588099999997E-3</v>
      </c>
    </row>
    <row r="3229" spans="1:8">
      <c r="A3229" s="227" t="s">
        <v>152</v>
      </c>
      <c r="B3229" s="227" t="s">
        <v>59</v>
      </c>
      <c r="C3229" s="227" t="s">
        <v>83</v>
      </c>
      <c r="D3229" s="229">
        <v>362</v>
      </c>
      <c r="E3229" s="231">
        <v>5.6418812900000002E-3</v>
      </c>
      <c r="F3229" s="231">
        <v>9.3065764000000004E-4</v>
      </c>
      <c r="G3229" s="231">
        <v>7.2548956999999995E-4</v>
      </c>
      <c r="H3229" s="231">
        <v>3.9857336000000002E-3</v>
      </c>
    </row>
    <row r="3230" spans="1:8">
      <c r="A3230" s="227" t="s">
        <v>152</v>
      </c>
      <c r="B3230" s="227" t="s">
        <v>60</v>
      </c>
      <c r="C3230" s="227" t="s">
        <v>83</v>
      </c>
      <c r="D3230" s="229">
        <v>159</v>
      </c>
      <c r="E3230" s="231">
        <v>6.1306193499999998E-3</v>
      </c>
      <c r="F3230" s="231">
        <v>1.07027404E-3</v>
      </c>
      <c r="G3230" s="231">
        <v>8.3275074999999998E-4</v>
      </c>
      <c r="H3230" s="231">
        <v>4.22759409E-3</v>
      </c>
    </row>
    <row r="3231" spans="1:8">
      <c r="A3231" s="227" t="s">
        <v>152</v>
      </c>
      <c r="B3231" s="227" t="s">
        <v>61</v>
      </c>
      <c r="C3231" s="227" t="s">
        <v>83</v>
      </c>
      <c r="D3231" s="229">
        <v>128</v>
      </c>
      <c r="E3231" s="231">
        <v>7.3365159399999998E-3</v>
      </c>
      <c r="F3231" s="231">
        <v>1.2638344000000001E-3</v>
      </c>
      <c r="G3231" s="231">
        <v>9.4952592999999997E-4</v>
      </c>
      <c r="H3231" s="231">
        <v>5.1231551400000002E-3</v>
      </c>
    </row>
    <row r="3232" spans="1:8">
      <c r="A3232" s="227" t="s">
        <v>152</v>
      </c>
      <c r="B3232" s="227" t="s">
        <v>62</v>
      </c>
      <c r="C3232" s="227" t="s">
        <v>83</v>
      </c>
      <c r="D3232" s="229">
        <v>287</v>
      </c>
      <c r="E3232" s="231">
        <v>6.44679932E-3</v>
      </c>
      <c r="F3232" s="231">
        <v>1.0979237E-3</v>
      </c>
      <c r="G3232" s="231">
        <v>8.7624185999999997E-4</v>
      </c>
      <c r="H3232" s="231">
        <v>4.4726333199999998E-3</v>
      </c>
    </row>
    <row r="3233" spans="1:8">
      <c r="A3233" s="227" t="s">
        <v>152</v>
      </c>
      <c r="B3233" s="227" t="s">
        <v>57</v>
      </c>
      <c r="C3233" s="227" t="s">
        <v>84</v>
      </c>
      <c r="D3233" s="229">
        <v>1040</v>
      </c>
      <c r="E3233" s="231">
        <v>6.6181443499999998E-3</v>
      </c>
      <c r="F3233" s="231">
        <v>1.08662725E-3</v>
      </c>
      <c r="G3233" s="231">
        <v>1.1356501299999999E-3</v>
      </c>
      <c r="H3233" s="231">
        <v>4.3958664699999999E-3</v>
      </c>
    </row>
    <row r="3234" spans="1:8">
      <c r="A3234" s="227" t="s">
        <v>152</v>
      </c>
      <c r="B3234" s="227" t="s">
        <v>59</v>
      </c>
      <c r="C3234" s="227" t="s">
        <v>84</v>
      </c>
      <c r="D3234" s="229">
        <v>375</v>
      </c>
      <c r="E3234" s="231">
        <v>5.4814503899999999E-3</v>
      </c>
      <c r="F3234" s="231">
        <v>1.0020059499999999E-3</v>
      </c>
      <c r="G3234" s="231">
        <v>8.9972198000000001E-4</v>
      </c>
      <c r="H3234" s="231">
        <v>3.5797219800000001E-3</v>
      </c>
    </row>
    <row r="3235" spans="1:8">
      <c r="A3235" s="227" t="s">
        <v>152</v>
      </c>
      <c r="B3235" s="227" t="s">
        <v>60</v>
      </c>
      <c r="C3235" s="227" t="s">
        <v>84</v>
      </c>
      <c r="D3235" s="229">
        <v>330</v>
      </c>
      <c r="E3235" s="231">
        <v>6.9288367500000003E-3</v>
      </c>
      <c r="F3235" s="231">
        <v>1.0815794300000001E-3</v>
      </c>
      <c r="G3235" s="231">
        <v>1.2568389799999999E-3</v>
      </c>
      <c r="H3235" s="231">
        <v>4.5904178299999996E-3</v>
      </c>
    </row>
    <row r="3236" spans="1:8">
      <c r="A3236" s="227" t="s">
        <v>152</v>
      </c>
      <c r="B3236" s="227" t="s">
        <v>61</v>
      </c>
      <c r="C3236" s="227" t="s">
        <v>84</v>
      </c>
      <c r="D3236" s="229">
        <v>84</v>
      </c>
      <c r="E3236" s="231">
        <v>8.9854770499999993E-3</v>
      </c>
      <c r="F3236" s="231">
        <v>1.17807516E-3</v>
      </c>
      <c r="G3236" s="231">
        <v>1.36505157E-3</v>
      </c>
      <c r="H3236" s="231">
        <v>6.4423498300000001E-3</v>
      </c>
    </row>
    <row r="3237" spans="1:8">
      <c r="A3237" s="227" t="s">
        <v>152</v>
      </c>
      <c r="B3237" s="227" t="s">
        <v>62</v>
      </c>
      <c r="C3237" s="227" t="s">
        <v>84</v>
      </c>
      <c r="D3237" s="229">
        <v>251</v>
      </c>
      <c r="E3237" s="231">
        <v>7.1156574999999998E-3</v>
      </c>
      <c r="F3237" s="231">
        <v>1.189086E-3</v>
      </c>
      <c r="G3237" s="231">
        <v>1.25202868E-3</v>
      </c>
      <c r="H3237" s="231">
        <v>4.6745423099999999E-3</v>
      </c>
    </row>
    <row r="3238" spans="1:8">
      <c r="A3238" s="227" t="s">
        <v>152</v>
      </c>
      <c r="B3238" s="227" t="s">
        <v>57</v>
      </c>
      <c r="C3238" s="227" t="s">
        <v>86</v>
      </c>
      <c r="D3238" s="229">
        <v>1</v>
      </c>
      <c r="E3238" s="231">
        <v>6.5856479099999999E-3</v>
      </c>
      <c r="F3238" s="231">
        <v>1.65509236E-3</v>
      </c>
      <c r="G3238" s="231">
        <v>2.9398145800000001E-3</v>
      </c>
      <c r="H3238" s="231">
        <v>1.9907402700000002E-3</v>
      </c>
    </row>
    <row r="3239" spans="1:8">
      <c r="A3239" s="227" t="s">
        <v>152</v>
      </c>
      <c r="B3239" s="227" t="s">
        <v>60</v>
      </c>
      <c r="C3239" s="227" t="s">
        <v>86</v>
      </c>
      <c r="D3239" s="229">
        <v>1</v>
      </c>
      <c r="E3239" s="231">
        <v>6.5856479099999999E-3</v>
      </c>
      <c r="F3239" s="231">
        <v>1.65509236E-3</v>
      </c>
      <c r="G3239" s="231">
        <v>2.9398145800000001E-3</v>
      </c>
      <c r="H3239" s="231">
        <v>1.9907402700000002E-3</v>
      </c>
    </row>
    <row r="3240" spans="1:8">
      <c r="A3240" s="227" t="s">
        <v>152</v>
      </c>
      <c r="B3240" s="227" t="s">
        <v>57</v>
      </c>
      <c r="C3240" s="227" t="s">
        <v>87</v>
      </c>
      <c r="D3240" s="229">
        <v>1475</v>
      </c>
      <c r="E3240" s="231">
        <v>7.7605537400000004E-3</v>
      </c>
      <c r="F3240" s="231">
        <v>1.0625546799999999E-3</v>
      </c>
      <c r="G3240" s="231">
        <v>1.28850415E-3</v>
      </c>
      <c r="H3240" s="231">
        <v>5.40949442E-3</v>
      </c>
    </row>
    <row r="3241" spans="1:8">
      <c r="A3241" s="227" t="s">
        <v>152</v>
      </c>
      <c r="B3241" s="227" t="s">
        <v>59</v>
      </c>
      <c r="C3241" s="227" t="s">
        <v>87</v>
      </c>
      <c r="D3241" s="229">
        <v>498</v>
      </c>
      <c r="E3241" s="231">
        <v>6.7028063599999998E-3</v>
      </c>
      <c r="F3241" s="231">
        <v>8.3035822E-4</v>
      </c>
      <c r="G3241" s="231">
        <v>1.2031456899999999E-3</v>
      </c>
      <c r="H3241" s="231">
        <v>4.6693019600000003E-3</v>
      </c>
    </row>
    <row r="3242" spans="1:8">
      <c r="A3242" s="227" t="s">
        <v>152</v>
      </c>
      <c r="B3242" s="227" t="s">
        <v>60</v>
      </c>
      <c r="C3242" s="227" t="s">
        <v>87</v>
      </c>
      <c r="D3242" s="229">
        <v>369</v>
      </c>
      <c r="E3242" s="231">
        <v>7.9502594599999993E-3</v>
      </c>
      <c r="F3242" s="231">
        <v>9.8777954000000005E-4</v>
      </c>
      <c r="G3242" s="231">
        <v>1.3540409400000001E-3</v>
      </c>
      <c r="H3242" s="231">
        <v>5.6084384900000001E-3</v>
      </c>
    </row>
    <row r="3243" spans="1:8">
      <c r="A3243" s="227" t="s">
        <v>152</v>
      </c>
      <c r="B3243" s="227" t="s">
        <v>61</v>
      </c>
      <c r="C3243" s="227" t="s">
        <v>87</v>
      </c>
      <c r="D3243" s="229">
        <v>137</v>
      </c>
      <c r="E3243" s="231">
        <v>9.0840427500000001E-3</v>
      </c>
      <c r="F3243" s="231">
        <v>1.58336689E-3</v>
      </c>
      <c r="G3243" s="231">
        <v>1.28818573E-3</v>
      </c>
      <c r="H3243" s="231">
        <v>6.2124896399999999E-3</v>
      </c>
    </row>
    <row r="3244" spans="1:8">
      <c r="A3244" s="227" t="s">
        <v>152</v>
      </c>
      <c r="B3244" s="227" t="s">
        <v>62</v>
      </c>
      <c r="C3244" s="227" t="s">
        <v>87</v>
      </c>
      <c r="D3244" s="229">
        <v>471</v>
      </c>
      <c r="E3244" s="231">
        <v>8.34534948E-3</v>
      </c>
      <c r="F3244" s="231">
        <v>1.2151546599999999E-3</v>
      </c>
      <c r="G3244" s="231">
        <v>1.3275042799999999E-3</v>
      </c>
      <c r="H3244" s="231">
        <v>5.8026900399999999E-3</v>
      </c>
    </row>
    <row r="3245" spans="1:8">
      <c r="A3245" s="227" t="s">
        <v>152</v>
      </c>
      <c r="B3245" s="227" t="s">
        <v>57</v>
      </c>
      <c r="C3245" s="227" t="s">
        <v>88</v>
      </c>
      <c r="D3245" s="229">
        <v>1641</v>
      </c>
      <c r="E3245" s="231">
        <v>5.8152772599999996E-3</v>
      </c>
      <c r="F3245" s="231">
        <v>1.01334839E-3</v>
      </c>
      <c r="G3245" s="231">
        <v>7.8518184000000003E-4</v>
      </c>
      <c r="H3245" s="231">
        <v>4.0167465500000003E-3</v>
      </c>
    </row>
    <row r="3246" spans="1:8">
      <c r="A3246" s="227" t="s">
        <v>152</v>
      </c>
      <c r="B3246" s="227" t="s">
        <v>59</v>
      </c>
      <c r="C3246" s="227" t="s">
        <v>88</v>
      </c>
      <c r="D3246" s="229">
        <v>703</v>
      </c>
      <c r="E3246" s="231">
        <v>5.2506451400000003E-3</v>
      </c>
      <c r="F3246" s="231">
        <v>9.0723924000000002E-4</v>
      </c>
      <c r="G3246" s="231">
        <v>6.8624522000000003E-4</v>
      </c>
      <c r="H3246" s="231">
        <v>3.6571602000000001E-3</v>
      </c>
    </row>
    <row r="3247" spans="1:8">
      <c r="A3247" s="227" t="s">
        <v>152</v>
      </c>
      <c r="B3247" s="227" t="s">
        <v>60</v>
      </c>
      <c r="C3247" s="227" t="s">
        <v>88</v>
      </c>
      <c r="D3247" s="229">
        <v>437</v>
      </c>
      <c r="E3247" s="231">
        <v>5.9046580100000001E-3</v>
      </c>
      <c r="F3247" s="231">
        <v>1.0393092299999999E-3</v>
      </c>
      <c r="G3247" s="231">
        <v>7.1735397000000003E-4</v>
      </c>
      <c r="H3247" s="231">
        <v>4.1479943E-3</v>
      </c>
    </row>
    <row r="3248" spans="1:8">
      <c r="A3248" s="227" t="s">
        <v>152</v>
      </c>
      <c r="B3248" s="227" t="s">
        <v>61</v>
      </c>
      <c r="C3248" s="227" t="s">
        <v>88</v>
      </c>
      <c r="D3248" s="229">
        <v>106</v>
      </c>
      <c r="E3248" s="231">
        <v>7.30138427E-3</v>
      </c>
      <c r="F3248" s="231">
        <v>1.4713266300000001E-3</v>
      </c>
      <c r="G3248" s="231">
        <v>1.18241153E-3</v>
      </c>
      <c r="H3248" s="231">
        <v>4.6476456399999998E-3</v>
      </c>
    </row>
    <row r="3249" spans="1:8">
      <c r="A3249" s="227" t="s">
        <v>152</v>
      </c>
      <c r="B3249" s="227" t="s">
        <v>62</v>
      </c>
      <c r="C3249" s="227" t="s">
        <v>88</v>
      </c>
      <c r="D3249" s="229">
        <v>395</v>
      </c>
      <c r="E3249" s="231">
        <v>6.3224915499999999E-3</v>
      </c>
      <c r="F3249" s="231">
        <v>1.05057407E-3</v>
      </c>
      <c r="G3249" s="231">
        <v>9.2970556999999996E-4</v>
      </c>
      <c r="H3249" s="231">
        <v>4.3422114500000003E-3</v>
      </c>
    </row>
    <row r="3250" spans="1:8">
      <c r="A3250" s="227" t="s">
        <v>152</v>
      </c>
      <c r="B3250" s="227" t="s">
        <v>57</v>
      </c>
      <c r="C3250" s="227" t="s">
        <v>89</v>
      </c>
      <c r="D3250" s="229">
        <v>951</v>
      </c>
      <c r="E3250" s="231">
        <v>7.2187412399999998E-3</v>
      </c>
      <c r="F3250" s="231">
        <v>1.1671556799999999E-3</v>
      </c>
      <c r="G3250" s="231">
        <v>9.9359323999999999E-4</v>
      </c>
      <c r="H3250" s="231">
        <v>5.0579918299999997E-3</v>
      </c>
    </row>
    <row r="3251" spans="1:8">
      <c r="A3251" s="227" t="s">
        <v>152</v>
      </c>
      <c r="B3251" s="227" t="s">
        <v>59</v>
      </c>
      <c r="C3251" s="227" t="s">
        <v>89</v>
      </c>
      <c r="D3251" s="229">
        <v>352</v>
      </c>
      <c r="E3251" s="231">
        <v>6.1695402200000003E-3</v>
      </c>
      <c r="F3251" s="231">
        <v>1.04465859E-3</v>
      </c>
      <c r="G3251" s="231">
        <v>8.8012259000000003E-4</v>
      </c>
      <c r="H3251" s="231">
        <v>4.24475854E-3</v>
      </c>
    </row>
    <row r="3252" spans="1:8">
      <c r="A3252" s="227" t="s">
        <v>152</v>
      </c>
      <c r="B3252" s="227" t="s">
        <v>60</v>
      </c>
      <c r="C3252" s="227" t="s">
        <v>89</v>
      </c>
      <c r="D3252" s="229">
        <v>242</v>
      </c>
      <c r="E3252" s="231">
        <v>7.4460990100000003E-3</v>
      </c>
      <c r="F3252" s="231">
        <v>1.12120231E-3</v>
      </c>
      <c r="G3252" s="231">
        <v>9.4209112E-4</v>
      </c>
      <c r="H3252" s="231">
        <v>5.3828050899999997E-3</v>
      </c>
    </row>
    <row r="3253" spans="1:8">
      <c r="A3253" s="227" t="s">
        <v>152</v>
      </c>
      <c r="B3253" s="227" t="s">
        <v>61</v>
      </c>
      <c r="C3253" s="227" t="s">
        <v>89</v>
      </c>
      <c r="D3253" s="229">
        <v>81</v>
      </c>
      <c r="E3253" s="231">
        <v>8.89960536E-3</v>
      </c>
      <c r="F3253" s="231">
        <v>1.5584988400000001E-3</v>
      </c>
      <c r="G3253" s="231">
        <v>1.2399975E-3</v>
      </c>
      <c r="H3253" s="231">
        <v>6.1011085700000004E-3</v>
      </c>
    </row>
    <row r="3254" spans="1:8">
      <c r="A3254" s="227" t="s">
        <v>152</v>
      </c>
      <c r="B3254" s="227" t="s">
        <v>62</v>
      </c>
      <c r="C3254" s="227" t="s">
        <v>89</v>
      </c>
      <c r="D3254" s="229">
        <v>276</v>
      </c>
      <c r="E3254" s="231">
        <v>7.8642056900000007E-3</v>
      </c>
      <c r="F3254" s="231">
        <v>1.2488256000000001E-3</v>
      </c>
      <c r="G3254" s="231">
        <v>1.11115281E-3</v>
      </c>
      <c r="H3254" s="231">
        <v>5.5042268100000003E-3</v>
      </c>
    </row>
    <row r="3255" spans="1:8">
      <c r="A3255" s="227" t="s">
        <v>152</v>
      </c>
      <c r="B3255" s="227" t="s">
        <v>57</v>
      </c>
      <c r="C3255" s="227" t="s">
        <v>90</v>
      </c>
      <c r="D3255" s="229">
        <v>801</v>
      </c>
      <c r="E3255" s="231">
        <v>7.7215977499999998E-3</v>
      </c>
      <c r="F3255" s="231">
        <v>9.6800271000000002E-4</v>
      </c>
      <c r="G3255" s="231">
        <v>1.7891551E-3</v>
      </c>
      <c r="H3255" s="231">
        <v>4.9644394600000001E-3</v>
      </c>
    </row>
    <row r="3256" spans="1:8">
      <c r="A3256" s="227" t="s">
        <v>152</v>
      </c>
      <c r="B3256" s="227" t="s">
        <v>59</v>
      </c>
      <c r="C3256" s="227" t="s">
        <v>90</v>
      </c>
      <c r="D3256" s="229">
        <v>314</v>
      </c>
      <c r="E3256" s="231">
        <v>6.8517410099999997E-3</v>
      </c>
      <c r="F3256" s="231">
        <v>8.2430234000000001E-4</v>
      </c>
      <c r="G3256" s="231">
        <v>1.69029376E-3</v>
      </c>
      <c r="H3256" s="231">
        <v>4.3371444300000003E-3</v>
      </c>
    </row>
    <row r="3257" spans="1:8">
      <c r="A3257" s="227" t="s">
        <v>152</v>
      </c>
      <c r="B3257" s="227" t="s">
        <v>60</v>
      </c>
      <c r="C3257" s="227" t="s">
        <v>90</v>
      </c>
      <c r="D3257" s="229">
        <v>207</v>
      </c>
      <c r="E3257" s="231">
        <v>7.44632287E-3</v>
      </c>
      <c r="F3257" s="231">
        <v>9.6249305000000005E-4</v>
      </c>
      <c r="G3257" s="231">
        <v>1.7076509499999999E-3</v>
      </c>
      <c r="H3257" s="231">
        <v>4.7761784199999999E-3</v>
      </c>
    </row>
    <row r="3258" spans="1:8">
      <c r="A3258" s="227" t="s">
        <v>152</v>
      </c>
      <c r="B3258" s="227" t="s">
        <v>61</v>
      </c>
      <c r="C3258" s="227" t="s">
        <v>90</v>
      </c>
      <c r="D3258" s="229">
        <v>78</v>
      </c>
      <c r="E3258" s="231">
        <v>9.7219252099999993E-3</v>
      </c>
      <c r="F3258" s="231">
        <v>1.13692995E-3</v>
      </c>
      <c r="G3258" s="231">
        <v>1.76356221E-3</v>
      </c>
      <c r="H3258" s="231">
        <v>6.8214325400000001E-3</v>
      </c>
    </row>
    <row r="3259" spans="1:8">
      <c r="A3259" s="227" t="s">
        <v>152</v>
      </c>
      <c r="B3259" s="227" t="s">
        <v>62</v>
      </c>
      <c r="C3259" s="227" t="s">
        <v>90</v>
      </c>
      <c r="D3259" s="229">
        <v>202</v>
      </c>
      <c r="E3259" s="231">
        <v>8.5834362400000006E-3</v>
      </c>
      <c r="F3259" s="231">
        <v>1.1317952300000001E-3</v>
      </c>
      <c r="G3259" s="231">
        <v>2.0362346300000001E-3</v>
      </c>
      <c r="H3259" s="231">
        <v>5.4154058899999998E-3</v>
      </c>
    </row>
    <row r="3260" spans="1:8">
      <c r="A3260" s="227" t="s">
        <v>152</v>
      </c>
      <c r="B3260" s="227" t="s">
        <v>57</v>
      </c>
      <c r="C3260" s="227" t="s">
        <v>91</v>
      </c>
      <c r="D3260" s="229">
        <v>1494</v>
      </c>
      <c r="E3260" s="231">
        <v>5.1657011600000002E-3</v>
      </c>
      <c r="F3260" s="231">
        <v>1.0121269699999999E-3</v>
      </c>
      <c r="G3260" s="231">
        <v>5.2420305000000001E-4</v>
      </c>
      <c r="H3260" s="231">
        <v>3.6293706299999999E-3</v>
      </c>
    </row>
    <row r="3261" spans="1:8">
      <c r="A3261" s="227" t="s">
        <v>152</v>
      </c>
      <c r="B3261" s="227" t="s">
        <v>59</v>
      </c>
      <c r="C3261" s="227" t="s">
        <v>91</v>
      </c>
      <c r="D3261" s="229">
        <v>756</v>
      </c>
      <c r="E3261" s="231">
        <v>4.8792374699999997E-3</v>
      </c>
      <c r="F3261" s="231">
        <v>8.8119097000000004E-4</v>
      </c>
      <c r="G3261" s="231">
        <v>5.1170855999999997E-4</v>
      </c>
      <c r="H3261" s="231">
        <v>3.4863374499999999E-3</v>
      </c>
    </row>
    <row r="3262" spans="1:8">
      <c r="A3262" s="227" t="s">
        <v>152</v>
      </c>
      <c r="B3262" s="227" t="s">
        <v>60</v>
      </c>
      <c r="C3262" s="227" t="s">
        <v>91</v>
      </c>
      <c r="D3262" s="229">
        <v>288</v>
      </c>
      <c r="E3262" s="231">
        <v>5.0051438200000003E-3</v>
      </c>
      <c r="F3262" s="231">
        <v>1.0584648999999999E-3</v>
      </c>
      <c r="G3262" s="231">
        <v>4.4829419999999997E-4</v>
      </c>
      <c r="H3262" s="231">
        <v>3.4983842099999998E-3</v>
      </c>
    </row>
    <row r="3263" spans="1:8">
      <c r="A3263" s="227" t="s">
        <v>152</v>
      </c>
      <c r="B3263" s="227" t="s">
        <v>61</v>
      </c>
      <c r="C3263" s="227" t="s">
        <v>91</v>
      </c>
      <c r="D3263" s="229">
        <v>93</v>
      </c>
      <c r="E3263" s="231">
        <v>5.9219432099999999E-3</v>
      </c>
      <c r="F3263" s="231">
        <v>1.3664872299999999E-3</v>
      </c>
      <c r="G3263" s="231">
        <v>5.1149914999999995E-4</v>
      </c>
      <c r="H3263" s="231">
        <v>4.0439563499999999E-3</v>
      </c>
    </row>
    <row r="3264" spans="1:8">
      <c r="A3264" s="227" t="s">
        <v>152</v>
      </c>
      <c r="B3264" s="227" t="s">
        <v>62</v>
      </c>
      <c r="C3264" s="227" t="s">
        <v>91</v>
      </c>
      <c r="D3264" s="229">
        <v>357</v>
      </c>
      <c r="E3264" s="231">
        <v>5.7048511499999998E-3</v>
      </c>
      <c r="F3264" s="231">
        <v>1.15970901E-3</v>
      </c>
      <c r="G3264" s="231">
        <v>6.1520881000000003E-4</v>
      </c>
      <c r="H3264" s="231">
        <v>3.9299328299999998E-3</v>
      </c>
    </row>
    <row r="3265" spans="1:8">
      <c r="A3265" s="227" t="s">
        <v>152</v>
      </c>
      <c r="B3265" s="227" t="s">
        <v>57</v>
      </c>
      <c r="C3265" s="227" t="s">
        <v>92</v>
      </c>
      <c r="D3265" s="229">
        <v>1128</v>
      </c>
      <c r="E3265" s="231">
        <v>7.3480079499999998E-3</v>
      </c>
      <c r="F3265" s="231">
        <v>9.2912702999999996E-4</v>
      </c>
      <c r="G3265" s="231">
        <v>1.34310538E-3</v>
      </c>
      <c r="H3265" s="231">
        <v>5.07577506E-3</v>
      </c>
    </row>
    <row r="3266" spans="1:8">
      <c r="A3266" s="227" t="s">
        <v>152</v>
      </c>
      <c r="B3266" s="227" t="s">
        <v>59</v>
      </c>
      <c r="C3266" s="227" t="s">
        <v>92</v>
      </c>
      <c r="D3266" s="229">
        <v>463</v>
      </c>
      <c r="E3266" s="231">
        <v>6.9783164999999998E-3</v>
      </c>
      <c r="F3266" s="231">
        <v>8.5150663999999997E-4</v>
      </c>
      <c r="G3266" s="231">
        <v>1.2390756299999999E-3</v>
      </c>
      <c r="H3266" s="231">
        <v>4.8877337399999997E-3</v>
      </c>
    </row>
    <row r="3267" spans="1:8">
      <c r="A3267" s="227" t="s">
        <v>152</v>
      </c>
      <c r="B3267" s="227" t="s">
        <v>60</v>
      </c>
      <c r="C3267" s="227" t="s">
        <v>92</v>
      </c>
      <c r="D3267" s="229">
        <v>300</v>
      </c>
      <c r="E3267" s="231">
        <v>6.6799380399999997E-3</v>
      </c>
      <c r="F3267" s="231">
        <v>9.0702136999999997E-4</v>
      </c>
      <c r="G3267" s="231">
        <v>1.2167821500000001E-3</v>
      </c>
      <c r="H3267" s="231">
        <v>4.5561340099999998E-3</v>
      </c>
    </row>
    <row r="3268" spans="1:8">
      <c r="A3268" s="227" t="s">
        <v>152</v>
      </c>
      <c r="B3268" s="227" t="s">
        <v>61</v>
      </c>
      <c r="C3268" s="227" t="s">
        <v>92</v>
      </c>
      <c r="D3268" s="229">
        <v>148</v>
      </c>
      <c r="E3268" s="231">
        <v>8.2894610799999994E-3</v>
      </c>
      <c r="F3268" s="231">
        <v>1.1945537100000001E-3</v>
      </c>
      <c r="G3268" s="231">
        <v>1.4387823000000001E-3</v>
      </c>
      <c r="H3268" s="231">
        <v>5.6561246400000003E-3</v>
      </c>
    </row>
    <row r="3269" spans="1:8">
      <c r="A3269" s="227" t="s">
        <v>152</v>
      </c>
      <c r="B3269" s="227" t="s">
        <v>62</v>
      </c>
      <c r="C3269" s="227" t="s">
        <v>92</v>
      </c>
      <c r="D3269" s="229">
        <v>217</v>
      </c>
      <c r="E3269" s="231">
        <v>8.4182985200000008E-3</v>
      </c>
      <c r="F3269" s="231">
        <v>9.4427352000000001E-4</v>
      </c>
      <c r="G3269" s="231">
        <v>1.6744535800000001E-3</v>
      </c>
      <c r="H3269" s="231">
        <v>5.7995709300000002E-3</v>
      </c>
    </row>
    <row r="3270" spans="1:8">
      <c r="A3270" s="227" t="s">
        <v>152</v>
      </c>
      <c r="B3270" s="227" t="s">
        <v>57</v>
      </c>
      <c r="C3270" s="227" t="s">
        <v>93</v>
      </c>
      <c r="D3270" s="229">
        <v>617</v>
      </c>
      <c r="E3270" s="231">
        <v>8.4384001799999997E-3</v>
      </c>
      <c r="F3270" s="231">
        <v>1.1469398500000001E-3</v>
      </c>
      <c r="G3270" s="231">
        <v>1.73567943E-3</v>
      </c>
      <c r="H3270" s="231">
        <v>5.5557804199999998E-3</v>
      </c>
    </row>
    <row r="3271" spans="1:8">
      <c r="A3271" s="227" t="s">
        <v>152</v>
      </c>
      <c r="B3271" s="227" t="s">
        <v>59</v>
      </c>
      <c r="C3271" s="227" t="s">
        <v>93</v>
      </c>
      <c r="D3271" s="229">
        <v>243</v>
      </c>
      <c r="E3271" s="231">
        <v>7.2559439900000003E-3</v>
      </c>
      <c r="F3271" s="231">
        <v>1.09791736E-3</v>
      </c>
      <c r="G3271" s="231">
        <v>1.56869167E-3</v>
      </c>
      <c r="H3271" s="231">
        <v>4.5893344800000003E-3</v>
      </c>
    </row>
    <row r="3272" spans="1:8">
      <c r="A3272" s="227" t="s">
        <v>152</v>
      </c>
      <c r="B3272" s="227" t="s">
        <v>60</v>
      </c>
      <c r="C3272" s="227" t="s">
        <v>93</v>
      </c>
      <c r="D3272" s="229">
        <v>162</v>
      </c>
      <c r="E3272" s="231">
        <v>8.3942755800000008E-3</v>
      </c>
      <c r="F3272" s="231">
        <v>1.1578358600000001E-3</v>
      </c>
      <c r="G3272" s="231">
        <v>1.6868853400000001E-3</v>
      </c>
      <c r="H3272" s="231">
        <v>5.5495539300000002E-3</v>
      </c>
    </row>
    <row r="3273" spans="1:8">
      <c r="A3273" s="227" t="s">
        <v>152</v>
      </c>
      <c r="B3273" s="227" t="s">
        <v>61</v>
      </c>
      <c r="C3273" s="227" t="s">
        <v>93</v>
      </c>
      <c r="D3273" s="229">
        <v>40</v>
      </c>
      <c r="E3273" s="231">
        <v>8.8608215199999993E-3</v>
      </c>
      <c r="F3273" s="231">
        <v>1.02922433E-3</v>
      </c>
      <c r="G3273" s="231">
        <v>2.0598956200000001E-3</v>
      </c>
      <c r="H3273" s="231">
        <v>5.7717010800000003E-3</v>
      </c>
    </row>
    <row r="3274" spans="1:8">
      <c r="A3274" s="227" t="s">
        <v>152</v>
      </c>
      <c r="B3274" s="227" t="s">
        <v>62</v>
      </c>
      <c r="C3274" s="227" t="s">
        <v>93</v>
      </c>
      <c r="D3274" s="229">
        <v>172</v>
      </c>
      <c r="E3274" s="231">
        <v>1.005228497E-2</v>
      </c>
      <c r="F3274" s="231">
        <v>1.2333115499999999E-3</v>
      </c>
      <c r="G3274" s="231">
        <v>1.9421563100000001E-3</v>
      </c>
      <c r="H3274" s="231">
        <v>6.87681664E-3</v>
      </c>
    </row>
    <row r="3275" spans="1:8">
      <c r="A3275" s="227" t="s">
        <v>152</v>
      </c>
      <c r="B3275" s="227" t="s">
        <v>57</v>
      </c>
      <c r="C3275" s="227" t="s">
        <v>94</v>
      </c>
      <c r="D3275" s="229">
        <v>861</v>
      </c>
      <c r="E3275" s="231">
        <v>7.0052181799999998E-3</v>
      </c>
      <c r="F3275" s="231">
        <v>1.0040540399999999E-3</v>
      </c>
      <c r="G3275" s="231">
        <v>1.20695658E-3</v>
      </c>
      <c r="H3275" s="231">
        <v>4.7942070699999997E-3</v>
      </c>
    </row>
    <row r="3276" spans="1:8">
      <c r="A3276" s="227" t="s">
        <v>152</v>
      </c>
      <c r="B3276" s="227" t="s">
        <v>59</v>
      </c>
      <c r="C3276" s="227" t="s">
        <v>94</v>
      </c>
      <c r="D3276" s="229">
        <v>327</v>
      </c>
      <c r="E3276" s="231">
        <v>6.3443974899999997E-3</v>
      </c>
      <c r="F3276" s="231">
        <v>9.5363974999999998E-4</v>
      </c>
      <c r="G3276" s="231">
        <v>9.8000880999999989E-4</v>
      </c>
      <c r="H3276" s="231">
        <v>4.41074841E-3</v>
      </c>
    </row>
    <row r="3277" spans="1:8">
      <c r="A3277" s="227" t="s">
        <v>152</v>
      </c>
      <c r="B3277" s="227" t="s">
        <v>60</v>
      </c>
      <c r="C3277" s="227" t="s">
        <v>94</v>
      </c>
      <c r="D3277" s="229">
        <v>224</v>
      </c>
      <c r="E3277" s="231">
        <v>6.7670611899999997E-3</v>
      </c>
      <c r="F3277" s="231">
        <v>1.03262416E-3</v>
      </c>
      <c r="G3277" s="231">
        <v>1.18153707E-3</v>
      </c>
      <c r="H3277" s="231">
        <v>4.5528994899999998E-3</v>
      </c>
    </row>
    <row r="3278" spans="1:8">
      <c r="A3278" s="227" t="s">
        <v>152</v>
      </c>
      <c r="B3278" s="227" t="s">
        <v>61</v>
      </c>
      <c r="C3278" s="227" t="s">
        <v>94</v>
      </c>
      <c r="D3278" s="229">
        <v>72</v>
      </c>
      <c r="E3278" s="231">
        <v>7.8809796899999996E-3</v>
      </c>
      <c r="F3278" s="231">
        <v>1.14792286E-3</v>
      </c>
      <c r="G3278" s="231">
        <v>1.4674959099999999E-3</v>
      </c>
      <c r="H3278" s="231">
        <v>5.2655604699999997E-3</v>
      </c>
    </row>
    <row r="3279" spans="1:8">
      <c r="A3279" s="227" t="s">
        <v>152</v>
      </c>
      <c r="B3279" s="227" t="s">
        <v>62</v>
      </c>
      <c r="C3279" s="227" t="s">
        <v>94</v>
      </c>
      <c r="D3279" s="229">
        <v>238</v>
      </c>
      <c r="E3279" s="231">
        <v>7.8723639799999998E-3</v>
      </c>
      <c r="F3279" s="231">
        <v>1.00290785E-3</v>
      </c>
      <c r="G3279" s="231">
        <v>1.46387699E-3</v>
      </c>
      <c r="H3279" s="231">
        <v>5.4055786600000003E-3</v>
      </c>
    </row>
    <row r="3280" spans="1:8">
      <c r="A3280" s="227" t="s">
        <v>152</v>
      </c>
      <c r="B3280" s="227" t="s">
        <v>57</v>
      </c>
      <c r="C3280" s="227" t="s">
        <v>95</v>
      </c>
      <c r="D3280" s="229">
        <v>345</v>
      </c>
      <c r="E3280" s="231">
        <v>8.1602587499999997E-3</v>
      </c>
      <c r="F3280" s="231">
        <v>6.5130142000000002E-4</v>
      </c>
      <c r="G3280" s="231">
        <v>1.5045623E-3</v>
      </c>
      <c r="H3280" s="231">
        <v>6.00439457E-3</v>
      </c>
    </row>
    <row r="3281" spans="1:8">
      <c r="A3281" s="227" t="s">
        <v>152</v>
      </c>
      <c r="B3281" s="227" t="s">
        <v>59</v>
      </c>
      <c r="C3281" s="227" t="s">
        <v>95</v>
      </c>
      <c r="D3281" s="229">
        <v>118</v>
      </c>
      <c r="E3281" s="231">
        <v>6.4953112699999999E-3</v>
      </c>
      <c r="F3281" s="231">
        <v>4.8620896999999999E-4</v>
      </c>
      <c r="G3281" s="231">
        <v>1.21665073E-3</v>
      </c>
      <c r="H3281" s="231">
        <v>4.7924511100000001E-3</v>
      </c>
    </row>
    <row r="3282" spans="1:8">
      <c r="A3282" s="227" t="s">
        <v>152</v>
      </c>
      <c r="B3282" s="227" t="s">
        <v>60</v>
      </c>
      <c r="C3282" s="227" t="s">
        <v>95</v>
      </c>
      <c r="D3282" s="229">
        <v>74</v>
      </c>
      <c r="E3282" s="231">
        <v>8.4737860499999994E-3</v>
      </c>
      <c r="F3282" s="231">
        <v>8.3239464000000002E-4</v>
      </c>
      <c r="G3282" s="231">
        <v>1.3709019199999999E-3</v>
      </c>
      <c r="H3282" s="231">
        <v>6.2704889899999998E-3</v>
      </c>
    </row>
    <row r="3283" spans="1:8">
      <c r="A3283" s="227" t="s">
        <v>152</v>
      </c>
      <c r="B3283" s="227" t="s">
        <v>61</v>
      </c>
      <c r="C3283" s="227" t="s">
        <v>95</v>
      </c>
      <c r="D3283" s="229">
        <v>38</v>
      </c>
      <c r="E3283" s="231">
        <v>1.0604897429999999E-2</v>
      </c>
      <c r="F3283" s="231">
        <v>7.3251678999999999E-4</v>
      </c>
      <c r="G3283" s="231">
        <v>2.1308476899999998E-3</v>
      </c>
      <c r="H3283" s="231">
        <v>7.7415324699999996E-3</v>
      </c>
    </row>
    <row r="3284" spans="1:8">
      <c r="A3284" s="227" t="s">
        <v>152</v>
      </c>
      <c r="B3284" s="227" t="s">
        <v>62</v>
      </c>
      <c r="C3284" s="227" t="s">
        <v>95</v>
      </c>
      <c r="D3284" s="229">
        <v>115</v>
      </c>
      <c r="E3284" s="231">
        <v>8.8590979900000002E-3</v>
      </c>
      <c r="F3284" s="231">
        <v>6.7733468999999998E-4</v>
      </c>
      <c r="G3284" s="231">
        <v>1.6790456600000001E-3</v>
      </c>
      <c r="H3284" s="231">
        <v>6.50271718E-3</v>
      </c>
    </row>
    <row r="3285" spans="1:8">
      <c r="A3285" s="227" t="s">
        <v>152</v>
      </c>
      <c r="B3285" s="227" t="s">
        <v>57</v>
      </c>
      <c r="C3285" s="227" t="s">
        <v>96</v>
      </c>
      <c r="D3285" s="229">
        <v>1319</v>
      </c>
      <c r="E3285" s="231">
        <v>6.7796255399999996E-3</v>
      </c>
      <c r="F3285" s="231">
        <v>9.3256827000000005E-4</v>
      </c>
      <c r="G3285" s="231">
        <v>1.2390662499999999E-3</v>
      </c>
      <c r="H3285" s="231">
        <v>4.6079905199999998E-3</v>
      </c>
    </row>
    <row r="3286" spans="1:8">
      <c r="A3286" s="227" t="s">
        <v>152</v>
      </c>
      <c r="B3286" s="227" t="s">
        <v>59</v>
      </c>
      <c r="C3286" s="227" t="s">
        <v>96</v>
      </c>
      <c r="D3286" s="229">
        <v>582</v>
      </c>
      <c r="E3286" s="231">
        <v>5.9368236200000001E-3</v>
      </c>
      <c r="F3286" s="231">
        <v>8.5461187999999997E-4</v>
      </c>
      <c r="G3286" s="231">
        <v>1.1437251E-3</v>
      </c>
      <c r="H3286" s="231">
        <v>3.9384861300000001E-3</v>
      </c>
    </row>
    <row r="3287" spans="1:8">
      <c r="A3287" s="227" t="s">
        <v>152</v>
      </c>
      <c r="B3287" s="227" t="s">
        <v>60</v>
      </c>
      <c r="C3287" s="227" t="s">
        <v>96</v>
      </c>
      <c r="D3287" s="229">
        <v>372</v>
      </c>
      <c r="E3287" s="231">
        <v>7.2511882800000002E-3</v>
      </c>
      <c r="F3287" s="231">
        <v>8.8127837999999999E-4</v>
      </c>
      <c r="G3287" s="231">
        <v>1.0658413199999999E-3</v>
      </c>
      <c r="H3287" s="231">
        <v>5.3040680999999999E-3</v>
      </c>
    </row>
    <row r="3288" spans="1:8">
      <c r="A3288" s="227" t="s">
        <v>152</v>
      </c>
      <c r="B3288" s="227" t="s">
        <v>61</v>
      </c>
      <c r="C3288" s="227" t="s">
        <v>96</v>
      </c>
      <c r="D3288" s="229">
        <v>83</v>
      </c>
      <c r="E3288" s="231">
        <v>8.2694665399999992E-3</v>
      </c>
      <c r="F3288" s="231">
        <v>1.18083421E-3</v>
      </c>
      <c r="G3288" s="231">
        <v>1.7612112699999999E-3</v>
      </c>
      <c r="H3288" s="231">
        <v>5.3274205599999997E-3</v>
      </c>
    </row>
    <row r="3289" spans="1:8">
      <c r="A3289" s="227" t="s">
        <v>152</v>
      </c>
      <c r="B3289" s="227" t="s">
        <v>62</v>
      </c>
      <c r="C3289" s="227" t="s">
        <v>96</v>
      </c>
      <c r="D3289" s="229">
        <v>282</v>
      </c>
      <c r="E3289" s="231">
        <v>7.4584644399999997E-3</v>
      </c>
      <c r="F3289" s="231">
        <v>1.0880447899999999E-3</v>
      </c>
      <c r="G3289" s="231">
        <v>1.51066267E-3</v>
      </c>
      <c r="H3289" s="231">
        <v>4.8597564599999997E-3</v>
      </c>
    </row>
    <row r="3290" spans="1:8">
      <c r="A3290" s="227" t="s">
        <v>152</v>
      </c>
      <c r="B3290" s="227" t="s">
        <v>57</v>
      </c>
      <c r="C3290" s="227" t="s">
        <v>97</v>
      </c>
      <c r="D3290" s="229">
        <v>619</v>
      </c>
      <c r="E3290" s="231">
        <v>7.9750603500000003E-3</v>
      </c>
      <c r="F3290" s="231">
        <v>1.0064019800000001E-3</v>
      </c>
      <c r="G3290" s="231">
        <v>1.5239818500000001E-3</v>
      </c>
      <c r="H3290" s="231">
        <v>5.4446760599999996E-3</v>
      </c>
    </row>
    <row r="3291" spans="1:8">
      <c r="A3291" s="227" t="s">
        <v>152</v>
      </c>
      <c r="B3291" s="227" t="s">
        <v>59</v>
      </c>
      <c r="C3291" s="227" t="s">
        <v>97</v>
      </c>
      <c r="D3291" s="229">
        <v>207</v>
      </c>
      <c r="E3291" s="231">
        <v>7.1800073799999998E-3</v>
      </c>
      <c r="F3291" s="231">
        <v>8.7157787999999996E-4</v>
      </c>
      <c r="G3291" s="231">
        <v>1.48981234E-3</v>
      </c>
      <c r="H3291" s="231">
        <v>4.8186166800000003E-3</v>
      </c>
    </row>
    <row r="3292" spans="1:8">
      <c r="A3292" s="227" t="s">
        <v>152</v>
      </c>
      <c r="B3292" s="227" t="s">
        <v>60</v>
      </c>
      <c r="C3292" s="227" t="s">
        <v>97</v>
      </c>
      <c r="D3292" s="229">
        <v>173</v>
      </c>
      <c r="E3292" s="231">
        <v>8.0461890299999995E-3</v>
      </c>
      <c r="F3292" s="231">
        <v>9.7917981999999992E-4</v>
      </c>
      <c r="G3292" s="231">
        <v>1.19493931E-3</v>
      </c>
      <c r="H3292" s="231">
        <v>5.8720694499999997E-3</v>
      </c>
    </row>
    <row r="3293" spans="1:8">
      <c r="A3293" s="227" t="s">
        <v>152</v>
      </c>
      <c r="B3293" s="227" t="s">
        <v>61</v>
      </c>
      <c r="C3293" s="227" t="s">
        <v>97</v>
      </c>
      <c r="D3293" s="229">
        <v>63</v>
      </c>
      <c r="E3293" s="231">
        <v>8.3612578499999996E-3</v>
      </c>
      <c r="F3293" s="231">
        <v>1.1405053600000001E-3</v>
      </c>
      <c r="G3293" s="231">
        <v>1.8606699199999999E-3</v>
      </c>
      <c r="H3293" s="231">
        <v>5.3600820800000001E-3</v>
      </c>
    </row>
    <row r="3294" spans="1:8">
      <c r="A3294" s="227" t="s">
        <v>152</v>
      </c>
      <c r="B3294" s="227" t="s">
        <v>62</v>
      </c>
      <c r="C3294" s="227" t="s">
        <v>97</v>
      </c>
      <c r="D3294" s="229">
        <v>176</v>
      </c>
      <c r="E3294" s="231">
        <v>8.7019936600000007E-3</v>
      </c>
      <c r="F3294" s="231">
        <v>1.14372873E-3</v>
      </c>
      <c r="G3294" s="231">
        <v>1.7670846700000001E-3</v>
      </c>
      <c r="H3294" s="231">
        <v>5.79117978E-3</v>
      </c>
    </row>
    <row r="3295" spans="1:8">
      <c r="A3295" s="227" t="s">
        <v>152</v>
      </c>
      <c r="B3295" s="227" t="s">
        <v>57</v>
      </c>
      <c r="C3295" s="227" t="s">
        <v>98</v>
      </c>
      <c r="D3295" s="229">
        <v>498</v>
      </c>
      <c r="E3295" s="231">
        <v>7.38177222E-3</v>
      </c>
      <c r="F3295" s="231">
        <v>2.3587381000000001E-4</v>
      </c>
      <c r="G3295" s="231">
        <v>1.70836096E-3</v>
      </c>
      <c r="H3295" s="231">
        <v>5.4261023299999999E-3</v>
      </c>
    </row>
    <row r="3296" spans="1:8">
      <c r="A3296" s="227" t="s">
        <v>152</v>
      </c>
      <c r="B3296" s="227" t="s">
        <v>59</v>
      </c>
      <c r="C3296" s="227" t="s">
        <v>98</v>
      </c>
      <c r="D3296" s="229">
        <v>183</v>
      </c>
      <c r="E3296" s="231">
        <v>6.5850154399999996E-3</v>
      </c>
      <c r="F3296" s="231">
        <v>1.6608456E-4</v>
      </c>
      <c r="G3296" s="231">
        <v>1.6760268799999999E-3</v>
      </c>
      <c r="H3296" s="231">
        <v>4.7315191800000002E-3</v>
      </c>
    </row>
    <row r="3297" spans="1:8">
      <c r="A3297" s="227" t="s">
        <v>152</v>
      </c>
      <c r="B3297" s="227" t="s">
        <v>60</v>
      </c>
      <c r="C3297" s="227" t="s">
        <v>98</v>
      </c>
      <c r="D3297" s="229">
        <v>141</v>
      </c>
      <c r="E3297" s="231">
        <v>7.7123553100000002E-3</v>
      </c>
      <c r="F3297" s="231">
        <v>2.6119624999999997E-4</v>
      </c>
      <c r="G3297" s="231">
        <v>1.69334422E-3</v>
      </c>
      <c r="H3297" s="231">
        <v>5.7464044300000001E-3</v>
      </c>
    </row>
    <row r="3298" spans="1:8">
      <c r="A3298" s="227" t="s">
        <v>152</v>
      </c>
      <c r="B3298" s="227" t="s">
        <v>61</v>
      </c>
      <c r="C3298" s="227" t="s">
        <v>98</v>
      </c>
      <c r="D3298" s="229">
        <v>16</v>
      </c>
      <c r="E3298" s="231">
        <v>7.8117763799999997E-3</v>
      </c>
      <c r="F3298" s="231">
        <v>1.0416644E-4</v>
      </c>
      <c r="G3298" s="231">
        <v>2.2309025499999999E-3</v>
      </c>
      <c r="H3298" s="231">
        <v>5.4636861000000002E-3</v>
      </c>
    </row>
    <row r="3299" spans="1:8">
      <c r="A3299" s="227" t="s">
        <v>152</v>
      </c>
      <c r="B3299" s="227" t="s">
        <v>62</v>
      </c>
      <c r="C3299" s="227" t="s">
        <v>98</v>
      </c>
      <c r="D3299" s="229">
        <v>158</v>
      </c>
      <c r="E3299" s="231">
        <v>7.9660393500000006E-3</v>
      </c>
      <c r="F3299" s="231">
        <v>3.0744525000000003E-4</v>
      </c>
      <c r="G3299" s="231">
        <v>1.7062966100000001E-3</v>
      </c>
      <c r="H3299" s="231">
        <v>5.9409426900000001E-3</v>
      </c>
    </row>
    <row r="3300" spans="1:8">
      <c r="A3300" s="227" t="s">
        <v>152</v>
      </c>
      <c r="B3300" s="227" t="s">
        <v>57</v>
      </c>
      <c r="C3300" s="227" t="s">
        <v>99</v>
      </c>
      <c r="D3300" s="229">
        <v>1667</v>
      </c>
      <c r="E3300" s="231">
        <v>5.8756162999999998E-3</v>
      </c>
      <c r="F3300" s="231">
        <v>9.4513018000000001E-4</v>
      </c>
      <c r="G3300" s="231">
        <v>7.7876762E-4</v>
      </c>
      <c r="H3300" s="231">
        <v>4.1517180200000003E-3</v>
      </c>
    </row>
    <row r="3301" spans="1:8">
      <c r="A3301" s="227" t="s">
        <v>152</v>
      </c>
      <c r="B3301" s="227" t="s">
        <v>59</v>
      </c>
      <c r="C3301" s="227" t="s">
        <v>99</v>
      </c>
      <c r="D3301" s="229">
        <v>652</v>
      </c>
      <c r="E3301" s="231">
        <v>5.2380671000000004E-3</v>
      </c>
      <c r="F3301" s="231">
        <v>8.9184252999999995E-4</v>
      </c>
      <c r="G3301" s="231">
        <v>6.5714799999999998E-4</v>
      </c>
      <c r="H3301" s="231">
        <v>3.68907609E-3</v>
      </c>
    </row>
    <row r="3302" spans="1:8">
      <c r="A3302" s="227" t="s">
        <v>152</v>
      </c>
      <c r="B3302" s="227" t="s">
        <v>60</v>
      </c>
      <c r="C3302" s="227" t="s">
        <v>99</v>
      </c>
      <c r="D3302" s="229">
        <v>302</v>
      </c>
      <c r="E3302" s="231">
        <v>6.0430461400000001E-3</v>
      </c>
      <c r="F3302" s="231">
        <v>9.9069450999999999E-4</v>
      </c>
      <c r="G3302" s="231">
        <v>7.3767454000000002E-4</v>
      </c>
      <c r="H3302" s="231">
        <v>4.3146765900000002E-3</v>
      </c>
    </row>
    <row r="3303" spans="1:8">
      <c r="A3303" s="227" t="s">
        <v>152</v>
      </c>
      <c r="B3303" s="227" t="s">
        <v>61</v>
      </c>
      <c r="C3303" s="227" t="s">
        <v>99</v>
      </c>
      <c r="D3303" s="229">
        <v>103</v>
      </c>
      <c r="E3303" s="231">
        <v>7.4723568299999996E-3</v>
      </c>
      <c r="F3303" s="231">
        <v>1.2030292500000001E-3</v>
      </c>
      <c r="G3303" s="231">
        <v>8.0501597999999995E-4</v>
      </c>
      <c r="H3303" s="231">
        <v>5.4643111399999998E-3</v>
      </c>
    </row>
    <row r="3304" spans="1:8">
      <c r="A3304" s="227" t="s">
        <v>152</v>
      </c>
      <c r="B3304" s="227" t="s">
        <v>62</v>
      </c>
      <c r="C3304" s="227" t="s">
        <v>99</v>
      </c>
      <c r="D3304" s="229">
        <v>610</v>
      </c>
      <c r="E3304" s="231">
        <v>6.20455729E-3</v>
      </c>
      <c r="F3304" s="231">
        <v>9.3598184999999997E-4</v>
      </c>
      <c r="G3304" s="231">
        <v>9.2467340000000002E-4</v>
      </c>
      <c r="H3304" s="231">
        <v>4.3439015500000002E-3</v>
      </c>
    </row>
    <row r="3305" spans="1:8">
      <c r="A3305" s="227" t="s">
        <v>152</v>
      </c>
      <c r="B3305" s="227" t="s">
        <v>57</v>
      </c>
      <c r="C3305" s="227" t="s">
        <v>100</v>
      </c>
      <c r="D3305" s="229">
        <v>1150</v>
      </c>
      <c r="E3305" s="231">
        <v>7.9356177199999996E-3</v>
      </c>
      <c r="F3305" s="231">
        <v>1.1865134399999999E-3</v>
      </c>
      <c r="G3305" s="231">
        <v>1.1665255299999999E-3</v>
      </c>
      <c r="H3305" s="231">
        <v>5.5714570799999998E-3</v>
      </c>
    </row>
    <row r="3306" spans="1:8">
      <c r="A3306" s="227" t="s">
        <v>152</v>
      </c>
      <c r="B3306" s="227" t="s">
        <v>59</v>
      </c>
      <c r="C3306" s="227" t="s">
        <v>100</v>
      </c>
      <c r="D3306" s="229">
        <v>465</v>
      </c>
      <c r="E3306" s="231">
        <v>7.1576311800000004E-3</v>
      </c>
      <c r="F3306" s="231">
        <v>1.1144959700000001E-3</v>
      </c>
      <c r="G3306" s="231">
        <v>1.03609097E-3</v>
      </c>
      <c r="H3306" s="231">
        <v>4.9959675100000002E-3</v>
      </c>
    </row>
    <row r="3307" spans="1:8">
      <c r="A3307" s="227" t="s">
        <v>152</v>
      </c>
      <c r="B3307" s="227" t="s">
        <v>60</v>
      </c>
      <c r="C3307" s="227" t="s">
        <v>100</v>
      </c>
      <c r="D3307" s="229">
        <v>336</v>
      </c>
      <c r="E3307" s="231">
        <v>8.3565501400000002E-3</v>
      </c>
      <c r="F3307" s="231">
        <v>1.1810375599999999E-3</v>
      </c>
      <c r="G3307" s="231">
        <v>1.2613671500000001E-3</v>
      </c>
      <c r="H3307" s="231">
        <v>5.90308754E-3</v>
      </c>
    </row>
    <row r="3308" spans="1:8">
      <c r="A3308" s="227" t="s">
        <v>152</v>
      </c>
      <c r="B3308" s="227" t="s">
        <v>61</v>
      </c>
      <c r="C3308" s="227" t="s">
        <v>100</v>
      </c>
      <c r="D3308" s="229">
        <v>50</v>
      </c>
      <c r="E3308" s="231">
        <v>8.0680553399999997E-3</v>
      </c>
      <c r="F3308" s="231">
        <v>1.20787016E-3</v>
      </c>
      <c r="G3308" s="231">
        <v>1.37708313E-3</v>
      </c>
      <c r="H3308" s="231">
        <v>5.4717590300000004E-3</v>
      </c>
    </row>
    <row r="3309" spans="1:8">
      <c r="A3309" s="227" t="s">
        <v>152</v>
      </c>
      <c r="B3309" s="227" t="s">
        <v>62</v>
      </c>
      <c r="C3309" s="227" t="s">
        <v>100</v>
      </c>
      <c r="D3309" s="229">
        <v>299</v>
      </c>
      <c r="E3309" s="231">
        <v>8.6503620900000005E-3</v>
      </c>
      <c r="F3309" s="231">
        <v>1.30109601E-3</v>
      </c>
      <c r="G3309" s="231">
        <v>1.2275871000000001E-3</v>
      </c>
      <c r="H3309" s="231">
        <v>6.1104528E-3</v>
      </c>
    </row>
    <row r="3310" spans="1:8">
      <c r="A3310" s="227" t="s">
        <v>152</v>
      </c>
      <c r="B3310" s="227" t="s">
        <v>57</v>
      </c>
      <c r="C3310" s="227" t="s">
        <v>101</v>
      </c>
      <c r="D3310" s="229">
        <v>640</v>
      </c>
      <c r="E3310" s="231">
        <v>7.80862967E-3</v>
      </c>
      <c r="F3310" s="231">
        <v>6.9001350999999998E-4</v>
      </c>
      <c r="G3310" s="231">
        <v>2.1589081899999999E-3</v>
      </c>
      <c r="H3310" s="231">
        <v>4.9597074999999996E-3</v>
      </c>
    </row>
    <row r="3311" spans="1:8">
      <c r="A3311" s="227" t="s">
        <v>152</v>
      </c>
      <c r="B3311" s="227" t="s">
        <v>59</v>
      </c>
      <c r="C3311" s="227" t="s">
        <v>101</v>
      </c>
      <c r="D3311" s="229">
        <v>266</v>
      </c>
      <c r="E3311" s="231">
        <v>7.0673208300000004E-3</v>
      </c>
      <c r="F3311" s="231">
        <v>6.1468752000000003E-4</v>
      </c>
      <c r="G3311" s="231">
        <v>1.9597167599999998E-3</v>
      </c>
      <c r="H3311" s="231">
        <v>4.4929160700000002E-3</v>
      </c>
    </row>
    <row r="3312" spans="1:8">
      <c r="A3312" s="227" t="s">
        <v>152</v>
      </c>
      <c r="B3312" s="227" t="s">
        <v>60</v>
      </c>
      <c r="C3312" s="227" t="s">
        <v>101</v>
      </c>
      <c r="D3312" s="229">
        <v>155</v>
      </c>
      <c r="E3312" s="231">
        <v>7.7754627200000001E-3</v>
      </c>
      <c r="F3312" s="231">
        <v>7.0333009999999998E-4</v>
      </c>
      <c r="G3312" s="231">
        <v>2.1807046499999999E-3</v>
      </c>
      <c r="H3312" s="231">
        <v>4.8914274600000002E-3</v>
      </c>
    </row>
    <row r="3313" spans="1:8">
      <c r="A3313" s="227" t="s">
        <v>152</v>
      </c>
      <c r="B3313" s="227" t="s">
        <v>61</v>
      </c>
      <c r="C3313" s="227" t="s">
        <v>101</v>
      </c>
      <c r="D3313" s="229">
        <v>57</v>
      </c>
      <c r="E3313" s="231">
        <v>1.079576812E-2</v>
      </c>
      <c r="F3313" s="231">
        <v>9.5211969000000003E-4</v>
      </c>
      <c r="G3313" s="231">
        <v>2.4021277799999999E-3</v>
      </c>
      <c r="H3313" s="231">
        <v>7.4415202000000001E-3</v>
      </c>
    </row>
    <row r="3314" spans="1:8">
      <c r="A3314" s="227" t="s">
        <v>152</v>
      </c>
      <c r="B3314" s="227" t="s">
        <v>62</v>
      </c>
      <c r="C3314" s="227" t="s">
        <v>101</v>
      </c>
      <c r="D3314" s="229">
        <v>162</v>
      </c>
      <c r="E3314" s="231">
        <v>8.0065441099999995E-3</v>
      </c>
      <c r="F3314" s="231">
        <v>7.0873319000000002E-4</v>
      </c>
      <c r="G3314" s="231">
        <v>2.3795436799999999E-3</v>
      </c>
      <c r="H3314" s="231">
        <v>4.9182667799999996E-3</v>
      </c>
    </row>
    <row r="3315" spans="1:8">
      <c r="A3315" s="227" t="s">
        <v>152</v>
      </c>
      <c r="B3315" s="227" t="s">
        <v>57</v>
      </c>
      <c r="C3315" s="227" t="s">
        <v>102</v>
      </c>
      <c r="D3315" s="229">
        <v>960</v>
      </c>
      <c r="E3315" s="231">
        <v>6.8563245100000001E-3</v>
      </c>
      <c r="F3315" s="231">
        <v>9.7639348000000002E-4</v>
      </c>
      <c r="G3315" s="231">
        <v>7.4186174999999995E-4</v>
      </c>
      <c r="H3315" s="231">
        <v>5.1380688200000002E-3</v>
      </c>
    </row>
    <row r="3316" spans="1:8">
      <c r="A3316" s="227" t="s">
        <v>152</v>
      </c>
      <c r="B3316" s="227" t="s">
        <v>59</v>
      </c>
      <c r="C3316" s="227" t="s">
        <v>102</v>
      </c>
      <c r="D3316" s="229">
        <v>411</v>
      </c>
      <c r="E3316" s="231">
        <v>6.2242045000000003E-3</v>
      </c>
      <c r="F3316" s="231">
        <v>8.7509551999999998E-4</v>
      </c>
      <c r="G3316" s="231">
        <v>7.0711657000000004E-4</v>
      </c>
      <c r="H3316" s="231">
        <v>4.6419919500000004E-3</v>
      </c>
    </row>
    <row r="3317" spans="1:8">
      <c r="A3317" s="227" t="s">
        <v>152</v>
      </c>
      <c r="B3317" s="227" t="s">
        <v>60</v>
      </c>
      <c r="C3317" s="227" t="s">
        <v>102</v>
      </c>
      <c r="D3317" s="229">
        <v>218</v>
      </c>
      <c r="E3317" s="231">
        <v>6.8700091100000003E-3</v>
      </c>
      <c r="F3317" s="231">
        <v>1.00078552E-3</v>
      </c>
      <c r="G3317" s="231">
        <v>7.4435077000000003E-4</v>
      </c>
      <c r="H3317" s="231">
        <v>5.1248723400000003E-3</v>
      </c>
    </row>
    <row r="3318" spans="1:8">
      <c r="A3318" s="227" t="s">
        <v>152</v>
      </c>
      <c r="B3318" s="227" t="s">
        <v>61</v>
      </c>
      <c r="C3318" s="227" t="s">
        <v>102</v>
      </c>
      <c r="D3318" s="229">
        <v>49</v>
      </c>
      <c r="E3318" s="231">
        <v>8.46584448E-3</v>
      </c>
      <c r="F3318" s="231">
        <v>1.1481951600000001E-3</v>
      </c>
      <c r="G3318" s="231">
        <v>7.3790605999999996E-4</v>
      </c>
      <c r="H3318" s="231">
        <v>6.57974276E-3</v>
      </c>
    </row>
    <row r="3319" spans="1:8">
      <c r="A3319" s="227" t="s">
        <v>152</v>
      </c>
      <c r="B3319" s="227" t="s">
        <v>62</v>
      </c>
      <c r="C3319" s="227" t="s">
        <v>102</v>
      </c>
      <c r="D3319" s="229">
        <v>282</v>
      </c>
      <c r="E3319" s="231">
        <v>7.4873585699999998E-3</v>
      </c>
      <c r="F3319" s="231">
        <v>1.0753215499999999E-3</v>
      </c>
      <c r="G3319" s="231">
        <v>7.9126420999999999E-4</v>
      </c>
      <c r="H3319" s="231">
        <v>5.6207723599999999E-3</v>
      </c>
    </row>
    <row r="3320" spans="1:8">
      <c r="A3320" s="227" t="s">
        <v>152</v>
      </c>
      <c r="B3320" s="227" t="s">
        <v>57</v>
      </c>
      <c r="C3320" s="227" t="s">
        <v>103</v>
      </c>
      <c r="D3320" s="229">
        <v>1530</v>
      </c>
      <c r="E3320" s="231">
        <v>4.5926301799999996E-3</v>
      </c>
      <c r="F3320" s="231">
        <v>7.2257752000000005E-4</v>
      </c>
      <c r="G3320" s="231">
        <v>4.7521762999999998E-4</v>
      </c>
      <c r="H3320" s="231">
        <v>3.3948345399999998E-3</v>
      </c>
    </row>
    <row r="3321" spans="1:8">
      <c r="A3321" s="227" t="s">
        <v>152</v>
      </c>
      <c r="B3321" s="227" t="s">
        <v>59</v>
      </c>
      <c r="C3321" s="227" t="s">
        <v>103</v>
      </c>
      <c r="D3321" s="229">
        <v>554</v>
      </c>
      <c r="E3321" s="231">
        <v>4.2553731400000001E-3</v>
      </c>
      <c r="F3321" s="231">
        <v>6.6559257999999997E-4</v>
      </c>
      <c r="G3321" s="231">
        <v>4.3162498999999997E-4</v>
      </c>
      <c r="H3321" s="231">
        <v>3.1581550899999998E-3</v>
      </c>
    </row>
    <row r="3322" spans="1:8">
      <c r="A3322" s="227" t="s">
        <v>152</v>
      </c>
      <c r="B3322" s="227" t="s">
        <v>60</v>
      </c>
      <c r="C3322" s="227" t="s">
        <v>103</v>
      </c>
      <c r="D3322" s="229">
        <v>295</v>
      </c>
      <c r="E3322" s="231">
        <v>4.7359931800000001E-3</v>
      </c>
      <c r="F3322" s="231">
        <v>8.0779164999999998E-4</v>
      </c>
      <c r="G3322" s="231">
        <v>4.6206032E-4</v>
      </c>
      <c r="H3322" s="231">
        <v>3.4661406900000002E-3</v>
      </c>
    </row>
    <row r="3323" spans="1:8">
      <c r="A3323" s="227" t="s">
        <v>152</v>
      </c>
      <c r="B3323" s="227" t="s">
        <v>61</v>
      </c>
      <c r="C3323" s="227" t="s">
        <v>103</v>
      </c>
      <c r="D3323" s="229">
        <v>100</v>
      </c>
      <c r="E3323" s="231">
        <v>5.3778932799999997E-3</v>
      </c>
      <c r="F3323" s="231">
        <v>9.3634236999999999E-4</v>
      </c>
      <c r="G3323" s="231">
        <v>4.9247657000000005E-4</v>
      </c>
      <c r="H3323" s="231">
        <v>3.94907386E-3</v>
      </c>
    </row>
    <row r="3324" spans="1:8">
      <c r="A3324" s="227" t="s">
        <v>152</v>
      </c>
      <c r="B3324" s="227" t="s">
        <v>62</v>
      </c>
      <c r="C3324" s="227" t="s">
        <v>103</v>
      </c>
      <c r="D3324" s="229">
        <v>581</v>
      </c>
      <c r="E3324" s="231">
        <v>4.7062652999999999E-3</v>
      </c>
      <c r="F3324" s="231">
        <v>6.9685464000000005E-4</v>
      </c>
      <c r="G3324" s="231">
        <v>5.2049444000000001E-4</v>
      </c>
      <c r="H3324" s="231">
        <v>3.4889157200000001E-3</v>
      </c>
    </row>
    <row r="3325" spans="1:8">
      <c r="A3325" s="227" t="s">
        <v>152</v>
      </c>
      <c r="B3325" s="227" t="s">
        <v>57</v>
      </c>
      <c r="C3325" s="227" t="s">
        <v>104</v>
      </c>
      <c r="D3325" s="229">
        <v>567</v>
      </c>
      <c r="E3325" s="231">
        <v>7.2145263400000001E-3</v>
      </c>
      <c r="F3325" s="231">
        <v>8.1114434000000002E-4</v>
      </c>
      <c r="G3325" s="231">
        <v>1.2269332699999999E-3</v>
      </c>
      <c r="H3325" s="231">
        <v>5.17644825E-3</v>
      </c>
    </row>
    <row r="3326" spans="1:8">
      <c r="A3326" s="227" t="s">
        <v>152</v>
      </c>
      <c r="B3326" s="227" t="s">
        <v>59</v>
      </c>
      <c r="C3326" s="227" t="s">
        <v>104</v>
      </c>
      <c r="D3326" s="229">
        <v>209</v>
      </c>
      <c r="E3326" s="231">
        <v>5.8969074299999999E-3</v>
      </c>
      <c r="F3326" s="231">
        <v>6.1403482000000004E-4</v>
      </c>
      <c r="G3326" s="231">
        <v>1.1130491100000001E-3</v>
      </c>
      <c r="H3326" s="231">
        <v>4.1698229699999997E-3</v>
      </c>
    </row>
    <row r="3327" spans="1:8">
      <c r="A3327" s="227" t="s">
        <v>152</v>
      </c>
      <c r="B3327" s="227" t="s">
        <v>60</v>
      </c>
      <c r="C3327" s="227" t="s">
        <v>104</v>
      </c>
      <c r="D3327" s="229">
        <v>109</v>
      </c>
      <c r="E3327" s="231">
        <v>7.10913586E-3</v>
      </c>
      <c r="F3327" s="231">
        <v>9.8995475999999992E-4</v>
      </c>
      <c r="G3327" s="231">
        <v>1.1192870299999999E-3</v>
      </c>
      <c r="H3327" s="231">
        <v>4.9998935900000003E-3</v>
      </c>
    </row>
    <row r="3328" spans="1:8">
      <c r="A3328" s="227" t="s">
        <v>152</v>
      </c>
      <c r="B3328" s="227" t="s">
        <v>61</v>
      </c>
      <c r="C3328" s="227" t="s">
        <v>104</v>
      </c>
      <c r="D3328" s="229">
        <v>58</v>
      </c>
      <c r="E3328" s="231">
        <v>8.2844425899999997E-3</v>
      </c>
      <c r="F3328" s="231">
        <v>8.4570539000000005E-4</v>
      </c>
      <c r="G3328" s="231">
        <v>1.4685102699999999E-3</v>
      </c>
      <c r="H3328" s="231">
        <v>5.9702264400000003E-3</v>
      </c>
    </row>
    <row r="3329" spans="1:8">
      <c r="A3329" s="227" t="s">
        <v>152</v>
      </c>
      <c r="B3329" s="227" t="s">
        <v>62</v>
      </c>
      <c r="C3329" s="227" t="s">
        <v>104</v>
      </c>
      <c r="D3329" s="229">
        <v>191</v>
      </c>
      <c r="E3329" s="231">
        <v>8.3915670400000007E-3</v>
      </c>
      <c r="F3329" s="231">
        <v>9.1429100000000002E-4</v>
      </c>
      <c r="G3329" s="231">
        <v>1.33962312E-3</v>
      </c>
      <c r="H3329" s="231">
        <v>6.1376524700000002E-3</v>
      </c>
    </row>
    <row r="3330" spans="1:8">
      <c r="A3330" s="227" t="s">
        <v>152</v>
      </c>
      <c r="B3330" s="227" t="s">
        <v>57</v>
      </c>
      <c r="C3330" s="227" t="s">
        <v>105</v>
      </c>
      <c r="D3330" s="229">
        <v>2896</v>
      </c>
      <c r="E3330" s="231">
        <v>4.7031303600000001E-3</v>
      </c>
      <c r="F3330" s="231">
        <v>1.0094100899999999E-3</v>
      </c>
      <c r="G3330" s="231">
        <v>6.0226325999999995E-4</v>
      </c>
      <c r="H3330" s="231">
        <v>3.0800822799999998E-3</v>
      </c>
    </row>
    <row r="3331" spans="1:8">
      <c r="A3331" s="227" t="s">
        <v>152</v>
      </c>
      <c r="B3331" s="227" t="s">
        <v>59</v>
      </c>
      <c r="C3331" s="227" t="s">
        <v>105</v>
      </c>
      <c r="D3331" s="229">
        <v>1453</v>
      </c>
      <c r="E3331" s="231">
        <v>4.4933452799999999E-3</v>
      </c>
      <c r="F3331" s="231">
        <v>9.3897339999999998E-4</v>
      </c>
      <c r="G3331" s="231">
        <v>5.5960983000000002E-4</v>
      </c>
      <c r="H3331" s="231">
        <v>2.9833706899999998E-3</v>
      </c>
    </row>
    <row r="3332" spans="1:8">
      <c r="A3332" s="227" t="s">
        <v>152</v>
      </c>
      <c r="B3332" s="227" t="s">
        <v>60</v>
      </c>
      <c r="C3332" s="227" t="s">
        <v>105</v>
      </c>
      <c r="D3332" s="229">
        <v>598</v>
      </c>
      <c r="E3332" s="231">
        <v>4.6241713700000001E-3</v>
      </c>
      <c r="F3332" s="231">
        <v>1.1004658200000001E-3</v>
      </c>
      <c r="G3332" s="231">
        <v>5.6478748E-4</v>
      </c>
      <c r="H3332" s="231">
        <v>2.9476531899999998E-3</v>
      </c>
    </row>
    <row r="3333" spans="1:8">
      <c r="A3333" s="227" t="s">
        <v>152</v>
      </c>
      <c r="B3333" s="227" t="s">
        <v>61</v>
      </c>
      <c r="C3333" s="227" t="s">
        <v>105</v>
      </c>
      <c r="D3333" s="229">
        <v>86</v>
      </c>
      <c r="E3333" s="231">
        <v>5.9848727100000002E-3</v>
      </c>
      <c r="F3333" s="231">
        <v>1.80515157E-3</v>
      </c>
      <c r="G3333" s="231">
        <v>6.3576636000000004E-4</v>
      </c>
      <c r="H3333" s="231">
        <v>3.5322456499999998E-3</v>
      </c>
    </row>
    <row r="3334" spans="1:8">
      <c r="A3334" s="227" t="s">
        <v>152</v>
      </c>
      <c r="B3334" s="227" t="s">
        <v>62</v>
      </c>
      <c r="C3334" s="227" t="s">
        <v>105</v>
      </c>
      <c r="D3334" s="229">
        <v>759</v>
      </c>
      <c r="E3334" s="231">
        <v>5.0217144699999999E-3</v>
      </c>
      <c r="F3334" s="231">
        <v>9.8234738999999991E-4</v>
      </c>
      <c r="G3334" s="231">
        <v>7.0964756000000003E-4</v>
      </c>
      <c r="H3334" s="231">
        <v>3.3183279699999998E-3</v>
      </c>
    </row>
    <row r="3335" spans="1:8">
      <c r="A3335" s="227" t="s">
        <v>152</v>
      </c>
      <c r="B3335" s="227" t="s">
        <v>57</v>
      </c>
      <c r="C3335" s="227" t="s">
        <v>106</v>
      </c>
      <c r="D3335" s="229">
        <v>796</v>
      </c>
      <c r="E3335" s="231">
        <v>6.4923864500000001E-3</v>
      </c>
      <c r="F3335" s="231">
        <v>9.4968454000000002E-4</v>
      </c>
      <c r="G3335" s="231">
        <v>9.3444630999999997E-4</v>
      </c>
      <c r="H3335" s="231">
        <v>4.6082551699999997E-3</v>
      </c>
    </row>
    <row r="3336" spans="1:8">
      <c r="A3336" s="227" t="s">
        <v>152</v>
      </c>
      <c r="B3336" s="227" t="s">
        <v>59</v>
      </c>
      <c r="C3336" s="227" t="s">
        <v>106</v>
      </c>
      <c r="D3336" s="229">
        <v>378</v>
      </c>
      <c r="E3336" s="231">
        <v>6.0720713199999997E-3</v>
      </c>
      <c r="F3336" s="231">
        <v>8.1731925000000003E-4</v>
      </c>
      <c r="G3336" s="231">
        <v>9.0544142000000005E-4</v>
      </c>
      <c r="H3336" s="231">
        <v>4.3493102400000002E-3</v>
      </c>
    </row>
    <row r="3337" spans="1:8">
      <c r="A3337" s="227" t="s">
        <v>152</v>
      </c>
      <c r="B3337" s="227" t="s">
        <v>60</v>
      </c>
      <c r="C3337" s="227" t="s">
        <v>106</v>
      </c>
      <c r="D3337" s="229">
        <v>149</v>
      </c>
      <c r="E3337" s="231">
        <v>6.6707833799999998E-3</v>
      </c>
      <c r="F3337" s="231">
        <v>1.01478972E-3</v>
      </c>
      <c r="G3337" s="231">
        <v>9.4317029000000004E-4</v>
      </c>
      <c r="H3337" s="231">
        <v>4.71282292E-3</v>
      </c>
    </row>
    <row r="3338" spans="1:8">
      <c r="A3338" s="227" t="s">
        <v>152</v>
      </c>
      <c r="B3338" s="227" t="s">
        <v>61</v>
      </c>
      <c r="C3338" s="227" t="s">
        <v>106</v>
      </c>
      <c r="D3338" s="229">
        <v>74</v>
      </c>
      <c r="E3338" s="231">
        <v>7.5996306499999996E-3</v>
      </c>
      <c r="F3338" s="231">
        <v>1.29488841E-3</v>
      </c>
      <c r="G3338" s="231">
        <v>8.6899375999999998E-4</v>
      </c>
      <c r="H3338" s="231">
        <v>5.4357480199999997E-3</v>
      </c>
    </row>
    <row r="3339" spans="1:8">
      <c r="A3339" s="227" t="s">
        <v>152</v>
      </c>
      <c r="B3339" s="227" t="s">
        <v>62</v>
      </c>
      <c r="C3339" s="227" t="s">
        <v>106</v>
      </c>
      <c r="D3339" s="229">
        <v>195</v>
      </c>
      <c r="E3339" s="231">
        <v>6.7506526300000003E-3</v>
      </c>
      <c r="F3339" s="231">
        <v>1.02552208E-3</v>
      </c>
      <c r="G3339" s="231">
        <v>1.0088435499999999E-3</v>
      </c>
      <c r="H3339" s="231">
        <v>4.7162865399999997E-3</v>
      </c>
    </row>
    <row r="3340" spans="1:8">
      <c r="A3340" s="227" t="s">
        <v>152</v>
      </c>
      <c r="B3340" s="227" t="s">
        <v>57</v>
      </c>
      <c r="C3340" s="227" t="s">
        <v>107</v>
      </c>
      <c r="D3340" s="229">
        <v>2710</v>
      </c>
      <c r="E3340" s="231">
        <v>6.0366737699999997E-3</v>
      </c>
      <c r="F3340" s="231">
        <v>1.05328747E-3</v>
      </c>
      <c r="G3340" s="231">
        <v>9.2048460000000005E-4</v>
      </c>
      <c r="H3340" s="231">
        <v>4.0629012199999998E-3</v>
      </c>
    </row>
    <row r="3341" spans="1:8">
      <c r="A3341" s="227" t="s">
        <v>152</v>
      </c>
      <c r="B3341" s="227" t="s">
        <v>59</v>
      </c>
      <c r="C3341" s="227" t="s">
        <v>107</v>
      </c>
      <c r="D3341" s="229">
        <v>1019</v>
      </c>
      <c r="E3341" s="231">
        <v>5.42230013E-3</v>
      </c>
      <c r="F3341" s="231">
        <v>9.8538621000000002E-4</v>
      </c>
      <c r="G3341" s="231">
        <v>7.0144090999999995E-4</v>
      </c>
      <c r="H3341" s="231">
        <v>3.7354725300000001E-3</v>
      </c>
    </row>
    <row r="3342" spans="1:8">
      <c r="A3342" s="227" t="s">
        <v>152</v>
      </c>
      <c r="B3342" s="227" t="s">
        <v>60</v>
      </c>
      <c r="C3342" s="227" t="s">
        <v>107</v>
      </c>
      <c r="D3342" s="229">
        <v>538</v>
      </c>
      <c r="E3342" s="231">
        <v>5.7406544400000004E-3</v>
      </c>
      <c r="F3342" s="231">
        <v>1.0409349699999999E-3</v>
      </c>
      <c r="G3342" s="231">
        <v>8.5540558999999997E-4</v>
      </c>
      <c r="H3342" s="231">
        <v>3.8443133999999999E-3</v>
      </c>
    </row>
    <row r="3343" spans="1:8">
      <c r="A3343" s="227" t="s">
        <v>152</v>
      </c>
      <c r="B3343" s="227" t="s">
        <v>61</v>
      </c>
      <c r="C3343" s="227" t="s">
        <v>107</v>
      </c>
      <c r="D3343" s="229">
        <v>155</v>
      </c>
      <c r="E3343" s="231">
        <v>7.8979238700000003E-3</v>
      </c>
      <c r="F3343" s="231">
        <v>1.3758957899999999E-3</v>
      </c>
      <c r="G3343" s="231">
        <v>1.1280613E-3</v>
      </c>
      <c r="H3343" s="231">
        <v>5.3939663299999996E-3</v>
      </c>
    </row>
    <row r="3344" spans="1:8">
      <c r="A3344" s="227" t="s">
        <v>152</v>
      </c>
      <c r="B3344" s="227" t="s">
        <v>62</v>
      </c>
      <c r="C3344" s="227" t="s">
        <v>107</v>
      </c>
      <c r="D3344" s="229">
        <v>998</v>
      </c>
      <c r="E3344" s="231">
        <v>6.5344807600000001E-3</v>
      </c>
      <c r="F3344" s="231">
        <v>1.0791719800000001E-3</v>
      </c>
      <c r="G3344" s="231">
        <v>1.14698123E-3</v>
      </c>
      <c r="H3344" s="231">
        <v>4.3083270599999996E-3</v>
      </c>
    </row>
    <row r="3345" spans="1:8">
      <c r="A3345" s="227" t="s">
        <v>153</v>
      </c>
      <c r="B3345" s="227" t="s">
        <v>57</v>
      </c>
      <c r="C3345" s="227" t="s">
        <v>58</v>
      </c>
      <c r="D3345" s="229">
        <v>61205</v>
      </c>
      <c r="E3345" s="231">
        <v>6.5183702099999999E-3</v>
      </c>
      <c r="F3345" s="231">
        <v>9.9927152000000002E-4</v>
      </c>
      <c r="G3345" s="231">
        <v>1.06262097E-3</v>
      </c>
      <c r="H3345" s="231">
        <v>4.4555162099999997E-3</v>
      </c>
    </row>
    <row r="3346" spans="1:8">
      <c r="A3346" s="227" t="s">
        <v>153</v>
      </c>
      <c r="B3346" s="227" t="s">
        <v>59</v>
      </c>
      <c r="C3346" s="227" t="s">
        <v>58</v>
      </c>
      <c r="D3346" s="229">
        <v>25321</v>
      </c>
      <c r="E3346" s="231">
        <v>5.7027189700000003E-3</v>
      </c>
      <c r="F3346" s="231">
        <v>9.0117679000000005E-4</v>
      </c>
      <c r="G3346" s="231">
        <v>9.1204191999999995E-4</v>
      </c>
      <c r="H3346" s="231">
        <v>3.8884539500000002E-3</v>
      </c>
    </row>
    <row r="3347" spans="1:8">
      <c r="A3347" s="227" t="s">
        <v>153</v>
      </c>
      <c r="B3347" s="227" t="s">
        <v>60</v>
      </c>
      <c r="C3347" s="227" t="s">
        <v>58</v>
      </c>
      <c r="D3347" s="229">
        <v>13636</v>
      </c>
      <c r="E3347" s="231">
        <v>6.3698902300000004E-3</v>
      </c>
      <c r="F3347" s="231">
        <v>9.7999517999999993E-4</v>
      </c>
      <c r="G3347" s="231">
        <v>1.0314410700000001E-3</v>
      </c>
      <c r="H3347" s="231">
        <v>4.3574391800000004E-3</v>
      </c>
    </row>
    <row r="3348" spans="1:8">
      <c r="A3348" s="227" t="s">
        <v>153</v>
      </c>
      <c r="B3348" s="227" t="s">
        <v>61</v>
      </c>
      <c r="C3348" s="227" t="s">
        <v>58</v>
      </c>
      <c r="D3348" s="229">
        <v>6843</v>
      </c>
      <c r="E3348" s="231">
        <v>8.3972940999999992E-3</v>
      </c>
      <c r="F3348" s="231">
        <v>1.3263314800000001E-3</v>
      </c>
      <c r="G3348" s="231">
        <v>1.3115268800000001E-3</v>
      </c>
      <c r="H3348" s="231">
        <v>5.7589684399999997E-3</v>
      </c>
    </row>
    <row r="3349" spans="1:8">
      <c r="A3349" s="227" t="s">
        <v>153</v>
      </c>
      <c r="B3349" s="227" t="s">
        <v>62</v>
      </c>
      <c r="C3349" s="227" t="s">
        <v>58</v>
      </c>
      <c r="D3349" s="229">
        <v>15405</v>
      </c>
      <c r="E3349" s="231">
        <v>7.1558451800000002E-3</v>
      </c>
      <c r="F3349" s="231">
        <v>1.0322892100000001E-3</v>
      </c>
      <c r="G3349" s="231">
        <v>1.22715965E-3</v>
      </c>
      <c r="H3349" s="231">
        <v>4.8954018299999999E-3</v>
      </c>
    </row>
    <row r="3350" spans="1:8">
      <c r="A3350" s="227" t="s">
        <v>153</v>
      </c>
      <c r="B3350" s="227" t="s">
        <v>57</v>
      </c>
      <c r="C3350" s="227" t="s">
        <v>63</v>
      </c>
      <c r="D3350" s="229">
        <v>1414</v>
      </c>
      <c r="E3350" s="231">
        <v>7.05913722E-3</v>
      </c>
      <c r="F3350" s="231">
        <v>1.5526282300000001E-3</v>
      </c>
      <c r="G3350" s="231">
        <v>1.01354158E-3</v>
      </c>
      <c r="H3350" s="231">
        <v>4.49296691E-3</v>
      </c>
    </row>
    <row r="3351" spans="1:8">
      <c r="A3351" s="227" t="s">
        <v>153</v>
      </c>
      <c r="B3351" s="227" t="s">
        <v>59</v>
      </c>
      <c r="C3351" s="227" t="s">
        <v>63</v>
      </c>
      <c r="D3351" s="229">
        <v>533</v>
      </c>
      <c r="E3351" s="231">
        <v>6.4446309500000003E-3</v>
      </c>
      <c r="F3351" s="231">
        <v>1.4152289E-3</v>
      </c>
      <c r="G3351" s="231">
        <v>8.5122622000000005E-4</v>
      </c>
      <c r="H3351" s="231">
        <v>4.1781753499999996E-3</v>
      </c>
    </row>
    <row r="3352" spans="1:8">
      <c r="A3352" s="227" t="s">
        <v>153</v>
      </c>
      <c r="B3352" s="227" t="s">
        <v>60</v>
      </c>
      <c r="C3352" s="227" t="s">
        <v>63</v>
      </c>
      <c r="D3352" s="229">
        <v>304</v>
      </c>
      <c r="E3352" s="231">
        <v>6.2652288099999997E-3</v>
      </c>
      <c r="F3352" s="231">
        <v>1.3693954700000001E-3</v>
      </c>
      <c r="G3352" s="231">
        <v>8.9379240000000005E-4</v>
      </c>
      <c r="H3352" s="231">
        <v>4.0020404400000001E-3</v>
      </c>
    </row>
    <row r="3353" spans="1:8">
      <c r="A3353" s="227" t="s">
        <v>153</v>
      </c>
      <c r="B3353" s="227" t="s">
        <v>61</v>
      </c>
      <c r="C3353" s="227" t="s">
        <v>63</v>
      </c>
      <c r="D3353" s="229">
        <v>263</v>
      </c>
      <c r="E3353" s="231">
        <v>8.5286840999999995E-3</v>
      </c>
      <c r="F3353" s="231">
        <v>2.0878658999999998E-3</v>
      </c>
      <c r="G3353" s="231">
        <v>1.3340988199999999E-3</v>
      </c>
      <c r="H3353" s="231">
        <v>5.1067189000000004E-3</v>
      </c>
    </row>
    <row r="3354" spans="1:8">
      <c r="A3354" s="227" t="s">
        <v>153</v>
      </c>
      <c r="B3354" s="227" t="s">
        <v>62</v>
      </c>
      <c r="C3354" s="227" t="s">
        <v>63</v>
      </c>
      <c r="D3354" s="229">
        <v>314</v>
      </c>
      <c r="E3354" s="231">
        <v>7.6399944599999997E-3</v>
      </c>
      <c r="F3354" s="231">
        <v>1.51495021E-3</v>
      </c>
      <c r="G3354" s="231">
        <v>1.13650747E-3</v>
      </c>
      <c r="H3354" s="231">
        <v>4.9885362599999998E-3</v>
      </c>
    </row>
    <row r="3355" spans="1:8">
      <c r="A3355" s="227" t="s">
        <v>153</v>
      </c>
      <c r="B3355" s="227" t="s">
        <v>57</v>
      </c>
      <c r="C3355" s="227" t="s">
        <v>64</v>
      </c>
      <c r="D3355" s="229">
        <v>755</v>
      </c>
      <c r="E3355" s="231">
        <v>6.5578548000000004E-3</v>
      </c>
      <c r="F3355" s="231">
        <v>1.00329569E-3</v>
      </c>
      <c r="G3355" s="231">
        <v>1.2395754299999999E-3</v>
      </c>
      <c r="H3355" s="231">
        <v>4.3149831899999998E-3</v>
      </c>
    </row>
    <row r="3356" spans="1:8">
      <c r="A3356" s="227" t="s">
        <v>153</v>
      </c>
      <c r="B3356" s="227" t="s">
        <v>59</v>
      </c>
      <c r="C3356" s="227" t="s">
        <v>64</v>
      </c>
      <c r="D3356" s="229">
        <v>301</v>
      </c>
      <c r="E3356" s="231">
        <v>5.8706700500000004E-3</v>
      </c>
      <c r="F3356" s="231">
        <v>8.7443836000000003E-4</v>
      </c>
      <c r="G3356" s="231">
        <v>1.04178179E-3</v>
      </c>
      <c r="H3356" s="231">
        <v>3.9544494299999997E-3</v>
      </c>
    </row>
    <row r="3357" spans="1:8">
      <c r="A3357" s="227" t="s">
        <v>153</v>
      </c>
      <c r="B3357" s="227" t="s">
        <v>60</v>
      </c>
      <c r="C3357" s="227" t="s">
        <v>64</v>
      </c>
      <c r="D3357" s="229">
        <v>153</v>
      </c>
      <c r="E3357" s="231">
        <v>5.8269030600000002E-3</v>
      </c>
      <c r="F3357" s="231">
        <v>9.1351946000000001E-4</v>
      </c>
      <c r="G3357" s="231">
        <v>1.0515762600000001E-3</v>
      </c>
      <c r="H3357" s="231">
        <v>3.8618068299999999E-3</v>
      </c>
    </row>
    <row r="3358" spans="1:8">
      <c r="A3358" s="227" t="s">
        <v>153</v>
      </c>
      <c r="B3358" s="227" t="s">
        <v>61</v>
      </c>
      <c r="C3358" s="227" t="s">
        <v>64</v>
      </c>
      <c r="D3358" s="229">
        <v>98</v>
      </c>
      <c r="E3358" s="231">
        <v>8.3959276000000003E-3</v>
      </c>
      <c r="F3358" s="231">
        <v>1.4206583000000001E-3</v>
      </c>
      <c r="G3358" s="231">
        <v>1.6817835900000001E-3</v>
      </c>
      <c r="H3358" s="231">
        <v>5.2934851799999998E-3</v>
      </c>
    </row>
    <row r="3359" spans="1:8">
      <c r="A3359" s="227" t="s">
        <v>153</v>
      </c>
      <c r="B3359" s="227" t="s">
        <v>62</v>
      </c>
      <c r="C3359" s="227" t="s">
        <v>64</v>
      </c>
      <c r="D3359" s="229">
        <v>203</v>
      </c>
      <c r="E3359" s="231">
        <v>7.2403527999999997E-3</v>
      </c>
      <c r="F3359" s="231">
        <v>1.0605384499999999E-3</v>
      </c>
      <c r="G3359" s="231">
        <v>1.46106981E-3</v>
      </c>
      <c r="H3359" s="231">
        <v>4.7187440200000003E-3</v>
      </c>
    </row>
    <row r="3360" spans="1:8">
      <c r="A3360" s="227" t="s">
        <v>153</v>
      </c>
      <c r="B3360" s="227" t="s">
        <v>57</v>
      </c>
      <c r="C3360" s="227" t="s">
        <v>65</v>
      </c>
      <c r="D3360" s="229">
        <v>752</v>
      </c>
      <c r="E3360" s="231">
        <v>6.0114229900000002E-3</v>
      </c>
      <c r="F3360" s="231">
        <v>9.0730251000000004E-4</v>
      </c>
      <c r="G3360" s="231">
        <v>5.2135639000000001E-4</v>
      </c>
      <c r="H3360" s="231">
        <v>4.5827636200000002E-3</v>
      </c>
    </row>
    <row r="3361" spans="1:8">
      <c r="A3361" s="227" t="s">
        <v>153</v>
      </c>
      <c r="B3361" s="227" t="s">
        <v>59</v>
      </c>
      <c r="C3361" s="227" t="s">
        <v>65</v>
      </c>
      <c r="D3361" s="229">
        <v>358</v>
      </c>
      <c r="E3361" s="231">
        <v>5.4145649799999997E-3</v>
      </c>
      <c r="F3361" s="231">
        <v>8.0795419000000005E-4</v>
      </c>
      <c r="G3361" s="231">
        <v>5.0201715000000005E-4</v>
      </c>
      <c r="H3361" s="231">
        <v>4.1045931700000003E-3</v>
      </c>
    </row>
    <row r="3362" spans="1:8">
      <c r="A3362" s="227" t="s">
        <v>153</v>
      </c>
      <c r="B3362" s="227" t="s">
        <v>60</v>
      </c>
      <c r="C3362" s="227" t="s">
        <v>65</v>
      </c>
      <c r="D3362" s="229">
        <v>151</v>
      </c>
      <c r="E3362" s="231">
        <v>5.7838175199999998E-3</v>
      </c>
      <c r="F3362" s="231">
        <v>9.9812952999999999E-4</v>
      </c>
      <c r="G3362" s="231">
        <v>5.1079200000000004E-4</v>
      </c>
      <c r="H3362" s="231">
        <v>4.2748955300000004E-3</v>
      </c>
    </row>
    <row r="3363" spans="1:8">
      <c r="A3363" s="227" t="s">
        <v>153</v>
      </c>
      <c r="B3363" s="227" t="s">
        <v>61</v>
      </c>
      <c r="C3363" s="227" t="s">
        <v>65</v>
      </c>
      <c r="D3363" s="229">
        <v>29</v>
      </c>
      <c r="E3363" s="231">
        <v>8.0104563599999994E-3</v>
      </c>
      <c r="F3363" s="231">
        <v>1.1801561200000001E-3</v>
      </c>
      <c r="G3363" s="231">
        <v>5.6513386999999999E-4</v>
      </c>
      <c r="H3363" s="231">
        <v>6.2651658699999996E-3</v>
      </c>
    </row>
    <row r="3364" spans="1:8">
      <c r="A3364" s="227" t="s">
        <v>153</v>
      </c>
      <c r="B3364" s="227" t="s">
        <v>62</v>
      </c>
      <c r="C3364" s="227" t="s">
        <v>65</v>
      </c>
      <c r="D3364" s="229">
        <v>214</v>
      </c>
      <c r="E3364" s="231">
        <v>6.89960817E-3</v>
      </c>
      <c r="F3364" s="231">
        <v>9.7243831999999997E-4</v>
      </c>
      <c r="G3364" s="231">
        <v>5.5523081999999996E-4</v>
      </c>
      <c r="H3364" s="231">
        <v>5.37193857E-3</v>
      </c>
    </row>
    <row r="3365" spans="1:8">
      <c r="A3365" s="227" t="s">
        <v>153</v>
      </c>
      <c r="B3365" s="227" t="s">
        <v>57</v>
      </c>
      <c r="C3365" s="227" t="s">
        <v>66</v>
      </c>
      <c r="D3365" s="229">
        <v>1001</v>
      </c>
      <c r="E3365" s="231">
        <v>7.0001639499999999E-3</v>
      </c>
      <c r="F3365" s="231">
        <v>8.8300564999999997E-4</v>
      </c>
      <c r="G3365" s="231">
        <v>9.7068415999999999E-4</v>
      </c>
      <c r="H3365" s="231">
        <v>5.1464736600000003E-3</v>
      </c>
    </row>
    <row r="3366" spans="1:8">
      <c r="A3366" s="227" t="s">
        <v>153</v>
      </c>
      <c r="B3366" s="227" t="s">
        <v>59</v>
      </c>
      <c r="C3366" s="227" t="s">
        <v>66</v>
      </c>
      <c r="D3366" s="229">
        <v>323</v>
      </c>
      <c r="E3366" s="231">
        <v>6.3250341599999996E-3</v>
      </c>
      <c r="F3366" s="231">
        <v>7.6826029000000003E-4</v>
      </c>
      <c r="G3366" s="231">
        <v>9.530513E-4</v>
      </c>
      <c r="H3366" s="231">
        <v>4.6037220999999998E-3</v>
      </c>
    </row>
    <row r="3367" spans="1:8">
      <c r="A3367" s="227" t="s">
        <v>153</v>
      </c>
      <c r="B3367" s="227" t="s">
        <v>60</v>
      </c>
      <c r="C3367" s="227" t="s">
        <v>66</v>
      </c>
      <c r="D3367" s="229">
        <v>289</v>
      </c>
      <c r="E3367" s="231">
        <v>6.6924978399999996E-3</v>
      </c>
      <c r="F3367" s="231">
        <v>8.1611216999999999E-4</v>
      </c>
      <c r="G3367" s="231">
        <v>8.2199930000000001E-4</v>
      </c>
      <c r="H3367" s="231">
        <v>5.0543858999999997E-3</v>
      </c>
    </row>
    <row r="3368" spans="1:8">
      <c r="A3368" s="227" t="s">
        <v>153</v>
      </c>
      <c r="B3368" s="227" t="s">
        <v>61</v>
      </c>
      <c r="C3368" s="227" t="s">
        <v>66</v>
      </c>
      <c r="D3368" s="229">
        <v>129</v>
      </c>
      <c r="E3368" s="231">
        <v>8.2168746000000001E-3</v>
      </c>
      <c r="F3368" s="231">
        <v>1.2042417799999999E-3</v>
      </c>
      <c r="G3368" s="231">
        <v>1.0762989200000001E-3</v>
      </c>
      <c r="H3368" s="231">
        <v>5.9363333699999996E-3</v>
      </c>
    </row>
    <row r="3369" spans="1:8">
      <c r="A3369" s="227" t="s">
        <v>153</v>
      </c>
      <c r="B3369" s="227" t="s">
        <v>62</v>
      </c>
      <c r="C3369" s="227" t="s">
        <v>66</v>
      </c>
      <c r="D3369" s="229">
        <v>260</v>
      </c>
      <c r="E3369" s="231">
        <v>7.5771899199999996E-3</v>
      </c>
      <c r="F3369" s="231">
        <v>9.4052681999999999E-4</v>
      </c>
      <c r="G3369" s="231">
        <v>1.1054573700000001E-3</v>
      </c>
      <c r="H3369" s="231">
        <v>5.5312052499999998E-3</v>
      </c>
    </row>
    <row r="3370" spans="1:8">
      <c r="A3370" s="227" t="s">
        <v>153</v>
      </c>
      <c r="B3370" s="227" t="s">
        <v>57</v>
      </c>
      <c r="C3370" s="227" t="s">
        <v>67</v>
      </c>
      <c r="D3370" s="229">
        <v>887</v>
      </c>
      <c r="E3370" s="231">
        <v>7.61377016E-3</v>
      </c>
      <c r="F3370" s="231">
        <v>9.1495184999999997E-4</v>
      </c>
      <c r="G3370" s="231">
        <v>1.45646715E-3</v>
      </c>
      <c r="H3370" s="231">
        <v>5.2423506899999996E-3</v>
      </c>
    </row>
    <row r="3371" spans="1:8">
      <c r="A3371" s="227" t="s">
        <v>153</v>
      </c>
      <c r="B3371" s="227" t="s">
        <v>59</v>
      </c>
      <c r="C3371" s="227" t="s">
        <v>67</v>
      </c>
      <c r="D3371" s="229">
        <v>276</v>
      </c>
      <c r="E3371" s="231">
        <v>6.6439376100000001E-3</v>
      </c>
      <c r="F3371" s="231">
        <v>7.2757292000000002E-4</v>
      </c>
      <c r="G3371" s="231">
        <v>1.3448987900000001E-3</v>
      </c>
      <c r="H3371" s="231">
        <v>4.5714654700000001E-3</v>
      </c>
    </row>
    <row r="3372" spans="1:8">
      <c r="A3372" s="227" t="s">
        <v>153</v>
      </c>
      <c r="B3372" s="227" t="s">
        <v>60</v>
      </c>
      <c r="C3372" s="227" t="s">
        <v>67</v>
      </c>
      <c r="D3372" s="229">
        <v>207</v>
      </c>
      <c r="E3372" s="231">
        <v>7.0727654699999998E-3</v>
      </c>
      <c r="F3372" s="231">
        <v>8.8264872000000003E-4</v>
      </c>
      <c r="G3372" s="231">
        <v>1.44435474E-3</v>
      </c>
      <c r="H3372" s="231">
        <v>4.7457615399999998E-3</v>
      </c>
    </row>
    <row r="3373" spans="1:8">
      <c r="A3373" s="227" t="s">
        <v>153</v>
      </c>
      <c r="B3373" s="227" t="s">
        <v>61</v>
      </c>
      <c r="C3373" s="227" t="s">
        <v>67</v>
      </c>
      <c r="D3373" s="229">
        <v>124</v>
      </c>
      <c r="E3373" s="231">
        <v>9.4169090899999999E-3</v>
      </c>
      <c r="F3373" s="231">
        <v>1.12669853E-3</v>
      </c>
      <c r="G3373" s="231">
        <v>1.5621264099999999E-3</v>
      </c>
      <c r="H3373" s="231">
        <v>6.7280837099999999E-3</v>
      </c>
    </row>
    <row r="3374" spans="1:8">
      <c r="A3374" s="227" t="s">
        <v>153</v>
      </c>
      <c r="B3374" s="227" t="s">
        <v>62</v>
      </c>
      <c r="C3374" s="227" t="s">
        <v>67</v>
      </c>
      <c r="D3374" s="229">
        <v>280</v>
      </c>
      <c r="E3374" s="231">
        <v>8.1711720400000007E-3</v>
      </c>
      <c r="F3374" s="231">
        <v>1.0297616499999999E-3</v>
      </c>
      <c r="G3374" s="231">
        <v>1.5286042600000001E-3</v>
      </c>
      <c r="H3374" s="231">
        <v>5.6128056300000003E-3</v>
      </c>
    </row>
    <row r="3375" spans="1:8">
      <c r="A3375" s="227" t="s">
        <v>153</v>
      </c>
      <c r="B3375" s="227" t="s">
        <v>57</v>
      </c>
      <c r="C3375" s="227" t="s">
        <v>68</v>
      </c>
      <c r="D3375" s="229">
        <v>833</v>
      </c>
      <c r="E3375" s="231">
        <v>6.7046121599999998E-3</v>
      </c>
      <c r="F3375" s="231">
        <v>1.00744441E-3</v>
      </c>
      <c r="G3375" s="231">
        <v>1.01676759E-3</v>
      </c>
      <c r="H3375" s="231">
        <v>4.6803996999999998E-3</v>
      </c>
    </row>
    <row r="3376" spans="1:8">
      <c r="A3376" s="227" t="s">
        <v>153</v>
      </c>
      <c r="B3376" s="227" t="s">
        <v>59</v>
      </c>
      <c r="C3376" s="227" t="s">
        <v>68</v>
      </c>
      <c r="D3376" s="229">
        <v>314</v>
      </c>
      <c r="E3376" s="231">
        <v>5.84623412E-3</v>
      </c>
      <c r="F3376" s="231">
        <v>8.5891400999999997E-4</v>
      </c>
      <c r="G3376" s="231">
        <v>1.0019312199999999E-3</v>
      </c>
      <c r="H3376" s="231">
        <v>3.9853884300000003E-3</v>
      </c>
    </row>
    <row r="3377" spans="1:8">
      <c r="A3377" s="227" t="s">
        <v>153</v>
      </c>
      <c r="B3377" s="227" t="s">
        <v>60</v>
      </c>
      <c r="C3377" s="227" t="s">
        <v>68</v>
      </c>
      <c r="D3377" s="229">
        <v>199</v>
      </c>
      <c r="E3377" s="231">
        <v>6.86807858E-3</v>
      </c>
      <c r="F3377" s="231">
        <v>1.0329422399999999E-3</v>
      </c>
      <c r="G3377" s="231">
        <v>8.9120349000000002E-4</v>
      </c>
      <c r="H3377" s="231">
        <v>4.94393239E-3</v>
      </c>
    </row>
    <row r="3378" spans="1:8">
      <c r="A3378" s="227" t="s">
        <v>153</v>
      </c>
      <c r="B3378" s="227" t="s">
        <v>61</v>
      </c>
      <c r="C3378" s="227" t="s">
        <v>68</v>
      </c>
      <c r="D3378" s="229">
        <v>76</v>
      </c>
      <c r="E3378" s="231">
        <v>8.5689264300000002E-3</v>
      </c>
      <c r="F3378" s="231">
        <v>1.1758342900000001E-3</v>
      </c>
      <c r="G3378" s="231">
        <v>1.2324863599999999E-3</v>
      </c>
      <c r="H3378" s="231">
        <v>6.1606052300000004E-3</v>
      </c>
    </row>
    <row r="3379" spans="1:8">
      <c r="A3379" s="227" t="s">
        <v>153</v>
      </c>
      <c r="B3379" s="227" t="s">
        <v>62</v>
      </c>
      <c r="C3379" s="227" t="s">
        <v>68</v>
      </c>
      <c r="D3379" s="229">
        <v>244</v>
      </c>
      <c r="E3379" s="231">
        <v>7.0952392099999997E-3</v>
      </c>
      <c r="F3379" s="231">
        <v>1.1253413000000001E-3</v>
      </c>
      <c r="G3379" s="231">
        <v>1.0710759800000001E-3</v>
      </c>
      <c r="H3379" s="231">
        <v>4.8988214800000001E-3</v>
      </c>
    </row>
    <row r="3380" spans="1:8">
      <c r="A3380" s="227" t="s">
        <v>153</v>
      </c>
      <c r="B3380" s="227" t="s">
        <v>57</v>
      </c>
      <c r="C3380" s="227" t="s">
        <v>69</v>
      </c>
      <c r="D3380" s="229">
        <v>811</v>
      </c>
      <c r="E3380" s="231">
        <v>5.3071194499999998E-3</v>
      </c>
      <c r="F3380" s="231">
        <v>8.7536226000000002E-4</v>
      </c>
      <c r="G3380" s="231">
        <v>6.5198692000000003E-4</v>
      </c>
      <c r="H3380" s="231">
        <v>3.7797698299999998E-3</v>
      </c>
    </row>
    <row r="3381" spans="1:8">
      <c r="A3381" s="227" t="s">
        <v>153</v>
      </c>
      <c r="B3381" s="227" t="s">
        <v>59</v>
      </c>
      <c r="C3381" s="227" t="s">
        <v>69</v>
      </c>
      <c r="D3381" s="229">
        <v>260</v>
      </c>
      <c r="E3381" s="231">
        <v>4.9358526600000001E-3</v>
      </c>
      <c r="F3381" s="231">
        <v>7.8890644999999996E-4</v>
      </c>
      <c r="G3381" s="231">
        <v>5.7394029000000003E-4</v>
      </c>
      <c r="H3381" s="231">
        <v>3.5730054400000002E-3</v>
      </c>
    </row>
    <row r="3382" spans="1:8">
      <c r="A3382" s="227" t="s">
        <v>153</v>
      </c>
      <c r="B3382" s="227" t="s">
        <v>60</v>
      </c>
      <c r="C3382" s="227" t="s">
        <v>69</v>
      </c>
      <c r="D3382" s="229">
        <v>225</v>
      </c>
      <c r="E3382" s="231">
        <v>5.4233536499999997E-3</v>
      </c>
      <c r="F3382" s="231">
        <v>9.6136807999999999E-4</v>
      </c>
      <c r="G3382" s="231">
        <v>5.3004093000000004E-4</v>
      </c>
      <c r="H3382" s="231">
        <v>3.9319442299999997E-3</v>
      </c>
    </row>
    <row r="3383" spans="1:8">
      <c r="A3383" s="227" t="s">
        <v>153</v>
      </c>
      <c r="B3383" s="227" t="s">
        <v>61</v>
      </c>
      <c r="C3383" s="227" t="s">
        <v>69</v>
      </c>
      <c r="D3383" s="229">
        <v>61</v>
      </c>
      <c r="E3383" s="231">
        <v>6.5188598300000003E-3</v>
      </c>
      <c r="F3383" s="231">
        <v>1.2158467799999999E-3</v>
      </c>
      <c r="G3383" s="231">
        <v>8.1568739000000001E-4</v>
      </c>
      <c r="H3383" s="231">
        <v>4.4873252300000003E-3</v>
      </c>
    </row>
    <row r="3384" spans="1:8">
      <c r="A3384" s="227" t="s">
        <v>153</v>
      </c>
      <c r="B3384" s="227" t="s">
        <v>62</v>
      </c>
      <c r="C3384" s="227" t="s">
        <v>69</v>
      </c>
      <c r="D3384" s="229">
        <v>265</v>
      </c>
      <c r="E3384" s="231">
        <v>5.2937628699999996E-3</v>
      </c>
      <c r="F3384" s="231">
        <v>8.0878731999999996E-4</v>
      </c>
      <c r="G3384" s="231">
        <v>7.9441801000000004E-4</v>
      </c>
      <c r="H3384" s="231">
        <v>3.6905570699999998E-3</v>
      </c>
    </row>
    <row r="3385" spans="1:8">
      <c r="A3385" s="227" t="s">
        <v>153</v>
      </c>
      <c r="B3385" s="227" t="s">
        <v>57</v>
      </c>
      <c r="C3385" s="227" t="s">
        <v>70</v>
      </c>
      <c r="D3385" s="229">
        <v>664</v>
      </c>
      <c r="E3385" s="231">
        <v>9.1579335900000003E-3</v>
      </c>
      <c r="F3385" s="231">
        <v>1.2499823299999999E-3</v>
      </c>
      <c r="G3385" s="231">
        <v>1.92574092E-3</v>
      </c>
      <c r="H3385" s="231">
        <v>5.9822098599999997E-3</v>
      </c>
    </row>
    <row r="3386" spans="1:8">
      <c r="A3386" s="227" t="s">
        <v>153</v>
      </c>
      <c r="B3386" s="227" t="s">
        <v>59</v>
      </c>
      <c r="C3386" s="227" t="s">
        <v>70</v>
      </c>
      <c r="D3386" s="229">
        <v>212</v>
      </c>
      <c r="E3386" s="231">
        <v>8.2887838100000003E-3</v>
      </c>
      <c r="F3386" s="231">
        <v>1.0514934799999999E-3</v>
      </c>
      <c r="G3386" s="231">
        <v>1.9165463199999999E-3</v>
      </c>
      <c r="H3386" s="231">
        <v>5.3207435599999997E-3</v>
      </c>
    </row>
    <row r="3387" spans="1:8">
      <c r="A3387" s="227" t="s">
        <v>153</v>
      </c>
      <c r="B3387" s="227" t="s">
        <v>60</v>
      </c>
      <c r="C3387" s="227" t="s">
        <v>70</v>
      </c>
      <c r="D3387" s="229">
        <v>136</v>
      </c>
      <c r="E3387" s="231">
        <v>8.5110292000000008E-3</v>
      </c>
      <c r="F3387" s="231">
        <v>1.1652366799999999E-3</v>
      </c>
      <c r="G3387" s="231">
        <v>1.70309069E-3</v>
      </c>
      <c r="H3387" s="231">
        <v>5.6427012999999996E-3</v>
      </c>
    </row>
    <row r="3388" spans="1:8">
      <c r="A3388" s="227" t="s">
        <v>153</v>
      </c>
      <c r="B3388" s="227" t="s">
        <v>61</v>
      </c>
      <c r="C3388" s="227" t="s">
        <v>70</v>
      </c>
      <c r="D3388" s="229">
        <v>110</v>
      </c>
      <c r="E3388" s="231">
        <v>1.057723042E-2</v>
      </c>
      <c r="F3388" s="231">
        <v>1.81912853E-3</v>
      </c>
      <c r="G3388" s="231">
        <v>1.69233985E-3</v>
      </c>
      <c r="H3388" s="231">
        <v>7.0657615499999998E-3</v>
      </c>
    </row>
    <row r="3389" spans="1:8">
      <c r="A3389" s="227" t="s">
        <v>153</v>
      </c>
      <c r="B3389" s="227" t="s">
        <v>62</v>
      </c>
      <c r="C3389" s="227" t="s">
        <v>70</v>
      </c>
      <c r="D3389" s="229">
        <v>206</v>
      </c>
      <c r="E3389" s="231">
        <v>9.7216039699999993E-3</v>
      </c>
      <c r="F3389" s="231">
        <v>1.2062879699999999E-3</v>
      </c>
      <c r="G3389" s="231">
        <v>2.20682736E-3</v>
      </c>
      <c r="H3389" s="231">
        <v>6.3084881600000003E-3</v>
      </c>
    </row>
    <row r="3390" spans="1:8">
      <c r="A3390" s="227" t="s">
        <v>153</v>
      </c>
      <c r="B3390" s="227" t="s">
        <v>57</v>
      </c>
      <c r="C3390" s="227" t="s">
        <v>71</v>
      </c>
      <c r="D3390" s="229">
        <v>640</v>
      </c>
      <c r="E3390" s="231">
        <v>7.7452797199999996E-3</v>
      </c>
      <c r="F3390" s="231">
        <v>8.5423876E-4</v>
      </c>
      <c r="G3390" s="231">
        <v>1.5774013899999999E-3</v>
      </c>
      <c r="H3390" s="231">
        <v>5.3136390799999999E-3</v>
      </c>
    </row>
    <row r="3391" spans="1:8">
      <c r="A3391" s="227" t="s">
        <v>153</v>
      </c>
      <c r="B3391" s="227" t="s">
        <v>59</v>
      </c>
      <c r="C3391" s="227" t="s">
        <v>71</v>
      </c>
      <c r="D3391" s="229">
        <v>220</v>
      </c>
      <c r="E3391" s="231">
        <v>7.0313023799999999E-3</v>
      </c>
      <c r="F3391" s="231">
        <v>7.7272702999999995E-4</v>
      </c>
      <c r="G3391" s="231">
        <v>1.4222956299999999E-3</v>
      </c>
      <c r="H3391" s="231">
        <v>4.8362792299999997E-3</v>
      </c>
    </row>
    <row r="3392" spans="1:8">
      <c r="A3392" s="227" t="s">
        <v>153</v>
      </c>
      <c r="B3392" s="227" t="s">
        <v>60</v>
      </c>
      <c r="C3392" s="227" t="s">
        <v>71</v>
      </c>
      <c r="D3392" s="229">
        <v>133</v>
      </c>
      <c r="E3392" s="231">
        <v>7.3772971699999999E-3</v>
      </c>
      <c r="F3392" s="231">
        <v>8.7345076000000001E-4</v>
      </c>
      <c r="G3392" s="231">
        <v>1.4875728799999999E-3</v>
      </c>
      <c r="H3392" s="231">
        <v>5.0162730699999996E-3</v>
      </c>
    </row>
    <row r="3393" spans="1:8">
      <c r="A3393" s="227" t="s">
        <v>153</v>
      </c>
      <c r="B3393" s="227" t="s">
        <v>61</v>
      </c>
      <c r="C3393" s="227" t="s">
        <v>71</v>
      </c>
      <c r="D3393" s="229">
        <v>114</v>
      </c>
      <c r="E3393" s="231">
        <v>8.8601565299999997E-3</v>
      </c>
      <c r="F3393" s="231">
        <v>9.5100285000000002E-4</v>
      </c>
      <c r="G3393" s="231">
        <v>1.6434167900000001E-3</v>
      </c>
      <c r="H3393" s="231">
        <v>6.2657364599999999E-3</v>
      </c>
    </row>
    <row r="3394" spans="1:8">
      <c r="A3394" s="227" t="s">
        <v>153</v>
      </c>
      <c r="B3394" s="227" t="s">
        <v>62</v>
      </c>
      <c r="C3394" s="227" t="s">
        <v>71</v>
      </c>
      <c r="D3394" s="229">
        <v>173</v>
      </c>
      <c r="E3394" s="231">
        <v>8.2014689300000006E-3</v>
      </c>
      <c r="F3394" s="231">
        <v>8.7936176000000005E-4</v>
      </c>
      <c r="G3394" s="231">
        <v>1.80020316E-3</v>
      </c>
      <c r="H3394" s="231">
        <v>5.5219034999999996E-3</v>
      </c>
    </row>
    <row r="3395" spans="1:8">
      <c r="A3395" s="227" t="s">
        <v>153</v>
      </c>
      <c r="B3395" s="227" t="s">
        <v>57</v>
      </c>
      <c r="C3395" s="227" t="s">
        <v>72</v>
      </c>
      <c r="D3395" s="229">
        <v>1043</v>
      </c>
      <c r="E3395" s="231">
        <v>7.0995234799999998E-3</v>
      </c>
      <c r="F3395" s="231">
        <v>8.5118802000000004E-4</v>
      </c>
      <c r="G3395" s="231">
        <v>1.4176740299999999E-3</v>
      </c>
      <c r="H3395" s="231">
        <v>4.8306609500000002E-3</v>
      </c>
    </row>
    <row r="3396" spans="1:8">
      <c r="A3396" s="227" t="s">
        <v>153</v>
      </c>
      <c r="B3396" s="227" t="s">
        <v>59</v>
      </c>
      <c r="C3396" s="227" t="s">
        <v>72</v>
      </c>
      <c r="D3396" s="229">
        <v>402</v>
      </c>
      <c r="E3396" s="231">
        <v>6.1151704399999996E-3</v>
      </c>
      <c r="F3396" s="231">
        <v>7.3662336000000002E-4</v>
      </c>
      <c r="G3396" s="231">
        <v>1.1512170599999999E-3</v>
      </c>
      <c r="H3396" s="231">
        <v>4.2273295199999998E-3</v>
      </c>
    </row>
    <row r="3397" spans="1:8">
      <c r="A3397" s="227" t="s">
        <v>153</v>
      </c>
      <c r="B3397" s="227" t="s">
        <v>60</v>
      </c>
      <c r="C3397" s="227" t="s">
        <v>72</v>
      </c>
      <c r="D3397" s="229">
        <v>212</v>
      </c>
      <c r="E3397" s="231">
        <v>6.7815882599999997E-3</v>
      </c>
      <c r="F3397" s="231">
        <v>8.0434330999999996E-4</v>
      </c>
      <c r="G3397" s="231">
        <v>1.6247923199999999E-3</v>
      </c>
      <c r="H3397" s="231">
        <v>4.35245214E-3</v>
      </c>
    </row>
    <row r="3398" spans="1:8">
      <c r="A3398" s="227" t="s">
        <v>153</v>
      </c>
      <c r="B3398" s="227" t="s">
        <v>61</v>
      </c>
      <c r="C3398" s="227" t="s">
        <v>72</v>
      </c>
      <c r="D3398" s="229">
        <v>137</v>
      </c>
      <c r="E3398" s="231">
        <v>9.1482492799999995E-3</v>
      </c>
      <c r="F3398" s="231">
        <v>1.04208883E-3</v>
      </c>
      <c r="G3398" s="231">
        <v>1.72098851E-3</v>
      </c>
      <c r="H3398" s="231">
        <v>6.3851714600000001E-3</v>
      </c>
    </row>
    <row r="3399" spans="1:8">
      <c r="A3399" s="227" t="s">
        <v>153</v>
      </c>
      <c r="B3399" s="227" t="s">
        <v>62</v>
      </c>
      <c r="C3399" s="227" t="s">
        <v>72</v>
      </c>
      <c r="D3399" s="229">
        <v>292</v>
      </c>
      <c r="E3399" s="231">
        <v>7.7243069000000001E-3</v>
      </c>
      <c r="F3399" s="231">
        <v>9.5335465999999997E-4</v>
      </c>
      <c r="G3399" s="231">
        <v>1.4918265600000001E-3</v>
      </c>
      <c r="H3399" s="231">
        <v>5.2791252E-3</v>
      </c>
    </row>
    <row r="3400" spans="1:8">
      <c r="A3400" s="227" t="s">
        <v>153</v>
      </c>
      <c r="B3400" s="227" t="s">
        <v>57</v>
      </c>
      <c r="C3400" s="227" t="s">
        <v>73</v>
      </c>
      <c r="D3400" s="229">
        <v>1952</v>
      </c>
      <c r="E3400" s="231">
        <v>7.60042501E-3</v>
      </c>
      <c r="F3400" s="231">
        <v>6.9616370999999995E-4</v>
      </c>
      <c r="G3400" s="231">
        <v>1.8677956099999999E-3</v>
      </c>
      <c r="H3400" s="231">
        <v>5.0364652100000004E-3</v>
      </c>
    </row>
    <row r="3401" spans="1:8">
      <c r="A3401" s="227" t="s">
        <v>153</v>
      </c>
      <c r="B3401" s="227" t="s">
        <v>59</v>
      </c>
      <c r="C3401" s="227" t="s">
        <v>73</v>
      </c>
      <c r="D3401" s="229">
        <v>782</v>
      </c>
      <c r="E3401" s="231">
        <v>6.6910726400000002E-3</v>
      </c>
      <c r="F3401" s="231">
        <v>6.3112721000000002E-4</v>
      </c>
      <c r="G3401" s="231">
        <v>1.68513758E-3</v>
      </c>
      <c r="H3401" s="231">
        <v>4.37480735E-3</v>
      </c>
    </row>
    <row r="3402" spans="1:8">
      <c r="A3402" s="227" t="s">
        <v>153</v>
      </c>
      <c r="B3402" s="227" t="s">
        <v>60</v>
      </c>
      <c r="C3402" s="227" t="s">
        <v>73</v>
      </c>
      <c r="D3402" s="229">
        <v>407</v>
      </c>
      <c r="E3402" s="231">
        <v>6.9978214299999996E-3</v>
      </c>
      <c r="F3402" s="231">
        <v>6.3384382000000001E-4</v>
      </c>
      <c r="G3402" s="231">
        <v>1.7197308499999999E-3</v>
      </c>
      <c r="H3402" s="231">
        <v>4.64424629E-3</v>
      </c>
    </row>
    <row r="3403" spans="1:8">
      <c r="A3403" s="227" t="s">
        <v>153</v>
      </c>
      <c r="B3403" s="227" t="s">
        <v>61</v>
      </c>
      <c r="C3403" s="227" t="s">
        <v>73</v>
      </c>
      <c r="D3403" s="229">
        <v>168</v>
      </c>
      <c r="E3403" s="231">
        <v>9.7268378400000004E-3</v>
      </c>
      <c r="F3403" s="231">
        <v>8.3608882E-4</v>
      </c>
      <c r="G3403" s="231">
        <v>2.0870533200000002E-3</v>
      </c>
      <c r="H3403" s="231">
        <v>6.8036952100000003E-3</v>
      </c>
    </row>
    <row r="3404" spans="1:8">
      <c r="A3404" s="227" t="s">
        <v>153</v>
      </c>
      <c r="B3404" s="227" t="s">
        <v>62</v>
      </c>
      <c r="C3404" s="227" t="s">
        <v>73</v>
      </c>
      <c r="D3404" s="229">
        <v>595</v>
      </c>
      <c r="E3404" s="231">
        <v>8.6073760500000006E-3</v>
      </c>
      <c r="F3404" s="231">
        <v>7.847609E-4</v>
      </c>
      <c r="G3404" s="231">
        <v>2.1472336500000001E-3</v>
      </c>
      <c r="H3404" s="231">
        <v>5.6753810200000001E-3</v>
      </c>
    </row>
    <row r="3405" spans="1:8">
      <c r="A3405" s="227" t="s">
        <v>153</v>
      </c>
      <c r="B3405" s="227" t="s">
        <v>57</v>
      </c>
      <c r="C3405" s="227" t="s">
        <v>74</v>
      </c>
      <c r="D3405" s="229">
        <v>1826</v>
      </c>
      <c r="E3405" s="231">
        <v>7.9184095100000001E-3</v>
      </c>
      <c r="F3405" s="231">
        <v>9.5476580000000005E-4</v>
      </c>
      <c r="G3405" s="231">
        <v>1.7456629600000001E-3</v>
      </c>
      <c r="H3405" s="231">
        <v>5.2179802700000003E-3</v>
      </c>
    </row>
    <row r="3406" spans="1:8">
      <c r="A3406" s="227" t="s">
        <v>153</v>
      </c>
      <c r="B3406" s="227" t="s">
        <v>59</v>
      </c>
      <c r="C3406" s="227" t="s">
        <v>74</v>
      </c>
      <c r="D3406" s="229">
        <v>680</v>
      </c>
      <c r="E3406" s="231">
        <v>6.76426311E-3</v>
      </c>
      <c r="F3406" s="231">
        <v>7.8627087000000004E-4</v>
      </c>
      <c r="G3406" s="231">
        <v>1.5488321199999999E-3</v>
      </c>
      <c r="H3406" s="231">
        <v>4.4291596200000003E-3</v>
      </c>
    </row>
    <row r="3407" spans="1:8">
      <c r="A3407" s="227" t="s">
        <v>153</v>
      </c>
      <c r="B3407" s="227" t="s">
        <v>60</v>
      </c>
      <c r="C3407" s="227" t="s">
        <v>74</v>
      </c>
      <c r="D3407" s="229">
        <v>430</v>
      </c>
      <c r="E3407" s="231">
        <v>8.1714306399999995E-3</v>
      </c>
      <c r="F3407" s="231">
        <v>9.2732535000000001E-4</v>
      </c>
      <c r="G3407" s="231">
        <v>1.86084171E-3</v>
      </c>
      <c r="H3407" s="231">
        <v>5.3832630999999997E-3</v>
      </c>
    </row>
    <row r="3408" spans="1:8">
      <c r="A3408" s="227" t="s">
        <v>153</v>
      </c>
      <c r="B3408" s="227" t="s">
        <v>61</v>
      </c>
      <c r="C3408" s="227" t="s">
        <v>74</v>
      </c>
      <c r="D3408" s="229">
        <v>336</v>
      </c>
      <c r="E3408" s="231">
        <v>9.4564316499999995E-3</v>
      </c>
      <c r="F3408" s="231">
        <v>1.2113850599999999E-3</v>
      </c>
      <c r="G3408" s="231">
        <v>1.816406E-3</v>
      </c>
      <c r="H3408" s="231">
        <v>6.4286400899999999E-3</v>
      </c>
    </row>
    <row r="3409" spans="1:8">
      <c r="A3409" s="227" t="s">
        <v>153</v>
      </c>
      <c r="B3409" s="227" t="s">
        <v>62</v>
      </c>
      <c r="C3409" s="227" t="s">
        <v>74</v>
      </c>
      <c r="D3409" s="229">
        <v>380</v>
      </c>
      <c r="E3409" s="231">
        <v>8.3374753899999998E-3</v>
      </c>
      <c r="F3409" s="231">
        <v>1.0604286099999999E-3</v>
      </c>
      <c r="G3409" s="231">
        <v>1.90500097E-3</v>
      </c>
      <c r="H3409" s="231">
        <v>5.3720453100000003E-3</v>
      </c>
    </row>
    <row r="3410" spans="1:8">
      <c r="A3410" s="227" t="s">
        <v>153</v>
      </c>
      <c r="B3410" s="227" t="s">
        <v>57</v>
      </c>
      <c r="C3410" s="227" t="s">
        <v>75</v>
      </c>
      <c r="D3410" s="229">
        <v>962</v>
      </c>
      <c r="E3410" s="231">
        <v>6.2592036800000004E-3</v>
      </c>
      <c r="F3410" s="231">
        <v>6.5717135000000002E-4</v>
      </c>
      <c r="G3410" s="231">
        <v>1.32280093E-3</v>
      </c>
      <c r="H3410" s="231">
        <v>4.27923092E-3</v>
      </c>
    </row>
    <row r="3411" spans="1:8">
      <c r="A3411" s="227" t="s">
        <v>153</v>
      </c>
      <c r="B3411" s="227" t="s">
        <v>59</v>
      </c>
      <c r="C3411" s="227" t="s">
        <v>75</v>
      </c>
      <c r="D3411" s="229">
        <v>249</v>
      </c>
      <c r="E3411" s="231">
        <v>5.7596122799999996E-3</v>
      </c>
      <c r="F3411" s="231">
        <v>5.9167199000000005E-4</v>
      </c>
      <c r="G3411" s="231">
        <v>1.04394406E-3</v>
      </c>
      <c r="H3411" s="231">
        <v>4.1239957499999997E-3</v>
      </c>
    </row>
    <row r="3412" spans="1:8">
      <c r="A3412" s="227" t="s">
        <v>153</v>
      </c>
      <c r="B3412" s="227" t="s">
        <v>60</v>
      </c>
      <c r="C3412" s="227" t="s">
        <v>75</v>
      </c>
      <c r="D3412" s="229">
        <v>247</v>
      </c>
      <c r="E3412" s="231">
        <v>6.4977411699999998E-3</v>
      </c>
      <c r="F3412" s="231">
        <v>7.6721560999999997E-4</v>
      </c>
      <c r="G3412" s="231">
        <v>1.4250166500000001E-3</v>
      </c>
      <c r="H3412" s="231">
        <v>4.3055084400000004E-3</v>
      </c>
    </row>
    <row r="3413" spans="1:8">
      <c r="A3413" s="227" t="s">
        <v>153</v>
      </c>
      <c r="B3413" s="227" t="s">
        <v>61</v>
      </c>
      <c r="C3413" s="227" t="s">
        <v>75</v>
      </c>
      <c r="D3413" s="229">
        <v>72</v>
      </c>
      <c r="E3413" s="231">
        <v>6.9814169800000003E-3</v>
      </c>
      <c r="F3413" s="231">
        <v>5.9944033999999996E-4</v>
      </c>
      <c r="G3413" s="231">
        <v>1.4554396099999999E-3</v>
      </c>
      <c r="H3413" s="231">
        <v>4.92653654E-3</v>
      </c>
    </row>
    <row r="3414" spans="1:8">
      <c r="A3414" s="227" t="s">
        <v>153</v>
      </c>
      <c r="B3414" s="227" t="s">
        <v>62</v>
      </c>
      <c r="C3414" s="227" t="s">
        <v>75</v>
      </c>
      <c r="D3414" s="229">
        <v>394</v>
      </c>
      <c r="E3414" s="231">
        <v>6.2934172299999999E-3</v>
      </c>
      <c r="F3414" s="231">
        <v>6.4012830999999996E-4</v>
      </c>
      <c r="G3414" s="231">
        <v>1.4107148799999999E-3</v>
      </c>
      <c r="H3414" s="231">
        <v>4.2425735599999998E-3</v>
      </c>
    </row>
    <row r="3415" spans="1:8">
      <c r="A3415" s="227" t="s">
        <v>153</v>
      </c>
      <c r="B3415" s="227" t="s">
        <v>57</v>
      </c>
      <c r="C3415" s="227" t="s">
        <v>76</v>
      </c>
      <c r="D3415" s="229">
        <v>926</v>
      </c>
      <c r="E3415" s="231">
        <v>6.36244076E-3</v>
      </c>
      <c r="F3415" s="231">
        <v>1.01681839E-3</v>
      </c>
      <c r="G3415" s="231">
        <v>1.16516905E-3</v>
      </c>
      <c r="H3415" s="231">
        <v>4.1804528199999996E-3</v>
      </c>
    </row>
    <row r="3416" spans="1:8">
      <c r="A3416" s="227" t="s">
        <v>153</v>
      </c>
      <c r="B3416" s="227" t="s">
        <v>59</v>
      </c>
      <c r="C3416" s="227" t="s">
        <v>76</v>
      </c>
      <c r="D3416" s="229">
        <v>431</v>
      </c>
      <c r="E3416" s="231">
        <v>5.8270492599999998E-3</v>
      </c>
      <c r="F3416" s="231">
        <v>9.0538236000000001E-4</v>
      </c>
      <c r="G3416" s="231">
        <v>1.07719428E-3</v>
      </c>
      <c r="H3416" s="231">
        <v>3.8444721200000002E-3</v>
      </c>
    </row>
    <row r="3417" spans="1:8">
      <c r="A3417" s="227" t="s">
        <v>153</v>
      </c>
      <c r="B3417" s="227" t="s">
        <v>60</v>
      </c>
      <c r="C3417" s="227" t="s">
        <v>76</v>
      </c>
      <c r="D3417" s="229">
        <v>175</v>
      </c>
      <c r="E3417" s="231">
        <v>5.82215584E-3</v>
      </c>
      <c r="F3417" s="231">
        <v>9.9960291000000009E-4</v>
      </c>
      <c r="G3417" s="231">
        <v>9.8062144000000007E-4</v>
      </c>
      <c r="H3417" s="231">
        <v>3.8419309799999999E-3</v>
      </c>
    </row>
    <row r="3418" spans="1:8">
      <c r="A3418" s="227" t="s">
        <v>153</v>
      </c>
      <c r="B3418" s="227" t="s">
        <v>61</v>
      </c>
      <c r="C3418" s="227" t="s">
        <v>76</v>
      </c>
      <c r="D3418" s="229">
        <v>129</v>
      </c>
      <c r="E3418" s="231">
        <v>7.8871480599999998E-3</v>
      </c>
      <c r="F3418" s="231">
        <v>1.30930565E-3</v>
      </c>
      <c r="G3418" s="231">
        <v>1.37444352E-3</v>
      </c>
      <c r="H3418" s="231">
        <v>5.2033984099999998E-3</v>
      </c>
    </row>
    <row r="3419" spans="1:8">
      <c r="A3419" s="227" t="s">
        <v>153</v>
      </c>
      <c r="B3419" s="227" t="s">
        <v>62</v>
      </c>
      <c r="C3419" s="227" t="s">
        <v>76</v>
      </c>
      <c r="D3419" s="229">
        <v>191</v>
      </c>
      <c r="E3419" s="231">
        <v>7.0358248499999996E-3</v>
      </c>
      <c r="F3419" s="231">
        <v>1.08650836E-3</v>
      </c>
      <c r="G3419" s="231">
        <v>1.3914337399999999E-3</v>
      </c>
      <c r="H3419" s="231">
        <v>4.5578822599999999E-3</v>
      </c>
    </row>
    <row r="3420" spans="1:8">
      <c r="A3420" s="227" t="s">
        <v>153</v>
      </c>
      <c r="B3420" s="227" t="s">
        <v>57</v>
      </c>
      <c r="C3420" s="227" t="s">
        <v>77</v>
      </c>
      <c r="D3420" s="229">
        <v>2029</v>
      </c>
      <c r="E3420" s="231">
        <v>7.5291944900000001E-3</v>
      </c>
      <c r="F3420" s="231">
        <v>1.0466519999999999E-3</v>
      </c>
      <c r="G3420" s="231">
        <v>1.47656983E-3</v>
      </c>
      <c r="H3420" s="231">
        <v>5.0059721800000002E-3</v>
      </c>
    </row>
    <row r="3421" spans="1:8">
      <c r="A3421" s="227" t="s">
        <v>153</v>
      </c>
      <c r="B3421" s="227" t="s">
        <v>59</v>
      </c>
      <c r="C3421" s="227" t="s">
        <v>77</v>
      </c>
      <c r="D3421" s="229">
        <v>821</v>
      </c>
      <c r="E3421" s="231">
        <v>6.5292859699999997E-3</v>
      </c>
      <c r="F3421" s="231">
        <v>8.8463400999999999E-4</v>
      </c>
      <c r="G3421" s="231">
        <v>1.31091521E-3</v>
      </c>
      <c r="H3421" s="231">
        <v>4.3337362700000001E-3</v>
      </c>
    </row>
    <row r="3422" spans="1:8">
      <c r="A3422" s="227" t="s">
        <v>153</v>
      </c>
      <c r="B3422" s="227" t="s">
        <v>60</v>
      </c>
      <c r="C3422" s="227" t="s">
        <v>77</v>
      </c>
      <c r="D3422" s="229">
        <v>370</v>
      </c>
      <c r="E3422" s="231">
        <v>7.1261571600000004E-3</v>
      </c>
      <c r="F3422" s="231">
        <v>9.4410011000000001E-4</v>
      </c>
      <c r="G3422" s="231">
        <v>1.41841819E-3</v>
      </c>
      <c r="H3422" s="231">
        <v>4.7636383999999999E-3</v>
      </c>
    </row>
    <row r="3423" spans="1:8">
      <c r="A3423" s="227" t="s">
        <v>153</v>
      </c>
      <c r="B3423" s="227" t="s">
        <v>61</v>
      </c>
      <c r="C3423" s="227" t="s">
        <v>77</v>
      </c>
      <c r="D3423" s="229">
        <v>352</v>
      </c>
      <c r="E3423" s="231">
        <v>8.7449032199999992E-3</v>
      </c>
      <c r="F3423" s="231">
        <v>1.26094909E-3</v>
      </c>
      <c r="G3423" s="231">
        <v>1.6323059E-3</v>
      </c>
      <c r="H3423" s="231">
        <v>5.8516477500000002E-3</v>
      </c>
    </row>
    <row r="3424" spans="1:8">
      <c r="A3424" s="227" t="s">
        <v>153</v>
      </c>
      <c r="B3424" s="227" t="s">
        <v>62</v>
      </c>
      <c r="C3424" s="227" t="s">
        <v>77</v>
      </c>
      <c r="D3424" s="229">
        <v>486</v>
      </c>
      <c r="E3424" s="231">
        <v>8.6446661599999999E-3</v>
      </c>
      <c r="F3424" s="231">
        <v>1.24321249E-3</v>
      </c>
      <c r="G3424" s="231">
        <v>1.68788556E-3</v>
      </c>
      <c r="H3424" s="231">
        <v>5.7135676100000003E-3</v>
      </c>
    </row>
    <row r="3425" spans="1:8">
      <c r="A3425" s="227" t="s">
        <v>153</v>
      </c>
      <c r="B3425" s="227" t="s">
        <v>57</v>
      </c>
      <c r="C3425" s="227" t="s">
        <v>78</v>
      </c>
      <c r="D3425" s="229">
        <v>749</v>
      </c>
      <c r="E3425" s="231">
        <v>7.8918339400000006E-3</v>
      </c>
      <c r="F3425" s="231">
        <v>1.0163239899999999E-3</v>
      </c>
      <c r="G3425" s="231">
        <v>1.62859095E-3</v>
      </c>
      <c r="H3425" s="231">
        <v>5.2469184900000004E-3</v>
      </c>
    </row>
    <row r="3426" spans="1:8">
      <c r="A3426" s="227" t="s">
        <v>153</v>
      </c>
      <c r="B3426" s="227" t="s">
        <v>59</v>
      </c>
      <c r="C3426" s="227" t="s">
        <v>78</v>
      </c>
      <c r="D3426" s="229">
        <v>316</v>
      </c>
      <c r="E3426" s="231">
        <v>7.1693694799999999E-3</v>
      </c>
      <c r="F3426" s="231">
        <v>9.8445535000000008E-4</v>
      </c>
      <c r="G3426" s="231">
        <v>1.4442683800000001E-3</v>
      </c>
      <c r="H3426" s="231">
        <v>4.7406452699999997E-3</v>
      </c>
    </row>
    <row r="3427" spans="1:8">
      <c r="A3427" s="227" t="s">
        <v>153</v>
      </c>
      <c r="B3427" s="227" t="s">
        <v>60</v>
      </c>
      <c r="C3427" s="227" t="s">
        <v>78</v>
      </c>
      <c r="D3427" s="229">
        <v>143</v>
      </c>
      <c r="E3427" s="231">
        <v>7.4114540600000002E-3</v>
      </c>
      <c r="F3427" s="231">
        <v>1.013662E-3</v>
      </c>
      <c r="G3427" s="231">
        <v>1.6025638299999999E-3</v>
      </c>
      <c r="H3427" s="231">
        <v>4.7952276999999998E-3</v>
      </c>
    </row>
    <row r="3428" spans="1:8">
      <c r="A3428" s="227" t="s">
        <v>153</v>
      </c>
      <c r="B3428" s="227" t="s">
        <v>61</v>
      </c>
      <c r="C3428" s="227" t="s">
        <v>78</v>
      </c>
      <c r="D3428" s="229">
        <v>101</v>
      </c>
      <c r="E3428" s="231">
        <v>1.039179937E-2</v>
      </c>
      <c r="F3428" s="231">
        <v>1.21103751E-3</v>
      </c>
      <c r="G3428" s="231">
        <v>2.0175556699999998E-3</v>
      </c>
      <c r="H3428" s="231">
        <v>7.1632056499999998E-3</v>
      </c>
    </row>
    <row r="3429" spans="1:8">
      <c r="A3429" s="227" t="s">
        <v>153</v>
      </c>
      <c r="B3429" s="227" t="s">
        <v>62</v>
      </c>
      <c r="C3429" s="227" t="s">
        <v>78</v>
      </c>
      <c r="D3429" s="229">
        <v>189</v>
      </c>
      <c r="E3429" s="231">
        <v>8.1272655700000002E-3</v>
      </c>
      <c r="F3429" s="231">
        <v>9.6756784999999998E-4</v>
      </c>
      <c r="G3429" s="231">
        <v>1.7486035199999999E-3</v>
      </c>
      <c r="H3429" s="231">
        <v>5.4110937300000002E-3</v>
      </c>
    </row>
    <row r="3430" spans="1:8">
      <c r="A3430" s="227" t="s">
        <v>153</v>
      </c>
      <c r="B3430" s="227" t="s">
        <v>57</v>
      </c>
      <c r="C3430" s="227" t="s">
        <v>79</v>
      </c>
      <c r="D3430" s="229">
        <v>8494</v>
      </c>
      <c r="E3430" s="231">
        <v>4.9179320299999997E-3</v>
      </c>
      <c r="F3430" s="231">
        <v>1.0354488000000001E-3</v>
      </c>
      <c r="G3430" s="231">
        <v>7.2145673999999996E-4</v>
      </c>
      <c r="H3430" s="231">
        <v>3.1610260099999999E-3</v>
      </c>
    </row>
    <row r="3431" spans="1:8">
      <c r="A3431" s="227" t="s">
        <v>153</v>
      </c>
      <c r="B3431" s="227" t="s">
        <v>59</v>
      </c>
      <c r="C3431" s="227" t="s">
        <v>79</v>
      </c>
      <c r="D3431" s="229">
        <v>4754</v>
      </c>
      <c r="E3431" s="231">
        <v>4.66697854E-3</v>
      </c>
      <c r="F3431" s="231">
        <v>9.6580680999999995E-4</v>
      </c>
      <c r="G3431" s="231">
        <v>6.8743500000000002E-4</v>
      </c>
      <c r="H3431" s="231">
        <v>3.0137362399999998E-3</v>
      </c>
    </row>
    <row r="3432" spans="1:8">
      <c r="A3432" s="227" t="s">
        <v>153</v>
      </c>
      <c r="B3432" s="227" t="s">
        <v>60</v>
      </c>
      <c r="C3432" s="227" t="s">
        <v>79</v>
      </c>
      <c r="D3432" s="229">
        <v>1872</v>
      </c>
      <c r="E3432" s="231">
        <v>4.74521556E-3</v>
      </c>
      <c r="F3432" s="231">
        <v>1.03474795E-3</v>
      </c>
      <c r="G3432" s="231">
        <v>6.8627681E-4</v>
      </c>
      <c r="H3432" s="231">
        <v>3.02419032E-3</v>
      </c>
    </row>
    <row r="3433" spans="1:8">
      <c r="A3433" s="227" t="s">
        <v>153</v>
      </c>
      <c r="B3433" s="227" t="s">
        <v>61</v>
      </c>
      <c r="C3433" s="227" t="s">
        <v>79</v>
      </c>
      <c r="D3433" s="229">
        <v>648</v>
      </c>
      <c r="E3433" s="231">
        <v>6.0613852199999999E-3</v>
      </c>
      <c r="F3433" s="231">
        <v>1.3240881199999999E-3</v>
      </c>
      <c r="G3433" s="231">
        <v>8.0748788999999998E-4</v>
      </c>
      <c r="H3433" s="231">
        <v>3.9298087099999997E-3</v>
      </c>
    </row>
    <row r="3434" spans="1:8">
      <c r="A3434" s="227" t="s">
        <v>153</v>
      </c>
      <c r="B3434" s="227" t="s">
        <v>62</v>
      </c>
      <c r="C3434" s="227" t="s">
        <v>79</v>
      </c>
      <c r="D3434" s="229">
        <v>1220</v>
      </c>
      <c r="E3434" s="231">
        <v>5.55350615E-3</v>
      </c>
      <c r="F3434" s="231">
        <v>1.1545895399999999E-3</v>
      </c>
      <c r="G3434" s="231">
        <v>8.6231572000000005E-4</v>
      </c>
      <c r="H3434" s="231">
        <v>3.5366003900000002E-3</v>
      </c>
    </row>
    <row r="3435" spans="1:8">
      <c r="A3435" s="227" t="s">
        <v>153</v>
      </c>
      <c r="B3435" s="227" t="s">
        <v>57</v>
      </c>
      <c r="C3435" s="227" t="s">
        <v>80</v>
      </c>
      <c r="D3435" s="229">
        <v>3550</v>
      </c>
      <c r="E3435" s="231">
        <v>5.2239825399999999E-3</v>
      </c>
      <c r="F3435" s="231">
        <v>1.0236434699999999E-3</v>
      </c>
      <c r="G3435" s="231">
        <v>5.5157122000000004E-4</v>
      </c>
      <c r="H3435" s="231">
        <v>3.6487673700000001E-3</v>
      </c>
    </row>
    <row r="3436" spans="1:8">
      <c r="A3436" s="227" t="s">
        <v>153</v>
      </c>
      <c r="B3436" s="227" t="s">
        <v>59</v>
      </c>
      <c r="C3436" s="227" t="s">
        <v>80</v>
      </c>
      <c r="D3436" s="229">
        <v>1733</v>
      </c>
      <c r="E3436" s="231">
        <v>4.8022854499999998E-3</v>
      </c>
      <c r="F3436" s="231">
        <v>9.7412539000000002E-4</v>
      </c>
      <c r="G3436" s="231">
        <v>4.9520716999999998E-4</v>
      </c>
      <c r="H3436" s="231">
        <v>3.3329524099999998E-3</v>
      </c>
    </row>
    <row r="3437" spans="1:8">
      <c r="A3437" s="227" t="s">
        <v>153</v>
      </c>
      <c r="B3437" s="227" t="s">
        <v>60</v>
      </c>
      <c r="C3437" s="227" t="s">
        <v>80</v>
      </c>
      <c r="D3437" s="229">
        <v>854</v>
      </c>
      <c r="E3437" s="231">
        <v>5.0312660200000003E-3</v>
      </c>
      <c r="F3437" s="231">
        <v>1.0476296400000001E-3</v>
      </c>
      <c r="G3437" s="231">
        <v>5.0292985999999997E-4</v>
      </c>
      <c r="H3437" s="231">
        <v>3.48070602E-3</v>
      </c>
    </row>
    <row r="3438" spans="1:8">
      <c r="A3438" s="227" t="s">
        <v>153</v>
      </c>
      <c r="B3438" s="227" t="s">
        <v>61</v>
      </c>
      <c r="C3438" s="227" t="s">
        <v>80</v>
      </c>
      <c r="D3438" s="229">
        <v>199</v>
      </c>
      <c r="E3438" s="231">
        <v>7.7427645099999998E-3</v>
      </c>
      <c r="F3438" s="231">
        <v>1.52539293E-3</v>
      </c>
      <c r="G3438" s="231">
        <v>7.5696746999999996E-4</v>
      </c>
      <c r="H3438" s="231">
        <v>5.46040363E-3</v>
      </c>
    </row>
    <row r="3439" spans="1:8">
      <c r="A3439" s="227" t="s">
        <v>153</v>
      </c>
      <c r="B3439" s="227" t="s">
        <v>62</v>
      </c>
      <c r="C3439" s="227" t="s">
        <v>80</v>
      </c>
      <c r="D3439" s="229">
        <v>764</v>
      </c>
      <c r="E3439" s="231">
        <v>5.7398769800000001E-3</v>
      </c>
      <c r="F3439" s="231">
        <v>9.784634999999999E-4</v>
      </c>
      <c r="G3439" s="231">
        <v>6.8029473999999999E-4</v>
      </c>
      <c r="H3439" s="231">
        <v>4.0811182699999997E-3</v>
      </c>
    </row>
    <row r="3440" spans="1:8">
      <c r="A3440" s="227" t="s">
        <v>153</v>
      </c>
      <c r="B3440" s="227" t="s">
        <v>57</v>
      </c>
      <c r="C3440" s="227" t="s">
        <v>119</v>
      </c>
      <c r="D3440" s="229">
        <v>2006</v>
      </c>
      <c r="E3440" s="231">
        <v>7.19443498E-3</v>
      </c>
      <c r="F3440" s="231">
        <v>1.14414256E-3</v>
      </c>
      <c r="G3440" s="231">
        <v>1.0936285899999999E-3</v>
      </c>
      <c r="H3440" s="231">
        <v>4.9566633400000004E-3</v>
      </c>
    </row>
    <row r="3441" spans="1:8">
      <c r="A3441" s="227" t="s">
        <v>153</v>
      </c>
      <c r="B3441" s="227" t="s">
        <v>59</v>
      </c>
      <c r="C3441" s="227" t="s">
        <v>119</v>
      </c>
      <c r="D3441" s="229">
        <v>683</v>
      </c>
      <c r="E3441" s="231">
        <v>6.1775728400000002E-3</v>
      </c>
      <c r="F3441" s="231">
        <v>1.0326850800000001E-3</v>
      </c>
      <c r="G3441" s="231">
        <v>9.7103577000000004E-4</v>
      </c>
      <c r="H3441" s="231">
        <v>4.1738515199999998E-3</v>
      </c>
    </row>
    <row r="3442" spans="1:8">
      <c r="A3442" s="227" t="s">
        <v>153</v>
      </c>
      <c r="B3442" s="227" t="s">
        <v>60</v>
      </c>
      <c r="C3442" s="227" t="s">
        <v>119</v>
      </c>
      <c r="D3442" s="229">
        <v>379</v>
      </c>
      <c r="E3442" s="231">
        <v>6.5822886700000003E-3</v>
      </c>
      <c r="F3442" s="231">
        <v>1.1375876900000001E-3</v>
      </c>
      <c r="G3442" s="231">
        <v>8.6148956000000004E-4</v>
      </c>
      <c r="H3442" s="231">
        <v>4.5832109500000004E-3</v>
      </c>
    </row>
    <row r="3443" spans="1:8">
      <c r="A3443" s="227" t="s">
        <v>153</v>
      </c>
      <c r="B3443" s="227" t="s">
        <v>61</v>
      </c>
      <c r="C3443" s="227" t="s">
        <v>119</v>
      </c>
      <c r="D3443" s="229">
        <v>476</v>
      </c>
      <c r="E3443" s="231">
        <v>8.61675202E-3</v>
      </c>
      <c r="F3443" s="231">
        <v>1.33768068E-3</v>
      </c>
      <c r="G3443" s="231">
        <v>1.23684518E-3</v>
      </c>
      <c r="H3443" s="231">
        <v>6.04222567E-3</v>
      </c>
    </row>
    <row r="3444" spans="1:8">
      <c r="A3444" s="227" t="s">
        <v>153</v>
      </c>
      <c r="B3444" s="227" t="s">
        <v>62</v>
      </c>
      <c r="C3444" s="227" t="s">
        <v>119</v>
      </c>
      <c r="D3444" s="229">
        <v>468</v>
      </c>
      <c r="E3444" s="231">
        <v>7.7275490400000001E-3</v>
      </c>
      <c r="F3444" s="231">
        <v>1.11526566E-3</v>
      </c>
      <c r="G3444" s="231">
        <v>1.3148689700000001E-3</v>
      </c>
      <c r="H3444" s="231">
        <v>5.2974138899999999E-3</v>
      </c>
    </row>
    <row r="3445" spans="1:8">
      <c r="A3445" s="227" t="s">
        <v>153</v>
      </c>
      <c r="B3445" s="227" t="s">
        <v>57</v>
      </c>
      <c r="C3445" s="227" t="s">
        <v>82</v>
      </c>
      <c r="D3445" s="229">
        <v>1007</v>
      </c>
      <c r="E3445" s="231">
        <v>8.8742342800000006E-3</v>
      </c>
      <c r="F3445" s="231">
        <v>1.34941958E-3</v>
      </c>
      <c r="G3445" s="231">
        <v>1.5539830000000001E-3</v>
      </c>
      <c r="H3445" s="231">
        <v>5.97081976E-3</v>
      </c>
    </row>
    <row r="3446" spans="1:8">
      <c r="A3446" s="227" t="s">
        <v>153</v>
      </c>
      <c r="B3446" s="227" t="s">
        <v>59</v>
      </c>
      <c r="C3446" s="227" t="s">
        <v>82</v>
      </c>
      <c r="D3446" s="229">
        <v>319</v>
      </c>
      <c r="E3446" s="231">
        <v>7.7277804200000001E-3</v>
      </c>
      <c r="F3446" s="231">
        <v>1.27340191E-3</v>
      </c>
      <c r="G3446" s="231">
        <v>1.3787658599999999E-3</v>
      </c>
      <c r="H3446" s="231">
        <v>5.0756122000000002E-3</v>
      </c>
    </row>
    <row r="3447" spans="1:8">
      <c r="A3447" s="227" t="s">
        <v>153</v>
      </c>
      <c r="B3447" s="227" t="s">
        <v>60</v>
      </c>
      <c r="C3447" s="227" t="s">
        <v>82</v>
      </c>
      <c r="D3447" s="229">
        <v>232</v>
      </c>
      <c r="E3447" s="231">
        <v>8.7172231600000007E-3</v>
      </c>
      <c r="F3447" s="231">
        <v>1.16938034E-3</v>
      </c>
      <c r="G3447" s="231">
        <v>1.69844527E-3</v>
      </c>
      <c r="H3447" s="231">
        <v>5.8493971199999996E-3</v>
      </c>
    </row>
    <row r="3448" spans="1:8">
      <c r="A3448" s="227" t="s">
        <v>153</v>
      </c>
      <c r="B3448" s="227" t="s">
        <v>61</v>
      </c>
      <c r="C3448" s="227" t="s">
        <v>82</v>
      </c>
      <c r="D3448" s="229">
        <v>197</v>
      </c>
      <c r="E3448" s="231">
        <v>9.9967684100000006E-3</v>
      </c>
      <c r="F3448" s="231">
        <v>1.77958711E-3</v>
      </c>
      <c r="G3448" s="231">
        <v>1.7789996000000001E-3</v>
      </c>
      <c r="H3448" s="231">
        <v>6.4381812700000001E-3</v>
      </c>
    </row>
    <row r="3449" spans="1:8">
      <c r="A3449" s="227" t="s">
        <v>153</v>
      </c>
      <c r="B3449" s="227" t="s">
        <v>62</v>
      </c>
      <c r="C3449" s="227" t="s">
        <v>82</v>
      </c>
      <c r="D3449" s="229">
        <v>259</v>
      </c>
      <c r="E3449" s="231">
        <v>9.5730996600000007E-3</v>
      </c>
      <c r="F3449" s="231">
        <v>1.27712512E-3</v>
      </c>
      <c r="G3449" s="231">
        <v>1.4692368600000001E-3</v>
      </c>
      <c r="H3449" s="231">
        <v>6.8266925200000002E-3</v>
      </c>
    </row>
    <row r="3450" spans="1:8">
      <c r="A3450" s="227" t="s">
        <v>153</v>
      </c>
      <c r="B3450" s="227" t="s">
        <v>57</v>
      </c>
      <c r="C3450" s="227" t="s">
        <v>83</v>
      </c>
      <c r="D3450" s="229">
        <v>1078</v>
      </c>
      <c r="E3450" s="231">
        <v>6.2543480900000004E-3</v>
      </c>
      <c r="F3450" s="231">
        <v>1.0159092900000001E-3</v>
      </c>
      <c r="G3450" s="231">
        <v>7.9620587000000002E-4</v>
      </c>
      <c r="H3450" s="231">
        <v>4.4422324599999998E-3</v>
      </c>
    </row>
    <row r="3451" spans="1:8">
      <c r="A3451" s="227" t="s">
        <v>153</v>
      </c>
      <c r="B3451" s="227" t="s">
        <v>59</v>
      </c>
      <c r="C3451" s="227" t="s">
        <v>83</v>
      </c>
      <c r="D3451" s="229">
        <v>365</v>
      </c>
      <c r="E3451" s="231">
        <v>5.5968731799999998E-3</v>
      </c>
      <c r="F3451" s="231">
        <v>8.7385822000000002E-4</v>
      </c>
      <c r="G3451" s="231">
        <v>7.3224227999999999E-4</v>
      </c>
      <c r="H3451" s="231">
        <v>3.9907722100000001E-3</v>
      </c>
    </row>
    <row r="3452" spans="1:8">
      <c r="A3452" s="227" t="s">
        <v>153</v>
      </c>
      <c r="B3452" s="227" t="s">
        <v>60</v>
      </c>
      <c r="C3452" s="227" t="s">
        <v>83</v>
      </c>
      <c r="D3452" s="229">
        <v>198</v>
      </c>
      <c r="E3452" s="231">
        <v>6.2625091099999999E-3</v>
      </c>
      <c r="F3452" s="231">
        <v>1.09866001E-3</v>
      </c>
      <c r="G3452" s="231">
        <v>7.7739173999999997E-4</v>
      </c>
      <c r="H3452" s="231">
        <v>4.3864569100000002E-3</v>
      </c>
    </row>
    <row r="3453" spans="1:8">
      <c r="A3453" s="227" t="s">
        <v>153</v>
      </c>
      <c r="B3453" s="227" t="s">
        <v>61</v>
      </c>
      <c r="C3453" s="227" t="s">
        <v>83</v>
      </c>
      <c r="D3453" s="229">
        <v>225</v>
      </c>
      <c r="E3453" s="231">
        <v>6.9188269300000001E-3</v>
      </c>
      <c r="F3453" s="231">
        <v>1.1294750699999999E-3</v>
      </c>
      <c r="G3453" s="231">
        <v>9.1455740000000001E-4</v>
      </c>
      <c r="H3453" s="231">
        <v>4.8747939800000001E-3</v>
      </c>
    </row>
    <row r="3454" spans="1:8">
      <c r="A3454" s="227" t="s">
        <v>153</v>
      </c>
      <c r="B3454" s="227" t="s">
        <v>62</v>
      </c>
      <c r="C3454" s="227" t="s">
        <v>83</v>
      </c>
      <c r="D3454" s="229">
        <v>290</v>
      </c>
      <c r="E3454" s="231">
        <v>6.5607436899999998E-3</v>
      </c>
      <c r="F3454" s="231">
        <v>1.0500875500000001E-3</v>
      </c>
      <c r="G3454" s="231">
        <v>7.9773281999999997E-4</v>
      </c>
      <c r="H3454" s="231">
        <v>4.7129228199999998E-3</v>
      </c>
    </row>
    <row r="3455" spans="1:8">
      <c r="A3455" s="227" t="s">
        <v>153</v>
      </c>
      <c r="B3455" s="227" t="s">
        <v>57</v>
      </c>
      <c r="C3455" s="227" t="s">
        <v>84</v>
      </c>
      <c r="D3455" s="229">
        <v>1163</v>
      </c>
      <c r="E3455" s="231">
        <v>6.6803503100000003E-3</v>
      </c>
      <c r="F3455" s="231">
        <v>9.7459054999999998E-4</v>
      </c>
      <c r="G3455" s="231">
        <v>1.2283145399999999E-3</v>
      </c>
      <c r="H3455" s="231">
        <v>4.4774447500000002E-3</v>
      </c>
    </row>
    <row r="3456" spans="1:8">
      <c r="A3456" s="227" t="s">
        <v>153</v>
      </c>
      <c r="B3456" s="227" t="s">
        <v>59</v>
      </c>
      <c r="C3456" s="227" t="s">
        <v>84</v>
      </c>
      <c r="D3456" s="229">
        <v>420</v>
      </c>
      <c r="E3456" s="231">
        <v>5.4906302900000004E-3</v>
      </c>
      <c r="F3456" s="231">
        <v>8.7444862000000002E-4</v>
      </c>
      <c r="G3456" s="231">
        <v>9.2135117000000002E-4</v>
      </c>
      <c r="H3456" s="231">
        <v>3.69483002E-3</v>
      </c>
    </row>
    <row r="3457" spans="1:8">
      <c r="A3457" s="227" t="s">
        <v>153</v>
      </c>
      <c r="B3457" s="227" t="s">
        <v>60</v>
      </c>
      <c r="C3457" s="227" t="s">
        <v>84</v>
      </c>
      <c r="D3457" s="229">
        <v>298</v>
      </c>
      <c r="E3457" s="231">
        <v>6.8027977499999998E-3</v>
      </c>
      <c r="F3457" s="231">
        <v>8.7994012000000002E-4</v>
      </c>
      <c r="G3457" s="231">
        <v>1.3341254099999999E-3</v>
      </c>
      <c r="H3457" s="231">
        <v>4.58873175E-3</v>
      </c>
    </row>
    <row r="3458" spans="1:8">
      <c r="A3458" s="227" t="s">
        <v>153</v>
      </c>
      <c r="B3458" s="227" t="s">
        <v>61</v>
      </c>
      <c r="C3458" s="227" t="s">
        <v>84</v>
      </c>
      <c r="D3458" s="229">
        <v>136</v>
      </c>
      <c r="E3458" s="231">
        <v>8.2254218499999993E-3</v>
      </c>
      <c r="F3458" s="231">
        <v>1.35833652E-3</v>
      </c>
      <c r="G3458" s="231">
        <v>1.5519469100000001E-3</v>
      </c>
      <c r="H3458" s="231">
        <v>5.3151379699999998E-3</v>
      </c>
    </row>
    <row r="3459" spans="1:8">
      <c r="A3459" s="227" t="s">
        <v>153</v>
      </c>
      <c r="B3459" s="227" t="s">
        <v>62</v>
      </c>
      <c r="C3459" s="227" t="s">
        <v>84</v>
      </c>
      <c r="D3459" s="229">
        <v>309</v>
      </c>
      <c r="E3459" s="231">
        <v>7.4993255299999999E-3</v>
      </c>
      <c r="F3459" s="231">
        <v>1.0330888800000001E-3</v>
      </c>
      <c r="G3459" s="231">
        <v>1.4010620300000001E-3</v>
      </c>
      <c r="H3459" s="231">
        <v>5.0651741599999998E-3</v>
      </c>
    </row>
    <row r="3460" spans="1:8">
      <c r="A3460" s="227" t="s">
        <v>153</v>
      </c>
      <c r="B3460" s="227" t="s">
        <v>57</v>
      </c>
      <c r="C3460" s="227" t="s">
        <v>86</v>
      </c>
      <c r="D3460" s="229">
        <v>6</v>
      </c>
      <c r="E3460" s="231">
        <v>8.3217590199999997E-3</v>
      </c>
      <c r="F3460" s="231">
        <v>2.8915892299999999E-3</v>
      </c>
      <c r="G3460" s="231">
        <v>3.3969903900000001E-3</v>
      </c>
      <c r="H3460" s="231">
        <v>2.0331786899999999E-3</v>
      </c>
    </row>
    <row r="3461" spans="1:8">
      <c r="A3461" s="227" t="s">
        <v>153</v>
      </c>
      <c r="B3461" s="227" t="s">
        <v>59</v>
      </c>
      <c r="C3461" s="227" t="s">
        <v>86</v>
      </c>
      <c r="D3461" s="229">
        <v>3</v>
      </c>
      <c r="E3461" s="231">
        <v>6.08410462E-3</v>
      </c>
      <c r="F3461" s="231">
        <v>1.19984536E-3</v>
      </c>
      <c r="G3461" s="231">
        <v>3.9506168899999996E-3</v>
      </c>
      <c r="H3461" s="231">
        <v>9.3364165999999999E-4</v>
      </c>
    </row>
    <row r="3462" spans="1:8">
      <c r="A3462" s="227" t="s">
        <v>153</v>
      </c>
      <c r="B3462" s="227" t="s">
        <v>60</v>
      </c>
      <c r="C3462" s="227" t="s">
        <v>86</v>
      </c>
      <c r="D3462" s="229">
        <v>2</v>
      </c>
      <c r="E3462" s="231">
        <v>9.6990739499999996E-3</v>
      </c>
      <c r="F3462" s="231">
        <v>5.8391201300000001E-3</v>
      </c>
      <c r="G3462" s="231">
        <v>2.32638854E-3</v>
      </c>
      <c r="H3462" s="231">
        <v>1.53356457E-3</v>
      </c>
    </row>
    <row r="3463" spans="1:8">
      <c r="A3463" s="227" t="s">
        <v>153</v>
      </c>
      <c r="B3463" s="227" t="s">
        <v>61</v>
      </c>
      <c r="C3463" s="227" t="s">
        <v>86</v>
      </c>
      <c r="D3463" s="229">
        <v>1</v>
      </c>
      <c r="E3463" s="231">
        <v>1.228009236E-2</v>
      </c>
      <c r="F3463" s="231">
        <v>2.0717590200000002E-3</v>
      </c>
      <c r="G3463" s="231">
        <v>3.87731458E-3</v>
      </c>
      <c r="H3463" s="231">
        <v>6.3310180499999997E-3</v>
      </c>
    </row>
    <row r="3464" spans="1:8">
      <c r="A3464" s="227" t="s">
        <v>153</v>
      </c>
      <c r="B3464" s="227" t="s">
        <v>57</v>
      </c>
      <c r="C3464" s="227" t="s">
        <v>87</v>
      </c>
      <c r="D3464" s="229">
        <v>1838</v>
      </c>
      <c r="E3464" s="231">
        <v>7.9557966299999994E-3</v>
      </c>
      <c r="F3464" s="231">
        <v>1.0669807800000001E-3</v>
      </c>
      <c r="G3464" s="231">
        <v>1.3056535399999999E-3</v>
      </c>
      <c r="H3464" s="231">
        <v>5.5831618099999999E-3</v>
      </c>
    </row>
    <row r="3465" spans="1:8">
      <c r="A3465" s="227" t="s">
        <v>153</v>
      </c>
      <c r="B3465" s="227" t="s">
        <v>59</v>
      </c>
      <c r="C3465" s="227" t="s">
        <v>87</v>
      </c>
      <c r="D3465" s="229">
        <v>568</v>
      </c>
      <c r="E3465" s="231">
        <v>6.90102106E-3</v>
      </c>
      <c r="F3465" s="231">
        <v>8.6047510999999997E-4</v>
      </c>
      <c r="G3465" s="231">
        <v>1.14567007E-3</v>
      </c>
      <c r="H3465" s="231">
        <v>4.8948753800000001E-3</v>
      </c>
    </row>
    <row r="3466" spans="1:8">
      <c r="A3466" s="227" t="s">
        <v>153</v>
      </c>
      <c r="B3466" s="227" t="s">
        <v>60</v>
      </c>
      <c r="C3466" s="227" t="s">
        <v>87</v>
      </c>
      <c r="D3466" s="229">
        <v>523</v>
      </c>
      <c r="E3466" s="231">
        <v>8.0931102100000006E-3</v>
      </c>
      <c r="F3466" s="231">
        <v>9.7439073000000001E-4</v>
      </c>
      <c r="G3466" s="231">
        <v>1.465968E-3</v>
      </c>
      <c r="H3466" s="231">
        <v>5.6527509800000002E-3</v>
      </c>
    </row>
    <row r="3467" spans="1:8">
      <c r="A3467" s="227" t="s">
        <v>153</v>
      </c>
      <c r="B3467" s="227" t="s">
        <v>61</v>
      </c>
      <c r="C3467" s="227" t="s">
        <v>87</v>
      </c>
      <c r="D3467" s="229">
        <v>236</v>
      </c>
      <c r="E3467" s="231">
        <v>9.2712744799999993E-3</v>
      </c>
      <c r="F3467" s="231">
        <v>1.5127704900000001E-3</v>
      </c>
      <c r="G3467" s="231">
        <v>1.25122584E-3</v>
      </c>
      <c r="H3467" s="231">
        <v>6.5072777200000003E-3</v>
      </c>
    </row>
    <row r="3468" spans="1:8">
      <c r="A3468" s="227" t="s">
        <v>153</v>
      </c>
      <c r="B3468" s="227" t="s">
        <v>62</v>
      </c>
      <c r="C3468" s="227" t="s">
        <v>87</v>
      </c>
      <c r="D3468" s="229">
        <v>511</v>
      </c>
      <c r="E3468" s="231">
        <v>8.3801503399999998E-3</v>
      </c>
      <c r="F3468" s="231">
        <v>1.1854023799999999E-3</v>
      </c>
      <c r="G3468" s="231">
        <v>1.3445402299999999E-3</v>
      </c>
      <c r="H3468" s="231">
        <v>5.8502072299999996E-3</v>
      </c>
    </row>
    <row r="3469" spans="1:8">
      <c r="A3469" s="227" t="s">
        <v>153</v>
      </c>
      <c r="B3469" s="227" t="s">
        <v>57</v>
      </c>
      <c r="C3469" s="227" t="s">
        <v>88</v>
      </c>
      <c r="D3469" s="229">
        <v>1744</v>
      </c>
      <c r="E3469" s="231">
        <v>5.9383027699999999E-3</v>
      </c>
      <c r="F3469" s="231">
        <v>9.8648382999999996E-4</v>
      </c>
      <c r="G3469" s="231">
        <v>8.4784713000000001E-4</v>
      </c>
      <c r="H3469" s="231">
        <v>4.1039713100000002E-3</v>
      </c>
    </row>
    <row r="3470" spans="1:8">
      <c r="A3470" s="227" t="s">
        <v>153</v>
      </c>
      <c r="B3470" s="227" t="s">
        <v>59</v>
      </c>
      <c r="C3470" s="227" t="s">
        <v>88</v>
      </c>
      <c r="D3470" s="229">
        <v>775</v>
      </c>
      <c r="E3470" s="231">
        <v>5.2372608099999999E-3</v>
      </c>
      <c r="F3470" s="231">
        <v>9.0179186000000002E-4</v>
      </c>
      <c r="G3470" s="231">
        <v>7.5425602000000005E-4</v>
      </c>
      <c r="H3470" s="231">
        <v>3.5812124199999999E-3</v>
      </c>
    </row>
    <row r="3471" spans="1:8">
      <c r="A3471" s="227" t="s">
        <v>153</v>
      </c>
      <c r="B3471" s="227" t="s">
        <v>60</v>
      </c>
      <c r="C3471" s="227" t="s">
        <v>88</v>
      </c>
      <c r="D3471" s="229">
        <v>470</v>
      </c>
      <c r="E3471" s="231">
        <v>6.0339339499999997E-3</v>
      </c>
      <c r="F3471" s="231">
        <v>1.0271618900000001E-3</v>
      </c>
      <c r="G3471" s="231">
        <v>7.5723971000000003E-4</v>
      </c>
      <c r="H3471" s="231">
        <v>4.2495318799999999E-3</v>
      </c>
    </row>
    <row r="3472" spans="1:8">
      <c r="A3472" s="227" t="s">
        <v>153</v>
      </c>
      <c r="B3472" s="227" t="s">
        <v>61</v>
      </c>
      <c r="C3472" s="227" t="s">
        <v>88</v>
      </c>
      <c r="D3472" s="229">
        <v>100</v>
      </c>
      <c r="E3472" s="231">
        <v>7.5825229000000003E-3</v>
      </c>
      <c r="F3472" s="231">
        <v>1.3951386200000001E-3</v>
      </c>
      <c r="G3472" s="231">
        <v>1.08101826E-3</v>
      </c>
      <c r="H3472" s="231">
        <v>5.1063654799999997E-3</v>
      </c>
    </row>
    <row r="3473" spans="1:8">
      <c r="A3473" s="227" t="s">
        <v>153</v>
      </c>
      <c r="B3473" s="227" t="s">
        <v>62</v>
      </c>
      <c r="C3473" s="227" t="s">
        <v>88</v>
      </c>
      <c r="D3473" s="229">
        <v>399</v>
      </c>
      <c r="E3473" s="231">
        <v>6.7752422499999998E-3</v>
      </c>
      <c r="F3473" s="231">
        <v>1.00064953E-3</v>
      </c>
      <c r="G3473" s="231">
        <v>1.0779260499999999E-3</v>
      </c>
      <c r="H3473" s="231">
        <v>4.6966661999999996E-3</v>
      </c>
    </row>
    <row r="3474" spans="1:8">
      <c r="A3474" s="227" t="s">
        <v>153</v>
      </c>
      <c r="B3474" s="227" t="s">
        <v>57</v>
      </c>
      <c r="C3474" s="227" t="s">
        <v>89</v>
      </c>
      <c r="D3474" s="229">
        <v>1055</v>
      </c>
      <c r="E3474" s="231">
        <v>7.2166708099999999E-3</v>
      </c>
      <c r="F3474" s="231">
        <v>1.1566172799999999E-3</v>
      </c>
      <c r="G3474" s="231">
        <v>1.07196746E-3</v>
      </c>
      <c r="H3474" s="231">
        <v>4.98808559E-3</v>
      </c>
    </row>
    <row r="3475" spans="1:8">
      <c r="A3475" s="227" t="s">
        <v>153</v>
      </c>
      <c r="B3475" s="227" t="s">
        <v>59</v>
      </c>
      <c r="C3475" s="227" t="s">
        <v>89</v>
      </c>
      <c r="D3475" s="229">
        <v>411</v>
      </c>
      <c r="E3475" s="231">
        <v>6.2427624399999998E-3</v>
      </c>
      <c r="F3475" s="231">
        <v>1.0253331899999999E-3</v>
      </c>
      <c r="G3475" s="231">
        <v>9.6850476000000002E-4</v>
      </c>
      <c r="H3475" s="231">
        <v>4.2489240200000002E-3</v>
      </c>
    </row>
    <row r="3476" spans="1:8">
      <c r="A3476" s="227" t="s">
        <v>153</v>
      </c>
      <c r="B3476" s="227" t="s">
        <v>60</v>
      </c>
      <c r="C3476" s="227" t="s">
        <v>89</v>
      </c>
      <c r="D3476" s="229">
        <v>253</v>
      </c>
      <c r="E3476" s="231">
        <v>7.16480908E-3</v>
      </c>
      <c r="F3476" s="231">
        <v>1.01366906E-3</v>
      </c>
      <c r="G3476" s="231">
        <v>1.0386928300000001E-3</v>
      </c>
      <c r="H3476" s="231">
        <v>5.1124467000000003E-3</v>
      </c>
    </row>
    <row r="3477" spans="1:8">
      <c r="A3477" s="227" t="s">
        <v>153</v>
      </c>
      <c r="B3477" s="227" t="s">
        <v>61</v>
      </c>
      <c r="C3477" s="227" t="s">
        <v>89</v>
      </c>
      <c r="D3477" s="229">
        <v>111</v>
      </c>
      <c r="E3477" s="231">
        <v>8.4685724600000005E-3</v>
      </c>
      <c r="F3477" s="231">
        <v>1.6569692200000001E-3</v>
      </c>
      <c r="G3477" s="231">
        <v>1.2559432000000001E-3</v>
      </c>
      <c r="H3477" s="231">
        <v>5.5556595800000004E-3</v>
      </c>
    </row>
    <row r="3478" spans="1:8">
      <c r="A3478" s="227" t="s">
        <v>153</v>
      </c>
      <c r="B3478" s="227" t="s">
        <v>62</v>
      </c>
      <c r="C3478" s="227" t="s">
        <v>89</v>
      </c>
      <c r="D3478" s="229">
        <v>280</v>
      </c>
      <c r="E3478" s="231">
        <v>8.19680037E-3</v>
      </c>
      <c r="F3478" s="231">
        <v>1.2801336999999999E-3</v>
      </c>
      <c r="G3478" s="231">
        <v>1.18096867E-3</v>
      </c>
      <c r="H3478" s="231">
        <v>5.7356975000000003E-3</v>
      </c>
    </row>
    <row r="3479" spans="1:8">
      <c r="A3479" s="227" t="s">
        <v>153</v>
      </c>
      <c r="B3479" s="227" t="s">
        <v>57</v>
      </c>
      <c r="C3479" s="227" t="s">
        <v>90</v>
      </c>
      <c r="D3479" s="229">
        <v>892</v>
      </c>
      <c r="E3479" s="231">
        <v>7.9560208599999994E-3</v>
      </c>
      <c r="F3479" s="231">
        <v>9.3766843999999998E-4</v>
      </c>
      <c r="G3479" s="231">
        <v>1.9390074999999999E-3</v>
      </c>
      <c r="H3479" s="231">
        <v>5.0793444500000003E-3</v>
      </c>
    </row>
    <row r="3480" spans="1:8">
      <c r="A3480" s="227" t="s">
        <v>153</v>
      </c>
      <c r="B3480" s="227" t="s">
        <v>59</v>
      </c>
      <c r="C3480" s="227" t="s">
        <v>90</v>
      </c>
      <c r="D3480" s="229">
        <v>307</v>
      </c>
      <c r="E3480" s="231">
        <v>6.9424460700000003E-3</v>
      </c>
      <c r="F3480" s="231">
        <v>8.0758360000000005E-4</v>
      </c>
      <c r="G3480" s="231">
        <v>1.80789275E-3</v>
      </c>
      <c r="H3480" s="231">
        <v>4.3269692399999999E-3</v>
      </c>
    </row>
    <row r="3481" spans="1:8">
      <c r="A3481" s="227" t="s">
        <v>153</v>
      </c>
      <c r="B3481" s="227" t="s">
        <v>60</v>
      </c>
      <c r="C3481" s="227" t="s">
        <v>90</v>
      </c>
      <c r="D3481" s="229">
        <v>220</v>
      </c>
      <c r="E3481" s="231">
        <v>7.5227796300000004E-3</v>
      </c>
      <c r="F3481" s="231">
        <v>8.7736718999999999E-4</v>
      </c>
      <c r="G3481" s="231">
        <v>1.8308604500000001E-3</v>
      </c>
      <c r="H3481" s="231">
        <v>4.8145515299999999E-3</v>
      </c>
    </row>
    <row r="3482" spans="1:8">
      <c r="A3482" s="227" t="s">
        <v>153</v>
      </c>
      <c r="B3482" s="227" t="s">
        <v>61</v>
      </c>
      <c r="C3482" s="227" t="s">
        <v>90</v>
      </c>
      <c r="D3482" s="229">
        <v>127</v>
      </c>
      <c r="E3482" s="231">
        <v>9.7854692499999996E-3</v>
      </c>
      <c r="F3482" s="231">
        <v>1.27405926E-3</v>
      </c>
      <c r="G3482" s="231">
        <v>2.04824634E-3</v>
      </c>
      <c r="H3482" s="231">
        <v>6.46316323E-3</v>
      </c>
    </row>
    <row r="3483" spans="1:8">
      <c r="A3483" s="227" t="s">
        <v>153</v>
      </c>
      <c r="B3483" s="227" t="s">
        <v>62</v>
      </c>
      <c r="C3483" s="227" t="s">
        <v>90</v>
      </c>
      <c r="D3483" s="229">
        <v>238</v>
      </c>
      <c r="E3483" s="231">
        <v>8.6877039900000001E-3</v>
      </c>
      <c r="F3483" s="231">
        <v>9.817049300000001E-4</v>
      </c>
      <c r="G3483" s="231">
        <v>2.1498110599999999E-3</v>
      </c>
      <c r="H3483" s="231">
        <v>5.5561874900000004E-3</v>
      </c>
    </row>
    <row r="3484" spans="1:8">
      <c r="A3484" s="227" t="s">
        <v>153</v>
      </c>
      <c r="B3484" s="227" t="s">
        <v>57</v>
      </c>
      <c r="C3484" s="227" t="s">
        <v>91</v>
      </c>
      <c r="D3484" s="229">
        <v>1607</v>
      </c>
      <c r="E3484" s="231">
        <v>5.1603802699999998E-3</v>
      </c>
      <c r="F3484" s="231">
        <v>9.8024533000000001E-4</v>
      </c>
      <c r="G3484" s="231">
        <v>5.4335463999999995E-4</v>
      </c>
      <c r="H3484" s="231">
        <v>3.6367798099999999E-3</v>
      </c>
    </row>
    <row r="3485" spans="1:8">
      <c r="A3485" s="227" t="s">
        <v>153</v>
      </c>
      <c r="B3485" s="227" t="s">
        <v>59</v>
      </c>
      <c r="C3485" s="227" t="s">
        <v>91</v>
      </c>
      <c r="D3485" s="229">
        <v>872</v>
      </c>
      <c r="E3485" s="231">
        <v>4.83453828E-3</v>
      </c>
      <c r="F3485" s="231">
        <v>8.8663754999999999E-4</v>
      </c>
      <c r="G3485" s="231">
        <v>5.0807770999999999E-4</v>
      </c>
      <c r="H3485" s="231">
        <v>3.43982253E-3</v>
      </c>
    </row>
    <row r="3486" spans="1:8">
      <c r="A3486" s="227" t="s">
        <v>153</v>
      </c>
      <c r="B3486" s="227" t="s">
        <v>60</v>
      </c>
      <c r="C3486" s="227" t="s">
        <v>91</v>
      </c>
      <c r="D3486" s="229">
        <v>250</v>
      </c>
      <c r="E3486" s="231">
        <v>5.0741664399999997E-3</v>
      </c>
      <c r="F3486" s="231">
        <v>1.07134235E-3</v>
      </c>
      <c r="G3486" s="231">
        <v>4.5986087000000003E-4</v>
      </c>
      <c r="H3486" s="231">
        <v>3.5429627299999999E-3</v>
      </c>
    </row>
    <row r="3487" spans="1:8">
      <c r="A3487" s="227" t="s">
        <v>153</v>
      </c>
      <c r="B3487" s="227" t="s">
        <v>61</v>
      </c>
      <c r="C3487" s="227" t="s">
        <v>91</v>
      </c>
      <c r="D3487" s="229">
        <v>124</v>
      </c>
      <c r="E3487" s="231">
        <v>6.1868090299999996E-3</v>
      </c>
      <c r="F3487" s="231">
        <v>1.2059436000000001E-3</v>
      </c>
      <c r="G3487" s="231">
        <v>6.8436357000000001E-4</v>
      </c>
      <c r="H3487" s="231">
        <v>4.2965013999999996E-3</v>
      </c>
    </row>
    <row r="3488" spans="1:8">
      <c r="A3488" s="227" t="s">
        <v>153</v>
      </c>
      <c r="B3488" s="227" t="s">
        <v>62</v>
      </c>
      <c r="C3488" s="227" t="s">
        <v>91</v>
      </c>
      <c r="D3488" s="229">
        <v>361</v>
      </c>
      <c r="E3488" s="231">
        <v>5.65459221E-3</v>
      </c>
      <c r="F3488" s="231">
        <v>1.0657443399999999E-3</v>
      </c>
      <c r="G3488" s="231">
        <v>6.3795246999999997E-4</v>
      </c>
      <c r="H3488" s="231">
        <v>3.9508948999999998E-3</v>
      </c>
    </row>
    <row r="3489" spans="1:8">
      <c r="A3489" s="227" t="s">
        <v>153</v>
      </c>
      <c r="B3489" s="227" t="s">
        <v>57</v>
      </c>
      <c r="C3489" s="227" t="s">
        <v>92</v>
      </c>
      <c r="D3489" s="229">
        <v>1291</v>
      </c>
      <c r="E3489" s="231">
        <v>7.5633389000000001E-3</v>
      </c>
      <c r="F3489" s="231">
        <v>1.04012441E-3</v>
      </c>
      <c r="G3489" s="231">
        <v>1.3406738E-3</v>
      </c>
      <c r="H3489" s="231">
        <v>5.1825402100000003E-3</v>
      </c>
    </row>
    <row r="3490" spans="1:8">
      <c r="A3490" s="227" t="s">
        <v>153</v>
      </c>
      <c r="B3490" s="227" t="s">
        <v>59</v>
      </c>
      <c r="C3490" s="227" t="s">
        <v>92</v>
      </c>
      <c r="D3490" s="229">
        <v>495</v>
      </c>
      <c r="E3490" s="231">
        <v>6.8193974299999996E-3</v>
      </c>
      <c r="F3490" s="231">
        <v>9.2333029999999998E-4</v>
      </c>
      <c r="G3490" s="231">
        <v>1.1580384799999999E-3</v>
      </c>
      <c r="H3490" s="231">
        <v>4.7380281900000001E-3</v>
      </c>
    </row>
    <row r="3491" spans="1:8">
      <c r="A3491" s="227" t="s">
        <v>153</v>
      </c>
      <c r="B3491" s="227" t="s">
        <v>60</v>
      </c>
      <c r="C3491" s="227" t="s">
        <v>92</v>
      </c>
      <c r="D3491" s="229">
        <v>269</v>
      </c>
      <c r="E3491" s="231">
        <v>7.0853123000000004E-3</v>
      </c>
      <c r="F3491" s="231">
        <v>9.3160515000000001E-4</v>
      </c>
      <c r="G3491" s="231">
        <v>1.3094621E-3</v>
      </c>
      <c r="H3491" s="231">
        <v>4.8442445399999997E-3</v>
      </c>
    </row>
    <row r="3492" spans="1:8">
      <c r="A3492" s="227" t="s">
        <v>153</v>
      </c>
      <c r="B3492" s="227" t="s">
        <v>61</v>
      </c>
      <c r="C3492" s="227" t="s">
        <v>92</v>
      </c>
      <c r="D3492" s="229">
        <v>277</v>
      </c>
      <c r="E3492" s="231">
        <v>9.1931572799999993E-3</v>
      </c>
      <c r="F3492" s="231">
        <v>1.45753919E-3</v>
      </c>
      <c r="G3492" s="231">
        <v>1.32675636E-3</v>
      </c>
      <c r="H3492" s="231">
        <v>6.40886124E-3</v>
      </c>
    </row>
    <row r="3493" spans="1:8">
      <c r="A3493" s="227" t="s">
        <v>153</v>
      </c>
      <c r="B3493" s="227" t="s">
        <v>62</v>
      </c>
      <c r="C3493" s="227" t="s">
        <v>92</v>
      </c>
      <c r="D3493" s="229">
        <v>250</v>
      </c>
      <c r="E3493" s="231">
        <v>7.7448608700000001E-3</v>
      </c>
      <c r="F3493" s="231">
        <v>9.2564790999999998E-4</v>
      </c>
      <c r="G3493" s="231">
        <v>1.75129606E-3</v>
      </c>
      <c r="H3493" s="231">
        <v>5.0679164299999996E-3</v>
      </c>
    </row>
    <row r="3494" spans="1:8">
      <c r="A3494" s="227" t="s">
        <v>153</v>
      </c>
      <c r="B3494" s="227" t="s">
        <v>57</v>
      </c>
      <c r="C3494" s="227" t="s">
        <v>93</v>
      </c>
      <c r="D3494" s="229">
        <v>772</v>
      </c>
      <c r="E3494" s="231">
        <v>8.9696373100000004E-3</v>
      </c>
      <c r="F3494" s="231">
        <v>1.16883132E-3</v>
      </c>
      <c r="G3494" s="231">
        <v>1.7015235600000001E-3</v>
      </c>
      <c r="H3494" s="231">
        <v>6.0992819300000004E-3</v>
      </c>
    </row>
    <row r="3495" spans="1:8">
      <c r="A3495" s="227" t="s">
        <v>153</v>
      </c>
      <c r="B3495" s="227" t="s">
        <v>59</v>
      </c>
      <c r="C3495" s="227" t="s">
        <v>93</v>
      </c>
      <c r="D3495" s="229">
        <v>245</v>
      </c>
      <c r="E3495" s="231">
        <v>7.3884634700000004E-3</v>
      </c>
      <c r="F3495" s="231">
        <v>1.05990149E-3</v>
      </c>
      <c r="G3495" s="231">
        <v>1.5425167399999999E-3</v>
      </c>
      <c r="H3495" s="231">
        <v>4.7860447400000002E-3</v>
      </c>
    </row>
    <row r="3496" spans="1:8">
      <c r="A3496" s="227" t="s">
        <v>153</v>
      </c>
      <c r="B3496" s="227" t="s">
        <v>60</v>
      </c>
      <c r="C3496" s="227" t="s">
        <v>93</v>
      </c>
      <c r="D3496" s="229">
        <v>183</v>
      </c>
      <c r="E3496" s="231">
        <v>9.4527294799999998E-3</v>
      </c>
      <c r="F3496" s="231">
        <v>1.3384181000000001E-3</v>
      </c>
      <c r="G3496" s="231">
        <v>1.6540804E-3</v>
      </c>
      <c r="H3496" s="231">
        <v>6.4602304899999997E-3</v>
      </c>
    </row>
    <row r="3497" spans="1:8">
      <c r="A3497" s="227" t="s">
        <v>153</v>
      </c>
      <c r="B3497" s="227" t="s">
        <v>61</v>
      </c>
      <c r="C3497" s="227" t="s">
        <v>93</v>
      </c>
      <c r="D3497" s="229">
        <v>83</v>
      </c>
      <c r="E3497" s="231">
        <v>9.2190983699999996E-3</v>
      </c>
      <c r="F3497" s="231">
        <v>1.2041217899999999E-3</v>
      </c>
      <c r="G3497" s="231">
        <v>1.7980251900000001E-3</v>
      </c>
      <c r="H3497" s="231">
        <v>6.2169508899999996E-3</v>
      </c>
    </row>
    <row r="3498" spans="1:8">
      <c r="A3498" s="227" t="s">
        <v>153</v>
      </c>
      <c r="B3498" s="227" t="s">
        <v>62</v>
      </c>
      <c r="C3498" s="227" t="s">
        <v>93</v>
      </c>
      <c r="D3498" s="229">
        <v>261</v>
      </c>
      <c r="E3498" s="231">
        <v>1.003583062E-2</v>
      </c>
      <c r="F3498" s="231">
        <v>1.14095514E-3</v>
      </c>
      <c r="G3498" s="231">
        <v>1.8533593299999999E-3</v>
      </c>
      <c r="H3498" s="231">
        <v>7.0415156499999999E-3</v>
      </c>
    </row>
    <row r="3499" spans="1:8">
      <c r="A3499" s="227" t="s">
        <v>153</v>
      </c>
      <c r="B3499" s="227" t="s">
        <v>57</v>
      </c>
      <c r="C3499" s="227" t="s">
        <v>94</v>
      </c>
      <c r="D3499" s="229">
        <v>893</v>
      </c>
      <c r="E3499" s="231">
        <v>7.2505285600000004E-3</v>
      </c>
      <c r="F3499" s="231">
        <v>1.0888051799999999E-3</v>
      </c>
      <c r="G3499" s="231">
        <v>1.20588089E-3</v>
      </c>
      <c r="H3499" s="231">
        <v>4.9558420100000002E-3</v>
      </c>
    </row>
    <row r="3500" spans="1:8">
      <c r="A3500" s="227" t="s">
        <v>153</v>
      </c>
      <c r="B3500" s="227" t="s">
        <v>59</v>
      </c>
      <c r="C3500" s="227" t="s">
        <v>94</v>
      </c>
      <c r="D3500" s="229">
        <v>397</v>
      </c>
      <c r="E3500" s="231">
        <v>6.3925037299999996E-3</v>
      </c>
      <c r="F3500" s="231">
        <v>8.7257416E-4</v>
      </c>
      <c r="G3500" s="231">
        <v>1.0960091799999999E-3</v>
      </c>
      <c r="H3500" s="231">
        <v>4.4239199099999999E-3</v>
      </c>
    </row>
    <row r="3501" spans="1:8">
      <c r="A3501" s="227" t="s">
        <v>153</v>
      </c>
      <c r="B3501" s="227" t="s">
        <v>60</v>
      </c>
      <c r="C3501" s="227" t="s">
        <v>94</v>
      </c>
      <c r="D3501" s="229">
        <v>172</v>
      </c>
      <c r="E3501" s="231">
        <v>6.9741195800000003E-3</v>
      </c>
      <c r="F3501" s="231">
        <v>1.17961325E-3</v>
      </c>
      <c r="G3501" s="231">
        <v>1.2388294199999999E-3</v>
      </c>
      <c r="H3501" s="231">
        <v>4.5556764399999998E-3</v>
      </c>
    </row>
    <row r="3502" spans="1:8">
      <c r="A3502" s="227" t="s">
        <v>153</v>
      </c>
      <c r="B3502" s="227" t="s">
        <v>61</v>
      </c>
      <c r="C3502" s="227" t="s">
        <v>94</v>
      </c>
      <c r="D3502" s="229">
        <v>84</v>
      </c>
      <c r="E3502" s="231">
        <v>8.5617832899999996E-3</v>
      </c>
      <c r="F3502" s="231">
        <v>1.0537916600000001E-3</v>
      </c>
      <c r="G3502" s="231">
        <v>1.26005819E-3</v>
      </c>
      <c r="H3502" s="231">
        <v>6.2479329899999998E-3</v>
      </c>
    </row>
    <row r="3503" spans="1:8">
      <c r="A3503" s="227" t="s">
        <v>153</v>
      </c>
      <c r="B3503" s="227" t="s">
        <v>62</v>
      </c>
      <c r="C3503" s="227" t="s">
        <v>94</v>
      </c>
      <c r="D3503" s="229">
        <v>240</v>
      </c>
      <c r="E3503" s="231">
        <v>8.4089985899999994E-3</v>
      </c>
      <c r="F3503" s="231">
        <v>1.39366295E-3</v>
      </c>
      <c r="G3503" s="231">
        <v>1.3450518599999999E-3</v>
      </c>
      <c r="H3503" s="231">
        <v>5.6702833200000004E-3</v>
      </c>
    </row>
    <row r="3504" spans="1:8">
      <c r="A3504" s="227" t="s">
        <v>153</v>
      </c>
      <c r="B3504" s="227" t="s">
        <v>57</v>
      </c>
      <c r="C3504" s="227" t="s">
        <v>95</v>
      </c>
      <c r="D3504" s="229">
        <v>415</v>
      </c>
      <c r="E3504" s="231">
        <v>8.6545903400000006E-3</v>
      </c>
      <c r="F3504" s="231">
        <v>6.2195982999999999E-4</v>
      </c>
      <c r="G3504" s="231">
        <v>1.35882394E-3</v>
      </c>
      <c r="H3504" s="231">
        <v>6.6738061099999996E-3</v>
      </c>
    </row>
    <row r="3505" spans="1:8">
      <c r="A3505" s="227" t="s">
        <v>153</v>
      </c>
      <c r="B3505" s="227" t="s">
        <v>59</v>
      </c>
      <c r="C3505" s="227" t="s">
        <v>95</v>
      </c>
      <c r="D3505" s="229">
        <v>134</v>
      </c>
      <c r="E3505" s="231">
        <v>7.1612421600000002E-3</v>
      </c>
      <c r="F3505" s="231">
        <v>6.3804219000000001E-4</v>
      </c>
      <c r="G3505" s="231">
        <v>1.08969021E-3</v>
      </c>
      <c r="H3505" s="231">
        <v>5.43350932E-3</v>
      </c>
    </row>
    <row r="3506" spans="1:8">
      <c r="A3506" s="227" t="s">
        <v>153</v>
      </c>
      <c r="B3506" s="227" t="s">
        <v>60</v>
      </c>
      <c r="C3506" s="227" t="s">
        <v>95</v>
      </c>
      <c r="D3506" s="229">
        <v>101</v>
      </c>
      <c r="E3506" s="231">
        <v>8.9040151499999998E-3</v>
      </c>
      <c r="F3506" s="231">
        <v>5.9382998000000002E-4</v>
      </c>
      <c r="G3506" s="231">
        <v>1.36218808E-3</v>
      </c>
      <c r="H3506" s="231">
        <v>6.9479966399999997E-3</v>
      </c>
    </row>
    <row r="3507" spans="1:8">
      <c r="A3507" s="227" t="s">
        <v>153</v>
      </c>
      <c r="B3507" s="227" t="s">
        <v>61</v>
      </c>
      <c r="C3507" s="227" t="s">
        <v>95</v>
      </c>
      <c r="D3507" s="229">
        <v>55</v>
      </c>
      <c r="E3507" s="231">
        <v>1.102462094E-2</v>
      </c>
      <c r="F3507" s="231">
        <v>7.3000820000000005E-4</v>
      </c>
      <c r="G3507" s="231">
        <v>1.49873711E-3</v>
      </c>
      <c r="H3507" s="231">
        <v>8.79587519E-3</v>
      </c>
    </row>
    <row r="3508" spans="1:8">
      <c r="A3508" s="227" t="s">
        <v>153</v>
      </c>
      <c r="B3508" s="227" t="s">
        <v>62</v>
      </c>
      <c r="C3508" s="227" t="s">
        <v>95</v>
      </c>
      <c r="D3508" s="229">
        <v>125</v>
      </c>
      <c r="E3508" s="231">
        <v>9.0111108799999992E-3</v>
      </c>
      <c r="F3508" s="231">
        <v>5.7990717999999999E-4</v>
      </c>
      <c r="G3508" s="231">
        <v>1.58305529E-3</v>
      </c>
      <c r="H3508" s="231">
        <v>6.8481479099999996E-3</v>
      </c>
    </row>
    <row r="3509" spans="1:8">
      <c r="A3509" s="227" t="s">
        <v>153</v>
      </c>
      <c r="B3509" s="227" t="s">
        <v>57</v>
      </c>
      <c r="C3509" s="227" t="s">
        <v>96</v>
      </c>
      <c r="D3509" s="229">
        <v>1392</v>
      </c>
      <c r="E3509" s="231">
        <v>6.8256935400000003E-3</v>
      </c>
      <c r="F3509" s="231">
        <v>8.4442491000000003E-4</v>
      </c>
      <c r="G3509" s="231">
        <v>1.26735255E-3</v>
      </c>
      <c r="H3509" s="231">
        <v>4.7139155900000002E-3</v>
      </c>
    </row>
    <row r="3510" spans="1:8">
      <c r="A3510" s="227" t="s">
        <v>153</v>
      </c>
      <c r="B3510" s="227" t="s">
        <v>59</v>
      </c>
      <c r="C3510" s="227" t="s">
        <v>96</v>
      </c>
      <c r="D3510" s="229">
        <v>570</v>
      </c>
      <c r="E3510" s="231">
        <v>5.8582884299999997E-3</v>
      </c>
      <c r="F3510" s="231">
        <v>7.2473983999999997E-4</v>
      </c>
      <c r="G3510" s="231">
        <v>1.08296759E-3</v>
      </c>
      <c r="H3510" s="231">
        <v>4.0505804899999996E-3</v>
      </c>
    </row>
    <row r="3511" spans="1:8">
      <c r="A3511" s="227" t="s">
        <v>153</v>
      </c>
      <c r="B3511" s="227" t="s">
        <v>60</v>
      </c>
      <c r="C3511" s="227" t="s">
        <v>96</v>
      </c>
      <c r="D3511" s="229">
        <v>354</v>
      </c>
      <c r="E3511" s="231">
        <v>6.5979412600000002E-3</v>
      </c>
      <c r="F3511" s="231">
        <v>7.9655106000000003E-4</v>
      </c>
      <c r="G3511" s="231">
        <v>1.2234840099999999E-3</v>
      </c>
      <c r="H3511" s="231">
        <v>4.5779057E-3</v>
      </c>
    </row>
    <row r="3512" spans="1:8">
      <c r="A3512" s="227" t="s">
        <v>153</v>
      </c>
      <c r="B3512" s="227" t="s">
        <v>61</v>
      </c>
      <c r="C3512" s="227" t="s">
        <v>96</v>
      </c>
      <c r="D3512" s="229">
        <v>180</v>
      </c>
      <c r="E3512" s="231">
        <v>9.2929524400000001E-3</v>
      </c>
      <c r="F3512" s="231">
        <v>1.15914329E-3</v>
      </c>
      <c r="G3512" s="231">
        <v>1.5430810200000001E-3</v>
      </c>
      <c r="H3512" s="231">
        <v>6.5907276400000003E-3</v>
      </c>
    </row>
    <row r="3513" spans="1:8">
      <c r="A3513" s="227" t="s">
        <v>153</v>
      </c>
      <c r="B3513" s="227" t="s">
        <v>62</v>
      </c>
      <c r="C3513" s="227" t="s">
        <v>96</v>
      </c>
      <c r="D3513" s="229">
        <v>288</v>
      </c>
      <c r="E3513" s="231">
        <v>7.4782581899999999E-3</v>
      </c>
      <c r="F3513" s="231">
        <v>9.4344755000000001E-4</v>
      </c>
      <c r="G3513" s="231">
        <v>1.5138725799999999E-3</v>
      </c>
      <c r="H3513" s="231">
        <v>5.0209375799999999E-3</v>
      </c>
    </row>
    <row r="3514" spans="1:8">
      <c r="A3514" s="227" t="s">
        <v>153</v>
      </c>
      <c r="B3514" s="227" t="s">
        <v>57</v>
      </c>
      <c r="C3514" s="227" t="s">
        <v>97</v>
      </c>
      <c r="D3514" s="229">
        <v>703</v>
      </c>
      <c r="E3514" s="231">
        <v>8.1036955499999997E-3</v>
      </c>
      <c r="F3514" s="231">
        <v>9.2709461999999996E-4</v>
      </c>
      <c r="G3514" s="231">
        <v>1.49236382E-3</v>
      </c>
      <c r="H3514" s="231">
        <v>5.6842366399999997E-3</v>
      </c>
    </row>
    <row r="3515" spans="1:8">
      <c r="A3515" s="227" t="s">
        <v>153</v>
      </c>
      <c r="B3515" s="227" t="s">
        <v>59</v>
      </c>
      <c r="C3515" s="227" t="s">
        <v>97</v>
      </c>
      <c r="D3515" s="229">
        <v>250</v>
      </c>
      <c r="E3515" s="231">
        <v>7.2178701199999999E-3</v>
      </c>
      <c r="F3515" s="231">
        <v>6.8046272999999996E-4</v>
      </c>
      <c r="G3515" s="231">
        <v>1.4151849300000001E-3</v>
      </c>
      <c r="H3515" s="231">
        <v>5.1222219800000001E-3</v>
      </c>
    </row>
    <row r="3516" spans="1:8">
      <c r="A3516" s="227" t="s">
        <v>153</v>
      </c>
      <c r="B3516" s="227" t="s">
        <v>60</v>
      </c>
      <c r="C3516" s="227" t="s">
        <v>97</v>
      </c>
      <c r="D3516" s="229">
        <v>181</v>
      </c>
      <c r="E3516" s="231">
        <v>7.9761993699999992E-3</v>
      </c>
      <c r="F3516" s="231">
        <v>9.4203988000000005E-4</v>
      </c>
      <c r="G3516" s="231">
        <v>1.2193700300000001E-3</v>
      </c>
      <c r="H3516" s="231">
        <v>5.8147889999999999E-3</v>
      </c>
    </row>
    <row r="3517" spans="1:8">
      <c r="A3517" s="227" t="s">
        <v>153</v>
      </c>
      <c r="B3517" s="227" t="s">
        <v>61</v>
      </c>
      <c r="C3517" s="227" t="s">
        <v>97</v>
      </c>
      <c r="D3517" s="229">
        <v>88</v>
      </c>
      <c r="E3517" s="231">
        <v>9.7996893600000006E-3</v>
      </c>
      <c r="F3517" s="231">
        <v>1.44807426E-3</v>
      </c>
      <c r="G3517" s="231">
        <v>1.9574650200000002E-3</v>
      </c>
      <c r="H3517" s="231">
        <v>6.3941496300000001E-3</v>
      </c>
    </row>
    <row r="3518" spans="1:8">
      <c r="A3518" s="227" t="s">
        <v>153</v>
      </c>
      <c r="B3518" s="227" t="s">
        <v>62</v>
      </c>
      <c r="C3518" s="227" t="s">
        <v>97</v>
      </c>
      <c r="D3518" s="229">
        <v>184</v>
      </c>
      <c r="E3518" s="231">
        <v>8.6215526699999993E-3</v>
      </c>
      <c r="F3518" s="231">
        <v>9.9832655000000009E-4</v>
      </c>
      <c r="G3518" s="231">
        <v>1.64332955E-3</v>
      </c>
      <c r="H3518" s="231">
        <v>5.9798961099999997E-3</v>
      </c>
    </row>
    <row r="3519" spans="1:8">
      <c r="A3519" s="227" t="s">
        <v>153</v>
      </c>
      <c r="B3519" s="227" t="s">
        <v>57</v>
      </c>
      <c r="C3519" s="227" t="s">
        <v>98</v>
      </c>
      <c r="D3519" s="229">
        <v>508</v>
      </c>
      <c r="E3519" s="231">
        <v>7.6839546299999999E-3</v>
      </c>
      <c r="F3519" s="231">
        <v>3.5681386999999998E-4</v>
      </c>
      <c r="G3519" s="231">
        <v>1.7186130600000001E-3</v>
      </c>
      <c r="H3519" s="231">
        <v>5.5969531200000004E-3</v>
      </c>
    </row>
    <row r="3520" spans="1:8">
      <c r="A3520" s="227" t="s">
        <v>153</v>
      </c>
      <c r="B3520" s="227" t="s">
        <v>59</v>
      </c>
      <c r="C3520" s="227" t="s">
        <v>98</v>
      </c>
      <c r="D3520" s="229">
        <v>190</v>
      </c>
      <c r="E3520" s="231">
        <v>6.8300436200000002E-3</v>
      </c>
      <c r="F3520" s="231">
        <v>3.1268248999999999E-4</v>
      </c>
      <c r="G3520" s="231">
        <v>1.38243153E-3</v>
      </c>
      <c r="H3520" s="231">
        <v>5.1232331599999998E-3</v>
      </c>
    </row>
    <row r="3521" spans="1:8">
      <c r="A3521" s="227" t="s">
        <v>153</v>
      </c>
      <c r="B3521" s="227" t="s">
        <v>60</v>
      </c>
      <c r="C3521" s="227" t="s">
        <v>98</v>
      </c>
      <c r="D3521" s="229">
        <v>148</v>
      </c>
      <c r="E3521" s="231">
        <v>7.6743929100000002E-3</v>
      </c>
      <c r="F3521" s="231">
        <v>4.6788949000000003E-4</v>
      </c>
      <c r="G3521" s="231">
        <v>1.94600826E-3</v>
      </c>
      <c r="H3521" s="231">
        <v>5.2496243799999998E-3</v>
      </c>
    </row>
    <row r="3522" spans="1:8">
      <c r="A3522" s="227" t="s">
        <v>153</v>
      </c>
      <c r="B3522" s="227" t="s">
        <v>61</v>
      </c>
      <c r="C3522" s="227" t="s">
        <v>98</v>
      </c>
      <c r="D3522" s="229">
        <v>33</v>
      </c>
      <c r="E3522" s="231">
        <v>1.172032806E-2</v>
      </c>
      <c r="F3522" s="231">
        <v>9.5223042000000004E-4</v>
      </c>
      <c r="G3522" s="231">
        <v>2.0780721500000001E-3</v>
      </c>
      <c r="H3522" s="231">
        <v>8.6781001800000004E-3</v>
      </c>
    </row>
    <row r="3523" spans="1:8">
      <c r="A3523" s="227" t="s">
        <v>153</v>
      </c>
      <c r="B3523" s="227" t="s">
        <v>62</v>
      </c>
      <c r="C3523" s="227" t="s">
        <v>98</v>
      </c>
      <c r="D3523" s="229">
        <v>137</v>
      </c>
      <c r="E3523" s="231">
        <v>7.9062751099999995E-3</v>
      </c>
      <c r="F3523" s="231">
        <v>1.5460235000000001E-4</v>
      </c>
      <c r="G3523" s="231">
        <v>1.85261196E-3</v>
      </c>
      <c r="H3523" s="231">
        <v>5.88697935E-3</v>
      </c>
    </row>
    <row r="3524" spans="1:8">
      <c r="A3524" s="227" t="s">
        <v>153</v>
      </c>
      <c r="B3524" s="227" t="s">
        <v>57</v>
      </c>
      <c r="C3524" s="227" t="s">
        <v>99</v>
      </c>
      <c r="D3524" s="229">
        <v>1787</v>
      </c>
      <c r="E3524" s="231">
        <v>6.0393088600000002E-3</v>
      </c>
      <c r="F3524" s="231">
        <v>1.0182786299999999E-3</v>
      </c>
      <c r="G3524" s="231">
        <v>7.6632393000000004E-4</v>
      </c>
      <c r="H3524" s="231">
        <v>4.2547058100000004E-3</v>
      </c>
    </row>
    <row r="3525" spans="1:8">
      <c r="A3525" s="227" t="s">
        <v>153</v>
      </c>
      <c r="B3525" s="227" t="s">
        <v>59</v>
      </c>
      <c r="C3525" s="227" t="s">
        <v>99</v>
      </c>
      <c r="D3525" s="229">
        <v>620</v>
      </c>
      <c r="E3525" s="231">
        <v>5.3170920399999997E-3</v>
      </c>
      <c r="F3525" s="231">
        <v>9.4653501000000004E-4</v>
      </c>
      <c r="G3525" s="231">
        <v>6.4717718999999997E-4</v>
      </c>
      <c r="H3525" s="231">
        <v>3.7233793899999999E-3</v>
      </c>
    </row>
    <row r="3526" spans="1:8">
      <c r="A3526" s="227" t="s">
        <v>153</v>
      </c>
      <c r="B3526" s="227" t="s">
        <v>60</v>
      </c>
      <c r="C3526" s="227" t="s">
        <v>99</v>
      </c>
      <c r="D3526" s="229">
        <v>371</v>
      </c>
      <c r="E3526" s="231">
        <v>6.2201442600000002E-3</v>
      </c>
      <c r="F3526" s="231">
        <v>1.01527378E-3</v>
      </c>
      <c r="G3526" s="231">
        <v>7.0486398999999996E-4</v>
      </c>
      <c r="H3526" s="231">
        <v>4.50000599E-3</v>
      </c>
    </row>
    <row r="3527" spans="1:8">
      <c r="A3527" s="227" t="s">
        <v>153</v>
      </c>
      <c r="B3527" s="227" t="s">
        <v>61</v>
      </c>
      <c r="C3527" s="227" t="s">
        <v>99</v>
      </c>
      <c r="D3527" s="229">
        <v>194</v>
      </c>
      <c r="E3527" s="231">
        <v>7.4353281200000001E-3</v>
      </c>
      <c r="F3527" s="231">
        <v>1.24928385E-3</v>
      </c>
      <c r="G3527" s="231">
        <v>8.7068034999999999E-4</v>
      </c>
      <c r="H3527" s="231">
        <v>5.31536344E-3</v>
      </c>
    </row>
    <row r="3528" spans="1:8">
      <c r="A3528" s="227" t="s">
        <v>153</v>
      </c>
      <c r="B3528" s="227" t="s">
        <v>62</v>
      </c>
      <c r="C3528" s="227" t="s">
        <v>99</v>
      </c>
      <c r="D3528" s="229">
        <v>602</v>
      </c>
      <c r="E3528" s="231">
        <v>6.2217951799999997E-3</v>
      </c>
      <c r="F3528" s="231">
        <v>1.0195757E-3</v>
      </c>
      <c r="G3528" s="231">
        <v>8.9327986E-4</v>
      </c>
      <c r="H3528" s="231">
        <v>4.30893909E-3</v>
      </c>
    </row>
    <row r="3529" spans="1:8">
      <c r="A3529" s="227" t="s">
        <v>153</v>
      </c>
      <c r="B3529" s="227" t="s">
        <v>57</v>
      </c>
      <c r="C3529" s="227" t="s">
        <v>100</v>
      </c>
      <c r="D3529" s="229">
        <v>1188</v>
      </c>
      <c r="E3529" s="231">
        <v>7.6411586500000003E-3</v>
      </c>
      <c r="F3529" s="231">
        <v>1.0625543099999999E-3</v>
      </c>
      <c r="G3529" s="231">
        <v>1.06617852E-3</v>
      </c>
      <c r="H3529" s="231">
        <v>5.5011240400000003E-3</v>
      </c>
    </row>
    <row r="3530" spans="1:8">
      <c r="A3530" s="227" t="s">
        <v>153</v>
      </c>
      <c r="B3530" s="227" t="s">
        <v>59</v>
      </c>
      <c r="C3530" s="227" t="s">
        <v>100</v>
      </c>
      <c r="D3530" s="229">
        <v>471</v>
      </c>
      <c r="E3530" s="231">
        <v>6.8802338900000003E-3</v>
      </c>
      <c r="F3530" s="231">
        <v>9.9337967000000011E-4</v>
      </c>
      <c r="G3530" s="231">
        <v>9.6025473000000002E-4</v>
      </c>
      <c r="H3530" s="231">
        <v>4.9154672499999996E-3</v>
      </c>
    </row>
    <row r="3531" spans="1:8">
      <c r="A3531" s="227" t="s">
        <v>153</v>
      </c>
      <c r="B3531" s="227" t="s">
        <v>60</v>
      </c>
      <c r="C3531" s="227" t="s">
        <v>100</v>
      </c>
      <c r="D3531" s="229">
        <v>325</v>
      </c>
      <c r="E3531" s="231">
        <v>7.9826208500000002E-3</v>
      </c>
      <c r="F3531" s="231">
        <v>9.7207950999999996E-4</v>
      </c>
      <c r="G3531" s="231">
        <v>1.1129627200000001E-3</v>
      </c>
      <c r="H3531" s="231">
        <v>5.8860040300000001E-3</v>
      </c>
    </row>
    <row r="3532" spans="1:8">
      <c r="A3532" s="227" t="s">
        <v>153</v>
      </c>
      <c r="B3532" s="227" t="s">
        <v>61</v>
      </c>
      <c r="C3532" s="227" t="s">
        <v>100</v>
      </c>
      <c r="D3532" s="229">
        <v>74</v>
      </c>
      <c r="E3532" s="231">
        <v>7.8702136900000007E-3</v>
      </c>
      <c r="F3532" s="231">
        <v>1.07357332E-3</v>
      </c>
      <c r="G3532" s="231">
        <v>1.0438561099999999E-3</v>
      </c>
      <c r="H3532" s="231">
        <v>5.7412097000000004E-3</v>
      </c>
    </row>
    <row r="3533" spans="1:8">
      <c r="A3533" s="227" t="s">
        <v>153</v>
      </c>
      <c r="B3533" s="227" t="s">
        <v>62</v>
      </c>
      <c r="C3533" s="227" t="s">
        <v>100</v>
      </c>
      <c r="D3533" s="229">
        <v>318</v>
      </c>
      <c r="E3533" s="231">
        <v>8.3659079200000003E-3</v>
      </c>
      <c r="F3533" s="231">
        <v>1.25491329E-3</v>
      </c>
      <c r="G3533" s="231">
        <v>1.1804461200000001E-3</v>
      </c>
      <c r="H3533" s="231">
        <v>5.91933792E-3</v>
      </c>
    </row>
    <row r="3534" spans="1:8">
      <c r="A3534" s="227" t="s">
        <v>153</v>
      </c>
      <c r="B3534" s="227" t="s">
        <v>57</v>
      </c>
      <c r="C3534" s="227" t="s">
        <v>101</v>
      </c>
      <c r="D3534" s="229">
        <v>265</v>
      </c>
      <c r="E3534" s="231">
        <v>9.2264585199999995E-3</v>
      </c>
      <c r="F3534" s="231">
        <v>1.0866087300000001E-3</v>
      </c>
      <c r="G3534" s="231">
        <v>2.5585252700000001E-3</v>
      </c>
      <c r="H3534" s="231">
        <v>5.5813240300000002E-3</v>
      </c>
    </row>
    <row r="3535" spans="1:8">
      <c r="A3535" s="227" t="s">
        <v>153</v>
      </c>
      <c r="B3535" s="227" t="s">
        <v>59</v>
      </c>
      <c r="C3535" s="227" t="s">
        <v>101</v>
      </c>
      <c r="D3535" s="229">
        <v>98</v>
      </c>
      <c r="E3535" s="231">
        <v>7.9957952899999997E-3</v>
      </c>
      <c r="F3535" s="231">
        <v>9.2911437999999998E-4</v>
      </c>
      <c r="G3535" s="231">
        <v>2.3796530100000002E-3</v>
      </c>
      <c r="H3535" s="231">
        <v>4.6870273800000001E-3</v>
      </c>
    </row>
    <row r="3536" spans="1:8">
      <c r="A3536" s="227" t="s">
        <v>153</v>
      </c>
      <c r="B3536" s="227" t="s">
        <v>60</v>
      </c>
      <c r="C3536" s="227" t="s">
        <v>101</v>
      </c>
      <c r="D3536" s="229">
        <v>58</v>
      </c>
      <c r="E3536" s="231">
        <v>8.7058985399999997E-3</v>
      </c>
      <c r="F3536" s="231">
        <v>6.6311432000000004E-4</v>
      </c>
      <c r="G3536" s="231">
        <v>2.41618749E-3</v>
      </c>
      <c r="H3536" s="231">
        <v>5.6265961800000003E-3</v>
      </c>
    </row>
    <row r="3537" spans="1:8">
      <c r="A3537" s="227" t="s">
        <v>153</v>
      </c>
      <c r="B3537" s="227" t="s">
        <v>61</v>
      </c>
      <c r="C3537" s="227" t="s">
        <v>101</v>
      </c>
      <c r="D3537" s="229">
        <v>43</v>
      </c>
      <c r="E3537" s="231">
        <v>1.1769487279999999E-2</v>
      </c>
      <c r="F3537" s="231">
        <v>1.80743945E-3</v>
      </c>
      <c r="G3537" s="231">
        <v>2.9702301600000001E-3</v>
      </c>
      <c r="H3537" s="231">
        <v>6.9918171700000002E-3</v>
      </c>
    </row>
    <row r="3538" spans="1:8">
      <c r="A3538" s="227" t="s">
        <v>153</v>
      </c>
      <c r="B3538" s="227" t="s">
        <v>62</v>
      </c>
      <c r="C3538" s="227" t="s">
        <v>101</v>
      </c>
      <c r="D3538" s="229">
        <v>66</v>
      </c>
      <c r="E3538" s="231">
        <v>9.8544469899999997E-3</v>
      </c>
      <c r="F3538" s="231">
        <v>1.22299358E-3</v>
      </c>
      <c r="G3538" s="231">
        <v>2.6809761999999999E-3</v>
      </c>
      <c r="H3538" s="231">
        <v>5.9504767700000001E-3</v>
      </c>
    </row>
    <row r="3539" spans="1:8">
      <c r="A3539" s="227" t="s">
        <v>153</v>
      </c>
      <c r="B3539" s="227" t="s">
        <v>57</v>
      </c>
      <c r="C3539" s="227" t="s">
        <v>102</v>
      </c>
      <c r="D3539" s="229">
        <v>1007</v>
      </c>
      <c r="E3539" s="231">
        <v>7.1019527600000004E-3</v>
      </c>
      <c r="F3539" s="231">
        <v>1.0144035500000001E-3</v>
      </c>
      <c r="G3539" s="231">
        <v>7.3371790999999999E-4</v>
      </c>
      <c r="H3539" s="231">
        <v>5.3538308099999998E-3</v>
      </c>
    </row>
    <row r="3540" spans="1:8">
      <c r="A3540" s="227" t="s">
        <v>153</v>
      </c>
      <c r="B3540" s="227" t="s">
        <v>59</v>
      </c>
      <c r="C3540" s="227" t="s">
        <v>102</v>
      </c>
      <c r="D3540" s="229">
        <v>423</v>
      </c>
      <c r="E3540" s="231">
        <v>6.5856479099999999E-3</v>
      </c>
      <c r="F3540" s="231">
        <v>8.5596135000000004E-4</v>
      </c>
      <c r="G3540" s="231">
        <v>6.9512825999999998E-4</v>
      </c>
      <c r="H3540" s="231">
        <v>5.0345578099999996E-3</v>
      </c>
    </row>
    <row r="3541" spans="1:8">
      <c r="A3541" s="227" t="s">
        <v>153</v>
      </c>
      <c r="B3541" s="227" t="s">
        <v>60</v>
      </c>
      <c r="C3541" s="227" t="s">
        <v>102</v>
      </c>
      <c r="D3541" s="229">
        <v>206</v>
      </c>
      <c r="E3541" s="231">
        <v>6.6618907199999999E-3</v>
      </c>
      <c r="F3541" s="231">
        <v>1.0050901E-3</v>
      </c>
      <c r="G3541" s="231">
        <v>6.7421767999999995E-4</v>
      </c>
      <c r="H3541" s="231">
        <v>4.9825824600000001E-3</v>
      </c>
    </row>
    <row r="3542" spans="1:8">
      <c r="A3542" s="227" t="s">
        <v>153</v>
      </c>
      <c r="B3542" s="227" t="s">
        <v>61</v>
      </c>
      <c r="C3542" s="227" t="s">
        <v>102</v>
      </c>
      <c r="D3542" s="229">
        <v>78</v>
      </c>
      <c r="E3542" s="231">
        <v>8.7042970100000006E-3</v>
      </c>
      <c r="F3542" s="231">
        <v>1.4657523800000001E-3</v>
      </c>
      <c r="G3542" s="231">
        <v>7.7486918000000001E-4</v>
      </c>
      <c r="H3542" s="231">
        <v>6.4636749900000004E-3</v>
      </c>
    </row>
    <row r="3543" spans="1:8">
      <c r="A3543" s="227" t="s">
        <v>153</v>
      </c>
      <c r="B3543" s="227" t="s">
        <v>62</v>
      </c>
      <c r="C3543" s="227" t="s">
        <v>102</v>
      </c>
      <c r="D3543" s="229">
        <v>300</v>
      </c>
      <c r="E3543" s="231">
        <v>7.7155090299999996E-3</v>
      </c>
      <c r="F3543" s="231">
        <v>1.1268516000000001E-3</v>
      </c>
      <c r="G3543" s="231">
        <v>8.1828681000000001E-4</v>
      </c>
      <c r="H3543" s="231">
        <v>5.7703701199999999E-3</v>
      </c>
    </row>
    <row r="3544" spans="1:8">
      <c r="A3544" s="227" t="s">
        <v>153</v>
      </c>
      <c r="B3544" s="227" t="s">
        <v>57</v>
      </c>
      <c r="C3544" s="227" t="s">
        <v>103</v>
      </c>
      <c r="D3544" s="229">
        <v>1566</v>
      </c>
      <c r="E3544" s="231">
        <v>4.9824834400000002E-3</v>
      </c>
      <c r="F3544" s="231">
        <v>7.8617944999999996E-4</v>
      </c>
      <c r="G3544" s="231">
        <v>5.6984183000000001E-4</v>
      </c>
      <c r="H3544" s="231">
        <v>3.62646167E-3</v>
      </c>
    </row>
    <row r="3545" spans="1:8">
      <c r="A3545" s="227" t="s">
        <v>153</v>
      </c>
      <c r="B3545" s="227" t="s">
        <v>59</v>
      </c>
      <c r="C3545" s="227" t="s">
        <v>103</v>
      </c>
      <c r="D3545" s="229">
        <v>527</v>
      </c>
      <c r="E3545" s="231">
        <v>4.5320733199999998E-3</v>
      </c>
      <c r="F3545" s="231">
        <v>6.9466383000000003E-4</v>
      </c>
      <c r="G3545" s="231">
        <v>5.3952291000000001E-4</v>
      </c>
      <c r="H3545" s="231">
        <v>3.2978861099999999E-3</v>
      </c>
    </row>
    <row r="3546" spans="1:8">
      <c r="A3546" s="227" t="s">
        <v>153</v>
      </c>
      <c r="B3546" s="227" t="s">
        <v>60</v>
      </c>
      <c r="C3546" s="227" t="s">
        <v>103</v>
      </c>
      <c r="D3546" s="229">
        <v>292</v>
      </c>
      <c r="E3546" s="231">
        <v>5.0557693600000002E-3</v>
      </c>
      <c r="F3546" s="231">
        <v>8.0154401000000002E-4</v>
      </c>
      <c r="G3546" s="231">
        <v>4.9558415999999999E-4</v>
      </c>
      <c r="H3546" s="231">
        <v>3.7586406600000001E-3</v>
      </c>
    </row>
    <row r="3547" spans="1:8">
      <c r="A3547" s="227" t="s">
        <v>153</v>
      </c>
      <c r="B3547" s="227" t="s">
        <v>61</v>
      </c>
      <c r="C3547" s="227" t="s">
        <v>103</v>
      </c>
      <c r="D3547" s="229">
        <v>110</v>
      </c>
      <c r="E3547" s="231">
        <v>6.5153617099999997E-3</v>
      </c>
      <c r="F3547" s="231">
        <v>1.13026069E-3</v>
      </c>
      <c r="G3547" s="231">
        <v>5.7533645000000001E-4</v>
      </c>
      <c r="H3547" s="231">
        <v>4.8097640899999999E-3</v>
      </c>
    </row>
    <row r="3548" spans="1:8">
      <c r="A3548" s="227" t="s">
        <v>153</v>
      </c>
      <c r="B3548" s="227" t="s">
        <v>62</v>
      </c>
      <c r="C3548" s="227" t="s">
        <v>103</v>
      </c>
      <c r="D3548" s="229">
        <v>637</v>
      </c>
      <c r="E3548" s="231">
        <v>5.0568163000000001E-3</v>
      </c>
      <c r="F3548" s="231">
        <v>7.9543118000000002E-4</v>
      </c>
      <c r="G3548" s="231">
        <v>6.2801592000000001E-4</v>
      </c>
      <c r="H3548" s="231">
        <v>3.6333687099999999E-3</v>
      </c>
    </row>
    <row r="3549" spans="1:8">
      <c r="A3549" s="227" t="s">
        <v>153</v>
      </c>
      <c r="B3549" s="227" t="s">
        <v>57</v>
      </c>
      <c r="C3549" s="227" t="s">
        <v>104</v>
      </c>
      <c r="D3549" s="229">
        <v>624</v>
      </c>
      <c r="E3549" s="231">
        <v>7.5501540799999996E-3</v>
      </c>
      <c r="F3549" s="231">
        <v>1.0448381699999999E-3</v>
      </c>
      <c r="G3549" s="231">
        <v>1.0146417099999999E-3</v>
      </c>
      <c r="H3549" s="231">
        <v>5.4905253399999999E-3</v>
      </c>
    </row>
    <row r="3550" spans="1:8">
      <c r="A3550" s="227" t="s">
        <v>153</v>
      </c>
      <c r="B3550" s="227" t="s">
        <v>59</v>
      </c>
      <c r="C3550" s="227" t="s">
        <v>104</v>
      </c>
      <c r="D3550" s="229">
        <v>232</v>
      </c>
      <c r="E3550" s="231">
        <v>6.1606498899999997E-3</v>
      </c>
      <c r="F3550" s="231">
        <v>7.62841E-4</v>
      </c>
      <c r="G3550" s="231">
        <v>8.8756162000000005E-4</v>
      </c>
      <c r="H3550" s="231">
        <v>4.5100971399999997E-3</v>
      </c>
    </row>
    <row r="3551" spans="1:8">
      <c r="A3551" s="227" t="s">
        <v>153</v>
      </c>
      <c r="B3551" s="227" t="s">
        <v>60</v>
      </c>
      <c r="C3551" s="227" t="s">
        <v>104</v>
      </c>
      <c r="D3551" s="229">
        <v>116</v>
      </c>
      <c r="E3551" s="231">
        <v>7.8060142999999997E-3</v>
      </c>
      <c r="F3551" s="231">
        <v>1.1581056E-3</v>
      </c>
      <c r="G3551" s="231">
        <v>9.7112445999999997E-4</v>
      </c>
      <c r="H3551" s="231">
        <v>5.6767837599999999E-3</v>
      </c>
    </row>
    <row r="3552" spans="1:8">
      <c r="A3552" s="227" t="s">
        <v>153</v>
      </c>
      <c r="B3552" s="227" t="s">
        <v>61</v>
      </c>
      <c r="C3552" s="227" t="s">
        <v>104</v>
      </c>
      <c r="D3552" s="229">
        <v>79</v>
      </c>
      <c r="E3552" s="231">
        <v>8.5508963800000008E-3</v>
      </c>
      <c r="F3552" s="231">
        <v>1.38302836E-3</v>
      </c>
      <c r="G3552" s="231">
        <v>1.0355131100000001E-3</v>
      </c>
      <c r="H3552" s="231">
        <v>6.1323544199999996E-3</v>
      </c>
    </row>
    <row r="3553" spans="1:8">
      <c r="A3553" s="227" t="s">
        <v>153</v>
      </c>
      <c r="B3553" s="227" t="s">
        <v>62</v>
      </c>
      <c r="C3553" s="227" t="s">
        <v>104</v>
      </c>
      <c r="D3553" s="229">
        <v>197</v>
      </c>
      <c r="E3553" s="231">
        <v>8.6345528000000005E-3</v>
      </c>
      <c r="F3553" s="231">
        <v>1.1746214099999999E-3</v>
      </c>
      <c r="G3553" s="231">
        <v>1.1815540900000001E-3</v>
      </c>
      <c r="H3553" s="231">
        <v>6.2780830300000002E-3</v>
      </c>
    </row>
    <row r="3554" spans="1:8">
      <c r="A3554" s="227" t="s">
        <v>153</v>
      </c>
      <c r="B3554" s="227" t="s">
        <v>57</v>
      </c>
      <c r="C3554" s="227" t="s">
        <v>105</v>
      </c>
      <c r="D3554" s="229">
        <v>3359</v>
      </c>
      <c r="E3554" s="231">
        <v>4.6606543900000004E-3</v>
      </c>
      <c r="F3554" s="231">
        <v>9.0167836000000002E-4</v>
      </c>
      <c r="G3554" s="231">
        <v>5.9932246999999997E-4</v>
      </c>
      <c r="H3554" s="231">
        <v>3.14792048E-3</v>
      </c>
    </row>
    <row r="3555" spans="1:8">
      <c r="A3555" s="227" t="s">
        <v>153</v>
      </c>
      <c r="B3555" s="227" t="s">
        <v>59</v>
      </c>
      <c r="C3555" s="227" t="s">
        <v>105</v>
      </c>
      <c r="D3555" s="229">
        <v>1582</v>
      </c>
      <c r="E3555" s="231">
        <v>4.4607152099999997E-3</v>
      </c>
      <c r="F3555" s="231">
        <v>8.5434493999999998E-4</v>
      </c>
      <c r="G3555" s="231">
        <v>5.6301774000000005E-4</v>
      </c>
      <c r="H3555" s="231">
        <v>3.0313536400000001E-3</v>
      </c>
    </row>
    <row r="3556" spans="1:8">
      <c r="A3556" s="227" t="s">
        <v>153</v>
      </c>
      <c r="B3556" s="227" t="s">
        <v>60</v>
      </c>
      <c r="C3556" s="227" t="s">
        <v>105</v>
      </c>
      <c r="D3556" s="229">
        <v>750</v>
      </c>
      <c r="E3556" s="231">
        <v>4.5682867999999998E-3</v>
      </c>
      <c r="F3556" s="231">
        <v>9.6373431999999997E-4</v>
      </c>
      <c r="G3556" s="231">
        <v>5.6066332999999996E-4</v>
      </c>
      <c r="H3556" s="231">
        <v>3.0326077700000001E-3</v>
      </c>
    </row>
    <row r="3557" spans="1:8">
      <c r="A3557" s="227" t="s">
        <v>153</v>
      </c>
      <c r="B3557" s="227" t="s">
        <v>61</v>
      </c>
      <c r="C3557" s="227" t="s">
        <v>105</v>
      </c>
      <c r="D3557" s="229">
        <v>154</v>
      </c>
      <c r="E3557" s="231">
        <v>5.51429452E-3</v>
      </c>
      <c r="F3557" s="231">
        <v>1.18258453E-3</v>
      </c>
      <c r="G3557" s="231">
        <v>6.5769277000000004E-4</v>
      </c>
      <c r="H3557" s="231">
        <v>3.66139045E-3</v>
      </c>
    </row>
    <row r="3558" spans="1:8">
      <c r="A3558" s="227" t="s">
        <v>153</v>
      </c>
      <c r="B3558" s="227" t="s">
        <v>62</v>
      </c>
      <c r="C3558" s="227" t="s">
        <v>105</v>
      </c>
      <c r="D3558" s="229">
        <v>873</v>
      </c>
      <c r="E3558" s="231">
        <v>4.9517413099999996E-3</v>
      </c>
      <c r="F3558" s="231">
        <v>8.8458779999999999E-4</v>
      </c>
      <c r="G3558" s="231">
        <v>6.8802743000000003E-4</v>
      </c>
      <c r="H3558" s="231">
        <v>3.36764432E-3</v>
      </c>
    </row>
    <row r="3559" spans="1:8">
      <c r="A3559" s="227" t="s">
        <v>153</v>
      </c>
      <c r="B3559" s="227" t="s">
        <v>57</v>
      </c>
      <c r="C3559" s="227" t="s">
        <v>106</v>
      </c>
      <c r="D3559" s="229">
        <v>853</v>
      </c>
      <c r="E3559" s="231">
        <v>6.8162067199999997E-3</v>
      </c>
      <c r="F3559" s="231">
        <v>1.02575038E-3</v>
      </c>
      <c r="G3559" s="231">
        <v>1.0094136900000001E-3</v>
      </c>
      <c r="H3559" s="231">
        <v>4.7810421600000003E-3</v>
      </c>
    </row>
    <row r="3560" spans="1:8">
      <c r="A3560" s="227" t="s">
        <v>153</v>
      </c>
      <c r="B3560" s="227" t="s">
        <v>59</v>
      </c>
      <c r="C3560" s="227" t="s">
        <v>106</v>
      </c>
      <c r="D3560" s="229">
        <v>359</v>
      </c>
      <c r="E3560" s="231">
        <v>6.2666999600000002E-3</v>
      </c>
      <c r="F3560" s="231">
        <v>9.5126613999999996E-4</v>
      </c>
      <c r="G3560" s="231">
        <v>9.6016430999999996E-4</v>
      </c>
      <c r="H3560" s="231">
        <v>4.35526903E-3</v>
      </c>
    </row>
    <row r="3561" spans="1:8">
      <c r="A3561" s="227" t="s">
        <v>153</v>
      </c>
      <c r="B3561" s="227" t="s">
        <v>60</v>
      </c>
      <c r="C3561" s="227" t="s">
        <v>106</v>
      </c>
      <c r="D3561" s="229">
        <v>172</v>
      </c>
      <c r="E3561" s="231">
        <v>6.6072483699999998E-3</v>
      </c>
      <c r="F3561" s="231">
        <v>1.0612481499999999E-3</v>
      </c>
      <c r="G3561" s="231">
        <v>1.0466459300000001E-3</v>
      </c>
      <c r="H3561" s="231">
        <v>4.4993537799999997E-3</v>
      </c>
    </row>
    <row r="3562" spans="1:8">
      <c r="A3562" s="227" t="s">
        <v>153</v>
      </c>
      <c r="B3562" s="227" t="s">
        <v>61</v>
      </c>
      <c r="C3562" s="227" t="s">
        <v>106</v>
      </c>
      <c r="D3562" s="229">
        <v>107</v>
      </c>
      <c r="E3562" s="231">
        <v>8.6541620700000006E-3</v>
      </c>
      <c r="F3562" s="231">
        <v>1.3255016599999999E-3</v>
      </c>
      <c r="G3562" s="231">
        <v>9.7525069000000005E-4</v>
      </c>
      <c r="H3562" s="231">
        <v>6.3534092399999999E-3</v>
      </c>
    </row>
    <row r="3563" spans="1:8">
      <c r="A3563" s="227" t="s">
        <v>153</v>
      </c>
      <c r="B3563" s="227" t="s">
        <v>62</v>
      </c>
      <c r="C3563" s="227" t="s">
        <v>106</v>
      </c>
      <c r="D3563" s="229">
        <v>215</v>
      </c>
      <c r="E3563" s="231">
        <v>6.9862185300000003E-3</v>
      </c>
      <c r="F3563" s="231">
        <v>9.7254497999999998E-4</v>
      </c>
      <c r="G3563" s="231">
        <v>1.0788649799999999E-3</v>
      </c>
      <c r="H3563" s="231">
        <v>4.9348081200000001E-3</v>
      </c>
    </row>
    <row r="3564" spans="1:8">
      <c r="A3564" s="227" t="s">
        <v>153</v>
      </c>
      <c r="B3564" s="227" t="s">
        <v>57</v>
      </c>
      <c r="C3564" s="227" t="s">
        <v>107</v>
      </c>
      <c r="D3564" s="229">
        <v>2898</v>
      </c>
      <c r="E3564" s="231">
        <v>6.7214136399999999E-3</v>
      </c>
      <c r="F3564" s="231">
        <v>1.08712402E-3</v>
      </c>
      <c r="G3564" s="231">
        <v>9.9430777999999997E-4</v>
      </c>
      <c r="H3564" s="231">
        <v>4.6399813599999999E-3</v>
      </c>
    </row>
    <row r="3565" spans="1:8">
      <c r="A3565" s="227" t="s">
        <v>153</v>
      </c>
      <c r="B3565" s="227" t="s">
        <v>59</v>
      </c>
      <c r="C3565" s="227" t="s">
        <v>107</v>
      </c>
      <c r="D3565" s="229">
        <v>1040</v>
      </c>
      <c r="E3565" s="231">
        <v>6.0466076699999998E-3</v>
      </c>
      <c r="F3565" s="231">
        <v>1.0092590199999999E-3</v>
      </c>
      <c r="G3565" s="231">
        <v>7.6428927999999999E-4</v>
      </c>
      <c r="H3565" s="231">
        <v>4.2730588799999997E-3</v>
      </c>
    </row>
    <row r="3566" spans="1:8">
      <c r="A3566" s="227" t="s">
        <v>153</v>
      </c>
      <c r="B3566" s="227" t="s">
        <v>60</v>
      </c>
      <c r="C3566" s="227" t="s">
        <v>107</v>
      </c>
      <c r="D3566" s="229">
        <v>606</v>
      </c>
      <c r="E3566" s="231">
        <v>6.2453204800000002E-3</v>
      </c>
      <c r="F3566" s="231">
        <v>1.0365669499999999E-3</v>
      </c>
      <c r="G3566" s="231">
        <v>9.3837833E-4</v>
      </c>
      <c r="H3566" s="231">
        <v>4.2703747200000001E-3</v>
      </c>
    </row>
    <row r="3567" spans="1:8">
      <c r="A3567" s="227" t="s">
        <v>153</v>
      </c>
      <c r="B3567" s="227" t="s">
        <v>61</v>
      </c>
      <c r="C3567" s="227" t="s">
        <v>107</v>
      </c>
      <c r="D3567" s="229">
        <v>325</v>
      </c>
      <c r="E3567" s="231">
        <v>9.0522077499999992E-3</v>
      </c>
      <c r="F3567" s="231">
        <v>1.4310538999999999E-3</v>
      </c>
      <c r="G3567" s="231">
        <v>1.2486820999999999E-3</v>
      </c>
      <c r="H3567" s="231">
        <v>6.3724712500000001E-3</v>
      </c>
    </row>
    <row r="3568" spans="1:8">
      <c r="A3568" s="227" t="s">
        <v>153</v>
      </c>
      <c r="B3568" s="227" t="s">
        <v>62</v>
      </c>
      <c r="C3568" s="227" t="s">
        <v>107</v>
      </c>
      <c r="D3568" s="229">
        <v>927</v>
      </c>
      <c r="E3568" s="231">
        <v>6.9725491100000002E-3</v>
      </c>
      <c r="F3568" s="231">
        <v>1.08695139E-3</v>
      </c>
      <c r="G3568" s="231">
        <v>1.19974556E-3</v>
      </c>
      <c r="H3568" s="231">
        <v>4.6858516800000003E-3</v>
      </c>
    </row>
    <row r="3569" spans="1:8">
      <c r="A3569" s="227" t="s">
        <v>138</v>
      </c>
      <c r="B3569" s="227" t="s">
        <v>108</v>
      </c>
      <c r="C3569" s="227" t="s">
        <v>58</v>
      </c>
      <c r="D3569" s="229">
        <v>5551</v>
      </c>
      <c r="E3569" s="231">
        <v>4.6105366500000002E-3</v>
      </c>
      <c r="F3569" s="231">
        <v>8.5983816000000004E-4</v>
      </c>
      <c r="G3569" s="231">
        <v>1.0212851299999999E-3</v>
      </c>
      <c r="H3569" s="231">
        <v>2.72941288E-3</v>
      </c>
    </row>
    <row r="3570" spans="1:8">
      <c r="A3570" s="227" t="s">
        <v>138</v>
      </c>
      <c r="B3570" s="227" t="s">
        <v>109</v>
      </c>
      <c r="C3570" s="227" t="s">
        <v>58</v>
      </c>
      <c r="D3570" s="229">
        <v>9807</v>
      </c>
      <c r="E3570" s="231">
        <v>5.2212431299999999E-3</v>
      </c>
      <c r="F3570" s="231">
        <v>7.0546949999999997E-4</v>
      </c>
      <c r="G3570" s="231">
        <v>1.1991727399999999E-3</v>
      </c>
      <c r="H3570" s="231">
        <v>3.3166004299999999E-3</v>
      </c>
    </row>
    <row r="3571" spans="1:8">
      <c r="A3571" s="227" t="s">
        <v>138</v>
      </c>
      <c r="B3571" s="227" t="s">
        <v>110</v>
      </c>
      <c r="C3571" s="227" t="s">
        <v>58</v>
      </c>
      <c r="D3571" s="229">
        <v>1809</v>
      </c>
      <c r="E3571" s="231">
        <v>4.8974198100000003E-3</v>
      </c>
      <c r="F3571" s="231">
        <v>8.3113217000000002E-4</v>
      </c>
      <c r="G3571" s="231">
        <v>1.1988793299999999E-3</v>
      </c>
      <c r="H3571" s="231">
        <v>2.8674078299999999E-3</v>
      </c>
    </row>
    <row r="3572" spans="1:8">
      <c r="A3572" s="227" t="s">
        <v>138</v>
      </c>
      <c r="B3572" s="227" t="s">
        <v>108</v>
      </c>
      <c r="C3572" s="227" t="s">
        <v>63</v>
      </c>
      <c r="D3572" s="229">
        <v>129</v>
      </c>
      <c r="E3572" s="231">
        <v>5.0028708599999996E-3</v>
      </c>
      <c r="F3572" s="231">
        <v>9.3839699000000003E-4</v>
      </c>
      <c r="G3572" s="231">
        <v>1.20899701E-3</v>
      </c>
      <c r="H3572" s="231">
        <v>2.8554763499999999E-3</v>
      </c>
    </row>
    <row r="3573" spans="1:8">
      <c r="A3573" s="227" t="s">
        <v>138</v>
      </c>
      <c r="B3573" s="227" t="s">
        <v>109</v>
      </c>
      <c r="C3573" s="227" t="s">
        <v>63</v>
      </c>
      <c r="D3573" s="229">
        <v>132</v>
      </c>
      <c r="E3573" s="231">
        <v>5.4029879700000002E-3</v>
      </c>
      <c r="F3573" s="231">
        <v>8.1000954999999996E-4</v>
      </c>
      <c r="G3573" s="231">
        <v>1.29936495E-3</v>
      </c>
      <c r="H3573" s="231">
        <v>3.29361297E-3</v>
      </c>
    </row>
    <row r="3574" spans="1:8">
      <c r="A3574" s="227" t="s">
        <v>138</v>
      </c>
      <c r="B3574" s="227" t="s">
        <v>110</v>
      </c>
      <c r="C3574" s="227" t="s">
        <v>63</v>
      </c>
      <c r="D3574" s="229">
        <v>42</v>
      </c>
      <c r="E3574" s="231">
        <v>5.2868714500000002E-3</v>
      </c>
      <c r="F3574" s="231">
        <v>1.14307741E-3</v>
      </c>
      <c r="G3574" s="231">
        <v>1.0659168200000001E-3</v>
      </c>
      <c r="H3574" s="231">
        <v>3.0778767399999999E-3</v>
      </c>
    </row>
    <row r="3575" spans="1:8">
      <c r="A3575" s="227" t="s">
        <v>138</v>
      </c>
      <c r="B3575" s="227" t="s">
        <v>108</v>
      </c>
      <c r="C3575" s="227" t="s">
        <v>64</v>
      </c>
      <c r="D3575" s="229">
        <v>60</v>
      </c>
      <c r="E3575" s="231">
        <v>4.6278932899999998E-3</v>
      </c>
      <c r="F3575" s="231">
        <v>7.1624202999999995E-4</v>
      </c>
      <c r="G3575" s="231">
        <v>1.3258099599999999E-3</v>
      </c>
      <c r="H3575" s="231">
        <v>2.58584084E-3</v>
      </c>
    </row>
    <row r="3576" spans="1:8">
      <c r="A3576" s="227" t="s">
        <v>138</v>
      </c>
      <c r="B3576" s="227" t="s">
        <v>109</v>
      </c>
      <c r="C3576" s="227" t="s">
        <v>64</v>
      </c>
      <c r="D3576" s="229">
        <v>121</v>
      </c>
      <c r="E3576" s="231">
        <v>5.3829963900000003E-3</v>
      </c>
      <c r="F3576" s="231">
        <v>5.7516429999999996E-4</v>
      </c>
      <c r="G3576" s="231">
        <v>1.50769031E-3</v>
      </c>
      <c r="H3576" s="231">
        <v>3.3001413199999999E-3</v>
      </c>
    </row>
    <row r="3577" spans="1:8">
      <c r="A3577" s="227" t="s">
        <v>138</v>
      </c>
      <c r="B3577" s="227" t="s">
        <v>110</v>
      </c>
      <c r="C3577" s="227" t="s">
        <v>64</v>
      </c>
      <c r="D3577" s="229">
        <v>31</v>
      </c>
      <c r="E3577" s="231">
        <v>5.1157404499999996E-3</v>
      </c>
      <c r="F3577" s="231">
        <v>6.9929786000000002E-4</v>
      </c>
      <c r="G3577" s="231">
        <v>1.9324967599999999E-3</v>
      </c>
      <c r="H3577" s="231">
        <v>2.4839454000000001E-3</v>
      </c>
    </row>
    <row r="3578" spans="1:8">
      <c r="A3578" s="227" t="s">
        <v>138</v>
      </c>
      <c r="B3578" s="227" t="s">
        <v>108</v>
      </c>
      <c r="C3578" s="227" t="s">
        <v>65</v>
      </c>
      <c r="D3578" s="229">
        <v>69</v>
      </c>
      <c r="E3578" s="231">
        <v>4.9374326800000002E-3</v>
      </c>
      <c r="F3578" s="231">
        <v>8.5077806000000004E-4</v>
      </c>
      <c r="G3578" s="231">
        <v>9.7507354000000003E-4</v>
      </c>
      <c r="H3578" s="231">
        <v>3.1115805400000001E-3</v>
      </c>
    </row>
    <row r="3579" spans="1:8">
      <c r="A3579" s="227" t="s">
        <v>138</v>
      </c>
      <c r="B3579" s="227" t="s">
        <v>109</v>
      </c>
      <c r="C3579" s="227" t="s">
        <v>65</v>
      </c>
      <c r="D3579" s="229">
        <v>119</v>
      </c>
      <c r="E3579" s="231">
        <v>5.1893671599999996E-3</v>
      </c>
      <c r="F3579" s="231">
        <v>6.9298530999999997E-4</v>
      </c>
      <c r="G3579" s="231">
        <v>9.9245230000000011E-4</v>
      </c>
      <c r="H3579" s="231">
        <v>3.5039291200000002E-3</v>
      </c>
    </row>
    <row r="3580" spans="1:8">
      <c r="A3580" s="227" t="s">
        <v>138</v>
      </c>
      <c r="B3580" s="227" t="s">
        <v>110</v>
      </c>
      <c r="C3580" s="227" t="s">
        <v>65</v>
      </c>
      <c r="D3580" s="229">
        <v>13</v>
      </c>
      <c r="E3580" s="231">
        <v>5.9277062900000002E-3</v>
      </c>
      <c r="F3580" s="231">
        <v>7.8347558000000002E-4</v>
      </c>
      <c r="G3580" s="231">
        <v>9.7845415999999992E-4</v>
      </c>
      <c r="H3580" s="231">
        <v>4.1657761699999997E-3</v>
      </c>
    </row>
    <row r="3581" spans="1:8">
      <c r="A3581" s="227" t="s">
        <v>138</v>
      </c>
      <c r="B3581" s="227" t="s">
        <v>108</v>
      </c>
      <c r="C3581" s="227" t="s">
        <v>66</v>
      </c>
      <c r="D3581" s="229">
        <v>44</v>
      </c>
      <c r="E3581" s="231">
        <v>6.3123419599999996E-3</v>
      </c>
      <c r="F3581" s="231">
        <v>1.3567969299999999E-3</v>
      </c>
      <c r="G3581" s="231">
        <v>1.19002499E-3</v>
      </c>
      <c r="H3581" s="231">
        <v>3.7655195099999999E-3</v>
      </c>
    </row>
    <row r="3582" spans="1:8">
      <c r="A3582" s="227" t="s">
        <v>138</v>
      </c>
      <c r="B3582" s="227" t="s">
        <v>109</v>
      </c>
      <c r="C3582" s="227" t="s">
        <v>66</v>
      </c>
      <c r="D3582" s="229">
        <v>136</v>
      </c>
      <c r="E3582" s="231">
        <v>6.6295612899999997E-3</v>
      </c>
      <c r="F3582" s="231">
        <v>1.1230253899999999E-3</v>
      </c>
      <c r="G3582" s="231">
        <v>1.13315267E-3</v>
      </c>
      <c r="H3582" s="231">
        <v>4.3733827899999998E-3</v>
      </c>
    </row>
    <row r="3583" spans="1:8">
      <c r="A3583" s="227" t="s">
        <v>138</v>
      </c>
      <c r="B3583" s="227" t="s">
        <v>110</v>
      </c>
      <c r="C3583" s="227" t="s">
        <v>66</v>
      </c>
      <c r="D3583" s="229">
        <v>18</v>
      </c>
      <c r="E3583" s="231">
        <v>5.7246654600000002E-3</v>
      </c>
      <c r="F3583" s="231">
        <v>1.20177441E-3</v>
      </c>
      <c r="G3583" s="231">
        <v>1.4197528499999999E-3</v>
      </c>
      <c r="H3583" s="231">
        <v>3.1031376099999999E-3</v>
      </c>
    </row>
    <row r="3584" spans="1:8">
      <c r="A3584" s="227" t="s">
        <v>138</v>
      </c>
      <c r="B3584" s="227" t="s">
        <v>108</v>
      </c>
      <c r="C3584" s="227" t="s">
        <v>67</v>
      </c>
      <c r="D3584" s="229">
        <v>25</v>
      </c>
      <c r="E3584" s="231">
        <v>5.1171293500000001E-3</v>
      </c>
      <c r="F3584" s="231">
        <v>6.4259237999999999E-4</v>
      </c>
      <c r="G3584" s="231">
        <v>1.66898121E-3</v>
      </c>
      <c r="H3584" s="231">
        <v>2.8055553E-3</v>
      </c>
    </row>
    <row r="3585" spans="1:8">
      <c r="A3585" s="227" t="s">
        <v>138</v>
      </c>
      <c r="B3585" s="227" t="s">
        <v>109</v>
      </c>
      <c r="C3585" s="227" t="s">
        <v>67</v>
      </c>
      <c r="D3585" s="229">
        <v>116</v>
      </c>
      <c r="E3585" s="231">
        <v>7.3038391399999998E-3</v>
      </c>
      <c r="F3585" s="231">
        <v>5.3989041E-4</v>
      </c>
      <c r="G3585" s="231">
        <v>2.05808963E-3</v>
      </c>
      <c r="H3585" s="231">
        <v>4.7058586100000004E-3</v>
      </c>
    </row>
    <row r="3586" spans="1:8">
      <c r="A3586" s="227" t="s">
        <v>138</v>
      </c>
      <c r="B3586" s="227" t="s">
        <v>110</v>
      </c>
      <c r="C3586" s="227" t="s">
        <v>67</v>
      </c>
      <c r="D3586" s="229">
        <v>13</v>
      </c>
      <c r="E3586" s="231">
        <v>5.5128202899999996E-3</v>
      </c>
      <c r="F3586" s="231">
        <v>4.9768493000000005E-4</v>
      </c>
      <c r="G3586" s="231">
        <v>1.4627847099999999E-3</v>
      </c>
      <c r="H3586" s="231">
        <v>3.55235026E-3</v>
      </c>
    </row>
    <row r="3587" spans="1:8">
      <c r="A3587" s="227" t="s">
        <v>138</v>
      </c>
      <c r="B3587" s="227" t="s">
        <v>108</v>
      </c>
      <c r="C3587" s="227" t="s">
        <v>68</v>
      </c>
      <c r="D3587" s="229">
        <v>47</v>
      </c>
      <c r="E3587" s="231">
        <v>5.3629824199999997E-3</v>
      </c>
      <c r="F3587" s="231">
        <v>1.09239537E-3</v>
      </c>
      <c r="G3587" s="231">
        <v>1.2194639499999999E-3</v>
      </c>
      <c r="H3587" s="231">
        <v>3.0511226699999998E-3</v>
      </c>
    </row>
    <row r="3588" spans="1:8">
      <c r="A3588" s="227" t="s">
        <v>138</v>
      </c>
      <c r="B3588" s="227" t="s">
        <v>109</v>
      </c>
      <c r="C3588" s="227" t="s">
        <v>68</v>
      </c>
      <c r="D3588" s="229">
        <v>163</v>
      </c>
      <c r="E3588" s="231">
        <v>5.8807654900000002E-3</v>
      </c>
      <c r="F3588" s="231">
        <v>8.5648121999999996E-4</v>
      </c>
      <c r="G3588" s="231">
        <v>1.198733E-3</v>
      </c>
      <c r="H3588" s="231">
        <v>3.82555076E-3</v>
      </c>
    </row>
    <row r="3589" spans="1:8">
      <c r="A3589" s="227" t="s">
        <v>138</v>
      </c>
      <c r="B3589" s="227" t="s">
        <v>110</v>
      </c>
      <c r="C3589" s="227" t="s">
        <v>68</v>
      </c>
      <c r="D3589" s="229">
        <v>18</v>
      </c>
      <c r="E3589" s="231">
        <v>6.84606461E-3</v>
      </c>
      <c r="F3589" s="231">
        <v>2.07818896E-3</v>
      </c>
      <c r="G3589" s="231">
        <v>1.40046268E-3</v>
      </c>
      <c r="H3589" s="231">
        <v>3.3674122999999999E-3</v>
      </c>
    </row>
    <row r="3590" spans="1:8">
      <c r="A3590" s="227" t="s">
        <v>138</v>
      </c>
      <c r="B3590" s="227" t="s">
        <v>108</v>
      </c>
      <c r="C3590" s="227" t="s">
        <v>69</v>
      </c>
      <c r="D3590" s="229">
        <v>20</v>
      </c>
      <c r="E3590" s="231">
        <v>4.1041663799999996E-3</v>
      </c>
      <c r="F3590" s="231">
        <v>6.805553E-4</v>
      </c>
      <c r="G3590" s="231">
        <v>8.5127290999999997E-4</v>
      </c>
      <c r="H3590" s="231">
        <v>2.57233777E-3</v>
      </c>
    </row>
    <row r="3591" spans="1:8">
      <c r="A3591" s="227" t="s">
        <v>138</v>
      </c>
      <c r="B3591" s="227" t="s">
        <v>109</v>
      </c>
      <c r="C3591" s="227" t="s">
        <v>69</v>
      </c>
      <c r="D3591" s="229">
        <v>122</v>
      </c>
      <c r="E3591" s="231">
        <v>3.9041626400000001E-3</v>
      </c>
      <c r="F3591" s="231">
        <v>5.0906929000000005E-4</v>
      </c>
      <c r="G3591" s="231">
        <v>7.3182276000000003E-4</v>
      </c>
      <c r="H3591" s="231">
        <v>2.6632701100000001E-3</v>
      </c>
    </row>
    <row r="3592" spans="1:8">
      <c r="A3592" s="227" t="s">
        <v>138</v>
      </c>
      <c r="B3592" s="227" t="s">
        <v>110</v>
      </c>
      <c r="C3592" s="227" t="s">
        <v>69</v>
      </c>
      <c r="D3592" s="229">
        <v>5</v>
      </c>
      <c r="E3592" s="231">
        <v>4.8055552700000002E-3</v>
      </c>
      <c r="F3592" s="231">
        <v>4.4212944000000001E-4</v>
      </c>
      <c r="G3592" s="231">
        <v>1.16666638E-3</v>
      </c>
      <c r="H3592" s="231">
        <v>3.1967591600000002E-3</v>
      </c>
    </row>
    <row r="3593" spans="1:8">
      <c r="A3593" s="227" t="s">
        <v>138</v>
      </c>
      <c r="B3593" s="227" t="s">
        <v>108</v>
      </c>
      <c r="C3593" s="227" t="s">
        <v>70</v>
      </c>
      <c r="D3593" s="229">
        <v>30</v>
      </c>
      <c r="E3593" s="231">
        <v>7.3703701299999997E-3</v>
      </c>
      <c r="F3593" s="231">
        <v>1.30324043E-3</v>
      </c>
      <c r="G3593" s="231">
        <v>2.06095656E-3</v>
      </c>
      <c r="H3593" s="231">
        <v>4.0061726499999997E-3</v>
      </c>
    </row>
    <row r="3594" spans="1:8">
      <c r="A3594" s="227" t="s">
        <v>138</v>
      </c>
      <c r="B3594" s="227" t="s">
        <v>109</v>
      </c>
      <c r="C3594" s="227" t="s">
        <v>70</v>
      </c>
      <c r="D3594" s="229">
        <v>91</v>
      </c>
      <c r="E3594" s="231">
        <v>7.6906540099999999E-3</v>
      </c>
      <c r="F3594" s="231">
        <v>1.14303497E-3</v>
      </c>
      <c r="G3594" s="231">
        <v>1.70736645E-3</v>
      </c>
      <c r="H3594" s="231">
        <v>4.8402521000000002E-3</v>
      </c>
    </row>
    <row r="3595" spans="1:8">
      <c r="A3595" s="227" t="s">
        <v>138</v>
      </c>
      <c r="B3595" s="227" t="s">
        <v>110</v>
      </c>
      <c r="C3595" s="227" t="s">
        <v>70</v>
      </c>
      <c r="D3595" s="229">
        <v>27</v>
      </c>
      <c r="E3595" s="231">
        <v>6.2778633100000003E-3</v>
      </c>
      <c r="F3595" s="231">
        <v>1.2804353300000001E-3</v>
      </c>
      <c r="G3595" s="231">
        <v>2.01860395E-3</v>
      </c>
      <c r="H3595" s="231">
        <v>2.9788235E-3</v>
      </c>
    </row>
    <row r="3596" spans="1:8">
      <c r="A3596" s="227" t="s">
        <v>138</v>
      </c>
      <c r="B3596" s="227" t="s">
        <v>108</v>
      </c>
      <c r="C3596" s="227" t="s">
        <v>71</v>
      </c>
      <c r="D3596" s="229">
        <v>24</v>
      </c>
      <c r="E3596" s="231">
        <v>4.9946949599999997E-3</v>
      </c>
      <c r="F3596" s="231">
        <v>7.5231454000000003E-4</v>
      </c>
      <c r="G3596" s="231">
        <v>1.5504434799999999E-3</v>
      </c>
      <c r="H3596" s="231">
        <v>2.6919364500000002E-3</v>
      </c>
    </row>
    <row r="3597" spans="1:8">
      <c r="A3597" s="227" t="s">
        <v>138</v>
      </c>
      <c r="B3597" s="227" t="s">
        <v>109</v>
      </c>
      <c r="C3597" s="227" t="s">
        <v>71</v>
      </c>
      <c r="D3597" s="229">
        <v>92</v>
      </c>
      <c r="E3597" s="231">
        <v>5.6760767000000002E-3</v>
      </c>
      <c r="F3597" s="231">
        <v>7.9408191000000003E-4</v>
      </c>
      <c r="G3597" s="231">
        <v>1.3921595699999999E-3</v>
      </c>
      <c r="H3597" s="231">
        <v>3.4898347399999999E-3</v>
      </c>
    </row>
    <row r="3598" spans="1:8">
      <c r="A3598" s="227" t="s">
        <v>138</v>
      </c>
      <c r="B3598" s="227" t="s">
        <v>110</v>
      </c>
      <c r="C3598" s="227" t="s">
        <v>71</v>
      </c>
      <c r="D3598" s="229">
        <v>12</v>
      </c>
      <c r="E3598" s="231">
        <v>5.1128469800000003E-3</v>
      </c>
      <c r="F3598" s="231">
        <v>6.8962169000000002E-4</v>
      </c>
      <c r="G3598" s="231">
        <v>1.48533917E-3</v>
      </c>
      <c r="H3598" s="231">
        <v>2.93788552E-3</v>
      </c>
    </row>
    <row r="3599" spans="1:8">
      <c r="A3599" s="227" t="s">
        <v>138</v>
      </c>
      <c r="B3599" s="227" t="s">
        <v>108</v>
      </c>
      <c r="C3599" s="227" t="s">
        <v>72</v>
      </c>
      <c r="D3599" s="229">
        <v>42</v>
      </c>
      <c r="E3599" s="231">
        <v>5.46075812E-3</v>
      </c>
      <c r="F3599" s="231">
        <v>4.2631152E-4</v>
      </c>
      <c r="G3599" s="231">
        <v>1.0491068699999999E-3</v>
      </c>
      <c r="H3599" s="231">
        <v>3.9853392899999998E-3</v>
      </c>
    </row>
    <row r="3600" spans="1:8">
      <c r="A3600" s="227" t="s">
        <v>138</v>
      </c>
      <c r="B3600" s="227" t="s">
        <v>109</v>
      </c>
      <c r="C3600" s="227" t="s">
        <v>72</v>
      </c>
      <c r="D3600" s="229">
        <v>197</v>
      </c>
      <c r="E3600" s="231">
        <v>5.5076139700000002E-3</v>
      </c>
      <c r="F3600" s="231">
        <v>2.8899908999999998E-4</v>
      </c>
      <c r="G3600" s="231">
        <v>1.3141565600000001E-3</v>
      </c>
      <c r="H3600" s="231">
        <v>3.9044578299999998E-3</v>
      </c>
    </row>
    <row r="3601" spans="1:8">
      <c r="A3601" s="227" t="s">
        <v>138</v>
      </c>
      <c r="B3601" s="227" t="s">
        <v>110</v>
      </c>
      <c r="C3601" s="227" t="s">
        <v>72</v>
      </c>
      <c r="D3601" s="229">
        <v>24</v>
      </c>
      <c r="E3601" s="231">
        <v>5.5473570200000001E-3</v>
      </c>
      <c r="F3601" s="231">
        <v>4.8707539999999998E-4</v>
      </c>
      <c r="G3601" s="231">
        <v>1.4573686000000001E-3</v>
      </c>
      <c r="H3601" s="231">
        <v>3.6029126299999999E-3</v>
      </c>
    </row>
    <row r="3602" spans="1:8">
      <c r="A3602" s="227" t="s">
        <v>138</v>
      </c>
      <c r="B3602" s="227" t="s">
        <v>108</v>
      </c>
      <c r="C3602" s="227" t="s">
        <v>73</v>
      </c>
      <c r="D3602" s="229">
        <v>155</v>
      </c>
      <c r="E3602" s="231">
        <v>5.2313318899999996E-3</v>
      </c>
      <c r="F3602" s="231">
        <v>1.09430979E-3</v>
      </c>
      <c r="G3602" s="231">
        <v>1.6912333199999999E-3</v>
      </c>
      <c r="H3602" s="231">
        <v>2.4457882700000002E-3</v>
      </c>
    </row>
    <row r="3603" spans="1:8">
      <c r="A3603" s="227" t="s">
        <v>138</v>
      </c>
      <c r="B3603" s="227" t="s">
        <v>109</v>
      </c>
      <c r="C3603" s="227" t="s">
        <v>73</v>
      </c>
      <c r="D3603" s="229">
        <v>319</v>
      </c>
      <c r="E3603" s="231">
        <v>6.5791170800000003E-3</v>
      </c>
      <c r="F3603" s="231">
        <v>9.7196800999999999E-4</v>
      </c>
      <c r="G3603" s="231">
        <v>1.9648711800000001E-3</v>
      </c>
      <c r="H3603" s="231">
        <v>3.6422774099999999E-3</v>
      </c>
    </row>
    <row r="3604" spans="1:8">
      <c r="A3604" s="227" t="s">
        <v>138</v>
      </c>
      <c r="B3604" s="227" t="s">
        <v>110</v>
      </c>
      <c r="C3604" s="227" t="s">
        <v>73</v>
      </c>
      <c r="D3604" s="229">
        <v>82</v>
      </c>
      <c r="E3604" s="231">
        <v>5.6082032299999999E-3</v>
      </c>
      <c r="F3604" s="231">
        <v>9.5274366999999996E-4</v>
      </c>
      <c r="G3604" s="231">
        <v>1.7585532799999999E-3</v>
      </c>
      <c r="H3604" s="231">
        <v>2.8969057799999999E-3</v>
      </c>
    </row>
    <row r="3605" spans="1:8">
      <c r="A3605" s="227" t="s">
        <v>138</v>
      </c>
      <c r="B3605" s="227" t="s">
        <v>108</v>
      </c>
      <c r="C3605" s="227" t="s">
        <v>74</v>
      </c>
      <c r="D3605" s="229">
        <v>107</v>
      </c>
      <c r="E3605" s="231">
        <v>4.8754973399999998E-3</v>
      </c>
      <c r="F3605" s="231">
        <v>6.8222111999999995E-4</v>
      </c>
      <c r="G3605" s="231">
        <v>1.3709326E-3</v>
      </c>
      <c r="H3605" s="231">
        <v>2.8223431300000001E-3</v>
      </c>
    </row>
    <row r="3606" spans="1:8">
      <c r="A3606" s="227" t="s">
        <v>138</v>
      </c>
      <c r="B3606" s="227" t="s">
        <v>109</v>
      </c>
      <c r="C3606" s="227" t="s">
        <v>74</v>
      </c>
      <c r="D3606" s="229">
        <v>245</v>
      </c>
      <c r="E3606" s="231">
        <v>6.1738942999999998E-3</v>
      </c>
      <c r="F3606" s="231">
        <v>6.2348803000000005E-4</v>
      </c>
      <c r="G3606" s="231">
        <v>1.80276809E-3</v>
      </c>
      <c r="H3606" s="231">
        <v>3.74763771E-3</v>
      </c>
    </row>
    <row r="3607" spans="1:8">
      <c r="A3607" s="227" t="s">
        <v>138</v>
      </c>
      <c r="B3607" s="227" t="s">
        <v>110</v>
      </c>
      <c r="C3607" s="227" t="s">
        <v>74</v>
      </c>
      <c r="D3607" s="229">
        <v>52</v>
      </c>
      <c r="E3607" s="231">
        <v>5.3107190899999998E-3</v>
      </c>
      <c r="F3607" s="231">
        <v>7.4029532999999995E-4</v>
      </c>
      <c r="G3607" s="231">
        <v>1.7516913900000001E-3</v>
      </c>
      <c r="H3607" s="231">
        <v>2.8187319299999999E-3</v>
      </c>
    </row>
    <row r="3608" spans="1:8">
      <c r="A3608" s="227" t="s">
        <v>138</v>
      </c>
      <c r="B3608" s="227" t="s">
        <v>108</v>
      </c>
      <c r="C3608" s="227" t="s">
        <v>75</v>
      </c>
      <c r="D3608" s="229">
        <v>16</v>
      </c>
      <c r="E3608" s="231">
        <v>5.2112266400000003E-3</v>
      </c>
      <c r="F3608" s="231">
        <v>7.0674175000000003E-4</v>
      </c>
      <c r="G3608" s="231">
        <v>1.23336206E-3</v>
      </c>
      <c r="H3608" s="231">
        <v>3.27112243E-3</v>
      </c>
    </row>
    <row r="3609" spans="1:8">
      <c r="A3609" s="227" t="s">
        <v>138</v>
      </c>
      <c r="B3609" s="227" t="s">
        <v>109</v>
      </c>
      <c r="C3609" s="227" t="s">
        <v>75</v>
      </c>
      <c r="D3609" s="229">
        <v>128</v>
      </c>
      <c r="E3609" s="231">
        <v>5.4728187700000003E-3</v>
      </c>
      <c r="F3609" s="231">
        <v>5.1748745999999997E-4</v>
      </c>
      <c r="G3609" s="231">
        <v>1.2548825899999999E-3</v>
      </c>
      <c r="H3609" s="231">
        <v>3.7004482400000002E-3</v>
      </c>
    </row>
    <row r="3610" spans="1:8">
      <c r="A3610" s="227" t="s">
        <v>138</v>
      </c>
      <c r="B3610" s="227" t="s">
        <v>110</v>
      </c>
      <c r="C3610" s="227" t="s">
        <v>75</v>
      </c>
      <c r="D3610" s="229">
        <v>6</v>
      </c>
      <c r="E3610" s="231">
        <v>4.91705219E-3</v>
      </c>
      <c r="F3610" s="231">
        <v>4.3981457999999997E-4</v>
      </c>
      <c r="G3610" s="231">
        <v>1.1207558900000001E-3</v>
      </c>
      <c r="H3610" s="231">
        <v>3.35648113E-3</v>
      </c>
    </row>
    <row r="3611" spans="1:8">
      <c r="A3611" s="227" t="s">
        <v>138</v>
      </c>
      <c r="B3611" s="227" t="s">
        <v>108</v>
      </c>
      <c r="C3611" s="227" t="s">
        <v>76</v>
      </c>
      <c r="D3611" s="229">
        <v>97</v>
      </c>
      <c r="E3611" s="231">
        <v>3.9461624500000004E-3</v>
      </c>
      <c r="F3611" s="231">
        <v>3.0235749E-4</v>
      </c>
      <c r="G3611" s="231">
        <v>9.9656336000000009E-4</v>
      </c>
      <c r="H3611" s="231">
        <v>2.6472410799999999E-3</v>
      </c>
    </row>
    <row r="3612" spans="1:8">
      <c r="A3612" s="227" t="s">
        <v>138</v>
      </c>
      <c r="B3612" s="227" t="s">
        <v>109</v>
      </c>
      <c r="C3612" s="227" t="s">
        <v>76</v>
      </c>
      <c r="D3612" s="229">
        <v>113</v>
      </c>
      <c r="E3612" s="231">
        <v>5.0448620900000003E-3</v>
      </c>
      <c r="F3612" s="231">
        <v>2.9877480999999998E-4</v>
      </c>
      <c r="G3612" s="231">
        <v>1.45147057E-3</v>
      </c>
      <c r="H3612" s="231">
        <v>3.29461628E-3</v>
      </c>
    </row>
    <row r="3613" spans="1:8">
      <c r="A3613" s="227" t="s">
        <v>138</v>
      </c>
      <c r="B3613" s="227" t="s">
        <v>110</v>
      </c>
      <c r="C3613" s="227" t="s">
        <v>76</v>
      </c>
      <c r="D3613" s="229">
        <v>39</v>
      </c>
      <c r="E3613" s="231">
        <v>4.5210111600000004E-3</v>
      </c>
      <c r="F3613" s="231">
        <v>3.3060277E-4</v>
      </c>
      <c r="G3613" s="231">
        <v>1.2532642399999999E-3</v>
      </c>
      <c r="H3613" s="231">
        <v>2.9371436199999998E-3</v>
      </c>
    </row>
    <row r="3614" spans="1:8">
      <c r="A3614" s="227" t="s">
        <v>138</v>
      </c>
      <c r="B3614" s="227" t="s">
        <v>108</v>
      </c>
      <c r="C3614" s="227" t="s">
        <v>77</v>
      </c>
      <c r="D3614" s="229">
        <v>115</v>
      </c>
      <c r="E3614" s="231">
        <v>5.2769723799999998E-3</v>
      </c>
      <c r="F3614" s="231">
        <v>6.8790232000000002E-4</v>
      </c>
      <c r="G3614" s="231">
        <v>1.6726044199999999E-3</v>
      </c>
      <c r="H3614" s="231">
        <v>2.9164651000000001E-3</v>
      </c>
    </row>
    <row r="3615" spans="1:8">
      <c r="A3615" s="227" t="s">
        <v>138</v>
      </c>
      <c r="B3615" s="227" t="s">
        <v>109</v>
      </c>
      <c r="C3615" s="227" t="s">
        <v>77</v>
      </c>
      <c r="D3615" s="229">
        <v>285</v>
      </c>
      <c r="E3615" s="231">
        <v>5.8825533799999998E-3</v>
      </c>
      <c r="F3615" s="231">
        <v>6.1228859000000003E-4</v>
      </c>
      <c r="G3615" s="231">
        <v>1.9335199099999999E-3</v>
      </c>
      <c r="H3615" s="231">
        <v>3.3367443900000002E-3</v>
      </c>
    </row>
    <row r="3616" spans="1:8">
      <c r="A3616" s="227" t="s">
        <v>138</v>
      </c>
      <c r="B3616" s="227" t="s">
        <v>110</v>
      </c>
      <c r="C3616" s="227" t="s">
        <v>77</v>
      </c>
      <c r="D3616" s="229">
        <v>71</v>
      </c>
      <c r="E3616" s="231">
        <v>5.1119911400000001E-3</v>
      </c>
      <c r="F3616" s="231">
        <v>7.1335397000000004E-4</v>
      </c>
      <c r="G3616" s="231">
        <v>1.58320269E-3</v>
      </c>
      <c r="H3616" s="231">
        <v>2.8154340400000002E-3</v>
      </c>
    </row>
    <row r="3617" spans="1:8">
      <c r="A3617" s="227" t="s">
        <v>138</v>
      </c>
      <c r="B3617" s="227" t="s">
        <v>108</v>
      </c>
      <c r="C3617" s="227" t="s">
        <v>78</v>
      </c>
      <c r="D3617" s="229">
        <v>24</v>
      </c>
      <c r="E3617" s="231">
        <v>5.9664349400000002E-3</v>
      </c>
      <c r="F3617" s="231">
        <v>8.0246891000000002E-4</v>
      </c>
      <c r="G3617" s="231">
        <v>1.4496524800000001E-3</v>
      </c>
      <c r="H3617" s="231">
        <v>3.7143130400000002E-3</v>
      </c>
    </row>
    <row r="3618" spans="1:8">
      <c r="A3618" s="227" t="s">
        <v>138</v>
      </c>
      <c r="B3618" s="227" t="s">
        <v>109</v>
      </c>
      <c r="C3618" s="227" t="s">
        <v>78</v>
      </c>
      <c r="D3618" s="229">
        <v>91</v>
      </c>
      <c r="E3618" s="231">
        <v>6.1193780599999997E-3</v>
      </c>
      <c r="F3618" s="231">
        <v>6.7320387999999999E-4</v>
      </c>
      <c r="G3618" s="231">
        <v>1.66666644E-3</v>
      </c>
      <c r="H3618" s="231">
        <v>3.7795072899999998E-3</v>
      </c>
    </row>
    <row r="3619" spans="1:8">
      <c r="A3619" s="227" t="s">
        <v>138</v>
      </c>
      <c r="B3619" s="227" t="s">
        <v>110</v>
      </c>
      <c r="C3619" s="227" t="s">
        <v>78</v>
      </c>
      <c r="D3619" s="229">
        <v>22</v>
      </c>
      <c r="E3619" s="231">
        <v>4.6264728099999998E-3</v>
      </c>
      <c r="F3619" s="231">
        <v>7.2022280999999998E-4</v>
      </c>
      <c r="G3619" s="231">
        <v>1.5204122100000001E-3</v>
      </c>
      <c r="H3619" s="231">
        <v>2.3858372699999998E-3</v>
      </c>
    </row>
    <row r="3620" spans="1:8">
      <c r="A3620" s="227" t="s">
        <v>138</v>
      </c>
      <c r="B3620" s="227" t="s">
        <v>108</v>
      </c>
      <c r="C3620" s="227" t="s">
        <v>79</v>
      </c>
      <c r="D3620" s="229">
        <v>1948</v>
      </c>
      <c r="E3620" s="231">
        <v>4.3854271200000003E-3</v>
      </c>
      <c r="F3620" s="231">
        <v>9.1300883999999999E-4</v>
      </c>
      <c r="G3620" s="231">
        <v>8.5550089000000005E-4</v>
      </c>
      <c r="H3620" s="231">
        <v>2.6169169200000002E-3</v>
      </c>
    </row>
    <row r="3621" spans="1:8">
      <c r="A3621" s="227" t="s">
        <v>138</v>
      </c>
      <c r="B3621" s="227" t="s">
        <v>109</v>
      </c>
      <c r="C3621" s="227" t="s">
        <v>79</v>
      </c>
      <c r="D3621" s="229">
        <v>1167</v>
      </c>
      <c r="E3621" s="231">
        <v>4.5015707500000003E-3</v>
      </c>
      <c r="F3621" s="231">
        <v>7.5231457999999998E-4</v>
      </c>
      <c r="G3621" s="231">
        <v>8.7625734000000002E-4</v>
      </c>
      <c r="H3621" s="231">
        <v>2.8729983399999998E-3</v>
      </c>
    </row>
    <row r="3622" spans="1:8">
      <c r="A3622" s="227" t="s">
        <v>138</v>
      </c>
      <c r="B3622" s="227" t="s">
        <v>110</v>
      </c>
      <c r="C3622" s="227" t="s">
        <v>79</v>
      </c>
      <c r="D3622" s="229">
        <v>245</v>
      </c>
      <c r="E3622" s="231">
        <v>4.2077189699999996E-3</v>
      </c>
      <c r="F3622" s="231">
        <v>8.6744119000000005E-4</v>
      </c>
      <c r="G3622" s="231">
        <v>8.1623179000000004E-4</v>
      </c>
      <c r="H3622" s="231">
        <v>2.5240454800000002E-3</v>
      </c>
    </row>
    <row r="3623" spans="1:8">
      <c r="A3623" s="227" t="s">
        <v>138</v>
      </c>
      <c r="B3623" s="227" t="s">
        <v>108</v>
      </c>
      <c r="C3623" s="227" t="s">
        <v>80</v>
      </c>
      <c r="D3623" s="229">
        <v>329</v>
      </c>
      <c r="E3623" s="231">
        <v>4.4017010499999999E-3</v>
      </c>
      <c r="F3623" s="231">
        <v>1.10956296E-3</v>
      </c>
      <c r="G3623" s="231">
        <v>7.9175084999999999E-4</v>
      </c>
      <c r="H3623" s="231">
        <v>2.50038673E-3</v>
      </c>
    </row>
    <row r="3624" spans="1:8">
      <c r="A3624" s="227" t="s">
        <v>138</v>
      </c>
      <c r="B3624" s="227" t="s">
        <v>109</v>
      </c>
      <c r="C3624" s="227" t="s">
        <v>80</v>
      </c>
      <c r="D3624" s="229">
        <v>788</v>
      </c>
      <c r="E3624" s="231">
        <v>4.6389562099999997E-3</v>
      </c>
      <c r="F3624" s="231">
        <v>9.5511056000000005E-4</v>
      </c>
      <c r="G3624" s="231">
        <v>8.1892425000000004E-4</v>
      </c>
      <c r="H3624" s="231">
        <v>2.8649209200000002E-3</v>
      </c>
    </row>
    <row r="3625" spans="1:8">
      <c r="A3625" s="227" t="s">
        <v>138</v>
      </c>
      <c r="B3625" s="227" t="s">
        <v>110</v>
      </c>
      <c r="C3625" s="227" t="s">
        <v>80</v>
      </c>
      <c r="D3625" s="229">
        <v>154</v>
      </c>
      <c r="E3625" s="231">
        <v>4.6415040899999999E-3</v>
      </c>
      <c r="F3625" s="231">
        <v>1.0185182799999999E-3</v>
      </c>
      <c r="G3625" s="231">
        <v>7.6689491E-4</v>
      </c>
      <c r="H3625" s="231">
        <v>2.8560904299999999E-3</v>
      </c>
    </row>
    <row r="3626" spans="1:8">
      <c r="A3626" s="227" t="s">
        <v>138</v>
      </c>
      <c r="B3626" s="227" t="s">
        <v>108</v>
      </c>
      <c r="C3626" s="227" t="s">
        <v>119</v>
      </c>
      <c r="D3626" s="229">
        <v>172</v>
      </c>
      <c r="E3626" s="231">
        <v>4.5540614499999998E-3</v>
      </c>
      <c r="F3626" s="231">
        <v>6.9632834000000002E-4</v>
      </c>
      <c r="G3626" s="231">
        <v>1.09213476E-3</v>
      </c>
      <c r="H3626" s="231">
        <v>2.7655978499999999E-3</v>
      </c>
    </row>
    <row r="3627" spans="1:8">
      <c r="A3627" s="227" t="s">
        <v>138</v>
      </c>
      <c r="B3627" s="227" t="s">
        <v>109</v>
      </c>
      <c r="C3627" s="227" t="s">
        <v>119</v>
      </c>
      <c r="D3627" s="229">
        <v>273</v>
      </c>
      <c r="E3627" s="231">
        <v>5.6068118999999996E-3</v>
      </c>
      <c r="F3627" s="231">
        <v>5.8311262999999997E-4</v>
      </c>
      <c r="G3627" s="231">
        <v>1.3070222199999999E-3</v>
      </c>
      <c r="H3627" s="231">
        <v>3.7166766000000001E-3</v>
      </c>
    </row>
    <row r="3628" spans="1:8">
      <c r="A3628" s="227" t="s">
        <v>138</v>
      </c>
      <c r="B3628" s="227" t="s">
        <v>110</v>
      </c>
      <c r="C3628" s="227" t="s">
        <v>119</v>
      </c>
      <c r="D3628" s="229">
        <v>67</v>
      </c>
      <c r="E3628" s="231">
        <v>5.1675646800000002E-3</v>
      </c>
      <c r="F3628" s="231">
        <v>6.9582621E-4</v>
      </c>
      <c r="G3628" s="231">
        <v>1.28005781E-3</v>
      </c>
      <c r="H3628" s="231">
        <v>3.1916802200000001E-3</v>
      </c>
    </row>
    <row r="3629" spans="1:8">
      <c r="A3629" s="227" t="s">
        <v>138</v>
      </c>
      <c r="B3629" s="227" t="s">
        <v>108</v>
      </c>
      <c r="C3629" s="227" t="s">
        <v>82</v>
      </c>
      <c r="D3629" s="229">
        <v>54</v>
      </c>
      <c r="E3629" s="231">
        <v>4.8570385199999998E-3</v>
      </c>
      <c r="F3629" s="231">
        <v>6.2821481999999996E-4</v>
      </c>
      <c r="G3629" s="231">
        <v>1.6100820600000001E-3</v>
      </c>
      <c r="H3629" s="231">
        <v>2.6187411900000001E-3</v>
      </c>
    </row>
    <row r="3630" spans="1:8">
      <c r="A3630" s="227" t="s">
        <v>138</v>
      </c>
      <c r="B3630" s="227" t="s">
        <v>109</v>
      </c>
      <c r="C3630" s="227" t="s">
        <v>82</v>
      </c>
      <c r="D3630" s="229">
        <v>105</v>
      </c>
      <c r="E3630" s="231">
        <v>6.2541884599999998E-3</v>
      </c>
      <c r="F3630" s="231">
        <v>5.5720873000000002E-4</v>
      </c>
      <c r="G3630" s="231">
        <v>2.0277775500000001E-3</v>
      </c>
      <c r="H3630" s="231">
        <v>3.6692017100000002E-3</v>
      </c>
    </row>
    <row r="3631" spans="1:8">
      <c r="A3631" s="227" t="s">
        <v>138</v>
      </c>
      <c r="B3631" s="227" t="s">
        <v>110</v>
      </c>
      <c r="C3631" s="227" t="s">
        <v>82</v>
      </c>
      <c r="D3631" s="229">
        <v>18</v>
      </c>
      <c r="E3631" s="231">
        <v>6.0352364100000003E-3</v>
      </c>
      <c r="F3631" s="231">
        <v>1.434542E-3</v>
      </c>
      <c r="G3631" s="231">
        <v>1.7457559300000001E-3</v>
      </c>
      <c r="H3631" s="231">
        <v>2.8549380700000002E-3</v>
      </c>
    </row>
    <row r="3632" spans="1:8">
      <c r="A3632" s="227" t="s">
        <v>138</v>
      </c>
      <c r="B3632" s="227" t="s">
        <v>108</v>
      </c>
      <c r="C3632" s="227" t="s">
        <v>83</v>
      </c>
      <c r="D3632" s="229">
        <v>76</v>
      </c>
      <c r="E3632" s="231">
        <v>4.8186218600000004E-3</v>
      </c>
      <c r="F3632" s="231">
        <v>7.3799922999999998E-4</v>
      </c>
      <c r="G3632" s="231">
        <v>1.40685893E-3</v>
      </c>
      <c r="H3632" s="231">
        <v>2.6737631900000001E-3</v>
      </c>
    </row>
    <row r="3633" spans="1:8">
      <c r="A3633" s="227" t="s">
        <v>138</v>
      </c>
      <c r="B3633" s="227" t="s">
        <v>109</v>
      </c>
      <c r="C3633" s="227" t="s">
        <v>83</v>
      </c>
      <c r="D3633" s="229">
        <v>175</v>
      </c>
      <c r="E3633" s="231">
        <v>5.1243383700000002E-3</v>
      </c>
      <c r="F3633" s="231">
        <v>6.4570079999999998E-4</v>
      </c>
      <c r="G3633" s="231">
        <v>1.2959653700000001E-3</v>
      </c>
      <c r="H3633" s="231">
        <v>3.1826717199999999E-3</v>
      </c>
    </row>
    <row r="3634" spans="1:8">
      <c r="A3634" s="227" t="s">
        <v>138</v>
      </c>
      <c r="B3634" s="227" t="s">
        <v>110</v>
      </c>
      <c r="C3634" s="227" t="s">
        <v>83</v>
      </c>
      <c r="D3634" s="229">
        <v>46</v>
      </c>
      <c r="E3634" s="231">
        <v>5.2470811200000002E-3</v>
      </c>
      <c r="F3634" s="231">
        <v>7.3143096999999995E-4</v>
      </c>
      <c r="G3634" s="231">
        <v>1.4424816900000001E-3</v>
      </c>
      <c r="H3634" s="231">
        <v>3.07316806E-3</v>
      </c>
    </row>
    <row r="3635" spans="1:8">
      <c r="A3635" s="227" t="s">
        <v>138</v>
      </c>
      <c r="B3635" s="227" t="s">
        <v>108</v>
      </c>
      <c r="C3635" s="227" t="s">
        <v>84</v>
      </c>
      <c r="D3635" s="229">
        <v>87</v>
      </c>
      <c r="E3635" s="231">
        <v>4.4367281500000003E-3</v>
      </c>
      <c r="F3635" s="231">
        <v>9.7967191999999989E-4</v>
      </c>
      <c r="G3635" s="231">
        <v>1.0497815799999999E-3</v>
      </c>
      <c r="H3635" s="231">
        <v>2.4072740900000001E-3</v>
      </c>
    </row>
    <row r="3636" spans="1:8">
      <c r="A3636" s="227" t="s">
        <v>138</v>
      </c>
      <c r="B3636" s="227" t="s">
        <v>109</v>
      </c>
      <c r="C3636" s="227" t="s">
        <v>84</v>
      </c>
      <c r="D3636" s="229">
        <v>207</v>
      </c>
      <c r="E3636" s="231">
        <v>4.9934019600000002E-3</v>
      </c>
      <c r="F3636" s="231">
        <v>7.5639627000000001E-4</v>
      </c>
      <c r="G3636" s="231">
        <v>1.1874326599999999E-3</v>
      </c>
      <c r="H3636" s="231">
        <v>3.0495726000000002E-3</v>
      </c>
    </row>
    <row r="3637" spans="1:8">
      <c r="A3637" s="227" t="s">
        <v>138</v>
      </c>
      <c r="B3637" s="227" t="s">
        <v>110</v>
      </c>
      <c r="C3637" s="227" t="s">
        <v>84</v>
      </c>
      <c r="D3637" s="229">
        <v>41</v>
      </c>
      <c r="E3637" s="231">
        <v>4.7081072700000002E-3</v>
      </c>
      <c r="F3637" s="231">
        <v>8.4462491000000003E-4</v>
      </c>
      <c r="G3637" s="231">
        <v>1.4224816800000001E-3</v>
      </c>
      <c r="H3637" s="231">
        <v>2.4410001900000001E-3</v>
      </c>
    </row>
    <row r="3638" spans="1:8">
      <c r="A3638" s="227" t="s">
        <v>138</v>
      </c>
      <c r="B3638" s="227" t="s">
        <v>108</v>
      </c>
      <c r="C3638" s="227" t="s">
        <v>87</v>
      </c>
      <c r="D3638" s="229">
        <v>122</v>
      </c>
      <c r="E3638" s="231">
        <v>4.1677100099999998E-3</v>
      </c>
      <c r="F3638" s="231">
        <v>2.4447833E-4</v>
      </c>
      <c r="G3638" s="231">
        <v>1.00201099E-3</v>
      </c>
      <c r="H3638" s="231">
        <v>2.9212201800000001E-3</v>
      </c>
    </row>
    <row r="3639" spans="1:8">
      <c r="A3639" s="227" t="s">
        <v>138</v>
      </c>
      <c r="B3639" s="227" t="s">
        <v>109</v>
      </c>
      <c r="C3639" s="227" t="s">
        <v>87</v>
      </c>
      <c r="D3639" s="229">
        <v>231</v>
      </c>
      <c r="E3639" s="231">
        <v>5.0675402600000004E-3</v>
      </c>
      <c r="F3639" s="231">
        <v>2.1499696E-4</v>
      </c>
      <c r="G3639" s="231">
        <v>1.26513123E-3</v>
      </c>
      <c r="H3639" s="231">
        <v>3.5874115799999998E-3</v>
      </c>
    </row>
    <row r="3640" spans="1:8">
      <c r="A3640" s="227" t="s">
        <v>138</v>
      </c>
      <c r="B3640" s="227" t="s">
        <v>110</v>
      </c>
      <c r="C3640" s="227" t="s">
        <v>87</v>
      </c>
      <c r="D3640" s="229">
        <v>37</v>
      </c>
      <c r="E3640" s="231">
        <v>4.3193190999999999E-3</v>
      </c>
      <c r="F3640" s="231">
        <v>2.8622351000000002E-4</v>
      </c>
      <c r="G3640" s="231">
        <v>9.6846819999999996E-4</v>
      </c>
      <c r="H3640" s="231">
        <v>3.0646268500000001E-3</v>
      </c>
    </row>
    <row r="3641" spans="1:8">
      <c r="A3641" s="227" t="s">
        <v>138</v>
      </c>
      <c r="B3641" s="227" t="s">
        <v>108</v>
      </c>
      <c r="C3641" s="227" t="s">
        <v>88</v>
      </c>
      <c r="D3641" s="229">
        <v>108</v>
      </c>
      <c r="E3641" s="231">
        <v>4.4277261100000003E-3</v>
      </c>
      <c r="F3641" s="231">
        <v>9.6204106000000005E-4</v>
      </c>
      <c r="G3641" s="231">
        <v>7.4942105999999998E-4</v>
      </c>
      <c r="H3641" s="231">
        <v>2.7162634599999999E-3</v>
      </c>
    </row>
    <row r="3642" spans="1:8">
      <c r="A3642" s="227" t="s">
        <v>138</v>
      </c>
      <c r="B3642" s="227" t="s">
        <v>109</v>
      </c>
      <c r="C3642" s="227" t="s">
        <v>88</v>
      </c>
      <c r="D3642" s="229">
        <v>461</v>
      </c>
      <c r="E3642" s="231">
        <v>4.5292537799999999E-3</v>
      </c>
      <c r="F3642" s="231">
        <v>8.4186928000000005E-4</v>
      </c>
      <c r="G3642" s="231">
        <v>8.2477180000000002E-4</v>
      </c>
      <c r="H3642" s="231">
        <v>2.86261224E-3</v>
      </c>
    </row>
    <row r="3643" spans="1:8">
      <c r="A3643" s="227" t="s">
        <v>138</v>
      </c>
      <c r="B3643" s="227" t="s">
        <v>110</v>
      </c>
      <c r="C3643" s="227" t="s">
        <v>88</v>
      </c>
      <c r="D3643" s="229">
        <v>82</v>
      </c>
      <c r="E3643" s="231">
        <v>4.3240455999999997E-3</v>
      </c>
      <c r="F3643" s="231">
        <v>9.3185388999999998E-4</v>
      </c>
      <c r="G3643" s="231">
        <v>7.8774254999999999E-4</v>
      </c>
      <c r="H3643" s="231">
        <v>2.6044486999999999E-3</v>
      </c>
    </row>
    <row r="3644" spans="1:8">
      <c r="A3644" s="227" t="s">
        <v>138</v>
      </c>
      <c r="B3644" s="227" t="s">
        <v>108</v>
      </c>
      <c r="C3644" s="227" t="s">
        <v>89</v>
      </c>
      <c r="D3644" s="229">
        <v>51</v>
      </c>
      <c r="E3644" s="231">
        <v>5.0465230299999997E-3</v>
      </c>
      <c r="F3644" s="231">
        <v>9.0209670000000004E-4</v>
      </c>
      <c r="G3644" s="231">
        <v>1.3786762599999999E-3</v>
      </c>
      <c r="H3644" s="231">
        <v>2.76574957E-3</v>
      </c>
    </row>
    <row r="3645" spans="1:8">
      <c r="A3645" s="227" t="s">
        <v>138</v>
      </c>
      <c r="B3645" s="227" t="s">
        <v>109</v>
      </c>
      <c r="C3645" s="227" t="s">
        <v>89</v>
      </c>
      <c r="D3645" s="229">
        <v>155</v>
      </c>
      <c r="E3645" s="231">
        <v>5.3747010699999997E-3</v>
      </c>
      <c r="F3645" s="231">
        <v>7.0818376000000003E-4</v>
      </c>
      <c r="G3645" s="231">
        <v>1.3985959300000001E-3</v>
      </c>
      <c r="H3645" s="231">
        <v>3.2679209199999999E-3</v>
      </c>
    </row>
    <row r="3646" spans="1:8">
      <c r="A3646" s="227" t="s">
        <v>138</v>
      </c>
      <c r="B3646" s="227" t="s">
        <v>110</v>
      </c>
      <c r="C3646" s="227" t="s">
        <v>89</v>
      </c>
      <c r="D3646" s="229">
        <v>37</v>
      </c>
      <c r="E3646" s="231">
        <v>4.9070943800000001E-3</v>
      </c>
      <c r="F3646" s="231">
        <v>8.8557285000000002E-4</v>
      </c>
      <c r="G3646" s="231">
        <v>1.40233961E-3</v>
      </c>
      <c r="H3646" s="231">
        <v>2.6191813499999998E-3</v>
      </c>
    </row>
    <row r="3647" spans="1:8">
      <c r="A3647" s="227" t="s">
        <v>138</v>
      </c>
      <c r="B3647" s="227" t="s">
        <v>108</v>
      </c>
      <c r="C3647" s="227" t="s">
        <v>90</v>
      </c>
      <c r="D3647" s="229">
        <v>29</v>
      </c>
      <c r="E3647" s="231">
        <v>4.8323752499999997E-3</v>
      </c>
      <c r="F3647" s="231">
        <v>5.9067661999999996E-4</v>
      </c>
      <c r="G3647" s="231">
        <v>1.67744226E-3</v>
      </c>
      <c r="H3647" s="231">
        <v>2.5642557600000001E-3</v>
      </c>
    </row>
    <row r="3648" spans="1:8">
      <c r="A3648" s="227" t="s">
        <v>138</v>
      </c>
      <c r="B3648" s="227" t="s">
        <v>109</v>
      </c>
      <c r="C3648" s="227" t="s">
        <v>90</v>
      </c>
      <c r="D3648" s="229">
        <v>126</v>
      </c>
      <c r="E3648" s="231">
        <v>6.4509844599999998E-3</v>
      </c>
      <c r="F3648" s="231">
        <v>5.6611895999999996E-4</v>
      </c>
      <c r="G3648" s="231">
        <v>1.8368788E-3</v>
      </c>
      <c r="H3648" s="231">
        <v>4.0479862599999998E-3</v>
      </c>
    </row>
    <row r="3649" spans="1:8">
      <c r="A3649" s="227" t="s">
        <v>138</v>
      </c>
      <c r="B3649" s="227" t="s">
        <v>110</v>
      </c>
      <c r="C3649" s="227" t="s">
        <v>90</v>
      </c>
      <c r="D3649" s="229">
        <v>25</v>
      </c>
      <c r="E3649" s="231">
        <v>5.5069442399999996E-3</v>
      </c>
      <c r="F3649" s="231">
        <v>4.9907382000000003E-4</v>
      </c>
      <c r="G3649" s="231">
        <v>2.1111109599999999E-3</v>
      </c>
      <c r="H3649" s="231">
        <v>2.8967589299999999E-3</v>
      </c>
    </row>
    <row r="3650" spans="1:8">
      <c r="A3650" s="227" t="s">
        <v>138</v>
      </c>
      <c r="B3650" s="227" t="s">
        <v>108</v>
      </c>
      <c r="C3650" s="227" t="s">
        <v>91</v>
      </c>
      <c r="D3650" s="229">
        <v>182</v>
      </c>
      <c r="E3650" s="231">
        <v>4.3215809699999998E-3</v>
      </c>
      <c r="F3650" s="231">
        <v>9.9708712999999993E-4</v>
      </c>
      <c r="G3650" s="231">
        <v>1.05921832E-3</v>
      </c>
      <c r="H3650" s="231">
        <v>2.2652750000000002E-3</v>
      </c>
    </row>
    <row r="3651" spans="1:8">
      <c r="A3651" s="227" t="s">
        <v>138</v>
      </c>
      <c r="B3651" s="227" t="s">
        <v>109</v>
      </c>
      <c r="C3651" s="227" t="s">
        <v>91</v>
      </c>
      <c r="D3651" s="229">
        <v>456</v>
      </c>
      <c r="E3651" s="231">
        <v>4.4844965900000004E-3</v>
      </c>
      <c r="F3651" s="231">
        <v>8.3879017000000004E-4</v>
      </c>
      <c r="G3651" s="231">
        <v>9.9143596999999996E-4</v>
      </c>
      <c r="H3651" s="231">
        <v>2.6542699899999998E-3</v>
      </c>
    </row>
    <row r="3652" spans="1:8">
      <c r="A3652" s="227" t="s">
        <v>138</v>
      </c>
      <c r="B3652" s="227" t="s">
        <v>110</v>
      </c>
      <c r="C3652" s="227" t="s">
        <v>91</v>
      </c>
      <c r="D3652" s="229">
        <v>87</v>
      </c>
      <c r="E3652" s="231">
        <v>4.29863747E-3</v>
      </c>
      <c r="F3652" s="231">
        <v>8.2282326999999998E-4</v>
      </c>
      <c r="G3652" s="231">
        <v>1.0127977699999999E-3</v>
      </c>
      <c r="H3652" s="231">
        <v>2.4630159699999998E-3</v>
      </c>
    </row>
    <row r="3653" spans="1:8">
      <c r="A3653" s="227" t="s">
        <v>138</v>
      </c>
      <c r="B3653" s="227" t="s">
        <v>108</v>
      </c>
      <c r="C3653" s="227" t="s">
        <v>92</v>
      </c>
      <c r="D3653" s="229">
        <v>60</v>
      </c>
      <c r="E3653" s="231">
        <v>4.2355321700000004E-3</v>
      </c>
      <c r="F3653" s="231">
        <v>7.5192879E-4</v>
      </c>
      <c r="G3653" s="231">
        <v>7.6851827000000005E-4</v>
      </c>
      <c r="H3653" s="231">
        <v>2.71508466E-3</v>
      </c>
    </row>
    <row r="3654" spans="1:8">
      <c r="A3654" s="227" t="s">
        <v>138</v>
      </c>
      <c r="B3654" s="227" t="s">
        <v>109</v>
      </c>
      <c r="C3654" s="227" t="s">
        <v>92</v>
      </c>
      <c r="D3654" s="229">
        <v>125</v>
      </c>
      <c r="E3654" s="231">
        <v>5.8776849699999998E-3</v>
      </c>
      <c r="F3654" s="231">
        <v>6.7935165000000003E-4</v>
      </c>
      <c r="G3654" s="231">
        <v>1.3690738699999999E-3</v>
      </c>
      <c r="H3654" s="231">
        <v>3.8292590200000001E-3</v>
      </c>
    </row>
    <row r="3655" spans="1:8">
      <c r="A3655" s="227" t="s">
        <v>138</v>
      </c>
      <c r="B3655" s="227" t="s">
        <v>110</v>
      </c>
      <c r="C3655" s="227" t="s">
        <v>92</v>
      </c>
      <c r="D3655" s="229">
        <v>31</v>
      </c>
      <c r="E3655" s="231">
        <v>4.84804338E-3</v>
      </c>
      <c r="F3655" s="231">
        <v>6.9705774000000003E-4</v>
      </c>
      <c r="G3655" s="231">
        <v>1.02897226E-3</v>
      </c>
      <c r="H3655" s="231">
        <v>3.12201285E-3</v>
      </c>
    </row>
    <row r="3656" spans="1:8">
      <c r="A3656" s="227" t="s">
        <v>138</v>
      </c>
      <c r="B3656" s="227" t="s">
        <v>108</v>
      </c>
      <c r="C3656" s="227" t="s">
        <v>93</v>
      </c>
      <c r="D3656" s="229">
        <v>45</v>
      </c>
      <c r="E3656" s="231">
        <v>4.9084359499999997E-3</v>
      </c>
      <c r="F3656" s="231">
        <v>8.6162526999999998E-4</v>
      </c>
      <c r="G3656" s="231">
        <v>1.71604913E-3</v>
      </c>
      <c r="H3656" s="231">
        <v>2.3307611200000002E-3</v>
      </c>
    </row>
    <row r="3657" spans="1:8">
      <c r="A3657" s="227" t="s">
        <v>138</v>
      </c>
      <c r="B3657" s="227" t="s">
        <v>109</v>
      </c>
      <c r="C3657" s="227" t="s">
        <v>93</v>
      </c>
      <c r="D3657" s="229">
        <v>112</v>
      </c>
      <c r="E3657" s="231">
        <v>6.8271533500000002E-3</v>
      </c>
      <c r="F3657" s="231">
        <v>8.1834878999999998E-4</v>
      </c>
      <c r="G3657" s="231">
        <v>1.8883306100000001E-3</v>
      </c>
      <c r="H3657" s="231">
        <v>4.1204734600000003E-3</v>
      </c>
    </row>
    <row r="3658" spans="1:8">
      <c r="A3658" s="227" t="s">
        <v>138</v>
      </c>
      <c r="B3658" s="227" t="s">
        <v>110</v>
      </c>
      <c r="C3658" s="227" t="s">
        <v>93</v>
      </c>
      <c r="D3658" s="229">
        <v>25</v>
      </c>
      <c r="E3658" s="231">
        <v>6.5231479399999997E-3</v>
      </c>
      <c r="F3658" s="231">
        <v>8.8101832000000004E-4</v>
      </c>
      <c r="G3658" s="231">
        <v>1.9231479599999999E-3</v>
      </c>
      <c r="H3658" s="231">
        <v>3.71898124E-3</v>
      </c>
    </row>
    <row r="3659" spans="1:8">
      <c r="A3659" s="227" t="s">
        <v>138</v>
      </c>
      <c r="B3659" s="227" t="s">
        <v>108</v>
      </c>
      <c r="C3659" s="227" t="s">
        <v>94</v>
      </c>
      <c r="D3659" s="229">
        <v>45</v>
      </c>
      <c r="E3659" s="231">
        <v>4.92078164E-3</v>
      </c>
      <c r="F3659" s="231">
        <v>8.1738666999999995E-4</v>
      </c>
      <c r="G3659" s="231">
        <v>1.3122425499999999E-3</v>
      </c>
      <c r="H3659" s="231">
        <v>2.7911520600000001E-3</v>
      </c>
    </row>
    <row r="3660" spans="1:8">
      <c r="A3660" s="227" t="s">
        <v>138</v>
      </c>
      <c r="B3660" s="227" t="s">
        <v>109</v>
      </c>
      <c r="C3660" s="227" t="s">
        <v>94</v>
      </c>
      <c r="D3660" s="229">
        <v>129</v>
      </c>
      <c r="E3660" s="231">
        <v>6.39983467E-3</v>
      </c>
      <c r="F3660" s="231">
        <v>8.2373291000000003E-4</v>
      </c>
      <c r="G3660" s="231">
        <v>1.61050075E-3</v>
      </c>
      <c r="H3660" s="231">
        <v>3.96560057E-3</v>
      </c>
    </row>
    <row r="3661" spans="1:8">
      <c r="A3661" s="227" t="s">
        <v>138</v>
      </c>
      <c r="B3661" s="227" t="s">
        <v>110</v>
      </c>
      <c r="C3661" s="227" t="s">
        <v>94</v>
      </c>
      <c r="D3661" s="229">
        <v>31</v>
      </c>
      <c r="E3661" s="231">
        <v>4.3533450199999997E-3</v>
      </c>
      <c r="F3661" s="231">
        <v>5.7086297999999998E-4</v>
      </c>
      <c r="G3661" s="231">
        <v>1.38142145E-3</v>
      </c>
      <c r="H3661" s="231">
        <v>2.4010601599999998E-3</v>
      </c>
    </row>
    <row r="3662" spans="1:8">
      <c r="A3662" s="227" t="s">
        <v>138</v>
      </c>
      <c r="B3662" s="227" t="s">
        <v>108</v>
      </c>
      <c r="C3662" s="227" t="s">
        <v>95</v>
      </c>
      <c r="D3662" s="229">
        <v>14</v>
      </c>
      <c r="E3662" s="231">
        <v>5.9482471199999998E-3</v>
      </c>
      <c r="F3662" s="231">
        <v>7.0684497999999997E-4</v>
      </c>
      <c r="G3662" s="231">
        <v>2.0279428500000001E-3</v>
      </c>
      <c r="H3662" s="231">
        <v>3.2134587700000002E-3</v>
      </c>
    </row>
    <row r="3663" spans="1:8">
      <c r="A3663" s="227" t="s">
        <v>138</v>
      </c>
      <c r="B3663" s="227" t="s">
        <v>109</v>
      </c>
      <c r="C3663" s="227" t="s">
        <v>95</v>
      </c>
      <c r="D3663" s="229">
        <v>72</v>
      </c>
      <c r="E3663" s="231">
        <v>5.9469840600000004E-3</v>
      </c>
      <c r="F3663" s="231">
        <v>5.2469113E-4</v>
      </c>
      <c r="G3663" s="231">
        <v>1.63146193E-3</v>
      </c>
      <c r="H3663" s="231">
        <v>3.7908305E-3</v>
      </c>
    </row>
    <row r="3664" spans="1:8">
      <c r="A3664" s="227" t="s">
        <v>138</v>
      </c>
      <c r="B3664" s="227" t="s">
        <v>110</v>
      </c>
      <c r="C3664" s="227" t="s">
        <v>95</v>
      </c>
      <c r="D3664" s="229">
        <v>8</v>
      </c>
      <c r="E3664" s="231">
        <v>6.5176501600000001E-3</v>
      </c>
      <c r="F3664" s="231">
        <v>6.7129590999999997E-4</v>
      </c>
      <c r="G3664" s="231">
        <v>1.93576362E-3</v>
      </c>
      <c r="H3664" s="231">
        <v>3.9105900999999998E-3</v>
      </c>
    </row>
    <row r="3665" spans="1:8">
      <c r="A3665" s="227" t="s">
        <v>138</v>
      </c>
      <c r="B3665" s="227" t="s">
        <v>108</v>
      </c>
      <c r="C3665" s="227" t="s">
        <v>96</v>
      </c>
      <c r="D3665" s="229">
        <v>93</v>
      </c>
      <c r="E3665" s="231">
        <v>4.24494695E-3</v>
      </c>
      <c r="F3665" s="231">
        <v>6.0670525E-4</v>
      </c>
      <c r="G3665" s="231">
        <v>6.3557822999999998E-4</v>
      </c>
      <c r="H3665" s="231">
        <v>3.00266301E-3</v>
      </c>
    </row>
    <row r="3666" spans="1:8">
      <c r="A3666" s="227" t="s">
        <v>138</v>
      </c>
      <c r="B3666" s="227" t="s">
        <v>109</v>
      </c>
      <c r="C3666" s="227" t="s">
        <v>96</v>
      </c>
      <c r="D3666" s="229">
        <v>247</v>
      </c>
      <c r="E3666" s="231">
        <v>4.6455144499999998E-3</v>
      </c>
      <c r="F3666" s="231">
        <v>4.9140588000000005E-4</v>
      </c>
      <c r="G3666" s="231">
        <v>7.8478757999999997E-4</v>
      </c>
      <c r="H3666" s="231">
        <v>3.3693204800000001E-3</v>
      </c>
    </row>
    <row r="3667" spans="1:8">
      <c r="A3667" s="227" t="s">
        <v>138</v>
      </c>
      <c r="B3667" s="227" t="s">
        <v>110</v>
      </c>
      <c r="C3667" s="227" t="s">
        <v>96</v>
      </c>
      <c r="D3667" s="229">
        <v>37</v>
      </c>
      <c r="E3667" s="231">
        <v>4.33777508E-3</v>
      </c>
      <c r="F3667" s="231">
        <v>5.5336564000000004E-4</v>
      </c>
      <c r="G3667" s="231">
        <v>7.4136611000000002E-4</v>
      </c>
      <c r="H3667" s="231">
        <v>3.0430428E-3</v>
      </c>
    </row>
    <row r="3668" spans="1:8">
      <c r="A3668" s="227" t="s">
        <v>138</v>
      </c>
      <c r="B3668" s="227" t="s">
        <v>108</v>
      </c>
      <c r="C3668" s="227" t="s">
        <v>97</v>
      </c>
      <c r="D3668" s="229">
        <v>34</v>
      </c>
      <c r="E3668" s="231">
        <v>5.36968931E-3</v>
      </c>
      <c r="F3668" s="231">
        <v>8.1426994999999995E-4</v>
      </c>
      <c r="G3668" s="231">
        <v>1.37425087E-3</v>
      </c>
      <c r="H3668" s="231">
        <v>3.1811680899999999E-3</v>
      </c>
    </row>
    <row r="3669" spans="1:8">
      <c r="A3669" s="227" t="s">
        <v>138</v>
      </c>
      <c r="B3669" s="227" t="s">
        <v>109</v>
      </c>
      <c r="C3669" s="227" t="s">
        <v>97</v>
      </c>
      <c r="D3669" s="229">
        <v>106</v>
      </c>
      <c r="E3669" s="231">
        <v>6.6114166000000004E-3</v>
      </c>
      <c r="F3669" s="231">
        <v>5.6920400999999998E-4</v>
      </c>
      <c r="G3669" s="231">
        <v>2.3712654799999998E-3</v>
      </c>
      <c r="H3669" s="231">
        <v>3.6709466400000001E-3</v>
      </c>
    </row>
    <row r="3670" spans="1:8">
      <c r="A3670" s="227" t="s">
        <v>138</v>
      </c>
      <c r="B3670" s="227" t="s">
        <v>110</v>
      </c>
      <c r="C3670" s="227" t="s">
        <v>97</v>
      </c>
      <c r="D3670" s="229">
        <v>29</v>
      </c>
      <c r="E3670" s="231">
        <v>6.0416664400000002E-3</v>
      </c>
      <c r="F3670" s="231">
        <v>5.3839372000000002E-4</v>
      </c>
      <c r="G3670" s="231">
        <v>1.86143019E-3</v>
      </c>
      <c r="H3670" s="231">
        <v>3.64184204E-3</v>
      </c>
    </row>
    <row r="3671" spans="1:8">
      <c r="A3671" s="227" t="s">
        <v>138</v>
      </c>
      <c r="B3671" s="227" t="s">
        <v>108</v>
      </c>
      <c r="C3671" s="227" t="s">
        <v>98</v>
      </c>
      <c r="D3671" s="229">
        <v>16</v>
      </c>
      <c r="E3671" s="231">
        <v>4.3699360600000002E-3</v>
      </c>
      <c r="F3671" s="231">
        <v>6.0908535999999996E-4</v>
      </c>
      <c r="G3671" s="231">
        <v>1.21021379E-3</v>
      </c>
      <c r="H3671" s="231">
        <v>2.5506363600000001E-3</v>
      </c>
    </row>
    <row r="3672" spans="1:8">
      <c r="A3672" s="227" t="s">
        <v>138</v>
      </c>
      <c r="B3672" s="227" t="s">
        <v>109</v>
      </c>
      <c r="C3672" s="227" t="s">
        <v>98</v>
      </c>
      <c r="D3672" s="229">
        <v>88</v>
      </c>
      <c r="E3672" s="231">
        <v>6.5479006099999999E-3</v>
      </c>
      <c r="F3672" s="231">
        <v>7.6638762000000001E-4</v>
      </c>
      <c r="G3672" s="231">
        <v>1.70020495E-3</v>
      </c>
      <c r="H3672" s="231">
        <v>4.0813076300000002E-3</v>
      </c>
    </row>
    <row r="3673" spans="1:8">
      <c r="A3673" s="227" t="s">
        <v>138</v>
      </c>
      <c r="B3673" s="227" t="s">
        <v>110</v>
      </c>
      <c r="C3673" s="227" t="s">
        <v>98</v>
      </c>
      <c r="D3673" s="229">
        <v>12</v>
      </c>
      <c r="E3673" s="231">
        <v>5.78414328E-3</v>
      </c>
      <c r="F3673" s="231">
        <v>1.08796272E-3</v>
      </c>
      <c r="G3673" s="231">
        <v>1.3310183399999999E-3</v>
      </c>
      <c r="H3673" s="231">
        <v>3.3651618E-3</v>
      </c>
    </row>
    <row r="3674" spans="1:8">
      <c r="A3674" s="227" t="s">
        <v>138</v>
      </c>
      <c r="B3674" s="227" t="s">
        <v>108</v>
      </c>
      <c r="C3674" s="227" t="s">
        <v>99</v>
      </c>
      <c r="D3674" s="229">
        <v>92</v>
      </c>
      <c r="E3674" s="231">
        <v>4.8032405E-3</v>
      </c>
      <c r="F3674" s="231">
        <v>1.0726144999999999E-3</v>
      </c>
      <c r="G3674" s="231">
        <v>6.7079287000000002E-4</v>
      </c>
      <c r="H3674" s="231">
        <v>3.0598326700000001E-3</v>
      </c>
    </row>
    <row r="3675" spans="1:8">
      <c r="A3675" s="227" t="s">
        <v>138</v>
      </c>
      <c r="B3675" s="227" t="s">
        <v>109</v>
      </c>
      <c r="C3675" s="227" t="s">
        <v>99</v>
      </c>
      <c r="D3675" s="229">
        <v>287</v>
      </c>
      <c r="E3675" s="231">
        <v>5.1282017900000001E-3</v>
      </c>
      <c r="F3675" s="231">
        <v>7.8764172999999996E-4</v>
      </c>
      <c r="G3675" s="231">
        <v>6.7145737999999998E-4</v>
      </c>
      <c r="H3675" s="231">
        <v>3.66910222E-3</v>
      </c>
    </row>
    <row r="3676" spans="1:8">
      <c r="A3676" s="227" t="s">
        <v>138</v>
      </c>
      <c r="B3676" s="227" t="s">
        <v>110</v>
      </c>
      <c r="C3676" s="227" t="s">
        <v>99</v>
      </c>
      <c r="D3676" s="229">
        <v>29</v>
      </c>
      <c r="E3676" s="231">
        <v>5.3113024300000004E-3</v>
      </c>
      <c r="F3676" s="231">
        <v>1.02969321E-3</v>
      </c>
      <c r="G3676" s="231">
        <v>6.4056484000000005E-4</v>
      </c>
      <c r="H3676" s="231">
        <v>3.6410438099999999E-3</v>
      </c>
    </row>
    <row r="3677" spans="1:8">
      <c r="A3677" s="227" t="s">
        <v>138</v>
      </c>
      <c r="B3677" s="227" t="s">
        <v>108</v>
      </c>
      <c r="C3677" s="227" t="s">
        <v>100</v>
      </c>
      <c r="D3677" s="229">
        <v>65</v>
      </c>
      <c r="E3677" s="231">
        <v>5.2134968899999997E-3</v>
      </c>
      <c r="F3677" s="231">
        <v>5.2653107000000005E-4</v>
      </c>
      <c r="G3677" s="231">
        <v>1.6737888999999999E-3</v>
      </c>
      <c r="H3677" s="231">
        <v>3.0131763999999999E-3</v>
      </c>
    </row>
    <row r="3678" spans="1:8">
      <c r="A3678" s="227" t="s">
        <v>138</v>
      </c>
      <c r="B3678" s="227" t="s">
        <v>109</v>
      </c>
      <c r="C3678" s="227" t="s">
        <v>100</v>
      </c>
      <c r="D3678" s="229">
        <v>234</v>
      </c>
      <c r="E3678" s="231">
        <v>5.5593144200000002E-3</v>
      </c>
      <c r="F3678" s="231">
        <v>5.0401609E-4</v>
      </c>
      <c r="G3678" s="231">
        <v>1.4357290200000001E-3</v>
      </c>
      <c r="H3678" s="231">
        <v>3.6195688500000002E-3</v>
      </c>
    </row>
    <row r="3679" spans="1:8">
      <c r="A3679" s="227" t="s">
        <v>138</v>
      </c>
      <c r="B3679" s="227" t="s">
        <v>110</v>
      </c>
      <c r="C3679" s="227" t="s">
        <v>100</v>
      </c>
      <c r="D3679" s="229">
        <v>26</v>
      </c>
      <c r="E3679" s="231">
        <v>6.4013530100000002E-3</v>
      </c>
      <c r="F3679" s="231">
        <v>1.1079947800000001E-3</v>
      </c>
      <c r="G3679" s="231">
        <v>1.77617496E-3</v>
      </c>
      <c r="H3679" s="231">
        <v>3.5171828399999999E-3</v>
      </c>
    </row>
    <row r="3680" spans="1:8">
      <c r="A3680" s="227" t="s">
        <v>138</v>
      </c>
      <c r="B3680" s="227" t="s">
        <v>108</v>
      </c>
      <c r="C3680" s="227" t="s">
        <v>101</v>
      </c>
      <c r="D3680" s="229">
        <v>39</v>
      </c>
      <c r="E3680" s="231">
        <v>4.95251635E-3</v>
      </c>
      <c r="F3680" s="231">
        <v>8.8259711000000004E-4</v>
      </c>
      <c r="G3680" s="231">
        <v>1.83671625E-3</v>
      </c>
      <c r="H3680" s="231">
        <v>2.2332025400000001E-3</v>
      </c>
    </row>
    <row r="3681" spans="1:8">
      <c r="A3681" s="227" t="s">
        <v>138</v>
      </c>
      <c r="B3681" s="227" t="s">
        <v>109</v>
      </c>
      <c r="C3681" s="227" t="s">
        <v>101</v>
      </c>
      <c r="D3681" s="229">
        <v>137</v>
      </c>
      <c r="E3681" s="231">
        <v>6.4843536300000001E-3</v>
      </c>
      <c r="F3681" s="231">
        <v>6.8058908999999996E-4</v>
      </c>
      <c r="G3681" s="231">
        <v>2.2956371200000001E-3</v>
      </c>
      <c r="H3681" s="231">
        <v>3.5081269899999998E-3</v>
      </c>
    </row>
    <row r="3682" spans="1:8">
      <c r="A3682" s="227" t="s">
        <v>138</v>
      </c>
      <c r="B3682" s="227" t="s">
        <v>110</v>
      </c>
      <c r="C3682" s="227" t="s">
        <v>101</v>
      </c>
      <c r="D3682" s="229">
        <v>26</v>
      </c>
      <c r="E3682" s="231">
        <v>5.1535788399999999E-3</v>
      </c>
      <c r="F3682" s="231">
        <v>7.1002472000000001E-4</v>
      </c>
      <c r="G3682" s="231">
        <v>1.7410075499999999E-3</v>
      </c>
      <c r="H3682" s="231">
        <v>2.7025460100000001E-3</v>
      </c>
    </row>
    <row r="3683" spans="1:8">
      <c r="A3683" s="227" t="s">
        <v>138</v>
      </c>
      <c r="B3683" s="227" t="s">
        <v>108</v>
      </c>
      <c r="C3683" s="227" t="s">
        <v>102</v>
      </c>
      <c r="D3683" s="229">
        <v>85</v>
      </c>
      <c r="E3683" s="231">
        <v>5.2066990800000001E-3</v>
      </c>
      <c r="F3683" s="231">
        <v>7.8839845999999995E-4</v>
      </c>
      <c r="G3683" s="231">
        <v>9.7943876000000001E-4</v>
      </c>
      <c r="H3683" s="231">
        <v>3.4388613999999998E-3</v>
      </c>
    </row>
    <row r="3684" spans="1:8">
      <c r="A3684" s="227" t="s">
        <v>138</v>
      </c>
      <c r="B3684" s="227" t="s">
        <v>109</v>
      </c>
      <c r="C3684" s="227" t="s">
        <v>102</v>
      </c>
      <c r="D3684" s="229">
        <v>165</v>
      </c>
      <c r="E3684" s="231">
        <v>5.6120227599999999E-3</v>
      </c>
      <c r="F3684" s="231">
        <v>7.3758394999999999E-4</v>
      </c>
      <c r="G3684" s="231">
        <v>8.1256991000000002E-4</v>
      </c>
      <c r="H3684" s="231">
        <v>4.0618684699999996E-3</v>
      </c>
    </row>
    <row r="3685" spans="1:8">
      <c r="A3685" s="227" t="s">
        <v>138</v>
      </c>
      <c r="B3685" s="227" t="s">
        <v>110</v>
      </c>
      <c r="C3685" s="227" t="s">
        <v>102</v>
      </c>
      <c r="D3685" s="229">
        <v>24</v>
      </c>
      <c r="E3685" s="231">
        <v>4.7849148600000004E-3</v>
      </c>
      <c r="F3685" s="231">
        <v>9.5100288000000001E-4</v>
      </c>
      <c r="G3685" s="231">
        <v>9.8042033000000006E-4</v>
      </c>
      <c r="H3685" s="231">
        <v>2.8534912200000001E-3</v>
      </c>
    </row>
    <row r="3686" spans="1:8">
      <c r="A3686" s="227" t="s">
        <v>138</v>
      </c>
      <c r="B3686" s="227" t="s">
        <v>108</v>
      </c>
      <c r="C3686" s="227" t="s">
        <v>103</v>
      </c>
      <c r="D3686" s="229">
        <v>129</v>
      </c>
      <c r="E3686" s="231">
        <v>3.27627022E-3</v>
      </c>
      <c r="F3686" s="231">
        <v>3.2954684000000001E-4</v>
      </c>
      <c r="G3686" s="231">
        <v>6.7371854000000003E-4</v>
      </c>
      <c r="H3686" s="231">
        <v>2.2730043499999998E-3</v>
      </c>
    </row>
    <row r="3687" spans="1:8">
      <c r="A3687" s="227" t="s">
        <v>138</v>
      </c>
      <c r="B3687" s="227" t="s">
        <v>109</v>
      </c>
      <c r="C3687" s="227" t="s">
        <v>103</v>
      </c>
      <c r="D3687" s="229">
        <v>230</v>
      </c>
      <c r="E3687" s="231">
        <v>3.8275963800000002E-3</v>
      </c>
      <c r="F3687" s="231">
        <v>3.0736693000000002E-4</v>
      </c>
      <c r="G3687" s="231">
        <v>6.6706901000000002E-4</v>
      </c>
      <c r="H3687" s="231">
        <v>2.8531599800000001E-3</v>
      </c>
    </row>
    <row r="3688" spans="1:8">
      <c r="A3688" s="227" t="s">
        <v>138</v>
      </c>
      <c r="B3688" s="227" t="s">
        <v>110</v>
      </c>
      <c r="C3688" s="227" t="s">
        <v>103</v>
      </c>
      <c r="D3688" s="229">
        <v>31</v>
      </c>
      <c r="E3688" s="231">
        <v>3.1914573599999998E-3</v>
      </c>
      <c r="F3688" s="231">
        <v>3.4983554000000001E-4</v>
      </c>
      <c r="G3688" s="231">
        <v>6.2537313000000005E-4</v>
      </c>
      <c r="H3688" s="231">
        <v>2.2162482699999999E-3</v>
      </c>
    </row>
    <row r="3689" spans="1:8">
      <c r="A3689" s="227" t="s">
        <v>138</v>
      </c>
      <c r="B3689" s="227" t="s">
        <v>108</v>
      </c>
      <c r="C3689" s="227" t="s">
        <v>104</v>
      </c>
      <c r="D3689" s="229">
        <v>23</v>
      </c>
      <c r="E3689" s="231">
        <v>4.5440819399999999E-3</v>
      </c>
      <c r="F3689" s="231">
        <v>3.5778954000000002E-4</v>
      </c>
      <c r="G3689" s="231">
        <v>1.25050295E-3</v>
      </c>
      <c r="H3689" s="231">
        <v>2.93578885E-3</v>
      </c>
    </row>
    <row r="3690" spans="1:8">
      <c r="A3690" s="227" t="s">
        <v>138</v>
      </c>
      <c r="B3690" s="227" t="s">
        <v>109</v>
      </c>
      <c r="C3690" s="227" t="s">
        <v>104</v>
      </c>
      <c r="D3690" s="229">
        <v>58</v>
      </c>
      <c r="E3690" s="231">
        <v>5.1394873500000002E-3</v>
      </c>
      <c r="F3690" s="231">
        <v>2.1471878E-4</v>
      </c>
      <c r="G3690" s="231">
        <v>1.45553935E-3</v>
      </c>
      <c r="H3690" s="231">
        <v>3.4692286699999999E-3</v>
      </c>
    </row>
    <row r="3691" spans="1:8">
      <c r="A3691" s="227" t="s">
        <v>138</v>
      </c>
      <c r="B3691" s="227" t="s">
        <v>110</v>
      </c>
      <c r="C3691" s="227" t="s">
        <v>104</v>
      </c>
      <c r="D3691" s="229">
        <v>8</v>
      </c>
      <c r="E3691" s="231">
        <v>5.84056692E-3</v>
      </c>
      <c r="F3691" s="231">
        <v>1.4033540999999999E-4</v>
      </c>
      <c r="G3691" s="231">
        <v>1.6174766399999999E-3</v>
      </c>
      <c r="H3691" s="231">
        <v>4.0827544200000001E-3</v>
      </c>
    </row>
    <row r="3692" spans="1:8">
      <c r="A3692" s="227" t="s">
        <v>138</v>
      </c>
      <c r="B3692" s="227" t="s">
        <v>108</v>
      </c>
      <c r="C3692" s="227" t="s">
        <v>105</v>
      </c>
      <c r="D3692" s="229">
        <v>381</v>
      </c>
      <c r="E3692" s="231">
        <v>4.60833431E-3</v>
      </c>
      <c r="F3692" s="231">
        <v>1.0659689499999999E-3</v>
      </c>
      <c r="G3692" s="231">
        <v>7.9296053000000005E-4</v>
      </c>
      <c r="H3692" s="231">
        <v>2.7494043499999999E-3</v>
      </c>
    </row>
    <row r="3693" spans="1:8">
      <c r="A3693" s="227" t="s">
        <v>138</v>
      </c>
      <c r="B3693" s="227" t="s">
        <v>109</v>
      </c>
      <c r="C3693" s="227" t="s">
        <v>105</v>
      </c>
      <c r="D3693" s="229">
        <v>607</v>
      </c>
      <c r="E3693" s="231">
        <v>4.4281222700000003E-3</v>
      </c>
      <c r="F3693" s="231">
        <v>8.2029081000000001E-4</v>
      </c>
      <c r="G3693" s="231">
        <v>7.7309834E-4</v>
      </c>
      <c r="H3693" s="231">
        <v>2.8347326599999999E-3</v>
      </c>
    </row>
    <row r="3694" spans="1:8">
      <c r="A3694" s="227" t="s">
        <v>138</v>
      </c>
      <c r="B3694" s="227" t="s">
        <v>110</v>
      </c>
      <c r="C3694" s="227" t="s">
        <v>105</v>
      </c>
      <c r="D3694" s="229">
        <v>98</v>
      </c>
      <c r="E3694" s="231">
        <v>4.3433482000000004E-3</v>
      </c>
      <c r="F3694" s="231">
        <v>1.0217070300000001E-3</v>
      </c>
      <c r="G3694" s="231">
        <v>7.6211707999999999E-4</v>
      </c>
      <c r="H3694" s="231">
        <v>2.5595235700000001E-3</v>
      </c>
    </row>
    <row r="3695" spans="1:8">
      <c r="A3695" s="227" t="s">
        <v>138</v>
      </c>
      <c r="B3695" s="227" t="s">
        <v>108</v>
      </c>
      <c r="C3695" s="227" t="s">
        <v>106</v>
      </c>
      <c r="D3695" s="229">
        <v>80</v>
      </c>
      <c r="E3695" s="231">
        <v>5.6963250200000003E-3</v>
      </c>
      <c r="F3695" s="231">
        <v>1.1008388999999999E-3</v>
      </c>
      <c r="G3695" s="231">
        <v>1.83232037E-3</v>
      </c>
      <c r="H3695" s="231">
        <v>2.7631652999999998E-3</v>
      </c>
    </row>
    <row r="3696" spans="1:8">
      <c r="A3696" s="227" t="s">
        <v>138</v>
      </c>
      <c r="B3696" s="227" t="s">
        <v>109</v>
      </c>
      <c r="C3696" s="227" t="s">
        <v>106</v>
      </c>
      <c r="D3696" s="229">
        <v>149</v>
      </c>
      <c r="E3696" s="231">
        <v>6.0645038899999996E-3</v>
      </c>
      <c r="F3696" s="231">
        <v>8.8918383000000003E-4</v>
      </c>
      <c r="G3696" s="231">
        <v>1.9109648000000001E-3</v>
      </c>
      <c r="H3696" s="231">
        <v>3.2643546700000001E-3</v>
      </c>
    </row>
    <row r="3697" spans="1:8">
      <c r="A3697" s="227" t="s">
        <v>138</v>
      </c>
      <c r="B3697" s="227" t="s">
        <v>110</v>
      </c>
      <c r="C3697" s="227" t="s">
        <v>106</v>
      </c>
      <c r="D3697" s="229">
        <v>28</v>
      </c>
      <c r="E3697" s="231">
        <v>5.7395004099999999E-3</v>
      </c>
      <c r="F3697" s="231">
        <v>9.7387551000000004E-4</v>
      </c>
      <c r="G3697" s="231">
        <v>1.83490391E-3</v>
      </c>
      <c r="H3697" s="231">
        <v>2.9307207200000001E-3</v>
      </c>
    </row>
    <row r="3698" spans="1:8">
      <c r="A3698" s="227" t="s">
        <v>138</v>
      </c>
      <c r="B3698" s="227" t="s">
        <v>108</v>
      </c>
      <c r="C3698" s="227" t="s">
        <v>107</v>
      </c>
      <c r="D3698" s="229">
        <v>188</v>
      </c>
      <c r="E3698" s="231">
        <v>4.9409596699999999E-3</v>
      </c>
      <c r="F3698" s="231">
        <v>7.0318631999999998E-4</v>
      </c>
      <c r="G3698" s="231">
        <v>8.6042137000000003E-4</v>
      </c>
      <c r="H3698" s="231">
        <v>3.3773515E-3</v>
      </c>
    </row>
    <row r="3699" spans="1:8">
      <c r="A3699" s="227" t="s">
        <v>138</v>
      </c>
      <c r="B3699" s="227" t="s">
        <v>109</v>
      </c>
      <c r="C3699" s="227" t="s">
        <v>107</v>
      </c>
      <c r="D3699" s="229">
        <v>447</v>
      </c>
      <c r="E3699" s="231">
        <v>4.7115023499999997E-3</v>
      </c>
      <c r="F3699" s="231">
        <v>5.5581423000000002E-4</v>
      </c>
      <c r="G3699" s="231">
        <v>9.3459977999999996E-4</v>
      </c>
      <c r="H3699" s="231">
        <v>3.2210878700000001E-3</v>
      </c>
    </row>
    <row r="3700" spans="1:8">
      <c r="A3700" s="227" t="s">
        <v>138</v>
      </c>
      <c r="B3700" s="227" t="s">
        <v>110</v>
      </c>
      <c r="C3700" s="227" t="s">
        <v>107</v>
      </c>
      <c r="D3700" s="229">
        <v>52</v>
      </c>
      <c r="E3700" s="231">
        <v>4.9953256000000003E-3</v>
      </c>
      <c r="F3700" s="231">
        <v>6.4725755999999997E-4</v>
      </c>
      <c r="G3700" s="231">
        <v>9.7978967999999989E-4</v>
      </c>
      <c r="H3700" s="231">
        <v>3.36827792E-3</v>
      </c>
    </row>
    <row r="3701" spans="1:8">
      <c r="A3701" s="227" t="s">
        <v>139</v>
      </c>
      <c r="B3701" s="227" t="s">
        <v>108</v>
      </c>
      <c r="C3701" s="227" t="s">
        <v>58</v>
      </c>
      <c r="D3701" s="229">
        <v>11147</v>
      </c>
      <c r="E3701" s="231">
        <v>4.7356650199999999E-3</v>
      </c>
      <c r="F3701" s="231">
        <v>9.0470776000000004E-4</v>
      </c>
      <c r="G3701" s="231">
        <v>9.9803444000000005E-4</v>
      </c>
      <c r="H3701" s="231">
        <v>2.8329223299999999E-3</v>
      </c>
    </row>
    <row r="3702" spans="1:8">
      <c r="A3702" s="227" t="s">
        <v>139</v>
      </c>
      <c r="B3702" s="227" t="s">
        <v>109</v>
      </c>
      <c r="C3702" s="227" t="s">
        <v>58</v>
      </c>
      <c r="D3702" s="229">
        <v>20006</v>
      </c>
      <c r="E3702" s="231">
        <v>5.3700085500000003E-3</v>
      </c>
      <c r="F3702" s="231">
        <v>7.0071315999999995E-4</v>
      </c>
      <c r="G3702" s="231">
        <v>1.2085735299999999E-3</v>
      </c>
      <c r="H3702" s="231">
        <v>3.4607213800000002E-3</v>
      </c>
    </row>
    <row r="3703" spans="1:8">
      <c r="A3703" s="227" t="s">
        <v>139</v>
      </c>
      <c r="B3703" s="227" t="s">
        <v>110</v>
      </c>
      <c r="C3703" s="227" t="s">
        <v>58</v>
      </c>
      <c r="D3703" s="229">
        <v>3647</v>
      </c>
      <c r="E3703" s="231">
        <v>4.9282322500000001E-3</v>
      </c>
      <c r="F3703" s="231">
        <v>8.0220971999999996E-4</v>
      </c>
      <c r="G3703" s="231">
        <v>1.19380187E-3</v>
      </c>
      <c r="H3703" s="231">
        <v>2.9322201799999999E-3</v>
      </c>
    </row>
    <row r="3704" spans="1:8">
      <c r="A3704" s="227" t="s">
        <v>139</v>
      </c>
      <c r="B3704" s="227" t="s">
        <v>108</v>
      </c>
      <c r="C3704" s="227" t="s">
        <v>63</v>
      </c>
      <c r="D3704" s="229">
        <v>239</v>
      </c>
      <c r="E3704" s="231">
        <v>5.0397099700000003E-3</v>
      </c>
      <c r="F3704" s="231">
        <v>9.6796038000000002E-4</v>
      </c>
      <c r="G3704" s="231">
        <v>1.0764370699999999E-3</v>
      </c>
      <c r="H3704" s="231">
        <v>2.995312E-3</v>
      </c>
    </row>
    <row r="3705" spans="1:8">
      <c r="A3705" s="227" t="s">
        <v>139</v>
      </c>
      <c r="B3705" s="227" t="s">
        <v>109</v>
      </c>
      <c r="C3705" s="227" t="s">
        <v>63</v>
      </c>
      <c r="D3705" s="229">
        <v>335</v>
      </c>
      <c r="E3705" s="231">
        <v>5.5245298900000002E-3</v>
      </c>
      <c r="F3705" s="231">
        <v>8.0500253000000003E-4</v>
      </c>
      <c r="G3705" s="231">
        <v>1.3532335899999999E-3</v>
      </c>
      <c r="H3705" s="231">
        <v>3.3662932899999999E-3</v>
      </c>
    </row>
    <row r="3706" spans="1:8">
      <c r="A3706" s="227" t="s">
        <v>139</v>
      </c>
      <c r="B3706" s="227" t="s">
        <v>110</v>
      </c>
      <c r="C3706" s="227" t="s">
        <v>63</v>
      </c>
      <c r="D3706" s="229">
        <v>83</v>
      </c>
      <c r="E3706" s="231">
        <v>5.14823155E-3</v>
      </c>
      <c r="F3706" s="231">
        <v>9.6273959000000003E-4</v>
      </c>
      <c r="G3706" s="231">
        <v>1.1887827E-3</v>
      </c>
      <c r="H3706" s="231">
        <v>2.9967087800000002E-3</v>
      </c>
    </row>
    <row r="3707" spans="1:8">
      <c r="A3707" s="227" t="s">
        <v>139</v>
      </c>
      <c r="B3707" s="227" t="s">
        <v>108</v>
      </c>
      <c r="C3707" s="227" t="s">
        <v>64</v>
      </c>
      <c r="D3707" s="229">
        <v>125</v>
      </c>
      <c r="E3707" s="231">
        <v>4.6069441700000002E-3</v>
      </c>
      <c r="F3707" s="231">
        <v>7.3731456999999998E-4</v>
      </c>
      <c r="G3707" s="231">
        <v>1.3648146E-3</v>
      </c>
      <c r="H3707" s="231">
        <v>2.5048145600000001E-3</v>
      </c>
    </row>
    <row r="3708" spans="1:8">
      <c r="A3708" s="227" t="s">
        <v>139</v>
      </c>
      <c r="B3708" s="227" t="s">
        <v>109</v>
      </c>
      <c r="C3708" s="227" t="s">
        <v>64</v>
      </c>
      <c r="D3708" s="229">
        <v>241</v>
      </c>
      <c r="E3708" s="231">
        <v>5.3586039499999997E-3</v>
      </c>
      <c r="F3708" s="231">
        <v>5.5901313000000005E-4</v>
      </c>
      <c r="G3708" s="231">
        <v>1.6700762199999999E-3</v>
      </c>
      <c r="H3708" s="231">
        <v>3.1295140999999999E-3</v>
      </c>
    </row>
    <row r="3709" spans="1:8">
      <c r="A3709" s="227" t="s">
        <v>139</v>
      </c>
      <c r="B3709" s="227" t="s">
        <v>110</v>
      </c>
      <c r="C3709" s="227" t="s">
        <v>64</v>
      </c>
      <c r="D3709" s="229">
        <v>53</v>
      </c>
      <c r="E3709" s="231">
        <v>4.5719773799999999E-3</v>
      </c>
      <c r="F3709" s="231">
        <v>7.3287888999999998E-4</v>
      </c>
      <c r="G3709" s="231">
        <v>1.3998075500000001E-3</v>
      </c>
      <c r="H3709" s="231">
        <v>2.4392904400000002E-3</v>
      </c>
    </row>
    <row r="3710" spans="1:8">
      <c r="A3710" s="227" t="s">
        <v>139</v>
      </c>
      <c r="B3710" s="227" t="s">
        <v>108</v>
      </c>
      <c r="C3710" s="227" t="s">
        <v>65</v>
      </c>
      <c r="D3710" s="229">
        <v>123</v>
      </c>
      <c r="E3710" s="231">
        <v>4.9746873699999996E-3</v>
      </c>
      <c r="F3710" s="231">
        <v>8.6589105000000005E-4</v>
      </c>
      <c r="G3710" s="231">
        <v>9.8323144999999993E-4</v>
      </c>
      <c r="H3710" s="231">
        <v>3.1255643E-3</v>
      </c>
    </row>
    <row r="3711" spans="1:8">
      <c r="A3711" s="227" t="s">
        <v>139</v>
      </c>
      <c r="B3711" s="227" t="s">
        <v>109</v>
      </c>
      <c r="C3711" s="227" t="s">
        <v>65</v>
      </c>
      <c r="D3711" s="229">
        <v>251</v>
      </c>
      <c r="E3711" s="231">
        <v>5.6297953900000001E-3</v>
      </c>
      <c r="F3711" s="231">
        <v>7.5005506999999995E-4</v>
      </c>
      <c r="G3711" s="231">
        <v>9.5585226999999999E-4</v>
      </c>
      <c r="H3711" s="231">
        <v>3.9238875499999996E-3</v>
      </c>
    </row>
    <row r="3712" spans="1:8">
      <c r="A3712" s="227" t="s">
        <v>139</v>
      </c>
      <c r="B3712" s="227" t="s">
        <v>110</v>
      </c>
      <c r="C3712" s="227" t="s">
        <v>65</v>
      </c>
      <c r="D3712" s="229">
        <v>52</v>
      </c>
      <c r="E3712" s="231">
        <v>5.0382831900000003E-3</v>
      </c>
      <c r="F3712" s="231">
        <v>8.2732346000000004E-4</v>
      </c>
      <c r="G3712" s="231">
        <v>1.1367073499999999E-3</v>
      </c>
      <c r="H3712" s="231">
        <v>3.0742519299999998E-3</v>
      </c>
    </row>
    <row r="3713" spans="1:8">
      <c r="A3713" s="227" t="s">
        <v>139</v>
      </c>
      <c r="B3713" s="227" t="s">
        <v>108</v>
      </c>
      <c r="C3713" s="227" t="s">
        <v>66</v>
      </c>
      <c r="D3713" s="229">
        <v>85</v>
      </c>
      <c r="E3713" s="231">
        <v>6.1307187599999998E-3</v>
      </c>
      <c r="F3713" s="231">
        <v>1.3127720799999999E-3</v>
      </c>
      <c r="G3713" s="231">
        <v>1.12037013E-3</v>
      </c>
      <c r="H3713" s="231">
        <v>3.6975760000000002E-3</v>
      </c>
    </row>
    <row r="3714" spans="1:8">
      <c r="A3714" s="227" t="s">
        <v>139</v>
      </c>
      <c r="B3714" s="227" t="s">
        <v>109</v>
      </c>
      <c r="C3714" s="227" t="s">
        <v>66</v>
      </c>
      <c r="D3714" s="229">
        <v>267</v>
      </c>
      <c r="E3714" s="231">
        <v>6.5667045699999999E-3</v>
      </c>
      <c r="F3714" s="231">
        <v>1.0668953000000001E-3</v>
      </c>
      <c r="G3714" s="231">
        <v>1.08380125E-3</v>
      </c>
      <c r="H3714" s="231">
        <v>4.41600754E-3</v>
      </c>
    </row>
    <row r="3715" spans="1:8">
      <c r="A3715" s="227" t="s">
        <v>139</v>
      </c>
      <c r="B3715" s="227" t="s">
        <v>110</v>
      </c>
      <c r="C3715" s="227" t="s">
        <v>66</v>
      </c>
      <c r="D3715" s="229">
        <v>44</v>
      </c>
      <c r="E3715" s="231">
        <v>7.0357215800000003E-3</v>
      </c>
      <c r="F3715" s="231">
        <v>1.4225587E-3</v>
      </c>
      <c r="G3715" s="231">
        <v>1.2715697E-3</v>
      </c>
      <c r="H3715" s="231">
        <v>4.3415927900000003E-3</v>
      </c>
    </row>
    <row r="3716" spans="1:8">
      <c r="A3716" s="227" t="s">
        <v>139</v>
      </c>
      <c r="B3716" s="227" t="s">
        <v>108</v>
      </c>
      <c r="C3716" s="227" t="s">
        <v>67</v>
      </c>
      <c r="D3716" s="229">
        <v>60</v>
      </c>
      <c r="E3716" s="231">
        <v>6.7611880200000004E-3</v>
      </c>
      <c r="F3716" s="231">
        <v>1.2110337500000001E-3</v>
      </c>
      <c r="G3716" s="231">
        <v>1.7164349399999999E-3</v>
      </c>
      <c r="H3716" s="231">
        <v>3.8337188900000002E-3</v>
      </c>
    </row>
    <row r="3717" spans="1:8">
      <c r="A3717" s="227" t="s">
        <v>139</v>
      </c>
      <c r="B3717" s="227" t="s">
        <v>109</v>
      </c>
      <c r="C3717" s="227" t="s">
        <v>67</v>
      </c>
      <c r="D3717" s="229">
        <v>197</v>
      </c>
      <c r="E3717" s="231">
        <v>6.8888063800000001E-3</v>
      </c>
      <c r="F3717" s="231">
        <v>6.3375371999999997E-4</v>
      </c>
      <c r="G3717" s="231">
        <v>1.92869876E-3</v>
      </c>
      <c r="H3717" s="231">
        <v>4.3263534099999999E-3</v>
      </c>
    </row>
    <row r="3718" spans="1:8">
      <c r="A3718" s="227" t="s">
        <v>139</v>
      </c>
      <c r="B3718" s="227" t="s">
        <v>110</v>
      </c>
      <c r="C3718" s="227" t="s">
        <v>67</v>
      </c>
      <c r="D3718" s="229">
        <v>38</v>
      </c>
      <c r="E3718" s="231">
        <v>6.4318345299999996E-3</v>
      </c>
      <c r="F3718" s="231">
        <v>5.9180045000000001E-4</v>
      </c>
      <c r="G3718" s="231">
        <v>1.8305309699999999E-3</v>
      </c>
      <c r="H3718" s="231">
        <v>4.0095026799999997E-3</v>
      </c>
    </row>
    <row r="3719" spans="1:8">
      <c r="A3719" s="227" t="s">
        <v>139</v>
      </c>
      <c r="B3719" s="227" t="s">
        <v>108</v>
      </c>
      <c r="C3719" s="227" t="s">
        <v>68</v>
      </c>
      <c r="D3719" s="229">
        <v>109</v>
      </c>
      <c r="E3719" s="231">
        <v>5.1674522100000004E-3</v>
      </c>
      <c r="F3719" s="231">
        <v>9.5332122000000002E-4</v>
      </c>
      <c r="G3719" s="231">
        <v>1.1051645299999999E-3</v>
      </c>
      <c r="H3719" s="231">
        <v>3.1089659199999998E-3</v>
      </c>
    </row>
    <row r="3720" spans="1:8">
      <c r="A3720" s="227" t="s">
        <v>139</v>
      </c>
      <c r="B3720" s="227" t="s">
        <v>109</v>
      </c>
      <c r="C3720" s="227" t="s">
        <v>68</v>
      </c>
      <c r="D3720" s="229">
        <v>377</v>
      </c>
      <c r="E3720" s="231">
        <v>5.8690991500000003E-3</v>
      </c>
      <c r="F3720" s="231">
        <v>7.8734379000000001E-4</v>
      </c>
      <c r="G3720" s="231">
        <v>1.23280751E-3</v>
      </c>
      <c r="H3720" s="231">
        <v>3.84894735E-3</v>
      </c>
    </row>
    <row r="3721" spans="1:8">
      <c r="A3721" s="227" t="s">
        <v>139</v>
      </c>
      <c r="B3721" s="227" t="s">
        <v>110</v>
      </c>
      <c r="C3721" s="227" t="s">
        <v>68</v>
      </c>
      <c r="D3721" s="229">
        <v>28</v>
      </c>
      <c r="E3721" s="231">
        <v>5.6766697100000003E-3</v>
      </c>
      <c r="F3721" s="231">
        <v>8.7880262000000005E-4</v>
      </c>
      <c r="G3721" s="231">
        <v>1.2289184699999999E-3</v>
      </c>
      <c r="H3721" s="231">
        <v>3.5689481300000001E-3</v>
      </c>
    </row>
    <row r="3722" spans="1:8">
      <c r="A3722" s="227" t="s">
        <v>139</v>
      </c>
      <c r="B3722" s="227" t="s">
        <v>108</v>
      </c>
      <c r="C3722" s="227" t="s">
        <v>69</v>
      </c>
      <c r="D3722" s="229">
        <v>48</v>
      </c>
      <c r="E3722" s="231">
        <v>3.7497586700000001E-3</v>
      </c>
      <c r="F3722" s="231">
        <v>5.0395422999999998E-4</v>
      </c>
      <c r="G3722" s="231">
        <v>6.3054561999999995E-4</v>
      </c>
      <c r="H3722" s="231">
        <v>2.6152582499999999E-3</v>
      </c>
    </row>
    <row r="3723" spans="1:8">
      <c r="A3723" s="227" t="s">
        <v>139</v>
      </c>
      <c r="B3723" s="227" t="s">
        <v>109</v>
      </c>
      <c r="C3723" s="227" t="s">
        <v>69</v>
      </c>
      <c r="D3723" s="229">
        <v>199</v>
      </c>
      <c r="E3723" s="231">
        <v>4.0010815599999996E-3</v>
      </c>
      <c r="F3723" s="231">
        <v>4.1393284E-4</v>
      </c>
      <c r="G3723" s="231">
        <v>7.2166365999999996E-4</v>
      </c>
      <c r="H3723" s="231">
        <v>2.86548459E-3</v>
      </c>
    </row>
    <row r="3724" spans="1:8">
      <c r="A3724" s="227" t="s">
        <v>139</v>
      </c>
      <c r="B3724" s="227" t="s">
        <v>110</v>
      </c>
      <c r="C3724" s="227" t="s">
        <v>69</v>
      </c>
      <c r="D3724" s="229">
        <v>13</v>
      </c>
      <c r="E3724" s="231">
        <v>4.0785253699999998E-3</v>
      </c>
      <c r="F3724" s="231">
        <v>5.0925907000000002E-4</v>
      </c>
      <c r="G3724" s="231">
        <v>1.2250708799999999E-3</v>
      </c>
      <c r="H3724" s="231">
        <v>2.3441949200000002E-3</v>
      </c>
    </row>
    <row r="3725" spans="1:8">
      <c r="A3725" s="227" t="s">
        <v>139</v>
      </c>
      <c r="B3725" s="227" t="s">
        <v>108</v>
      </c>
      <c r="C3725" s="227" t="s">
        <v>70</v>
      </c>
      <c r="D3725" s="229">
        <v>46</v>
      </c>
      <c r="E3725" s="231">
        <v>6.2220710199999999E-3</v>
      </c>
      <c r="F3725" s="231">
        <v>1.2125097899999999E-3</v>
      </c>
      <c r="G3725" s="231">
        <v>1.6535826900000001E-3</v>
      </c>
      <c r="H3725" s="231">
        <v>3.3559780299999998E-3</v>
      </c>
    </row>
    <row r="3726" spans="1:8">
      <c r="A3726" s="227" t="s">
        <v>139</v>
      </c>
      <c r="B3726" s="227" t="s">
        <v>109</v>
      </c>
      <c r="C3726" s="227" t="s">
        <v>70</v>
      </c>
      <c r="D3726" s="229">
        <v>192</v>
      </c>
      <c r="E3726" s="231">
        <v>7.1162468599999997E-3</v>
      </c>
      <c r="F3726" s="231">
        <v>9.9452618000000007E-4</v>
      </c>
      <c r="G3726" s="231">
        <v>1.61054421E-3</v>
      </c>
      <c r="H3726" s="231">
        <v>4.5111759599999997E-3</v>
      </c>
    </row>
    <row r="3727" spans="1:8">
      <c r="A3727" s="227" t="s">
        <v>139</v>
      </c>
      <c r="B3727" s="227" t="s">
        <v>110</v>
      </c>
      <c r="C3727" s="227" t="s">
        <v>70</v>
      </c>
      <c r="D3727" s="229">
        <v>50</v>
      </c>
      <c r="E3727" s="231">
        <v>6.2624997999999998E-3</v>
      </c>
      <c r="F3727" s="231">
        <v>1.14212938E-3</v>
      </c>
      <c r="G3727" s="231">
        <v>1.4983794100000001E-3</v>
      </c>
      <c r="H3727" s="231">
        <v>3.6219904800000001E-3</v>
      </c>
    </row>
    <row r="3728" spans="1:8">
      <c r="A3728" s="227" t="s">
        <v>139</v>
      </c>
      <c r="B3728" s="227" t="s">
        <v>108</v>
      </c>
      <c r="C3728" s="227" t="s">
        <v>71</v>
      </c>
      <c r="D3728" s="229">
        <v>54</v>
      </c>
      <c r="E3728" s="231">
        <v>5.1215274999999996E-3</v>
      </c>
      <c r="F3728" s="231">
        <v>7.6646060000000005E-4</v>
      </c>
      <c r="G3728" s="231">
        <v>1.43582797E-3</v>
      </c>
      <c r="H3728" s="231">
        <v>2.9192384600000001E-3</v>
      </c>
    </row>
    <row r="3729" spans="1:8">
      <c r="A3729" s="227" t="s">
        <v>139</v>
      </c>
      <c r="B3729" s="227" t="s">
        <v>109</v>
      </c>
      <c r="C3729" s="227" t="s">
        <v>71</v>
      </c>
      <c r="D3729" s="229">
        <v>204</v>
      </c>
      <c r="E3729" s="231">
        <v>6.0654386500000003E-3</v>
      </c>
      <c r="F3729" s="231">
        <v>7.2655660000000004E-4</v>
      </c>
      <c r="G3729" s="231">
        <v>1.3082105499999999E-3</v>
      </c>
      <c r="H3729" s="231">
        <v>4.0306710600000002E-3</v>
      </c>
    </row>
    <row r="3730" spans="1:8">
      <c r="A3730" s="227" t="s">
        <v>139</v>
      </c>
      <c r="B3730" s="227" t="s">
        <v>110</v>
      </c>
      <c r="C3730" s="227" t="s">
        <v>71</v>
      </c>
      <c r="D3730" s="229">
        <v>17</v>
      </c>
      <c r="E3730" s="231">
        <v>8.1685728699999998E-3</v>
      </c>
      <c r="F3730" s="231">
        <v>8.5852376999999999E-4</v>
      </c>
      <c r="G3730" s="231">
        <v>1.94784844E-3</v>
      </c>
      <c r="H3730" s="231">
        <v>5.3622001099999997E-3</v>
      </c>
    </row>
    <row r="3731" spans="1:8">
      <c r="A3731" s="227" t="s">
        <v>139</v>
      </c>
      <c r="B3731" s="227" t="s">
        <v>108</v>
      </c>
      <c r="C3731" s="227" t="s">
        <v>72</v>
      </c>
      <c r="D3731" s="229">
        <v>99</v>
      </c>
      <c r="E3731" s="231">
        <v>5.3497939499999999E-3</v>
      </c>
      <c r="F3731" s="231">
        <v>3.8919261000000001E-4</v>
      </c>
      <c r="G3731" s="231">
        <v>1.06610053E-3</v>
      </c>
      <c r="H3731" s="231">
        <v>3.89450031E-3</v>
      </c>
    </row>
    <row r="3732" spans="1:8">
      <c r="A3732" s="227" t="s">
        <v>139</v>
      </c>
      <c r="B3732" s="227" t="s">
        <v>109</v>
      </c>
      <c r="C3732" s="227" t="s">
        <v>72</v>
      </c>
      <c r="D3732" s="229">
        <v>410</v>
      </c>
      <c r="E3732" s="231">
        <v>5.8982890599999999E-3</v>
      </c>
      <c r="F3732" s="231">
        <v>3.4524593000000002E-4</v>
      </c>
      <c r="G3732" s="231">
        <v>1.2476002500000001E-3</v>
      </c>
      <c r="H3732" s="231">
        <v>4.3054423999999997E-3</v>
      </c>
    </row>
    <row r="3733" spans="1:8">
      <c r="A3733" s="227" t="s">
        <v>139</v>
      </c>
      <c r="B3733" s="227" t="s">
        <v>110</v>
      </c>
      <c r="C3733" s="227" t="s">
        <v>72</v>
      </c>
      <c r="D3733" s="229">
        <v>37</v>
      </c>
      <c r="E3733" s="231">
        <v>5.0782029899999999E-3</v>
      </c>
      <c r="F3733" s="231">
        <v>3.2157131E-4</v>
      </c>
      <c r="G3733" s="231">
        <v>1.29191668E-3</v>
      </c>
      <c r="H3733" s="231">
        <v>3.4647144399999998E-3</v>
      </c>
    </row>
    <row r="3734" spans="1:8">
      <c r="A3734" s="227" t="s">
        <v>139</v>
      </c>
      <c r="B3734" s="227" t="s">
        <v>108</v>
      </c>
      <c r="C3734" s="227" t="s">
        <v>73</v>
      </c>
      <c r="D3734" s="229">
        <v>306</v>
      </c>
      <c r="E3734" s="231">
        <v>5.3873151900000003E-3</v>
      </c>
      <c r="F3734" s="231">
        <v>1.0303949499999999E-3</v>
      </c>
      <c r="G3734" s="231">
        <v>1.79674238E-3</v>
      </c>
      <c r="H3734" s="231">
        <v>2.5601773800000001E-3</v>
      </c>
    </row>
    <row r="3735" spans="1:8">
      <c r="A3735" s="227" t="s">
        <v>139</v>
      </c>
      <c r="B3735" s="227" t="s">
        <v>109</v>
      </c>
      <c r="C3735" s="227" t="s">
        <v>73</v>
      </c>
      <c r="D3735" s="229">
        <v>625</v>
      </c>
      <c r="E3735" s="231">
        <v>7.07925901E-3</v>
      </c>
      <c r="F3735" s="231">
        <v>9.6505533999999998E-4</v>
      </c>
      <c r="G3735" s="231">
        <v>2.1562219799999998E-3</v>
      </c>
      <c r="H3735" s="231">
        <v>3.95798126E-3</v>
      </c>
    </row>
    <row r="3736" spans="1:8">
      <c r="A3736" s="227" t="s">
        <v>139</v>
      </c>
      <c r="B3736" s="227" t="s">
        <v>110</v>
      </c>
      <c r="C3736" s="227" t="s">
        <v>73</v>
      </c>
      <c r="D3736" s="229">
        <v>144</v>
      </c>
      <c r="E3736" s="231">
        <v>5.4599888100000001E-3</v>
      </c>
      <c r="F3736" s="231">
        <v>1.01482103E-3</v>
      </c>
      <c r="G3736" s="231">
        <v>2.0584166699999999E-3</v>
      </c>
      <c r="H3736" s="231">
        <v>2.3867506799999999E-3</v>
      </c>
    </row>
    <row r="3737" spans="1:8">
      <c r="A3737" s="227" t="s">
        <v>139</v>
      </c>
      <c r="B3737" s="227" t="s">
        <v>108</v>
      </c>
      <c r="C3737" s="227" t="s">
        <v>74</v>
      </c>
      <c r="D3737" s="229">
        <v>221</v>
      </c>
      <c r="E3737" s="231">
        <v>5.1879606300000002E-3</v>
      </c>
      <c r="F3737" s="231">
        <v>6.9077821999999995E-4</v>
      </c>
      <c r="G3737" s="231">
        <v>1.46079455E-3</v>
      </c>
      <c r="H3737" s="231">
        <v>3.0363873899999999E-3</v>
      </c>
    </row>
    <row r="3738" spans="1:8">
      <c r="A3738" s="227" t="s">
        <v>139</v>
      </c>
      <c r="B3738" s="227" t="s">
        <v>109</v>
      </c>
      <c r="C3738" s="227" t="s">
        <v>74</v>
      </c>
      <c r="D3738" s="229">
        <v>482</v>
      </c>
      <c r="E3738" s="231">
        <v>6.5856478999999999E-3</v>
      </c>
      <c r="F3738" s="231">
        <v>6.0847910999999998E-4</v>
      </c>
      <c r="G3738" s="231">
        <v>2.0339631799999999E-3</v>
      </c>
      <c r="H3738" s="231">
        <v>3.9432051500000002E-3</v>
      </c>
    </row>
    <row r="3739" spans="1:8">
      <c r="A3739" s="227" t="s">
        <v>139</v>
      </c>
      <c r="B3739" s="227" t="s">
        <v>110</v>
      </c>
      <c r="C3739" s="227" t="s">
        <v>74</v>
      </c>
      <c r="D3739" s="229">
        <v>115</v>
      </c>
      <c r="E3739" s="231">
        <v>5.2708331100000004E-3</v>
      </c>
      <c r="F3739" s="231">
        <v>6.5901747999999995E-4</v>
      </c>
      <c r="G3739" s="231">
        <v>1.4438403099999999E-3</v>
      </c>
      <c r="H3739" s="231">
        <v>3.1679747899999999E-3</v>
      </c>
    </row>
    <row r="3740" spans="1:8">
      <c r="A3740" s="227" t="s">
        <v>139</v>
      </c>
      <c r="B3740" s="227" t="s">
        <v>108</v>
      </c>
      <c r="C3740" s="227" t="s">
        <v>75</v>
      </c>
      <c r="D3740" s="229">
        <v>34</v>
      </c>
      <c r="E3740" s="231">
        <v>5.10314519E-3</v>
      </c>
      <c r="F3740" s="231">
        <v>5.3479004E-4</v>
      </c>
      <c r="G3740" s="231">
        <v>1.2145967000000001E-3</v>
      </c>
      <c r="H3740" s="231">
        <v>3.35375792E-3</v>
      </c>
    </row>
    <row r="3741" spans="1:8">
      <c r="A3741" s="227" t="s">
        <v>139</v>
      </c>
      <c r="B3741" s="227" t="s">
        <v>109</v>
      </c>
      <c r="C3741" s="227" t="s">
        <v>75</v>
      </c>
      <c r="D3741" s="229">
        <v>277</v>
      </c>
      <c r="E3741" s="231">
        <v>5.5022393400000003E-3</v>
      </c>
      <c r="F3741" s="231">
        <v>4.5890969999999999E-4</v>
      </c>
      <c r="G3741" s="231">
        <v>1.1523931399999999E-3</v>
      </c>
      <c r="H3741" s="231">
        <v>3.89093606E-3</v>
      </c>
    </row>
    <row r="3742" spans="1:8">
      <c r="A3742" s="227" t="s">
        <v>139</v>
      </c>
      <c r="B3742" s="227" t="s">
        <v>110</v>
      </c>
      <c r="C3742" s="227" t="s">
        <v>75</v>
      </c>
      <c r="D3742" s="229">
        <v>12</v>
      </c>
      <c r="E3742" s="231">
        <v>5.6635799699999998E-3</v>
      </c>
      <c r="F3742" s="231">
        <v>4.3692105999999998E-4</v>
      </c>
      <c r="G3742" s="231">
        <v>8.5165866999999996E-4</v>
      </c>
      <c r="H3742" s="231">
        <v>4.3749997599999996E-3</v>
      </c>
    </row>
    <row r="3743" spans="1:8">
      <c r="A3743" s="227" t="s">
        <v>139</v>
      </c>
      <c r="B3743" s="227" t="s">
        <v>108</v>
      </c>
      <c r="C3743" s="227" t="s">
        <v>76</v>
      </c>
      <c r="D3743" s="229">
        <v>244</v>
      </c>
      <c r="E3743" s="231">
        <v>3.8328682300000001E-3</v>
      </c>
      <c r="F3743" s="231">
        <v>3.5087444999999998E-4</v>
      </c>
      <c r="G3743" s="231">
        <v>9.8531397000000006E-4</v>
      </c>
      <c r="H3743" s="231">
        <v>2.4966793299999999E-3</v>
      </c>
    </row>
    <row r="3744" spans="1:8">
      <c r="A3744" s="227" t="s">
        <v>139</v>
      </c>
      <c r="B3744" s="227" t="s">
        <v>109</v>
      </c>
      <c r="C3744" s="227" t="s">
        <v>76</v>
      </c>
      <c r="D3744" s="229">
        <v>265</v>
      </c>
      <c r="E3744" s="231">
        <v>5.3604994099999996E-3</v>
      </c>
      <c r="F3744" s="231">
        <v>2.9979010000000001E-4</v>
      </c>
      <c r="G3744" s="231">
        <v>1.3679242900000001E-3</v>
      </c>
      <c r="H3744" s="231">
        <v>3.6927845199999998E-3</v>
      </c>
    </row>
    <row r="3745" spans="1:8">
      <c r="A3745" s="227" t="s">
        <v>139</v>
      </c>
      <c r="B3745" s="227" t="s">
        <v>110</v>
      </c>
      <c r="C3745" s="227" t="s">
        <v>76</v>
      </c>
      <c r="D3745" s="229">
        <v>67</v>
      </c>
      <c r="E3745" s="231">
        <v>4.22989197E-3</v>
      </c>
      <c r="F3745" s="231">
        <v>3.5084968999999998E-4</v>
      </c>
      <c r="G3745" s="231">
        <v>1.20145775E-3</v>
      </c>
      <c r="H3745" s="231">
        <v>2.6775840799999999E-3</v>
      </c>
    </row>
    <row r="3746" spans="1:8">
      <c r="A3746" s="227" t="s">
        <v>139</v>
      </c>
      <c r="B3746" s="227" t="s">
        <v>108</v>
      </c>
      <c r="C3746" s="227" t="s">
        <v>77</v>
      </c>
      <c r="D3746" s="229">
        <v>284</v>
      </c>
      <c r="E3746" s="231">
        <v>5.1865705600000001E-3</v>
      </c>
      <c r="F3746" s="231">
        <v>6.6082233999999998E-4</v>
      </c>
      <c r="G3746" s="231">
        <v>1.57215841E-3</v>
      </c>
      <c r="H3746" s="231">
        <v>2.9535893499999999E-3</v>
      </c>
    </row>
    <row r="3747" spans="1:8">
      <c r="A3747" s="227" t="s">
        <v>139</v>
      </c>
      <c r="B3747" s="227" t="s">
        <v>109</v>
      </c>
      <c r="C3747" s="227" t="s">
        <v>77</v>
      </c>
      <c r="D3747" s="229">
        <v>619</v>
      </c>
      <c r="E3747" s="231">
        <v>5.7803242099999999E-3</v>
      </c>
      <c r="F3747" s="231">
        <v>5.8345274999999997E-4</v>
      </c>
      <c r="G3747" s="231">
        <v>1.77859277E-3</v>
      </c>
      <c r="H3747" s="231">
        <v>3.4182781999999999E-3</v>
      </c>
    </row>
    <row r="3748" spans="1:8">
      <c r="A3748" s="227" t="s">
        <v>139</v>
      </c>
      <c r="B3748" s="227" t="s">
        <v>110</v>
      </c>
      <c r="C3748" s="227" t="s">
        <v>77</v>
      </c>
      <c r="D3748" s="229">
        <v>116</v>
      </c>
      <c r="E3748" s="231">
        <v>5.2557269200000003E-3</v>
      </c>
      <c r="F3748" s="231">
        <v>7.3355660999999996E-4</v>
      </c>
      <c r="G3748" s="231">
        <v>1.72792922E-3</v>
      </c>
      <c r="H3748" s="231">
        <v>2.7942406799999998E-3</v>
      </c>
    </row>
    <row r="3749" spans="1:8">
      <c r="A3749" s="227" t="s">
        <v>139</v>
      </c>
      <c r="B3749" s="227" t="s">
        <v>108</v>
      </c>
      <c r="C3749" s="227" t="s">
        <v>78</v>
      </c>
      <c r="D3749" s="229">
        <v>76</v>
      </c>
      <c r="E3749" s="231">
        <v>5.1292943399999999E-3</v>
      </c>
      <c r="F3749" s="231">
        <v>7.7561500000000001E-4</v>
      </c>
      <c r="G3749" s="231">
        <v>1.5940238900000001E-3</v>
      </c>
      <c r="H3749" s="231">
        <v>2.7596549200000001E-3</v>
      </c>
    </row>
    <row r="3750" spans="1:8">
      <c r="A3750" s="227" t="s">
        <v>139</v>
      </c>
      <c r="B3750" s="227" t="s">
        <v>109</v>
      </c>
      <c r="C3750" s="227" t="s">
        <v>78</v>
      </c>
      <c r="D3750" s="229">
        <v>229</v>
      </c>
      <c r="E3750" s="231">
        <v>6.0647640200000002E-3</v>
      </c>
      <c r="F3750" s="231">
        <v>6.7053793999999995E-4</v>
      </c>
      <c r="G3750" s="231">
        <v>1.7888765099999999E-3</v>
      </c>
      <c r="H3750" s="231">
        <v>3.6053491099999999E-3</v>
      </c>
    </row>
    <row r="3751" spans="1:8">
      <c r="A3751" s="227" t="s">
        <v>139</v>
      </c>
      <c r="B3751" s="227" t="s">
        <v>110</v>
      </c>
      <c r="C3751" s="227" t="s">
        <v>78</v>
      </c>
      <c r="D3751" s="229">
        <v>37</v>
      </c>
      <c r="E3751" s="231">
        <v>5.3734982299999999E-3</v>
      </c>
      <c r="F3751" s="231">
        <v>7.2353580000000003E-4</v>
      </c>
      <c r="G3751" s="231">
        <v>1.40640618E-3</v>
      </c>
      <c r="H3751" s="231">
        <v>3.2435558300000001E-3</v>
      </c>
    </row>
    <row r="3752" spans="1:8">
      <c r="A3752" s="227" t="s">
        <v>139</v>
      </c>
      <c r="B3752" s="227" t="s">
        <v>108</v>
      </c>
      <c r="C3752" s="227" t="s">
        <v>79</v>
      </c>
      <c r="D3752" s="229">
        <v>3761</v>
      </c>
      <c r="E3752" s="231">
        <v>4.6960949200000003E-3</v>
      </c>
      <c r="F3752" s="231">
        <v>1.07312969E-3</v>
      </c>
      <c r="G3752" s="231">
        <v>7.9984182999999996E-4</v>
      </c>
      <c r="H3752" s="231">
        <v>2.8231229200000002E-3</v>
      </c>
    </row>
    <row r="3753" spans="1:8">
      <c r="A3753" s="227" t="s">
        <v>139</v>
      </c>
      <c r="B3753" s="227" t="s">
        <v>109</v>
      </c>
      <c r="C3753" s="227" t="s">
        <v>79</v>
      </c>
      <c r="D3753" s="229">
        <v>2278</v>
      </c>
      <c r="E3753" s="231">
        <v>4.8265664799999998E-3</v>
      </c>
      <c r="F3753" s="231">
        <v>8.7978689000000004E-4</v>
      </c>
      <c r="G3753" s="231">
        <v>8.0487549999999999E-4</v>
      </c>
      <c r="H3753" s="231">
        <v>3.14190359E-3</v>
      </c>
    </row>
    <row r="3754" spans="1:8">
      <c r="A3754" s="227" t="s">
        <v>139</v>
      </c>
      <c r="B3754" s="227" t="s">
        <v>110</v>
      </c>
      <c r="C3754" s="227" t="s">
        <v>79</v>
      </c>
      <c r="D3754" s="229">
        <v>560</v>
      </c>
      <c r="E3754" s="231">
        <v>4.5146327E-3</v>
      </c>
      <c r="F3754" s="231">
        <v>1.0286042600000001E-3</v>
      </c>
      <c r="G3754" s="231">
        <v>7.8397793999999998E-4</v>
      </c>
      <c r="H3754" s="231">
        <v>2.70205003E-3</v>
      </c>
    </row>
    <row r="3755" spans="1:8">
      <c r="A3755" s="227" t="s">
        <v>139</v>
      </c>
      <c r="B3755" s="227" t="s">
        <v>108</v>
      </c>
      <c r="C3755" s="227" t="s">
        <v>80</v>
      </c>
      <c r="D3755" s="229">
        <v>714</v>
      </c>
      <c r="E3755" s="231">
        <v>4.4673654100000001E-3</v>
      </c>
      <c r="F3755" s="231">
        <v>1.0264288500000001E-3</v>
      </c>
      <c r="G3755" s="231">
        <v>7.4495514000000004E-4</v>
      </c>
      <c r="H3755" s="231">
        <v>2.6959809299999999E-3</v>
      </c>
    </row>
    <row r="3756" spans="1:8">
      <c r="A3756" s="227" t="s">
        <v>139</v>
      </c>
      <c r="B3756" s="227" t="s">
        <v>109</v>
      </c>
      <c r="C3756" s="227" t="s">
        <v>80</v>
      </c>
      <c r="D3756" s="229">
        <v>1616</v>
      </c>
      <c r="E3756" s="231">
        <v>4.5773025399999997E-3</v>
      </c>
      <c r="F3756" s="231">
        <v>8.9610956000000001E-4</v>
      </c>
      <c r="G3756" s="231">
        <v>7.7603568999999996E-4</v>
      </c>
      <c r="H3756" s="231">
        <v>2.9051568100000001E-3</v>
      </c>
    </row>
    <row r="3757" spans="1:8">
      <c r="A3757" s="227" t="s">
        <v>139</v>
      </c>
      <c r="B3757" s="227" t="s">
        <v>110</v>
      </c>
      <c r="C3757" s="227" t="s">
        <v>80</v>
      </c>
      <c r="D3757" s="229">
        <v>265</v>
      </c>
      <c r="E3757" s="231">
        <v>4.81123317E-3</v>
      </c>
      <c r="F3757" s="231">
        <v>9.2234426999999997E-4</v>
      </c>
      <c r="G3757" s="231">
        <v>8.9666294000000004E-4</v>
      </c>
      <c r="H3757" s="231">
        <v>2.99222549E-3</v>
      </c>
    </row>
    <row r="3758" spans="1:8">
      <c r="A3758" s="227" t="s">
        <v>139</v>
      </c>
      <c r="B3758" s="227" t="s">
        <v>108</v>
      </c>
      <c r="C3758" s="227" t="s">
        <v>119</v>
      </c>
      <c r="D3758" s="229">
        <v>407</v>
      </c>
      <c r="E3758" s="231">
        <v>4.6936422700000003E-3</v>
      </c>
      <c r="F3758" s="231">
        <v>7.2495768000000003E-4</v>
      </c>
      <c r="G3758" s="231">
        <v>1.0901524E-3</v>
      </c>
      <c r="H3758" s="231">
        <v>2.8785317E-3</v>
      </c>
    </row>
    <row r="3759" spans="1:8">
      <c r="A3759" s="227" t="s">
        <v>139</v>
      </c>
      <c r="B3759" s="227" t="s">
        <v>109</v>
      </c>
      <c r="C3759" s="227" t="s">
        <v>119</v>
      </c>
      <c r="D3759" s="229">
        <v>545</v>
      </c>
      <c r="E3759" s="231">
        <v>5.44537862E-3</v>
      </c>
      <c r="F3759" s="231">
        <v>5.5808249999999995E-4</v>
      </c>
      <c r="G3759" s="231">
        <v>1.4120368E-3</v>
      </c>
      <c r="H3759" s="231">
        <v>3.4752588600000002E-3</v>
      </c>
    </row>
    <row r="3760" spans="1:8">
      <c r="A3760" s="227" t="s">
        <v>139</v>
      </c>
      <c r="B3760" s="227" t="s">
        <v>110</v>
      </c>
      <c r="C3760" s="227" t="s">
        <v>119</v>
      </c>
      <c r="D3760" s="229">
        <v>92</v>
      </c>
      <c r="E3760" s="231">
        <v>4.5287336400000001E-3</v>
      </c>
      <c r="F3760" s="231">
        <v>6.1430635000000002E-4</v>
      </c>
      <c r="G3760" s="231">
        <v>1.5226195E-3</v>
      </c>
      <c r="H3760" s="231">
        <v>2.39180735E-3</v>
      </c>
    </row>
    <row r="3761" spans="1:8">
      <c r="A3761" s="227" t="s">
        <v>139</v>
      </c>
      <c r="B3761" s="227" t="s">
        <v>108</v>
      </c>
      <c r="C3761" s="227" t="s">
        <v>82</v>
      </c>
      <c r="D3761" s="229">
        <v>109</v>
      </c>
      <c r="E3761" s="231">
        <v>5.1341103800000001E-3</v>
      </c>
      <c r="F3761" s="231">
        <v>5.8794144E-4</v>
      </c>
      <c r="G3761" s="231">
        <v>1.71551112E-3</v>
      </c>
      <c r="H3761" s="231">
        <v>2.8306572399999998E-3</v>
      </c>
    </row>
    <row r="3762" spans="1:8">
      <c r="A3762" s="227" t="s">
        <v>139</v>
      </c>
      <c r="B3762" s="227" t="s">
        <v>109</v>
      </c>
      <c r="C3762" s="227" t="s">
        <v>82</v>
      </c>
      <c r="D3762" s="229">
        <v>286</v>
      </c>
      <c r="E3762" s="231">
        <v>6.1812837599999997E-3</v>
      </c>
      <c r="F3762" s="231">
        <v>4.9877760000000004E-4</v>
      </c>
      <c r="G3762" s="231">
        <v>1.9193535600000001E-3</v>
      </c>
      <c r="H3762" s="231">
        <v>3.7631521100000001E-3</v>
      </c>
    </row>
    <row r="3763" spans="1:8">
      <c r="A3763" s="227" t="s">
        <v>139</v>
      </c>
      <c r="B3763" s="227" t="s">
        <v>110</v>
      </c>
      <c r="C3763" s="227" t="s">
        <v>82</v>
      </c>
      <c r="D3763" s="229">
        <v>54</v>
      </c>
      <c r="E3763" s="231">
        <v>6.3327329600000003E-3</v>
      </c>
      <c r="F3763" s="231">
        <v>6.0506663E-4</v>
      </c>
      <c r="G3763" s="231">
        <v>2.0762600500000001E-3</v>
      </c>
      <c r="H3763" s="231">
        <v>3.65140574E-3</v>
      </c>
    </row>
    <row r="3764" spans="1:8">
      <c r="A3764" s="227" t="s">
        <v>139</v>
      </c>
      <c r="B3764" s="227" t="s">
        <v>108</v>
      </c>
      <c r="C3764" s="227" t="s">
        <v>83</v>
      </c>
      <c r="D3764" s="229">
        <v>146</v>
      </c>
      <c r="E3764" s="231">
        <v>4.8895704100000003E-3</v>
      </c>
      <c r="F3764" s="231">
        <v>8.3951651000000003E-4</v>
      </c>
      <c r="G3764" s="231">
        <v>1.34021409E-3</v>
      </c>
      <c r="H3764" s="231">
        <v>2.70983931E-3</v>
      </c>
    </row>
    <row r="3765" spans="1:8">
      <c r="A3765" s="227" t="s">
        <v>139</v>
      </c>
      <c r="B3765" s="227" t="s">
        <v>109</v>
      </c>
      <c r="C3765" s="227" t="s">
        <v>83</v>
      </c>
      <c r="D3765" s="229">
        <v>304</v>
      </c>
      <c r="E3765" s="231">
        <v>5.4094326199999997E-3</v>
      </c>
      <c r="F3765" s="231">
        <v>7.0148764999999999E-4</v>
      </c>
      <c r="G3765" s="231">
        <v>1.35294812E-3</v>
      </c>
      <c r="H3765" s="231">
        <v>3.3549964099999999E-3</v>
      </c>
    </row>
    <row r="3766" spans="1:8">
      <c r="A3766" s="227" t="s">
        <v>139</v>
      </c>
      <c r="B3766" s="227" t="s">
        <v>110</v>
      </c>
      <c r="C3766" s="227" t="s">
        <v>83</v>
      </c>
      <c r="D3766" s="229">
        <v>83</v>
      </c>
      <c r="E3766" s="231">
        <v>4.9088015900000002E-3</v>
      </c>
      <c r="F3766" s="231">
        <v>7.0615771999999995E-4</v>
      </c>
      <c r="G3766" s="231">
        <v>1.3491464199999999E-3</v>
      </c>
      <c r="H3766" s="231">
        <v>2.8534970800000001E-3</v>
      </c>
    </row>
    <row r="3767" spans="1:8">
      <c r="A3767" s="227" t="s">
        <v>139</v>
      </c>
      <c r="B3767" s="227" t="s">
        <v>108</v>
      </c>
      <c r="C3767" s="227" t="s">
        <v>84</v>
      </c>
      <c r="D3767" s="229">
        <v>161</v>
      </c>
      <c r="E3767" s="231">
        <v>4.3192860500000001E-3</v>
      </c>
      <c r="F3767" s="231">
        <v>1.0681933200000001E-3</v>
      </c>
      <c r="G3767" s="231">
        <v>9.0069276000000003E-4</v>
      </c>
      <c r="H3767" s="231">
        <v>2.35039944E-3</v>
      </c>
    </row>
    <row r="3768" spans="1:8">
      <c r="A3768" s="227" t="s">
        <v>139</v>
      </c>
      <c r="B3768" s="227" t="s">
        <v>109</v>
      </c>
      <c r="C3768" s="227" t="s">
        <v>84</v>
      </c>
      <c r="D3768" s="229">
        <v>403</v>
      </c>
      <c r="E3768" s="231">
        <v>5.0699611599999998E-3</v>
      </c>
      <c r="F3768" s="231">
        <v>9.1529934999999996E-4</v>
      </c>
      <c r="G3768" s="231">
        <v>1.03405568E-3</v>
      </c>
      <c r="H3768" s="231">
        <v>3.1206056299999999E-3</v>
      </c>
    </row>
    <row r="3769" spans="1:8">
      <c r="A3769" s="227" t="s">
        <v>139</v>
      </c>
      <c r="B3769" s="227" t="s">
        <v>110</v>
      </c>
      <c r="C3769" s="227" t="s">
        <v>84</v>
      </c>
      <c r="D3769" s="229">
        <v>62</v>
      </c>
      <c r="E3769" s="231">
        <v>4.8652177900000001E-3</v>
      </c>
      <c r="F3769" s="231">
        <v>9.5094063999999999E-4</v>
      </c>
      <c r="G3769" s="231">
        <v>1.0832957300000001E-3</v>
      </c>
      <c r="H3769" s="231">
        <v>2.8309809300000001E-3</v>
      </c>
    </row>
    <row r="3770" spans="1:8">
      <c r="A3770" s="227" t="s">
        <v>139</v>
      </c>
      <c r="B3770" s="227" t="s">
        <v>108</v>
      </c>
      <c r="C3770" s="227" t="s">
        <v>86</v>
      </c>
      <c r="D3770" s="229">
        <v>1</v>
      </c>
      <c r="E3770" s="231">
        <v>4.0046291600000002E-3</v>
      </c>
      <c r="F3770" s="231">
        <v>1.3888888E-4</v>
      </c>
      <c r="G3770" s="231">
        <v>2.88194444E-3</v>
      </c>
      <c r="H3770" s="231">
        <v>9.8379582999999992E-4</v>
      </c>
    </row>
    <row r="3771" spans="1:8">
      <c r="A3771" s="227" t="s">
        <v>139</v>
      </c>
      <c r="B3771" s="227" t="s">
        <v>109</v>
      </c>
      <c r="C3771" s="227" t="s">
        <v>86</v>
      </c>
      <c r="D3771" s="229">
        <v>1</v>
      </c>
      <c r="E3771" s="231">
        <v>6.1226847200000004E-3</v>
      </c>
      <c r="F3771" s="231">
        <v>1.6203680000000001E-4</v>
      </c>
      <c r="G3771" s="231">
        <v>4.4328701299999997E-3</v>
      </c>
      <c r="H3771" s="231">
        <v>1.5277777700000001E-3</v>
      </c>
    </row>
    <row r="3772" spans="1:8">
      <c r="A3772" s="227" t="s">
        <v>139</v>
      </c>
      <c r="B3772" s="227" t="s">
        <v>108</v>
      </c>
      <c r="C3772" s="227" t="s">
        <v>87</v>
      </c>
      <c r="D3772" s="229">
        <v>215</v>
      </c>
      <c r="E3772" s="231">
        <v>4.1644592800000003E-3</v>
      </c>
      <c r="F3772" s="231">
        <v>4.0789165999999998E-4</v>
      </c>
      <c r="G3772" s="231">
        <v>8.9976289000000004E-4</v>
      </c>
      <c r="H3772" s="231">
        <v>2.8568042300000001E-3</v>
      </c>
    </row>
    <row r="3773" spans="1:8">
      <c r="A3773" s="227" t="s">
        <v>139</v>
      </c>
      <c r="B3773" s="227" t="s">
        <v>109</v>
      </c>
      <c r="C3773" s="227" t="s">
        <v>87</v>
      </c>
      <c r="D3773" s="229">
        <v>469</v>
      </c>
      <c r="E3773" s="231">
        <v>5.4093370100000001E-3</v>
      </c>
      <c r="F3773" s="231">
        <v>2.2886535000000001E-4</v>
      </c>
      <c r="G3773" s="231">
        <v>1.2322561300000001E-3</v>
      </c>
      <c r="H3773" s="231">
        <v>3.9482150199999996E-3</v>
      </c>
    </row>
    <row r="3774" spans="1:8">
      <c r="A3774" s="227" t="s">
        <v>139</v>
      </c>
      <c r="B3774" s="227" t="s">
        <v>110</v>
      </c>
      <c r="C3774" s="227" t="s">
        <v>87</v>
      </c>
      <c r="D3774" s="229">
        <v>77</v>
      </c>
      <c r="E3774" s="231">
        <v>4.6518756599999997E-3</v>
      </c>
      <c r="F3774" s="231">
        <v>3.0964386E-4</v>
      </c>
      <c r="G3774" s="231">
        <v>1.2206888199999999E-3</v>
      </c>
      <c r="H3774" s="231">
        <v>3.1215425300000002E-3</v>
      </c>
    </row>
    <row r="3775" spans="1:8">
      <c r="A3775" s="227" t="s">
        <v>139</v>
      </c>
      <c r="B3775" s="227" t="s">
        <v>108</v>
      </c>
      <c r="C3775" s="227" t="s">
        <v>88</v>
      </c>
      <c r="D3775" s="229">
        <v>226</v>
      </c>
      <c r="E3775" s="231">
        <v>4.3898002200000001E-3</v>
      </c>
      <c r="F3775" s="231">
        <v>8.5970763999999996E-4</v>
      </c>
      <c r="G3775" s="231">
        <v>7.6562989000000001E-4</v>
      </c>
      <c r="H3775" s="231">
        <v>2.76446223E-3</v>
      </c>
    </row>
    <row r="3776" spans="1:8">
      <c r="A3776" s="227" t="s">
        <v>139</v>
      </c>
      <c r="B3776" s="227" t="s">
        <v>109</v>
      </c>
      <c r="C3776" s="227" t="s">
        <v>88</v>
      </c>
      <c r="D3776" s="229">
        <v>853</v>
      </c>
      <c r="E3776" s="231">
        <v>4.7124932499999998E-3</v>
      </c>
      <c r="F3776" s="231">
        <v>7.5562532999999999E-4</v>
      </c>
      <c r="G3776" s="231">
        <v>8.2962884000000001E-4</v>
      </c>
      <c r="H3776" s="231">
        <v>3.1272385899999999E-3</v>
      </c>
    </row>
    <row r="3777" spans="1:8">
      <c r="A3777" s="227" t="s">
        <v>139</v>
      </c>
      <c r="B3777" s="227" t="s">
        <v>110</v>
      </c>
      <c r="C3777" s="227" t="s">
        <v>88</v>
      </c>
      <c r="D3777" s="229">
        <v>191</v>
      </c>
      <c r="E3777" s="231">
        <v>4.4008748000000002E-3</v>
      </c>
      <c r="F3777" s="231">
        <v>8.7405443999999995E-4</v>
      </c>
      <c r="G3777" s="231">
        <v>8.2054706999999997E-4</v>
      </c>
      <c r="H3777" s="231">
        <v>2.70627277E-3</v>
      </c>
    </row>
    <row r="3778" spans="1:8">
      <c r="A3778" s="227" t="s">
        <v>139</v>
      </c>
      <c r="B3778" s="227" t="s">
        <v>108</v>
      </c>
      <c r="C3778" s="227" t="s">
        <v>89</v>
      </c>
      <c r="D3778" s="229">
        <v>111</v>
      </c>
      <c r="E3778" s="231">
        <v>4.64985795E-3</v>
      </c>
      <c r="F3778" s="231">
        <v>7.4407713999999998E-4</v>
      </c>
      <c r="G3778" s="231">
        <v>1.3303926399999999E-3</v>
      </c>
      <c r="H3778" s="231">
        <v>2.5753876600000001E-3</v>
      </c>
    </row>
    <row r="3779" spans="1:8">
      <c r="A3779" s="227" t="s">
        <v>139</v>
      </c>
      <c r="B3779" s="227" t="s">
        <v>109</v>
      </c>
      <c r="C3779" s="227" t="s">
        <v>89</v>
      </c>
      <c r="D3779" s="229">
        <v>348</v>
      </c>
      <c r="E3779" s="231">
        <v>5.49233026E-3</v>
      </c>
      <c r="F3779" s="231">
        <v>6.4947826000000004E-4</v>
      </c>
      <c r="G3779" s="231">
        <v>1.45394292E-3</v>
      </c>
      <c r="H3779" s="231">
        <v>3.3889086100000001E-3</v>
      </c>
    </row>
    <row r="3780" spans="1:8">
      <c r="A3780" s="227" t="s">
        <v>139</v>
      </c>
      <c r="B3780" s="227" t="s">
        <v>110</v>
      </c>
      <c r="C3780" s="227" t="s">
        <v>89</v>
      </c>
      <c r="D3780" s="229">
        <v>76</v>
      </c>
      <c r="E3780" s="231">
        <v>4.53383868E-3</v>
      </c>
      <c r="F3780" s="231">
        <v>6.7479875000000004E-4</v>
      </c>
      <c r="G3780" s="231">
        <v>1.18025072E-3</v>
      </c>
      <c r="H3780" s="231">
        <v>2.6787887500000001E-3</v>
      </c>
    </row>
    <row r="3781" spans="1:8">
      <c r="A3781" s="227" t="s">
        <v>139</v>
      </c>
      <c r="B3781" s="227" t="s">
        <v>108</v>
      </c>
      <c r="C3781" s="227" t="s">
        <v>90</v>
      </c>
      <c r="D3781" s="229">
        <v>56</v>
      </c>
      <c r="E3781" s="231">
        <v>5.5592755700000001E-3</v>
      </c>
      <c r="F3781" s="231">
        <v>5.7477657000000004E-4</v>
      </c>
      <c r="G3781" s="231">
        <v>1.8134091199999999E-3</v>
      </c>
      <c r="H3781" s="231">
        <v>3.1710893600000001E-3</v>
      </c>
    </row>
    <row r="3782" spans="1:8">
      <c r="A3782" s="227" t="s">
        <v>139</v>
      </c>
      <c r="B3782" s="227" t="s">
        <v>109</v>
      </c>
      <c r="C3782" s="227" t="s">
        <v>90</v>
      </c>
      <c r="D3782" s="229">
        <v>289</v>
      </c>
      <c r="E3782" s="231">
        <v>6.5980229599999999E-3</v>
      </c>
      <c r="F3782" s="231">
        <v>5.6136235000000005E-4</v>
      </c>
      <c r="G3782" s="231">
        <v>1.8189716099999999E-3</v>
      </c>
      <c r="H3782" s="231">
        <v>4.2176884699999997E-3</v>
      </c>
    </row>
    <row r="3783" spans="1:8">
      <c r="A3783" s="227" t="s">
        <v>139</v>
      </c>
      <c r="B3783" s="227" t="s">
        <v>110</v>
      </c>
      <c r="C3783" s="227" t="s">
        <v>90</v>
      </c>
      <c r="D3783" s="229">
        <v>46</v>
      </c>
      <c r="E3783" s="231">
        <v>5.1169985599999997E-3</v>
      </c>
      <c r="F3783" s="231">
        <v>5.1303320000000005E-4</v>
      </c>
      <c r="G3783" s="231">
        <v>1.79247158E-3</v>
      </c>
      <c r="H3783" s="231">
        <v>2.81149333E-3</v>
      </c>
    </row>
    <row r="3784" spans="1:8">
      <c r="A3784" s="227" t="s">
        <v>139</v>
      </c>
      <c r="B3784" s="227" t="s">
        <v>108</v>
      </c>
      <c r="C3784" s="227" t="s">
        <v>91</v>
      </c>
      <c r="D3784" s="229">
        <v>353</v>
      </c>
      <c r="E3784" s="231">
        <v>4.6252030300000004E-3</v>
      </c>
      <c r="F3784" s="231">
        <v>1.07035572E-3</v>
      </c>
      <c r="G3784" s="231">
        <v>1.02337086E-3</v>
      </c>
      <c r="H3784" s="231">
        <v>2.53147598E-3</v>
      </c>
    </row>
    <row r="3785" spans="1:8">
      <c r="A3785" s="227" t="s">
        <v>139</v>
      </c>
      <c r="B3785" s="227" t="s">
        <v>109</v>
      </c>
      <c r="C3785" s="227" t="s">
        <v>91</v>
      </c>
      <c r="D3785" s="229">
        <v>843</v>
      </c>
      <c r="E3785" s="231">
        <v>4.4678944000000002E-3</v>
      </c>
      <c r="F3785" s="231">
        <v>8.2483445000000003E-4</v>
      </c>
      <c r="G3785" s="231">
        <v>1.00316855E-3</v>
      </c>
      <c r="H3785" s="231">
        <v>2.63989091E-3</v>
      </c>
    </row>
    <row r="3786" spans="1:8">
      <c r="A3786" s="227" t="s">
        <v>139</v>
      </c>
      <c r="B3786" s="227" t="s">
        <v>110</v>
      </c>
      <c r="C3786" s="227" t="s">
        <v>91</v>
      </c>
      <c r="D3786" s="229">
        <v>166</v>
      </c>
      <c r="E3786" s="231">
        <v>4.2041078600000004E-3</v>
      </c>
      <c r="F3786" s="231">
        <v>7.9868058999999999E-4</v>
      </c>
      <c r="G3786" s="231">
        <v>1.0572844299999999E-3</v>
      </c>
      <c r="H3786" s="231">
        <v>2.3481423100000002E-3</v>
      </c>
    </row>
    <row r="3787" spans="1:8">
      <c r="A3787" s="227" t="s">
        <v>139</v>
      </c>
      <c r="B3787" s="227" t="s">
        <v>108</v>
      </c>
      <c r="C3787" s="227" t="s">
        <v>92</v>
      </c>
      <c r="D3787" s="229">
        <v>137</v>
      </c>
      <c r="E3787" s="231">
        <v>4.67161707E-3</v>
      </c>
      <c r="F3787" s="231">
        <v>6.7687187E-4</v>
      </c>
      <c r="G3787" s="231">
        <v>1.0542543299999999E-3</v>
      </c>
      <c r="H3787" s="231">
        <v>2.94049043E-3</v>
      </c>
    </row>
    <row r="3788" spans="1:8">
      <c r="A3788" s="227" t="s">
        <v>139</v>
      </c>
      <c r="B3788" s="227" t="s">
        <v>109</v>
      </c>
      <c r="C3788" s="227" t="s">
        <v>92</v>
      </c>
      <c r="D3788" s="229">
        <v>303</v>
      </c>
      <c r="E3788" s="231">
        <v>6.1969805799999998E-3</v>
      </c>
      <c r="F3788" s="231">
        <v>5.9085050999999999E-4</v>
      </c>
      <c r="G3788" s="231">
        <v>1.57182012E-3</v>
      </c>
      <c r="H3788" s="231">
        <v>4.0343094399999998E-3</v>
      </c>
    </row>
    <row r="3789" spans="1:8">
      <c r="A3789" s="227" t="s">
        <v>139</v>
      </c>
      <c r="B3789" s="227" t="s">
        <v>110</v>
      </c>
      <c r="C3789" s="227" t="s">
        <v>92</v>
      </c>
      <c r="D3789" s="229">
        <v>78</v>
      </c>
      <c r="E3789" s="231">
        <v>4.7955244399999998E-3</v>
      </c>
      <c r="F3789" s="231">
        <v>5.8894204999999998E-4</v>
      </c>
      <c r="G3789" s="231">
        <v>1.0339504E-3</v>
      </c>
      <c r="H3789" s="231">
        <v>3.1726315599999999E-3</v>
      </c>
    </row>
    <row r="3790" spans="1:8">
      <c r="A3790" s="227" t="s">
        <v>139</v>
      </c>
      <c r="B3790" s="227" t="s">
        <v>108</v>
      </c>
      <c r="C3790" s="227" t="s">
        <v>93</v>
      </c>
      <c r="D3790" s="229">
        <v>75</v>
      </c>
      <c r="E3790" s="231">
        <v>5.0351849099999997E-3</v>
      </c>
      <c r="F3790" s="231">
        <v>9.0432076000000001E-4</v>
      </c>
      <c r="G3790" s="231">
        <v>1.5561725700000001E-3</v>
      </c>
      <c r="H3790" s="231">
        <v>2.5746911000000001E-3</v>
      </c>
    </row>
    <row r="3791" spans="1:8">
      <c r="A3791" s="227" t="s">
        <v>139</v>
      </c>
      <c r="B3791" s="227" t="s">
        <v>109</v>
      </c>
      <c r="C3791" s="227" t="s">
        <v>93</v>
      </c>
      <c r="D3791" s="229">
        <v>298</v>
      </c>
      <c r="E3791" s="231">
        <v>6.9604071199999996E-3</v>
      </c>
      <c r="F3791" s="231">
        <v>8.3993575000000003E-4</v>
      </c>
      <c r="G3791" s="231">
        <v>1.90012871E-3</v>
      </c>
      <c r="H3791" s="231">
        <v>4.2203421600000004E-3</v>
      </c>
    </row>
    <row r="3792" spans="1:8">
      <c r="A3792" s="227" t="s">
        <v>139</v>
      </c>
      <c r="B3792" s="227" t="s">
        <v>110</v>
      </c>
      <c r="C3792" s="227" t="s">
        <v>93</v>
      </c>
      <c r="D3792" s="229">
        <v>51</v>
      </c>
      <c r="E3792" s="231">
        <v>5.6653955499999997E-3</v>
      </c>
      <c r="F3792" s="231">
        <v>8.8326048E-4</v>
      </c>
      <c r="G3792" s="231">
        <v>1.89792093E-3</v>
      </c>
      <c r="H3792" s="231">
        <v>2.8842136799999999E-3</v>
      </c>
    </row>
    <row r="3793" spans="1:8">
      <c r="A3793" s="227" t="s">
        <v>139</v>
      </c>
      <c r="B3793" s="227" t="s">
        <v>108</v>
      </c>
      <c r="C3793" s="227" t="s">
        <v>94</v>
      </c>
      <c r="D3793" s="229">
        <v>101</v>
      </c>
      <c r="E3793" s="231">
        <v>5.0709339400000003E-3</v>
      </c>
      <c r="F3793" s="231">
        <v>8.2897848E-4</v>
      </c>
      <c r="G3793" s="231">
        <v>1.25607326E-3</v>
      </c>
      <c r="H3793" s="231">
        <v>2.98588169E-3</v>
      </c>
    </row>
    <row r="3794" spans="1:8">
      <c r="A3794" s="227" t="s">
        <v>139</v>
      </c>
      <c r="B3794" s="227" t="s">
        <v>109</v>
      </c>
      <c r="C3794" s="227" t="s">
        <v>94</v>
      </c>
      <c r="D3794" s="229">
        <v>247</v>
      </c>
      <c r="E3794" s="231">
        <v>6.12512161E-3</v>
      </c>
      <c r="F3794" s="231">
        <v>7.0208214999999997E-4</v>
      </c>
      <c r="G3794" s="231">
        <v>1.47023519E-3</v>
      </c>
      <c r="H3794" s="231">
        <v>3.9528037799999999E-3</v>
      </c>
    </row>
    <row r="3795" spans="1:8">
      <c r="A3795" s="227" t="s">
        <v>139</v>
      </c>
      <c r="B3795" s="227" t="s">
        <v>110</v>
      </c>
      <c r="C3795" s="227" t="s">
        <v>94</v>
      </c>
      <c r="D3795" s="229">
        <v>43</v>
      </c>
      <c r="E3795" s="231">
        <v>5.6215006499999998E-3</v>
      </c>
      <c r="F3795" s="231">
        <v>8.0049505000000004E-4</v>
      </c>
      <c r="G3795" s="231">
        <v>1.52993089E-3</v>
      </c>
      <c r="H3795" s="231">
        <v>3.2910742799999999E-3</v>
      </c>
    </row>
    <row r="3796" spans="1:8">
      <c r="A3796" s="227" t="s">
        <v>139</v>
      </c>
      <c r="B3796" s="227" t="s">
        <v>108</v>
      </c>
      <c r="C3796" s="227" t="s">
        <v>95</v>
      </c>
      <c r="D3796" s="229">
        <v>33</v>
      </c>
      <c r="E3796" s="231">
        <v>6.33733141E-3</v>
      </c>
      <c r="F3796" s="231">
        <v>5.6221915999999999E-4</v>
      </c>
      <c r="G3796" s="231">
        <v>1.63229494E-3</v>
      </c>
      <c r="H3796" s="231">
        <v>4.1428168499999998E-3</v>
      </c>
    </row>
    <row r="3797" spans="1:8">
      <c r="A3797" s="227" t="s">
        <v>139</v>
      </c>
      <c r="B3797" s="227" t="s">
        <v>109</v>
      </c>
      <c r="C3797" s="227" t="s">
        <v>95</v>
      </c>
      <c r="D3797" s="229">
        <v>155</v>
      </c>
      <c r="E3797" s="231">
        <v>6.6994471999999999E-3</v>
      </c>
      <c r="F3797" s="231">
        <v>5.7362578000000005E-4</v>
      </c>
      <c r="G3797" s="231">
        <v>1.7744173199999999E-3</v>
      </c>
      <c r="H3797" s="231">
        <v>4.3514035799999996E-3</v>
      </c>
    </row>
    <row r="3798" spans="1:8">
      <c r="A3798" s="227" t="s">
        <v>139</v>
      </c>
      <c r="B3798" s="227" t="s">
        <v>110</v>
      </c>
      <c r="C3798" s="227" t="s">
        <v>95</v>
      </c>
      <c r="D3798" s="229">
        <v>19</v>
      </c>
      <c r="E3798" s="231">
        <v>6.61793351E-3</v>
      </c>
      <c r="F3798" s="231">
        <v>5.5921032999999996E-4</v>
      </c>
      <c r="G3798" s="231">
        <v>1.7884988200000001E-3</v>
      </c>
      <c r="H3798" s="231">
        <v>4.2702239299999998E-3</v>
      </c>
    </row>
    <row r="3799" spans="1:8">
      <c r="A3799" s="227" t="s">
        <v>139</v>
      </c>
      <c r="B3799" s="227" t="s">
        <v>108</v>
      </c>
      <c r="C3799" s="227" t="s">
        <v>96</v>
      </c>
      <c r="D3799" s="229">
        <v>165</v>
      </c>
      <c r="E3799" s="231">
        <v>4.3223903400000001E-3</v>
      </c>
      <c r="F3799" s="231">
        <v>5.9034767999999996E-4</v>
      </c>
      <c r="G3799" s="231">
        <v>8.5479771999999996E-4</v>
      </c>
      <c r="H3799" s="231">
        <v>2.8772444099999998E-3</v>
      </c>
    </row>
    <row r="3800" spans="1:8">
      <c r="A3800" s="227" t="s">
        <v>139</v>
      </c>
      <c r="B3800" s="227" t="s">
        <v>109</v>
      </c>
      <c r="C3800" s="227" t="s">
        <v>96</v>
      </c>
      <c r="D3800" s="229">
        <v>535</v>
      </c>
      <c r="E3800" s="231">
        <v>4.9915193200000003E-3</v>
      </c>
      <c r="F3800" s="231">
        <v>5.1832356000000004E-4</v>
      </c>
      <c r="G3800" s="231">
        <v>9.0115499999999995E-4</v>
      </c>
      <c r="H3800" s="231">
        <v>3.5720402600000001E-3</v>
      </c>
    </row>
    <row r="3801" spans="1:8">
      <c r="A3801" s="227" t="s">
        <v>139</v>
      </c>
      <c r="B3801" s="227" t="s">
        <v>110</v>
      </c>
      <c r="C3801" s="227" t="s">
        <v>96</v>
      </c>
      <c r="D3801" s="229">
        <v>77</v>
      </c>
      <c r="E3801" s="231">
        <v>4.8079001799999996E-3</v>
      </c>
      <c r="F3801" s="231">
        <v>6.8813106999999997E-4</v>
      </c>
      <c r="G3801" s="231">
        <v>8.3303247999999997E-4</v>
      </c>
      <c r="H3801" s="231">
        <v>3.2867361999999998E-3</v>
      </c>
    </row>
    <row r="3802" spans="1:8">
      <c r="A3802" s="227" t="s">
        <v>139</v>
      </c>
      <c r="B3802" s="227" t="s">
        <v>108</v>
      </c>
      <c r="C3802" s="227" t="s">
        <v>97</v>
      </c>
      <c r="D3802" s="229">
        <v>69</v>
      </c>
      <c r="E3802" s="231">
        <v>5.4616207599999999E-3</v>
      </c>
      <c r="F3802" s="231">
        <v>6.9763129000000002E-4</v>
      </c>
      <c r="G3802" s="231">
        <v>1.8575548299999999E-3</v>
      </c>
      <c r="H3802" s="231">
        <v>2.9064342700000001E-3</v>
      </c>
    </row>
    <row r="3803" spans="1:8">
      <c r="A3803" s="227" t="s">
        <v>139</v>
      </c>
      <c r="B3803" s="227" t="s">
        <v>109</v>
      </c>
      <c r="C3803" s="227" t="s">
        <v>97</v>
      </c>
      <c r="D3803" s="229">
        <v>225</v>
      </c>
      <c r="E3803" s="231">
        <v>6.8916149900000003E-3</v>
      </c>
      <c r="F3803" s="231">
        <v>6.4753062999999998E-4</v>
      </c>
      <c r="G3803" s="231">
        <v>2.1480964599999998E-3</v>
      </c>
      <c r="H3803" s="231">
        <v>4.0959873999999999E-3</v>
      </c>
    </row>
    <row r="3804" spans="1:8">
      <c r="A3804" s="227" t="s">
        <v>139</v>
      </c>
      <c r="B3804" s="227" t="s">
        <v>110</v>
      </c>
      <c r="C3804" s="227" t="s">
        <v>97</v>
      </c>
      <c r="D3804" s="229">
        <v>45</v>
      </c>
      <c r="E3804" s="231">
        <v>4.9933125100000003E-3</v>
      </c>
      <c r="F3804" s="231">
        <v>6.3168700000000003E-4</v>
      </c>
      <c r="G3804" s="231">
        <v>1.5820470399999999E-3</v>
      </c>
      <c r="H3804" s="231">
        <v>2.7795779199999999E-3</v>
      </c>
    </row>
    <row r="3805" spans="1:8">
      <c r="A3805" s="227" t="s">
        <v>139</v>
      </c>
      <c r="B3805" s="227" t="s">
        <v>108</v>
      </c>
      <c r="C3805" s="227" t="s">
        <v>98</v>
      </c>
      <c r="D3805" s="229">
        <v>43</v>
      </c>
      <c r="E3805" s="231">
        <v>5.1940674000000003E-3</v>
      </c>
      <c r="F3805" s="231">
        <v>6.3711214999999995E-4</v>
      </c>
      <c r="G3805" s="231">
        <v>1.6413649500000001E-3</v>
      </c>
      <c r="H3805" s="231">
        <v>2.9155898299999998E-3</v>
      </c>
    </row>
    <row r="3806" spans="1:8">
      <c r="A3806" s="227" t="s">
        <v>139</v>
      </c>
      <c r="B3806" s="227" t="s">
        <v>109</v>
      </c>
      <c r="C3806" s="227" t="s">
        <v>98</v>
      </c>
      <c r="D3806" s="229">
        <v>186</v>
      </c>
      <c r="E3806" s="231">
        <v>7.2481080700000002E-3</v>
      </c>
      <c r="F3806" s="231">
        <v>6.9786665000000001E-4</v>
      </c>
      <c r="G3806" s="231">
        <v>1.9876914500000001E-3</v>
      </c>
      <c r="H3806" s="231">
        <v>4.5625495700000003E-3</v>
      </c>
    </row>
    <row r="3807" spans="1:8">
      <c r="A3807" s="227" t="s">
        <v>139</v>
      </c>
      <c r="B3807" s="227" t="s">
        <v>110</v>
      </c>
      <c r="C3807" s="227" t="s">
        <v>98</v>
      </c>
      <c r="D3807" s="229">
        <v>39</v>
      </c>
      <c r="E3807" s="231">
        <v>6.3989789300000002E-3</v>
      </c>
      <c r="F3807" s="231">
        <v>6.3598023999999998E-4</v>
      </c>
      <c r="G3807" s="231">
        <v>1.6776469300000001E-3</v>
      </c>
      <c r="H3807" s="231">
        <v>4.0853511299999996E-3</v>
      </c>
    </row>
    <row r="3808" spans="1:8">
      <c r="A3808" s="227" t="s">
        <v>139</v>
      </c>
      <c r="B3808" s="227" t="s">
        <v>108</v>
      </c>
      <c r="C3808" s="227" t="s">
        <v>99</v>
      </c>
      <c r="D3808" s="229">
        <v>215</v>
      </c>
      <c r="E3808" s="231">
        <v>4.8682706400000001E-3</v>
      </c>
      <c r="F3808" s="231">
        <v>1.09937529E-3</v>
      </c>
      <c r="G3808" s="231">
        <v>6.5848380999999998E-4</v>
      </c>
      <c r="H3808" s="231">
        <v>3.1104110499999998E-3</v>
      </c>
    </row>
    <row r="3809" spans="1:8">
      <c r="A3809" s="227" t="s">
        <v>139</v>
      </c>
      <c r="B3809" s="227" t="s">
        <v>109</v>
      </c>
      <c r="C3809" s="227" t="s">
        <v>99</v>
      </c>
      <c r="D3809" s="229">
        <v>534</v>
      </c>
      <c r="E3809" s="231">
        <v>5.00010812E-3</v>
      </c>
      <c r="F3809" s="231">
        <v>8.1740247999999998E-4</v>
      </c>
      <c r="G3809" s="231">
        <v>6.7725648999999999E-4</v>
      </c>
      <c r="H3809" s="231">
        <v>3.5054486799999999E-3</v>
      </c>
    </row>
    <row r="3810" spans="1:8">
      <c r="A3810" s="227" t="s">
        <v>139</v>
      </c>
      <c r="B3810" s="227" t="s">
        <v>110</v>
      </c>
      <c r="C3810" s="227" t="s">
        <v>99</v>
      </c>
      <c r="D3810" s="229">
        <v>50</v>
      </c>
      <c r="E3810" s="231">
        <v>4.9333330900000003E-3</v>
      </c>
      <c r="F3810" s="231">
        <v>9.7337941000000001E-4</v>
      </c>
      <c r="G3810" s="231">
        <v>7.1527755999999999E-4</v>
      </c>
      <c r="H3810" s="231">
        <v>3.2446757000000001E-3</v>
      </c>
    </row>
    <row r="3811" spans="1:8">
      <c r="A3811" s="227" t="s">
        <v>139</v>
      </c>
      <c r="B3811" s="227" t="s">
        <v>108</v>
      </c>
      <c r="C3811" s="227" t="s">
        <v>100</v>
      </c>
      <c r="D3811" s="229">
        <v>107</v>
      </c>
      <c r="E3811" s="231">
        <v>5.2418654200000001E-3</v>
      </c>
      <c r="F3811" s="231">
        <v>5.3889732000000001E-4</v>
      </c>
      <c r="G3811" s="231">
        <v>1.42901931E-3</v>
      </c>
      <c r="H3811" s="231">
        <v>3.27394835E-3</v>
      </c>
    </row>
    <row r="3812" spans="1:8">
      <c r="A3812" s="227" t="s">
        <v>139</v>
      </c>
      <c r="B3812" s="227" t="s">
        <v>109</v>
      </c>
      <c r="C3812" s="227" t="s">
        <v>100</v>
      </c>
      <c r="D3812" s="229">
        <v>455</v>
      </c>
      <c r="E3812" s="231">
        <v>5.8234887800000003E-3</v>
      </c>
      <c r="F3812" s="231">
        <v>4.9290270000000005E-4</v>
      </c>
      <c r="G3812" s="231">
        <v>1.52915118E-3</v>
      </c>
      <c r="H3812" s="231">
        <v>3.8014344400000002E-3</v>
      </c>
    </row>
    <row r="3813" spans="1:8">
      <c r="A3813" s="227" t="s">
        <v>139</v>
      </c>
      <c r="B3813" s="227" t="s">
        <v>110</v>
      </c>
      <c r="C3813" s="227" t="s">
        <v>100</v>
      </c>
      <c r="D3813" s="229">
        <v>77</v>
      </c>
      <c r="E3813" s="231">
        <v>5.4814512000000001E-3</v>
      </c>
      <c r="F3813" s="231">
        <v>5.5826091999999999E-4</v>
      </c>
      <c r="G3813" s="231">
        <v>1.4109846100000001E-3</v>
      </c>
      <c r="H3813" s="231">
        <v>3.5122051299999999E-3</v>
      </c>
    </row>
    <row r="3814" spans="1:8">
      <c r="A3814" s="227" t="s">
        <v>139</v>
      </c>
      <c r="B3814" s="227" t="s">
        <v>108</v>
      </c>
      <c r="C3814" s="227" t="s">
        <v>101</v>
      </c>
      <c r="D3814" s="229">
        <v>86</v>
      </c>
      <c r="E3814" s="231">
        <v>5.2982340199999997E-3</v>
      </c>
      <c r="F3814" s="231">
        <v>7.7357855E-4</v>
      </c>
      <c r="G3814" s="231">
        <v>1.9214306400000001E-3</v>
      </c>
      <c r="H3814" s="231">
        <v>2.6032243399999998E-3</v>
      </c>
    </row>
    <row r="3815" spans="1:8">
      <c r="A3815" s="227" t="s">
        <v>139</v>
      </c>
      <c r="B3815" s="227" t="s">
        <v>109</v>
      </c>
      <c r="C3815" s="227" t="s">
        <v>101</v>
      </c>
      <c r="D3815" s="229">
        <v>236</v>
      </c>
      <c r="E3815" s="231">
        <v>7.2775421200000001E-3</v>
      </c>
      <c r="F3815" s="231">
        <v>6.8061418E-4</v>
      </c>
      <c r="G3815" s="231">
        <v>2.46419862E-3</v>
      </c>
      <c r="H3815" s="231">
        <v>4.1327289000000003E-3</v>
      </c>
    </row>
    <row r="3816" spans="1:8">
      <c r="A3816" s="227" t="s">
        <v>139</v>
      </c>
      <c r="B3816" s="227" t="s">
        <v>110</v>
      </c>
      <c r="C3816" s="227" t="s">
        <v>101</v>
      </c>
      <c r="D3816" s="229">
        <v>52</v>
      </c>
      <c r="E3816" s="231">
        <v>5.5557779300000002E-3</v>
      </c>
      <c r="F3816" s="231">
        <v>8.8051964000000001E-4</v>
      </c>
      <c r="G3816" s="231">
        <v>2.0009790800000001E-3</v>
      </c>
      <c r="H3816" s="231">
        <v>2.67427864E-3</v>
      </c>
    </row>
    <row r="3817" spans="1:8">
      <c r="A3817" s="227" t="s">
        <v>139</v>
      </c>
      <c r="B3817" s="227" t="s">
        <v>108</v>
      </c>
      <c r="C3817" s="227" t="s">
        <v>102</v>
      </c>
      <c r="D3817" s="229">
        <v>173</v>
      </c>
      <c r="E3817" s="231">
        <v>5.23094605E-3</v>
      </c>
      <c r="F3817" s="231">
        <v>7.7372328E-4</v>
      </c>
      <c r="G3817" s="231">
        <v>8.2898444999999999E-4</v>
      </c>
      <c r="H3817" s="231">
        <v>3.6282378200000001E-3</v>
      </c>
    </row>
    <row r="3818" spans="1:8">
      <c r="A3818" s="227" t="s">
        <v>139</v>
      </c>
      <c r="B3818" s="227" t="s">
        <v>109</v>
      </c>
      <c r="C3818" s="227" t="s">
        <v>102</v>
      </c>
      <c r="D3818" s="229">
        <v>321</v>
      </c>
      <c r="E3818" s="231">
        <v>5.7878660799999997E-3</v>
      </c>
      <c r="F3818" s="231">
        <v>6.4969832000000001E-4</v>
      </c>
      <c r="G3818" s="231">
        <v>8.6026712999999998E-4</v>
      </c>
      <c r="H3818" s="231">
        <v>4.2779001299999998E-3</v>
      </c>
    </row>
    <row r="3819" spans="1:8">
      <c r="A3819" s="227" t="s">
        <v>139</v>
      </c>
      <c r="B3819" s="227" t="s">
        <v>110</v>
      </c>
      <c r="C3819" s="227" t="s">
        <v>102</v>
      </c>
      <c r="D3819" s="229">
        <v>76</v>
      </c>
      <c r="E3819" s="231">
        <v>5.2462534100000003E-3</v>
      </c>
      <c r="F3819" s="231">
        <v>7.9876313999999995E-4</v>
      </c>
      <c r="G3819" s="231">
        <v>1.0186704999999999E-3</v>
      </c>
      <c r="H3819" s="231">
        <v>3.42881924E-3</v>
      </c>
    </row>
    <row r="3820" spans="1:8">
      <c r="A3820" s="227" t="s">
        <v>139</v>
      </c>
      <c r="B3820" s="227" t="s">
        <v>108</v>
      </c>
      <c r="C3820" s="227" t="s">
        <v>103</v>
      </c>
      <c r="D3820" s="229">
        <v>233</v>
      </c>
      <c r="E3820" s="231">
        <v>3.36929717E-3</v>
      </c>
      <c r="F3820" s="231">
        <v>3.0971800000000001E-4</v>
      </c>
      <c r="G3820" s="231">
        <v>7.2847099999999996E-4</v>
      </c>
      <c r="H3820" s="231">
        <v>2.3311076900000001E-3</v>
      </c>
    </row>
    <row r="3821" spans="1:8">
      <c r="A3821" s="227" t="s">
        <v>139</v>
      </c>
      <c r="B3821" s="227" t="s">
        <v>109</v>
      </c>
      <c r="C3821" s="227" t="s">
        <v>103</v>
      </c>
      <c r="D3821" s="229">
        <v>424</v>
      </c>
      <c r="E3821" s="231">
        <v>3.85867049E-3</v>
      </c>
      <c r="F3821" s="231">
        <v>2.8047998999999998E-4</v>
      </c>
      <c r="G3821" s="231">
        <v>7.4420726000000003E-4</v>
      </c>
      <c r="H3821" s="231">
        <v>2.83398278E-3</v>
      </c>
    </row>
    <row r="3822" spans="1:8">
      <c r="A3822" s="227" t="s">
        <v>139</v>
      </c>
      <c r="B3822" s="227" t="s">
        <v>110</v>
      </c>
      <c r="C3822" s="227" t="s">
        <v>103</v>
      </c>
      <c r="D3822" s="229">
        <v>66</v>
      </c>
      <c r="E3822" s="231">
        <v>3.5258836099999998E-3</v>
      </c>
      <c r="F3822" s="231">
        <v>3.4792347E-4</v>
      </c>
      <c r="G3822" s="231">
        <v>7.0058200000000005E-4</v>
      </c>
      <c r="H3822" s="231">
        <v>2.4773777199999999E-3</v>
      </c>
    </row>
    <row r="3823" spans="1:8">
      <c r="A3823" s="227" t="s">
        <v>139</v>
      </c>
      <c r="B3823" s="227" t="s">
        <v>108</v>
      </c>
      <c r="C3823" s="227" t="s">
        <v>104</v>
      </c>
      <c r="D3823" s="229">
        <v>49</v>
      </c>
      <c r="E3823" s="231">
        <v>4.11375635E-3</v>
      </c>
      <c r="F3823" s="231">
        <v>2.0762451E-4</v>
      </c>
      <c r="G3823" s="231">
        <v>1.2209464900000001E-3</v>
      </c>
      <c r="H3823" s="231">
        <v>2.6851849700000002E-3</v>
      </c>
    </row>
    <row r="3824" spans="1:8">
      <c r="A3824" s="227" t="s">
        <v>139</v>
      </c>
      <c r="B3824" s="227" t="s">
        <v>109</v>
      </c>
      <c r="C3824" s="227" t="s">
        <v>104</v>
      </c>
      <c r="D3824" s="229">
        <v>137</v>
      </c>
      <c r="E3824" s="231">
        <v>5.9046361799999997E-3</v>
      </c>
      <c r="F3824" s="231">
        <v>2.0630554000000001E-4</v>
      </c>
      <c r="G3824" s="231">
        <v>1.45740379E-3</v>
      </c>
      <c r="H3824" s="231">
        <v>4.2409263700000002E-3</v>
      </c>
    </row>
    <row r="3825" spans="1:8">
      <c r="A3825" s="227" t="s">
        <v>139</v>
      </c>
      <c r="B3825" s="227" t="s">
        <v>110</v>
      </c>
      <c r="C3825" s="227" t="s">
        <v>104</v>
      </c>
      <c r="D3825" s="229">
        <v>21</v>
      </c>
      <c r="E3825" s="231">
        <v>6.78626514E-3</v>
      </c>
      <c r="F3825" s="231">
        <v>3.6210286999999999E-4</v>
      </c>
      <c r="G3825" s="231">
        <v>1.99514973E-3</v>
      </c>
      <c r="H3825" s="231">
        <v>4.42901209E-3</v>
      </c>
    </row>
    <row r="3826" spans="1:8">
      <c r="A3826" s="227" t="s">
        <v>139</v>
      </c>
      <c r="B3826" s="227" t="s">
        <v>108</v>
      </c>
      <c r="C3826" s="227" t="s">
        <v>105</v>
      </c>
      <c r="D3826" s="229">
        <v>748</v>
      </c>
      <c r="E3826" s="231">
        <v>4.6463406199999998E-3</v>
      </c>
      <c r="F3826" s="231">
        <v>1.0603427700000001E-3</v>
      </c>
      <c r="G3826" s="231">
        <v>8.0529536999999997E-4</v>
      </c>
      <c r="H3826" s="231">
        <v>2.7807019999999999E-3</v>
      </c>
    </row>
    <row r="3827" spans="1:8">
      <c r="A3827" s="227" t="s">
        <v>139</v>
      </c>
      <c r="B3827" s="227" t="s">
        <v>109</v>
      </c>
      <c r="C3827" s="227" t="s">
        <v>105</v>
      </c>
      <c r="D3827" s="229">
        <v>1261</v>
      </c>
      <c r="E3827" s="231">
        <v>4.3811034599999998E-3</v>
      </c>
      <c r="F3827" s="231">
        <v>7.8464121000000001E-4</v>
      </c>
      <c r="G3827" s="231">
        <v>7.8527453000000003E-4</v>
      </c>
      <c r="H3827" s="231">
        <v>2.8111872300000001E-3</v>
      </c>
    </row>
    <row r="3828" spans="1:8">
      <c r="A3828" s="227" t="s">
        <v>139</v>
      </c>
      <c r="B3828" s="227" t="s">
        <v>110</v>
      </c>
      <c r="C3828" s="227" t="s">
        <v>105</v>
      </c>
      <c r="D3828" s="229">
        <v>200</v>
      </c>
      <c r="E3828" s="231">
        <v>4.3456594699999998E-3</v>
      </c>
      <c r="F3828" s="231">
        <v>9.4195575999999996E-4</v>
      </c>
      <c r="G3828" s="231">
        <v>8.2239558000000003E-4</v>
      </c>
      <c r="H3828" s="231">
        <v>2.5813076099999999E-3</v>
      </c>
    </row>
    <row r="3829" spans="1:8">
      <c r="A3829" s="227" t="s">
        <v>139</v>
      </c>
      <c r="B3829" s="227" t="s">
        <v>108</v>
      </c>
      <c r="C3829" s="227" t="s">
        <v>106</v>
      </c>
      <c r="D3829" s="229">
        <v>137</v>
      </c>
      <c r="E3829" s="231">
        <v>5.4350835599999998E-3</v>
      </c>
      <c r="F3829" s="231">
        <v>9.6081686999999996E-4</v>
      </c>
      <c r="G3829" s="231">
        <v>1.8205931599999999E-3</v>
      </c>
      <c r="H3829" s="231">
        <v>2.6536729900000001E-3</v>
      </c>
    </row>
    <row r="3830" spans="1:8">
      <c r="A3830" s="227" t="s">
        <v>139</v>
      </c>
      <c r="B3830" s="227" t="s">
        <v>109</v>
      </c>
      <c r="C3830" s="227" t="s">
        <v>106</v>
      </c>
      <c r="D3830" s="229">
        <v>263</v>
      </c>
      <c r="E3830" s="231">
        <v>6.0380577799999998E-3</v>
      </c>
      <c r="F3830" s="231">
        <v>8.5934175000000005E-4</v>
      </c>
      <c r="G3830" s="231">
        <v>1.8472747999999999E-3</v>
      </c>
      <c r="H3830" s="231">
        <v>3.3314407399999998E-3</v>
      </c>
    </row>
    <row r="3831" spans="1:8">
      <c r="A3831" s="227" t="s">
        <v>139</v>
      </c>
      <c r="B3831" s="227" t="s">
        <v>110</v>
      </c>
      <c r="C3831" s="227" t="s">
        <v>106</v>
      </c>
      <c r="D3831" s="229">
        <v>53</v>
      </c>
      <c r="E3831" s="231">
        <v>5.60600083E-3</v>
      </c>
      <c r="F3831" s="231">
        <v>7.9446173000000001E-4</v>
      </c>
      <c r="G3831" s="231">
        <v>1.9147447100000001E-3</v>
      </c>
      <c r="H3831" s="231">
        <v>2.89679395E-3</v>
      </c>
    </row>
    <row r="3832" spans="1:8">
      <c r="A3832" s="227" t="s">
        <v>139</v>
      </c>
      <c r="B3832" s="227" t="s">
        <v>108</v>
      </c>
      <c r="C3832" s="227" t="s">
        <v>107</v>
      </c>
      <c r="D3832" s="229">
        <v>363</v>
      </c>
      <c r="E3832" s="231">
        <v>4.2905376900000004E-3</v>
      </c>
      <c r="F3832" s="231">
        <v>6.9890803000000003E-4</v>
      </c>
      <c r="G3832" s="231">
        <v>7.9545430999999997E-4</v>
      </c>
      <c r="H3832" s="231">
        <v>2.7961749100000001E-3</v>
      </c>
    </row>
    <row r="3833" spans="1:8">
      <c r="A3833" s="227" t="s">
        <v>139</v>
      </c>
      <c r="B3833" s="227" t="s">
        <v>109</v>
      </c>
      <c r="C3833" s="227" t="s">
        <v>107</v>
      </c>
      <c r="D3833" s="229">
        <v>1021</v>
      </c>
      <c r="E3833" s="231">
        <v>4.6404552999999996E-3</v>
      </c>
      <c r="F3833" s="231">
        <v>5.7258201000000004E-4</v>
      </c>
      <c r="G3833" s="231">
        <v>8.5568771999999999E-4</v>
      </c>
      <c r="H3833" s="231">
        <v>3.2121850799999999E-3</v>
      </c>
    </row>
    <row r="3834" spans="1:8">
      <c r="A3834" s="227" t="s">
        <v>139</v>
      </c>
      <c r="B3834" s="227" t="s">
        <v>110</v>
      </c>
      <c r="C3834" s="227" t="s">
        <v>107</v>
      </c>
      <c r="D3834" s="229">
        <v>122</v>
      </c>
      <c r="E3834" s="231">
        <v>4.6179604599999998E-3</v>
      </c>
      <c r="F3834" s="231">
        <v>6.1095908999999997E-4</v>
      </c>
      <c r="G3834" s="231">
        <v>9.8512420000000005E-4</v>
      </c>
      <c r="H3834" s="231">
        <v>3.0218766500000002E-3</v>
      </c>
    </row>
    <row r="3835" spans="1:8">
      <c r="A3835" s="227" t="s">
        <v>140</v>
      </c>
      <c r="B3835" s="227" t="s">
        <v>108</v>
      </c>
      <c r="C3835" s="227" t="s">
        <v>58</v>
      </c>
      <c r="D3835" s="229">
        <v>10716</v>
      </c>
      <c r="E3835" s="231">
        <v>4.6577307600000001E-3</v>
      </c>
      <c r="F3835" s="231">
        <v>8.8683024000000004E-4</v>
      </c>
      <c r="G3835" s="231">
        <v>9.5633193000000001E-4</v>
      </c>
      <c r="H3835" s="231">
        <v>2.8145637799999999E-3</v>
      </c>
    </row>
    <row r="3836" spans="1:8">
      <c r="A3836" s="227" t="s">
        <v>140</v>
      </c>
      <c r="B3836" s="227" t="s">
        <v>109</v>
      </c>
      <c r="C3836" s="227" t="s">
        <v>58</v>
      </c>
      <c r="D3836" s="229">
        <v>18604</v>
      </c>
      <c r="E3836" s="231">
        <v>5.3688185399999996E-3</v>
      </c>
      <c r="F3836" s="231">
        <v>6.9407528000000002E-4</v>
      </c>
      <c r="G3836" s="231">
        <v>1.1942576900000001E-3</v>
      </c>
      <c r="H3836" s="231">
        <v>3.4804664299999998E-3</v>
      </c>
    </row>
    <row r="3837" spans="1:8">
      <c r="A3837" s="227" t="s">
        <v>140</v>
      </c>
      <c r="B3837" s="227" t="s">
        <v>110</v>
      </c>
      <c r="C3837" s="227" t="s">
        <v>58</v>
      </c>
      <c r="D3837" s="229">
        <v>3356</v>
      </c>
      <c r="E3837" s="231">
        <v>4.8477020500000004E-3</v>
      </c>
      <c r="F3837" s="231">
        <v>7.9673473999999998E-4</v>
      </c>
      <c r="G3837" s="231">
        <v>1.15545171E-3</v>
      </c>
      <c r="H3837" s="231">
        <v>2.8954771900000001E-3</v>
      </c>
    </row>
    <row r="3838" spans="1:8">
      <c r="A3838" s="227" t="s">
        <v>140</v>
      </c>
      <c r="B3838" s="227" t="s">
        <v>108</v>
      </c>
      <c r="C3838" s="227" t="s">
        <v>63</v>
      </c>
      <c r="D3838" s="229">
        <v>173</v>
      </c>
      <c r="E3838" s="231">
        <v>5.1809700799999997E-3</v>
      </c>
      <c r="F3838" s="231">
        <v>1.07685696E-3</v>
      </c>
      <c r="G3838" s="231">
        <v>1.20845352E-3</v>
      </c>
      <c r="H3838" s="231">
        <v>2.8956591599999999E-3</v>
      </c>
    </row>
    <row r="3839" spans="1:8">
      <c r="A3839" s="227" t="s">
        <v>140</v>
      </c>
      <c r="B3839" s="227" t="s">
        <v>109</v>
      </c>
      <c r="C3839" s="227" t="s">
        <v>63</v>
      </c>
      <c r="D3839" s="229">
        <v>265</v>
      </c>
      <c r="E3839" s="231">
        <v>5.3636440699999996E-3</v>
      </c>
      <c r="F3839" s="231">
        <v>8.1049067999999997E-4</v>
      </c>
      <c r="G3839" s="231">
        <v>1.32944595E-3</v>
      </c>
      <c r="H3839" s="231">
        <v>3.2237069399999999E-3</v>
      </c>
    </row>
    <row r="3840" spans="1:8">
      <c r="A3840" s="227" t="s">
        <v>140</v>
      </c>
      <c r="B3840" s="227" t="s">
        <v>110</v>
      </c>
      <c r="C3840" s="227" t="s">
        <v>63</v>
      </c>
      <c r="D3840" s="229">
        <v>72</v>
      </c>
      <c r="E3840" s="231">
        <v>5.3779254099999996E-3</v>
      </c>
      <c r="F3840" s="231">
        <v>1.14470783E-3</v>
      </c>
      <c r="G3840" s="231">
        <v>1.2385864199999999E-3</v>
      </c>
      <c r="H3840" s="231">
        <v>2.9946306599999998E-3</v>
      </c>
    </row>
    <row r="3841" spans="1:8">
      <c r="A3841" s="227" t="s">
        <v>140</v>
      </c>
      <c r="B3841" s="227" t="s">
        <v>108</v>
      </c>
      <c r="C3841" s="227" t="s">
        <v>64</v>
      </c>
      <c r="D3841" s="229">
        <v>138</v>
      </c>
      <c r="E3841" s="231">
        <v>4.8213564499999997E-3</v>
      </c>
      <c r="F3841" s="231">
        <v>7.3361154000000002E-4</v>
      </c>
      <c r="G3841" s="231">
        <v>1.2604835100000001E-3</v>
      </c>
      <c r="H3841" s="231">
        <v>2.8272609000000001E-3</v>
      </c>
    </row>
    <row r="3842" spans="1:8">
      <c r="A3842" s="227" t="s">
        <v>140</v>
      </c>
      <c r="B3842" s="227" t="s">
        <v>109</v>
      </c>
      <c r="C3842" s="227" t="s">
        <v>64</v>
      </c>
      <c r="D3842" s="229">
        <v>203</v>
      </c>
      <c r="E3842" s="231">
        <v>5.42578885E-3</v>
      </c>
      <c r="F3842" s="231">
        <v>5.7208971999999996E-4</v>
      </c>
      <c r="G3842" s="231">
        <v>1.62293582E-3</v>
      </c>
      <c r="H3842" s="231">
        <v>3.2307628599999999E-3</v>
      </c>
    </row>
    <row r="3843" spans="1:8">
      <c r="A3843" s="227" t="s">
        <v>140</v>
      </c>
      <c r="B3843" s="227" t="s">
        <v>110</v>
      </c>
      <c r="C3843" s="227" t="s">
        <v>64</v>
      </c>
      <c r="D3843" s="229">
        <v>67</v>
      </c>
      <c r="E3843" s="231">
        <v>4.9621680899999999E-3</v>
      </c>
      <c r="F3843" s="231">
        <v>6.5592153000000001E-4</v>
      </c>
      <c r="G3843" s="231">
        <v>1.65768356E-3</v>
      </c>
      <c r="H3843" s="231">
        <v>2.64856248E-3</v>
      </c>
    </row>
    <row r="3844" spans="1:8">
      <c r="A3844" s="227" t="s">
        <v>140</v>
      </c>
      <c r="B3844" s="227" t="s">
        <v>108</v>
      </c>
      <c r="C3844" s="227" t="s">
        <v>65</v>
      </c>
      <c r="D3844" s="229">
        <v>140</v>
      </c>
      <c r="E3844" s="231">
        <v>4.9688324400000003E-3</v>
      </c>
      <c r="F3844" s="231">
        <v>9.8048916999999994E-4</v>
      </c>
      <c r="G3844" s="231">
        <v>9.305553E-4</v>
      </c>
      <c r="H3844" s="231">
        <v>3.0577874600000001E-3</v>
      </c>
    </row>
    <row r="3845" spans="1:8">
      <c r="A3845" s="227" t="s">
        <v>140</v>
      </c>
      <c r="B3845" s="227" t="s">
        <v>109</v>
      </c>
      <c r="C3845" s="227" t="s">
        <v>65</v>
      </c>
      <c r="D3845" s="229">
        <v>241</v>
      </c>
      <c r="E3845" s="231">
        <v>5.9318327700000001E-3</v>
      </c>
      <c r="F3845" s="231">
        <v>8.1474732000000002E-4</v>
      </c>
      <c r="G3845" s="231">
        <v>9.5824663999999999E-4</v>
      </c>
      <c r="H3845" s="231">
        <v>4.1588383100000003E-3</v>
      </c>
    </row>
    <row r="3846" spans="1:8">
      <c r="A3846" s="227" t="s">
        <v>140</v>
      </c>
      <c r="B3846" s="227" t="s">
        <v>110</v>
      </c>
      <c r="C3846" s="227" t="s">
        <v>65</v>
      </c>
      <c r="D3846" s="229">
        <v>33</v>
      </c>
      <c r="E3846" s="231">
        <v>5.0982040300000002E-3</v>
      </c>
      <c r="F3846" s="231">
        <v>9.3118667E-4</v>
      </c>
      <c r="G3846" s="231">
        <v>9.9116135000000007E-4</v>
      </c>
      <c r="H3846" s="231">
        <v>3.1758555000000002E-3</v>
      </c>
    </row>
    <row r="3847" spans="1:8">
      <c r="A3847" s="227" t="s">
        <v>140</v>
      </c>
      <c r="B3847" s="227" t="s">
        <v>108</v>
      </c>
      <c r="C3847" s="227" t="s">
        <v>66</v>
      </c>
      <c r="D3847" s="229">
        <v>126</v>
      </c>
      <c r="E3847" s="231">
        <v>5.9813158999999999E-3</v>
      </c>
      <c r="F3847" s="231">
        <v>1.3247719500000001E-3</v>
      </c>
      <c r="G3847" s="231">
        <v>8.1707431000000005E-4</v>
      </c>
      <c r="H3847" s="231">
        <v>3.8394692199999999E-3</v>
      </c>
    </row>
    <row r="3848" spans="1:8">
      <c r="A3848" s="227" t="s">
        <v>140</v>
      </c>
      <c r="B3848" s="227" t="s">
        <v>109</v>
      </c>
      <c r="C3848" s="227" t="s">
        <v>66</v>
      </c>
      <c r="D3848" s="229">
        <v>274</v>
      </c>
      <c r="E3848" s="231">
        <v>6.5404498700000003E-3</v>
      </c>
      <c r="F3848" s="231">
        <v>1.1025781599999999E-3</v>
      </c>
      <c r="G3848" s="231">
        <v>9.9156843999999994E-4</v>
      </c>
      <c r="H3848" s="231">
        <v>4.4463028000000003E-3</v>
      </c>
    </row>
    <row r="3849" spans="1:8">
      <c r="A3849" s="227" t="s">
        <v>140</v>
      </c>
      <c r="B3849" s="227" t="s">
        <v>110</v>
      </c>
      <c r="C3849" s="227" t="s">
        <v>66</v>
      </c>
      <c r="D3849" s="229">
        <v>36</v>
      </c>
      <c r="E3849" s="231">
        <v>6.1509771499999996E-3</v>
      </c>
      <c r="F3849" s="231">
        <v>1.27797044E-3</v>
      </c>
      <c r="G3849" s="231">
        <v>1.2577157699999999E-3</v>
      </c>
      <c r="H3849" s="231">
        <v>3.61529036E-3</v>
      </c>
    </row>
    <row r="3850" spans="1:8">
      <c r="A3850" s="227" t="s">
        <v>140</v>
      </c>
      <c r="B3850" s="227" t="s">
        <v>108</v>
      </c>
      <c r="C3850" s="227" t="s">
        <v>67</v>
      </c>
      <c r="D3850" s="229">
        <v>50</v>
      </c>
      <c r="E3850" s="231">
        <v>5.54837944E-3</v>
      </c>
      <c r="F3850" s="231">
        <v>6.1851828000000005E-4</v>
      </c>
      <c r="G3850" s="231">
        <v>1.4581016299999999E-3</v>
      </c>
      <c r="H3850" s="231">
        <v>3.471759E-3</v>
      </c>
    </row>
    <row r="3851" spans="1:8">
      <c r="A3851" s="227" t="s">
        <v>140</v>
      </c>
      <c r="B3851" s="227" t="s">
        <v>109</v>
      </c>
      <c r="C3851" s="227" t="s">
        <v>67</v>
      </c>
      <c r="D3851" s="229">
        <v>208</v>
      </c>
      <c r="E3851" s="231">
        <v>6.7121280300000002E-3</v>
      </c>
      <c r="F3851" s="231">
        <v>5.7408497000000001E-4</v>
      </c>
      <c r="G3851" s="231">
        <v>1.82146965E-3</v>
      </c>
      <c r="H3851" s="231">
        <v>4.31657295E-3</v>
      </c>
    </row>
    <row r="3852" spans="1:8">
      <c r="A3852" s="227" t="s">
        <v>140</v>
      </c>
      <c r="B3852" s="227" t="s">
        <v>110</v>
      </c>
      <c r="C3852" s="227" t="s">
        <v>67</v>
      </c>
      <c r="D3852" s="229">
        <v>35</v>
      </c>
      <c r="E3852" s="231">
        <v>6.0079362200000002E-3</v>
      </c>
      <c r="F3852" s="231">
        <v>5.8531722999999997E-4</v>
      </c>
      <c r="G3852" s="231">
        <v>1.90906065E-3</v>
      </c>
      <c r="H3852" s="231">
        <v>3.5135579700000001E-3</v>
      </c>
    </row>
    <row r="3853" spans="1:8">
      <c r="A3853" s="227" t="s">
        <v>140</v>
      </c>
      <c r="B3853" s="227" t="s">
        <v>108</v>
      </c>
      <c r="C3853" s="227" t="s">
        <v>68</v>
      </c>
      <c r="D3853" s="229">
        <v>84</v>
      </c>
      <c r="E3853" s="231">
        <v>5.4086748199999998E-3</v>
      </c>
      <c r="F3853" s="231">
        <v>9.5623873999999996E-4</v>
      </c>
      <c r="G3853" s="231">
        <v>1.2276783599999999E-3</v>
      </c>
      <c r="H3853" s="231">
        <v>3.2247572700000002E-3</v>
      </c>
    </row>
    <row r="3854" spans="1:8">
      <c r="A3854" s="227" t="s">
        <v>140</v>
      </c>
      <c r="B3854" s="227" t="s">
        <v>109</v>
      </c>
      <c r="C3854" s="227" t="s">
        <v>68</v>
      </c>
      <c r="D3854" s="229">
        <v>353</v>
      </c>
      <c r="E3854" s="231">
        <v>6.1611449699999999E-3</v>
      </c>
      <c r="F3854" s="231">
        <v>8.2152951000000001E-4</v>
      </c>
      <c r="G3854" s="231">
        <v>1.2940009000000001E-3</v>
      </c>
      <c r="H3854" s="231">
        <v>4.04561408E-3</v>
      </c>
    </row>
    <row r="3855" spans="1:8">
      <c r="A3855" s="227" t="s">
        <v>140</v>
      </c>
      <c r="B3855" s="227" t="s">
        <v>110</v>
      </c>
      <c r="C3855" s="227" t="s">
        <v>68</v>
      </c>
      <c r="D3855" s="229">
        <v>26</v>
      </c>
      <c r="E3855" s="231">
        <v>5.8284363900000004E-3</v>
      </c>
      <c r="F3855" s="231">
        <v>8.9164859999999997E-4</v>
      </c>
      <c r="G3855" s="231">
        <v>1.64796981E-3</v>
      </c>
      <c r="H3855" s="231">
        <v>3.2888174299999999E-3</v>
      </c>
    </row>
    <row r="3856" spans="1:8">
      <c r="A3856" s="227" t="s">
        <v>140</v>
      </c>
      <c r="B3856" s="227" t="s">
        <v>108</v>
      </c>
      <c r="C3856" s="227" t="s">
        <v>69</v>
      </c>
      <c r="D3856" s="229">
        <v>48</v>
      </c>
      <c r="E3856" s="231">
        <v>4.1719711900000001E-3</v>
      </c>
      <c r="F3856" s="231">
        <v>1.1889947100000001E-3</v>
      </c>
      <c r="G3856" s="231">
        <v>6.3826175000000003E-4</v>
      </c>
      <c r="H3856" s="231">
        <v>2.3447142600000002E-3</v>
      </c>
    </row>
    <row r="3857" spans="1:8">
      <c r="A3857" s="227" t="s">
        <v>140</v>
      </c>
      <c r="B3857" s="227" t="s">
        <v>109</v>
      </c>
      <c r="C3857" s="227" t="s">
        <v>69</v>
      </c>
      <c r="D3857" s="229">
        <v>175</v>
      </c>
      <c r="E3857" s="231">
        <v>3.8617722600000001E-3</v>
      </c>
      <c r="F3857" s="231">
        <v>5.1408705999999996E-4</v>
      </c>
      <c r="G3857" s="231">
        <v>5.2982780000000002E-4</v>
      </c>
      <c r="H3857" s="231">
        <v>2.8178569E-3</v>
      </c>
    </row>
    <row r="3858" spans="1:8">
      <c r="A3858" s="227" t="s">
        <v>140</v>
      </c>
      <c r="B3858" s="227" t="s">
        <v>110</v>
      </c>
      <c r="C3858" s="227" t="s">
        <v>69</v>
      </c>
      <c r="D3858" s="229">
        <v>10</v>
      </c>
      <c r="E3858" s="231">
        <v>3.4895830499999999E-3</v>
      </c>
      <c r="F3858" s="231">
        <v>3.8773124000000001E-4</v>
      </c>
      <c r="G3858" s="231">
        <v>4.5717562E-4</v>
      </c>
      <c r="H3858" s="231">
        <v>2.6446755499999999E-3</v>
      </c>
    </row>
    <row r="3859" spans="1:8">
      <c r="A3859" s="227" t="s">
        <v>140</v>
      </c>
      <c r="B3859" s="227" t="s">
        <v>108</v>
      </c>
      <c r="C3859" s="227" t="s">
        <v>70</v>
      </c>
      <c r="D3859" s="229">
        <v>61</v>
      </c>
      <c r="E3859" s="231">
        <v>5.9949906199999996E-3</v>
      </c>
      <c r="F3859" s="231">
        <v>1.15095606E-3</v>
      </c>
      <c r="G3859" s="231">
        <v>1.4093804200000001E-3</v>
      </c>
      <c r="H3859" s="231">
        <v>3.4346536800000001E-3</v>
      </c>
    </row>
    <row r="3860" spans="1:8">
      <c r="A3860" s="227" t="s">
        <v>140</v>
      </c>
      <c r="B3860" s="227" t="s">
        <v>109</v>
      </c>
      <c r="C3860" s="227" t="s">
        <v>70</v>
      </c>
      <c r="D3860" s="229">
        <v>211</v>
      </c>
      <c r="E3860" s="231">
        <v>7.2103187899999997E-3</v>
      </c>
      <c r="F3860" s="231">
        <v>1.0103999799999999E-3</v>
      </c>
      <c r="G3860" s="231">
        <v>1.6967261199999999E-3</v>
      </c>
      <c r="H3860" s="231">
        <v>4.5031922099999996E-3</v>
      </c>
    </row>
    <row r="3861" spans="1:8">
      <c r="A3861" s="227" t="s">
        <v>140</v>
      </c>
      <c r="B3861" s="227" t="s">
        <v>110</v>
      </c>
      <c r="C3861" s="227" t="s">
        <v>70</v>
      </c>
      <c r="D3861" s="229">
        <v>50</v>
      </c>
      <c r="E3861" s="231">
        <v>6.0053238799999999E-3</v>
      </c>
      <c r="F3861" s="231">
        <v>1.10717569E-3</v>
      </c>
      <c r="G3861" s="231">
        <v>1.2504627099999999E-3</v>
      </c>
      <c r="H3861" s="231">
        <v>3.64768498E-3</v>
      </c>
    </row>
    <row r="3862" spans="1:8">
      <c r="A3862" s="227" t="s">
        <v>140</v>
      </c>
      <c r="B3862" s="227" t="s">
        <v>108</v>
      </c>
      <c r="C3862" s="227" t="s">
        <v>71</v>
      </c>
      <c r="D3862" s="229">
        <v>52</v>
      </c>
      <c r="E3862" s="231">
        <v>5.1493498400000002E-3</v>
      </c>
      <c r="F3862" s="231">
        <v>9.886927900000001E-4</v>
      </c>
      <c r="G3862" s="231">
        <v>1.45588475E-3</v>
      </c>
      <c r="H3862" s="231">
        <v>2.70477185E-3</v>
      </c>
    </row>
    <row r="3863" spans="1:8">
      <c r="A3863" s="227" t="s">
        <v>140</v>
      </c>
      <c r="B3863" s="227" t="s">
        <v>109</v>
      </c>
      <c r="C3863" s="227" t="s">
        <v>71</v>
      </c>
      <c r="D3863" s="229">
        <v>209</v>
      </c>
      <c r="E3863" s="231">
        <v>5.9570483399999999E-3</v>
      </c>
      <c r="F3863" s="231">
        <v>8.1954385999999998E-4</v>
      </c>
      <c r="G3863" s="231">
        <v>1.34995768E-3</v>
      </c>
      <c r="H3863" s="231">
        <v>3.78754626E-3</v>
      </c>
    </row>
    <row r="3864" spans="1:8">
      <c r="A3864" s="227" t="s">
        <v>140</v>
      </c>
      <c r="B3864" s="227" t="s">
        <v>110</v>
      </c>
      <c r="C3864" s="227" t="s">
        <v>71</v>
      </c>
      <c r="D3864" s="229">
        <v>20</v>
      </c>
      <c r="E3864" s="231">
        <v>6.3211802999999997E-3</v>
      </c>
      <c r="F3864" s="231">
        <v>8.5590263000000005E-4</v>
      </c>
      <c r="G3864" s="231">
        <v>1.63425902E-3</v>
      </c>
      <c r="H3864" s="231">
        <v>3.8310183600000001E-3</v>
      </c>
    </row>
    <row r="3865" spans="1:8">
      <c r="A3865" s="227" t="s">
        <v>140</v>
      </c>
      <c r="B3865" s="227" t="s">
        <v>108</v>
      </c>
      <c r="C3865" s="227" t="s">
        <v>72</v>
      </c>
      <c r="D3865" s="229">
        <v>94</v>
      </c>
      <c r="E3865" s="231">
        <v>4.8417796799999999E-3</v>
      </c>
      <c r="F3865" s="231">
        <v>3.2370446000000002E-4</v>
      </c>
      <c r="G3865" s="231">
        <v>8.8381579000000002E-4</v>
      </c>
      <c r="H3865" s="231">
        <v>3.6342590099999999E-3</v>
      </c>
    </row>
    <row r="3866" spans="1:8">
      <c r="A3866" s="227" t="s">
        <v>140</v>
      </c>
      <c r="B3866" s="227" t="s">
        <v>109</v>
      </c>
      <c r="C3866" s="227" t="s">
        <v>72</v>
      </c>
      <c r="D3866" s="229">
        <v>416</v>
      </c>
      <c r="E3866" s="231">
        <v>5.7719849399999997E-3</v>
      </c>
      <c r="F3866" s="231">
        <v>3.5392715000000003E-4</v>
      </c>
      <c r="G3866" s="231">
        <v>1.16144139E-3</v>
      </c>
      <c r="H3866" s="231">
        <v>4.2566159199999998E-3</v>
      </c>
    </row>
    <row r="3867" spans="1:8">
      <c r="A3867" s="227" t="s">
        <v>140</v>
      </c>
      <c r="B3867" s="227" t="s">
        <v>110</v>
      </c>
      <c r="C3867" s="227" t="s">
        <v>72</v>
      </c>
      <c r="D3867" s="229">
        <v>43</v>
      </c>
      <c r="E3867" s="231">
        <v>5.7280897999999998E-3</v>
      </c>
      <c r="F3867" s="231">
        <v>2.8316084000000002E-4</v>
      </c>
      <c r="G3867" s="231">
        <v>1.48821034E-3</v>
      </c>
      <c r="H3867" s="231">
        <v>3.9567181100000001E-3</v>
      </c>
    </row>
    <row r="3868" spans="1:8">
      <c r="A3868" s="227" t="s">
        <v>140</v>
      </c>
      <c r="B3868" s="227" t="s">
        <v>108</v>
      </c>
      <c r="C3868" s="227" t="s">
        <v>73</v>
      </c>
      <c r="D3868" s="229">
        <v>279</v>
      </c>
      <c r="E3868" s="231">
        <v>5.6261198399999999E-3</v>
      </c>
      <c r="F3868" s="231">
        <v>1.03428225E-3</v>
      </c>
      <c r="G3868" s="231">
        <v>1.86624661E-3</v>
      </c>
      <c r="H3868" s="231">
        <v>2.7255905000000001E-3</v>
      </c>
    </row>
    <row r="3869" spans="1:8">
      <c r="A3869" s="227" t="s">
        <v>140</v>
      </c>
      <c r="B3869" s="227" t="s">
        <v>109</v>
      </c>
      <c r="C3869" s="227" t="s">
        <v>73</v>
      </c>
      <c r="D3869" s="229">
        <v>618</v>
      </c>
      <c r="E3869" s="231">
        <v>7.1466346699999997E-3</v>
      </c>
      <c r="F3869" s="231">
        <v>9.8289709000000001E-4</v>
      </c>
      <c r="G3869" s="231">
        <v>2.19300587E-3</v>
      </c>
      <c r="H3869" s="231">
        <v>3.9707312099999999E-3</v>
      </c>
    </row>
    <row r="3870" spans="1:8">
      <c r="A3870" s="227" t="s">
        <v>140</v>
      </c>
      <c r="B3870" s="227" t="s">
        <v>110</v>
      </c>
      <c r="C3870" s="227" t="s">
        <v>73</v>
      </c>
      <c r="D3870" s="229">
        <v>144</v>
      </c>
      <c r="E3870" s="231">
        <v>5.8910427099999997E-3</v>
      </c>
      <c r="F3870" s="231">
        <v>1.04303281E-3</v>
      </c>
      <c r="G3870" s="231">
        <v>2.0238551899999999E-3</v>
      </c>
      <c r="H3870" s="231">
        <v>2.8241541999999998E-3</v>
      </c>
    </row>
    <row r="3871" spans="1:8">
      <c r="A3871" s="227" t="s">
        <v>140</v>
      </c>
      <c r="B3871" s="227" t="s">
        <v>108</v>
      </c>
      <c r="C3871" s="227" t="s">
        <v>74</v>
      </c>
      <c r="D3871" s="229">
        <v>242</v>
      </c>
      <c r="E3871" s="231">
        <v>5.0807313200000002E-3</v>
      </c>
      <c r="F3871" s="231">
        <v>7.4628838999999997E-4</v>
      </c>
      <c r="G3871" s="231">
        <v>1.4323631499999999E-3</v>
      </c>
      <c r="H3871" s="231">
        <v>2.9020792699999999E-3</v>
      </c>
    </row>
    <row r="3872" spans="1:8">
      <c r="A3872" s="227" t="s">
        <v>140</v>
      </c>
      <c r="B3872" s="227" t="s">
        <v>109</v>
      </c>
      <c r="C3872" s="227" t="s">
        <v>74</v>
      </c>
      <c r="D3872" s="229">
        <v>473</v>
      </c>
      <c r="E3872" s="231">
        <v>6.5667085199999998E-3</v>
      </c>
      <c r="F3872" s="231">
        <v>6.1068509999999995E-4</v>
      </c>
      <c r="G3872" s="231">
        <v>1.9998921100000001E-3</v>
      </c>
      <c r="H3872" s="231">
        <v>3.9561308299999997E-3</v>
      </c>
    </row>
    <row r="3873" spans="1:8">
      <c r="A3873" s="227" t="s">
        <v>140</v>
      </c>
      <c r="B3873" s="227" t="s">
        <v>110</v>
      </c>
      <c r="C3873" s="227" t="s">
        <v>74</v>
      </c>
      <c r="D3873" s="229">
        <v>121</v>
      </c>
      <c r="E3873" s="231">
        <v>5.0316610700000004E-3</v>
      </c>
      <c r="F3873" s="231">
        <v>5.9391236999999997E-4</v>
      </c>
      <c r="G3873" s="231">
        <v>1.30270486E-3</v>
      </c>
      <c r="H3873" s="231">
        <v>3.1350433699999999E-3</v>
      </c>
    </row>
    <row r="3874" spans="1:8">
      <c r="A3874" s="227" t="s">
        <v>140</v>
      </c>
      <c r="B3874" s="227" t="s">
        <v>108</v>
      </c>
      <c r="C3874" s="227" t="s">
        <v>75</v>
      </c>
      <c r="D3874" s="229">
        <v>46</v>
      </c>
      <c r="E3874" s="231">
        <v>4.6759257399999997E-3</v>
      </c>
      <c r="F3874" s="231">
        <v>4.4031783000000001E-4</v>
      </c>
      <c r="G3874" s="231">
        <v>1.0210343800000001E-3</v>
      </c>
      <c r="H3874" s="231">
        <v>3.21457301E-3</v>
      </c>
    </row>
    <row r="3875" spans="1:8">
      <c r="A3875" s="227" t="s">
        <v>140</v>
      </c>
      <c r="B3875" s="227" t="s">
        <v>109</v>
      </c>
      <c r="C3875" s="227" t="s">
        <v>75</v>
      </c>
      <c r="D3875" s="229">
        <v>265</v>
      </c>
      <c r="E3875" s="231">
        <v>5.6220734799999998E-3</v>
      </c>
      <c r="F3875" s="231">
        <v>5.4009409000000004E-4</v>
      </c>
      <c r="G3875" s="231">
        <v>1.0512314E-3</v>
      </c>
      <c r="H3875" s="231">
        <v>4.0307474900000001E-3</v>
      </c>
    </row>
    <row r="3876" spans="1:8">
      <c r="A3876" s="227" t="s">
        <v>140</v>
      </c>
      <c r="B3876" s="227" t="s">
        <v>110</v>
      </c>
      <c r="C3876" s="227" t="s">
        <v>75</v>
      </c>
      <c r="D3876" s="229">
        <v>16</v>
      </c>
      <c r="E3876" s="231">
        <v>4.8878759500000004E-3</v>
      </c>
      <c r="F3876" s="231">
        <v>6.2210620000000005E-4</v>
      </c>
      <c r="G3876" s="231">
        <v>1.0742185199999999E-3</v>
      </c>
      <c r="H3876" s="231">
        <v>3.1915506899999999E-3</v>
      </c>
    </row>
    <row r="3877" spans="1:8">
      <c r="A3877" s="227" t="s">
        <v>140</v>
      </c>
      <c r="B3877" s="227" t="s">
        <v>108</v>
      </c>
      <c r="C3877" s="227" t="s">
        <v>76</v>
      </c>
      <c r="D3877" s="229">
        <v>238</v>
      </c>
      <c r="E3877" s="231">
        <v>3.9221033200000002E-3</v>
      </c>
      <c r="F3877" s="231">
        <v>3.8126339000000003E-4</v>
      </c>
      <c r="G3877" s="231">
        <v>9.6147463999999997E-4</v>
      </c>
      <c r="H3877" s="231">
        <v>2.5793648299999999E-3</v>
      </c>
    </row>
    <row r="3878" spans="1:8">
      <c r="A3878" s="227" t="s">
        <v>140</v>
      </c>
      <c r="B3878" s="227" t="s">
        <v>109</v>
      </c>
      <c r="C3878" s="227" t="s">
        <v>76</v>
      </c>
      <c r="D3878" s="229">
        <v>282</v>
      </c>
      <c r="E3878" s="231">
        <v>5.4653842500000001E-3</v>
      </c>
      <c r="F3878" s="231">
        <v>3.1927183999999999E-4</v>
      </c>
      <c r="G3878" s="231">
        <v>1.3075007500000001E-3</v>
      </c>
      <c r="H3878" s="231">
        <v>3.8386112000000001E-3</v>
      </c>
    </row>
    <row r="3879" spans="1:8">
      <c r="A3879" s="227" t="s">
        <v>140</v>
      </c>
      <c r="B3879" s="227" t="s">
        <v>110</v>
      </c>
      <c r="C3879" s="227" t="s">
        <v>76</v>
      </c>
      <c r="D3879" s="229">
        <v>75</v>
      </c>
      <c r="E3879" s="231">
        <v>3.8168207499999999E-3</v>
      </c>
      <c r="F3879" s="231">
        <v>2.9783928000000001E-4</v>
      </c>
      <c r="G3879" s="231">
        <v>9.6527753E-4</v>
      </c>
      <c r="H3879" s="231">
        <v>2.5537034899999998E-3</v>
      </c>
    </row>
    <row r="3880" spans="1:8">
      <c r="A3880" s="227" t="s">
        <v>140</v>
      </c>
      <c r="B3880" s="227" t="s">
        <v>108</v>
      </c>
      <c r="C3880" s="227" t="s">
        <v>77</v>
      </c>
      <c r="D3880" s="229">
        <v>275</v>
      </c>
      <c r="E3880" s="231">
        <v>4.8598482599999998E-3</v>
      </c>
      <c r="F3880" s="231">
        <v>6.6889705999999998E-4</v>
      </c>
      <c r="G3880" s="231">
        <v>1.43985666E-3</v>
      </c>
      <c r="H3880" s="231">
        <v>2.7510940199999999E-3</v>
      </c>
    </row>
    <row r="3881" spans="1:8">
      <c r="A3881" s="227" t="s">
        <v>140</v>
      </c>
      <c r="B3881" s="227" t="s">
        <v>109</v>
      </c>
      <c r="C3881" s="227" t="s">
        <v>77</v>
      </c>
      <c r="D3881" s="229">
        <v>601</v>
      </c>
      <c r="E3881" s="231">
        <v>5.9696414099999996E-3</v>
      </c>
      <c r="F3881" s="231">
        <v>6.5209581000000001E-4</v>
      </c>
      <c r="G3881" s="231">
        <v>1.66999806E-3</v>
      </c>
      <c r="H3881" s="231">
        <v>3.64754704E-3</v>
      </c>
    </row>
    <row r="3882" spans="1:8">
      <c r="A3882" s="227" t="s">
        <v>140</v>
      </c>
      <c r="B3882" s="227" t="s">
        <v>110</v>
      </c>
      <c r="C3882" s="227" t="s">
        <v>77</v>
      </c>
      <c r="D3882" s="229">
        <v>97</v>
      </c>
      <c r="E3882" s="231">
        <v>5.5461290200000003E-3</v>
      </c>
      <c r="F3882" s="231">
        <v>6.5232411000000002E-4</v>
      </c>
      <c r="G3882" s="231">
        <v>1.64375696E-3</v>
      </c>
      <c r="H3882" s="231">
        <v>3.25004749E-3</v>
      </c>
    </row>
    <row r="3883" spans="1:8">
      <c r="A3883" s="227" t="s">
        <v>140</v>
      </c>
      <c r="B3883" s="227" t="s">
        <v>108</v>
      </c>
      <c r="C3883" s="227" t="s">
        <v>78</v>
      </c>
      <c r="D3883" s="229">
        <v>69</v>
      </c>
      <c r="E3883" s="231">
        <v>5.3586283300000002E-3</v>
      </c>
      <c r="F3883" s="231">
        <v>7.8166909999999995E-4</v>
      </c>
      <c r="G3883" s="231">
        <v>1.45262992E-3</v>
      </c>
      <c r="H3883" s="231">
        <v>3.1243287999999998E-3</v>
      </c>
    </row>
    <row r="3884" spans="1:8">
      <c r="A3884" s="227" t="s">
        <v>140</v>
      </c>
      <c r="B3884" s="227" t="s">
        <v>109</v>
      </c>
      <c r="C3884" s="227" t="s">
        <v>78</v>
      </c>
      <c r="D3884" s="229">
        <v>216</v>
      </c>
      <c r="E3884" s="231">
        <v>6.3626862400000001E-3</v>
      </c>
      <c r="F3884" s="231">
        <v>7.1480600999999997E-4</v>
      </c>
      <c r="G3884" s="231">
        <v>1.6646302600000001E-3</v>
      </c>
      <c r="H3884" s="231">
        <v>3.9832494900000001E-3</v>
      </c>
    </row>
    <row r="3885" spans="1:8">
      <c r="A3885" s="227" t="s">
        <v>140</v>
      </c>
      <c r="B3885" s="227" t="s">
        <v>110</v>
      </c>
      <c r="C3885" s="227" t="s">
        <v>78</v>
      </c>
      <c r="D3885" s="229">
        <v>29</v>
      </c>
      <c r="E3885" s="231">
        <v>6.2811300000000002E-3</v>
      </c>
      <c r="F3885" s="231">
        <v>7.7187079999999997E-4</v>
      </c>
      <c r="G3885" s="231">
        <v>1.5688854799999999E-3</v>
      </c>
      <c r="H3885" s="231">
        <v>3.9403732900000002E-3</v>
      </c>
    </row>
    <row r="3886" spans="1:8">
      <c r="A3886" s="227" t="s">
        <v>140</v>
      </c>
      <c r="B3886" s="227" t="s">
        <v>108</v>
      </c>
      <c r="C3886" s="227" t="s">
        <v>79</v>
      </c>
      <c r="D3886" s="229">
        <v>3762</v>
      </c>
      <c r="E3886" s="231">
        <v>4.5552408900000002E-3</v>
      </c>
      <c r="F3886" s="231">
        <v>1.0586952699999999E-3</v>
      </c>
      <c r="G3886" s="231">
        <v>7.3136309999999999E-4</v>
      </c>
      <c r="H3886" s="231">
        <v>2.76518204E-3</v>
      </c>
    </row>
    <row r="3887" spans="1:8">
      <c r="A3887" s="227" t="s">
        <v>140</v>
      </c>
      <c r="B3887" s="227" t="s">
        <v>109</v>
      </c>
      <c r="C3887" s="227" t="s">
        <v>79</v>
      </c>
      <c r="D3887" s="229">
        <v>2084</v>
      </c>
      <c r="E3887" s="231">
        <v>4.6885438599999999E-3</v>
      </c>
      <c r="F3887" s="231">
        <v>8.5400980999999999E-4</v>
      </c>
      <c r="G3887" s="231">
        <v>7.2768357000000002E-4</v>
      </c>
      <c r="H3887" s="231">
        <v>3.1068500199999999E-3</v>
      </c>
    </row>
    <row r="3888" spans="1:8">
      <c r="A3888" s="227" t="s">
        <v>140</v>
      </c>
      <c r="B3888" s="227" t="s">
        <v>110</v>
      </c>
      <c r="C3888" s="227" t="s">
        <v>79</v>
      </c>
      <c r="D3888" s="229">
        <v>519</v>
      </c>
      <c r="E3888" s="231">
        <v>4.3741300300000003E-3</v>
      </c>
      <c r="F3888" s="231">
        <v>1.0590386900000001E-3</v>
      </c>
      <c r="G3888" s="231">
        <v>7.0164733999999996E-4</v>
      </c>
      <c r="H3888" s="231">
        <v>2.6134435200000001E-3</v>
      </c>
    </row>
    <row r="3889" spans="1:8">
      <c r="A3889" s="227" t="s">
        <v>140</v>
      </c>
      <c r="B3889" s="227" t="s">
        <v>108</v>
      </c>
      <c r="C3889" s="227" t="s">
        <v>80</v>
      </c>
      <c r="D3889" s="229">
        <v>646</v>
      </c>
      <c r="E3889" s="231">
        <v>4.2824967399999999E-3</v>
      </c>
      <c r="F3889" s="231">
        <v>8.9828048000000003E-4</v>
      </c>
      <c r="G3889" s="231">
        <v>7.5510954999999998E-4</v>
      </c>
      <c r="H3889" s="231">
        <v>2.6291062299999999E-3</v>
      </c>
    </row>
    <row r="3890" spans="1:8">
      <c r="A3890" s="227" t="s">
        <v>140</v>
      </c>
      <c r="B3890" s="227" t="s">
        <v>109</v>
      </c>
      <c r="C3890" s="227" t="s">
        <v>80</v>
      </c>
      <c r="D3890" s="229">
        <v>1501</v>
      </c>
      <c r="E3890" s="231">
        <v>4.4501194299999998E-3</v>
      </c>
      <c r="F3890" s="231">
        <v>7.8072928000000005E-4</v>
      </c>
      <c r="G3890" s="231">
        <v>7.4652368000000001E-4</v>
      </c>
      <c r="H3890" s="231">
        <v>2.9228659900000001E-3</v>
      </c>
    </row>
    <row r="3891" spans="1:8">
      <c r="A3891" s="227" t="s">
        <v>140</v>
      </c>
      <c r="B3891" s="227" t="s">
        <v>110</v>
      </c>
      <c r="C3891" s="227" t="s">
        <v>80</v>
      </c>
      <c r="D3891" s="229">
        <v>290</v>
      </c>
      <c r="E3891" s="231">
        <v>4.3530489299999997E-3</v>
      </c>
      <c r="F3891" s="231">
        <v>7.8923187000000004E-4</v>
      </c>
      <c r="G3891" s="231">
        <v>7.7901475E-4</v>
      </c>
      <c r="H3891" s="231">
        <v>2.7848018200000001E-3</v>
      </c>
    </row>
    <row r="3892" spans="1:8">
      <c r="A3892" s="227" t="s">
        <v>140</v>
      </c>
      <c r="B3892" s="227" t="s">
        <v>108</v>
      </c>
      <c r="C3892" s="227" t="s">
        <v>119</v>
      </c>
      <c r="D3892" s="229">
        <v>354</v>
      </c>
      <c r="E3892" s="231">
        <v>4.7368039899999999E-3</v>
      </c>
      <c r="F3892" s="231">
        <v>7.2501417000000003E-4</v>
      </c>
      <c r="G3892" s="231">
        <v>9.9935893000000007E-4</v>
      </c>
      <c r="H3892" s="231">
        <v>3.0124304399999999E-3</v>
      </c>
    </row>
    <row r="3893" spans="1:8">
      <c r="A3893" s="227" t="s">
        <v>140</v>
      </c>
      <c r="B3893" s="227" t="s">
        <v>109</v>
      </c>
      <c r="C3893" s="227" t="s">
        <v>119</v>
      </c>
      <c r="D3893" s="229">
        <v>564</v>
      </c>
      <c r="E3893" s="231">
        <v>5.65362711E-3</v>
      </c>
      <c r="F3893" s="231">
        <v>5.9111891000000001E-4</v>
      </c>
      <c r="G3893" s="231">
        <v>1.3676489799999999E-3</v>
      </c>
      <c r="H3893" s="231">
        <v>3.6948587400000002E-3</v>
      </c>
    </row>
    <row r="3894" spans="1:8">
      <c r="A3894" s="227" t="s">
        <v>140</v>
      </c>
      <c r="B3894" s="227" t="s">
        <v>110</v>
      </c>
      <c r="C3894" s="227" t="s">
        <v>119</v>
      </c>
      <c r="D3894" s="229">
        <v>103</v>
      </c>
      <c r="E3894" s="231">
        <v>4.6816565399999998E-3</v>
      </c>
      <c r="F3894" s="231">
        <v>6.0881849999999996E-4</v>
      </c>
      <c r="G3894" s="231">
        <v>1.2871941E-3</v>
      </c>
      <c r="H3894" s="231">
        <v>2.7856433900000001E-3</v>
      </c>
    </row>
    <row r="3895" spans="1:8">
      <c r="A3895" s="227" t="s">
        <v>140</v>
      </c>
      <c r="B3895" s="227" t="s">
        <v>108</v>
      </c>
      <c r="C3895" s="227" t="s">
        <v>82</v>
      </c>
      <c r="D3895" s="229">
        <v>80</v>
      </c>
      <c r="E3895" s="231">
        <v>5.1802659900000003E-3</v>
      </c>
      <c r="F3895" s="231">
        <v>5.1605878000000004E-4</v>
      </c>
      <c r="G3895" s="231">
        <v>1.7038481199999999E-3</v>
      </c>
      <c r="H3895" s="231">
        <v>2.96035858E-3</v>
      </c>
    </row>
    <row r="3896" spans="1:8">
      <c r="A3896" s="227" t="s">
        <v>140</v>
      </c>
      <c r="B3896" s="227" t="s">
        <v>109</v>
      </c>
      <c r="C3896" s="227" t="s">
        <v>82</v>
      </c>
      <c r="D3896" s="229">
        <v>259</v>
      </c>
      <c r="E3896" s="231">
        <v>6.8581525599999997E-3</v>
      </c>
      <c r="F3896" s="231">
        <v>4.8718337000000001E-4</v>
      </c>
      <c r="G3896" s="231">
        <v>1.94895766E-3</v>
      </c>
      <c r="H3896" s="231">
        <v>4.4220110599999998E-3</v>
      </c>
    </row>
    <row r="3897" spans="1:8">
      <c r="A3897" s="227" t="s">
        <v>140</v>
      </c>
      <c r="B3897" s="227" t="s">
        <v>110</v>
      </c>
      <c r="C3897" s="227" t="s">
        <v>82</v>
      </c>
      <c r="D3897" s="229">
        <v>53</v>
      </c>
      <c r="E3897" s="231">
        <v>5.4896049300000001E-3</v>
      </c>
      <c r="F3897" s="231">
        <v>5.8241596000000004E-4</v>
      </c>
      <c r="G3897" s="231">
        <v>1.8568743400000001E-3</v>
      </c>
      <c r="H3897" s="231">
        <v>3.0503142200000001E-3</v>
      </c>
    </row>
    <row r="3898" spans="1:8">
      <c r="A3898" s="227" t="s">
        <v>140</v>
      </c>
      <c r="B3898" s="227" t="s">
        <v>108</v>
      </c>
      <c r="C3898" s="227" t="s">
        <v>83</v>
      </c>
      <c r="D3898" s="229">
        <v>161</v>
      </c>
      <c r="E3898" s="231">
        <v>5.0086264099999996E-3</v>
      </c>
      <c r="F3898" s="231">
        <v>8.6553922999999997E-4</v>
      </c>
      <c r="G3898" s="231">
        <v>1.1842216400000001E-3</v>
      </c>
      <c r="H3898" s="231">
        <v>2.9588650799999999E-3</v>
      </c>
    </row>
    <row r="3899" spans="1:8">
      <c r="A3899" s="227" t="s">
        <v>140</v>
      </c>
      <c r="B3899" s="227" t="s">
        <v>109</v>
      </c>
      <c r="C3899" s="227" t="s">
        <v>83</v>
      </c>
      <c r="D3899" s="229">
        <v>320</v>
      </c>
      <c r="E3899" s="231">
        <v>5.2514465099999996E-3</v>
      </c>
      <c r="F3899" s="231">
        <v>7.9141324000000005E-4</v>
      </c>
      <c r="G3899" s="231">
        <v>1.2579569500000001E-3</v>
      </c>
      <c r="H3899" s="231">
        <v>3.20207586E-3</v>
      </c>
    </row>
    <row r="3900" spans="1:8">
      <c r="A3900" s="227" t="s">
        <v>140</v>
      </c>
      <c r="B3900" s="227" t="s">
        <v>110</v>
      </c>
      <c r="C3900" s="227" t="s">
        <v>83</v>
      </c>
      <c r="D3900" s="229">
        <v>58</v>
      </c>
      <c r="E3900" s="231">
        <v>4.8664987799999998E-3</v>
      </c>
      <c r="F3900" s="231">
        <v>9.2931806999999999E-4</v>
      </c>
      <c r="G3900" s="231">
        <v>1.20450164E-3</v>
      </c>
      <c r="H3900" s="231">
        <v>2.73267856E-3</v>
      </c>
    </row>
    <row r="3901" spans="1:8">
      <c r="A3901" s="227" t="s">
        <v>140</v>
      </c>
      <c r="B3901" s="227" t="s">
        <v>108</v>
      </c>
      <c r="C3901" s="227" t="s">
        <v>84</v>
      </c>
      <c r="D3901" s="229">
        <v>158</v>
      </c>
      <c r="E3901" s="231">
        <v>4.33471028E-3</v>
      </c>
      <c r="F3901" s="231">
        <v>7.2916645E-4</v>
      </c>
      <c r="G3901" s="231">
        <v>9.5947584E-4</v>
      </c>
      <c r="H3901" s="231">
        <v>2.64606749E-3</v>
      </c>
    </row>
    <row r="3902" spans="1:8">
      <c r="A3902" s="227" t="s">
        <v>140</v>
      </c>
      <c r="B3902" s="227" t="s">
        <v>109</v>
      </c>
      <c r="C3902" s="227" t="s">
        <v>84</v>
      </c>
      <c r="D3902" s="229">
        <v>353</v>
      </c>
      <c r="E3902" s="231">
        <v>4.9658349300000003E-3</v>
      </c>
      <c r="F3902" s="231">
        <v>6.0975346999999995E-4</v>
      </c>
      <c r="G3902" s="231">
        <v>1.12081605E-3</v>
      </c>
      <c r="H3902" s="231">
        <v>3.23526494E-3</v>
      </c>
    </row>
    <row r="3903" spans="1:8">
      <c r="A3903" s="227" t="s">
        <v>140</v>
      </c>
      <c r="B3903" s="227" t="s">
        <v>110</v>
      </c>
      <c r="C3903" s="227" t="s">
        <v>84</v>
      </c>
      <c r="D3903" s="229">
        <v>56</v>
      </c>
      <c r="E3903" s="231">
        <v>5.0744045399999998E-3</v>
      </c>
      <c r="F3903" s="231">
        <v>6.6447564000000003E-4</v>
      </c>
      <c r="G3903" s="231">
        <v>1.29319582E-3</v>
      </c>
      <c r="H3903" s="231">
        <v>3.1167326199999998E-3</v>
      </c>
    </row>
    <row r="3904" spans="1:8">
      <c r="A3904" s="227" t="s">
        <v>140</v>
      </c>
      <c r="B3904" s="227" t="s">
        <v>108</v>
      </c>
      <c r="C3904" s="227" t="s">
        <v>86</v>
      </c>
      <c r="D3904" s="229">
        <v>1</v>
      </c>
      <c r="E3904" s="231">
        <v>6.4004624999999997E-3</v>
      </c>
      <c r="F3904" s="231">
        <v>7.6388887999999996E-4</v>
      </c>
      <c r="G3904" s="231">
        <v>4.1898145800000003E-3</v>
      </c>
      <c r="H3904" s="231">
        <v>1.4467590200000001E-3</v>
      </c>
    </row>
    <row r="3905" spans="1:8">
      <c r="A3905" s="227" t="s">
        <v>140</v>
      </c>
      <c r="B3905" s="227" t="s">
        <v>110</v>
      </c>
      <c r="C3905" s="227" t="s">
        <v>86</v>
      </c>
      <c r="D3905" s="229">
        <v>1</v>
      </c>
      <c r="E3905" s="231">
        <v>4.7222222199999999E-3</v>
      </c>
      <c r="F3905" s="231">
        <v>1.2384256900000001E-3</v>
      </c>
      <c r="G3905" s="231">
        <v>2.0486111100000001E-3</v>
      </c>
      <c r="H3905" s="231">
        <v>1.4351847200000001E-3</v>
      </c>
    </row>
    <row r="3906" spans="1:8">
      <c r="A3906" s="227" t="s">
        <v>140</v>
      </c>
      <c r="B3906" s="227" t="s">
        <v>108</v>
      </c>
      <c r="C3906" s="227" t="s">
        <v>87</v>
      </c>
      <c r="D3906" s="229">
        <v>191</v>
      </c>
      <c r="E3906" s="231">
        <v>4.2312024899999997E-3</v>
      </c>
      <c r="F3906" s="231">
        <v>2.7153601999999998E-4</v>
      </c>
      <c r="G3906" s="231">
        <v>9.3446990000000004E-4</v>
      </c>
      <c r="H3906" s="231">
        <v>3.0251961E-3</v>
      </c>
    </row>
    <row r="3907" spans="1:8">
      <c r="A3907" s="227" t="s">
        <v>140</v>
      </c>
      <c r="B3907" s="227" t="s">
        <v>109</v>
      </c>
      <c r="C3907" s="227" t="s">
        <v>87</v>
      </c>
      <c r="D3907" s="229">
        <v>450</v>
      </c>
      <c r="E3907" s="231">
        <v>5.2826900800000002E-3</v>
      </c>
      <c r="F3907" s="231">
        <v>2.2217054999999999E-4</v>
      </c>
      <c r="G3907" s="231">
        <v>1.1541921399999999E-3</v>
      </c>
      <c r="H3907" s="231">
        <v>3.9063269099999997E-3</v>
      </c>
    </row>
    <row r="3908" spans="1:8">
      <c r="A3908" s="227" t="s">
        <v>140</v>
      </c>
      <c r="B3908" s="227" t="s">
        <v>110</v>
      </c>
      <c r="C3908" s="227" t="s">
        <v>87</v>
      </c>
      <c r="D3908" s="229">
        <v>62</v>
      </c>
      <c r="E3908" s="231">
        <v>4.70150064E-3</v>
      </c>
      <c r="F3908" s="231">
        <v>2.5761627999999997E-4</v>
      </c>
      <c r="G3908" s="231">
        <v>9.5915447999999996E-4</v>
      </c>
      <c r="H3908" s="231">
        <v>3.4847294400000002E-3</v>
      </c>
    </row>
    <row r="3909" spans="1:8">
      <c r="A3909" s="227" t="s">
        <v>140</v>
      </c>
      <c r="B3909" s="227" t="s">
        <v>108</v>
      </c>
      <c r="C3909" s="227" t="s">
        <v>88</v>
      </c>
      <c r="D3909" s="229">
        <v>224</v>
      </c>
      <c r="E3909" s="231">
        <v>4.2871607900000002E-3</v>
      </c>
      <c r="F3909" s="231">
        <v>7.4048218000000003E-4</v>
      </c>
      <c r="G3909" s="231">
        <v>7.6838391999999999E-4</v>
      </c>
      <c r="H3909" s="231">
        <v>2.7782942400000001E-3</v>
      </c>
    </row>
    <row r="3910" spans="1:8">
      <c r="A3910" s="227" t="s">
        <v>140</v>
      </c>
      <c r="B3910" s="227" t="s">
        <v>109</v>
      </c>
      <c r="C3910" s="227" t="s">
        <v>88</v>
      </c>
      <c r="D3910" s="229">
        <v>790</v>
      </c>
      <c r="E3910" s="231">
        <v>4.53079559E-3</v>
      </c>
      <c r="F3910" s="231">
        <v>6.5254311999999996E-4</v>
      </c>
      <c r="G3910" s="231">
        <v>9.0944362999999999E-4</v>
      </c>
      <c r="H3910" s="231">
        <v>2.9688083600000002E-3</v>
      </c>
    </row>
    <row r="3911" spans="1:8">
      <c r="A3911" s="227" t="s">
        <v>140</v>
      </c>
      <c r="B3911" s="227" t="s">
        <v>110</v>
      </c>
      <c r="C3911" s="227" t="s">
        <v>88</v>
      </c>
      <c r="D3911" s="229">
        <v>162</v>
      </c>
      <c r="E3911" s="231">
        <v>4.5233193899999998E-3</v>
      </c>
      <c r="F3911" s="231">
        <v>8.2533124999999998E-4</v>
      </c>
      <c r="G3911" s="231">
        <v>8.5390920999999995E-4</v>
      </c>
      <c r="H3911" s="231">
        <v>2.8440784199999999E-3</v>
      </c>
    </row>
    <row r="3912" spans="1:8">
      <c r="A3912" s="227" t="s">
        <v>140</v>
      </c>
      <c r="B3912" s="227" t="s">
        <v>108</v>
      </c>
      <c r="C3912" s="227" t="s">
        <v>89</v>
      </c>
      <c r="D3912" s="229">
        <v>97</v>
      </c>
      <c r="E3912" s="231">
        <v>4.5928787199999996E-3</v>
      </c>
      <c r="F3912" s="231">
        <v>7.3680293000000002E-4</v>
      </c>
      <c r="G3912" s="231">
        <v>1.2873470000000001E-3</v>
      </c>
      <c r="H3912" s="231">
        <v>2.5687283099999998E-3</v>
      </c>
    </row>
    <row r="3913" spans="1:8">
      <c r="A3913" s="227" t="s">
        <v>140</v>
      </c>
      <c r="B3913" s="227" t="s">
        <v>109</v>
      </c>
      <c r="C3913" s="227" t="s">
        <v>89</v>
      </c>
      <c r="D3913" s="229">
        <v>303</v>
      </c>
      <c r="E3913" s="231">
        <v>5.6101406199999997E-3</v>
      </c>
      <c r="F3913" s="231">
        <v>6.4386968999999999E-4</v>
      </c>
      <c r="G3913" s="231">
        <v>1.43762965E-3</v>
      </c>
      <c r="H3913" s="231">
        <v>3.5286408099999998E-3</v>
      </c>
    </row>
    <row r="3914" spans="1:8">
      <c r="A3914" s="227" t="s">
        <v>140</v>
      </c>
      <c r="B3914" s="227" t="s">
        <v>110</v>
      </c>
      <c r="C3914" s="227" t="s">
        <v>89</v>
      </c>
      <c r="D3914" s="229">
        <v>54</v>
      </c>
      <c r="E3914" s="231">
        <v>5.0643001600000001E-3</v>
      </c>
      <c r="F3914" s="231">
        <v>7.4545590999999995E-4</v>
      </c>
      <c r="G3914" s="231">
        <v>1.20348914E-3</v>
      </c>
      <c r="H3914" s="231">
        <v>3.1153547399999999E-3</v>
      </c>
    </row>
    <row r="3915" spans="1:8">
      <c r="A3915" s="227" t="s">
        <v>140</v>
      </c>
      <c r="B3915" s="227" t="s">
        <v>108</v>
      </c>
      <c r="C3915" s="227" t="s">
        <v>90</v>
      </c>
      <c r="D3915" s="229">
        <v>59</v>
      </c>
      <c r="E3915" s="231">
        <v>4.99254525E-3</v>
      </c>
      <c r="F3915" s="231">
        <v>5.8478473999999995E-4</v>
      </c>
      <c r="G3915" s="231">
        <v>1.5770164199999999E-3</v>
      </c>
      <c r="H3915" s="231">
        <v>2.8307436500000002E-3</v>
      </c>
    </row>
    <row r="3916" spans="1:8">
      <c r="A3916" s="227" t="s">
        <v>140</v>
      </c>
      <c r="B3916" s="227" t="s">
        <v>109</v>
      </c>
      <c r="C3916" s="227" t="s">
        <v>90</v>
      </c>
      <c r="D3916" s="229">
        <v>256</v>
      </c>
      <c r="E3916" s="231">
        <v>6.8494102000000003E-3</v>
      </c>
      <c r="F3916" s="231">
        <v>5.2119478999999999E-4</v>
      </c>
      <c r="G3916" s="231">
        <v>1.9476542100000001E-3</v>
      </c>
      <c r="H3916" s="231">
        <v>4.3805607599999999E-3</v>
      </c>
    </row>
    <row r="3917" spans="1:8">
      <c r="A3917" s="227" t="s">
        <v>140</v>
      </c>
      <c r="B3917" s="227" t="s">
        <v>110</v>
      </c>
      <c r="C3917" s="227" t="s">
        <v>90</v>
      </c>
      <c r="D3917" s="229">
        <v>37</v>
      </c>
      <c r="E3917" s="231">
        <v>6.3081829900000002E-3</v>
      </c>
      <c r="F3917" s="231">
        <v>5.4460687999999995E-4</v>
      </c>
      <c r="G3917" s="231">
        <v>2.3776899700000001E-3</v>
      </c>
      <c r="H3917" s="231">
        <v>3.3858856499999999E-3</v>
      </c>
    </row>
    <row r="3918" spans="1:8">
      <c r="A3918" s="227" t="s">
        <v>140</v>
      </c>
      <c r="B3918" s="227" t="s">
        <v>108</v>
      </c>
      <c r="C3918" s="227" t="s">
        <v>91</v>
      </c>
      <c r="D3918" s="229">
        <v>334</v>
      </c>
      <c r="E3918" s="231">
        <v>4.49385926E-3</v>
      </c>
      <c r="F3918" s="231">
        <v>9.7686547999999997E-4</v>
      </c>
      <c r="G3918" s="231">
        <v>1.01855294E-3</v>
      </c>
      <c r="H3918" s="231">
        <v>2.49844038E-3</v>
      </c>
    </row>
    <row r="3919" spans="1:8">
      <c r="A3919" s="227" t="s">
        <v>140</v>
      </c>
      <c r="B3919" s="227" t="s">
        <v>109</v>
      </c>
      <c r="C3919" s="227" t="s">
        <v>91</v>
      </c>
      <c r="D3919" s="229">
        <v>817</v>
      </c>
      <c r="E3919" s="231">
        <v>4.5978396400000003E-3</v>
      </c>
      <c r="F3919" s="231">
        <v>9.4454052999999995E-4</v>
      </c>
      <c r="G3919" s="231">
        <v>1.0247374000000001E-3</v>
      </c>
      <c r="H3919" s="231">
        <v>2.6285612300000001E-3</v>
      </c>
    </row>
    <row r="3920" spans="1:8">
      <c r="A3920" s="227" t="s">
        <v>140</v>
      </c>
      <c r="B3920" s="227" t="s">
        <v>110</v>
      </c>
      <c r="C3920" s="227" t="s">
        <v>91</v>
      </c>
      <c r="D3920" s="229">
        <v>136</v>
      </c>
      <c r="E3920" s="231">
        <v>4.48044294E-3</v>
      </c>
      <c r="F3920" s="231">
        <v>9.3001067999999999E-4</v>
      </c>
      <c r="G3920" s="231">
        <v>1.00183798E-3</v>
      </c>
      <c r="H3920" s="231">
        <v>2.5485938500000001E-3</v>
      </c>
    </row>
    <row r="3921" spans="1:8">
      <c r="A3921" s="227" t="s">
        <v>140</v>
      </c>
      <c r="B3921" s="227" t="s">
        <v>108</v>
      </c>
      <c r="C3921" s="227" t="s">
        <v>92</v>
      </c>
      <c r="D3921" s="229">
        <v>107</v>
      </c>
      <c r="E3921" s="231">
        <v>4.2694269199999996E-3</v>
      </c>
      <c r="F3921" s="231">
        <v>5.7718910999999997E-4</v>
      </c>
      <c r="G3921" s="231">
        <v>1.0162467099999999E-3</v>
      </c>
      <c r="H3921" s="231">
        <v>2.6759905899999999E-3</v>
      </c>
    </row>
    <row r="3922" spans="1:8">
      <c r="A3922" s="227" t="s">
        <v>140</v>
      </c>
      <c r="B3922" s="227" t="s">
        <v>109</v>
      </c>
      <c r="C3922" s="227" t="s">
        <v>92</v>
      </c>
      <c r="D3922" s="229">
        <v>310</v>
      </c>
      <c r="E3922" s="231">
        <v>6.3950863799999997E-3</v>
      </c>
      <c r="F3922" s="231">
        <v>5.7959953999999999E-4</v>
      </c>
      <c r="G3922" s="231">
        <v>1.5854985799999999E-3</v>
      </c>
      <c r="H3922" s="231">
        <v>4.2299878200000003E-3</v>
      </c>
    </row>
    <row r="3923" spans="1:8">
      <c r="A3923" s="227" t="s">
        <v>140</v>
      </c>
      <c r="B3923" s="227" t="s">
        <v>110</v>
      </c>
      <c r="C3923" s="227" t="s">
        <v>92</v>
      </c>
      <c r="D3923" s="229">
        <v>60</v>
      </c>
      <c r="E3923" s="231">
        <v>4.8244596699999996E-3</v>
      </c>
      <c r="F3923" s="231">
        <v>5.3202135000000005E-4</v>
      </c>
      <c r="G3923" s="231">
        <v>1.1552852600000001E-3</v>
      </c>
      <c r="H3923" s="231">
        <v>3.1371525600000002E-3</v>
      </c>
    </row>
    <row r="3924" spans="1:8">
      <c r="A3924" s="227" t="s">
        <v>140</v>
      </c>
      <c r="B3924" s="227" t="s">
        <v>108</v>
      </c>
      <c r="C3924" s="227" t="s">
        <v>93</v>
      </c>
      <c r="D3924" s="229">
        <v>78</v>
      </c>
      <c r="E3924" s="231">
        <v>4.7171768899999999E-3</v>
      </c>
      <c r="F3924" s="231">
        <v>9.7741551000000006E-4</v>
      </c>
      <c r="G3924" s="231">
        <v>1.4865263500000001E-3</v>
      </c>
      <c r="H3924" s="231">
        <v>2.25323459E-3</v>
      </c>
    </row>
    <row r="3925" spans="1:8">
      <c r="A3925" s="227" t="s">
        <v>140</v>
      </c>
      <c r="B3925" s="227" t="s">
        <v>109</v>
      </c>
      <c r="C3925" s="227" t="s">
        <v>93</v>
      </c>
      <c r="D3925" s="229">
        <v>278</v>
      </c>
      <c r="E3925" s="231">
        <v>6.6934366699999996E-3</v>
      </c>
      <c r="F3925" s="231">
        <v>8.1759569999999998E-4</v>
      </c>
      <c r="G3925" s="231">
        <v>1.9340358400000001E-3</v>
      </c>
      <c r="H3925" s="231">
        <v>3.9418046600000001E-3</v>
      </c>
    </row>
    <row r="3926" spans="1:8">
      <c r="A3926" s="227" t="s">
        <v>140</v>
      </c>
      <c r="B3926" s="227" t="s">
        <v>110</v>
      </c>
      <c r="C3926" s="227" t="s">
        <v>93</v>
      </c>
      <c r="D3926" s="229">
        <v>40</v>
      </c>
      <c r="E3926" s="231">
        <v>6.1718748200000001E-3</v>
      </c>
      <c r="F3926" s="231">
        <v>1.14120348E-3</v>
      </c>
      <c r="G3926" s="231">
        <v>1.8917821600000001E-3</v>
      </c>
      <c r="H3926" s="231">
        <v>3.1388886700000002E-3</v>
      </c>
    </row>
    <row r="3927" spans="1:8">
      <c r="A3927" s="227" t="s">
        <v>140</v>
      </c>
      <c r="B3927" s="227" t="s">
        <v>108</v>
      </c>
      <c r="C3927" s="227" t="s">
        <v>94</v>
      </c>
      <c r="D3927" s="229">
        <v>77</v>
      </c>
      <c r="E3927" s="231">
        <v>5.4993383699999997E-3</v>
      </c>
      <c r="F3927" s="231">
        <v>1.00980005E-3</v>
      </c>
      <c r="G3927" s="231">
        <v>1.27495168E-3</v>
      </c>
      <c r="H3927" s="231">
        <v>3.2145860699999999E-3</v>
      </c>
    </row>
    <row r="3928" spans="1:8">
      <c r="A3928" s="227" t="s">
        <v>140</v>
      </c>
      <c r="B3928" s="227" t="s">
        <v>109</v>
      </c>
      <c r="C3928" s="227" t="s">
        <v>94</v>
      </c>
      <c r="D3928" s="229">
        <v>239</v>
      </c>
      <c r="E3928" s="231">
        <v>6.3062236199999998E-3</v>
      </c>
      <c r="F3928" s="231">
        <v>9.7687100000000003E-4</v>
      </c>
      <c r="G3928" s="231">
        <v>1.50860041E-3</v>
      </c>
      <c r="H3928" s="231">
        <v>3.8207517499999999E-3</v>
      </c>
    </row>
    <row r="3929" spans="1:8">
      <c r="A3929" s="227" t="s">
        <v>140</v>
      </c>
      <c r="B3929" s="227" t="s">
        <v>110</v>
      </c>
      <c r="C3929" s="227" t="s">
        <v>94</v>
      </c>
      <c r="D3929" s="229">
        <v>27</v>
      </c>
      <c r="E3929" s="231">
        <v>5.4616767100000001E-3</v>
      </c>
      <c r="F3929" s="231">
        <v>9.979421699999999E-4</v>
      </c>
      <c r="G3929" s="231">
        <v>1.3786005800000001E-3</v>
      </c>
      <c r="H3929" s="231">
        <v>3.0851334499999998E-3</v>
      </c>
    </row>
    <row r="3930" spans="1:8">
      <c r="A3930" s="227" t="s">
        <v>140</v>
      </c>
      <c r="B3930" s="227" t="s">
        <v>108</v>
      </c>
      <c r="C3930" s="227" t="s">
        <v>95</v>
      </c>
      <c r="D3930" s="229">
        <v>31</v>
      </c>
      <c r="E3930" s="231">
        <v>5.7582882500000002E-3</v>
      </c>
      <c r="F3930" s="231">
        <v>6.5300149000000005E-4</v>
      </c>
      <c r="G3930" s="231">
        <v>1.5404717000000001E-3</v>
      </c>
      <c r="H3930" s="231">
        <v>3.5648145699999998E-3</v>
      </c>
    </row>
    <row r="3931" spans="1:8">
      <c r="A3931" s="227" t="s">
        <v>140</v>
      </c>
      <c r="B3931" s="227" t="s">
        <v>109</v>
      </c>
      <c r="C3931" s="227" t="s">
        <v>95</v>
      </c>
      <c r="D3931" s="229">
        <v>122</v>
      </c>
      <c r="E3931" s="231">
        <v>6.4975141800000004E-3</v>
      </c>
      <c r="F3931" s="231">
        <v>5.2880212000000005E-4</v>
      </c>
      <c r="G3931" s="231">
        <v>1.5440950600000001E-3</v>
      </c>
      <c r="H3931" s="231">
        <v>4.4246164899999999E-3</v>
      </c>
    </row>
    <row r="3932" spans="1:8">
      <c r="A3932" s="227" t="s">
        <v>140</v>
      </c>
      <c r="B3932" s="227" t="s">
        <v>110</v>
      </c>
      <c r="C3932" s="227" t="s">
        <v>95</v>
      </c>
      <c r="D3932" s="229">
        <v>12</v>
      </c>
      <c r="E3932" s="231">
        <v>5.5179395799999998E-3</v>
      </c>
      <c r="F3932" s="231">
        <v>5.5651984000000001E-4</v>
      </c>
      <c r="G3932" s="231">
        <v>2.0187110999999999E-3</v>
      </c>
      <c r="H3932" s="231">
        <v>2.9427081499999999E-3</v>
      </c>
    </row>
    <row r="3933" spans="1:8">
      <c r="A3933" s="227" t="s">
        <v>140</v>
      </c>
      <c r="B3933" s="227" t="s">
        <v>108</v>
      </c>
      <c r="C3933" s="227" t="s">
        <v>96</v>
      </c>
      <c r="D3933" s="229">
        <v>165</v>
      </c>
      <c r="E3933" s="231">
        <v>4.4483723600000002E-3</v>
      </c>
      <c r="F3933" s="231">
        <v>5.9427582999999995E-4</v>
      </c>
      <c r="G3933" s="231">
        <v>9.2508393999999998E-4</v>
      </c>
      <c r="H3933" s="231">
        <v>2.92901209E-3</v>
      </c>
    </row>
    <row r="3934" spans="1:8">
      <c r="A3934" s="227" t="s">
        <v>140</v>
      </c>
      <c r="B3934" s="227" t="s">
        <v>109</v>
      </c>
      <c r="C3934" s="227" t="s">
        <v>96</v>
      </c>
      <c r="D3934" s="229">
        <v>418</v>
      </c>
      <c r="E3934" s="231">
        <v>4.9599058499999998E-3</v>
      </c>
      <c r="F3934" s="231">
        <v>4.9630048000000001E-4</v>
      </c>
      <c r="G3934" s="231">
        <v>1.0276557E-3</v>
      </c>
      <c r="H3934" s="231">
        <v>3.43594916E-3</v>
      </c>
    </row>
    <row r="3935" spans="1:8">
      <c r="A3935" s="227" t="s">
        <v>140</v>
      </c>
      <c r="B3935" s="227" t="s">
        <v>110</v>
      </c>
      <c r="C3935" s="227" t="s">
        <v>96</v>
      </c>
      <c r="D3935" s="229">
        <v>80</v>
      </c>
      <c r="E3935" s="231">
        <v>4.1892358600000004E-3</v>
      </c>
      <c r="F3935" s="231">
        <v>5.8405648000000004E-4</v>
      </c>
      <c r="G3935" s="231">
        <v>1.0892648E-3</v>
      </c>
      <c r="H3935" s="231">
        <v>2.5159141100000002E-3</v>
      </c>
    </row>
    <row r="3936" spans="1:8">
      <c r="A3936" s="227" t="s">
        <v>140</v>
      </c>
      <c r="B3936" s="227" t="s">
        <v>108</v>
      </c>
      <c r="C3936" s="227" t="s">
        <v>97</v>
      </c>
      <c r="D3936" s="229">
        <v>62</v>
      </c>
      <c r="E3936" s="231">
        <v>4.9865588900000002E-3</v>
      </c>
      <c r="F3936" s="231">
        <v>6.1435910000000001E-4</v>
      </c>
      <c r="G3936" s="231">
        <v>1.8147025400000001E-3</v>
      </c>
      <c r="H3936" s="231">
        <v>2.5574967900000001E-3</v>
      </c>
    </row>
    <row r="3937" spans="1:8">
      <c r="A3937" s="227" t="s">
        <v>140</v>
      </c>
      <c r="B3937" s="227" t="s">
        <v>109</v>
      </c>
      <c r="C3937" s="227" t="s">
        <v>97</v>
      </c>
      <c r="D3937" s="229">
        <v>202</v>
      </c>
      <c r="E3937" s="231">
        <v>6.92249931E-3</v>
      </c>
      <c r="F3937" s="231">
        <v>5.6804613999999999E-4</v>
      </c>
      <c r="G3937" s="231">
        <v>2.3837433400000002E-3</v>
      </c>
      <c r="H3937" s="231">
        <v>3.9707093599999996E-3</v>
      </c>
    </row>
    <row r="3938" spans="1:8">
      <c r="A3938" s="227" t="s">
        <v>140</v>
      </c>
      <c r="B3938" s="227" t="s">
        <v>110</v>
      </c>
      <c r="C3938" s="227" t="s">
        <v>97</v>
      </c>
      <c r="D3938" s="229">
        <v>55</v>
      </c>
      <c r="E3938" s="231">
        <v>5.1399408000000002E-3</v>
      </c>
      <c r="F3938" s="231">
        <v>5.3682638000000001E-4</v>
      </c>
      <c r="G3938" s="231">
        <v>1.72159067E-3</v>
      </c>
      <c r="H3938" s="231">
        <v>2.8815234000000001E-3</v>
      </c>
    </row>
    <row r="3939" spans="1:8">
      <c r="A3939" s="227" t="s">
        <v>140</v>
      </c>
      <c r="B3939" s="227" t="s">
        <v>108</v>
      </c>
      <c r="C3939" s="227" t="s">
        <v>98</v>
      </c>
      <c r="D3939" s="229">
        <v>27</v>
      </c>
      <c r="E3939" s="231">
        <v>5.3485080399999999E-3</v>
      </c>
      <c r="F3939" s="231">
        <v>2.9835369000000002E-4</v>
      </c>
      <c r="G3939" s="231">
        <v>1.8642830400000001E-3</v>
      </c>
      <c r="H3939" s="231">
        <v>3.18415622E-3</v>
      </c>
    </row>
    <row r="3940" spans="1:8">
      <c r="A3940" s="227" t="s">
        <v>140</v>
      </c>
      <c r="B3940" s="227" t="s">
        <v>109</v>
      </c>
      <c r="C3940" s="227" t="s">
        <v>98</v>
      </c>
      <c r="D3940" s="229">
        <v>122</v>
      </c>
      <c r="E3940" s="231">
        <v>5.4548988E-3</v>
      </c>
      <c r="F3940" s="231">
        <v>2.7132638000000001E-4</v>
      </c>
      <c r="G3940" s="231">
        <v>1.6232162100000001E-3</v>
      </c>
      <c r="H3940" s="231">
        <v>3.55760459E-3</v>
      </c>
    </row>
    <row r="3941" spans="1:8">
      <c r="A3941" s="227" t="s">
        <v>140</v>
      </c>
      <c r="B3941" s="227" t="s">
        <v>110</v>
      </c>
      <c r="C3941" s="227" t="s">
        <v>98</v>
      </c>
      <c r="D3941" s="229">
        <v>26</v>
      </c>
      <c r="E3941" s="231">
        <v>4.8887105700000004E-3</v>
      </c>
      <c r="F3941" s="231">
        <v>3.1739646999999997E-4</v>
      </c>
      <c r="G3941" s="231">
        <v>1.57362873E-3</v>
      </c>
      <c r="H3941" s="231">
        <v>2.99278835E-3</v>
      </c>
    </row>
    <row r="3942" spans="1:8">
      <c r="A3942" s="227" t="s">
        <v>140</v>
      </c>
      <c r="B3942" s="227" t="s">
        <v>108</v>
      </c>
      <c r="C3942" s="227" t="s">
        <v>99</v>
      </c>
      <c r="D3942" s="229">
        <v>200</v>
      </c>
      <c r="E3942" s="231">
        <v>4.8811918500000001E-3</v>
      </c>
      <c r="F3942" s="231">
        <v>1.0342011299999999E-3</v>
      </c>
      <c r="G3942" s="231">
        <v>7.1354141999999999E-4</v>
      </c>
      <c r="H3942" s="231">
        <v>3.13344887E-3</v>
      </c>
    </row>
    <row r="3943" spans="1:8">
      <c r="A3943" s="227" t="s">
        <v>140</v>
      </c>
      <c r="B3943" s="227" t="s">
        <v>109</v>
      </c>
      <c r="C3943" s="227" t="s">
        <v>99</v>
      </c>
      <c r="D3943" s="229">
        <v>463</v>
      </c>
      <c r="E3943" s="231">
        <v>5.2222070000000004E-3</v>
      </c>
      <c r="F3943" s="231">
        <v>7.5511437000000002E-4</v>
      </c>
      <c r="G3943" s="231">
        <v>7.0546832000000002E-4</v>
      </c>
      <c r="H3943" s="231">
        <v>3.7616238300000001E-3</v>
      </c>
    </row>
    <row r="3944" spans="1:8">
      <c r="A3944" s="227" t="s">
        <v>140</v>
      </c>
      <c r="B3944" s="227" t="s">
        <v>110</v>
      </c>
      <c r="C3944" s="227" t="s">
        <v>99</v>
      </c>
      <c r="D3944" s="229">
        <v>56</v>
      </c>
      <c r="E3944" s="231">
        <v>5.2370615999999997E-3</v>
      </c>
      <c r="F3944" s="231">
        <v>9.8131590000000006E-4</v>
      </c>
      <c r="G3944" s="231">
        <v>6.0453842999999997E-4</v>
      </c>
      <c r="H3944" s="231">
        <v>3.65120679E-3</v>
      </c>
    </row>
    <row r="3945" spans="1:8">
      <c r="A3945" s="227" t="s">
        <v>140</v>
      </c>
      <c r="B3945" s="227" t="s">
        <v>108</v>
      </c>
      <c r="C3945" s="227" t="s">
        <v>100</v>
      </c>
      <c r="D3945" s="229">
        <v>116</v>
      </c>
      <c r="E3945" s="231">
        <v>5.5535598099999998E-3</v>
      </c>
      <c r="F3945" s="231">
        <v>5.8459025000000004E-4</v>
      </c>
      <c r="G3945" s="231">
        <v>1.4410717300000001E-3</v>
      </c>
      <c r="H3945" s="231">
        <v>3.5278972600000002E-3</v>
      </c>
    </row>
    <row r="3946" spans="1:8">
      <c r="A3946" s="227" t="s">
        <v>140</v>
      </c>
      <c r="B3946" s="227" t="s">
        <v>109</v>
      </c>
      <c r="C3946" s="227" t="s">
        <v>100</v>
      </c>
      <c r="D3946" s="229">
        <v>422</v>
      </c>
      <c r="E3946" s="231">
        <v>5.4652391499999996E-3</v>
      </c>
      <c r="F3946" s="231">
        <v>5.4203395000000003E-4</v>
      </c>
      <c r="G3946" s="231">
        <v>1.3766563399999999E-3</v>
      </c>
      <c r="H3946" s="231">
        <v>3.5465209600000001E-3</v>
      </c>
    </row>
    <row r="3947" spans="1:8">
      <c r="A3947" s="227" t="s">
        <v>140</v>
      </c>
      <c r="B3947" s="227" t="s">
        <v>110</v>
      </c>
      <c r="C3947" s="227" t="s">
        <v>100</v>
      </c>
      <c r="D3947" s="229">
        <v>56</v>
      </c>
      <c r="E3947" s="231">
        <v>5.2240407799999996E-3</v>
      </c>
      <c r="F3947" s="231">
        <v>5.2910027999999998E-4</v>
      </c>
      <c r="G3947" s="231">
        <v>1.59846204E-3</v>
      </c>
      <c r="H3947" s="231">
        <v>3.0964779900000002E-3</v>
      </c>
    </row>
    <row r="3948" spans="1:8">
      <c r="A3948" s="227" t="s">
        <v>140</v>
      </c>
      <c r="B3948" s="227" t="s">
        <v>108</v>
      </c>
      <c r="C3948" s="227" t="s">
        <v>101</v>
      </c>
      <c r="D3948" s="229">
        <v>76</v>
      </c>
      <c r="E3948" s="231">
        <v>5.4475813600000002E-3</v>
      </c>
      <c r="F3948" s="231">
        <v>7.6160428999999996E-4</v>
      </c>
      <c r="G3948" s="231">
        <v>1.9678968900000001E-3</v>
      </c>
      <c r="H3948" s="231">
        <v>2.7180797100000002E-3</v>
      </c>
    </row>
    <row r="3949" spans="1:8">
      <c r="A3949" s="227" t="s">
        <v>140</v>
      </c>
      <c r="B3949" s="227" t="s">
        <v>109</v>
      </c>
      <c r="C3949" s="227" t="s">
        <v>101</v>
      </c>
      <c r="D3949" s="229">
        <v>190</v>
      </c>
      <c r="E3949" s="231">
        <v>7.1329797799999997E-3</v>
      </c>
      <c r="F3949" s="231">
        <v>6.7549928000000005E-4</v>
      </c>
      <c r="G3949" s="231">
        <v>2.5165689799999998E-3</v>
      </c>
      <c r="H3949" s="231">
        <v>3.9409110899999997E-3</v>
      </c>
    </row>
    <row r="3950" spans="1:8">
      <c r="A3950" s="227" t="s">
        <v>140</v>
      </c>
      <c r="B3950" s="227" t="s">
        <v>110</v>
      </c>
      <c r="C3950" s="227" t="s">
        <v>101</v>
      </c>
      <c r="D3950" s="229">
        <v>32</v>
      </c>
      <c r="E3950" s="231">
        <v>5.3906247699999996E-3</v>
      </c>
      <c r="F3950" s="231">
        <v>5.7110798000000005E-4</v>
      </c>
      <c r="G3950" s="231">
        <v>1.94589099E-3</v>
      </c>
      <c r="H3950" s="231">
        <v>2.8736253199999999E-3</v>
      </c>
    </row>
    <row r="3951" spans="1:8">
      <c r="A3951" s="227" t="s">
        <v>140</v>
      </c>
      <c r="B3951" s="227" t="s">
        <v>108</v>
      </c>
      <c r="C3951" s="227" t="s">
        <v>102</v>
      </c>
      <c r="D3951" s="229">
        <v>155</v>
      </c>
      <c r="E3951" s="231">
        <v>5.0858719200000003E-3</v>
      </c>
      <c r="F3951" s="231">
        <v>8.3258636000000004E-4</v>
      </c>
      <c r="G3951" s="231">
        <v>8.4662460999999998E-4</v>
      </c>
      <c r="H3951" s="231">
        <v>3.4066604500000001E-3</v>
      </c>
    </row>
    <row r="3952" spans="1:8">
      <c r="A3952" s="227" t="s">
        <v>140</v>
      </c>
      <c r="B3952" s="227" t="s">
        <v>109</v>
      </c>
      <c r="C3952" s="227" t="s">
        <v>102</v>
      </c>
      <c r="D3952" s="229">
        <v>316</v>
      </c>
      <c r="E3952" s="231">
        <v>5.8235903500000004E-3</v>
      </c>
      <c r="F3952" s="231">
        <v>7.7590223000000003E-4</v>
      </c>
      <c r="G3952" s="231">
        <v>8.5417374000000003E-4</v>
      </c>
      <c r="H3952" s="231">
        <v>4.1935138800000002E-3</v>
      </c>
    </row>
    <row r="3953" spans="1:8">
      <c r="A3953" s="227" t="s">
        <v>140</v>
      </c>
      <c r="B3953" s="227" t="s">
        <v>110</v>
      </c>
      <c r="C3953" s="227" t="s">
        <v>102</v>
      </c>
      <c r="D3953" s="229">
        <v>60</v>
      </c>
      <c r="E3953" s="231">
        <v>5.1356093499999996E-3</v>
      </c>
      <c r="F3953" s="231">
        <v>1.0246911700000001E-3</v>
      </c>
      <c r="G3953" s="231">
        <v>1.05478369E-3</v>
      </c>
      <c r="H3953" s="231">
        <v>3.0561340300000002E-3</v>
      </c>
    </row>
    <row r="3954" spans="1:8">
      <c r="A3954" s="227" t="s">
        <v>140</v>
      </c>
      <c r="B3954" s="227" t="s">
        <v>108</v>
      </c>
      <c r="C3954" s="227" t="s">
        <v>103</v>
      </c>
      <c r="D3954" s="229">
        <v>215</v>
      </c>
      <c r="E3954" s="231">
        <v>3.30910829E-3</v>
      </c>
      <c r="F3954" s="231">
        <v>3.1756006000000002E-4</v>
      </c>
      <c r="G3954" s="231">
        <v>7.0370345000000001E-4</v>
      </c>
      <c r="H3954" s="231">
        <v>2.28784427E-3</v>
      </c>
    </row>
    <row r="3955" spans="1:8">
      <c r="A3955" s="227" t="s">
        <v>140</v>
      </c>
      <c r="B3955" s="227" t="s">
        <v>109</v>
      </c>
      <c r="C3955" s="227" t="s">
        <v>103</v>
      </c>
      <c r="D3955" s="229">
        <v>400</v>
      </c>
      <c r="E3955" s="231">
        <v>3.7834198800000001E-3</v>
      </c>
      <c r="F3955" s="231">
        <v>2.8200208000000001E-4</v>
      </c>
      <c r="G3955" s="231">
        <v>6.7612824000000003E-4</v>
      </c>
      <c r="H3955" s="231">
        <v>2.8252891199999999E-3</v>
      </c>
    </row>
    <row r="3956" spans="1:8">
      <c r="A3956" s="227" t="s">
        <v>140</v>
      </c>
      <c r="B3956" s="227" t="s">
        <v>110</v>
      </c>
      <c r="C3956" s="227" t="s">
        <v>103</v>
      </c>
      <c r="D3956" s="229">
        <v>76</v>
      </c>
      <c r="E3956" s="231">
        <v>3.3901374200000002E-3</v>
      </c>
      <c r="F3956" s="231">
        <v>3.8666520999999999E-4</v>
      </c>
      <c r="G3956" s="231">
        <v>6.3444173000000003E-4</v>
      </c>
      <c r="H3956" s="231">
        <v>2.3690299799999999E-3</v>
      </c>
    </row>
    <row r="3957" spans="1:8">
      <c r="A3957" s="227" t="s">
        <v>140</v>
      </c>
      <c r="B3957" s="227" t="s">
        <v>108</v>
      </c>
      <c r="C3957" s="227" t="s">
        <v>104</v>
      </c>
      <c r="D3957" s="229">
        <v>35</v>
      </c>
      <c r="E3957" s="231">
        <v>4.4239415800000001E-3</v>
      </c>
      <c r="F3957" s="231">
        <v>1.4252620000000001E-4</v>
      </c>
      <c r="G3957" s="231">
        <v>1.48346539E-3</v>
      </c>
      <c r="H3957" s="231">
        <v>2.7979494300000001E-3</v>
      </c>
    </row>
    <row r="3958" spans="1:8">
      <c r="A3958" s="227" t="s">
        <v>140</v>
      </c>
      <c r="B3958" s="227" t="s">
        <v>109</v>
      </c>
      <c r="C3958" s="227" t="s">
        <v>104</v>
      </c>
      <c r="D3958" s="229">
        <v>129</v>
      </c>
      <c r="E3958" s="231">
        <v>5.9039439099999999E-3</v>
      </c>
      <c r="F3958" s="231">
        <v>1.7163700000000001E-4</v>
      </c>
      <c r="G3958" s="231">
        <v>1.4313269199999999E-3</v>
      </c>
      <c r="H3958" s="231">
        <v>4.3009795199999996E-3</v>
      </c>
    </row>
    <row r="3959" spans="1:8">
      <c r="A3959" s="227" t="s">
        <v>140</v>
      </c>
      <c r="B3959" s="227" t="s">
        <v>110</v>
      </c>
      <c r="C3959" s="227" t="s">
        <v>104</v>
      </c>
      <c r="D3959" s="229">
        <v>17</v>
      </c>
      <c r="E3959" s="231">
        <v>4.0597763800000004E-3</v>
      </c>
      <c r="F3959" s="231">
        <v>1.5522854E-4</v>
      </c>
      <c r="G3959" s="231">
        <v>1.6659856900000001E-3</v>
      </c>
      <c r="H3959" s="231">
        <v>2.23856188E-3</v>
      </c>
    </row>
    <row r="3960" spans="1:8">
      <c r="A3960" s="227" t="s">
        <v>140</v>
      </c>
      <c r="B3960" s="227" t="s">
        <v>108</v>
      </c>
      <c r="C3960" s="227" t="s">
        <v>105</v>
      </c>
      <c r="D3960" s="229">
        <v>704</v>
      </c>
      <c r="E3960" s="231">
        <v>4.4340538500000004E-3</v>
      </c>
      <c r="F3960" s="231">
        <v>1.00929518E-3</v>
      </c>
      <c r="G3960" s="231">
        <v>7.6446406000000005E-4</v>
      </c>
      <c r="H3960" s="231">
        <v>2.6602941100000001E-3</v>
      </c>
    </row>
    <row r="3961" spans="1:8">
      <c r="A3961" s="227" t="s">
        <v>140</v>
      </c>
      <c r="B3961" s="227" t="s">
        <v>109</v>
      </c>
      <c r="C3961" s="227" t="s">
        <v>105</v>
      </c>
      <c r="D3961" s="229">
        <v>1078</v>
      </c>
      <c r="E3961" s="231">
        <v>4.3695992499999999E-3</v>
      </c>
      <c r="F3961" s="231">
        <v>7.8875465000000002E-4</v>
      </c>
      <c r="G3961" s="231">
        <v>7.7654712E-4</v>
      </c>
      <c r="H3961" s="231">
        <v>2.80429697E-3</v>
      </c>
    </row>
    <row r="3962" spans="1:8">
      <c r="A3962" s="227" t="s">
        <v>140</v>
      </c>
      <c r="B3962" s="227" t="s">
        <v>110</v>
      </c>
      <c r="C3962" s="227" t="s">
        <v>105</v>
      </c>
      <c r="D3962" s="229">
        <v>185</v>
      </c>
      <c r="E3962" s="231">
        <v>4.5222720399999998E-3</v>
      </c>
      <c r="F3962" s="231">
        <v>9.9518244999999999E-4</v>
      </c>
      <c r="G3962" s="231">
        <v>8.5967192999999997E-4</v>
      </c>
      <c r="H3962" s="231">
        <v>2.6674171900000002E-3</v>
      </c>
    </row>
    <row r="3963" spans="1:8">
      <c r="A3963" s="227" t="s">
        <v>140</v>
      </c>
      <c r="B3963" s="227" t="s">
        <v>108</v>
      </c>
      <c r="C3963" s="227" t="s">
        <v>106</v>
      </c>
      <c r="D3963" s="229">
        <v>145</v>
      </c>
      <c r="E3963" s="231">
        <v>5.2852807400000004E-3</v>
      </c>
      <c r="F3963" s="231">
        <v>8.1273922999999999E-4</v>
      </c>
      <c r="G3963" s="231">
        <v>1.6768835399999999E-3</v>
      </c>
      <c r="H3963" s="231">
        <v>2.7956574699999999E-3</v>
      </c>
    </row>
    <row r="3964" spans="1:8">
      <c r="A3964" s="227" t="s">
        <v>140</v>
      </c>
      <c r="B3964" s="227" t="s">
        <v>109</v>
      </c>
      <c r="C3964" s="227" t="s">
        <v>106</v>
      </c>
      <c r="D3964" s="229">
        <v>290</v>
      </c>
      <c r="E3964" s="231">
        <v>6.0150061200000002E-3</v>
      </c>
      <c r="F3964" s="231">
        <v>7.4345442999999996E-4</v>
      </c>
      <c r="G3964" s="231">
        <v>1.79182607E-3</v>
      </c>
      <c r="H3964" s="231">
        <v>3.4797251700000001E-3</v>
      </c>
    </row>
    <row r="3965" spans="1:8">
      <c r="A3965" s="227" t="s">
        <v>140</v>
      </c>
      <c r="B3965" s="227" t="s">
        <v>110</v>
      </c>
      <c r="C3965" s="227" t="s">
        <v>106</v>
      </c>
      <c r="D3965" s="229">
        <v>55</v>
      </c>
      <c r="E3965" s="231">
        <v>5.2251681100000001E-3</v>
      </c>
      <c r="F3965" s="231">
        <v>8.2807213999999999E-4</v>
      </c>
      <c r="G3965" s="231">
        <v>1.8339644100000001E-3</v>
      </c>
      <c r="H3965" s="231">
        <v>2.5631311100000002E-3</v>
      </c>
    </row>
    <row r="3966" spans="1:8">
      <c r="A3966" s="227" t="s">
        <v>140</v>
      </c>
      <c r="B3966" s="227" t="s">
        <v>108</v>
      </c>
      <c r="C3966" s="227" t="s">
        <v>107</v>
      </c>
      <c r="D3966" s="229">
        <v>341</v>
      </c>
      <c r="E3966" s="231">
        <v>4.4976645799999996E-3</v>
      </c>
      <c r="F3966" s="231">
        <v>7.7230617000000003E-4</v>
      </c>
      <c r="G3966" s="231">
        <v>8.6612064E-4</v>
      </c>
      <c r="H3966" s="231">
        <v>2.8592373200000002E-3</v>
      </c>
    </row>
    <row r="3967" spans="1:8">
      <c r="A3967" s="227" t="s">
        <v>140</v>
      </c>
      <c r="B3967" s="227" t="s">
        <v>109</v>
      </c>
      <c r="C3967" s="227" t="s">
        <v>107</v>
      </c>
      <c r="D3967" s="229">
        <v>918</v>
      </c>
      <c r="E3967" s="231">
        <v>4.6426533700000003E-3</v>
      </c>
      <c r="F3967" s="231">
        <v>6.1874623000000004E-4</v>
      </c>
      <c r="G3967" s="231">
        <v>8.6584890999999995E-4</v>
      </c>
      <c r="H3967" s="231">
        <v>3.1580577399999998E-3</v>
      </c>
    </row>
    <row r="3968" spans="1:8">
      <c r="A3968" s="227" t="s">
        <v>140</v>
      </c>
      <c r="B3968" s="227" t="s">
        <v>110</v>
      </c>
      <c r="C3968" s="227" t="s">
        <v>107</v>
      </c>
      <c r="D3968" s="229">
        <v>114</v>
      </c>
      <c r="E3968" s="231">
        <v>4.5495246100000003E-3</v>
      </c>
      <c r="F3968" s="231">
        <v>6.6500138000000002E-4</v>
      </c>
      <c r="G3968" s="231">
        <v>1.01303582E-3</v>
      </c>
      <c r="H3968" s="231">
        <v>2.8714869200000001E-3</v>
      </c>
    </row>
    <row r="3969" spans="1:8">
      <c r="A3969" s="227" t="s">
        <v>141</v>
      </c>
      <c r="B3969" s="227" t="s">
        <v>108</v>
      </c>
      <c r="C3969" s="227" t="s">
        <v>58</v>
      </c>
      <c r="D3969" s="229">
        <v>10197</v>
      </c>
      <c r="E3969" s="231">
        <v>4.6919185000000004E-3</v>
      </c>
      <c r="F3969" s="231">
        <v>8.8984708000000004E-4</v>
      </c>
      <c r="G3969" s="231">
        <v>9.3612180999999995E-4</v>
      </c>
      <c r="H3969" s="231">
        <v>2.8659343699999999E-3</v>
      </c>
    </row>
    <row r="3970" spans="1:8">
      <c r="A3970" s="227" t="s">
        <v>141</v>
      </c>
      <c r="B3970" s="227" t="s">
        <v>109</v>
      </c>
      <c r="C3970" s="227" t="s">
        <v>58</v>
      </c>
      <c r="D3970" s="229">
        <v>18422</v>
      </c>
      <c r="E3970" s="231">
        <v>5.4504374399999998E-3</v>
      </c>
      <c r="F3970" s="231">
        <v>7.1099860999999996E-4</v>
      </c>
      <c r="G3970" s="231">
        <v>1.17208994E-3</v>
      </c>
      <c r="H3970" s="231">
        <v>3.5672296599999999E-3</v>
      </c>
    </row>
    <row r="3971" spans="1:8">
      <c r="A3971" s="227" t="s">
        <v>141</v>
      </c>
      <c r="B3971" s="227" t="s">
        <v>110</v>
      </c>
      <c r="C3971" s="227" t="s">
        <v>58</v>
      </c>
      <c r="D3971" s="229">
        <v>3266</v>
      </c>
      <c r="E3971" s="231">
        <v>5.0331662500000002E-3</v>
      </c>
      <c r="F3971" s="231">
        <v>8.0024101999999996E-4</v>
      </c>
      <c r="G3971" s="231">
        <v>1.1631304199999999E-3</v>
      </c>
      <c r="H3971" s="231">
        <v>3.0696596700000001E-3</v>
      </c>
    </row>
    <row r="3972" spans="1:8">
      <c r="A3972" s="227" t="s">
        <v>141</v>
      </c>
      <c r="B3972" s="227" t="s">
        <v>108</v>
      </c>
      <c r="C3972" s="227" t="s">
        <v>63</v>
      </c>
      <c r="D3972" s="229">
        <v>170</v>
      </c>
      <c r="E3972" s="231">
        <v>5.3105253500000003E-3</v>
      </c>
      <c r="F3972" s="231">
        <v>1.04037284E-3</v>
      </c>
      <c r="G3972" s="231">
        <v>1.1511435500000001E-3</v>
      </c>
      <c r="H3972" s="231">
        <v>3.1190084699999998E-3</v>
      </c>
    </row>
    <row r="3973" spans="1:8">
      <c r="A3973" s="227" t="s">
        <v>141</v>
      </c>
      <c r="B3973" s="227" t="s">
        <v>109</v>
      </c>
      <c r="C3973" s="227" t="s">
        <v>63</v>
      </c>
      <c r="D3973" s="229">
        <v>293</v>
      </c>
      <c r="E3973" s="231">
        <v>5.6875708500000004E-3</v>
      </c>
      <c r="F3973" s="231">
        <v>9.1869684999999995E-4</v>
      </c>
      <c r="G3973" s="231">
        <v>1.38695306E-3</v>
      </c>
      <c r="H3973" s="231">
        <v>3.3819204999999998E-3</v>
      </c>
    </row>
    <row r="3974" spans="1:8">
      <c r="A3974" s="227" t="s">
        <v>141</v>
      </c>
      <c r="B3974" s="227" t="s">
        <v>110</v>
      </c>
      <c r="C3974" s="227" t="s">
        <v>63</v>
      </c>
      <c r="D3974" s="229">
        <v>44</v>
      </c>
      <c r="E3974" s="231">
        <v>5.73205995E-3</v>
      </c>
      <c r="F3974" s="231">
        <v>1.00957471E-3</v>
      </c>
      <c r="G3974" s="231">
        <v>1.15004188E-3</v>
      </c>
      <c r="H3974" s="231">
        <v>3.57244295E-3</v>
      </c>
    </row>
    <row r="3975" spans="1:8">
      <c r="A3975" s="227" t="s">
        <v>141</v>
      </c>
      <c r="B3975" s="227" t="s">
        <v>108</v>
      </c>
      <c r="C3975" s="227" t="s">
        <v>64</v>
      </c>
      <c r="D3975" s="229">
        <v>129</v>
      </c>
      <c r="E3975" s="231">
        <v>4.7699538700000004E-3</v>
      </c>
      <c r="F3975" s="231">
        <v>6.8098596000000001E-4</v>
      </c>
      <c r="G3975" s="231">
        <v>1.44254211E-3</v>
      </c>
      <c r="H3975" s="231">
        <v>2.6464252599999998E-3</v>
      </c>
    </row>
    <row r="3976" spans="1:8">
      <c r="A3976" s="227" t="s">
        <v>141</v>
      </c>
      <c r="B3976" s="227" t="s">
        <v>109</v>
      </c>
      <c r="C3976" s="227" t="s">
        <v>64</v>
      </c>
      <c r="D3976" s="229">
        <v>209</v>
      </c>
      <c r="E3976" s="231">
        <v>5.4083596599999997E-3</v>
      </c>
      <c r="F3976" s="231">
        <v>5.7682059000000005E-4</v>
      </c>
      <c r="G3976" s="231">
        <v>1.6698783800000001E-3</v>
      </c>
      <c r="H3976" s="231">
        <v>3.1616602100000002E-3</v>
      </c>
    </row>
    <row r="3977" spans="1:8">
      <c r="A3977" s="227" t="s">
        <v>141</v>
      </c>
      <c r="B3977" s="227" t="s">
        <v>110</v>
      </c>
      <c r="C3977" s="227" t="s">
        <v>64</v>
      </c>
      <c r="D3977" s="229">
        <v>43</v>
      </c>
      <c r="E3977" s="231">
        <v>5.1108956000000001E-3</v>
      </c>
      <c r="F3977" s="231">
        <v>6.6187527000000003E-4</v>
      </c>
      <c r="G3977" s="231">
        <v>1.9000320500000001E-3</v>
      </c>
      <c r="H3977" s="231">
        <v>2.5489876699999999E-3</v>
      </c>
    </row>
    <row r="3978" spans="1:8">
      <c r="A3978" s="227" t="s">
        <v>141</v>
      </c>
      <c r="B3978" s="227" t="s">
        <v>108</v>
      </c>
      <c r="C3978" s="227" t="s">
        <v>65</v>
      </c>
      <c r="D3978" s="229">
        <v>105</v>
      </c>
      <c r="E3978" s="231">
        <v>5.1367942699999999E-3</v>
      </c>
      <c r="F3978" s="231">
        <v>9.1291864000000002E-4</v>
      </c>
      <c r="G3978" s="231">
        <v>8.8569197999999996E-4</v>
      </c>
      <c r="H3978" s="231">
        <v>3.33818316E-3</v>
      </c>
    </row>
    <row r="3979" spans="1:8">
      <c r="A3979" s="227" t="s">
        <v>141</v>
      </c>
      <c r="B3979" s="227" t="s">
        <v>109</v>
      </c>
      <c r="C3979" s="227" t="s">
        <v>65</v>
      </c>
      <c r="D3979" s="229">
        <v>235</v>
      </c>
      <c r="E3979" s="231">
        <v>5.7162625600000001E-3</v>
      </c>
      <c r="F3979" s="231">
        <v>7.8486973999999997E-4</v>
      </c>
      <c r="G3979" s="231">
        <v>9.1425310999999996E-4</v>
      </c>
      <c r="H3979" s="231">
        <v>4.0171392300000002E-3</v>
      </c>
    </row>
    <row r="3980" spans="1:8">
      <c r="A3980" s="227" t="s">
        <v>141</v>
      </c>
      <c r="B3980" s="227" t="s">
        <v>110</v>
      </c>
      <c r="C3980" s="227" t="s">
        <v>65</v>
      </c>
      <c r="D3980" s="229">
        <v>41</v>
      </c>
      <c r="E3980" s="231">
        <v>5.2825765300000002E-3</v>
      </c>
      <c r="F3980" s="231">
        <v>8.3530913999999999E-4</v>
      </c>
      <c r="G3980" s="231">
        <v>1.17660323E-3</v>
      </c>
      <c r="H3980" s="231">
        <v>3.2706636799999999E-3</v>
      </c>
    </row>
    <row r="3981" spans="1:8">
      <c r="A3981" s="227" t="s">
        <v>141</v>
      </c>
      <c r="B3981" s="227" t="s">
        <v>108</v>
      </c>
      <c r="C3981" s="227" t="s">
        <v>66</v>
      </c>
      <c r="D3981" s="229">
        <v>87</v>
      </c>
      <c r="E3981" s="231">
        <v>6.3014845000000002E-3</v>
      </c>
      <c r="F3981" s="231">
        <v>1.3441887899999999E-3</v>
      </c>
      <c r="G3981" s="231">
        <v>1.1616642899999999E-3</v>
      </c>
      <c r="H3981" s="231">
        <v>3.7956309100000002E-3</v>
      </c>
    </row>
    <row r="3982" spans="1:8">
      <c r="A3982" s="227" t="s">
        <v>141</v>
      </c>
      <c r="B3982" s="227" t="s">
        <v>109</v>
      </c>
      <c r="C3982" s="227" t="s">
        <v>66</v>
      </c>
      <c r="D3982" s="229">
        <v>304</v>
      </c>
      <c r="E3982" s="231">
        <v>6.5213051899999999E-3</v>
      </c>
      <c r="F3982" s="231">
        <v>1.0924933500000001E-3</v>
      </c>
      <c r="G3982" s="231">
        <v>1.0171857499999999E-3</v>
      </c>
      <c r="H3982" s="231">
        <v>4.4116256099999999E-3</v>
      </c>
    </row>
    <row r="3983" spans="1:8">
      <c r="A3983" s="227" t="s">
        <v>141</v>
      </c>
      <c r="B3983" s="227" t="s">
        <v>110</v>
      </c>
      <c r="C3983" s="227" t="s">
        <v>66</v>
      </c>
      <c r="D3983" s="229">
        <v>55</v>
      </c>
      <c r="E3983" s="231">
        <v>5.9690654599999999E-3</v>
      </c>
      <c r="F3983" s="231">
        <v>1.24452842E-3</v>
      </c>
      <c r="G3983" s="231">
        <v>1.15677584E-3</v>
      </c>
      <c r="H3983" s="231">
        <v>3.5677607400000002E-3</v>
      </c>
    </row>
    <row r="3984" spans="1:8">
      <c r="A3984" s="227" t="s">
        <v>141</v>
      </c>
      <c r="B3984" s="227" t="s">
        <v>108</v>
      </c>
      <c r="C3984" s="227" t="s">
        <v>67</v>
      </c>
      <c r="D3984" s="229">
        <v>51</v>
      </c>
      <c r="E3984" s="231">
        <v>6.0974943099999998E-3</v>
      </c>
      <c r="F3984" s="231">
        <v>9.8356908000000001E-4</v>
      </c>
      <c r="G3984" s="231">
        <v>1.41022126E-3</v>
      </c>
      <c r="H3984" s="231">
        <v>3.7037034899999998E-3</v>
      </c>
    </row>
    <row r="3985" spans="1:8">
      <c r="A3985" s="227" t="s">
        <v>141</v>
      </c>
      <c r="B3985" s="227" t="s">
        <v>109</v>
      </c>
      <c r="C3985" s="227" t="s">
        <v>67</v>
      </c>
      <c r="D3985" s="229">
        <v>176</v>
      </c>
      <c r="E3985" s="231">
        <v>6.9462855299999996E-3</v>
      </c>
      <c r="F3985" s="231">
        <v>6.4459678999999998E-4</v>
      </c>
      <c r="G3985" s="231">
        <v>1.6873156199999999E-3</v>
      </c>
      <c r="H3985" s="231">
        <v>4.6143726500000003E-3</v>
      </c>
    </row>
    <row r="3986" spans="1:8">
      <c r="A3986" s="227" t="s">
        <v>141</v>
      </c>
      <c r="B3986" s="227" t="s">
        <v>110</v>
      </c>
      <c r="C3986" s="227" t="s">
        <v>67</v>
      </c>
      <c r="D3986" s="229">
        <v>31</v>
      </c>
      <c r="E3986" s="231">
        <v>6.6009555499999999E-3</v>
      </c>
      <c r="F3986" s="231">
        <v>8.0607800999999996E-4</v>
      </c>
      <c r="G3986" s="231">
        <v>1.73872439E-3</v>
      </c>
      <c r="H3986" s="231">
        <v>4.0561526800000003E-3</v>
      </c>
    </row>
    <row r="3987" spans="1:8">
      <c r="A3987" s="227" t="s">
        <v>141</v>
      </c>
      <c r="B3987" s="227" t="s">
        <v>108</v>
      </c>
      <c r="C3987" s="227" t="s">
        <v>68</v>
      </c>
      <c r="D3987" s="229">
        <v>90</v>
      </c>
      <c r="E3987" s="231">
        <v>5.0383228099999998E-3</v>
      </c>
      <c r="F3987" s="231">
        <v>9.0676416000000002E-4</v>
      </c>
      <c r="G3987" s="231">
        <v>1.19444423E-3</v>
      </c>
      <c r="H3987" s="231">
        <v>2.9371139799999999E-3</v>
      </c>
    </row>
    <row r="3988" spans="1:8">
      <c r="A3988" s="227" t="s">
        <v>141</v>
      </c>
      <c r="B3988" s="227" t="s">
        <v>109</v>
      </c>
      <c r="C3988" s="227" t="s">
        <v>68</v>
      </c>
      <c r="D3988" s="229">
        <v>351</v>
      </c>
      <c r="E3988" s="231">
        <v>5.8749799800000002E-3</v>
      </c>
      <c r="F3988" s="231">
        <v>7.6204208E-4</v>
      </c>
      <c r="G3988" s="231">
        <v>1.29748314E-3</v>
      </c>
      <c r="H3988" s="231">
        <v>3.81545428E-3</v>
      </c>
    </row>
    <row r="3989" spans="1:8">
      <c r="A3989" s="227" t="s">
        <v>141</v>
      </c>
      <c r="B3989" s="227" t="s">
        <v>110</v>
      </c>
      <c r="C3989" s="227" t="s">
        <v>68</v>
      </c>
      <c r="D3989" s="229">
        <v>30</v>
      </c>
      <c r="E3989" s="231">
        <v>5.5891200800000001E-3</v>
      </c>
      <c r="F3989" s="231">
        <v>1.0574843200000001E-3</v>
      </c>
      <c r="G3989" s="231">
        <v>1.4726077700000001E-3</v>
      </c>
      <c r="H3989" s="231">
        <v>3.05902758E-3</v>
      </c>
    </row>
    <row r="3990" spans="1:8">
      <c r="A3990" s="227" t="s">
        <v>141</v>
      </c>
      <c r="B3990" s="227" t="s">
        <v>108</v>
      </c>
      <c r="C3990" s="227" t="s">
        <v>69</v>
      </c>
      <c r="D3990" s="229">
        <v>28</v>
      </c>
      <c r="E3990" s="231">
        <v>3.5408396999999999E-3</v>
      </c>
      <c r="F3990" s="231">
        <v>8.1101166999999997E-4</v>
      </c>
      <c r="G3990" s="231">
        <v>6.3905400999999997E-4</v>
      </c>
      <c r="H3990" s="231">
        <v>2.0907736299999998E-3</v>
      </c>
    </row>
    <row r="3991" spans="1:8">
      <c r="A3991" s="227" t="s">
        <v>141</v>
      </c>
      <c r="B3991" s="227" t="s">
        <v>109</v>
      </c>
      <c r="C3991" s="227" t="s">
        <v>69</v>
      </c>
      <c r="D3991" s="229">
        <v>156</v>
      </c>
      <c r="E3991" s="231">
        <v>3.75741904E-3</v>
      </c>
      <c r="F3991" s="231">
        <v>5.9532265000000002E-4</v>
      </c>
      <c r="G3991" s="231">
        <v>5.5177147000000002E-4</v>
      </c>
      <c r="H3991" s="231">
        <v>2.6103244299999998E-3</v>
      </c>
    </row>
    <row r="3992" spans="1:8">
      <c r="A3992" s="227" t="s">
        <v>141</v>
      </c>
      <c r="B3992" s="227" t="s">
        <v>110</v>
      </c>
      <c r="C3992" s="227" t="s">
        <v>69</v>
      </c>
      <c r="D3992" s="229">
        <v>6</v>
      </c>
      <c r="E3992" s="231">
        <v>3.8059410799999999E-3</v>
      </c>
      <c r="F3992" s="231">
        <v>6.1728366999999997E-4</v>
      </c>
      <c r="G3992" s="231">
        <v>6.1342568000000001E-4</v>
      </c>
      <c r="H3992" s="231">
        <v>2.5752311299999998E-3</v>
      </c>
    </row>
    <row r="3993" spans="1:8">
      <c r="A3993" s="227" t="s">
        <v>141</v>
      </c>
      <c r="B3993" s="227" t="s">
        <v>108</v>
      </c>
      <c r="C3993" s="227" t="s">
        <v>70</v>
      </c>
      <c r="D3993" s="229">
        <v>71</v>
      </c>
      <c r="E3993" s="231">
        <v>6.1688182300000003E-3</v>
      </c>
      <c r="F3993" s="231">
        <v>9.9308791999999993E-4</v>
      </c>
      <c r="G3993" s="231">
        <v>1.71703814E-3</v>
      </c>
      <c r="H3993" s="231">
        <v>3.45869172E-3</v>
      </c>
    </row>
    <row r="3994" spans="1:8">
      <c r="A3994" s="227" t="s">
        <v>141</v>
      </c>
      <c r="B3994" s="227" t="s">
        <v>109</v>
      </c>
      <c r="C3994" s="227" t="s">
        <v>70</v>
      </c>
      <c r="D3994" s="229">
        <v>208</v>
      </c>
      <c r="E3994" s="231">
        <v>7.28676972E-3</v>
      </c>
      <c r="F3994" s="231">
        <v>9.9153065000000002E-4</v>
      </c>
      <c r="G3994" s="231">
        <v>1.6396231400000001E-3</v>
      </c>
      <c r="H3994" s="231">
        <v>4.6556154100000002E-3</v>
      </c>
    </row>
    <row r="3995" spans="1:8">
      <c r="A3995" s="227" t="s">
        <v>141</v>
      </c>
      <c r="B3995" s="227" t="s">
        <v>110</v>
      </c>
      <c r="C3995" s="227" t="s">
        <v>70</v>
      </c>
      <c r="D3995" s="229">
        <v>28</v>
      </c>
      <c r="E3995" s="231">
        <v>7.0614249899999997E-3</v>
      </c>
      <c r="F3995" s="231">
        <v>1.3797947099999999E-3</v>
      </c>
      <c r="G3995" s="231">
        <v>1.4942953800000001E-3</v>
      </c>
      <c r="H3995" s="231">
        <v>4.1873344200000001E-3</v>
      </c>
    </row>
    <row r="3996" spans="1:8">
      <c r="A3996" s="227" t="s">
        <v>141</v>
      </c>
      <c r="B3996" s="227" t="s">
        <v>108</v>
      </c>
      <c r="C3996" s="227" t="s">
        <v>71</v>
      </c>
      <c r="D3996" s="229">
        <v>47</v>
      </c>
      <c r="E3996" s="231">
        <v>6.7843772500000002E-3</v>
      </c>
      <c r="F3996" s="231">
        <v>1.36130785E-3</v>
      </c>
      <c r="G3996" s="231">
        <v>1.54033665E-3</v>
      </c>
      <c r="H3996" s="231">
        <v>3.8827322299999998E-3</v>
      </c>
    </row>
    <row r="3997" spans="1:8">
      <c r="A3997" s="227" t="s">
        <v>141</v>
      </c>
      <c r="B3997" s="227" t="s">
        <v>109</v>
      </c>
      <c r="C3997" s="227" t="s">
        <v>71</v>
      </c>
      <c r="D3997" s="229">
        <v>197</v>
      </c>
      <c r="E3997" s="231">
        <v>6.54681308E-3</v>
      </c>
      <c r="F3997" s="231">
        <v>1.1012993499999999E-3</v>
      </c>
      <c r="G3997" s="231">
        <v>1.7036799499999999E-3</v>
      </c>
      <c r="H3997" s="231">
        <v>3.7418332900000001E-3</v>
      </c>
    </row>
    <row r="3998" spans="1:8">
      <c r="A3998" s="227" t="s">
        <v>141</v>
      </c>
      <c r="B3998" s="227" t="s">
        <v>110</v>
      </c>
      <c r="C3998" s="227" t="s">
        <v>71</v>
      </c>
      <c r="D3998" s="229">
        <v>28</v>
      </c>
      <c r="E3998" s="231">
        <v>6.4178238499999997E-3</v>
      </c>
      <c r="F3998" s="231">
        <v>1.4942954E-3</v>
      </c>
      <c r="G3998" s="231">
        <v>2.0267028200000002E-3</v>
      </c>
      <c r="H3998" s="231">
        <v>2.8968251599999998E-3</v>
      </c>
    </row>
    <row r="3999" spans="1:8">
      <c r="A3999" s="227" t="s">
        <v>141</v>
      </c>
      <c r="B3999" s="227" t="s">
        <v>108</v>
      </c>
      <c r="C3999" s="227" t="s">
        <v>72</v>
      </c>
      <c r="D3999" s="229">
        <v>76</v>
      </c>
      <c r="E3999" s="231">
        <v>4.5181528000000004E-3</v>
      </c>
      <c r="F3999" s="231">
        <v>3.0031652E-4</v>
      </c>
      <c r="G3999" s="231">
        <v>9.6217076000000004E-4</v>
      </c>
      <c r="H3999" s="231">
        <v>3.2556649700000002E-3</v>
      </c>
    </row>
    <row r="4000" spans="1:8">
      <c r="A4000" s="227" t="s">
        <v>141</v>
      </c>
      <c r="B4000" s="227" t="s">
        <v>109</v>
      </c>
      <c r="C4000" s="227" t="s">
        <v>72</v>
      </c>
      <c r="D4000" s="229">
        <v>362</v>
      </c>
      <c r="E4000" s="231">
        <v>5.45212401E-3</v>
      </c>
      <c r="F4000" s="231">
        <v>3.5742122000000001E-4</v>
      </c>
      <c r="G4000" s="231">
        <v>1.1749281299999999E-3</v>
      </c>
      <c r="H4000" s="231">
        <v>3.9197741600000002E-3</v>
      </c>
    </row>
    <row r="4001" spans="1:8">
      <c r="A4001" s="227" t="s">
        <v>141</v>
      </c>
      <c r="B4001" s="227" t="s">
        <v>110</v>
      </c>
      <c r="C4001" s="227" t="s">
        <v>72</v>
      </c>
      <c r="D4001" s="229">
        <v>55</v>
      </c>
      <c r="E4001" s="231">
        <v>5.0033667699999999E-3</v>
      </c>
      <c r="F4001" s="231">
        <v>3.2575734999999999E-4</v>
      </c>
      <c r="G4001" s="231">
        <v>1.2904037999999999E-3</v>
      </c>
      <c r="H4001" s="231">
        <v>3.3872051500000002E-3</v>
      </c>
    </row>
    <row r="4002" spans="1:8">
      <c r="A4002" s="227" t="s">
        <v>141</v>
      </c>
      <c r="B4002" s="227" t="s">
        <v>108</v>
      </c>
      <c r="C4002" s="227" t="s">
        <v>73</v>
      </c>
      <c r="D4002" s="229">
        <v>245</v>
      </c>
      <c r="E4002" s="231">
        <v>5.4866305199999998E-3</v>
      </c>
      <c r="F4002" s="231">
        <v>1.06472008E-3</v>
      </c>
      <c r="G4002" s="231">
        <v>1.79246952E-3</v>
      </c>
      <c r="H4002" s="231">
        <v>2.6294404199999999E-3</v>
      </c>
    </row>
    <row r="4003" spans="1:8">
      <c r="A4003" s="227" t="s">
        <v>141</v>
      </c>
      <c r="B4003" s="227" t="s">
        <v>109</v>
      </c>
      <c r="C4003" s="227" t="s">
        <v>73</v>
      </c>
      <c r="D4003" s="229">
        <v>629</v>
      </c>
      <c r="E4003" s="231">
        <v>7.18059948E-3</v>
      </c>
      <c r="F4003" s="231">
        <v>9.6741937999999996E-4</v>
      </c>
      <c r="G4003" s="231">
        <v>2.2766146099999999E-3</v>
      </c>
      <c r="H4003" s="231">
        <v>3.9365650000000004E-3</v>
      </c>
    </row>
    <row r="4004" spans="1:8">
      <c r="A4004" s="227" t="s">
        <v>141</v>
      </c>
      <c r="B4004" s="227" t="s">
        <v>110</v>
      </c>
      <c r="C4004" s="227" t="s">
        <v>73</v>
      </c>
      <c r="D4004" s="229">
        <v>129</v>
      </c>
      <c r="E4004" s="231">
        <v>6.2232627499999998E-3</v>
      </c>
      <c r="F4004" s="231">
        <v>9.2152935000000004E-4</v>
      </c>
      <c r="G4004" s="231">
        <v>2.19539525E-3</v>
      </c>
      <c r="H4004" s="231">
        <v>3.1063377000000001E-3</v>
      </c>
    </row>
    <row r="4005" spans="1:8">
      <c r="A4005" s="227" t="s">
        <v>141</v>
      </c>
      <c r="B4005" s="227" t="s">
        <v>108</v>
      </c>
      <c r="C4005" s="227" t="s">
        <v>74</v>
      </c>
      <c r="D4005" s="229">
        <v>254</v>
      </c>
      <c r="E4005" s="231">
        <v>5.2369037299999999E-3</v>
      </c>
      <c r="F4005" s="231">
        <v>7.1622532000000004E-4</v>
      </c>
      <c r="G4005" s="231">
        <v>1.38114225E-3</v>
      </c>
      <c r="H4005" s="231">
        <v>3.1395357099999999E-3</v>
      </c>
    </row>
    <row r="4006" spans="1:8">
      <c r="A4006" s="227" t="s">
        <v>141</v>
      </c>
      <c r="B4006" s="227" t="s">
        <v>109</v>
      </c>
      <c r="C4006" s="227" t="s">
        <v>74</v>
      </c>
      <c r="D4006" s="229">
        <v>467</v>
      </c>
      <c r="E4006" s="231">
        <v>6.6595038799999997E-3</v>
      </c>
      <c r="F4006" s="231">
        <v>6.5622746000000001E-4</v>
      </c>
      <c r="G4006" s="231">
        <v>1.9565387399999999E-3</v>
      </c>
      <c r="H4006" s="231">
        <v>4.0467372099999999E-3</v>
      </c>
    </row>
    <row r="4007" spans="1:8">
      <c r="A4007" s="227" t="s">
        <v>141</v>
      </c>
      <c r="B4007" s="227" t="s">
        <v>110</v>
      </c>
      <c r="C4007" s="227" t="s">
        <v>74</v>
      </c>
      <c r="D4007" s="229">
        <v>95</v>
      </c>
      <c r="E4007" s="231">
        <v>5.09685651E-3</v>
      </c>
      <c r="F4007" s="231">
        <v>5.9076487000000002E-4</v>
      </c>
      <c r="G4007" s="231">
        <v>1.36281653E-3</v>
      </c>
      <c r="H4007" s="231">
        <v>3.1432746199999998E-3</v>
      </c>
    </row>
    <row r="4008" spans="1:8">
      <c r="A4008" s="227" t="s">
        <v>141</v>
      </c>
      <c r="B4008" s="227" t="s">
        <v>108</v>
      </c>
      <c r="C4008" s="227" t="s">
        <v>75</v>
      </c>
      <c r="D4008" s="229">
        <v>33</v>
      </c>
      <c r="E4008" s="231">
        <v>5.0150811800000004E-3</v>
      </c>
      <c r="F4008" s="231">
        <v>6.1482861000000005E-4</v>
      </c>
      <c r="G4008" s="231">
        <v>1.3229514399999999E-3</v>
      </c>
      <c r="H4008" s="231">
        <v>3.0773005800000001E-3</v>
      </c>
    </row>
    <row r="4009" spans="1:8">
      <c r="A4009" s="227" t="s">
        <v>141</v>
      </c>
      <c r="B4009" s="227" t="s">
        <v>109</v>
      </c>
      <c r="C4009" s="227" t="s">
        <v>75</v>
      </c>
      <c r="D4009" s="229">
        <v>242</v>
      </c>
      <c r="E4009" s="231">
        <v>5.5020850100000003E-3</v>
      </c>
      <c r="F4009" s="231">
        <v>5.1892005999999995E-4</v>
      </c>
      <c r="G4009" s="231">
        <v>1.1129761100000001E-3</v>
      </c>
      <c r="H4009" s="231">
        <v>3.8701883799999999E-3</v>
      </c>
    </row>
    <row r="4010" spans="1:8">
      <c r="A4010" s="227" t="s">
        <v>141</v>
      </c>
      <c r="B4010" s="227" t="s">
        <v>110</v>
      </c>
      <c r="C4010" s="227" t="s">
        <v>75</v>
      </c>
      <c r="D4010" s="229">
        <v>18</v>
      </c>
      <c r="E4010" s="231">
        <v>5.3870882199999999E-3</v>
      </c>
      <c r="F4010" s="231">
        <v>6.8094111999999997E-4</v>
      </c>
      <c r="G4010" s="231">
        <v>1.1902004499999999E-3</v>
      </c>
      <c r="H4010" s="231">
        <v>3.51594617E-3</v>
      </c>
    </row>
    <row r="4011" spans="1:8">
      <c r="A4011" s="227" t="s">
        <v>141</v>
      </c>
      <c r="B4011" s="227" t="s">
        <v>108</v>
      </c>
      <c r="C4011" s="227" t="s">
        <v>76</v>
      </c>
      <c r="D4011" s="229">
        <v>242</v>
      </c>
      <c r="E4011" s="231">
        <v>4.2389326499999999E-3</v>
      </c>
      <c r="F4011" s="231">
        <v>3.6439177E-4</v>
      </c>
      <c r="G4011" s="231">
        <v>1.0939888900000001E-3</v>
      </c>
      <c r="H4011" s="231">
        <v>2.7805514899999998E-3</v>
      </c>
    </row>
    <row r="4012" spans="1:8">
      <c r="A4012" s="227" t="s">
        <v>141</v>
      </c>
      <c r="B4012" s="227" t="s">
        <v>109</v>
      </c>
      <c r="C4012" s="227" t="s">
        <v>76</v>
      </c>
      <c r="D4012" s="229">
        <v>278</v>
      </c>
      <c r="E4012" s="231">
        <v>5.50351361E-3</v>
      </c>
      <c r="F4012" s="231">
        <v>3.0966868999999998E-4</v>
      </c>
      <c r="G4012" s="231">
        <v>1.4714059800000001E-3</v>
      </c>
      <c r="H4012" s="231">
        <v>3.7224384600000001E-3</v>
      </c>
    </row>
    <row r="4013" spans="1:8">
      <c r="A4013" s="227" t="s">
        <v>141</v>
      </c>
      <c r="B4013" s="227" t="s">
        <v>110</v>
      </c>
      <c r="C4013" s="227" t="s">
        <v>76</v>
      </c>
      <c r="D4013" s="229">
        <v>90</v>
      </c>
      <c r="E4013" s="231">
        <v>3.7506427800000001E-3</v>
      </c>
      <c r="F4013" s="231">
        <v>3.3873433000000002E-4</v>
      </c>
      <c r="G4013" s="231">
        <v>9.4817364000000001E-4</v>
      </c>
      <c r="H4013" s="231">
        <v>2.46373433E-3</v>
      </c>
    </row>
    <row r="4014" spans="1:8">
      <c r="A4014" s="227" t="s">
        <v>141</v>
      </c>
      <c r="B4014" s="227" t="s">
        <v>108</v>
      </c>
      <c r="C4014" s="227" t="s">
        <v>77</v>
      </c>
      <c r="D4014" s="229">
        <v>235</v>
      </c>
      <c r="E4014" s="231">
        <v>5.1786837700000003E-3</v>
      </c>
      <c r="F4014" s="231">
        <v>7.0921962999999995E-4</v>
      </c>
      <c r="G4014" s="231">
        <v>1.33953875E-3</v>
      </c>
      <c r="H4014" s="231">
        <v>3.12992489E-3</v>
      </c>
    </row>
    <row r="4015" spans="1:8">
      <c r="A4015" s="227" t="s">
        <v>141</v>
      </c>
      <c r="B4015" s="227" t="s">
        <v>109</v>
      </c>
      <c r="C4015" s="227" t="s">
        <v>77</v>
      </c>
      <c r="D4015" s="229">
        <v>565</v>
      </c>
      <c r="E4015" s="231">
        <v>5.6018720899999996E-3</v>
      </c>
      <c r="F4015" s="231">
        <v>5.8105924E-4</v>
      </c>
      <c r="G4015" s="231">
        <v>1.5654291200000001E-3</v>
      </c>
      <c r="H4015" s="231">
        <v>3.4553832300000002E-3</v>
      </c>
    </row>
    <row r="4016" spans="1:8">
      <c r="A4016" s="227" t="s">
        <v>141</v>
      </c>
      <c r="B4016" s="227" t="s">
        <v>110</v>
      </c>
      <c r="C4016" s="227" t="s">
        <v>77</v>
      </c>
      <c r="D4016" s="229">
        <v>108</v>
      </c>
      <c r="E4016" s="231">
        <v>5.3057482099999999E-3</v>
      </c>
      <c r="F4016" s="231">
        <v>6.0260174999999996E-4</v>
      </c>
      <c r="G4016" s="231">
        <v>1.54921099E-3</v>
      </c>
      <c r="H4016" s="231">
        <v>3.1539349399999999E-3</v>
      </c>
    </row>
    <row r="4017" spans="1:8">
      <c r="A4017" s="227" t="s">
        <v>141</v>
      </c>
      <c r="B4017" s="227" t="s">
        <v>108</v>
      </c>
      <c r="C4017" s="227" t="s">
        <v>78</v>
      </c>
      <c r="D4017" s="229">
        <v>80</v>
      </c>
      <c r="E4017" s="231">
        <v>5.5115738399999998E-3</v>
      </c>
      <c r="F4017" s="231">
        <v>7.4348936000000003E-4</v>
      </c>
      <c r="G4017" s="231">
        <v>1.3298608500000001E-3</v>
      </c>
      <c r="H4017" s="231">
        <v>3.4382231500000001E-3</v>
      </c>
    </row>
    <row r="4018" spans="1:8">
      <c r="A4018" s="227" t="s">
        <v>141</v>
      </c>
      <c r="B4018" s="227" t="s">
        <v>109</v>
      </c>
      <c r="C4018" s="227" t="s">
        <v>78</v>
      </c>
      <c r="D4018" s="229">
        <v>200</v>
      </c>
      <c r="E4018" s="231">
        <v>7.2285877300000004E-3</v>
      </c>
      <c r="F4018" s="231">
        <v>8.9369187000000005E-4</v>
      </c>
      <c r="G4018" s="231">
        <v>1.80549741E-3</v>
      </c>
      <c r="H4018" s="231">
        <v>4.52939789E-3</v>
      </c>
    </row>
    <row r="4019" spans="1:8">
      <c r="A4019" s="227" t="s">
        <v>141</v>
      </c>
      <c r="B4019" s="227" t="s">
        <v>110</v>
      </c>
      <c r="C4019" s="227" t="s">
        <v>78</v>
      </c>
      <c r="D4019" s="229">
        <v>37</v>
      </c>
      <c r="E4019" s="231">
        <v>5.6146769800000003E-3</v>
      </c>
      <c r="F4019" s="231">
        <v>7.6295024999999995E-4</v>
      </c>
      <c r="G4019" s="231">
        <v>1.46740461E-3</v>
      </c>
      <c r="H4019" s="231">
        <v>3.38432156E-3</v>
      </c>
    </row>
    <row r="4020" spans="1:8">
      <c r="A4020" s="227" t="s">
        <v>141</v>
      </c>
      <c r="B4020" s="227" t="s">
        <v>108</v>
      </c>
      <c r="C4020" s="227" t="s">
        <v>79</v>
      </c>
      <c r="D4020" s="229">
        <v>3670</v>
      </c>
      <c r="E4020" s="231">
        <v>4.4556240699999998E-3</v>
      </c>
      <c r="F4020" s="231">
        <v>1.0253145E-3</v>
      </c>
      <c r="G4020" s="231">
        <v>7.1727697999999997E-4</v>
      </c>
      <c r="H4020" s="231">
        <v>2.7130321100000002E-3</v>
      </c>
    </row>
    <row r="4021" spans="1:8">
      <c r="A4021" s="227" t="s">
        <v>141</v>
      </c>
      <c r="B4021" s="227" t="s">
        <v>109</v>
      </c>
      <c r="C4021" s="227" t="s">
        <v>79</v>
      </c>
      <c r="D4021" s="229">
        <v>2150</v>
      </c>
      <c r="E4021" s="231">
        <v>4.6744991099999999E-3</v>
      </c>
      <c r="F4021" s="231">
        <v>8.3092137000000002E-4</v>
      </c>
      <c r="G4021" s="231">
        <v>6.9109580000000002E-4</v>
      </c>
      <c r="H4021" s="231">
        <v>3.1524814599999998E-3</v>
      </c>
    </row>
    <row r="4022" spans="1:8">
      <c r="A4022" s="227" t="s">
        <v>141</v>
      </c>
      <c r="B4022" s="227" t="s">
        <v>110</v>
      </c>
      <c r="C4022" s="227" t="s">
        <v>79</v>
      </c>
      <c r="D4022" s="229">
        <v>500</v>
      </c>
      <c r="E4022" s="231">
        <v>4.4059256899999996E-3</v>
      </c>
      <c r="F4022" s="231">
        <v>1.00071735E-3</v>
      </c>
      <c r="G4022" s="231">
        <v>6.757868E-4</v>
      </c>
      <c r="H4022" s="231">
        <v>2.7294210599999999E-3</v>
      </c>
    </row>
    <row r="4023" spans="1:8">
      <c r="A4023" s="227" t="s">
        <v>141</v>
      </c>
      <c r="B4023" s="227" t="s">
        <v>108</v>
      </c>
      <c r="C4023" s="227" t="s">
        <v>80</v>
      </c>
      <c r="D4023" s="229">
        <v>607</v>
      </c>
      <c r="E4023" s="231">
        <v>4.4298574299999997E-3</v>
      </c>
      <c r="F4023" s="231">
        <v>9.7695073999999995E-4</v>
      </c>
      <c r="G4023" s="231">
        <v>7.0821106999999998E-4</v>
      </c>
      <c r="H4023" s="231">
        <v>2.7446951200000001E-3</v>
      </c>
    </row>
    <row r="4024" spans="1:8">
      <c r="A4024" s="227" t="s">
        <v>141</v>
      </c>
      <c r="B4024" s="227" t="s">
        <v>109</v>
      </c>
      <c r="C4024" s="227" t="s">
        <v>80</v>
      </c>
      <c r="D4024" s="229">
        <v>1290</v>
      </c>
      <c r="E4024" s="231">
        <v>4.5435864700000004E-3</v>
      </c>
      <c r="F4024" s="231">
        <v>8.0566298000000005E-4</v>
      </c>
      <c r="G4024" s="231">
        <v>7.2957016999999999E-4</v>
      </c>
      <c r="H4024" s="231">
        <v>3.0083528299999999E-3</v>
      </c>
    </row>
    <row r="4025" spans="1:8">
      <c r="A4025" s="227" t="s">
        <v>141</v>
      </c>
      <c r="B4025" s="227" t="s">
        <v>110</v>
      </c>
      <c r="C4025" s="227" t="s">
        <v>80</v>
      </c>
      <c r="D4025" s="229">
        <v>271</v>
      </c>
      <c r="E4025" s="231">
        <v>4.9052290099999996E-3</v>
      </c>
      <c r="F4025" s="231">
        <v>8.5613957999999997E-4</v>
      </c>
      <c r="G4025" s="231">
        <v>8.9496183000000004E-4</v>
      </c>
      <c r="H4025" s="231">
        <v>3.1541271399999999E-3</v>
      </c>
    </row>
    <row r="4026" spans="1:8">
      <c r="A4026" s="227" t="s">
        <v>141</v>
      </c>
      <c r="B4026" s="227" t="s">
        <v>108</v>
      </c>
      <c r="C4026" s="227" t="s">
        <v>119</v>
      </c>
      <c r="D4026" s="229">
        <v>330</v>
      </c>
      <c r="E4026" s="231">
        <v>4.6183008299999998E-3</v>
      </c>
      <c r="F4026" s="231">
        <v>7.6167905000000004E-4</v>
      </c>
      <c r="G4026" s="231">
        <v>9.4865295999999998E-4</v>
      </c>
      <c r="H4026" s="231">
        <v>2.9079683399999999E-3</v>
      </c>
    </row>
    <row r="4027" spans="1:8">
      <c r="A4027" s="227" t="s">
        <v>141</v>
      </c>
      <c r="B4027" s="227" t="s">
        <v>109</v>
      </c>
      <c r="C4027" s="227" t="s">
        <v>119</v>
      </c>
      <c r="D4027" s="229">
        <v>511</v>
      </c>
      <c r="E4027" s="231">
        <v>5.7155312200000002E-3</v>
      </c>
      <c r="F4027" s="231">
        <v>6.1573596999999999E-4</v>
      </c>
      <c r="G4027" s="231">
        <v>1.3539625599999999E-3</v>
      </c>
      <c r="H4027" s="231">
        <v>3.7458321999999998E-3</v>
      </c>
    </row>
    <row r="4028" spans="1:8">
      <c r="A4028" s="227" t="s">
        <v>141</v>
      </c>
      <c r="B4028" s="227" t="s">
        <v>110</v>
      </c>
      <c r="C4028" s="227" t="s">
        <v>119</v>
      </c>
      <c r="D4028" s="229">
        <v>102</v>
      </c>
      <c r="E4028" s="231">
        <v>4.8870958700000001E-3</v>
      </c>
      <c r="F4028" s="231">
        <v>6.0083035999999998E-4</v>
      </c>
      <c r="G4028" s="231">
        <v>1.47875794E-3</v>
      </c>
      <c r="H4028" s="231">
        <v>2.8075070600000001E-3</v>
      </c>
    </row>
    <row r="4029" spans="1:8">
      <c r="A4029" s="227" t="s">
        <v>141</v>
      </c>
      <c r="B4029" s="227" t="s">
        <v>108</v>
      </c>
      <c r="C4029" s="227" t="s">
        <v>82</v>
      </c>
      <c r="D4029" s="229">
        <v>76</v>
      </c>
      <c r="E4029" s="231">
        <v>6.1883221599999998E-3</v>
      </c>
      <c r="F4029" s="231">
        <v>1.33254117E-3</v>
      </c>
      <c r="G4029" s="231">
        <v>1.3987875400000001E-3</v>
      </c>
      <c r="H4029" s="231">
        <v>3.45699294E-3</v>
      </c>
    </row>
    <row r="4030" spans="1:8">
      <c r="A4030" s="227" t="s">
        <v>141</v>
      </c>
      <c r="B4030" s="227" t="s">
        <v>109</v>
      </c>
      <c r="C4030" s="227" t="s">
        <v>82</v>
      </c>
      <c r="D4030" s="229">
        <v>257</v>
      </c>
      <c r="E4030" s="231">
        <v>7.0686065800000001E-3</v>
      </c>
      <c r="F4030" s="231">
        <v>1.0950783000000001E-3</v>
      </c>
      <c r="G4030" s="231">
        <v>1.5263364E-3</v>
      </c>
      <c r="H4030" s="231">
        <v>4.4471913799999999E-3</v>
      </c>
    </row>
    <row r="4031" spans="1:8">
      <c r="A4031" s="227" t="s">
        <v>141</v>
      </c>
      <c r="B4031" s="227" t="s">
        <v>110</v>
      </c>
      <c r="C4031" s="227" t="s">
        <v>82</v>
      </c>
      <c r="D4031" s="229">
        <v>48</v>
      </c>
      <c r="E4031" s="231">
        <v>6.1697046599999998E-3</v>
      </c>
      <c r="F4031" s="231">
        <v>1.21527755E-3</v>
      </c>
      <c r="G4031" s="231">
        <v>1.0828990799999999E-3</v>
      </c>
      <c r="H4031" s="231">
        <v>3.87152755E-3</v>
      </c>
    </row>
    <row r="4032" spans="1:8">
      <c r="A4032" s="227" t="s">
        <v>141</v>
      </c>
      <c r="B4032" s="227" t="s">
        <v>108</v>
      </c>
      <c r="C4032" s="227" t="s">
        <v>83</v>
      </c>
      <c r="D4032" s="229">
        <v>141</v>
      </c>
      <c r="E4032" s="231">
        <v>4.89008711E-3</v>
      </c>
      <c r="F4032" s="231">
        <v>7.3548699999999995E-4</v>
      </c>
      <c r="G4032" s="231">
        <v>1.0562776800000001E-3</v>
      </c>
      <c r="H4032" s="231">
        <v>3.09832193E-3</v>
      </c>
    </row>
    <row r="4033" spans="1:8">
      <c r="A4033" s="227" t="s">
        <v>141</v>
      </c>
      <c r="B4033" s="227" t="s">
        <v>109</v>
      </c>
      <c r="C4033" s="227" t="s">
        <v>83</v>
      </c>
      <c r="D4033" s="229">
        <v>335</v>
      </c>
      <c r="E4033" s="231">
        <v>5.2124444799999999E-3</v>
      </c>
      <c r="F4033" s="231">
        <v>6.8183364000000001E-4</v>
      </c>
      <c r="G4033" s="231">
        <v>1.1697758700000001E-3</v>
      </c>
      <c r="H4033" s="231">
        <v>3.3608344899999998E-3</v>
      </c>
    </row>
    <row r="4034" spans="1:8">
      <c r="A4034" s="227" t="s">
        <v>141</v>
      </c>
      <c r="B4034" s="227" t="s">
        <v>110</v>
      </c>
      <c r="C4034" s="227" t="s">
        <v>83</v>
      </c>
      <c r="D4034" s="229">
        <v>83</v>
      </c>
      <c r="E4034" s="231">
        <v>4.8891396399999999E-3</v>
      </c>
      <c r="F4034" s="231">
        <v>6.7269054999999996E-4</v>
      </c>
      <c r="G4034" s="231">
        <v>1.2442824100000001E-3</v>
      </c>
      <c r="H4034" s="231">
        <v>2.9721661800000002E-3</v>
      </c>
    </row>
    <row r="4035" spans="1:8">
      <c r="A4035" s="227" t="s">
        <v>141</v>
      </c>
      <c r="B4035" s="227" t="s">
        <v>108</v>
      </c>
      <c r="C4035" s="227" t="s">
        <v>84</v>
      </c>
      <c r="D4035" s="229">
        <v>139</v>
      </c>
      <c r="E4035" s="231">
        <v>4.3720854300000004E-3</v>
      </c>
      <c r="F4035" s="231">
        <v>6.9544341E-4</v>
      </c>
      <c r="G4035" s="231">
        <v>1.0298425599999999E-3</v>
      </c>
      <c r="H4035" s="231">
        <v>2.6467989700000001E-3</v>
      </c>
    </row>
    <row r="4036" spans="1:8">
      <c r="A4036" s="227" t="s">
        <v>141</v>
      </c>
      <c r="B4036" s="227" t="s">
        <v>109</v>
      </c>
      <c r="C4036" s="227" t="s">
        <v>84</v>
      </c>
      <c r="D4036" s="229">
        <v>379</v>
      </c>
      <c r="E4036" s="231">
        <v>5.0544192899999998E-3</v>
      </c>
      <c r="F4036" s="231">
        <v>5.9311762000000001E-4</v>
      </c>
      <c r="G4036" s="231">
        <v>1.0305199E-3</v>
      </c>
      <c r="H4036" s="231">
        <v>3.4307813E-3</v>
      </c>
    </row>
    <row r="4037" spans="1:8">
      <c r="A4037" s="227" t="s">
        <v>141</v>
      </c>
      <c r="B4037" s="227" t="s">
        <v>110</v>
      </c>
      <c r="C4037" s="227" t="s">
        <v>84</v>
      </c>
      <c r="D4037" s="229">
        <v>38</v>
      </c>
      <c r="E4037" s="231">
        <v>5.1489398100000002E-3</v>
      </c>
      <c r="F4037" s="231">
        <v>6.7099151000000004E-4</v>
      </c>
      <c r="G4037" s="231">
        <v>1.23263862E-3</v>
      </c>
      <c r="H4037" s="231">
        <v>3.2453092699999998E-3</v>
      </c>
    </row>
    <row r="4038" spans="1:8">
      <c r="A4038" s="227" t="s">
        <v>141</v>
      </c>
      <c r="B4038" s="227" t="s">
        <v>108</v>
      </c>
      <c r="C4038" s="227" t="s">
        <v>87</v>
      </c>
      <c r="D4038" s="229">
        <v>190</v>
      </c>
      <c r="E4038" s="231">
        <v>4.0498901399999999E-3</v>
      </c>
      <c r="F4038" s="231">
        <v>2.6260941000000001E-4</v>
      </c>
      <c r="G4038" s="231">
        <v>8.8291884999999997E-4</v>
      </c>
      <c r="H4038" s="231">
        <v>2.9043613500000002E-3</v>
      </c>
    </row>
    <row r="4039" spans="1:8">
      <c r="A4039" s="227" t="s">
        <v>141</v>
      </c>
      <c r="B4039" s="227" t="s">
        <v>109</v>
      </c>
      <c r="C4039" s="227" t="s">
        <v>87</v>
      </c>
      <c r="D4039" s="229">
        <v>388</v>
      </c>
      <c r="E4039" s="231">
        <v>5.4080753700000003E-3</v>
      </c>
      <c r="F4039" s="231">
        <v>2.573141E-4</v>
      </c>
      <c r="G4039" s="231">
        <v>1.09807512E-3</v>
      </c>
      <c r="H4039" s="231">
        <v>4.0526856600000003E-3</v>
      </c>
    </row>
    <row r="4040" spans="1:8">
      <c r="A4040" s="227" t="s">
        <v>141</v>
      </c>
      <c r="B4040" s="227" t="s">
        <v>110</v>
      </c>
      <c r="C4040" s="227" t="s">
        <v>87</v>
      </c>
      <c r="D4040" s="229">
        <v>53</v>
      </c>
      <c r="E4040" s="231">
        <v>5.1511178600000002E-3</v>
      </c>
      <c r="F4040" s="231">
        <v>2.5353749000000002E-4</v>
      </c>
      <c r="G4040" s="231">
        <v>1.2154959499999999E-3</v>
      </c>
      <c r="H4040" s="231">
        <v>3.6820839700000001E-3</v>
      </c>
    </row>
    <row r="4041" spans="1:8">
      <c r="A4041" s="227" t="s">
        <v>141</v>
      </c>
      <c r="B4041" s="227" t="s">
        <v>108</v>
      </c>
      <c r="C4041" s="227" t="s">
        <v>88</v>
      </c>
      <c r="D4041" s="229">
        <v>203</v>
      </c>
      <c r="E4041" s="231">
        <v>4.2716883099999997E-3</v>
      </c>
      <c r="F4041" s="231">
        <v>7.5927044000000002E-4</v>
      </c>
      <c r="G4041" s="231">
        <v>8.4296863999999997E-4</v>
      </c>
      <c r="H4041" s="231">
        <v>2.66944876E-3</v>
      </c>
    </row>
    <row r="4042" spans="1:8">
      <c r="A4042" s="227" t="s">
        <v>141</v>
      </c>
      <c r="B4042" s="227" t="s">
        <v>109</v>
      </c>
      <c r="C4042" s="227" t="s">
        <v>88</v>
      </c>
      <c r="D4042" s="229">
        <v>718</v>
      </c>
      <c r="E4042" s="231">
        <v>4.5980182900000003E-3</v>
      </c>
      <c r="F4042" s="231">
        <v>6.7927540000000005E-4</v>
      </c>
      <c r="G4042" s="231">
        <v>8.7260112000000004E-4</v>
      </c>
      <c r="H4042" s="231">
        <v>3.0461413000000001E-3</v>
      </c>
    </row>
    <row r="4043" spans="1:8">
      <c r="A4043" s="227" t="s">
        <v>141</v>
      </c>
      <c r="B4043" s="227" t="s">
        <v>110</v>
      </c>
      <c r="C4043" s="227" t="s">
        <v>88</v>
      </c>
      <c r="D4043" s="229">
        <v>169</v>
      </c>
      <c r="E4043" s="231">
        <v>4.4196524099999997E-3</v>
      </c>
      <c r="F4043" s="231">
        <v>8.7415050999999999E-4</v>
      </c>
      <c r="G4043" s="231">
        <v>9.1133824000000005E-4</v>
      </c>
      <c r="H4043" s="231">
        <v>2.63416314E-3</v>
      </c>
    </row>
    <row r="4044" spans="1:8">
      <c r="A4044" s="227" t="s">
        <v>141</v>
      </c>
      <c r="B4044" s="227" t="s">
        <v>108</v>
      </c>
      <c r="C4044" s="227" t="s">
        <v>89</v>
      </c>
      <c r="D4044" s="229">
        <v>93</v>
      </c>
      <c r="E4044" s="231">
        <v>4.5837064299999999E-3</v>
      </c>
      <c r="F4044" s="231">
        <v>6.9655987999999998E-4</v>
      </c>
      <c r="G4044" s="231">
        <v>1.24999978E-3</v>
      </c>
      <c r="H4044" s="231">
        <v>2.6371463599999998E-3</v>
      </c>
    </row>
    <row r="4045" spans="1:8">
      <c r="A4045" s="227" t="s">
        <v>141</v>
      </c>
      <c r="B4045" s="227" t="s">
        <v>109</v>
      </c>
      <c r="C4045" s="227" t="s">
        <v>89</v>
      </c>
      <c r="D4045" s="229">
        <v>285</v>
      </c>
      <c r="E4045" s="231">
        <v>5.5746017699999997E-3</v>
      </c>
      <c r="F4045" s="231">
        <v>5.9913068999999997E-4</v>
      </c>
      <c r="G4045" s="231">
        <v>1.42633178E-3</v>
      </c>
      <c r="H4045" s="231">
        <v>3.5491388000000001E-3</v>
      </c>
    </row>
    <row r="4046" spans="1:8">
      <c r="A4046" s="227" t="s">
        <v>141</v>
      </c>
      <c r="B4046" s="227" t="s">
        <v>110</v>
      </c>
      <c r="C4046" s="227" t="s">
        <v>89</v>
      </c>
      <c r="D4046" s="229">
        <v>48</v>
      </c>
      <c r="E4046" s="231">
        <v>5.7658176600000003E-3</v>
      </c>
      <c r="F4046" s="231">
        <v>7.1759234000000002E-4</v>
      </c>
      <c r="G4046" s="231">
        <v>1.3240256100000001E-3</v>
      </c>
      <c r="H4046" s="231">
        <v>3.7241991799999998E-3</v>
      </c>
    </row>
    <row r="4047" spans="1:8">
      <c r="A4047" s="227" t="s">
        <v>141</v>
      </c>
      <c r="B4047" s="227" t="s">
        <v>108</v>
      </c>
      <c r="C4047" s="227" t="s">
        <v>90</v>
      </c>
      <c r="D4047" s="229">
        <v>38</v>
      </c>
      <c r="E4047" s="231">
        <v>5.1303603699999999E-3</v>
      </c>
      <c r="F4047" s="231">
        <v>6.0367910000000001E-4</v>
      </c>
      <c r="G4047" s="231">
        <v>1.5795562799999999E-3</v>
      </c>
      <c r="H4047" s="231">
        <v>2.9471244999999999E-3</v>
      </c>
    </row>
    <row r="4048" spans="1:8">
      <c r="A4048" s="227" t="s">
        <v>141</v>
      </c>
      <c r="B4048" s="227" t="s">
        <v>109</v>
      </c>
      <c r="C4048" s="227" t="s">
        <v>90</v>
      </c>
      <c r="D4048" s="229">
        <v>233</v>
      </c>
      <c r="E4048" s="231">
        <v>6.9075363100000002E-3</v>
      </c>
      <c r="F4048" s="231">
        <v>5.1591533999999998E-4</v>
      </c>
      <c r="G4048" s="231">
        <v>2.0011224099999998E-3</v>
      </c>
      <c r="H4048" s="231">
        <v>4.3904981100000001E-3</v>
      </c>
    </row>
    <row r="4049" spans="1:8">
      <c r="A4049" s="227" t="s">
        <v>141</v>
      </c>
      <c r="B4049" s="227" t="s">
        <v>110</v>
      </c>
      <c r="C4049" s="227" t="s">
        <v>90</v>
      </c>
      <c r="D4049" s="229">
        <v>38</v>
      </c>
      <c r="E4049" s="231">
        <v>6.2134499899999997E-3</v>
      </c>
      <c r="F4049" s="231">
        <v>5.5403240999999997E-4</v>
      </c>
      <c r="G4049" s="231">
        <v>1.6097098E-3</v>
      </c>
      <c r="H4049" s="231">
        <v>4.0497073699999999E-3</v>
      </c>
    </row>
    <row r="4050" spans="1:8">
      <c r="A4050" s="227" t="s">
        <v>141</v>
      </c>
      <c r="B4050" s="227" t="s">
        <v>108</v>
      </c>
      <c r="C4050" s="227" t="s">
        <v>91</v>
      </c>
      <c r="D4050" s="229">
        <v>327</v>
      </c>
      <c r="E4050" s="231">
        <v>4.4931119399999999E-3</v>
      </c>
      <c r="F4050" s="231">
        <v>9.7264672999999998E-4</v>
      </c>
      <c r="G4050" s="231">
        <v>7.9231061000000001E-4</v>
      </c>
      <c r="H4050" s="231">
        <v>2.7281541599999998E-3</v>
      </c>
    </row>
    <row r="4051" spans="1:8">
      <c r="A4051" s="227" t="s">
        <v>141</v>
      </c>
      <c r="B4051" s="227" t="s">
        <v>109</v>
      </c>
      <c r="C4051" s="227" t="s">
        <v>91</v>
      </c>
      <c r="D4051" s="229">
        <v>921</v>
      </c>
      <c r="E4051" s="231">
        <v>4.4759870199999998E-3</v>
      </c>
      <c r="F4051" s="231">
        <v>8.3007827000000005E-4</v>
      </c>
      <c r="G4051" s="231">
        <v>7.2762070999999998E-4</v>
      </c>
      <c r="H4051" s="231">
        <v>2.9182875399999999E-3</v>
      </c>
    </row>
    <row r="4052" spans="1:8">
      <c r="A4052" s="227" t="s">
        <v>141</v>
      </c>
      <c r="B4052" s="227" t="s">
        <v>110</v>
      </c>
      <c r="C4052" s="227" t="s">
        <v>91</v>
      </c>
      <c r="D4052" s="229">
        <v>124</v>
      </c>
      <c r="E4052" s="231">
        <v>4.1544389700000003E-3</v>
      </c>
      <c r="F4052" s="231">
        <v>9.0100412999999998E-4</v>
      </c>
      <c r="G4052" s="231">
        <v>7.0825846000000003E-4</v>
      </c>
      <c r="H4052" s="231">
        <v>2.5451759800000002E-3</v>
      </c>
    </row>
    <row r="4053" spans="1:8">
      <c r="A4053" s="227" t="s">
        <v>141</v>
      </c>
      <c r="B4053" s="227" t="s">
        <v>108</v>
      </c>
      <c r="C4053" s="227" t="s">
        <v>92</v>
      </c>
      <c r="D4053" s="229">
        <v>96</v>
      </c>
      <c r="E4053" s="231">
        <v>4.1501492700000003E-3</v>
      </c>
      <c r="F4053" s="231">
        <v>6.1752485000000001E-4</v>
      </c>
      <c r="G4053" s="231">
        <v>7.4315174999999999E-4</v>
      </c>
      <c r="H4053" s="231">
        <v>2.7894722099999999E-3</v>
      </c>
    </row>
    <row r="4054" spans="1:8">
      <c r="A4054" s="227" t="s">
        <v>141</v>
      </c>
      <c r="B4054" s="227" t="s">
        <v>109</v>
      </c>
      <c r="C4054" s="227" t="s">
        <v>92</v>
      </c>
      <c r="D4054" s="229">
        <v>279</v>
      </c>
      <c r="E4054" s="231">
        <v>6.16051849E-3</v>
      </c>
      <c r="F4054" s="231">
        <v>5.8393045000000002E-4</v>
      </c>
      <c r="G4054" s="231">
        <v>1.40859361E-3</v>
      </c>
      <c r="H4054" s="231">
        <v>4.1679939199999998E-3</v>
      </c>
    </row>
    <row r="4055" spans="1:8">
      <c r="A4055" s="227" t="s">
        <v>141</v>
      </c>
      <c r="B4055" s="227" t="s">
        <v>110</v>
      </c>
      <c r="C4055" s="227" t="s">
        <v>92</v>
      </c>
      <c r="D4055" s="229">
        <v>74</v>
      </c>
      <c r="E4055" s="231">
        <v>5.0489549600000001E-3</v>
      </c>
      <c r="F4055" s="231">
        <v>6.0435413E-4</v>
      </c>
      <c r="G4055" s="231">
        <v>1.10641868E-3</v>
      </c>
      <c r="H4055" s="231">
        <v>3.33818165E-3</v>
      </c>
    </row>
    <row r="4056" spans="1:8">
      <c r="A4056" s="227" t="s">
        <v>141</v>
      </c>
      <c r="B4056" s="227" t="s">
        <v>108</v>
      </c>
      <c r="C4056" s="227" t="s">
        <v>93</v>
      </c>
      <c r="D4056" s="229">
        <v>79</v>
      </c>
      <c r="E4056" s="231">
        <v>5.4550513500000002E-3</v>
      </c>
      <c r="F4056" s="231">
        <v>1.1242965299999999E-3</v>
      </c>
      <c r="G4056" s="231">
        <v>1.5843293500000001E-3</v>
      </c>
      <c r="H4056" s="231">
        <v>2.7464249300000001E-3</v>
      </c>
    </row>
    <row r="4057" spans="1:8">
      <c r="A4057" s="227" t="s">
        <v>141</v>
      </c>
      <c r="B4057" s="227" t="s">
        <v>109</v>
      </c>
      <c r="C4057" s="227" t="s">
        <v>93</v>
      </c>
      <c r="D4057" s="229">
        <v>242</v>
      </c>
      <c r="E4057" s="231">
        <v>7.2639269300000002E-3</v>
      </c>
      <c r="F4057" s="231">
        <v>1.1395677900000001E-3</v>
      </c>
      <c r="G4057" s="231">
        <v>1.85242553E-3</v>
      </c>
      <c r="H4057" s="231">
        <v>4.2719331099999999E-3</v>
      </c>
    </row>
    <row r="4058" spans="1:8">
      <c r="A4058" s="227" t="s">
        <v>141</v>
      </c>
      <c r="B4058" s="227" t="s">
        <v>110</v>
      </c>
      <c r="C4058" s="227" t="s">
        <v>93</v>
      </c>
      <c r="D4058" s="229">
        <v>34</v>
      </c>
      <c r="E4058" s="231">
        <v>6.0593679899999999E-3</v>
      </c>
      <c r="F4058" s="231">
        <v>1.3204654699999999E-3</v>
      </c>
      <c r="G4058" s="231">
        <v>2.17013861E-3</v>
      </c>
      <c r="H4058" s="231">
        <v>2.5687633499999999E-3</v>
      </c>
    </row>
    <row r="4059" spans="1:8">
      <c r="A4059" s="227" t="s">
        <v>141</v>
      </c>
      <c r="B4059" s="227" t="s">
        <v>108</v>
      </c>
      <c r="C4059" s="227" t="s">
        <v>94</v>
      </c>
      <c r="D4059" s="229">
        <v>81</v>
      </c>
      <c r="E4059" s="231">
        <v>5.40323483E-3</v>
      </c>
      <c r="F4059" s="231">
        <v>1.0373797099999999E-3</v>
      </c>
      <c r="G4059" s="231">
        <v>1.3278747E-3</v>
      </c>
      <c r="H4059" s="231">
        <v>3.0379798399999998E-3</v>
      </c>
    </row>
    <row r="4060" spans="1:8">
      <c r="A4060" s="227" t="s">
        <v>141</v>
      </c>
      <c r="B4060" s="227" t="s">
        <v>109</v>
      </c>
      <c r="C4060" s="227" t="s">
        <v>94</v>
      </c>
      <c r="D4060" s="229">
        <v>287</v>
      </c>
      <c r="E4060" s="231">
        <v>6.7600655800000003E-3</v>
      </c>
      <c r="F4060" s="231">
        <v>1.0283985900000001E-3</v>
      </c>
      <c r="G4060" s="231">
        <v>1.58355086E-3</v>
      </c>
      <c r="H4060" s="231">
        <v>4.1481156599999999E-3</v>
      </c>
    </row>
    <row r="4061" spans="1:8">
      <c r="A4061" s="227" t="s">
        <v>141</v>
      </c>
      <c r="B4061" s="227" t="s">
        <v>110</v>
      </c>
      <c r="C4061" s="227" t="s">
        <v>94</v>
      </c>
      <c r="D4061" s="229">
        <v>56</v>
      </c>
      <c r="E4061" s="231">
        <v>5.4918979199999997E-3</v>
      </c>
      <c r="F4061" s="231">
        <v>9.6932845999999999E-4</v>
      </c>
      <c r="G4061" s="231">
        <v>1.6796872600000001E-3</v>
      </c>
      <c r="H4061" s="231">
        <v>2.8428817E-3</v>
      </c>
    </row>
    <row r="4062" spans="1:8">
      <c r="A4062" s="227" t="s">
        <v>141</v>
      </c>
      <c r="B4062" s="227" t="s">
        <v>108</v>
      </c>
      <c r="C4062" s="227" t="s">
        <v>95</v>
      </c>
      <c r="D4062" s="229">
        <v>17</v>
      </c>
      <c r="E4062" s="231">
        <v>5.9749452499999996E-3</v>
      </c>
      <c r="F4062" s="231">
        <v>5.8959667999999995E-4</v>
      </c>
      <c r="G4062" s="231">
        <v>1.4733112699999999E-3</v>
      </c>
      <c r="H4062" s="231">
        <v>3.9120367200000004E-3</v>
      </c>
    </row>
    <row r="4063" spans="1:8">
      <c r="A4063" s="227" t="s">
        <v>141</v>
      </c>
      <c r="B4063" s="227" t="s">
        <v>109</v>
      </c>
      <c r="C4063" s="227" t="s">
        <v>95</v>
      </c>
      <c r="D4063" s="229">
        <v>149</v>
      </c>
      <c r="E4063" s="231">
        <v>7.2124344999999999E-3</v>
      </c>
      <c r="F4063" s="231">
        <v>6.0666767E-4</v>
      </c>
      <c r="G4063" s="231">
        <v>1.9594361000000002E-3</v>
      </c>
      <c r="H4063" s="231">
        <v>4.6463302299999997E-3</v>
      </c>
    </row>
    <row r="4064" spans="1:8">
      <c r="A4064" s="227" t="s">
        <v>141</v>
      </c>
      <c r="B4064" s="227" t="s">
        <v>110</v>
      </c>
      <c r="C4064" s="227" t="s">
        <v>95</v>
      </c>
      <c r="D4064" s="229">
        <v>20</v>
      </c>
      <c r="E4064" s="231">
        <v>6.1898145399999997E-3</v>
      </c>
      <c r="F4064" s="231">
        <v>5.2662010000000003E-4</v>
      </c>
      <c r="G4064" s="231">
        <v>1.5937498500000001E-3</v>
      </c>
      <c r="H4064" s="231">
        <v>4.0694442300000001E-3</v>
      </c>
    </row>
    <row r="4065" spans="1:8">
      <c r="A4065" s="227" t="s">
        <v>141</v>
      </c>
      <c r="B4065" s="227" t="s">
        <v>108</v>
      </c>
      <c r="C4065" s="227" t="s">
        <v>96</v>
      </c>
      <c r="D4065" s="229">
        <v>159</v>
      </c>
      <c r="E4065" s="231">
        <v>4.6231507999999998E-3</v>
      </c>
      <c r="F4065" s="231">
        <v>6.2121454000000004E-4</v>
      </c>
      <c r="G4065" s="231">
        <v>9.8692616999999992E-4</v>
      </c>
      <c r="H4065" s="231">
        <v>3.0150096699999998E-3</v>
      </c>
    </row>
    <row r="4066" spans="1:8">
      <c r="A4066" s="227" t="s">
        <v>141</v>
      </c>
      <c r="B4066" s="227" t="s">
        <v>109</v>
      </c>
      <c r="C4066" s="227" t="s">
        <v>96</v>
      </c>
      <c r="D4066" s="229">
        <v>467</v>
      </c>
      <c r="E4066" s="231">
        <v>5.1953463400000004E-3</v>
      </c>
      <c r="F4066" s="231">
        <v>5.2182444999999999E-4</v>
      </c>
      <c r="G4066" s="231">
        <v>1.02662261E-3</v>
      </c>
      <c r="H4066" s="231">
        <v>3.6468988100000002E-3</v>
      </c>
    </row>
    <row r="4067" spans="1:8">
      <c r="A4067" s="227" t="s">
        <v>141</v>
      </c>
      <c r="B4067" s="227" t="s">
        <v>110</v>
      </c>
      <c r="C4067" s="227" t="s">
        <v>96</v>
      </c>
      <c r="D4067" s="229">
        <v>66</v>
      </c>
      <c r="E4067" s="231">
        <v>4.7772865000000001E-3</v>
      </c>
      <c r="F4067" s="231">
        <v>5.1662433999999998E-4</v>
      </c>
      <c r="G4067" s="231">
        <v>1.12478932E-3</v>
      </c>
      <c r="H4067" s="231">
        <v>3.13587235E-3</v>
      </c>
    </row>
    <row r="4068" spans="1:8">
      <c r="A4068" s="227" t="s">
        <v>141</v>
      </c>
      <c r="B4068" s="227" t="s">
        <v>108</v>
      </c>
      <c r="C4068" s="227" t="s">
        <v>97</v>
      </c>
      <c r="D4068" s="229">
        <v>72</v>
      </c>
      <c r="E4068" s="231">
        <v>5.3544558300000003E-3</v>
      </c>
      <c r="F4068" s="231">
        <v>6.5297043999999998E-4</v>
      </c>
      <c r="G4068" s="231">
        <v>1.65573537E-3</v>
      </c>
      <c r="H4068" s="231">
        <v>3.0457495000000001E-3</v>
      </c>
    </row>
    <row r="4069" spans="1:8">
      <c r="A4069" s="227" t="s">
        <v>141</v>
      </c>
      <c r="B4069" s="227" t="s">
        <v>109</v>
      </c>
      <c r="C4069" s="227" t="s">
        <v>97</v>
      </c>
      <c r="D4069" s="229">
        <v>216</v>
      </c>
      <c r="E4069" s="231">
        <v>7.1828915699999997E-3</v>
      </c>
      <c r="F4069" s="231">
        <v>6.2623219999999996E-4</v>
      </c>
      <c r="G4069" s="231">
        <v>2.40665699E-3</v>
      </c>
      <c r="H4069" s="231">
        <v>4.1500018700000004E-3</v>
      </c>
    </row>
    <row r="4070" spans="1:8">
      <c r="A4070" s="227" t="s">
        <v>141</v>
      </c>
      <c r="B4070" s="227" t="s">
        <v>110</v>
      </c>
      <c r="C4070" s="227" t="s">
        <v>97</v>
      </c>
      <c r="D4070" s="229">
        <v>52</v>
      </c>
      <c r="E4070" s="231">
        <v>5.5268426900000004E-3</v>
      </c>
      <c r="F4070" s="231">
        <v>6.3701898999999999E-4</v>
      </c>
      <c r="G4070" s="231">
        <v>1.9880695599999998E-3</v>
      </c>
      <c r="H4070" s="231">
        <v>2.9017536899999998E-3</v>
      </c>
    </row>
    <row r="4071" spans="1:8">
      <c r="A4071" s="227" t="s">
        <v>141</v>
      </c>
      <c r="B4071" s="227" t="s">
        <v>108</v>
      </c>
      <c r="C4071" s="227" t="s">
        <v>98</v>
      </c>
      <c r="D4071" s="229">
        <v>17</v>
      </c>
      <c r="E4071" s="231">
        <v>5.5296838499999997E-3</v>
      </c>
      <c r="F4071" s="231">
        <v>2.0697148E-4</v>
      </c>
      <c r="G4071" s="231">
        <v>1.72657928E-3</v>
      </c>
      <c r="H4071" s="231">
        <v>3.58728185E-3</v>
      </c>
    </row>
    <row r="4072" spans="1:8">
      <c r="A4072" s="227" t="s">
        <v>141</v>
      </c>
      <c r="B4072" s="227" t="s">
        <v>109</v>
      </c>
      <c r="C4072" s="227" t="s">
        <v>98</v>
      </c>
      <c r="D4072" s="229">
        <v>188</v>
      </c>
      <c r="E4072" s="231">
        <v>6.4468821500000004E-3</v>
      </c>
      <c r="F4072" s="231">
        <v>3.3626354999999997E-4</v>
      </c>
      <c r="G4072" s="231">
        <v>1.6220939499999999E-3</v>
      </c>
      <c r="H4072" s="231">
        <v>4.4768885800000003E-3</v>
      </c>
    </row>
    <row r="4073" spans="1:8">
      <c r="A4073" s="227" t="s">
        <v>141</v>
      </c>
      <c r="B4073" s="227" t="s">
        <v>110</v>
      </c>
      <c r="C4073" s="227" t="s">
        <v>98</v>
      </c>
      <c r="D4073" s="229">
        <v>39</v>
      </c>
      <c r="E4073" s="231">
        <v>4.7803891099999999E-3</v>
      </c>
      <c r="F4073" s="231">
        <v>2.6175185999999999E-4</v>
      </c>
      <c r="G4073" s="231">
        <v>1.35950832E-3</v>
      </c>
      <c r="H4073" s="231">
        <v>3.14785113E-3</v>
      </c>
    </row>
    <row r="4074" spans="1:8">
      <c r="A4074" s="227" t="s">
        <v>141</v>
      </c>
      <c r="B4074" s="227" t="s">
        <v>108</v>
      </c>
      <c r="C4074" s="227" t="s">
        <v>99</v>
      </c>
      <c r="D4074" s="229">
        <v>197</v>
      </c>
      <c r="E4074" s="231">
        <v>5.3600298399999998E-3</v>
      </c>
      <c r="F4074" s="231">
        <v>1.0621707499999999E-3</v>
      </c>
      <c r="G4074" s="231">
        <v>7.7199636999999998E-4</v>
      </c>
      <c r="H4074" s="231">
        <v>3.5258622400000002E-3</v>
      </c>
    </row>
    <row r="4075" spans="1:8">
      <c r="A4075" s="227" t="s">
        <v>141</v>
      </c>
      <c r="B4075" s="227" t="s">
        <v>109</v>
      </c>
      <c r="C4075" s="227" t="s">
        <v>99</v>
      </c>
      <c r="D4075" s="229">
        <v>567</v>
      </c>
      <c r="E4075" s="231">
        <v>5.2584669900000002E-3</v>
      </c>
      <c r="F4075" s="231">
        <v>8.0681684000000003E-4</v>
      </c>
      <c r="G4075" s="231">
        <v>7.0046596999999997E-4</v>
      </c>
      <c r="H4075" s="231">
        <v>3.7511837000000002E-3</v>
      </c>
    </row>
    <row r="4076" spans="1:8">
      <c r="A4076" s="227" t="s">
        <v>141</v>
      </c>
      <c r="B4076" s="227" t="s">
        <v>110</v>
      </c>
      <c r="C4076" s="227" t="s">
        <v>99</v>
      </c>
      <c r="D4076" s="229">
        <v>40</v>
      </c>
      <c r="E4076" s="231">
        <v>5.6666664699999997E-3</v>
      </c>
      <c r="F4076" s="231">
        <v>1.1686919199999999E-3</v>
      </c>
      <c r="G4076" s="231">
        <v>6.7100671000000001E-4</v>
      </c>
      <c r="H4076" s="231">
        <v>3.8269673300000001E-3</v>
      </c>
    </row>
    <row r="4077" spans="1:8">
      <c r="A4077" s="227" t="s">
        <v>141</v>
      </c>
      <c r="B4077" s="227" t="s">
        <v>108</v>
      </c>
      <c r="C4077" s="227" t="s">
        <v>100</v>
      </c>
      <c r="D4077" s="229">
        <v>103</v>
      </c>
      <c r="E4077" s="231">
        <v>5.4499278500000003E-3</v>
      </c>
      <c r="F4077" s="231">
        <v>7.0893989999999999E-4</v>
      </c>
      <c r="G4077" s="231">
        <v>1.2922507400000001E-3</v>
      </c>
      <c r="H4077" s="231">
        <v>3.4487367300000001E-3</v>
      </c>
    </row>
    <row r="4078" spans="1:8">
      <c r="A4078" s="227" t="s">
        <v>141</v>
      </c>
      <c r="B4078" s="227" t="s">
        <v>109</v>
      </c>
      <c r="C4078" s="227" t="s">
        <v>100</v>
      </c>
      <c r="D4078" s="229">
        <v>440</v>
      </c>
      <c r="E4078" s="231">
        <v>5.8255731999999998E-3</v>
      </c>
      <c r="F4078" s="231">
        <v>5.7786171000000002E-4</v>
      </c>
      <c r="G4078" s="231">
        <v>1.3968589799999999E-3</v>
      </c>
      <c r="H4078" s="231">
        <v>3.8508520399999999E-3</v>
      </c>
    </row>
    <row r="4079" spans="1:8">
      <c r="A4079" s="227" t="s">
        <v>141</v>
      </c>
      <c r="B4079" s="227" t="s">
        <v>110</v>
      </c>
      <c r="C4079" s="227" t="s">
        <v>100</v>
      </c>
      <c r="D4079" s="229">
        <v>60</v>
      </c>
      <c r="E4079" s="231">
        <v>5.2918593199999999E-3</v>
      </c>
      <c r="F4079" s="231">
        <v>5.5246888000000003E-4</v>
      </c>
      <c r="G4079" s="231">
        <v>1.4573685899999999E-3</v>
      </c>
      <c r="H4079" s="231">
        <v>3.2820213800000002E-3</v>
      </c>
    </row>
    <row r="4080" spans="1:8">
      <c r="A4080" s="227" t="s">
        <v>141</v>
      </c>
      <c r="B4080" s="227" t="s">
        <v>108</v>
      </c>
      <c r="C4080" s="227" t="s">
        <v>101</v>
      </c>
      <c r="D4080" s="229">
        <v>53</v>
      </c>
      <c r="E4080" s="231">
        <v>5.3675312399999999E-3</v>
      </c>
      <c r="F4080" s="231">
        <v>7.6039464E-4</v>
      </c>
      <c r="G4080" s="231">
        <v>1.8819879199999999E-3</v>
      </c>
      <c r="H4080" s="231">
        <v>2.7251482999999998E-3</v>
      </c>
    </row>
    <row r="4081" spans="1:8">
      <c r="A4081" s="227" t="s">
        <v>141</v>
      </c>
      <c r="B4081" s="227" t="s">
        <v>109</v>
      </c>
      <c r="C4081" s="227" t="s">
        <v>101</v>
      </c>
      <c r="D4081" s="229">
        <v>202</v>
      </c>
      <c r="E4081" s="231">
        <v>7.1860673200000004E-3</v>
      </c>
      <c r="F4081" s="231">
        <v>6.8218257000000003E-4</v>
      </c>
      <c r="G4081" s="231">
        <v>2.5075630099999999E-3</v>
      </c>
      <c r="H4081" s="231">
        <v>3.9963212700000004E-3</v>
      </c>
    </row>
    <row r="4082" spans="1:8">
      <c r="A4082" s="227" t="s">
        <v>141</v>
      </c>
      <c r="B4082" s="227" t="s">
        <v>110</v>
      </c>
      <c r="C4082" s="227" t="s">
        <v>101</v>
      </c>
      <c r="D4082" s="229">
        <v>41</v>
      </c>
      <c r="E4082" s="231">
        <v>6.1963637800000002E-3</v>
      </c>
      <c r="F4082" s="231">
        <v>6.5802817000000003E-4</v>
      </c>
      <c r="G4082" s="231">
        <v>2.60162582E-3</v>
      </c>
      <c r="H4082" s="231">
        <v>2.93670932E-3</v>
      </c>
    </row>
    <row r="4083" spans="1:8">
      <c r="A4083" s="227" t="s">
        <v>141</v>
      </c>
      <c r="B4083" s="227" t="s">
        <v>108</v>
      </c>
      <c r="C4083" s="227" t="s">
        <v>102</v>
      </c>
      <c r="D4083" s="229">
        <v>165</v>
      </c>
      <c r="E4083" s="231">
        <v>5.02651491E-3</v>
      </c>
      <c r="F4083" s="231">
        <v>7.2944700000000004E-4</v>
      </c>
      <c r="G4083" s="231">
        <v>8.3186003000000001E-4</v>
      </c>
      <c r="H4083" s="231">
        <v>3.4652074100000002E-3</v>
      </c>
    </row>
    <row r="4084" spans="1:8">
      <c r="A4084" s="227" t="s">
        <v>141</v>
      </c>
      <c r="B4084" s="227" t="s">
        <v>109</v>
      </c>
      <c r="C4084" s="227" t="s">
        <v>102</v>
      </c>
      <c r="D4084" s="229">
        <v>317</v>
      </c>
      <c r="E4084" s="231">
        <v>5.6639937900000003E-3</v>
      </c>
      <c r="F4084" s="231">
        <v>5.8717407999999999E-4</v>
      </c>
      <c r="G4084" s="231">
        <v>8.8360912E-4</v>
      </c>
      <c r="H4084" s="231">
        <v>4.1932101199999997E-3</v>
      </c>
    </row>
    <row r="4085" spans="1:8">
      <c r="A4085" s="227" t="s">
        <v>141</v>
      </c>
      <c r="B4085" s="227" t="s">
        <v>110</v>
      </c>
      <c r="C4085" s="227" t="s">
        <v>102</v>
      </c>
      <c r="D4085" s="229">
        <v>55</v>
      </c>
      <c r="E4085" s="231">
        <v>6.51746611E-3</v>
      </c>
      <c r="F4085" s="231">
        <v>7.1043750000000002E-4</v>
      </c>
      <c r="G4085" s="231">
        <v>9.9326574999999994E-4</v>
      </c>
      <c r="H4085" s="231">
        <v>4.8137623800000003E-3</v>
      </c>
    </row>
    <row r="4086" spans="1:8">
      <c r="A4086" s="227" t="s">
        <v>141</v>
      </c>
      <c r="B4086" s="227" t="s">
        <v>108</v>
      </c>
      <c r="C4086" s="227" t="s">
        <v>103</v>
      </c>
      <c r="D4086" s="229">
        <v>222</v>
      </c>
      <c r="E4086" s="231">
        <v>3.5648145800000002E-3</v>
      </c>
      <c r="F4086" s="231">
        <v>3.5978664E-4</v>
      </c>
      <c r="G4086" s="231">
        <v>7.3286803000000001E-4</v>
      </c>
      <c r="H4086" s="231">
        <v>2.4721594199999999E-3</v>
      </c>
    </row>
    <row r="4087" spans="1:8">
      <c r="A4087" s="227" t="s">
        <v>141</v>
      </c>
      <c r="B4087" s="227" t="s">
        <v>109</v>
      </c>
      <c r="C4087" s="227" t="s">
        <v>103</v>
      </c>
      <c r="D4087" s="229">
        <v>385</v>
      </c>
      <c r="E4087" s="231">
        <v>3.9672917300000001E-3</v>
      </c>
      <c r="F4087" s="231">
        <v>2.9328980000000002E-4</v>
      </c>
      <c r="G4087" s="231">
        <v>6.6741795999999997E-4</v>
      </c>
      <c r="H4087" s="231">
        <v>3.0065834600000001E-3</v>
      </c>
    </row>
    <row r="4088" spans="1:8">
      <c r="A4088" s="227" t="s">
        <v>141</v>
      </c>
      <c r="B4088" s="227" t="s">
        <v>110</v>
      </c>
      <c r="C4088" s="227" t="s">
        <v>103</v>
      </c>
      <c r="D4088" s="229">
        <v>77</v>
      </c>
      <c r="E4088" s="231">
        <v>3.4840967200000001E-3</v>
      </c>
      <c r="F4088" s="231">
        <v>3.2136821999999998E-4</v>
      </c>
      <c r="G4088" s="231">
        <v>6.5491199000000005E-4</v>
      </c>
      <c r="H4088" s="231">
        <v>2.5078160199999999E-3</v>
      </c>
    </row>
    <row r="4089" spans="1:8">
      <c r="A4089" s="227" t="s">
        <v>141</v>
      </c>
      <c r="B4089" s="227" t="s">
        <v>108</v>
      </c>
      <c r="C4089" s="227" t="s">
        <v>104</v>
      </c>
      <c r="D4089" s="229">
        <v>34</v>
      </c>
      <c r="E4089" s="231">
        <v>4.6650324300000004E-3</v>
      </c>
      <c r="F4089" s="231">
        <v>1.6952587000000001E-4</v>
      </c>
      <c r="G4089" s="231">
        <v>1.4242916799999999E-3</v>
      </c>
      <c r="H4089" s="231">
        <v>3.0712143699999999E-3</v>
      </c>
    </row>
    <row r="4090" spans="1:8">
      <c r="A4090" s="227" t="s">
        <v>141</v>
      </c>
      <c r="B4090" s="227" t="s">
        <v>109</v>
      </c>
      <c r="C4090" s="227" t="s">
        <v>104</v>
      </c>
      <c r="D4090" s="229">
        <v>118</v>
      </c>
      <c r="E4090" s="231">
        <v>6.4583331099999997E-3</v>
      </c>
      <c r="F4090" s="231">
        <v>1.9293369000000001E-4</v>
      </c>
      <c r="G4090" s="231">
        <v>1.53837077E-3</v>
      </c>
      <c r="H4090" s="231">
        <v>4.7270281599999997E-3</v>
      </c>
    </row>
    <row r="4091" spans="1:8">
      <c r="A4091" s="227" t="s">
        <v>141</v>
      </c>
      <c r="B4091" s="227" t="s">
        <v>110</v>
      </c>
      <c r="C4091" s="227" t="s">
        <v>104</v>
      </c>
      <c r="D4091" s="229">
        <v>14</v>
      </c>
      <c r="E4091" s="231">
        <v>6.2533066400000002E-3</v>
      </c>
      <c r="F4091" s="231">
        <v>2.1163997000000001E-4</v>
      </c>
      <c r="G4091" s="231">
        <v>1.1830355099999999E-3</v>
      </c>
      <c r="H4091" s="231">
        <v>4.8586306999999999E-3</v>
      </c>
    </row>
    <row r="4092" spans="1:8">
      <c r="A4092" s="227" t="s">
        <v>141</v>
      </c>
      <c r="B4092" s="227" t="s">
        <v>108</v>
      </c>
      <c r="C4092" s="227" t="s">
        <v>105</v>
      </c>
      <c r="D4092" s="229">
        <v>680</v>
      </c>
      <c r="E4092" s="231">
        <v>4.6798234399999996E-3</v>
      </c>
      <c r="F4092" s="231">
        <v>1.05981048E-3</v>
      </c>
      <c r="G4092" s="231">
        <v>8.2579292999999997E-4</v>
      </c>
      <c r="H4092" s="231">
        <v>2.7942195199999998E-3</v>
      </c>
    </row>
    <row r="4093" spans="1:8">
      <c r="A4093" s="227" t="s">
        <v>141</v>
      </c>
      <c r="B4093" s="227" t="s">
        <v>109</v>
      </c>
      <c r="C4093" s="227" t="s">
        <v>105</v>
      </c>
      <c r="D4093" s="229">
        <v>1096</v>
      </c>
      <c r="E4093" s="231">
        <v>4.5163808700000004E-3</v>
      </c>
      <c r="F4093" s="231">
        <v>7.9573846000000005E-4</v>
      </c>
      <c r="G4093" s="231">
        <v>8.0939292000000004E-4</v>
      </c>
      <c r="H4093" s="231">
        <v>2.9112489999999999E-3</v>
      </c>
    </row>
    <row r="4094" spans="1:8">
      <c r="A4094" s="227" t="s">
        <v>141</v>
      </c>
      <c r="B4094" s="227" t="s">
        <v>110</v>
      </c>
      <c r="C4094" s="227" t="s">
        <v>105</v>
      </c>
      <c r="D4094" s="229">
        <v>187</v>
      </c>
      <c r="E4094" s="231">
        <v>4.7922234499999999E-3</v>
      </c>
      <c r="F4094" s="231">
        <v>1.07669812E-3</v>
      </c>
      <c r="G4094" s="231">
        <v>8.5734774999999999E-4</v>
      </c>
      <c r="H4094" s="231">
        <v>2.8581771199999999E-3</v>
      </c>
    </row>
    <row r="4095" spans="1:8">
      <c r="A4095" s="227" t="s">
        <v>141</v>
      </c>
      <c r="B4095" s="227" t="s">
        <v>108</v>
      </c>
      <c r="C4095" s="227" t="s">
        <v>106</v>
      </c>
      <c r="D4095" s="229">
        <v>137</v>
      </c>
      <c r="E4095" s="231">
        <v>5.18577633E-3</v>
      </c>
      <c r="F4095" s="231">
        <v>7.1598718999999996E-4</v>
      </c>
      <c r="G4095" s="231">
        <v>1.6707215599999999E-3</v>
      </c>
      <c r="H4095" s="231">
        <v>2.7990670499999999E-3</v>
      </c>
    </row>
    <row r="4096" spans="1:8">
      <c r="A4096" s="227" t="s">
        <v>141</v>
      </c>
      <c r="B4096" s="227" t="s">
        <v>109</v>
      </c>
      <c r="C4096" s="227" t="s">
        <v>106</v>
      </c>
      <c r="D4096" s="229">
        <v>277</v>
      </c>
      <c r="E4096" s="231">
        <v>6.0678647800000004E-3</v>
      </c>
      <c r="F4096" s="231">
        <v>5.9173999000000004E-4</v>
      </c>
      <c r="G4096" s="231">
        <v>1.64489716E-3</v>
      </c>
      <c r="H4096" s="231">
        <v>3.8312271900000001E-3</v>
      </c>
    </row>
    <row r="4097" spans="1:8">
      <c r="A4097" s="227" t="s">
        <v>141</v>
      </c>
      <c r="B4097" s="227" t="s">
        <v>110</v>
      </c>
      <c r="C4097" s="227" t="s">
        <v>106</v>
      </c>
      <c r="D4097" s="229">
        <v>45</v>
      </c>
      <c r="E4097" s="231">
        <v>5.4218104699999999E-3</v>
      </c>
      <c r="F4097" s="231">
        <v>7.1193391000000004E-4</v>
      </c>
      <c r="G4097" s="231">
        <v>1.6198557200000001E-3</v>
      </c>
      <c r="H4097" s="231">
        <v>3.0900203500000001E-3</v>
      </c>
    </row>
    <row r="4098" spans="1:8">
      <c r="A4098" s="227" t="s">
        <v>141</v>
      </c>
      <c r="B4098" s="227" t="s">
        <v>108</v>
      </c>
      <c r="C4098" s="227" t="s">
        <v>107</v>
      </c>
      <c r="D4098" s="229">
        <v>328</v>
      </c>
      <c r="E4098" s="231">
        <v>4.6754316699999998E-3</v>
      </c>
      <c r="F4098" s="231">
        <v>7.6088926999999995E-4</v>
      </c>
      <c r="G4098" s="231">
        <v>8.5118822E-4</v>
      </c>
      <c r="H4098" s="231">
        <v>3.0633536799999999E-3</v>
      </c>
    </row>
    <row r="4099" spans="1:8">
      <c r="A4099" s="227" t="s">
        <v>141</v>
      </c>
      <c r="B4099" s="227" t="s">
        <v>109</v>
      </c>
      <c r="C4099" s="227" t="s">
        <v>107</v>
      </c>
      <c r="D4099" s="229">
        <v>853</v>
      </c>
      <c r="E4099" s="231">
        <v>4.8213003899999999E-3</v>
      </c>
      <c r="F4099" s="231">
        <v>6.328153E-4</v>
      </c>
      <c r="G4099" s="231">
        <v>8.6991423999999997E-4</v>
      </c>
      <c r="H4099" s="231">
        <v>3.3185703800000001E-3</v>
      </c>
    </row>
    <row r="4100" spans="1:8">
      <c r="A4100" s="227" t="s">
        <v>141</v>
      </c>
      <c r="B4100" s="227" t="s">
        <v>110</v>
      </c>
      <c r="C4100" s="227" t="s">
        <v>107</v>
      </c>
      <c r="D4100" s="229">
        <v>94</v>
      </c>
      <c r="E4100" s="231">
        <v>4.7058458600000002E-3</v>
      </c>
      <c r="F4100" s="231">
        <v>7.1845426999999999E-4</v>
      </c>
      <c r="G4100" s="231">
        <v>9.5633844999999998E-4</v>
      </c>
      <c r="H4100" s="231">
        <v>3.03105272E-3</v>
      </c>
    </row>
    <row r="4101" spans="1:8">
      <c r="A4101" s="227" t="s">
        <v>142</v>
      </c>
      <c r="B4101" s="227" t="s">
        <v>108</v>
      </c>
      <c r="C4101" s="227" t="s">
        <v>58</v>
      </c>
      <c r="D4101" s="229">
        <v>9682</v>
      </c>
      <c r="E4101" s="231">
        <v>4.8187403399999997E-3</v>
      </c>
      <c r="F4101" s="231">
        <v>9.3191116000000001E-4</v>
      </c>
      <c r="G4101" s="231">
        <v>9.0620003000000001E-4</v>
      </c>
      <c r="H4101" s="231">
        <v>2.9805928000000001E-3</v>
      </c>
    </row>
    <row r="4102" spans="1:8">
      <c r="A4102" s="227" t="s">
        <v>142</v>
      </c>
      <c r="B4102" s="227" t="s">
        <v>109</v>
      </c>
      <c r="C4102" s="227" t="s">
        <v>58</v>
      </c>
      <c r="D4102" s="229">
        <v>17368</v>
      </c>
      <c r="E4102" s="231">
        <v>5.6135203099999999E-3</v>
      </c>
      <c r="F4102" s="231">
        <v>7.6361476000000002E-4</v>
      </c>
      <c r="G4102" s="231">
        <v>1.13218451E-3</v>
      </c>
      <c r="H4102" s="231">
        <v>3.71759862E-3</v>
      </c>
    </row>
    <row r="4103" spans="1:8">
      <c r="A4103" s="227" t="s">
        <v>142</v>
      </c>
      <c r="B4103" s="227" t="s">
        <v>110</v>
      </c>
      <c r="C4103" s="227" t="s">
        <v>58</v>
      </c>
      <c r="D4103" s="229">
        <v>3017</v>
      </c>
      <c r="E4103" s="231">
        <v>5.2481652499999998E-3</v>
      </c>
      <c r="F4103" s="231">
        <v>8.8529942000000004E-4</v>
      </c>
      <c r="G4103" s="231">
        <v>1.1109650900000001E-3</v>
      </c>
      <c r="H4103" s="231">
        <v>3.2517736599999999E-3</v>
      </c>
    </row>
    <row r="4104" spans="1:8">
      <c r="A4104" s="227" t="s">
        <v>142</v>
      </c>
      <c r="B4104" s="227" t="s">
        <v>108</v>
      </c>
      <c r="C4104" s="227" t="s">
        <v>63</v>
      </c>
      <c r="D4104" s="229">
        <v>181</v>
      </c>
      <c r="E4104" s="231">
        <v>5.1048058699999996E-3</v>
      </c>
      <c r="F4104" s="231">
        <v>1.0093741099999999E-3</v>
      </c>
      <c r="G4104" s="231">
        <v>1.03770182E-3</v>
      </c>
      <c r="H4104" s="231">
        <v>3.0577294399999999E-3</v>
      </c>
    </row>
    <row r="4105" spans="1:8">
      <c r="A4105" s="227" t="s">
        <v>142</v>
      </c>
      <c r="B4105" s="227" t="s">
        <v>109</v>
      </c>
      <c r="C4105" s="227" t="s">
        <v>63</v>
      </c>
      <c r="D4105" s="229">
        <v>243</v>
      </c>
      <c r="E4105" s="231">
        <v>5.6241424400000004E-3</v>
      </c>
      <c r="F4105" s="231">
        <v>8.5371868000000005E-4</v>
      </c>
      <c r="G4105" s="231">
        <v>1.1973210399999999E-3</v>
      </c>
      <c r="H4105" s="231">
        <v>3.57310218E-3</v>
      </c>
    </row>
    <row r="4106" spans="1:8">
      <c r="A4106" s="227" t="s">
        <v>142</v>
      </c>
      <c r="B4106" s="227" t="s">
        <v>110</v>
      </c>
      <c r="C4106" s="227" t="s">
        <v>63</v>
      </c>
      <c r="D4106" s="229">
        <v>46</v>
      </c>
      <c r="E4106" s="231">
        <v>5.1650561499999997E-3</v>
      </c>
      <c r="F4106" s="231">
        <v>9.7020910999999997E-4</v>
      </c>
      <c r="G4106" s="231">
        <v>9.4655770000000002E-4</v>
      </c>
      <c r="H4106" s="231">
        <v>3.2482888000000001E-3</v>
      </c>
    </row>
    <row r="4107" spans="1:8">
      <c r="A4107" s="227" t="s">
        <v>142</v>
      </c>
      <c r="B4107" s="227" t="s">
        <v>108</v>
      </c>
      <c r="C4107" s="227" t="s">
        <v>64</v>
      </c>
      <c r="D4107" s="229">
        <v>143</v>
      </c>
      <c r="E4107" s="231">
        <v>5.09720578E-3</v>
      </c>
      <c r="F4107" s="231">
        <v>6.9395860000000004E-4</v>
      </c>
      <c r="G4107" s="231">
        <v>1.46772185E-3</v>
      </c>
      <c r="H4107" s="231">
        <v>2.9355249199999999E-3</v>
      </c>
    </row>
    <row r="4108" spans="1:8">
      <c r="A4108" s="227" t="s">
        <v>142</v>
      </c>
      <c r="B4108" s="227" t="s">
        <v>109</v>
      </c>
      <c r="C4108" s="227" t="s">
        <v>64</v>
      </c>
      <c r="D4108" s="229">
        <v>206</v>
      </c>
      <c r="E4108" s="231">
        <v>5.6338207899999998E-3</v>
      </c>
      <c r="F4108" s="231">
        <v>5.2757526999999997E-4</v>
      </c>
      <c r="G4108" s="231">
        <v>1.6513841599999999E-3</v>
      </c>
      <c r="H4108" s="231">
        <v>3.4548608600000002E-3</v>
      </c>
    </row>
    <row r="4109" spans="1:8">
      <c r="A4109" s="227" t="s">
        <v>142</v>
      </c>
      <c r="B4109" s="227" t="s">
        <v>110</v>
      </c>
      <c r="C4109" s="227" t="s">
        <v>64</v>
      </c>
      <c r="D4109" s="229">
        <v>51</v>
      </c>
      <c r="E4109" s="231">
        <v>5.95293184E-3</v>
      </c>
      <c r="F4109" s="231">
        <v>9.6132870999999999E-4</v>
      </c>
      <c r="G4109" s="231">
        <v>1.74110357E-3</v>
      </c>
      <c r="H4109" s="231">
        <v>3.25049901E-3</v>
      </c>
    </row>
    <row r="4110" spans="1:8">
      <c r="A4110" s="227" t="s">
        <v>142</v>
      </c>
      <c r="B4110" s="227" t="s">
        <v>108</v>
      </c>
      <c r="C4110" s="227" t="s">
        <v>65</v>
      </c>
      <c r="D4110" s="229">
        <v>133</v>
      </c>
      <c r="E4110" s="231">
        <v>5.2695973300000004E-3</v>
      </c>
      <c r="F4110" s="231">
        <v>9.5855935999999997E-4</v>
      </c>
      <c r="G4110" s="231">
        <v>9.1800658000000003E-4</v>
      </c>
      <c r="H4110" s="231">
        <v>3.3930309500000001E-3</v>
      </c>
    </row>
    <row r="4111" spans="1:8">
      <c r="A4111" s="227" t="s">
        <v>142</v>
      </c>
      <c r="B4111" s="227" t="s">
        <v>109</v>
      </c>
      <c r="C4111" s="227" t="s">
        <v>65</v>
      </c>
      <c r="D4111" s="229">
        <v>212</v>
      </c>
      <c r="E4111" s="231">
        <v>6.0203744999999999E-3</v>
      </c>
      <c r="F4111" s="231">
        <v>8.8312343E-4</v>
      </c>
      <c r="G4111" s="231">
        <v>9.5513385999999997E-4</v>
      </c>
      <c r="H4111" s="231">
        <v>4.1821167400000001E-3</v>
      </c>
    </row>
    <row r="4112" spans="1:8">
      <c r="A4112" s="227" t="s">
        <v>142</v>
      </c>
      <c r="B4112" s="227" t="s">
        <v>110</v>
      </c>
      <c r="C4112" s="227" t="s">
        <v>65</v>
      </c>
      <c r="D4112" s="229">
        <v>23</v>
      </c>
      <c r="E4112" s="231">
        <v>5.4705110099999999E-3</v>
      </c>
      <c r="F4112" s="231">
        <v>8.9271309000000002E-4</v>
      </c>
      <c r="G4112" s="231">
        <v>9.5662220999999999E-4</v>
      </c>
      <c r="H4112" s="231">
        <v>3.6211752299999999E-3</v>
      </c>
    </row>
    <row r="4113" spans="1:8">
      <c r="A4113" s="227" t="s">
        <v>142</v>
      </c>
      <c r="B4113" s="227" t="s">
        <v>108</v>
      </c>
      <c r="C4113" s="227" t="s">
        <v>66</v>
      </c>
      <c r="D4113" s="229">
        <v>81</v>
      </c>
      <c r="E4113" s="231">
        <v>6.0253770100000001E-3</v>
      </c>
      <c r="F4113" s="231">
        <v>9.6850685000000002E-4</v>
      </c>
      <c r="G4113" s="231">
        <v>1.01480313E-3</v>
      </c>
      <c r="H4113" s="231">
        <v>4.0420665000000001E-3</v>
      </c>
    </row>
    <row r="4114" spans="1:8">
      <c r="A4114" s="227" t="s">
        <v>142</v>
      </c>
      <c r="B4114" s="227" t="s">
        <v>109</v>
      </c>
      <c r="C4114" s="227" t="s">
        <v>66</v>
      </c>
      <c r="D4114" s="229">
        <v>244</v>
      </c>
      <c r="E4114" s="231">
        <v>6.96716543E-3</v>
      </c>
      <c r="F4114" s="231">
        <v>8.6691686000000005E-4</v>
      </c>
      <c r="G4114" s="231">
        <v>1.2065495500000001E-3</v>
      </c>
      <c r="H4114" s="231">
        <v>4.8936985499999997E-3</v>
      </c>
    </row>
    <row r="4115" spans="1:8">
      <c r="A4115" s="227" t="s">
        <v>142</v>
      </c>
      <c r="B4115" s="227" t="s">
        <v>110</v>
      </c>
      <c r="C4115" s="227" t="s">
        <v>66</v>
      </c>
      <c r="D4115" s="229">
        <v>46</v>
      </c>
      <c r="E4115" s="231">
        <v>6.33605049E-3</v>
      </c>
      <c r="F4115" s="231">
        <v>1.04166642E-3</v>
      </c>
      <c r="G4115" s="231">
        <v>1.0499695599999999E-3</v>
      </c>
      <c r="H4115" s="231">
        <v>4.2444139900000002E-3</v>
      </c>
    </row>
    <row r="4116" spans="1:8">
      <c r="A4116" s="227" t="s">
        <v>142</v>
      </c>
      <c r="B4116" s="227" t="s">
        <v>108</v>
      </c>
      <c r="C4116" s="227" t="s">
        <v>67</v>
      </c>
      <c r="D4116" s="229">
        <v>43</v>
      </c>
      <c r="E4116" s="231">
        <v>5.3577193999999996E-3</v>
      </c>
      <c r="F4116" s="231">
        <v>6.2957556999999995E-4</v>
      </c>
      <c r="G4116" s="231">
        <v>1.01878743E-3</v>
      </c>
      <c r="H4116" s="231">
        <v>3.70935589E-3</v>
      </c>
    </row>
    <row r="4117" spans="1:8">
      <c r="A4117" s="227" t="s">
        <v>142</v>
      </c>
      <c r="B4117" s="227" t="s">
        <v>109</v>
      </c>
      <c r="C4117" s="227" t="s">
        <v>67</v>
      </c>
      <c r="D4117" s="229">
        <v>187</v>
      </c>
      <c r="E4117" s="231">
        <v>6.7127770300000004E-3</v>
      </c>
      <c r="F4117" s="231">
        <v>6.2215266000000002E-4</v>
      </c>
      <c r="G4117" s="231">
        <v>1.43518495E-3</v>
      </c>
      <c r="H4117" s="231">
        <v>4.6554389500000001E-3</v>
      </c>
    </row>
    <row r="4118" spans="1:8">
      <c r="A4118" s="227" t="s">
        <v>142</v>
      </c>
      <c r="B4118" s="227" t="s">
        <v>110</v>
      </c>
      <c r="C4118" s="227" t="s">
        <v>67</v>
      </c>
      <c r="D4118" s="229">
        <v>33</v>
      </c>
      <c r="E4118" s="231">
        <v>7.8665120899999996E-3</v>
      </c>
      <c r="F4118" s="231">
        <v>1.61405698E-3</v>
      </c>
      <c r="G4118" s="231">
        <v>1.7343571900000001E-3</v>
      </c>
      <c r="H4118" s="231">
        <v>4.5180973599999999E-3</v>
      </c>
    </row>
    <row r="4119" spans="1:8">
      <c r="A4119" s="227" t="s">
        <v>142</v>
      </c>
      <c r="B4119" s="227" t="s">
        <v>108</v>
      </c>
      <c r="C4119" s="227" t="s">
        <v>68</v>
      </c>
      <c r="D4119" s="229">
        <v>87</v>
      </c>
      <c r="E4119" s="231">
        <v>5.6969718700000003E-3</v>
      </c>
      <c r="F4119" s="231">
        <v>7.5258062999999996E-4</v>
      </c>
      <c r="G4119" s="231">
        <v>1.20357043E-3</v>
      </c>
      <c r="H4119" s="231">
        <v>3.7408203300000002E-3</v>
      </c>
    </row>
    <row r="4120" spans="1:8">
      <c r="A4120" s="227" t="s">
        <v>142</v>
      </c>
      <c r="B4120" s="227" t="s">
        <v>109</v>
      </c>
      <c r="C4120" s="227" t="s">
        <v>68</v>
      </c>
      <c r="D4120" s="229">
        <v>308</v>
      </c>
      <c r="E4120" s="231">
        <v>5.9341928699999996E-3</v>
      </c>
      <c r="F4120" s="231">
        <v>7.3371338999999995E-4</v>
      </c>
      <c r="G4120" s="231">
        <v>1.1939707200000001E-3</v>
      </c>
      <c r="H4120" s="231">
        <v>4.0065083100000003E-3</v>
      </c>
    </row>
    <row r="4121" spans="1:8">
      <c r="A4121" s="227" t="s">
        <v>142</v>
      </c>
      <c r="B4121" s="227" t="s">
        <v>110</v>
      </c>
      <c r="C4121" s="227" t="s">
        <v>68</v>
      </c>
      <c r="D4121" s="229">
        <v>23</v>
      </c>
      <c r="E4121" s="231">
        <v>6.1619361000000003E-3</v>
      </c>
      <c r="F4121" s="231">
        <v>9.1334515999999999E-4</v>
      </c>
      <c r="G4121" s="231">
        <v>1.21527756E-3</v>
      </c>
      <c r="H4121" s="231">
        <v>4.0333130999999998E-3</v>
      </c>
    </row>
    <row r="4122" spans="1:8">
      <c r="A4122" s="227" t="s">
        <v>142</v>
      </c>
      <c r="B4122" s="227" t="s">
        <v>108</v>
      </c>
      <c r="C4122" s="227" t="s">
        <v>69</v>
      </c>
      <c r="D4122" s="229">
        <v>41</v>
      </c>
      <c r="E4122" s="231">
        <v>3.4533082599999998E-3</v>
      </c>
      <c r="F4122" s="231">
        <v>7.3396544000000003E-4</v>
      </c>
      <c r="G4122" s="231">
        <v>3.5936063000000001E-4</v>
      </c>
      <c r="H4122" s="231">
        <v>2.3599817199999999E-3</v>
      </c>
    </row>
    <row r="4123" spans="1:8">
      <c r="A4123" s="227" t="s">
        <v>142</v>
      </c>
      <c r="B4123" s="227" t="s">
        <v>109</v>
      </c>
      <c r="C4123" s="227" t="s">
        <v>69</v>
      </c>
      <c r="D4123" s="229">
        <v>169</v>
      </c>
      <c r="E4123" s="231">
        <v>3.8924499199999999E-3</v>
      </c>
      <c r="F4123" s="231">
        <v>5.6781422999999998E-4</v>
      </c>
      <c r="G4123" s="231">
        <v>4.9398670999999995E-4</v>
      </c>
      <c r="H4123" s="231">
        <v>2.8306484900000001E-3</v>
      </c>
    </row>
    <row r="4124" spans="1:8">
      <c r="A4124" s="227" t="s">
        <v>142</v>
      </c>
      <c r="B4124" s="227" t="s">
        <v>110</v>
      </c>
      <c r="C4124" s="227" t="s">
        <v>69</v>
      </c>
      <c r="D4124" s="229">
        <v>6</v>
      </c>
      <c r="E4124" s="231">
        <v>3.8464503399999999E-3</v>
      </c>
      <c r="F4124" s="231">
        <v>4.9189790999999998E-4</v>
      </c>
      <c r="G4124" s="231">
        <v>4.2052441000000002E-4</v>
      </c>
      <c r="H4124" s="231">
        <v>2.9340275400000001E-3</v>
      </c>
    </row>
    <row r="4125" spans="1:8">
      <c r="A4125" s="227" t="s">
        <v>142</v>
      </c>
      <c r="B4125" s="227" t="s">
        <v>108</v>
      </c>
      <c r="C4125" s="227" t="s">
        <v>70</v>
      </c>
      <c r="D4125" s="229">
        <v>50</v>
      </c>
      <c r="E4125" s="231">
        <v>6.6819441699999997E-3</v>
      </c>
      <c r="F4125" s="231">
        <v>1.2733794099999999E-3</v>
      </c>
      <c r="G4125" s="231">
        <v>1.55138867E-3</v>
      </c>
      <c r="H4125" s="231">
        <v>3.8571756300000001E-3</v>
      </c>
    </row>
    <row r="4126" spans="1:8">
      <c r="A4126" s="227" t="s">
        <v>142</v>
      </c>
      <c r="B4126" s="227" t="s">
        <v>109</v>
      </c>
      <c r="C4126" s="227" t="s">
        <v>70</v>
      </c>
      <c r="D4126" s="229">
        <v>193</v>
      </c>
      <c r="E4126" s="231">
        <v>7.4378715699999999E-3</v>
      </c>
      <c r="F4126" s="231">
        <v>1.08706319E-3</v>
      </c>
      <c r="G4126" s="231">
        <v>1.71248296E-3</v>
      </c>
      <c r="H4126" s="231">
        <v>4.6383249199999999E-3</v>
      </c>
    </row>
    <row r="4127" spans="1:8">
      <c r="A4127" s="227" t="s">
        <v>142</v>
      </c>
      <c r="B4127" s="227" t="s">
        <v>110</v>
      </c>
      <c r="C4127" s="227" t="s">
        <v>70</v>
      </c>
      <c r="D4127" s="229">
        <v>35</v>
      </c>
      <c r="E4127" s="231">
        <v>7.4199732599999997E-3</v>
      </c>
      <c r="F4127" s="231">
        <v>1.2242061000000001E-3</v>
      </c>
      <c r="G4127" s="231">
        <v>1.2255288600000001E-3</v>
      </c>
      <c r="H4127" s="231">
        <v>4.9702378699999997E-3</v>
      </c>
    </row>
    <row r="4128" spans="1:8">
      <c r="A4128" s="227" t="s">
        <v>142</v>
      </c>
      <c r="B4128" s="227" t="s">
        <v>108</v>
      </c>
      <c r="C4128" s="227" t="s">
        <v>71</v>
      </c>
      <c r="D4128" s="229">
        <v>40</v>
      </c>
      <c r="E4128" s="231">
        <v>5.5164928499999996E-3</v>
      </c>
      <c r="F4128" s="231">
        <v>1.0254627E-3</v>
      </c>
      <c r="G4128" s="231">
        <v>1.45949048E-3</v>
      </c>
      <c r="H4128" s="231">
        <v>3.03153916E-3</v>
      </c>
    </row>
    <row r="4129" spans="1:8">
      <c r="A4129" s="227" t="s">
        <v>142</v>
      </c>
      <c r="B4129" s="227" t="s">
        <v>109</v>
      </c>
      <c r="C4129" s="227" t="s">
        <v>71</v>
      </c>
      <c r="D4129" s="229">
        <v>236</v>
      </c>
      <c r="E4129" s="231">
        <v>6.9524871900000004E-3</v>
      </c>
      <c r="F4129" s="231">
        <v>9.6844569000000002E-4</v>
      </c>
      <c r="G4129" s="231">
        <v>1.72944104E-3</v>
      </c>
      <c r="H4129" s="231">
        <v>4.25459996E-3</v>
      </c>
    </row>
    <row r="4130" spans="1:8">
      <c r="A4130" s="227" t="s">
        <v>142</v>
      </c>
      <c r="B4130" s="227" t="s">
        <v>110</v>
      </c>
      <c r="C4130" s="227" t="s">
        <v>71</v>
      </c>
      <c r="D4130" s="229">
        <v>18</v>
      </c>
      <c r="E4130" s="231">
        <v>7.9475306600000004E-3</v>
      </c>
      <c r="F4130" s="231">
        <v>1.63323024E-3</v>
      </c>
      <c r="G4130" s="231">
        <v>2.8292179299999999E-3</v>
      </c>
      <c r="H4130" s="231">
        <v>3.4850821299999999E-3</v>
      </c>
    </row>
    <row r="4131" spans="1:8">
      <c r="A4131" s="227" t="s">
        <v>142</v>
      </c>
      <c r="B4131" s="227" t="s">
        <v>108</v>
      </c>
      <c r="C4131" s="227" t="s">
        <v>72</v>
      </c>
      <c r="D4131" s="229">
        <v>86</v>
      </c>
      <c r="E4131" s="231">
        <v>4.9962314600000002E-3</v>
      </c>
      <c r="F4131" s="231">
        <v>3.5435486000000001E-4</v>
      </c>
      <c r="G4131" s="231">
        <v>1.01326955E-3</v>
      </c>
      <c r="H4131" s="231">
        <v>3.6286065699999998E-3</v>
      </c>
    </row>
    <row r="4132" spans="1:8">
      <c r="A4132" s="227" t="s">
        <v>142</v>
      </c>
      <c r="B4132" s="227" t="s">
        <v>109</v>
      </c>
      <c r="C4132" s="227" t="s">
        <v>72</v>
      </c>
      <c r="D4132" s="229">
        <v>352</v>
      </c>
      <c r="E4132" s="231">
        <v>5.9211579500000004E-3</v>
      </c>
      <c r="F4132" s="231">
        <v>4.1124108000000002E-4</v>
      </c>
      <c r="G4132" s="231">
        <v>1.43350801E-3</v>
      </c>
      <c r="H4132" s="231">
        <v>4.0764083800000003E-3</v>
      </c>
    </row>
    <row r="4133" spans="1:8">
      <c r="A4133" s="227" t="s">
        <v>142</v>
      </c>
      <c r="B4133" s="227" t="s">
        <v>110</v>
      </c>
      <c r="C4133" s="227" t="s">
        <v>72</v>
      </c>
      <c r="D4133" s="229">
        <v>33</v>
      </c>
      <c r="E4133" s="231">
        <v>6.2664840999999997E-3</v>
      </c>
      <c r="F4133" s="231">
        <v>3.9386892999999999E-4</v>
      </c>
      <c r="G4133" s="231">
        <v>1.7073510200000001E-3</v>
      </c>
      <c r="H4133" s="231">
        <v>4.1652634599999997E-3</v>
      </c>
    </row>
    <row r="4134" spans="1:8">
      <c r="A4134" s="227" t="s">
        <v>142</v>
      </c>
      <c r="B4134" s="227" t="s">
        <v>108</v>
      </c>
      <c r="C4134" s="227" t="s">
        <v>73</v>
      </c>
      <c r="D4134" s="229">
        <v>281</v>
      </c>
      <c r="E4134" s="231">
        <v>5.3624618599999998E-3</v>
      </c>
      <c r="F4134" s="231">
        <v>1.10089603E-3</v>
      </c>
      <c r="G4134" s="231">
        <v>1.2988085800000001E-3</v>
      </c>
      <c r="H4134" s="231">
        <v>2.9627567799999999E-3</v>
      </c>
    </row>
    <row r="4135" spans="1:8">
      <c r="A4135" s="227" t="s">
        <v>142</v>
      </c>
      <c r="B4135" s="227" t="s">
        <v>109</v>
      </c>
      <c r="C4135" s="227" t="s">
        <v>73</v>
      </c>
      <c r="D4135" s="229">
        <v>527</v>
      </c>
      <c r="E4135" s="231">
        <v>6.6914617199999998E-3</v>
      </c>
      <c r="F4135" s="231">
        <v>1.05111017E-3</v>
      </c>
      <c r="G4135" s="231">
        <v>1.6925378899999999E-3</v>
      </c>
      <c r="H4135" s="231">
        <v>3.9478132199999997E-3</v>
      </c>
    </row>
    <row r="4136" spans="1:8">
      <c r="A4136" s="227" t="s">
        <v>142</v>
      </c>
      <c r="B4136" s="227" t="s">
        <v>110</v>
      </c>
      <c r="C4136" s="227" t="s">
        <v>73</v>
      </c>
      <c r="D4136" s="229">
        <v>114</v>
      </c>
      <c r="E4136" s="231">
        <v>6.0742565599999996E-3</v>
      </c>
      <c r="F4136" s="231">
        <v>1.0749672899999999E-3</v>
      </c>
      <c r="G4136" s="231">
        <v>1.71316577E-3</v>
      </c>
      <c r="H4136" s="231">
        <v>3.28612305E-3</v>
      </c>
    </row>
    <row r="4137" spans="1:8">
      <c r="A4137" s="227" t="s">
        <v>142</v>
      </c>
      <c r="B4137" s="227" t="s">
        <v>108</v>
      </c>
      <c r="C4137" s="227" t="s">
        <v>74</v>
      </c>
      <c r="D4137" s="229">
        <v>218</v>
      </c>
      <c r="E4137" s="231">
        <v>4.9852401500000004E-3</v>
      </c>
      <c r="F4137" s="231">
        <v>6.9343545999999995E-4</v>
      </c>
      <c r="G4137" s="231">
        <v>1.2793065800000001E-3</v>
      </c>
      <c r="H4137" s="231">
        <v>3.0124976599999998E-3</v>
      </c>
    </row>
    <row r="4138" spans="1:8">
      <c r="A4138" s="227" t="s">
        <v>142</v>
      </c>
      <c r="B4138" s="227" t="s">
        <v>109</v>
      </c>
      <c r="C4138" s="227" t="s">
        <v>74</v>
      </c>
      <c r="D4138" s="229">
        <v>420</v>
      </c>
      <c r="E4138" s="231">
        <v>6.8309080599999999E-3</v>
      </c>
      <c r="F4138" s="231">
        <v>6.2681854000000003E-4</v>
      </c>
      <c r="G4138" s="231">
        <v>2.1156578200000001E-3</v>
      </c>
      <c r="H4138" s="231">
        <v>4.0884312000000001E-3</v>
      </c>
    </row>
    <row r="4139" spans="1:8">
      <c r="A4139" s="227" t="s">
        <v>142</v>
      </c>
      <c r="B4139" s="227" t="s">
        <v>110</v>
      </c>
      <c r="C4139" s="227" t="s">
        <v>74</v>
      </c>
      <c r="D4139" s="229">
        <v>95</v>
      </c>
      <c r="E4139" s="231">
        <v>6.04410308E-3</v>
      </c>
      <c r="F4139" s="231">
        <v>7.1527753E-4</v>
      </c>
      <c r="G4139" s="231">
        <v>1.4183720900000001E-3</v>
      </c>
      <c r="H4139" s="231">
        <v>3.9104529699999996E-3</v>
      </c>
    </row>
    <row r="4140" spans="1:8">
      <c r="A4140" s="227" t="s">
        <v>142</v>
      </c>
      <c r="B4140" s="227" t="s">
        <v>108</v>
      </c>
      <c r="C4140" s="227" t="s">
        <v>75</v>
      </c>
      <c r="D4140" s="229">
        <v>38</v>
      </c>
      <c r="E4140" s="231">
        <v>4.7944076800000004E-3</v>
      </c>
      <c r="F4140" s="231">
        <v>5.0651777000000002E-4</v>
      </c>
      <c r="G4140" s="231">
        <v>1.10136428E-3</v>
      </c>
      <c r="H4140" s="231">
        <v>3.1865250800000001E-3</v>
      </c>
    </row>
    <row r="4141" spans="1:8">
      <c r="A4141" s="227" t="s">
        <v>142</v>
      </c>
      <c r="B4141" s="227" t="s">
        <v>109</v>
      </c>
      <c r="C4141" s="227" t="s">
        <v>75</v>
      </c>
      <c r="D4141" s="229">
        <v>251</v>
      </c>
      <c r="E4141" s="231">
        <v>5.4967165699999999E-3</v>
      </c>
      <c r="F4141" s="231">
        <v>5.0782954999999998E-4</v>
      </c>
      <c r="G4141" s="231">
        <v>1.12222383E-3</v>
      </c>
      <c r="H4141" s="231">
        <v>3.8666627499999999E-3</v>
      </c>
    </row>
    <row r="4142" spans="1:8">
      <c r="A4142" s="227" t="s">
        <v>142</v>
      </c>
      <c r="B4142" s="227" t="s">
        <v>110</v>
      </c>
      <c r="C4142" s="227" t="s">
        <v>75</v>
      </c>
      <c r="D4142" s="229">
        <v>24</v>
      </c>
      <c r="E4142" s="231">
        <v>5.5695406199999997E-3</v>
      </c>
      <c r="F4142" s="231">
        <v>7.3205996999999999E-4</v>
      </c>
      <c r="G4142" s="231">
        <v>1.1096640799999999E-3</v>
      </c>
      <c r="H4142" s="231">
        <v>3.7278161699999999E-3</v>
      </c>
    </row>
    <row r="4143" spans="1:8">
      <c r="A4143" s="227" t="s">
        <v>142</v>
      </c>
      <c r="B4143" s="227" t="s">
        <v>108</v>
      </c>
      <c r="C4143" s="227" t="s">
        <v>76</v>
      </c>
      <c r="D4143" s="229">
        <v>241</v>
      </c>
      <c r="E4143" s="231">
        <v>4.2664147400000001E-3</v>
      </c>
      <c r="F4143" s="231">
        <v>4.0144243999999999E-4</v>
      </c>
      <c r="G4143" s="231">
        <v>9.9983648000000007E-4</v>
      </c>
      <c r="H4143" s="231">
        <v>2.8651353699999998E-3</v>
      </c>
    </row>
    <row r="4144" spans="1:8">
      <c r="A4144" s="227" t="s">
        <v>142</v>
      </c>
      <c r="B4144" s="227" t="s">
        <v>109</v>
      </c>
      <c r="C4144" s="227" t="s">
        <v>76</v>
      </c>
      <c r="D4144" s="229">
        <v>222</v>
      </c>
      <c r="E4144" s="231">
        <v>5.5200510600000004E-3</v>
      </c>
      <c r="F4144" s="231">
        <v>3.4623142999999998E-4</v>
      </c>
      <c r="G4144" s="231">
        <v>1.58001726E-3</v>
      </c>
      <c r="H4144" s="231">
        <v>3.5938018900000001E-3</v>
      </c>
    </row>
    <row r="4145" spans="1:8">
      <c r="A4145" s="227" t="s">
        <v>142</v>
      </c>
      <c r="B4145" s="227" t="s">
        <v>110</v>
      </c>
      <c r="C4145" s="227" t="s">
        <v>76</v>
      </c>
      <c r="D4145" s="229">
        <v>61</v>
      </c>
      <c r="E4145" s="231">
        <v>4.9265708100000001E-3</v>
      </c>
      <c r="F4145" s="231">
        <v>3.8479022000000002E-4</v>
      </c>
      <c r="G4145" s="231">
        <v>1.34733583E-3</v>
      </c>
      <c r="H4145" s="231">
        <v>3.1944442199999998E-3</v>
      </c>
    </row>
    <row r="4146" spans="1:8">
      <c r="A4146" s="227" t="s">
        <v>142</v>
      </c>
      <c r="B4146" s="227" t="s">
        <v>108</v>
      </c>
      <c r="C4146" s="227" t="s">
        <v>77</v>
      </c>
      <c r="D4146" s="229">
        <v>266</v>
      </c>
      <c r="E4146" s="231">
        <v>5.4341145599999998E-3</v>
      </c>
      <c r="F4146" s="231">
        <v>6.5850366000000003E-4</v>
      </c>
      <c r="G4146" s="231">
        <v>1.5258195299999999E-3</v>
      </c>
      <c r="H4146" s="231">
        <v>3.2497909100000001E-3</v>
      </c>
    </row>
    <row r="4147" spans="1:8">
      <c r="A4147" s="227" t="s">
        <v>142</v>
      </c>
      <c r="B4147" s="227" t="s">
        <v>109</v>
      </c>
      <c r="C4147" s="227" t="s">
        <v>77</v>
      </c>
      <c r="D4147" s="229">
        <v>527</v>
      </c>
      <c r="E4147" s="231">
        <v>6.1269456000000002E-3</v>
      </c>
      <c r="F4147" s="231">
        <v>6.4959741000000001E-4</v>
      </c>
      <c r="G4147" s="231">
        <v>1.6892655399999999E-3</v>
      </c>
      <c r="H4147" s="231">
        <v>3.78808219E-3</v>
      </c>
    </row>
    <row r="4148" spans="1:8">
      <c r="A4148" s="227" t="s">
        <v>142</v>
      </c>
      <c r="B4148" s="227" t="s">
        <v>110</v>
      </c>
      <c r="C4148" s="227" t="s">
        <v>77</v>
      </c>
      <c r="D4148" s="229">
        <v>93</v>
      </c>
      <c r="E4148" s="231">
        <v>5.7261795999999998E-3</v>
      </c>
      <c r="F4148" s="231">
        <v>7.4223395999999998E-4</v>
      </c>
      <c r="G4148" s="231">
        <v>1.76174806E-3</v>
      </c>
      <c r="H4148" s="231">
        <v>3.2221970700000001E-3</v>
      </c>
    </row>
    <row r="4149" spans="1:8">
      <c r="A4149" s="227" t="s">
        <v>142</v>
      </c>
      <c r="B4149" s="227" t="s">
        <v>108</v>
      </c>
      <c r="C4149" s="227" t="s">
        <v>78</v>
      </c>
      <c r="D4149" s="229">
        <v>56</v>
      </c>
      <c r="E4149" s="231">
        <v>5.6074319799999999E-3</v>
      </c>
      <c r="F4149" s="231">
        <v>1.0236853099999999E-3</v>
      </c>
      <c r="G4149" s="231">
        <v>1.41348356E-3</v>
      </c>
      <c r="H4149" s="231">
        <v>3.1702626400000001E-3</v>
      </c>
    </row>
    <row r="4150" spans="1:8">
      <c r="A4150" s="227" t="s">
        <v>142</v>
      </c>
      <c r="B4150" s="227" t="s">
        <v>109</v>
      </c>
      <c r="C4150" s="227" t="s">
        <v>78</v>
      </c>
      <c r="D4150" s="229">
        <v>181</v>
      </c>
      <c r="E4150" s="231">
        <v>6.8948227599999997E-3</v>
      </c>
      <c r="F4150" s="231">
        <v>9.9549801999999996E-4</v>
      </c>
      <c r="G4150" s="231">
        <v>1.6675616700000001E-3</v>
      </c>
      <c r="H4150" s="231">
        <v>4.2317625600000004E-3</v>
      </c>
    </row>
    <row r="4151" spans="1:8">
      <c r="A4151" s="227" t="s">
        <v>142</v>
      </c>
      <c r="B4151" s="227" t="s">
        <v>110</v>
      </c>
      <c r="C4151" s="227" t="s">
        <v>78</v>
      </c>
      <c r="D4151" s="229">
        <v>12</v>
      </c>
      <c r="E4151" s="231">
        <v>5.32407395E-3</v>
      </c>
      <c r="F4151" s="231">
        <v>1.1583715799999999E-3</v>
      </c>
      <c r="G4151" s="231">
        <v>1.27411249E-3</v>
      </c>
      <c r="H4151" s="231">
        <v>2.8915892800000001E-3</v>
      </c>
    </row>
    <row r="4152" spans="1:8">
      <c r="A4152" s="227" t="s">
        <v>142</v>
      </c>
      <c r="B4152" s="227" t="s">
        <v>108</v>
      </c>
      <c r="C4152" s="227" t="s">
        <v>79</v>
      </c>
      <c r="D4152" s="229">
        <v>3252</v>
      </c>
      <c r="E4152" s="231">
        <v>4.55764021E-3</v>
      </c>
      <c r="F4152" s="231">
        <v>1.01685264E-3</v>
      </c>
      <c r="G4152" s="231">
        <v>6.9656185000000002E-4</v>
      </c>
      <c r="H4152" s="231">
        <v>2.84422525E-3</v>
      </c>
    </row>
    <row r="4153" spans="1:8">
      <c r="A4153" s="227" t="s">
        <v>142</v>
      </c>
      <c r="B4153" s="227" t="s">
        <v>109</v>
      </c>
      <c r="C4153" s="227" t="s">
        <v>79</v>
      </c>
      <c r="D4153" s="229">
        <v>1931</v>
      </c>
      <c r="E4153" s="231">
        <v>4.7104381200000003E-3</v>
      </c>
      <c r="F4153" s="231">
        <v>8.1493804999999999E-4</v>
      </c>
      <c r="G4153" s="231">
        <v>6.8953525999999995E-4</v>
      </c>
      <c r="H4153" s="231">
        <v>3.2059643399999999E-3</v>
      </c>
    </row>
    <row r="4154" spans="1:8">
      <c r="A4154" s="227" t="s">
        <v>142</v>
      </c>
      <c r="B4154" s="227" t="s">
        <v>110</v>
      </c>
      <c r="C4154" s="227" t="s">
        <v>79</v>
      </c>
      <c r="D4154" s="229">
        <v>551</v>
      </c>
      <c r="E4154" s="231">
        <v>4.4234806399999996E-3</v>
      </c>
      <c r="F4154" s="231">
        <v>9.3365573000000004E-4</v>
      </c>
      <c r="G4154" s="231">
        <v>7.0593425000000005E-4</v>
      </c>
      <c r="H4154" s="231">
        <v>2.78389016E-3</v>
      </c>
    </row>
    <row r="4155" spans="1:8">
      <c r="A4155" s="227" t="s">
        <v>142</v>
      </c>
      <c r="B4155" s="227" t="s">
        <v>108</v>
      </c>
      <c r="C4155" s="227" t="s">
        <v>80</v>
      </c>
      <c r="D4155" s="229">
        <v>606</v>
      </c>
      <c r="E4155" s="231">
        <v>4.7182684600000002E-3</v>
      </c>
      <c r="F4155" s="231">
        <v>1.1060878E-3</v>
      </c>
      <c r="G4155" s="231">
        <v>7.3959454999999996E-4</v>
      </c>
      <c r="H4155" s="231">
        <v>2.8725856200000001E-3</v>
      </c>
    </row>
    <row r="4156" spans="1:8">
      <c r="A4156" s="227" t="s">
        <v>142</v>
      </c>
      <c r="B4156" s="227" t="s">
        <v>109</v>
      </c>
      <c r="C4156" s="227" t="s">
        <v>80</v>
      </c>
      <c r="D4156" s="229">
        <v>1346</v>
      </c>
      <c r="E4156" s="231">
        <v>4.7905657599999997E-3</v>
      </c>
      <c r="F4156" s="231">
        <v>9.0576993999999999E-4</v>
      </c>
      <c r="G4156" s="231">
        <v>7.5316586000000001E-4</v>
      </c>
      <c r="H4156" s="231">
        <v>3.1316294800000002E-3</v>
      </c>
    </row>
    <row r="4157" spans="1:8">
      <c r="A4157" s="227" t="s">
        <v>142</v>
      </c>
      <c r="B4157" s="227" t="s">
        <v>110</v>
      </c>
      <c r="C4157" s="227" t="s">
        <v>80</v>
      </c>
      <c r="D4157" s="229">
        <v>216</v>
      </c>
      <c r="E4157" s="231">
        <v>4.8167436000000003E-3</v>
      </c>
      <c r="F4157" s="231">
        <v>1.12740032E-3</v>
      </c>
      <c r="G4157" s="231">
        <v>8.4479998999999997E-4</v>
      </c>
      <c r="H4157" s="231">
        <v>2.8445428100000001E-3</v>
      </c>
    </row>
    <row r="4158" spans="1:8">
      <c r="A4158" s="227" t="s">
        <v>142</v>
      </c>
      <c r="B4158" s="227" t="s">
        <v>108</v>
      </c>
      <c r="C4158" s="227" t="s">
        <v>119</v>
      </c>
      <c r="D4158" s="229">
        <v>316</v>
      </c>
      <c r="E4158" s="231">
        <v>5.1530998499999996E-3</v>
      </c>
      <c r="F4158" s="231">
        <v>9.0702624999999999E-4</v>
      </c>
      <c r="G4158" s="231">
        <v>1.10554362E-3</v>
      </c>
      <c r="H4158" s="231">
        <v>3.14052953E-3</v>
      </c>
    </row>
    <row r="4159" spans="1:8">
      <c r="A4159" s="227" t="s">
        <v>142</v>
      </c>
      <c r="B4159" s="227" t="s">
        <v>109</v>
      </c>
      <c r="C4159" s="227" t="s">
        <v>119</v>
      </c>
      <c r="D4159" s="229">
        <v>504</v>
      </c>
      <c r="E4159" s="231">
        <v>5.8738423500000001E-3</v>
      </c>
      <c r="F4159" s="231">
        <v>6.9024170999999995E-4</v>
      </c>
      <c r="G4159" s="231">
        <v>1.22322323E-3</v>
      </c>
      <c r="H4159" s="231">
        <v>3.9603769400000004E-3</v>
      </c>
    </row>
    <row r="4160" spans="1:8">
      <c r="A4160" s="227" t="s">
        <v>142</v>
      </c>
      <c r="B4160" s="227" t="s">
        <v>110</v>
      </c>
      <c r="C4160" s="227" t="s">
        <v>119</v>
      </c>
      <c r="D4160" s="229">
        <v>95</v>
      </c>
      <c r="E4160" s="231">
        <v>5.10806505E-3</v>
      </c>
      <c r="F4160" s="231">
        <v>7.8484381000000004E-4</v>
      </c>
      <c r="G4160" s="231">
        <v>1.2903262600000001E-3</v>
      </c>
      <c r="H4160" s="231">
        <v>3.0328944599999999E-3</v>
      </c>
    </row>
    <row r="4161" spans="1:8">
      <c r="A4161" s="227" t="s">
        <v>142</v>
      </c>
      <c r="B4161" s="227" t="s">
        <v>108</v>
      </c>
      <c r="C4161" s="227" t="s">
        <v>82</v>
      </c>
      <c r="D4161" s="229">
        <v>82</v>
      </c>
      <c r="E4161" s="231">
        <v>6.2823224799999997E-3</v>
      </c>
      <c r="F4161" s="231">
        <v>1.4471824700000001E-3</v>
      </c>
      <c r="G4161" s="231">
        <v>1.39693406E-3</v>
      </c>
      <c r="H4161" s="231">
        <v>3.4382055099999999E-3</v>
      </c>
    </row>
    <row r="4162" spans="1:8">
      <c r="A4162" s="227" t="s">
        <v>142</v>
      </c>
      <c r="B4162" s="227" t="s">
        <v>109</v>
      </c>
      <c r="C4162" s="227" t="s">
        <v>82</v>
      </c>
      <c r="D4162" s="229">
        <v>261</v>
      </c>
      <c r="E4162" s="231">
        <v>7.1792959200000003E-3</v>
      </c>
      <c r="F4162" s="231">
        <v>1.2998436800000001E-3</v>
      </c>
      <c r="G4162" s="231">
        <v>1.4166043400000001E-3</v>
      </c>
      <c r="H4162" s="231">
        <v>4.4628030900000001E-3</v>
      </c>
    </row>
    <row r="4163" spans="1:8">
      <c r="A4163" s="227" t="s">
        <v>142</v>
      </c>
      <c r="B4163" s="227" t="s">
        <v>110</v>
      </c>
      <c r="C4163" s="227" t="s">
        <v>82</v>
      </c>
      <c r="D4163" s="229">
        <v>53</v>
      </c>
      <c r="E4163" s="231">
        <v>6.9693393500000001E-3</v>
      </c>
      <c r="F4163" s="231">
        <v>1.2879976999999999E-3</v>
      </c>
      <c r="G4163" s="231">
        <v>1.6315074500000001E-3</v>
      </c>
      <c r="H4163" s="231">
        <v>4.0498338100000003E-3</v>
      </c>
    </row>
    <row r="4164" spans="1:8">
      <c r="A4164" s="227" t="s">
        <v>142</v>
      </c>
      <c r="B4164" s="227" t="s">
        <v>108</v>
      </c>
      <c r="C4164" s="227" t="s">
        <v>83</v>
      </c>
      <c r="D4164" s="229">
        <v>125</v>
      </c>
      <c r="E4164" s="231">
        <v>4.8339812500000001E-3</v>
      </c>
      <c r="F4164" s="231">
        <v>8.8685160000000001E-4</v>
      </c>
      <c r="G4164" s="231">
        <v>9.7018492999999999E-4</v>
      </c>
      <c r="H4164" s="231">
        <v>2.97694422E-3</v>
      </c>
    </row>
    <row r="4165" spans="1:8">
      <c r="A4165" s="227" t="s">
        <v>142</v>
      </c>
      <c r="B4165" s="227" t="s">
        <v>109</v>
      </c>
      <c r="C4165" s="227" t="s">
        <v>83</v>
      </c>
      <c r="D4165" s="229">
        <v>324</v>
      </c>
      <c r="E4165" s="231">
        <v>5.3555096099999998E-3</v>
      </c>
      <c r="F4165" s="231">
        <v>7.0984059000000002E-4</v>
      </c>
      <c r="G4165" s="231">
        <v>1.0065870099999999E-3</v>
      </c>
      <c r="H4165" s="231">
        <v>3.6390815500000001E-3</v>
      </c>
    </row>
    <row r="4166" spans="1:8">
      <c r="A4166" s="227" t="s">
        <v>142</v>
      </c>
      <c r="B4166" s="227" t="s">
        <v>110</v>
      </c>
      <c r="C4166" s="227" t="s">
        <v>83</v>
      </c>
      <c r="D4166" s="229">
        <v>90</v>
      </c>
      <c r="E4166" s="231">
        <v>4.9492024399999997E-3</v>
      </c>
      <c r="F4166" s="231">
        <v>7.2698019000000001E-4</v>
      </c>
      <c r="G4166" s="231">
        <v>1.14197505E-3</v>
      </c>
      <c r="H4166" s="231">
        <v>3.08024667E-3</v>
      </c>
    </row>
    <row r="4167" spans="1:8">
      <c r="A4167" s="227" t="s">
        <v>142</v>
      </c>
      <c r="B4167" s="227" t="s">
        <v>108</v>
      </c>
      <c r="C4167" s="227" t="s">
        <v>84</v>
      </c>
      <c r="D4167" s="229">
        <v>118</v>
      </c>
      <c r="E4167" s="231">
        <v>4.1947188200000003E-3</v>
      </c>
      <c r="F4167" s="231">
        <v>7.9145061000000002E-4</v>
      </c>
      <c r="G4167" s="231">
        <v>8.1096963000000001E-4</v>
      </c>
      <c r="H4167" s="231">
        <v>2.5922980999999999E-3</v>
      </c>
    </row>
    <row r="4168" spans="1:8">
      <c r="A4168" s="227" t="s">
        <v>142</v>
      </c>
      <c r="B4168" s="227" t="s">
        <v>109</v>
      </c>
      <c r="C4168" s="227" t="s">
        <v>84</v>
      </c>
      <c r="D4168" s="229">
        <v>375</v>
      </c>
      <c r="E4168" s="231">
        <v>5.2309256699999999E-3</v>
      </c>
      <c r="F4168" s="231">
        <v>6.6324050000000001E-4</v>
      </c>
      <c r="G4168" s="231">
        <v>1.0892590199999999E-3</v>
      </c>
      <c r="H4168" s="231">
        <v>3.4784256900000001E-3</v>
      </c>
    </row>
    <row r="4169" spans="1:8">
      <c r="A4169" s="227" t="s">
        <v>142</v>
      </c>
      <c r="B4169" s="227" t="s">
        <v>110</v>
      </c>
      <c r="C4169" s="227" t="s">
        <v>84</v>
      </c>
      <c r="D4169" s="229">
        <v>38</v>
      </c>
      <c r="E4169" s="231">
        <v>5.14741691E-3</v>
      </c>
      <c r="F4169" s="231">
        <v>7.5931993000000002E-4</v>
      </c>
      <c r="G4169" s="231">
        <v>1.2198463199999999E-3</v>
      </c>
      <c r="H4169" s="231">
        <v>3.1682502499999999E-3</v>
      </c>
    </row>
    <row r="4170" spans="1:8">
      <c r="A4170" s="227" t="s">
        <v>142</v>
      </c>
      <c r="B4170" s="227" t="s">
        <v>108</v>
      </c>
      <c r="C4170" s="227" t="s">
        <v>87</v>
      </c>
      <c r="D4170" s="229">
        <v>195</v>
      </c>
      <c r="E4170" s="231">
        <v>4.1387699600000001E-3</v>
      </c>
      <c r="F4170" s="231">
        <v>3.3422338999999999E-4</v>
      </c>
      <c r="G4170" s="231">
        <v>7.9950116999999996E-4</v>
      </c>
      <c r="H4170" s="231">
        <v>3.0050448600000002E-3</v>
      </c>
    </row>
    <row r="4171" spans="1:8">
      <c r="A4171" s="227" t="s">
        <v>142</v>
      </c>
      <c r="B4171" s="227" t="s">
        <v>109</v>
      </c>
      <c r="C4171" s="227" t="s">
        <v>87</v>
      </c>
      <c r="D4171" s="229">
        <v>406</v>
      </c>
      <c r="E4171" s="231">
        <v>5.4906435700000002E-3</v>
      </c>
      <c r="F4171" s="231">
        <v>2.8422024999999999E-4</v>
      </c>
      <c r="G4171" s="231">
        <v>1.0881907599999999E-3</v>
      </c>
      <c r="H4171" s="231">
        <v>4.11823207E-3</v>
      </c>
    </row>
    <row r="4172" spans="1:8">
      <c r="A4172" s="227" t="s">
        <v>142</v>
      </c>
      <c r="B4172" s="227" t="s">
        <v>110</v>
      </c>
      <c r="C4172" s="227" t="s">
        <v>87</v>
      </c>
      <c r="D4172" s="229">
        <v>58</v>
      </c>
      <c r="E4172" s="231">
        <v>5.5022746799999996E-3</v>
      </c>
      <c r="F4172" s="231">
        <v>3.7156747999999998E-4</v>
      </c>
      <c r="G4172" s="231">
        <v>1.07239762E-3</v>
      </c>
      <c r="H4172" s="231">
        <v>4.0583091599999998E-3</v>
      </c>
    </row>
    <row r="4173" spans="1:8">
      <c r="A4173" s="227" t="s">
        <v>142</v>
      </c>
      <c r="B4173" s="227" t="s">
        <v>108</v>
      </c>
      <c r="C4173" s="227" t="s">
        <v>88</v>
      </c>
      <c r="D4173" s="229">
        <v>190</v>
      </c>
      <c r="E4173" s="231">
        <v>4.5855261E-3</v>
      </c>
      <c r="F4173" s="231">
        <v>9.8501437000000002E-4</v>
      </c>
      <c r="G4173" s="231">
        <v>9.1526534000000001E-4</v>
      </c>
      <c r="H4173" s="231">
        <v>2.6852458700000002E-3</v>
      </c>
    </row>
    <row r="4174" spans="1:8">
      <c r="A4174" s="227" t="s">
        <v>142</v>
      </c>
      <c r="B4174" s="227" t="s">
        <v>109</v>
      </c>
      <c r="C4174" s="227" t="s">
        <v>88</v>
      </c>
      <c r="D4174" s="229">
        <v>667</v>
      </c>
      <c r="E4174" s="231">
        <v>4.9052901599999999E-3</v>
      </c>
      <c r="F4174" s="231">
        <v>8.2472629000000005E-4</v>
      </c>
      <c r="G4174" s="231">
        <v>9.4303519000000005E-4</v>
      </c>
      <c r="H4174" s="231">
        <v>3.1375282200000001E-3</v>
      </c>
    </row>
    <row r="4175" spans="1:8">
      <c r="A4175" s="227" t="s">
        <v>142</v>
      </c>
      <c r="B4175" s="227" t="s">
        <v>110</v>
      </c>
      <c r="C4175" s="227" t="s">
        <v>88</v>
      </c>
      <c r="D4175" s="229">
        <v>129</v>
      </c>
      <c r="E4175" s="231">
        <v>4.80054886E-3</v>
      </c>
      <c r="F4175" s="231">
        <v>9.8316800999999994E-4</v>
      </c>
      <c r="G4175" s="231">
        <v>9.4997102999999996E-4</v>
      </c>
      <c r="H4175" s="231">
        <v>2.86740934E-3</v>
      </c>
    </row>
    <row r="4176" spans="1:8">
      <c r="A4176" s="227" t="s">
        <v>142</v>
      </c>
      <c r="B4176" s="227" t="s">
        <v>108</v>
      </c>
      <c r="C4176" s="227" t="s">
        <v>89</v>
      </c>
      <c r="D4176" s="229">
        <v>91</v>
      </c>
      <c r="E4176" s="231">
        <v>4.5525536599999999E-3</v>
      </c>
      <c r="F4176" s="231">
        <v>7.2853051000000004E-4</v>
      </c>
      <c r="G4176" s="231">
        <v>1.2941338499999999E-3</v>
      </c>
      <c r="H4176" s="231">
        <v>2.5298888600000001E-3</v>
      </c>
    </row>
    <row r="4177" spans="1:8">
      <c r="A4177" s="227" t="s">
        <v>142</v>
      </c>
      <c r="B4177" s="227" t="s">
        <v>109</v>
      </c>
      <c r="C4177" s="227" t="s">
        <v>89</v>
      </c>
      <c r="D4177" s="229">
        <v>253</v>
      </c>
      <c r="E4177" s="231">
        <v>5.6777006699999999E-3</v>
      </c>
      <c r="F4177" s="231">
        <v>6.0445919000000001E-4</v>
      </c>
      <c r="G4177" s="231">
        <v>1.47557984E-3</v>
      </c>
      <c r="H4177" s="231">
        <v>3.5976611500000001E-3</v>
      </c>
    </row>
    <row r="4178" spans="1:8">
      <c r="A4178" s="227" t="s">
        <v>142</v>
      </c>
      <c r="B4178" s="227" t="s">
        <v>110</v>
      </c>
      <c r="C4178" s="227" t="s">
        <v>89</v>
      </c>
      <c r="D4178" s="229">
        <v>25</v>
      </c>
      <c r="E4178" s="231">
        <v>6.0736108500000002E-3</v>
      </c>
      <c r="F4178" s="231">
        <v>6.9398129999999998E-4</v>
      </c>
      <c r="G4178" s="231">
        <v>1.7643515999999999E-3</v>
      </c>
      <c r="H4178" s="231">
        <v>3.6152774899999999E-3</v>
      </c>
    </row>
    <row r="4179" spans="1:8">
      <c r="A4179" s="227" t="s">
        <v>142</v>
      </c>
      <c r="B4179" s="227" t="s">
        <v>108</v>
      </c>
      <c r="C4179" s="227" t="s">
        <v>90</v>
      </c>
      <c r="D4179" s="229">
        <v>41</v>
      </c>
      <c r="E4179" s="231">
        <v>5.2072038899999996E-3</v>
      </c>
      <c r="F4179" s="231">
        <v>7.2380283999999996E-4</v>
      </c>
      <c r="G4179" s="231">
        <v>1.35981227E-3</v>
      </c>
      <c r="H4179" s="231">
        <v>3.1235883200000001E-3</v>
      </c>
    </row>
    <row r="4180" spans="1:8">
      <c r="A4180" s="227" t="s">
        <v>142</v>
      </c>
      <c r="B4180" s="227" t="s">
        <v>109</v>
      </c>
      <c r="C4180" s="227" t="s">
        <v>90</v>
      </c>
      <c r="D4180" s="229">
        <v>233</v>
      </c>
      <c r="E4180" s="231">
        <v>6.9746460699999999E-3</v>
      </c>
      <c r="F4180" s="231">
        <v>6.4164058999999999E-4</v>
      </c>
      <c r="G4180" s="231">
        <v>1.9403212499999999E-3</v>
      </c>
      <c r="H4180" s="231">
        <v>4.3926837400000002E-3</v>
      </c>
    </row>
    <row r="4181" spans="1:8">
      <c r="A4181" s="227" t="s">
        <v>142</v>
      </c>
      <c r="B4181" s="227" t="s">
        <v>110</v>
      </c>
      <c r="C4181" s="227" t="s">
        <v>90</v>
      </c>
      <c r="D4181" s="229">
        <v>39</v>
      </c>
      <c r="E4181" s="231">
        <v>5.2727324299999996E-3</v>
      </c>
      <c r="F4181" s="231">
        <v>6.3865126E-4</v>
      </c>
      <c r="G4181" s="231">
        <v>1.82989054E-3</v>
      </c>
      <c r="H4181" s="231">
        <v>2.8041901300000002E-3</v>
      </c>
    </row>
    <row r="4182" spans="1:8">
      <c r="A4182" s="227" t="s">
        <v>142</v>
      </c>
      <c r="B4182" s="227" t="s">
        <v>108</v>
      </c>
      <c r="C4182" s="227" t="s">
        <v>91</v>
      </c>
      <c r="D4182" s="229">
        <v>303</v>
      </c>
      <c r="E4182" s="231">
        <v>4.4019677500000002E-3</v>
      </c>
      <c r="F4182" s="231">
        <v>1.03681525E-3</v>
      </c>
      <c r="G4182" s="231">
        <v>5.1651666999999999E-4</v>
      </c>
      <c r="H4182" s="231">
        <v>2.8486352900000001E-3</v>
      </c>
    </row>
    <row r="4183" spans="1:8">
      <c r="A4183" s="227" t="s">
        <v>142</v>
      </c>
      <c r="B4183" s="227" t="s">
        <v>109</v>
      </c>
      <c r="C4183" s="227" t="s">
        <v>91</v>
      </c>
      <c r="D4183" s="229">
        <v>730</v>
      </c>
      <c r="E4183" s="231">
        <v>4.5188353799999999E-3</v>
      </c>
      <c r="F4183" s="231">
        <v>8.4172032999999999E-4</v>
      </c>
      <c r="G4183" s="231">
        <v>5.1625103E-4</v>
      </c>
      <c r="H4183" s="231">
        <v>3.1608635499999998E-3</v>
      </c>
    </row>
    <row r="4184" spans="1:8">
      <c r="A4184" s="227" t="s">
        <v>142</v>
      </c>
      <c r="B4184" s="227" t="s">
        <v>110</v>
      </c>
      <c r="C4184" s="227" t="s">
        <v>91</v>
      </c>
      <c r="D4184" s="229">
        <v>144</v>
      </c>
      <c r="E4184" s="231">
        <v>4.5004659300000001E-3</v>
      </c>
      <c r="F4184" s="231">
        <v>9.2431819000000004E-4</v>
      </c>
      <c r="G4184" s="231">
        <v>5.0491874999999996E-4</v>
      </c>
      <c r="H4184" s="231">
        <v>3.0712285300000001E-3</v>
      </c>
    </row>
    <row r="4185" spans="1:8">
      <c r="A4185" s="227" t="s">
        <v>142</v>
      </c>
      <c r="B4185" s="227" t="s">
        <v>108</v>
      </c>
      <c r="C4185" s="227" t="s">
        <v>92</v>
      </c>
      <c r="D4185" s="229">
        <v>116</v>
      </c>
      <c r="E4185" s="231">
        <v>4.5545974499999996E-3</v>
      </c>
      <c r="F4185" s="231">
        <v>6.8017616000000001E-4</v>
      </c>
      <c r="G4185" s="231">
        <v>8.6087143000000005E-4</v>
      </c>
      <c r="H4185" s="231">
        <v>3.01354942E-3</v>
      </c>
    </row>
    <row r="4186" spans="1:8">
      <c r="A4186" s="227" t="s">
        <v>142</v>
      </c>
      <c r="B4186" s="227" t="s">
        <v>109</v>
      </c>
      <c r="C4186" s="227" t="s">
        <v>92</v>
      </c>
      <c r="D4186" s="229">
        <v>297</v>
      </c>
      <c r="E4186" s="231">
        <v>6.5902074E-3</v>
      </c>
      <c r="F4186" s="231">
        <v>6.7523203999999995E-4</v>
      </c>
      <c r="G4186" s="231">
        <v>1.41106254E-3</v>
      </c>
      <c r="H4186" s="231">
        <v>4.5039123300000001E-3</v>
      </c>
    </row>
    <row r="4187" spans="1:8">
      <c r="A4187" s="227" t="s">
        <v>142</v>
      </c>
      <c r="B4187" s="227" t="s">
        <v>110</v>
      </c>
      <c r="C4187" s="227" t="s">
        <v>92</v>
      </c>
      <c r="D4187" s="229">
        <v>73</v>
      </c>
      <c r="E4187" s="231">
        <v>5.5038683199999999E-3</v>
      </c>
      <c r="F4187" s="231">
        <v>7.3249591000000005E-4</v>
      </c>
      <c r="G4187" s="231">
        <v>9.4304896999999996E-4</v>
      </c>
      <c r="H4187" s="231">
        <v>3.82832296E-3</v>
      </c>
    </row>
    <row r="4188" spans="1:8">
      <c r="A4188" s="227" t="s">
        <v>142</v>
      </c>
      <c r="B4188" s="227" t="s">
        <v>108</v>
      </c>
      <c r="C4188" s="227" t="s">
        <v>93</v>
      </c>
      <c r="D4188" s="229">
        <v>73</v>
      </c>
      <c r="E4188" s="231">
        <v>4.8909180799999999E-3</v>
      </c>
      <c r="F4188" s="231">
        <v>1.11063522E-3</v>
      </c>
      <c r="G4188" s="231">
        <v>1.32023694E-3</v>
      </c>
      <c r="H4188" s="231">
        <v>2.4600454400000001E-3</v>
      </c>
    </row>
    <row r="4189" spans="1:8">
      <c r="A4189" s="227" t="s">
        <v>142</v>
      </c>
      <c r="B4189" s="227" t="s">
        <v>109</v>
      </c>
      <c r="C4189" s="227" t="s">
        <v>93</v>
      </c>
      <c r="D4189" s="229">
        <v>240</v>
      </c>
      <c r="E4189" s="231">
        <v>6.7856382799999998E-3</v>
      </c>
      <c r="F4189" s="231">
        <v>1.0170232699999999E-3</v>
      </c>
      <c r="G4189" s="231">
        <v>1.5075229099999999E-3</v>
      </c>
      <c r="H4189" s="231">
        <v>4.2610915800000001E-3</v>
      </c>
    </row>
    <row r="4190" spans="1:8">
      <c r="A4190" s="227" t="s">
        <v>142</v>
      </c>
      <c r="B4190" s="227" t="s">
        <v>110</v>
      </c>
      <c r="C4190" s="227" t="s">
        <v>93</v>
      </c>
      <c r="D4190" s="229">
        <v>32</v>
      </c>
      <c r="E4190" s="231">
        <v>6.9542098400000004E-3</v>
      </c>
      <c r="F4190" s="231">
        <v>1.57479721E-3</v>
      </c>
      <c r="G4190" s="231">
        <v>1.62615717E-3</v>
      </c>
      <c r="H4190" s="231">
        <v>3.7532549600000002E-3</v>
      </c>
    </row>
    <row r="4191" spans="1:8">
      <c r="A4191" s="227" t="s">
        <v>142</v>
      </c>
      <c r="B4191" s="227" t="s">
        <v>108</v>
      </c>
      <c r="C4191" s="227" t="s">
        <v>94</v>
      </c>
      <c r="D4191" s="229">
        <v>76</v>
      </c>
      <c r="E4191" s="231">
        <v>5.5116956800000004E-3</v>
      </c>
      <c r="F4191" s="231">
        <v>9.3658597000000001E-4</v>
      </c>
      <c r="G4191" s="231">
        <v>1.4907709999999999E-3</v>
      </c>
      <c r="H4191" s="231">
        <v>3.0843382299999998E-3</v>
      </c>
    </row>
    <row r="4192" spans="1:8">
      <c r="A4192" s="227" t="s">
        <v>142</v>
      </c>
      <c r="B4192" s="227" t="s">
        <v>109</v>
      </c>
      <c r="C4192" s="227" t="s">
        <v>94</v>
      </c>
      <c r="D4192" s="229">
        <v>265</v>
      </c>
      <c r="E4192" s="231">
        <v>6.5989690099999996E-3</v>
      </c>
      <c r="F4192" s="231">
        <v>9.2544524999999998E-4</v>
      </c>
      <c r="G4192" s="231">
        <v>1.6182300299999999E-3</v>
      </c>
      <c r="H4192" s="231">
        <v>4.0552932700000004E-3</v>
      </c>
    </row>
    <row r="4193" spans="1:8">
      <c r="A4193" s="227" t="s">
        <v>142</v>
      </c>
      <c r="B4193" s="227" t="s">
        <v>110</v>
      </c>
      <c r="C4193" s="227" t="s">
        <v>94</v>
      </c>
      <c r="D4193" s="229">
        <v>46</v>
      </c>
      <c r="E4193" s="231">
        <v>5.7372179299999999E-3</v>
      </c>
      <c r="F4193" s="231">
        <v>8.5547474999999999E-4</v>
      </c>
      <c r="G4193" s="231">
        <v>1.60326065E-3</v>
      </c>
      <c r="H4193" s="231">
        <v>3.27848203E-3</v>
      </c>
    </row>
    <row r="4194" spans="1:8">
      <c r="A4194" s="227" t="s">
        <v>142</v>
      </c>
      <c r="B4194" s="227" t="s">
        <v>108</v>
      </c>
      <c r="C4194" s="227" t="s">
        <v>95</v>
      </c>
      <c r="D4194" s="229">
        <v>24</v>
      </c>
      <c r="E4194" s="231">
        <v>6.2798994100000003E-3</v>
      </c>
      <c r="F4194" s="231">
        <v>8.0005759999999995E-4</v>
      </c>
      <c r="G4194" s="231">
        <v>1.3353585800000001E-3</v>
      </c>
      <c r="H4194" s="231">
        <v>4.1444828299999998E-3</v>
      </c>
    </row>
    <row r="4195" spans="1:8">
      <c r="A4195" s="227" t="s">
        <v>142</v>
      </c>
      <c r="B4195" s="227" t="s">
        <v>109</v>
      </c>
      <c r="C4195" s="227" t="s">
        <v>95</v>
      </c>
      <c r="D4195" s="229">
        <v>142</v>
      </c>
      <c r="E4195" s="231">
        <v>7.1030579200000001E-3</v>
      </c>
      <c r="F4195" s="231">
        <v>6.7382277999999995E-4</v>
      </c>
      <c r="G4195" s="231">
        <v>1.3767440299999999E-3</v>
      </c>
      <c r="H4195" s="231">
        <v>5.0524906199999999E-3</v>
      </c>
    </row>
    <row r="4196" spans="1:8">
      <c r="A4196" s="227" t="s">
        <v>142</v>
      </c>
      <c r="B4196" s="227" t="s">
        <v>110</v>
      </c>
      <c r="C4196" s="227" t="s">
        <v>95</v>
      </c>
      <c r="D4196" s="229">
        <v>14</v>
      </c>
      <c r="E4196" s="231">
        <v>7.2461968200000001E-3</v>
      </c>
      <c r="F4196" s="231">
        <v>7.2420608999999999E-4</v>
      </c>
      <c r="G4196" s="231">
        <v>1.9022816900000001E-3</v>
      </c>
      <c r="H4196" s="231">
        <v>4.6197087199999999E-3</v>
      </c>
    </row>
    <row r="4197" spans="1:8">
      <c r="A4197" s="227" t="s">
        <v>142</v>
      </c>
      <c r="B4197" s="227" t="s">
        <v>108</v>
      </c>
      <c r="C4197" s="227" t="s">
        <v>96</v>
      </c>
      <c r="D4197" s="229">
        <v>136</v>
      </c>
      <c r="E4197" s="231">
        <v>4.6201829200000002E-3</v>
      </c>
      <c r="F4197" s="231">
        <v>7.0584806999999996E-4</v>
      </c>
      <c r="G4197" s="231">
        <v>9.4754197999999997E-4</v>
      </c>
      <c r="H4197" s="231">
        <v>2.96679239E-3</v>
      </c>
    </row>
    <row r="4198" spans="1:8">
      <c r="A4198" s="227" t="s">
        <v>142</v>
      </c>
      <c r="B4198" s="227" t="s">
        <v>109</v>
      </c>
      <c r="C4198" s="227" t="s">
        <v>96</v>
      </c>
      <c r="D4198" s="229">
        <v>438</v>
      </c>
      <c r="E4198" s="231">
        <v>5.2175817800000001E-3</v>
      </c>
      <c r="F4198" s="231">
        <v>4.9506889000000001E-4</v>
      </c>
      <c r="G4198" s="231">
        <v>1.03471669E-3</v>
      </c>
      <c r="H4198" s="231">
        <v>3.6877957199999999E-3</v>
      </c>
    </row>
    <row r="4199" spans="1:8">
      <c r="A4199" s="227" t="s">
        <v>142</v>
      </c>
      <c r="B4199" s="227" t="s">
        <v>110</v>
      </c>
      <c r="C4199" s="227" t="s">
        <v>96</v>
      </c>
      <c r="D4199" s="229">
        <v>78</v>
      </c>
      <c r="E4199" s="231">
        <v>5.1903784399999998E-3</v>
      </c>
      <c r="F4199" s="231">
        <v>6.0956765999999995E-4</v>
      </c>
      <c r="G4199" s="231">
        <v>1.04596962E-3</v>
      </c>
      <c r="H4199" s="231">
        <v>3.53484067E-3</v>
      </c>
    </row>
    <row r="4200" spans="1:8">
      <c r="A4200" s="227" t="s">
        <v>142</v>
      </c>
      <c r="B4200" s="227" t="s">
        <v>108</v>
      </c>
      <c r="C4200" s="227" t="s">
        <v>97</v>
      </c>
      <c r="D4200" s="229">
        <v>35</v>
      </c>
      <c r="E4200" s="231">
        <v>5.1812166599999997E-3</v>
      </c>
      <c r="F4200" s="231">
        <v>6.9345219E-4</v>
      </c>
      <c r="G4200" s="231">
        <v>1.6362431700000001E-3</v>
      </c>
      <c r="H4200" s="231">
        <v>2.8515209000000001E-3</v>
      </c>
    </row>
    <row r="4201" spans="1:8">
      <c r="A4201" s="227" t="s">
        <v>142</v>
      </c>
      <c r="B4201" s="227" t="s">
        <v>109</v>
      </c>
      <c r="C4201" s="227" t="s">
        <v>97</v>
      </c>
      <c r="D4201" s="229">
        <v>204</v>
      </c>
      <c r="E4201" s="231">
        <v>7.2101372699999999E-3</v>
      </c>
      <c r="F4201" s="231">
        <v>7.9066791000000005E-4</v>
      </c>
      <c r="G4201" s="231">
        <v>2.2845744899999999E-3</v>
      </c>
      <c r="H4201" s="231">
        <v>4.1348944699999999E-3</v>
      </c>
    </row>
    <row r="4202" spans="1:8">
      <c r="A4202" s="227" t="s">
        <v>142</v>
      </c>
      <c r="B4202" s="227" t="s">
        <v>110</v>
      </c>
      <c r="C4202" s="227" t="s">
        <v>97</v>
      </c>
      <c r="D4202" s="229">
        <v>49</v>
      </c>
      <c r="E4202" s="231">
        <v>5.9691513400000002E-3</v>
      </c>
      <c r="F4202" s="231">
        <v>5.7941204999999998E-4</v>
      </c>
      <c r="G4202" s="231">
        <v>1.9871973799999998E-3</v>
      </c>
      <c r="H4202" s="231">
        <v>3.4025412999999999E-3</v>
      </c>
    </row>
    <row r="4203" spans="1:8">
      <c r="A4203" s="227" t="s">
        <v>142</v>
      </c>
      <c r="B4203" s="227" t="s">
        <v>108</v>
      </c>
      <c r="C4203" s="227" t="s">
        <v>98</v>
      </c>
      <c r="D4203" s="229">
        <v>30</v>
      </c>
      <c r="E4203" s="231">
        <v>4.7635028800000001E-3</v>
      </c>
      <c r="F4203" s="231">
        <v>1.8749981E-4</v>
      </c>
      <c r="G4203" s="231">
        <v>1.36766948E-3</v>
      </c>
      <c r="H4203" s="231">
        <v>3.1967590399999998E-3</v>
      </c>
    </row>
    <row r="4204" spans="1:8">
      <c r="A4204" s="227" t="s">
        <v>142</v>
      </c>
      <c r="B4204" s="227" t="s">
        <v>109</v>
      </c>
      <c r="C4204" s="227" t="s">
        <v>98</v>
      </c>
      <c r="D4204" s="229">
        <v>179</v>
      </c>
      <c r="E4204" s="231">
        <v>6.6757834100000003E-3</v>
      </c>
      <c r="F4204" s="231">
        <v>4.3296067000000001E-4</v>
      </c>
      <c r="G4204" s="231">
        <v>1.37188315E-3</v>
      </c>
      <c r="H4204" s="231">
        <v>4.8591710900000003E-3</v>
      </c>
    </row>
    <row r="4205" spans="1:8">
      <c r="A4205" s="227" t="s">
        <v>142</v>
      </c>
      <c r="B4205" s="227" t="s">
        <v>110</v>
      </c>
      <c r="C4205" s="227" t="s">
        <v>98</v>
      </c>
      <c r="D4205" s="229">
        <v>36</v>
      </c>
      <c r="E4205" s="231">
        <v>4.8984051000000002E-3</v>
      </c>
      <c r="F4205" s="231">
        <v>2.4852088000000002E-4</v>
      </c>
      <c r="G4205" s="231">
        <v>1.0542050600000001E-3</v>
      </c>
      <c r="H4205" s="231">
        <v>3.5850691999999998E-3</v>
      </c>
    </row>
    <row r="4206" spans="1:8">
      <c r="A4206" s="227" t="s">
        <v>142</v>
      </c>
      <c r="B4206" s="227" t="s">
        <v>108</v>
      </c>
      <c r="C4206" s="227" t="s">
        <v>99</v>
      </c>
      <c r="D4206" s="229">
        <v>188</v>
      </c>
      <c r="E4206" s="231">
        <v>5.1580351300000004E-3</v>
      </c>
      <c r="F4206" s="231">
        <v>1.0633985899999999E-3</v>
      </c>
      <c r="G4206" s="231">
        <v>7.5065234000000003E-4</v>
      </c>
      <c r="H4206" s="231">
        <v>3.3439836899999999E-3</v>
      </c>
    </row>
    <row r="4207" spans="1:8">
      <c r="A4207" s="227" t="s">
        <v>142</v>
      </c>
      <c r="B4207" s="227" t="s">
        <v>109</v>
      </c>
      <c r="C4207" s="227" t="s">
        <v>99</v>
      </c>
      <c r="D4207" s="229">
        <v>488</v>
      </c>
      <c r="E4207" s="231">
        <v>5.6837951099999997E-3</v>
      </c>
      <c r="F4207" s="231">
        <v>8.9075283000000002E-4</v>
      </c>
      <c r="G4207" s="231">
        <v>7.4664611999999996E-4</v>
      </c>
      <c r="H4207" s="231">
        <v>4.0463956700000003E-3</v>
      </c>
    </row>
    <row r="4208" spans="1:8">
      <c r="A4208" s="227" t="s">
        <v>142</v>
      </c>
      <c r="B4208" s="227" t="s">
        <v>110</v>
      </c>
      <c r="C4208" s="227" t="s">
        <v>99</v>
      </c>
      <c r="D4208" s="229">
        <v>33</v>
      </c>
      <c r="E4208" s="231">
        <v>5.3559902499999996E-3</v>
      </c>
      <c r="F4208" s="231">
        <v>1.1093572700000001E-3</v>
      </c>
      <c r="G4208" s="231">
        <v>7.2811428000000005E-4</v>
      </c>
      <c r="H4208" s="231">
        <v>3.5185182599999998E-3</v>
      </c>
    </row>
    <row r="4209" spans="1:8">
      <c r="A4209" s="227" t="s">
        <v>142</v>
      </c>
      <c r="B4209" s="227" t="s">
        <v>108</v>
      </c>
      <c r="C4209" s="227" t="s">
        <v>100</v>
      </c>
      <c r="D4209" s="229">
        <v>103</v>
      </c>
      <c r="E4209" s="231">
        <v>6.1436980600000001E-3</v>
      </c>
      <c r="F4209" s="231">
        <v>1.1523505500000001E-3</v>
      </c>
      <c r="G4209" s="231">
        <v>1.2388751699999999E-3</v>
      </c>
      <c r="H4209" s="231">
        <v>3.7524718699999998E-3</v>
      </c>
    </row>
    <row r="4210" spans="1:8">
      <c r="A4210" s="227" t="s">
        <v>142</v>
      </c>
      <c r="B4210" s="227" t="s">
        <v>109</v>
      </c>
      <c r="C4210" s="227" t="s">
        <v>100</v>
      </c>
      <c r="D4210" s="229">
        <v>411</v>
      </c>
      <c r="E4210" s="231">
        <v>6.5825502300000003E-3</v>
      </c>
      <c r="F4210" s="231">
        <v>9.2730557000000001E-4</v>
      </c>
      <c r="G4210" s="231">
        <v>1.15737901E-3</v>
      </c>
      <c r="H4210" s="231">
        <v>4.4978651800000003E-3</v>
      </c>
    </row>
    <row r="4211" spans="1:8">
      <c r="A4211" s="227" t="s">
        <v>142</v>
      </c>
      <c r="B4211" s="227" t="s">
        <v>110</v>
      </c>
      <c r="C4211" s="227" t="s">
        <v>100</v>
      </c>
      <c r="D4211" s="229">
        <v>50</v>
      </c>
      <c r="E4211" s="231">
        <v>6.1256941700000003E-3</v>
      </c>
      <c r="F4211" s="231">
        <v>9.8773124000000006E-4</v>
      </c>
      <c r="G4211" s="231">
        <v>1.3895830699999999E-3</v>
      </c>
      <c r="H4211" s="231">
        <v>3.7483794100000001E-3</v>
      </c>
    </row>
    <row r="4212" spans="1:8">
      <c r="A4212" s="227" t="s">
        <v>142</v>
      </c>
      <c r="B4212" s="227" t="s">
        <v>108</v>
      </c>
      <c r="C4212" s="227" t="s">
        <v>101</v>
      </c>
      <c r="D4212" s="229">
        <v>65</v>
      </c>
      <c r="E4212" s="231">
        <v>5.1716522099999997E-3</v>
      </c>
      <c r="F4212" s="231">
        <v>6.9319778000000002E-4</v>
      </c>
      <c r="G4212" s="231">
        <v>1.7792020600000001E-3</v>
      </c>
      <c r="H4212" s="231">
        <v>2.6992518800000001E-3</v>
      </c>
    </row>
    <row r="4213" spans="1:8">
      <c r="A4213" s="227" t="s">
        <v>142</v>
      </c>
      <c r="B4213" s="227" t="s">
        <v>109</v>
      </c>
      <c r="C4213" s="227" t="s">
        <v>101</v>
      </c>
      <c r="D4213" s="229">
        <v>196</v>
      </c>
      <c r="E4213" s="231">
        <v>7.5336000199999996E-3</v>
      </c>
      <c r="F4213" s="231">
        <v>7.0678593999999996E-4</v>
      </c>
      <c r="G4213" s="231">
        <v>2.1158113599999999E-3</v>
      </c>
      <c r="H4213" s="231">
        <v>4.7110021799999999E-3</v>
      </c>
    </row>
    <row r="4214" spans="1:8">
      <c r="A4214" s="227" t="s">
        <v>142</v>
      </c>
      <c r="B4214" s="227" t="s">
        <v>110</v>
      </c>
      <c r="C4214" s="227" t="s">
        <v>101</v>
      </c>
      <c r="D4214" s="229">
        <v>30</v>
      </c>
      <c r="E4214" s="231">
        <v>6.3233022400000002E-3</v>
      </c>
      <c r="F4214" s="231">
        <v>6.0918192999999995E-4</v>
      </c>
      <c r="G4214" s="231">
        <v>2.0096448099999999E-3</v>
      </c>
      <c r="H4214" s="231">
        <v>3.7044750399999999E-3</v>
      </c>
    </row>
    <row r="4215" spans="1:8">
      <c r="A4215" s="227" t="s">
        <v>142</v>
      </c>
      <c r="B4215" s="227" t="s">
        <v>108</v>
      </c>
      <c r="C4215" s="227" t="s">
        <v>102</v>
      </c>
      <c r="D4215" s="229">
        <v>148</v>
      </c>
      <c r="E4215" s="231">
        <v>5.4312904400000001E-3</v>
      </c>
      <c r="F4215" s="231">
        <v>7.8750602000000002E-4</v>
      </c>
      <c r="G4215" s="231">
        <v>8.2715504000000005E-4</v>
      </c>
      <c r="H4215" s="231">
        <v>3.8166289100000001E-3</v>
      </c>
    </row>
    <row r="4216" spans="1:8">
      <c r="A4216" s="227" t="s">
        <v>142</v>
      </c>
      <c r="B4216" s="227" t="s">
        <v>109</v>
      </c>
      <c r="C4216" s="227" t="s">
        <v>102</v>
      </c>
      <c r="D4216" s="229">
        <v>341</v>
      </c>
      <c r="E4216" s="231">
        <v>5.8806136899999997E-3</v>
      </c>
      <c r="F4216" s="231">
        <v>6.5239059000000001E-4</v>
      </c>
      <c r="G4216" s="231">
        <v>8.3462287000000003E-4</v>
      </c>
      <c r="H4216" s="231">
        <v>4.3935997400000003E-3</v>
      </c>
    </row>
    <row r="4217" spans="1:8">
      <c r="A4217" s="227" t="s">
        <v>142</v>
      </c>
      <c r="B4217" s="227" t="s">
        <v>110</v>
      </c>
      <c r="C4217" s="227" t="s">
        <v>102</v>
      </c>
      <c r="D4217" s="229">
        <v>62</v>
      </c>
      <c r="E4217" s="231">
        <v>5.0240813100000002E-3</v>
      </c>
      <c r="F4217" s="231">
        <v>6.4049405000000004E-4</v>
      </c>
      <c r="G4217" s="231">
        <v>7.5922170000000005E-4</v>
      </c>
      <c r="H4217" s="231">
        <v>3.6243650599999998E-3</v>
      </c>
    </row>
    <row r="4218" spans="1:8">
      <c r="A4218" s="227" t="s">
        <v>142</v>
      </c>
      <c r="B4218" s="227" t="s">
        <v>108</v>
      </c>
      <c r="C4218" s="227" t="s">
        <v>103</v>
      </c>
      <c r="D4218" s="229">
        <v>233</v>
      </c>
      <c r="E4218" s="231">
        <v>3.7794565300000001E-3</v>
      </c>
      <c r="F4218" s="231">
        <v>5.7373606000000001E-4</v>
      </c>
      <c r="G4218" s="231">
        <v>5.8098847000000002E-4</v>
      </c>
      <c r="H4218" s="231">
        <v>2.62473152E-3</v>
      </c>
    </row>
    <row r="4219" spans="1:8">
      <c r="A4219" s="227" t="s">
        <v>142</v>
      </c>
      <c r="B4219" s="227" t="s">
        <v>109</v>
      </c>
      <c r="C4219" s="227" t="s">
        <v>103</v>
      </c>
      <c r="D4219" s="229">
        <v>365</v>
      </c>
      <c r="E4219" s="231">
        <v>4.3601278700000001E-3</v>
      </c>
      <c r="F4219" s="231">
        <v>6.8201396000000004E-4</v>
      </c>
      <c r="G4219" s="231">
        <v>6.1830900000000005E-4</v>
      </c>
      <c r="H4219" s="231">
        <v>3.0598044199999998E-3</v>
      </c>
    </row>
    <row r="4220" spans="1:8">
      <c r="A4220" s="227" t="s">
        <v>142</v>
      </c>
      <c r="B4220" s="227" t="s">
        <v>110</v>
      </c>
      <c r="C4220" s="227" t="s">
        <v>103</v>
      </c>
      <c r="D4220" s="229">
        <v>63</v>
      </c>
      <c r="E4220" s="231">
        <v>3.90579047E-3</v>
      </c>
      <c r="F4220" s="231">
        <v>6.0864904999999997E-4</v>
      </c>
      <c r="G4220" s="231">
        <v>5.8421492000000001E-4</v>
      </c>
      <c r="H4220" s="231">
        <v>2.7129259900000001E-3</v>
      </c>
    </row>
    <row r="4221" spans="1:8">
      <c r="A4221" s="227" t="s">
        <v>142</v>
      </c>
      <c r="B4221" s="227" t="s">
        <v>108</v>
      </c>
      <c r="C4221" s="227" t="s">
        <v>104</v>
      </c>
      <c r="D4221" s="229">
        <v>34</v>
      </c>
      <c r="E4221" s="231">
        <v>5.32645671E-3</v>
      </c>
      <c r="F4221" s="231">
        <v>7.0431621E-4</v>
      </c>
      <c r="G4221" s="231">
        <v>1.63500796E-3</v>
      </c>
      <c r="H4221" s="231">
        <v>2.9871321399999999E-3</v>
      </c>
    </row>
    <row r="4222" spans="1:8">
      <c r="A4222" s="227" t="s">
        <v>142</v>
      </c>
      <c r="B4222" s="227" t="s">
        <v>109</v>
      </c>
      <c r="C4222" s="227" t="s">
        <v>104</v>
      </c>
      <c r="D4222" s="229">
        <v>123</v>
      </c>
      <c r="E4222" s="231">
        <v>6.5971278499999996E-3</v>
      </c>
      <c r="F4222" s="231">
        <v>6.7910620000000003E-4</v>
      </c>
      <c r="G4222" s="231">
        <v>1.64972877E-3</v>
      </c>
      <c r="H4222" s="231">
        <v>4.2682924299999999E-3</v>
      </c>
    </row>
    <row r="4223" spans="1:8">
      <c r="A4223" s="227" t="s">
        <v>142</v>
      </c>
      <c r="B4223" s="227" t="s">
        <v>110</v>
      </c>
      <c r="C4223" s="227" t="s">
        <v>104</v>
      </c>
      <c r="D4223" s="229">
        <v>6</v>
      </c>
      <c r="E4223" s="231">
        <v>4.66049363E-3</v>
      </c>
      <c r="F4223" s="231">
        <v>7.1373425000000002E-4</v>
      </c>
      <c r="G4223" s="231">
        <v>1.4756940899999999E-3</v>
      </c>
      <c r="H4223" s="231">
        <v>2.4710644600000001E-3</v>
      </c>
    </row>
    <row r="4224" spans="1:8">
      <c r="A4224" s="227" t="s">
        <v>142</v>
      </c>
      <c r="B4224" s="227" t="s">
        <v>108</v>
      </c>
      <c r="C4224" s="227" t="s">
        <v>105</v>
      </c>
      <c r="D4224" s="229">
        <v>671</v>
      </c>
      <c r="E4224" s="231">
        <v>4.9974296600000002E-3</v>
      </c>
      <c r="F4224" s="231">
        <v>1.2183306000000001E-3</v>
      </c>
      <c r="G4224" s="231">
        <v>8.3210841000000001E-4</v>
      </c>
      <c r="H4224" s="231">
        <v>2.9469901499999999E-3</v>
      </c>
    </row>
    <row r="4225" spans="1:8">
      <c r="A4225" s="227" t="s">
        <v>142</v>
      </c>
      <c r="B4225" s="227" t="s">
        <v>109</v>
      </c>
      <c r="C4225" s="227" t="s">
        <v>105</v>
      </c>
      <c r="D4225" s="229">
        <v>1096</v>
      </c>
      <c r="E4225" s="231">
        <v>4.7729113499999998E-3</v>
      </c>
      <c r="F4225" s="231">
        <v>8.6051526999999996E-4</v>
      </c>
      <c r="G4225" s="231">
        <v>8.0285611000000001E-4</v>
      </c>
      <c r="H4225" s="231">
        <v>3.1095394999999999E-3</v>
      </c>
    </row>
    <row r="4226" spans="1:8">
      <c r="A4226" s="227" t="s">
        <v>142</v>
      </c>
      <c r="B4226" s="227" t="s">
        <v>110</v>
      </c>
      <c r="C4226" s="227" t="s">
        <v>105</v>
      </c>
      <c r="D4226" s="229">
        <v>138</v>
      </c>
      <c r="E4226" s="231">
        <v>4.9669549499999997E-3</v>
      </c>
      <c r="F4226" s="231">
        <v>1.2229935899999999E-3</v>
      </c>
      <c r="G4226" s="231">
        <v>8.4289423000000001E-4</v>
      </c>
      <c r="H4226" s="231">
        <v>2.9010666100000001E-3</v>
      </c>
    </row>
    <row r="4227" spans="1:8">
      <c r="A4227" s="227" t="s">
        <v>142</v>
      </c>
      <c r="B4227" s="227" t="s">
        <v>108</v>
      </c>
      <c r="C4227" s="227" t="s">
        <v>106</v>
      </c>
      <c r="D4227" s="229">
        <v>144</v>
      </c>
      <c r="E4227" s="231">
        <v>5.5506523999999998E-3</v>
      </c>
      <c r="F4227" s="231">
        <v>8.1685611000000002E-4</v>
      </c>
      <c r="G4227" s="231">
        <v>1.5297869399999999E-3</v>
      </c>
      <c r="H4227" s="231">
        <v>3.2040088799999999E-3</v>
      </c>
    </row>
    <row r="4228" spans="1:8">
      <c r="A4228" s="227" t="s">
        <v>142</v>
      </c>
      <c r="B4228" s="227" t="s">
        <v>109</v>
      </c>
      <c r="C4228" s="227" t="s">
        <v>106</v>
      </c>
      <c r="D4228" s="229">
        <v>274</v>
      </c>
      <c r="E4228" s="231">
        <v>6.4557986399999996E-3</v>
      </c>
      <c r="F4228" s="231">
        <v>6.8836147000000004E-4</v>
      </c>
      <c r="G4228" s="231">
        <v>1.80737167E-3</v>
      </c>
      <c r="H4228" s="231">
        <v>3.9600649799999997E-3</v>
      </c>
    </row>
    <row r="4229" spans="1:8">
      <c r="A4229" s="227" t="s">
        <v>142</v>
      </c>
      <c r="B4229" s="227" t="s">
        <v>110</v>
      </c>
      <c r="C4229" s="227" t="s">
        <v>106</v>
      </c>
      <c r="D4229" s="229">
        <v>51</v>
      </c>
      <c r="E4229" s="231">
        <v>6.0049017099999998E-3</v>
      </c>
      <c r="F4229" s="231">
        <v>8.0383055999999999E-4</v>
      </c>
      <c r="G4229" s="231">
        <v>1.9580607800000001E-3</v>
      </c>
      <c r="H4229" s="231">
        <v>3.24300993E-3</v>
      </c>
    </row>
    <row r="4230" spans="1:8">
      <c r="A4230" s="227" t="s">
        <v>142</v>
      </c>
      <c r="B4230" s="227" t="s">
        <v>108</v>
      </c>
      <c r="C4230" s="227" t="s">
        <v>107</v>
      </c>
      <c r="D4230" s="229">
        <v>302</v>
      </c>
      <c r="E4230" s="231">
        <v>4.8675494299999997E-3</v>
      </c>
      <c r="F4230" s="231">
        <v>8.9331130999999999E-4</v>
      </c>
      <c r="G4230" s="231">
        <v>9.0910112999999996E-4</v>
      </c>
      <c r="H4230" s="231">
        <v>3.0651365200000001E-3</v>
      </c>
    </row>
    <row r="4231" spans="1:8">
      <c r="A4231" s="227" t="s">
        <v>142</v>
      </c>
      <c r="B4231" s="227" t="s">
        <v>109</v>
      </c>
      <c r="C4231" s="227" t="s">
        <v>107</v>
      </c>
      <c r="D4231" s="229">
        <v>801</v>
      </c>
      <c r="E4231" s="231">
        <v>5.0172380400000001E-3</v>
      </c>
      <c r="F4231" s="231">
        <v>6.9775315000000001E-4</v>
      </c>
      <c r="G4231" s="231">
        <v>8.9326974999999996E-4</v>
      </c>
      <c r="H4231" s="231">
        <v>3.4262146599999999E-3</v>
      </c>
    </row>
    <row r="4232" spans="1:8">
      <c r="A4232" s="227" t="s">
        <v>142</v>
      </c>
      <c r="B4232" s="227" t="s">
        <v>110</v>
      </c>
      <c r="C4232" s="227" t="s">
        <v>107</v>
      </c>
      <c r="D4232" s="229">
        <v>105</v>
      </c>
      <c r="E4232" s="231">
        <v>4.8891090799999997E-3</v>
      </c>
      <c r="F4232" s="231">
        <v>7.4746451000000001E-4</v>
      </c>
      <c r="G4232" s="231">
        <v>8.5559942000000002E-4</v>
      </c>
      <c r="H4232" s="231">
        <v>3.2860447600000001E-3</v>
      </c>
    </row>
    <row r="4233" spans="1:8">
      <c r="A4233" s="227" t="s">
        <v>143</v>
      </c>
      <c r="B4233" s="227" t="s">
        <v>108</v>
      </c>
      <c r="C4233" s="227" t="s">
        <v>58</v>
      </c>
      <c r="D4233" s="229">
        <v>9739</v>
      </c>
      <c r="E4233" s="231">
        <v>4.9146125899999999E-3</v>
      </c>
      <c r="F4233" s="231">
        <v>9.7158974E-4</v>
      </c>
      <c r="G4233" s="231">
        <v>9.0513061999999999E-4</v>
      </c>
      <c r="H4233" s="231">
        <v>3.03783946E-3</v>
      </c>
    </row>
    <row r="4234" spans="1:8">
      <c r="A4234" s="227" t="s">
        <v>143</v>
      </c>
      <c r="B4234" s="227" t="s">
        <v>109</v>
      </c>
      <c r="C4234" s="227" t="s">
        <v>58</v>
      </c>
      <c r="D4234" s="229">
        <v>17498</v>
      </c>
      <c r="E4234" s="231">
        <v>5.7015587700000002E-3</v>
      </c>
      <c r="F4234" s="231">
        <v>8.1050046000000003E-4</v>
      </c>
      <c r="G4234" s="231">
        <v>1.11857998E-3</v>
      </c>
      <c r="H4234" s="231">
        <v>3.7723713599999999E-3</v>
      </c>
    </row>
    <row r="4235" spans="1:8">
      <c r="A4235" s="227" t="s">
        <v>143</v>
      </c>
      <c r="B4235" s="227" t="s">
        <v>110</v>
      </c>
      <c r="C4235" s="227" t="s">
        <v>58</v>
      </c>
      <c r="D4235" s="229">
        <v>3003</v>
      </c>
      <c r="E4235" s="231">
        <v>5.3826302500000001E-3</v>
      </c>
      <c r="F4235" s="231">
        <v>9.5223425000000002E-4</v>
      </c>
      <c r="G4235" s="231">
        <v>1.1520807E-3</v>
      </c>
      <c r="H4235" s="231">
        <v>3.2781336599999999E-3</v>
      </c>
    </row>
    <row r="4236" spans="1:8">
      <c r="A4236" s="227" t="s">
        <v>143</v>
      </c>
      <c r="B4236" s="227" t="s">
        <v>108</v>
      </c>
      <c r="C4236" s="227" t="s">
        <v>63</v>
      </c>
      <c r="D4236" s="229">
        <v>163</v>
      </c>
      <c r="E4236" s="231">
        <v>5.5892834600000003E-3</v>
      </c>
      <c r="F4236" s="231">
        <v>1.21016507E-3</v>
      </c>
      <c r="G4236" s="231">
        <v>9.3430447999999998E-4</v>
      </c>
      <c r="H4236" s="231">
        <v>3.4448134200000002E-3</v>
      </c>
    </row>
    <row r="4237" spans="1:8">
      <c r="A4237" s="227" t="s">
        <v>143</v>
      </c>
      <c r="B4237" s="227" t="s">
        <v>109</v>
      </c>
      <c r="C4237" s="227" t="s">
        <v>63</v>
      </c>
      <c r="D4237" s="229">
        <v>293</v>
      </c>
      <c r="E4237" s="231">
        <v>6.1687837200000003E-3</v>
      </c>
      <c r="F4237" s="231">
        <v>8.2464265999999996E-4</v>
      </c>
      <c r="G4237" s="231">
        <v>1.33283536E-3</v>
      </c>
      <c r="H4237" s="231">
        <v>4.0113051999999998E-3</v>
      </c>
    </row>
    <row r="4238" spans="1:8">
      <c r="A4238" s="227" t="s">
        <v>143</v>
      </c>
      <c r="B4238" s="227" t="s">
        <v>110</v>
      </c>
      <c r="C4238" s="227" t="s">
        <v>63</v>
      </c>
      <c r="D4238" s="229">
        <v>52</v>
      </c>
      <c r="E4238" s="231">
        <v>5.7614402800000002E-3</v>
      </c>
      <c r="F4238" s="231">
        <v>9.5619634999999999E-4</v>
      </c>
      <c r="G4238" s="231">
        <v>1.20860016E-3</v>
      </c>
      <c r="H4238" s="231">
        <v>3.59664333E-3</v>
      </c>
    </row>
    <row r="4239" spans="1:8">
      <c r="A4239" s="227" t="s">
        <v>143</v>
      </c>
      <c r="B4239" s="227" t="s">
        <v>108</v>
      </c>
      <c r="C4239" s="227" t="s">
        <v>64</v>
      </c>
      <c r="D4239" s="229">
        <v>124</v>
      </c>
      <c r="E4239" s="231">
        <v>5.0822316800000003E-3</v>
      </c>
      <c r="F4239" s="231">
        <v>7.3672690000000003E-4</v>
      </c>
      <c r="G4239" s="231">
        <v>1.38683519E-3</v>
      </c>
      <c r="H4239" s="231">
        <v>2.9586691200000001E-3</v>
      </c>
    </row>
    <row r="4240" spans="1:8">
      <c r="A4240" s="227" t="s">
        <v>143</v>
      </c>
      <c r="B4240" s="227" t="s">
        <v>109</v>
      </c>
      <c r="C4240" s="227" t="s">
        <v>64</v>
      </c>
      <c r="D4240" s="229">
        <v>223</v>
      </c>
      <c r="E4240" s="231">
        <v>5.6300342399999998E-3</v>
      </c>
      <c r="F4240" s="231">
        <v>5.6520900999999996E-4</v>
      </c>
      <c r="G4240" s="231">
        <v>1.7347095299999999E-3</v>
      </c>
      <c r="H4240" s="231">
        <v>3.33011518E-3</v>
      </c>
    </row>
    <row r="4241" spans="1:8">
      <c r="A4241" s="227" t="s">
        <v>143</v>
      </c>
      <c r="B4241" s="227" t="s">
        <v>110</v>
      </c>
      <c r="C4241" s="227" t="s">
        <v>64</v>
      </c>
      <c r="D4241" s="229">
        <v>53</v>
      </c>
      <c r="E4241" s="231">
        <v>5.1375784100000004E-3</v>
      </c>
      <c r="F4241" s="231">
        <v>5.9420833999999998E-4</v>
      </c>
      <c r="G4241" s="231">
        <v>1.58390083E-3</v>
      </c>
      <c r="H4241" s="231">
        <v>2.9594686900000001E-3</v>
      </c>
    </row>
    <row r="4242" spans="1:8">
      <c r="A4242" s="227" t="s">
        <v>143</v>
      </c>
      <c r="B4242" s="227" t="s">
        <v>108</v>
      </c>
      <c r="C4242" s="227" t="s">
        <v>65</v>
      </c>
      <c r="D4242" s="229">
        <v>133</v>
      </c>
      <c r="E4242" s="231">
        <v>5.4466023600000003E-3</v>
      </c>
      <c r="F4242" s="231">
        <v>1.12338114E-3</v>
      </c>
      <c r="G4242" s="231">
        <v>9.8057619000000004E-4</v>
      </c>
      <c r="H4242" s="231">
        <v>3.34264456E-3</v>
      </c>
    </row>
    <row r="4243" spans="1:8">
      <c r="A4243" s="227" t="s">
        <v>143</v>
      </c>
      <c r="B4243" s="227" t="s">
        <v>109</v>
      </c>
      <c r="C4243" s="227" t="s">
        <v>65</v>
      </c>
      <c r="D4243" s="229">
        <v>231</v>
      </c>
      <c r="E4243" s="231">
        <v>6.1664259100000004E-3</v>
      </c>
      <c r="F4243" s="231">
        <v>8.7867741000000001E-4</v>
      </c>
      <c r="G4243" s="231">
        <v>1.0823009499999999E-3</v>
      </c>
      <c r="H4243" s="231">
        <v>4.2054470599999999E-3</v>
      </c>
    </row>
    <row r="4244" spans="1:8">
      <c r="A4244" s="227" t="s">
        <v>143</v>
      </c>
      <c r="B4244" s="227" t="s">
        <v>110</v>
      </c>
      <c r="C4244" s="227" t="s">
        <v>65</v>
      </c>
      <c r="D4244" s="229">
        <v>28</v>
      </c>
      <c r="E4244" s="231">
        <v>6.3913688199999999E-3</v>
      </c>
      <c r="F4244" s="231">
        <v>1.2161042799999999E-3</v>
      </c>
      <c r="G4244" s="231">
        <v>1.06977494E-3</v>
      </c>
      <c r="H4244" s="231">
        <v>4.1054891499999998E-3</v>
      </c>
    </row>
    <row r="4245" spans="1:8">
      <c r="A4245" s="227" t="s">
        <v>143</v>
      </c>
      <c r="B4245" s="227" t="s">
        <v>108</v>
      </c>
      <c r="C4245" s="227" t="s">
        <v>66</v>
      </c>
      <c r="D4245" s="229">
        <v>93</v>
      </c>
      <c r="E4245" s="231">
        <v>6.36225582E-3</v>
      </c>
      <c r="F4245" s="231">
        <v>1.16748783E-3</v>
      </c>
      <c r="G4245" s="231">
        <v>1.0319591399999999E-3</v>
      </c>
      <c r="H4245" s="231">
        <v>4.1628084099999997E-3</v>
      </c>
    </row>
    <row r="4246" spans="1:8">
      <c r="A4246" s="227" t="s">
        <v>143</v>
      </c>
      <c r="B4246" s="227" t="s">
        <v>109</v>
      </c>
      <c r="C4246" s="227" t="s">
        <v>66</v>
      </c>
      <c r="D4246" s="229">
        <v>272</v>
      </c>
      <c r="E4246" s="231">
        <v>6.9769111899999998E-3</v>
      </c>
      <c r="F4246" s="231">
        <v>9.5132907000000004E-4</v>
      </c>
      <c r="G4246" s="231">
        <v>1.0589424499999999E-3</v>
      </c>
      <c r="H4246" s="231">
        <v>4.9666392000000002E-3</v>
      </c>
    </row>
    <row r="4247" spans="1:8">
      <c r="A4247" s="227" t="s">
        <v>143</v>
      </c>
      <c r="B4247" s="227" t="s">
        <v>110</v>
      </c>
      <c r="C4247" s="227" t="s">
        <v>66</v>
      </c>
      <c r="D4247" s="229">
        <v>52</v>
      </c>
      <c r="E4247" s="231">
        <v>5.7665595299999997E-3</v>
      </c>
      <c r="F4247" s="231">
        <v>1.1335912400000001E-3</v>
      </c>
      <c r="G4247" s="231">
        <v>8.7651332000000001E-4</v>
      </c>
      <c r="H4247" s="231">
        <v>3.7564545299999998E-3</v>
      </c>
    </row>
    <row r="4248" spans="1:8">
      <c r="A4248" s="227" t="s">
        <v>143</v>
      </c>
      <c r="B4248" s="227" t="s">
        <v>108</v>
      </c>
      <c r="C4248" s="227" t="s">
        <v>67</v>
      </c>
      <c r="D4248" s="229">
        <v>49</v>
      </c>
      <c r="E4248" s="231">
        <v>5.6653908900000001E-3</v>
      </c>
      <c r="F4248" s="231">
        <v>6.6822539000000001E-4</v>
      </c>
      <c r="G4248" s="231">
        <v>9.9820457000000004E-4</v>
      </c>
      <c r="H4248" s="231">
        <v>3.99896048E-3</v>
      </c>
    </row>
    <row r="4249" spans="1:8">
      <c r="A4249" s="227" t="s">
        <v>143</v>
      </c>
      <c r="B4249" s="227" t="s">
        <v>109</v>
      </c>
      <c r="C4249" s="227" t="s">
        <v>67</v>
      </c>
      <c r="D4249" s="229">
        <v>192</v>
      </c>
      <c r="E4249" s="231">
        <v>7.3362145600000001E-3</v>
      </c>
      <c r="F4249" s="231">
        <v>6.5622566000000005E-4</v>
      </c>
      <c r="G4249" s="231">
        <v>1.5685882099999999E-3</v>
      </c>
      <c r="H4249" s="231">
        <v>5.1114002200000003E-3</v>
      </c>
    </row>
    <row r="4250" spans="1:8">
      <c r="A4250" s="227" t="s">
        <v>143</v>
      </c>
      <c r="B4250" s="227" t="s">
        <v>110</v>
      </c>
      <c r="C4250" s="227" t="s">
        <v>67</v>
      </c>
      <c r="D4250" s="229">
        <v>28</v>
      </c>
      <c r="E4250" s="231">
        <v>6.0920963200000004E-3</v>
      </c>
      <c r="F4250" s="231">
        <v>5.629958E-4</v>
      </c>
      <c r="G4250" s="231">
        <v>1.5071095599999999E-3</v>
      </c>
      <c r="H4250" s="231">
        <v>4.0219904700000003E-3</v>
      </c>
    </row>
    <row r="4251" spans="1:8">
      <c r="A4251" s="227" t="s">
        <v>143</v>
      </c>
      <c r="B4251" s="227" t="s">
        <v>108</v>
      </c>
      <c r="C4251" s="227" t="s">
        <v>68</v>
      </c>
      <c r="D4251" s="229">
        <v>79</v>
      </c>
      <c r="E4251" s="231">
        <v>6.0070907100000003E-3</v>
      </c>
      <c r="F4251" s="231">
        <v>1.0029885E-3</v>
      </c>
      <c r="G4251" s="231">
        <v>1.30479349E-3</v>
      </c>
      <c r="H4251" s="231">
        <v>3.69930824E-3</v>
      </c>
    </row>
    <row r="4252" spans="1:8">
      <c r="A4252" s="227" t="s">
        <v>143</v>
      </c>
      <c r="B4252" s="227" t="s">
        <v>109</v>
      </c>
      <c r="C4252" s="227" t="s">
        <v>68</v>
      </c>
      <c r="D4252" s="229">
        <v>308</v>
      </c>
      <c r="E4252" s="231">
        <v>6.0063429500000001E-3</v>
      </c>
      <c r="F4252" s="231">
        <v>9.1750816000000005E-4</v>
      </c>
      <c r="G4252" s="231">
        <v>1.2027264199999999E-3</v>
      </c>
      <c r="H4252" s="231">
        <v>3.8861078700000002E-3</v>
      </c>
    </row>
    <row r="4253" spans="1:8">
      <c r="A4253" s="227" t="s">
        <v>143</v>
      </c>
      <c r="B4253" s="227" t="s">
        <v>110</v>
      </c>
      <c r="C4253" s="227" t="s">
        <v>68</v>
      </c>
      <c r="D4253" s="229">
        <v>23</v>
      </c>
      <c r="E4253" s="231">
        <v>7.22725416E-3</v>
      </c>
      <c r="F4253" s="231">
        <v>1.2323870700000001E-3</v>
      </c>
      <c r="G4253" s="231">
        <v>1.57508033E-3</v>
      </c>
      <c r="H4253" s="231">
        <v>4.4197864000000003E-3</v>
      </c>
    </row>
    <row r="4254" spans="1:8">
      <c r="A4254" s="227" t="s">
        <v>143</v>
      </c>
      <c r="B4254" s="227" t="s">
        <v>108</v>
      </c>
      <c r="C4254" s="227" t="s">
        <v>69</v>
      </c>
      <c r="D4254" s="229">
        <v>32</v>
      </c>
      <c r="E4254" s="231">
        <v>4.4426357799999998E-3</v>
      </c>
      <c r="F4254" s="231">
        <v>1.0073058899999999E-3</v>
      </c>
      <c r="G4254" s="231">
        <v>5.8919248000000003E-4</v>
      </c>
      <c r="H4254" s="231">
        <v>2.8461369500000001E-3</v>
      </c>
    </row>
    <row r="4255" spans="1:8">
      <c r="A4255" s="227" t="s">
        <v>143</v>
      </c>
      <c r="B4255" s="227" t="s">
        <v>109</v>
      </c>
      <c r="C4255" s="227" t="s">
        <v>69</v>
      </c>
      <c r="D4255" s="229">
        <v>152</v>
      </c>
      <c r="E4255" s="231">
        <v>4.1247104000000003E-3</v>
      </c>
      <c r="F4255" s="231">
        <v>8.3721649999999996E-4</v>
      </c>
      <c r="G4255" s="231">
        <v>4.8504484000000002E-4</v>
      </c>
      <c r="H4255" s="231">
        <v>2.8024485800000002E-3</v>
      </c>
    </row>
    <row r="4256" spans="1:8">
      <c r="A4256" s="227" t="s">
        <v>143</v>
      </c>
      <c r="B4256" s="227" t="s">
        <v>110</v>
      </c>
      <c r="C4256" s="227" t="s">
        <v>69</v>
      </c>
      <c r="D4256" s="229">
        <v>4</v>
      </c>
      <c r="E4256" s="231">
        <v>4.3981477400000003E-3</v>
      </c>
      <c r="F4256" s="231">
        <v>7.7835624000000003E-4</v>
      </c>
      <c r="G4256" s="231">
        <v>4.8900451000000004E-4</v>
      </c>
      <c r="H4256" s="231">
        <v>3.1307867999999998E-3</v>
      </c>
    </row>
    <row r="4257" spans="1:8">
      <c r="A4257" s="227" t="s">
        <v>143</v>
      </c>
      <c r="B4257" s="227" t="s">
        <v>108</v>
      </c>
      <c r="C4257" s="227" t="s">
        <v>70</v>
      </c>
      <c r="D4257" s="229">
        <v>48</v>
      </c>
      <c r="E4257" s="231">
        <v>6.4120368299999996E-3</v>
      </c>
      <c r="F4257" s="231">
        <v>1.2273338400000001E-3</v>
      </c>
      <c r="G4257" s="231">
        <v>1.8315969999999999E-3</v>
      </c>
      <c r="H4257" s="231">
        <v>3.3531055000000001E-3</v>
      </c>
    </row>
    <row r="4258" spans="1:8">
      <c r="A4258" s="227" t="s">
        <v>143</v>
      </c>
      <c r="B4258" s="227" t="s">
        <v>109</v>
      </c>
      <c r="C4258" s="227" t="s">
        <v>70</v>
      </c>
      <c r="D4258" s="229">
        <v>188</v>
      </c>
      <c r="E4258" s="231">
        <v>7.6449219500000004E-3</v>
      </c>
      <c r="F4258" s="231">
        <v>1.09584295E-3</v>
      </c>
      <c r="G4258" s="231">
        <v>1.6705449799999999E-3</v>
      </c>
      <c r="H4258" s="231">
        <v>4.8785335199999997E-3</v>
      </c>
    </row>
    <row r="4259" spans="1:8">
      <c r="A4259" s="227" t="s">
        <v>143</v>
      </c>
      <c r="B4259" s="227" t="s">
        <v>110</v>
      </c>
      <c r="C4259" s="227" t="s">
        <v>70</v>
      </c>
      <c r="D4259" s="229">
        <v>29</v>
      </c>
      <c r="E4259" s="231">
        <v>6.8993451799999996E-3</v>
      </c>
      <c r="F4259" s="231">
        <v>1.25438989E-3</v>
      </c>
      <c r="G4259" s="231">
        <v>1.6874199199999999E-3</v>
      </c>
      <c r="H4259" s="231">
        <v>3.9575348800000004E-3</v>
      </c>
    </row>
    <row r="4260" spans="1:8">
      <c r="A4260" s="227" t="s">
        <v>143</v>
      </c>
      <c r="B4260" s="227" t="s">
        <v>108</v>
      </c>
      <c r="C4260" s="227" t="s">
        <v>71</v>
      </c>
      <c r="D4260" s="229">
        <v>35</v>
      </c>
      <c r="E4260" s="231">
        <v>5.2371029500000001E-3</v>
      </c>
      <c r="F4260" s="231">
        <v>1.00562148E-3</v>
      </c>
      <c r="G4260" s="231">
        <v>1.6111109000000001E-3</v>
      </c>
      <c r="H4260" s="231">
        <v>2.6203701500000002E-3</v>
      </c>
    </row>
    <row r="4261" spans="1:8">
      <c r="A4261" s="227" t="s">
        <v>143</v>
      </c>
      <c r="B4261" s="227" t="s">
        <v>109</v>
      </c>
      <c r="C4261" s="227" t="s">
        <v>71</v>
      </c>
      <c r="D4261" s="229">
        <v>225</v>
      </c>
      <c r="E4261" s="231">
        <v>6.9814812300000003E-3</v>
      </c>
      <c r="F4261" s="231">
        <v>7.7160467999999995E-4</v>
      </c>
      <c r="G4261" s="231">
        <v>1.3521602499999999E-3</v>
      </c>
      <c r="H4261" s="231">
        <v>4.8577158099999997E-3</v>
      </c>
    </row>
    <row r="4262" spans="1:8">
      <c r="A4262" s="227" t="s">
        <v>143</v>
      </c>
      <c r="B4262" s="227" t="s">
        <v>110</v>
      </c>
      <c r="C4262" s="227" t="s">
        <v>71</v>
      </c>
      <c r="D4262" s="229">
        <v>16</v>
      </c>
      <c r="E4262" s="231">
        <v>6.6124130100000001E-3</v>
      </c>
      <c r="F4262" s="231">
        <v>6.4525442E-4</v>
      </c>
      <c r="G4262" s="231">
        <v>1.1950229499999999E-3</v>
      </c>
      <c r="H4262" s="231">
        <v>4.7721351499999997E-3</v>
      </c>
    </row>
    <row r="4263" spans="1:8">
      <c r="A4263" s="227" t="s">
        <v>143</v>
      </c>
      <c r="B4263" s="227" t="s">
        <v>108</v>
      </c>
      <c r="C4263" s="227" t="s">
        <v>72</v>
      </c>
      <c r="D4263" s="229">
        <v>96</v>
      </c>
      <c r="E4263" s="231">
        <v>5.6899833700000003E-3</v>
      </c>
      <c r="F4263" s="231">
        <v>7.0541546000000004E-4</v>
      </c>
      <c r="G4263" s="231">
        <v>1.6338732200000001E-3</v>
      </c>
      <c r="H4263" s="231">
        <v>3.35069421E-3</v>
      </c>
    </row>
    <row r="4264" spans="1:8">
      <c r="A4264" s="227" t="s">
        <v>143</v>
      </c>
      <c r="B4264" s="227" t="s">
        <v>109</v>
      </c>
      <c r="C4264" s="227" t="s">
        <v>72</v>
      </c>
      <c r="D4264" s="229">
        <v>361</v>
      </c>
      <c r="E4264" s="231">
        <v>6.0626023799999996E-3</v>
      </c>
      <c r="F4264" s="231">
        <v>5.5674157999999999E-4</v>
      </c>
      <c r="G4264" s="231">
        <v>1.6867687699999999E-3</v>
      </c>
      <c r="H4264" s="231">
        <v>3.8190915300000002E-3</v>
      </c>
    </row>
    <row r="4265" spans="1:8">
      <c r="A4265" s="227" t="s">
        <v>143</v>
      </c>
      <c r="B4265" s="227" t="s">
        <v>110</v>
      </c>
      <c r="C4265" s="227" t="s">
        <v>72</v>
      </c>
      <c r="D4265" s="229">
        <v>45</v>
      </c>
      <c r="E4265" s="231">
        <v>7.0588989299999998E-3</v>
      </c>
      <c r="F4265" s="231">
        <v>9.8996890000000001E-4</v>
      </c>
      <c r="G4265" s="231">
        <v>2.28472198E-3</v>
      </c>
      <c r="H4265" s="231">
        <v>3.7842076100000001E-3</v>
      </c>
    </row>
    <row r="4266" spans="1:8">
      <c r="A4266" s="227" t="s">
        <v>143</v>
      </c>
      <c r="B4266" s="227" t="s">
        <v>108</v>
      </c>
      <c r="C4266" s="227" t="s">
        <v>73</v>
      </c>
      <c r="D4266" s="229">
        <v>244</v>
      </c>
      <c r="E4266" s="231">
        <v>5.28441841E-3</v>
      </c>
      <c r="F4266" s="231">
        <v>1.1251515599999999E-3</v>
      </c>
      <c r="G4266" s="231">
        <v>1.2785554599999999E-3</v>
      </c>
      <c r="H4266" s="231">
        <v>2.8807108900000002E-3</v>
      </c>
    </row>
    <row r="4267" spans="1:8">
      <c r="A4267" s="227" t="s">
        <v>143</v>
      </c>
      <c r="B4267" s="227" t="s">
        <v>109</v>
      </c>
      <c r="C4267" s="227" t="s">
        <v>73</v>
      </c>
      <c r="D4267" s="229">
        <v>552</v>
      </c>
      <c r="E4267" s="231">
        <v>7.0931039600000004E-3</v>
      </c>
      <c r="F4267" s="231">
        <v>1.1150527600000001E-3</v>
      </c>
      <c r="G4267" s="231">
        <v>1.62322171E-3</v>
      </c>
      <c r="H4267" s="231">
        <v>4.3548289900000002E-3</v>
      </c>
    </row>
    <row r="4268" spans="1:8">
      <c r="A4268" s="227" t="s">
        <v>143</v>
      </c>
      <c r="B4268" s="227" t="s">
        <v>110</v>
      </c>
      <c r="C4268" s="227" t="s">
        <v>73</v>
      </c>
      <c r="D4268" s="229">
        <v>147</v>
      </c>
      <c r="E4268" s="231">
        <v>6.8010674200000001E-3</v>
      </c>
      <c r="F4268" s="231">
        <v>1.3558198700000001E-3</v>
      </c>
      <c r="G4268" s="231">
        <v>1.7385516500000001E-3</v>
      </c>
      <c r="H4268" s="231">
        <v>3.7066953800000001E-3</v>
      </c>
    </row>
    <row r="4269" spans="1:8">
      <c r="A4269" s="227" t="s">
        <v>143</v>
      </c>
      <c r="B4269" s="227" t="s">
        <v>108</v>
      </c>
      <c r="C4269" s="227" t="s">
        <v>74</v>
      </c>
      <c r="D4269" s="229">
        <v>209</v>
      </c>
      <c r="E4269" s="231">
        <v>5.1338492200000002E-3</v>
      </c>
      <c r="F4269" s="231">
        <v>8.0902203000000005E-4</v>
      </c>
      <c r="G4269" s="231">
        <v>1.27181884E-3</v>
      </c>
      <c r="H4269" s="231">
        <v>3.0530078799999999E-3</v>
      </c>
    </row>
    <row r="4270" spans="1:8">
      <c r="A4270" s="227" t="s">
        <v>143</v>
      </c>
      <c r="B4270" s="227" t="s">
        <v>109</v>
      </c>
      <c r="C4270" s="227" t="s">
        <v>74</v>
      </c>
      <c r="D4270" s="229">
        <v>443</v>
      </c>
      <c r="E4270" s="231">
        <v>6.7600166899999996E-3</v>
      </c>
      <c r="F4270" s="231">
        <v>7.3486202999999996E-4</v>
      </c>
      <c r="G4270" s="231">
        <v>1.7842360199999999E-3</v>
      </c>
      <c r="H4270" s="231">
        <v>4.24091816E-3</v>
      </c>
    </row>
    <row r="4271" spans="1:8">
      <c r="A4271" s="227" t="s">
        <v>143</v>
      </c>
      <c r="B4271" s="227" t="s">
        <v>110</v>
      </c>
      <c r="C4271" s="227" t="s">
        <v>74</v>
      </c>
      <c r="D4271" s="229">
        <v>112</v>
      </c>
      <c r="E4271" s="231">
        <v>5.8649551200000002E-3</v>
      </c>
      <c r="F4271" s="231">
        <v>9.0133078000000002E-4</v>
      </c>
      <c r="G4271" s="231">
        <v>1.5592962E-3</v>
      </c>
      <c r="H4271" s="231">
        <v>3.4043276000000002E-3</v>
      </c>
    </row>
    <row r="4272" spans="1:8">
      <c r="A4272" s="227" t="s">
        <v>143</v>
      </c>
      <c r="B4272" s="227" t="s">
        <v>108</v>
      </c>
      <c r="C4272" s="227" t="s">
        <v>75</v>
      </c>
      <c r="D4272" s="229">
        <v>24</v>
      </c>
      <c r="E4272" s="231">
        <v>4.7019673499999999E-3</v>
      </c>
      <c r="F4272" s="231">
        <v>1.11255763E-3</v>
      </c>
      <c r="G4272" s="231">
        <v>9.0325979999999995E-4</v>
      </c>
      <c r="H4272" s="231">
        <v>2.6861494400000001E-3</v>
      </c>
    </row>
    <row r="4273" spans="1:8">
      <c r="A4273" s="227" t="s">
        <v>143</v>
      </c>
      <c r="B4273" s="227" t="s">
        <v>109</v>
      </c>
      <c r="C4273" s="227" t="s">
        <v>75</v>
      </c>
      <c r="D4273" s="229">
        <v>256</v>
      </c>
      <c r="E4273" s="231">
        <v>5.6533924000000003E-3</v>
      </c>
      <c r="F4273" s="231">
        <v>6.6722706000000003E-4</v>
      </c>
      <c r="G4273" s="231">
        <v>1.2993704200000001E-3</v>
      </c>
      <c r="H4273" s="231">
        <v>3.68679447E-3</v>
      </c>
    </row>
    <row r="4274" spans="1:8">
      <c r="A4274" s="227" t="s">
        <v>143</v>
      </c>
      <c r="B4274" s="227" t="s">
        <v>110</v>
      </c>
      <c r="C4274" s="227" t="s">
        <v>75</v>
      </c>
      <c r="D4274" s="229">
        <v>15</v>
      </c>
      <c r="E4274" s="231">
        <v>5.8179009599999996E-3</v>
      </c>
      <c r="F4274" s="231">
        <v>8.0324054999999996E-4</v>
      </c>
      <c r="G4274" s="231">
        <v>1.2307096200000001E-3</v>
      </c>
      <c r="H4274" s="231">
        <v>3.7839503600000002E-3</v>
      </c>
    </row>
    <row r="4275" spans="1:8">
      <c r="A4275" s="227" t="s">
        <v>143</v>
      </c>
      <c r="B4275" s="227" t="s">
        <v>108</v>
      </c>
      <c r="C4275" s="227" t="s">
        <v>76</v>
      </c>
      <c r="D4275" s="229">
        <v>254</v>
      </c>
      <c r="E4275" s="231">
        <v>4.5588635000000004E-3</v>
      </c>
      <c r="F4275" s="231">
        <v>4.4514591999999999E-4</v>
      </c>
      <c r="G4275" s="231">
        <v>1.0295455599999999E-3</v>
      </c>
      <c r="H4275" s="231">
        <v>3.0841715300000002E-3</v>
      </c>
    </row>
    <row r="4276" spans="1:8">
      <c r="A4276" s="227" t="s">
        <v>143</v>
      </c>
      <c r="B4276" s="227" t="s">
        <v>109</v>
      </c>
      <c r="C4276" s="227" t="s">
        <v>76</v>
      </c>
      <c r="D4276" s="229">
        <v>261</v>
      </c>
      <c r="E4276" s="231">
        <v>5.9652598099999999E-3</v>
      </c>
      <c r="F4276" s="231">
        <v>4.3870593999999999E-4</v>
      </c>
      <c r="G4276" s="231">
        <v>1.5160704200000001E-3</v>
      </c>
      <c r="H4276" s="231">
        <v>4.0104829599999997E-3</v>
      </c>
    </row>
    <row r="4277" spans="1:8">
      <c r="A4277" s="227" t="s">
        <v>143</v>
      </c>
      <c r="B4277" s="227" t="s">
        <v>110</v>
      </c>
      <c r="C4277" s="227" t="s">
        <v>76</v>
      </c>
      <c r="D4277" s="229">
        <v>78</v>
      </c>
      <c r="E4277" s="231">
        <v>4.9057749299999997E-3</v>
      </c>
      <c r="F4277" s="231">
        <v>4.0301493000000001E-4</v>
      </c>
      <c r="G4277" s="231">
        <v>1.3770178E-3</v>
      </c>
      <c r="H4277" s="231">
        <v>3.1257416899999999E-3</v>
      </c>
    </row>
    <row r="4278" spans="1:8">
      <c r="A4278" s="227" t="s">
        <v>143</v>
      </c>
      <c r="B4278" s="227" t="s">
        <v>108</v>
      </c>
      <c r="C4278" s="227" t="s">
        <v>77</v>
      </c>
      <c r="D4278" s="229">
        <v>220</v>
      </c>
      <c r="E4278" s="231">
        <v>5.3638991800000002E-3</v>
      </c>
      <c r="F4278" s="231">
        <v>7.0638655000000001E-4</v>
      </c>
      <c r="G4278" s="231">
        <v>1.5629732700000001E-3</v>
      </c>
      <c r="H4278" s="231">
        <v>3.0945389099999998E-3</v>
      </c>
    </row>
    <row r="4279" spans="1:8">
      <c r="A4279" s="227" t="s">
        <v>143</v>
      </c>
      <c r="B4279" s="227" t="s">
        <v>109</v>
      </c>
      <c r="C4279" s="227" t="s">
        <v>77</v>
      </c>
      <c r="D4279" s="229">
        <v>509</v>
      </c>
      <c r="E4279" s="231">
        <v>6.0389832600000002E-3</v>
      </c>
      <c r="F4279" s="231">
        <v>7.4544743000000001E-4</v>
      </c>
      <c r="G4279" s="231">
        <v>1.74679814E-3</v>
      </c>
      <c r="H4279" s="231">
        <v>3.5467372099999999E-3</v>
      </c>
    </row>
    <row r="4280" spans="1:8">
      <c r="A4280" s="227" t="s">
        <v>143</v>
      </c>
      <c r="B4280" s="227" t="s">
        <v>110</v>
      </c>
      <c r="C4280" s="227" t="s">
        <v>77</v>
      </c>
      <c r="D4280" s="229">
        <v>93</v>
      </c>
      <c r="E4280" s="231">
        <v>6.1357524099999996E-3</v>
      </c>
      <c r="F4280" s="231">
        <v>7.7347147000000004E-4</v>
      </c>
      <c r="G4280" s="231">
        <v>2.20106509E-3</v>
      </c>
      <c r="H4280" s="231">
        <v>3.1612153899999999E-3</v>
      </c>
    </row>
    <row r="4281" spans="1:8">
      <c r="A4281" s="227" t="s">
        <v>143</v>
      </c>
      <c r="B4281" s="227" t="s">
        <v>108</v>
      </c>
      <c r="C4281" s="227" t="s">
        <v>78</v>
      </c>
      <c r="D4281" s="229">
        <v>69</v>
      </c>
      <c r="E4281" s="231">
        <v>5.8756036000000003E-3</v>
      </c>
      <c r="F4281" s="231">
        <v>1.1493556100000001E-3</v>
      </c>
      <c r="G4281" s="231">
        <v>1.5220744100000001E-3</v>
      </c>
      <c r="H4281" s="231">
        <v>3.20417317E-3</v>
      </c>
    </row>
    <row r="4282" spans="1:8">
      <c r="A4282" s="227" t="s">
        <v>143</v>
      </c>
      <c r="B4282" s="227" t="s">
        <v>109</v>
      </c>
      <c r="C4282" s="227" t="s">
        <v>78</v>
      </c>
      <c r="D4282" s="229">
        <v>212</v>
      </c>
      <c r="E4282" s="231">
        <v>7.0982920199999999E-3</v>
      </c>
      <c r="F4282" s="231">
        <v>1.09233029E-3</v>
      </c>
      <c r="G4282" s="231">
        <v>1.7350189800000001E-3</v>
      </c>
      <c r="H4282" s="231">
        <v>4.2709422900000004E-3</v>
      </c>
    </row>
    <row r="4283" spans="1:8">
      <c r="A4283" s="227" t="s">
        <v>143</v>
      </c>
      <c r="B4283" s="227" t="s">
        <v>110</v>
      </c>
      <c r="C4283" s="227" t="s">
        <v>78</v>
      </c>
      <c r="D4283" s="229">
        <v>72</v>
      </c>
      <c r="E4283" s="231">
        <v>6.3858343800000002E-3</v>
      </c>
      <c r="F4283" s="231">
        <v>1.17428603E-3</v>
      </c>
      <c r="G4283" s="231">
        <v>1.6042949700000001E-3</v>
      </c>
      <c r="H4283" s="231">
        <v>3.6072528400000001E-3</v>
      </c>
    </row>
    <row r="4284" spans="1:8">
      <c r="A4284" s="227" t="s">
        <v>143</v>
      </c>
      <c r="B4284" s="227" t="s">
        <v>108</v>
      </c>
      <c r="C4284" s="227" t="s">
        <v>79</v>
      </c>
      <c r="D4284" s="229">
        <v>3370</v>
      </c>
      <c r="E4284" s="231">
        <v>4.5969300599999997E-3</v>
      </c>
      <c r="F4284" s="231">
        <v>1.00051836E-3</v>
      </c>
      <c r="G4284" s="231">
        <v>7.0954201000000003E-4</v>
      </c>
      <c r="H4284" s="231">
        <v>2.8868691999999999E-3</v>
      </c>
    </row>
    <row r="4285" spans="1:8">
      <c r="A4285" s="227" t="s">
        <v>143</v>
      </c>
      <c r="B4285" s="227" t="s">
        <v>109</v>
      </c>
      <c r="C4285" s="227" t="s">
        <v>79</v>
      </c>
      <c r="D4285" s="229">
        <v>1946</v>
      </c>
      <c r="E4285" s="231">
        <v>4.6600217399999999E-3</v>
      </c>
      <c r="F4285" s="231">
        <v>8.2409048999999997E-4</v>
      </c>
      <c r="G4285" s="231">
        <v>6.9420630000000005E-4</v>
      </c>
      <c r="H4285" s="231">
        <v>3.1417244700000001E-3</v>
      </c>
    </row>
    <row r="4286" spans="1:8">
      <c r="A4286" s="227" t="s">
        <v>143</v>
      </c>
      <c r="B4286" s="227" t="s">
        <v>110</v>
      </c>
      <c r="C4286" s="227" t="s">
        <v>79</v>
      </c>
      <c r="D4286" s="229">
        <v>525</v>
      </c>
      <c r="E4286" s="231">
        <v>4.38110646E-3</v>
      </c>
      <c r="F4286" s="231">
        <v>9.2396359999999996E-4</v>
      </c>
      <c r="G4286" s="231">
        <v>7.0403413999999996E-4</v>
      </c>
      <c r="H4286" s="231">
        <v>2.7531082300000002E-3</v>
      </c>
    </row>
    <row r="4287" spans="1:8">
      <c r="A4287" s="227" t="s">
        <v>143</v>
      </c>
      <c r="B4287" s="227" t="s">
        <v>108</v>
      </c>
      <c r="C4287" s="227" t="s">
        <v>80</v>
      </c>
      <c r="D4287" s="229">
        <v>617</v>
      </c>
      <c r="E4287" s="231">
        <v>4.7899969200000002E-3</v>
      </c>
      <c r="F4287" s="231">
        <v>1.1830314499999999E-3</v>
      </c>
      <c r="G4287" s="231">
        <v>7.2125027999999996E-4</v>
      </c>
      <c r="H4287" s="231">
        <v>2.88571469E-3</v>
      </c>
    </row>
    <row r="4288" spans="1:8">
      <c r="A4288" s="227" t="s">
        <v>143</v>
      </c>
      <c r="B4288" s="227" t="s">
        <v>109</v>
      </c>
      <c r="C4288" s="227" t="s">
        <v>80</v>
      </c>
      <c r="D4288" s="229">
        <v>1373</v>
      </c>
      <c r="E4288" s="231">
        <v>4.9209200900000001E-3</v>
      </c>
      <c r="F4288" s="231">
        <v>9.0711044000000001E-4</v>
      </c>
      <c r="G4288" s="231">
        <v>6.8274367999999997E-4</v>
      </c>
      <c r="H4288" s="231">
        <v>3.3310654800000001E-3</v>
      </c>
    </row>
    <row r="4289" spans="1:8">
      <c r="A4289" s="227" t="s">
        <v>143</v>
      </c>
      <c r="B4289" s="227" t="s">
        <v>110</v>
      </c>
      <c r="C4289" s="227" t="s">
        <v>80</v>
      </c>
      <c r="D4289" s="229">
        <v>203</v>
      </c>
      <c r="E4289" s="231">
        <v>5.0905968300000003E-3</v>
      </c>
      <c r="F4289" s="231">
        <v>1.27845031E-3</v>
      </c>
      <c r="G4289" s="231">
        <v>7.2591658000000002E-4</v>
      </c>
      <c r="H4289" s="231">
        <v>3.0862294500000002E-3</v>
      </c>
    </row>
    <row r="4290" spans="1:8">
      <c r="A4290" s="227" t="s">
        <v>143</v>
      </c>
      <c r="B4290" s="227" t="s">
        <v>108</v>
      </c>
      <c r="C4290" s="227" t="s">
        <v>119</v>
      </c>
      <c r="D4290" s="229">
        <v>312</v>
      </c>
      <c r="E4290" s="231">
        <v>5.1941993700000003E-3</v>
      </c>
      <c r="F4290" s="231">
        <v>9.8906374999999992E-4</v>
      </c>
      <c r="G4290" s="231">
        <v>9.7192519999999996E-4</v>
      </c>
      <c r="H4290" s="231">
        <v>3.2332099300000001E-3</v>
      </c>
    </row>
    <row r="4291" spans="1:8">
      <c r="A4291" s="227" t="s">
        <v>143</v>
      </c>
      <c r="B4291" s="227" t="s">
        <v>109</v>
      </c>
      <c r="C4291" s="227" t="s">
        <v>119</v>
      </c>
      <c r="D4291" s="229">
        <v>502</v>
      </c>
      <c r="E4291" s="231">
        <v>6.0183568899999998E-3</v>
      </c>
      <c r="F4291" s="231">
        <v>8.7266649000000002E-4</v>
      </c>
      <c r="G4291" s="231">
        <v>1.3477799300000001E-3</v>
      </c>
      <c r="H4291" s="231">
        <v>3.7979099699999999E-3</v>
      </c>
    </row>
    <row r="4292" spans="1:8">
      <c r="A4292" s="227" t="s">
        <v>143</v>
      </c>
      <c r="B4292" s="227" t="s">
        <v>110</v>
      </c>
      <c r="C4292" s="227" t="s">
        <v>119</v>
      </c>
      <c r="D4292" s="229">
        <v>110</v>
      </c>
      <c r="E4292" s="231">
        <v>5.14183479E-3</v>
      </c>
      <c r="F4292" s="231">
        <v>1.03745767E-3</v>
      </c>
      <c r="G4292" s="231">
        <v>1.13583733E-3</v>
      </c>
      <c r="H4292" s="231">
        <v>2.9685392699999999E-3</v>
      </c>
    </row>
    <row r="4293" spans="1:8">
      <c r="A4293" s="227" t="s">
        <v>143</v>
      </c>
      <c r="B4293" s="227" t="s">
        <v>108</v>
      </c>
      <c r="C4293" s="227" t="s">
        <v>82</v>
      </c>
      <c r="D4293" s="229">
        <v>87</v>
      </c>
      <c r="E4293" s="231">
        <v>5.6452211300000001E-3</v>
      </c>
      <c r="F4293" s="231">
        <v>1.2700881099999999E-3</v>
      </c>
      <c r="G4293" s="231">
        <v>1.27474436E-3</v>
      </c>
      <c r="H4293" s="231">
        <v>3.1003882600000002E-3</v>
      </c>
    </row>
    <row r="4294" spans="1:8">
      <c r="A4294" s="227" t="s">
        <v>143</v>
      </c>
      <c r="B4294" s="227" t="s">
        <v>109</v>
      </c>
      <c r="C4294" s="227" t="s">
        <v>82</v>
      </c>
      <c r="D4294" s="229">
        <v>230</v>
      </c>
      <c r="E4294" s="231">
        <v>6.9522944500000003E-3</v>
      </c>
      <c r="F4294" s="231">
        <v>1.16168455E-3</v>
      </c>
      <c r="G4294" s="231">
        <v>1.5550017600000001E-3</v>
      </c>
      <c r="H4294" s="231">
        <v>4.2356076199999999E-3</v>
      </c>
    </row>
    <row r="4295" spans="1:8">
      <c r="A4295" s="227" t="s">
        <v>143</v>
      </c>
      <c r="B4295" s="227" t="s">
        <v>110</v>
      </c>
      <c r="C4295" s="227" t="s">
        <v>82</v>
      </c>
      <c r="D4295" s="229">
        <v>47</v>
      </c>
      <c r="E4295" s="231">
        <v>6.3123027700000001E-3</v>
      </c>
      <c r="F4295" s="231">
        <v>1.09485795E-3</v>
      </c>
      <c r="G4295" s="231">
        <v>1.97498009E-3</v>
      </c>
      <c r="H4295" s="231">
        <v>3.2424642599999999E-3</v>
      </c>
    </row>
    <row r="4296" spans="1:8">
      <c r="A4296" s="227" t="s">
        <v>143</v>
      </c>
      <c r="B4296" s="227" t="s">
        <v>108</v>
      </c>
      <c r="C4296" s="227" t="s">
        <v>83</v>
      </c>
      <c r="D4296" s="229">
        <v>134</v>
      </c>
      <c r="E4296" s="231">
        <v>5.3962822500000004E-3</v>
      </c>
      <c r="F4296" s="231">
        <v>8.2219091000000004E-4</v>
      </c>
      <c r="G4296" s="231">
        <v>1.0627416000000001E-3</v>
      </c>
      <c r="H4296" s="231">
        <v>3.5113492499999998E-3</v>
      </c>
    </row>
    <row r="4297" spans="1:8">
      <c r="A4297" s="227" t="s">
        <v>143</v>
      </c>
      <c r="B4297" s="227" t="s">
        <v>109</v>
      </c>
      <c r="C4297" s="227" t="s">
        <v>83</v>
      </c>
      <c r="D4297" s="229">
        <v>267</v>
      </c>
      <c r="E4297" s="231">
        <v>5.3354745300000003E-3</v>
      </c>
      <c r="F4297" s="231">
        <v>7.4446848999999997E-4</v>
      </c>
      <c r="G4297" s="231">
        <v>1.0276648299999999E-3</v>
      </c>
      <c r="H4297" s="231">
        <v>3.5633407200000001E-3</v>
      </c>
    </row>
    <row r="4298" spans="1:8">
      <c r="A4298" s="227" t="s">
        <v>143</v>
      </c>
      <c r="B4298" s="227" t="s">
        <v>110</v>
      </c>
      <c r="C4298" s="227" t="s">
        <v>83</v>
      </c>
      <c r="D4298" s="229">
        <v>71</v>
      </c>
      <c r="E4298" s="231">
        <v>4.9929901299999996E-3</v>
      </c>
      <c r="F4298" s="231">
        <v>7.2215677000000002E-4</v>
      </c>
      <c r="G4298" s="231">
        <v>1.2534230899999999E-3</v>
      </c>
      <c r="H4298" s="231">
        <v>3.0174097999999998E-3</v>
      </c>
    </row>
    <row r="4299" spans="1:8">
      <c r="A4299" s="227" t="s">
        <v>143</v>
      </c>
      <c r="B4299" s="227" t="s">
        <v>108</v>
      </c>
      <c r="C4299" s="227" t="s">
        <v>84</v>
      </c>
      <c r="D4299" s="229">
        <v>123</v>
      </c>
      <c r="E4299" s="231">
        <v>4.3895849799999997E-3</v>
      </c>
      <c r="F4299" s="231">
        <v>8.1009085000000004E-4</v>
      </c>
      <c r="G4299" s="231">
        <v>8.1620722999999995E-4</v>
      </c>
      <c r="H4299" s="231">
        <v>2.7632864199999998E-3</v>
      </c>
    </row>
    <row r="4300" spans="1:8">
      <c r="A4300" s="227" t="s">
        <v>143</v>
      </c>
      <c r="B4300" s="227" t="s">
        <v>109</v>
      </c>
      <c r="C4300" s="227" t="s">
        <v>84</v>
      </c>
      <c r="D4300" s="229">
        <v>315</v>
      </c>
      <c r="E4300" s="231">
        <v>5.7132566499999999E-3</v>
      </c>
      <c r="F4300" s="231">
        <v>7.4933840000000003E-4</v>
      </c>
      <c r="G4300" s="231">
        <v>1.0468471899999999E-3</v>
      </c>
      <c r="H4300" s="231">
        <v>3.9170706200000001E-3</v>
      </c>
    </row>
    <row r="4301" spans="1:8">
      <c r="A4301" s="227" t="s">
        <v>143</v>
      </c>
      <c r="B4301" s="227" t="s">
        <v>110</v>
      </c>
      <c r="C4301" s="227" t="s">
        <v>84</v>
      </c>
      <c r="D4301" s="229">
        <v>24</v>
      </c>
      <c r="E4301" s="231">
        <v>5.4451193500000003E-3</v>
      </c>
      <c r="F4301" s="231">
        <v>7.4700986000000001E-4</v>
      </c>
      <c r="G4301" s="231">
        <v>1.12943648E-3</v>
      </c>
      <c r="H4301" s="231">
        <v>3.56867268E-3</v>
      </c>
    </row>
    <row r="4302" spans="1:8">
      <c r="A4302" s="227" t="s">
        <v>143</v>
      </c>
      <c r="B4302" s="227" t="s">
        <v>108</v>
      </c>
      <c r="C4302" s="227" t="s">
        <v>86</v>
      </c>
      <c r="D4302" s="229">
        <v>1</v>
      </c>
      <c r="E4302" s="231">
        <v>5.8101847200000001E-3</v>
      </c>
      <c r="F4302" s="231">
        <v>1.4467590200000001E-3</v>
      </c>
      <c r="G4302" s="231">
        <v>3.32175902E-3</v>
      </c>
      <c r="H4302" s="231">
        <v>1.0416666600000001E-3</v>
      </c>
    </row>
    <row r="4303" spans="1:8">
      <c r="A4303" s="227" t="s">
        <v>143</v>
      </c>
      <c r="B4303" s="227" t="s">
        <v>109</v>
      </c>
      <c r="C4303" s="227" t="s">
        <v>86</v>
      </c>
      <c r="D4303" s="229">
        <v>1</v>
      </c>
      <c r="E4303" s="231">
        <v>5.9606479100000002E-3</v>
      </c>
      <c r="F4303" s="231">
        <v>8.1018471999999998E-4</v>
      </c>
      <c r="G4303" s="231">
        <v>3.5069444400000001E-3</v>
      </c>
      <c r="H4303" s="231">
        <v>1.6435180500000001E-3</v>
      </c>
    </row>
    <row r="4304" spans="1:8">
      <c r="A4304" s="227" t="s">
        <v>143</v>
      </c>
      <c r="B4304" s="227" t="s">
        <v>108</v>
      </c>
      <c r="C4304" s="227" t="s">
        <v>87</v>
      </c>
      <c r="D4304" s="229">
        <v>177</v>
      </c>
      <c r="E4304" s="231">
        <v>4.4558874900000002E-3</v>
      </c>
      <c r="F4304" s="231">
        <v>4.4282252999999999E-4</v>
      </c>
      <c r="G4304" s="231">
        <v>7.8154400000000001E-4</v>
      </c>
      <c r="H4304" s="231">
        <v>3.2315204600000002E-3</v>
      </c>
    </row>
    <row r="4305" spans="1:8">
      <c r="A4305" s="227" t="s">
        <v>143</v>
      </c>
      <c r="B4305" s="227" t="s">
        <v>109</v>
      </c>
      <c r="C4305" s="227" t="s">
        <v>87</v>
      </c>
      <c r="D4305" s="229">
        <v>424</v>
      </c>
      <c r="E4305" s="231">
        <v>5.4237637300000004E-3</v>
      </c>
      <c r="F4305" s="231">
        <v>3.9665746999999999E-4</v>
      </c>
      <c r="G4305" s="231">
        <v>8.6510720999999997E-4</v>
      </c>
      <c r="H4305" s="231">
        <v>4.1619985700000004E-3</v>
      </c>
    </row>
    <row r="4306" spans="1:8">
      <c r="A4306" s="227" t="s">
        <v>143</v>
      </c>
      <c r="B4306" s="227" t="s">
        <v>110</v>
      </c>
      <c r="C4306" s="227" t="s">
        <v>87</v>
      </c>
      <c r="D4306" s="229">
        <v>58</v>
      </c>
      <c r="E4306" s="231">
        <v>5.3073113899999996E-3</v>
      </c>
      <c r="F4306" s="231">
        <v>3.6358536000000001E-4</v>
      </c>
      <c r="G4306" s="231">
        <v>7.5690423000000003E-4</v>
      </c>
      <c r="H4306" s="231">
        <v>4.18682129E-3</v>
      </c>
    </row>
    <row r="4307" spans="1:8">
      <c r="A4307" s="227" t="s">
        <v>143</v>
      </c>
      <c r="B4307" s="227" t="s">
        <v>108</v>
      </c>
      <c r="C4307" s="227" t="s">
        <v>88</v>
      </c>
      <c r="D4307" s="229">
        <v>196</v>
      </c>
      <c r="E4307" s="231">
        <v>4.8093818399999998E-3</v>
      </c>
      <c r="F4307" s="231">
        <v>1.0581417600000001E-3</v>
      </c>
      <c r="G4307" s="231">
        <v>8.0274445000000003E-4</v>
      </c>
      <c r="H4307" s="231">
        <v>2.9484951200000001E-3</v>
      </c>
    </row>
    <row r="4308" spans="1:8">
      <c r="A4308" s="227" t="s">
        <v>143</v>
      </c>
      <c r="B4308" s="227" t="s">
        <v>109</v>
      </c>
      <c r="C4308" s="227" t="s">
        <v>88</v>
      </c>
      <c r="D4308" s="229">
        <v>707</v>
      </c>
      <c r="E4308" s="231">
        <v>5.2126713299999999E-3</v>
      </c>
      <c r="F4308" s="231">
        <v>8.9033582E-4</v>
      </c>
      <c r="G4308" s="231">
        <v>9.2802113000000003E-4</v>
      </c>
      <c r="H4308" s="231">
        <v>3.3943138899999998E-3</v>
      </c>
    </row>
    <row r="4309" spans="1:8">
      <c r="A4309" s="227" t="s">
        <v>143</v>
      </c>
      <c r="B4309" s="227" t="s">
        <v>110</v>
      </c>
      <c r="C4309" s="227" t="s">
        <v>88</v>
      </c>
      <c r="D4309" s="229">
        <v>114</v>
      </c>
      <c r="E4309" s="231">
        <v>5.1912765700000002E-3</v>
      </c>
      <c r="F4309" s="231">
        <v>1.2052263399999999E-3</v>
      </c>
      <c r="G4309" s="231">
        <v>8.5018658000000002E-4</v>
      </c>
      <c r="H4309" s="231">
        <v>3.1358631499999999E-3</v>
      </c>
    </row>
    <row r="4310" spans="1:8">
      <c r="A4310" s="227" t="s">
        <v>143</v>
      </c>
      <c r="B4310" s="227" t="s">
        <v>108</v>
      </c>
      <c r="C4310" s="227" t="s">
        <v>89</v>
      </c>
      <c r="D4310" s="229">
        <v>130</v>
      </c>
      <c r="E4310" s="231">
        <v>4.97809805E-3</v>
      </c>
      <c r="F4310" s="231">
        <v>7.5320488999999996E-4</v>
      </c>
      <c r="G4310" s="231">
        <v>1.40446916E-3</v>
      </c>
      <c r="H4310" s="231">
        <v>2.8204235599999998E-3</v>
      </c>
    </row>
    <row r="4311" spans="1:8">
      <c r="A4311" s="227" t="s">
        <v>143</v>
      </c>
      <c r="B4311" s="227" t="s">
        <v>109</v>
      </c>
      <c r="C4311" s="227" t="s">
        <v>89</v>
      </c>
      <c r="D4311" s="229">
        <v>276</v>
      </c>
      <c r="E4311" s="231">
        <v>5.6840443099999997E-3</v>
      </c>
      <c r="F4311" s="231">
        <v>6.1325794000000001E-4</v>
      </c>
      <c r="G4311" s="231">
        <v>1.48961666E-3</v>
      </c>
      <c r="H4311" s="231">
        <v>3.5811692399999998E-3</v>
      </c>
    </row>
    <row r="4312" spans="1:8">
      <c r="A4312" s="227" t="s">
        <v>143</v>
      </c>
      <c r="B4312" s="227" t="s">
        <v>110</v>
      </c>
      <c r="C4312" s="227" t="s">
        <v>89</v>
      </c>
      <c r="D4312" s="229">
        <v>22</v>
      </c>
      <c r="E4312" s="231">
        <v>6.4020409999999998E-3</v>
      </c>
      <c r="F4312" s="231">
        <v>7.4126662999999995E-4</v>
      </c>
      <c r="G4312" s="231">
        <v>1.8176554800000001E-3</v>
      </c>
      <c r="H4312" s="231">
        <v>3.8431184599999999E-3</v>
      </c>
    </row>
    <row r="4313" spans="1:8">
      <c r="A4313" s="227" t="s">
        <v>143</v>
      </c>
      <c r="B4313" s="227" t="s">
        <v>108</v>
      </c>
      <c r="C4313" s="227" t="s">
        <v>90</v>
      </c>
      <c r="D4313" s="229">
        <v>59</v>
      </c>
      <c r="E4313" s="231">
        <v>5.3617386199999997E-3</v>
      </c>
      <c r="F4313" s="231">
        <v>7.3642471000000004E-4</v>
      </c>
      <c r="G4313" s="231">
        <v>1.1574071600000001E-3</v>
      </c>
      <c r="H4313" s="231">
        <v>3.4679062099999998E-3</v>
      </c>
    </row>
    <row r="4314" spans="1:8">
      <c r="A4314" s="227" t="s">
        <v>143</v>
      </c>
      <c r="B4314" s="227" t="s">
        <v>109</v>
      </c>
      <c r="C4314" s="227" t="s">
        <v>90</v>
      </c>
      <c r="D4314" s="229">
        <v>268</v>
      </c>
      <c r="E4314" s="231">
        <v>6.37377325E-3</v>
      </c>
      <c r="F4314" s="231">
        <v>6.7237575000000005E-4</v>
      </c>
      <c r="G4314" s="231">
        <v>1.4137642700000001E-3</v>
      </c>
      <c r="H4314" s="231">
        <v>4.2876327699999999E-3</v>
      </c>
    </row>
    <row r="4315" spans="1:8">
      <c r="A4315" s="227" t="s">
        <v>143</v>
      </c>
      <c r="B4315" s="227" t="s">
        <v>110</v>
      </c>
      <c r="C4315" s="227" t="s">
        <v>90</v>
      </c>
      <c r="D4315" s="229">
        <v>31</v>
      </c>
      <c r="E4315" s="231">
        <v>5.6059585699999998E-3</v>
      </c>
      <c r="F4315" s="231">
        <v>7.3177984999999997E-4</v>
      </c>
      <c r="G4315" s="231">
        <v>1.44638574E-3</v>
      </c>
      <c r="H4315" s="231">
        <v>3.42779249E-3</v>
      </c>
    </row>
    <row r="4316" spans="1:8">
      <c r="A4316" s="227" t="s">
        <v>143</v>
      </c>
      <c r="B4316" s="227" t="s">
        <v>108</v>
      </c>
      <c r="C4316" s="227" t="s">
        <v>91</v>
      </c>
      <c r="D4316" s="229">
        <v>316</v>
      </c>
      <c r="E4316" s="231">
        <v>4.4460557800000003E-3</v>
      </c>
      <c r="F4316" s="231">
        <v>9.1120169999999996E-4</v>
      </c>
      <c r="G4316" s="231">
        <v>4.8413303000000002E-4</v>
      </c>
      <c r="H4316" s="231">
        <v>3.0507205900000001E-3</v>
      </c>
    </row>
    <row r="4317" spans="1:8">
      <c r="A4317" s="227" t="s">
        <v>143</v>
      </c>
      <c r="B4317" s="227" t="s">
        <v>109</v>
      </c>
      <c r="C4317" s="227" t="s">
        <v>91</v>
      </c>
      <c r="D4317" s="229">
        <v>762</v>
      </c>
      <c r="E4317" s="231">
        <v>4.6691057900000001E-3</v>
      </c>
      <c r="F4317" s="231">
        <v>8.0002345000000001E-4</v>
      </c>
      <c r="G4317" s="231">
        <v>4.8782723999999999E-4</v>
      </c>
      <c r="H4317" s="231">
        <v>3.3812546199999999E-3</v>
      </c>
    </row>
    <row r="4318" spans="1:8">
      <c r="A4318" s="227" t="s">
        <v>143</v>
      </c>
      <c r="B4318" s="227" t="s">
        <v>110</v>
      </c>
      <c r="C4318" s="227" t="s">
        <v>91</v>
      </c>
      <c r="D4318" s="229">
        <v>125</v>
      </c>
      <c r="E4318" s="231">
        <v>4.3780553200000001E-3</v>
      </c>
      <c r="F4318" s="231">
        <v>8.0379607E-4</v>
      </c>
      <c r="G4318" s="231">
        <v>5.1759235999999996E-4</v>
      </c>
      <c r="H4318" s="231">
        <v>3.0566664100000001E-3</v>
      </c>
    </row>
    <row r="4319" spans="1:8">
      <c r="A4319" s="227" t="s">
        <v>143</v>
      </c>
      <c r="B4319" s="227" t="s">
        <v>108</v>
      </c>
      <c r="C4319" s="227" t="s">
        <v>92</v>
      </c>
      <c r="D4319" s="229">
        <v>86</v>
      </c>
      <c r="E4319" s="231">
        <v>4.72141447E-3</v>
      </c>
      <c r="F4319" s="231">
        <v>7.3131973000000003E-4</v>
      </c>
      <c r="G4319" s="231">
        <v>8.1260744E-4</v>
      </c>
      <c r="H4319" s="231">
        <v>3.1774868E-3</v>
      </c>
    </row>
    <row r="4320" spans="1:8">
      <c r="A4320" s="227" t="s">
        <v>143</v>
      </c>
      <c r="B4320" s="227" t="s">
        <v>109</v>
      </c>
      <c r="C4320" s="227" t="s">
        <v>92</v>
      </c>
      <c r="D4320" s="229">
        <v>296</v>
      </c>
      <c r="E4320" s="231">
        <v>6.81282821E-3</v>
      </c>
      <c r="F4320" s="231">
        <v>7.2416142000000002E-4</v>
      </c>
      <c r="G4320" s="231">
        <v>1.41082464E-3</v>
      </c>
      <c r="H4320" s="231">
        <v>4.6778416700000002E-3</v>
      </c>
    </row>
    <row r="4321" spans="1:8">
      <c r="A4321" s="227" t="s">
        <v>143</v>
      </c>
      <c r="B4321" s="227" t="s">
        <v>110</v>
      </c>
      <c r="C4321" s="227" t="s">
        <v>92</v>
      </c>
      <c r="D4321" s="229">
        <v>66</v>
      </c>
      <c r="E4321" s="231">
        <v>5.36405704E-3</v>
      </c>
      <c r="F4321" s="231">
        <v>6.6182638000000002E-4</v>
      </c>
      <c r="G4321" s="231">
        <v>1.53286311E-3</v>
      </c>
      <c r="H4321" s="231">
        <v>3.1693670699999999E-3</v>
      </c>
    </row>
    <row r="4322" spans="1:8">
      <c r="A4322" s="227" t="s">
        <v>143</v>
      </c>
      <c r="B4322" s="227" t="s">
        <v>108</v>
      </c>
      <c r="C4322" s="227" t="s">
        <v>93</v>
      </c>
      <c r="D4322" s="229">
        <v>97</v>
      </c>
      <c r="E4322" s="231">
        <v>5.07278517E-3</v>
      </c>
      <c r="F4322" s="231">
        <v>1.2474940299999999E-3</v>
      </c>
      <c r="G4322" s="231">
        <v>1.3214726599999999E-3</v>
      </c>
      <c r="H4322" s="231">
        <v>2.5038180499999999E-3</v>
      </c>
    </row>
    <row r="4323" spans="1:8">
      <c r="A4323" s="227" t="s">
        <v>143</v>
      </c>
      <c r="B4323" s="227" t="s">
        <v>109</v>
      </c>
      <c r="C4323" s="227" t="s">
        <v>93</v>
      </c>
      <c r="D4323" s="229">
        <v>233</v>
      </c>
      <c r="E4323" s="231">
        <v>6.7456483100000004E-3</v>
      </c>
      <c r="F4323" s="231">
        <v>1.02611842E-3</v>
      </c>
      <c r="G4323" s="231">
        <v>1.5245487099999999E-3</v>
      </c>
      <c r="H4323" s="231">
        <v>4.1949806799999999E-3</v>
      </c>
    </row>
    <row r="4324" spans="1:8">
      <c r="A4324" s="227" t="s">
        <v>143</v>
      </c>
      <c r="B4324" s="227" t="s">
        <v>110</v>
      </c>
      <c r="C4324" s="227" t="s">
        <v>93</v>
      </c>
      <c r="D4324" s="229">
        <v>38</v>
      </c>
      <c r="E4324" s="231">
        <v>6.7559086499999997E-3</v>
      </c>
      <c r="F4324" s="231">
        <v>1.6033135899999999E-3</v>
      </c>
      <c r="G4324" s="231">
        <v>1.4129505400000001E-3</v>
      </c>
      <c r="H4324" s="231">
        <v>3.73964407E-3</v>
      </c>
    </row>
    <row r="4325" spans="1:8">
      <c r="A4325" s="227" t="s">
        <v>143</v>
      </c>
      <c r="B4325" s="227" t="s">
        <v>108</v>
      </c>
      <c r="C4325" s="227" t="s">
        <v>94</v>
      </c>
      <c r="D4325" s="229">
        <v>79</v>
      </c>
      <c r="E4325" s="231">
        <v>5.3545473499999998E-3</v>
      </c>
      <c r="F4325" s="231">
        <v>9.8086592000000005E-4</v>
      </c>
      <c r="G4325" s="231">
        <v>1.49994117E-3</v>
      </c>
      <c r="H4325" s="231">
        <v>2.8737398E-3</v>
      </c>
    </row>
    <row r="4326" spans="1:8">
      <c r="A4326" s="227" t="s">
        <v>143</v>
      </c>
      <c r="B4326" s="227" t="s">
        <v>109</v>
      </c>
      <c r="C4326" s="227" t="s">
        <v>94</v>
      </c>
      <c r="D4326" s="229">
        <v>263</v>
      </c>
      <c r="E4326" s="231">
        <v>6.4751881100000002E-3</v>
      </c>
      <c r="F4326" s="231">
        <v>8.4459911000000002E-4</v>
      </c>
      <c r="G4326" s="231">
        <v>1.5209123E-3</v>
      </c>
      <c r="H4326" s="231">
        <v>4.1096761999999997E-3</v>
      </c>
    </row>
    <row r="4327" spans="1:8">
      <c r="A4327" s="227" t="s">
        <v>143</v>
      </c>
      <c r="B4327" s="227" t="s">
        <v>110</v>
      </c>
      <c r="C4327" s="227" t="s">
        <v>94</v>
      </c>
      <c r="D4327" s="229">
        <v>47</v>
      </c>
      <c r="E4327" s="231">
        <v>5.7397554699999999E-3</v>
      </c>
      <c r="F4327" s="231">
        <v>1.05939693E-3</v>
      </c>
      <c r="G4327" s="231">
        <v>1.2753642500000001E-3</v>
      </c>
      <c r="H4327" s="231">
        <v>3.4049938599999999E-3</v>
      </c>
    </row>
    <row r="4328" spans="1:8">
      <c r="A4328" s="227" t="s">
        <v>143</v>
      </c>
      <c r="B4328" s="227" t="s">
        <v>108</v>
      </c>
      <c r="C4328" s="227" t="s">
        <v>95</v>
      </c>
      <c r="D4328" s="229">
        <v>19</v>
      </c>
      <c r="E4328" s="231">
        <v>6.4150826999999997E-3</v>
      </c>
      <c r="F4328" s="231">
        <v>7.2551139000000004E-4</v>
      </c>
      <c r="G4328" s="231">
        <v>1.0367930799999999E-3</v>
      </c>
      <c r="H4328" s="231">
        <v>4.65277751E-3</v>
      </c>
    </row>
    <row r="4329" spans="1:8">
      <c r="A4329" s="227" t="s">
        <v>143</v>
      </c>
      <c r="B4329" s="227" t="s">
        <v>109</v>
      </c>
      <c r="C4329" s="227" t="s">
        <v>95</v>
      </c>
      <c r="D4329" s="229">
        <v>132</v>
      </c>
      <c r="E4329" s="231">
        <v>6.8062567599999997E-3</v>
      </c>
      <c r="F4329" s="231">
        <v>6.9418118000000003E-4</v>
      </c>
      <c r="G4329" s="231">
        <v>1.2079998900000001E-3</v>
      </c>
      <c r="H4329" s="231">
        <v>4.9040752599999998E-3</v>
      </c>
    </row>
    <row r="4330" spans="1:8">
      <c r="A4330" s="227" t="s">
        <v>143</v>
      </c>
      <c r="B4330" s="227" t="s">
        <v>110</v>
      </c>
      <c r="C4330" s="227" t="s">
        <v>95</v>
      </c>
      <c r="D4330" s="229">
        <v>10</v>
      </c>
      <c r="E4330" s="231">
        <v>5.7314811700000003E-3</v>
      </c>
      <c r="F4330" s="231">
        <v>7.6157373999999995E-4</v>
      </c>
      <c r="G4330" s="231">
        <v>1.35648124E-3</v>
      </c>
      <c r="H4330" s="231">
        <v>3.6134256200000001E-3</v>
      </c>
    </row>
    <row r="4331" spans="1:8">
      <c r="A4331" s="227" t="s">
        <v>143</v>
      </c>
      <c r="B4331" s="227" t="s">
        <v>108</v>
      </c>
      <c r="C4331" s="227" t="s">
        <v>96</v>
      </c>
      <c r="D4331" s="229">
        <v>141</v>
      </c>
      <c r="E4331" s="231">
        <v>4.6622994599999999E-3</v>
      </c>
      <c r="F4331" s="231">
        <v>7.0724955000000004E-4</v>
      </c>
      <c r="G4331" s="231">
        <v>9.0097167000000001E-4</v>
      </c>
      <c r="H4331" s="231">
        <v>3.0540777600000001E-3</v>
      </c>
    </row>
    <row r="4332" spans="1:8">
      <c r="A4332" s="227" t="s">
        <v>143</v>
      </c>
      <c r="B4332" s="227" t="s">
        <v>109</v>
      </c>
      <c r="C4332" s="227" t="s">
        <v>96</v>
      </c>
      <c r="D4332" s="229">
        <v>397</v>
      </c>
      <c r="E4332" s="231">
        <v>5.6582934499999999E-3</v>
      </c>
      <c r="F4332" s="231">
        <v>6.0861531999999998E-4</v>
      </c>
      <c r="G4332" s="231">
        <v>1.05157872E-3</v>
      </c>
      <c r="H4332" s="231">
        <v>3.9980989200000001E-3</v>
      </c>
    </row>
    <row r="4333" spans="1:8">
      <c r="A4333" s="227" t="s">
        <v>143</v>
      </c>
      <c r="B4333" s="227" t="s">
        <v>110</v>
      </c>
      <c r="C4333" s="227" t="s">
        <v>96</v>
      </c>
      <c r="D4333" s="229">
        <v>47</v>
      </c>
      <c r="E4333" s="231">
        <v>5.48118576E-3</v>
      </c>
      <c r="F4333" s="231">
        <v>1.1581459399999999E-3</v>
      </c>
      <c r="G4333" s="231">
        <v>9.7296069999999995E-4</v>
      </c>
      <c r="H4333" s="231">
        <v>3.3500786E-3</v>
      </c>
    </row>
    <row r="4334" spans="1:8">
      <c r="A4334" s="227" t="s">
        <v>143</v>
      </c>
      <c r="B4334" s="227" t="s">
        <v>108</v>
      </c>
      <c r="C4334" s="227" t="s">
        <v>97</v>
      </c>
      <c r="D4334" s="229">
        <v>55</v>
      </c>
      <c r="E4334" s="231">
        <v>6.1717169500000004E-3</v>
      </c>
      <c r="F4334" s="231">
        <v>9.6569842999999999E-4</v>
      </c>
      <c r="G4334" s="231">
        <v>1.7251681299999999E-3</v>
      </c>
      <c r="H4334" s="231">
        <v>3.4808500200000001E-3</v>
      </c>
    </row>
    <row r="4335" spans="1:8">
      <c r="A4335" s="227" t="s">
        <v>143</v>
      </c>
      <c r="B4335" s="227" t="s">
        <v>109</v>
      </c>
      <c r="C4335" s="227" t="s">
        <v>97</v>
      </c>
      <c r="D4335" s="229">
        <v>194</v>
      </c>
      <c r="E4335" s="231">
        <v>7.5761261500000001E-3</v>
      </c>
      <c r="F4335" s="231">
        <v>8.5839037000000004E-4</v>
      </c>
      <c r="G4335" s="231">
        <v>2.06949191E-3</v>
      </c>
      <c r="H4335" s="231">
        <v>4.6482433700000001E-3</v>
      </c>
    </row>
    <row r="4336" spans="1:8">
      <c r="A4336" s="227" t="s">
        <v>143</v>
      </c>
      <c r="B4336" s="227" t="s">
        <v>110</v>
      </c>
      <c r="C4336" s="227" t="s">
        <v>97</v>
      </c>
      <c r="D4336" s="229">
        <v>42</v>
      </c>
      <c r="E4336" s="231">
        <v>6.1995698800000002E-3</v>
      </c>
      <c r="F4336" s="231">
        <v>8.6116600000000001E-4</v>
      </c>
      <c r="G4336" s="231">
        <v>1.6581235900000001E-3</v>
      </c>
      <c r="H4336" s="231">
        <v>3.68027972E-3</v>
      </c>
    </row>
    <row r="4337" spans="1:8">
      <c r="A4337" s="227" t="s">
        <v>143</v>
      </c>
      <c r="B4337" s="227" t="s">
        <v>108</v>
      </c>
      <c r="C4337" s="227" t="s">
        <v>98</v>
      </c>
      <c r="D4337" s="229">
        <v>45</v>
      </c>
      <c r="E4337" s="231">
        <v>4.5264915300000002E-3</v>
      </c>
      <c r="F4337" s="231">
        <v>1.3425908E-4</v>
      </c>
      <c r="G4337" s="231">
        <v>1.3559668099999999E-3</v>
      </c>
      <c r="H4337" s="231">
        <v>3.0249482900000001E-3</v>
      </c>
    </row>
    <row r="4338" spans="1:8">
      <c r="A4338" s="227" t="s">
        <v>143</v>
      </c>
      <c r="B4338" s="227" t="s">
        <v>109</v>
      </c>
      <c r="C4338" s="227" t="s">
        <v>98</v>
      </c>
      <c r="D4338" s="229">
        <v>167</v>
      </c>
      <c r="E4338" s="231">
        <v>6.0989823599999996E-3</v>
      </c>
      <c r="F4338" s="231">
        <v>5.1903116E-4</v>
      </c>
      <c r="G4338" s="231">
        <v>1.19400065E-3</v>
      </c>
      <c r="H4338" s="231">
        <v>4.3747918199999996E-3</v>
      </c>
    </row>
    <row r="4339" spans="1:8">
      <c r="A4339" s="227" t="s">
        <v>143</v>
      </c>
      <c r="B4339" s="227" t="s">
        <v>110</v>
      </c>
      <c r="C4339" s="227" t="s">
        <v>98</v>
      </c>
      <c r="D4339" s="229">
        <v>37</v>
      </c>
      <c r="E4339" s="231">
        <v>5.36505232E-3</v>
      </c>
      <c r="F4339" s="231">
        <v>1.1229962999999999E-4</v>
      </c>
      <c r="G4339" s="231">
        <v>1.32601328E-3</v>
      </c>
      <c r="H4339" s="231">
        <v>3.9120367400000003E-3</v>
      </c>
    </row>
    <row r="4340" spans="1:8">
      <c r="A4340" s="227" t="s">
        <v>143</v>
      </c>
      <c r="B4340" s="227" t="s">
        <v>108</v>
      </c>
      <c r="C4340" s="227" t="s">
        <v>99</v>
      </c>
      <c r="D4340" s="229">
        <v>174</v>
      </c>
      <c r="E4340" s="231">
        <v>5.4956893999999999E-3</v>
      </c>
      <c r="F4340" s="231">
        <v>1.3053424399999999E-3</v>
      </c>
      <c r="G4340" s="231">
        <v>7.9169302999999999E-4</v>
      </c>
      <c r="H4340" s="231">
        <v>3.3986534400000002E-3</v>
      </c>
    </row>
    <row r="4341" spans="1:8">
      <c r="A4341" s="227" t="s">
        <v>143</v>
      </c>
      <c r="B4341" s="227" t="s">
        <v>109</v>
      </c>
      <c r="C4341" s="227" t="s">
        <v>99</v>
      </c>
      <c r="D4341" s="229">
        <v>454</v>
      </c>
      <c r="E4341" s="231">
        <v>5.5112475000000001E-3</v>
      </c>
      <c r="F4341" s="231">
        <v>9.4081391999999999E-4</v>
      </c>
      <c r="G4341" s="231">
        <v>8.3896717999999996E-4</v>
      </c>
      <c r="H4341" s="231">
        <v>3.7314659399999999E-3</v>
      </c>
    </row>
    <row r="4342" spans="1:8">
      <c r="A4342" s="227" t="s">
        <v>143</v>
      </c>
      <c r="B4342" s="227" t="s">
        <v>110</v>
      </c>
      <c r="C4342" s="227" t="s">
        <v>99</v>
      </c>
      <c r="D4342" s="229">
        <v>28</v>
      </c>
      <c r="E4342" s="231">
        <v>6.3669806199999996E-3</v>
      </c>
      <c r="F4342" s="231">
        <v>1.2305719399999999E-3</v>
      </c>
      <c r="G4342" s="231">
        <v>7.5686147000000002E-4</v>
      </c>
      <c r="H4342" s="231">
        <v>4.3795466899999996E-3</v>
      </c>
    </row>
    <row r="4343" spans="1:8">
      <c r="A4343" s="227" t="s">
        <v>143</v>
      </c>
      <c r="B4343" s="227" t="s">
        <v>108</v>
      </c>
      <c r="C4343" s="227" t="s">
        <v>100</v>
      </c>
      <c r="D4343" s="229">
        <v>105</v>
      </c>
      <c r="E4343" s="231">
        <v>6.7527554699999999E-3</v>
      </c>
      <c r="F4343" s="231">
        <v>1.2656523400000001E-3</v>
      </c>
      <c r="G4343" s="231">
        <v>1.04971313E-3</v>
      </c>
      <c r="H4343" s="231">
        <v>4.4373895099999996E-3</v>
      </c>
    </row>
    <row r="4344" spans="1:8">
      <c r="A4344" s="227" t="s">
        <v>143</v>
      </c>
      <c r="B4344" s="227" t="s">
        <v>109</v>
      </c>
      <c r="C4344" s="227" t="s">
        <v>100</v>
      </c>
      <c r="D4344" s="229">
        <v>429</v>
      </c>
      <c r="E4344" s="231">
        <v>6.5904502100000003E-3</v>
      </c>
      <c r="F4344" s="231">
        <v>9.6704197E-4</v>
      </c>
      <c r="G4344" s="231">
        <v>1.06964384E-3</v>
      </c>
      <c r="H4344" s="231">
        <v>4.5537638899999996E-3</v>
      </c>
    </row>
    <row r="4345" spans="1:8">
      <c r="A4345" s="227" t="s">
        <v>143</v>
      </c>
      <c r="B4345" s="227" t="s">
        <v>110</v>
      </c>
      <c r="C4345" s="227" t="s">
        <v>100</v>
      </c>
      <c r="D4345" s="229">
        <v>51</v>
      </c>
      <c r="E4345" s="231">
        <v>6.0945440500000002E-3</v>
      </c>
      <c r="F4345" s="231">
        <v>1.3775415600000001E-3</v>
      </c>
      <c r="G4345" s="231">
        <v>1.10475642E-3</v>
      </c>
      <c r="H4345" s="231">
        <v>3.61224555E-3</v>
      </c>
    </row>
    <row r="4346" spans="1:8">
      <c r="A4346" s="227" t="s">
        <v>143</v>
      </c>
      <c r="B4346" s="227" t="s">
        <v>108</v>
      </c>
      <c r="C4346" s="227" t="s">
        <v>101</v>
      </c>
      <c r="D4346" s="229">
        <v>56</v>
      </c>
      <c r="E4346" s="231">
        <v>5.1401287199999996E-3</v>
      </c>
      <c r="F4346" s="231">
        <v>6.6096201000000003E-4</v>
      </c>
      <c r="G4346" s="231">
        <v>1.8026618099999999E-3</v>
      </c>
      <c r="H4346" s="231">
        <v>2.6765043699999999E-3</v>
      </c>
    </row>
    <row r="4347" spans="1:8">
      <c r="A4347" s="227" t="s">
        <v>143</v>
      </c>
      <c r="B4347" s="227" t="s">
        <v>109</v>
      </c>
      <c r="C4347" s="227" t="s">
        <v>101</v>
      </c>
      <c r="D4347" s="229">
        <v>205</v>
      </c>
      <c r="E4347" s="231">
        <v>7.3420842300000004E-3</v>
      </c>
      <c r="F4347" s="231">
        <v>6.9760587999999997E-4</v>
      </c>
      <c r="G4347" s="231">
        <v>2.41034303E-3</v>
      </c>
      <c r="H4347" s="231">
        <v>4.2341347999999999E-3</v>
      </c>
    </row>
    <row r="4348" spans="1:8">
      <c r="A4348" s="227" t="s">
        <v>143</v>
      </c>
      <c r="B4348" s="227" t="s">
        <v>110</v>
      </c>
      <c r="C4348" s="227" t="s">
        <v>101</v>
      </c>
      <c r="D4348" s="229">
        <v>48</v>
      </c>
      <c r="E4348" s="231">
        <v>6.5164445600000001E-3</v>
      </c>
      <c r="F4348" s="231">
        <v>6.0570967999999995E-4</v>
      </c>
      <c r="G4348" s="231">
        <v>1.8523338600000001E-3</v>
      </c>
      <c r="H4348" s="231">
        <v>4.0584006000000004E-3</v>
      </c>
    </row>
    <row r="4349" spans="1:8">
      <c r="A4349" s="227" t="s">
        <v>143</v>
      </c>
      <c r="B4349" s="227" t="s">
        <v>108</v>
      </c>
      <c r="C4349" s="227" t="s">
        <v>102</v>
      </c>
      <c r="D4349" s="229">
        <v>147</v>
      </c>
      <c r="E4349" s="231">
        <v>5.4488691499999997E-3</v>
      </c>
      <c r="F4349" s="231">
        <v>7.7577764999999996E-4</v>
      </c>
      <c r="G4349" s="231">
        <v>8.5978813999999998E-4</v>
      </c>
      <c r="H4349" s="231">
        <v>3.8133028499999998E-3</v>
      </c>
    </row>
    <row r="4350" spans="1:8">
      <c r="A4350" s="227" t="s">
        <v>143</v>
      </c>
      <c r="B4350" s="227" t="s">
        <v>109</v>
      </c>
      <c r="C4350" s="227" t="s">
        <v>102</v>
      </c>
      <c r="D4350" s="229">
        <v>352</v>
      </c>
      <c r="E4350" s="231">
        <v>5.97988323E-3</v>
      </c>
      <c r="F4350" s="231">
        <v>6.9500317E-4</v>
      </c>
      <c r="G4350" s="231">
        <v>9.3181136999999999E-4</v>
      </c>
      <c r="H4350" s="231">
        <v>4.3530682099999999E-3</v>
      </c>
    </row>
    <row r="4351" spans="1:8">
      <c r="A4351" s="227" t="s">
        <v>143</v>
      </c>
      <c r="B4351" s="227" t="s">
        <v>110</v>
      </c>
      <c r="C4351" s="227" t="s">
        <v>102</v>
      </c>
      <c r="D4351" s="229">
        <v>53</v>
      </c>
      <c r="E4351" s="231">
        <v>5.8477460999999996E-3</v>
      </c>
      <c r="F4351" s="231">
        <v>6.4727434999999999E-4</v>
      </c>
      <c r="G4351" s="231">
        <v>8.6281423E-4</v>
      </c>
      <c r="H4351" s="231">
        <v>4.3376569400000002E-3</v>
      </c>
    </row>
    <row r="4352" spans="1:8">
      <c r="A4352" s="227" t="s">
        <v>143</v>
      </c>
      <c r="B4352" s="227" t="s">
        <v>108</v>
      </c>
      <c r="C4352" s="227" t="s">
        <v>103</v>
      </c>
      <c r="D4352" s="229">
        <v>222</v>
      </c>
      <c r="E4352" s="231">
        <v>3.8758547900000001E-3</v>
      </c>
      <c r="F4352" s="231">
        <v>8.0455432999999995E-4</v>
      </c>
      <c r="G4352" s="231">
        <v>5.3642158999999995E-4</v>
      </c>
      <c r="H4352" s="231">
        <v>2.5348783800000002E-3</v>
      </c>
    </row>
    <row r="4353" spans="1:8">
      <c r="A4353" s="227" t="s">
        <v>143</v>
      </c>
      <c r="B4353" s="227" t="s">
        <v>109</v>
      </c>
      <c r="C4353" s="227" t="s">
        <v>103</v>
      </c>
      <c r="D4353" s="229">
        <v>394</v>
      </c>
      <c r="E4353" s="231">
        <v>4.2901329999999998E-3</v>
      </c>
      <c r="F4353" s="231">
        <v>7.3151650000000004E-4</v>
      </c>
      <c r="G4353" s="231">
        <v>5.1345977000000003E-4</v>
      </c>
      <c r="H4353" s="231">
        <v>3.0451562600000001E-3</v>
      </c>
    </row>
    <row r="4354" spans="1:8">
      <c r="A4354" s="227" t="s">
        <v>143</v>
      </c>
      <c r="B4354" s="227" t="s">
        <v>110</v>
      </c>
      <c r="C4354" s="227" t="s">
        <v>103</v>
      </c>
      <c r="D4354" s="229">
        <v>61</v>
      </c>
      <c r="E4354" s="231">
        <v>4.4903610399999998E-3</v>
      </c>
      <c r="F4354" s="231">
        <v>8.5648123000000003E-4</v>
      </c>
      <c r="G4354" s="231">
        <v>5.2121253999999997E-4</v>
      </c>
      <c r="H4354" s="231">
        <v>3.1126666999999998E-3</v>
      </c>
    </row>
    <row r="4355" spans="1:8">
      <c r="A4355" s="227" t="s">
        <v>143</v>
      </c>
      <c r="B4355" s="227" t="s">
        <v>108</v>
      </c>
      <c r="C4355" s="227" t="s">
        <v>104</v>
      </c>
      <c r="D4355" s="229">
        <v>27</v>
      </c>
      <c r="E4355" s="231">
        <v>4.92798332E-3</v>
      </c>
      <c r="F4355" s="231">
        <v>6.5200592999999996E-4</v>
      </c>
      <c r="G4355" s="231">
        <v>1.2482851299999999E-3</v>
      </c>
      <c r="H4355" s="231">
        <v>3.0276917900000002E-3</v>
      </c>
    </row>
    <row r="4356" spans="1:8">
      <c r="A4356" s="227" t="s">
        <v>143</v>
      </c>
      <c r="B4356" s="227" t="s">
        <v>109</v>
      </c>
      <c r="C4356" s="227" t="s">
        <v>104</v>
      </c>
      <c r="D4356" s="229">
        <v>135</v>
      </c>
      <c r="E4356" s="231">
        <v>6.37791469E-3</v>
      </c>
      <c r="F4356" s="231">
        <v>6.8184132999999996E-4</v>
      </c>
      <c r="G4356" s="231">
        <v>1.29483858E-3</v>
      </c>
      <c r="H4356" s="231">
        <v>4.40123431E-3</v>
      </c>
    </row>
    <row r="4357" spans="1:8">
      <c r="A4357" s="227" t="s">
        <v>143</v>
      </c>
      <c r="B4357" s="227" t="s">
        <v>110</v>
      </c>
      <c r="C4357" s="227" t="s">
        <v>104</v>
      </c>
      <c r="D4357" s="229">
        <v>13</v>
      </c>
      <c r="E4357" s="231">
        <v>6.0692661199999998E-3</v>
      </c>
      <c r="F4357" s="231">
        <v>7.3628888000000004E-4</v>
      </c>
      <c r="G4357" s="231">
        <v>1.4191593400000001E-3</v>
      </c>
      <c r="H4357" s="231">
        <v>3.9138174599999999E-3</v>
      </c>
    </row>
    <row r="4358" spans="1:8">
      <c r="A4358" s="227" t="s">
        <v>143</v>
      </c>
      <c r="B4358" s="227" t="s">
        <v>108</v>
      </c>
      <c r="C4358" s="227" t="s">
        <v>105</v>
      </c>
      <c r="D4358" s="229">
        <v>643</v>
      </c>
      <c r="E4358" s="231">
        <v>4.7274600200000001E-3</v>
      </c>
      <c r="F4358" s="231">
        <v>1.15261913E-3</v>
      </c>
      <c r="G4358" s="231">
        <v>7.7004468E-4</v>
      </c>
      <c r="H4358" s="231">
        <v>2.8047956999999999E-3</v>
      </c>
    </row>
    <row r="4359" spans="1:8">
      <c r="A4359" s="227" t="s">
        <v>143</v>
      </c>
      <c r="B4359" s="227" t="s">
        <v>109</v>
      </c>
      <c r="C4359" s="227" t="s">
        <v>105</v>
      </c>
      <c r="D4359" s="229">
        <v>1057</v>
      </c>
      <c r="E4359" s="231">
        <v>4.6619207199999997E-3</v>
      </c>
      <c r="F4359" s="231">
        <v>8.9151005999999996E-4</v>
      </c>
      <c r="G4359" s="231">
        <v>7.6610055E-4</v>
      </c>
      <c r="H4359" s="231">
        <v>3.0043096400000002E-3</v>
      </c>
    </row>
    <row r="4360" spans="1:8">
      <c r="A4360" s="227" t="s">
        <v>143</v>
      </c>
      <c r="B4360" s="227" t="s">
        <v>110</v>
      </c>
      <c r="C4360" s="227" t="s">
        <v>105</v>
      </c>
      <c r="D4360" s="229">
        <v>146</v>
      </c>
      <c r="E4360" s="231">
        <v>4.4673545000000004E-3</v>
      </c>
      <c r="F4360" s="231">
        <v>1.08098657E-3</v>
      </c>
      <c r="G4360" s="231">
        <v>8.0027566999999996E-4</v>
      </c>
      <c r="H4360" s="231">
        <v>2.58609188E-3</v>
      </c>
    </row>
    <row r="4361" spans="1:8">
      <c r="A4361" s="227" t="s">
        <v>143</v>
      </c>
      <c r="B4361" s="227" t="s">
        <v>108</v>
      </c>
      <c r="C4361" s="227" t="s">
        <v>106</v>
      </c>
      <c r="D4361" s="229">
        <v>115</v>
      </c>
      <c r="E4361" s="231">
        <v>5.6633451600000004E-3</v>
      </c>
      <c r="F4361" s="231">
        <v>8.1078881999999998E-4</v>
      </c>
      <c r="G4361" s="231">
        <v>1.58303114E-3</v>
      </c>
      <c r="H4361" s="231">
        <v>3.2695247299999999E-3</v>
      </c>
    </row>
    <row r="4362" spans="1:8">
      <c r="A4362" s="227" t="s">
        <v>143</v>
      </c>
      <c r="B4362" s="227" t="s">
        <v>109</v>
      </c>
      <c r="C4362" s="227" t="s">
        <v>106</v>
      </c>
      <c r="D4362" s="229">
        <v>272</v>
      </c>
      <c r="E4362" s="231">
        <v>6.3345075200000002E-3</v>
      </c>
      <c r="F4362" s="231">
        <v>6.6240273999999995E-4</v>
      </c>
      <c r="G4362" s="231">
        <v>1.6838147600000001E-3</v>
      </c>
      <c r="H4362" s="231">
        <v>3.9882894999999996E-3</v>
      </c>
    </row>
    <row r="4363" spans="1:8">
      <c r="A4363" s="227" t="s">
        <v>143</v>
      </c>
      <c r="B4363" s="227" t="s">
        <v>110</v>
      </c>
      <c r="C4363" s="227" t="s">
        <v>106</v>
      </c>
      <c r="D4363" s="229">
        <v>53</v>
      </c>
      <c r="E4363" s="231">
        <v>5.5120979200000003E-3</v>
      </c>
      <c r="F4363" s="231">
        <v>6.9706472999999996E-4</v>
      </c>
      <c r="G4363" s="231">
        <v>1.7227897800000001E-3</v>
      </c>
      <c r="H4363" s="231">
        <v>3.0922429699999998E-3</v>
      </c>
    </row>
    <row r="4364" spans="1:8">
      <c r="A4364" s="227" t="s">
        <v>143</v>
      </c>
      <c r="B4364" s="227" t="s">
        <v>108</v>
      </c>
      <c r="C4364" s="227" t="s">
        <v>107</v>
      </c>
      <c r="D4364" s="229">
        <v>334</v>
      </c>
      <c r="E4364" s="231">
        <v>5.5275211000000001E-3</v>
      </c>
      <c r="F4364" s="231">
        <v>1.1040416799999999E-3</v>
      </c>
      <c r="G4364" s="231">
        <v>1.0842202099999999E-3</v>
      </c>
      <c r="H4364" s="231">
        <v>3.3392587499999999E-3</v>
      </c>
    </row>
    <row r="4365" spans="1:8">
      <c r="A4365" s="227" t="s">
        <v>143</v>
      </c>
      <c r="B4365" s="227" t="s">
        <v>109</v>
      </c>
      <c r="C4365" s="227" t="s">
        <v>107</v>
      </c>
      <c r="D4365" s="229">
        <v>769</v>
      </c>
      <c r="E4365" s="231">
        <v>5.51979459E-3</v>
      </c>
      <c r="F4365" s="231">
        <v>8.5529222E-4</v>
      </c>
      <c r="G4365" s="231">
        <v>1.0935766700000001E-3</v>
      </c>
      <c r="H4365" s="231">
        <v>3.5709252E-3</v>
      </c>
    </row>
    <row r="4366" spans="1:8">
      <c r="A4366" s="227" t="s">
        <v>143</v>
      </c>
      <c r="B4366" s="227" t="s">
        <v>110</v>
      </c>
      <c r="C4366" s="227" t="s">
        <v>107</v>
      </c>
      <c r="D4366" s="229">
        <v>86</v>
      </c>
      <c r="E4366" s="231">
        <v>5.4959353499999999E-3</v>
      </c>
      <c r="F4366" s="231">
        <v>1.0217482499999999E-3</v>
      </c>
      <c r="G4366" s="231">
        <v>1.22415999E-3</v>
      </c>
      <c r="H4366" s="231">
        <v>3.2500266899999999E-3</v>
      </c>
    </row>
    <row r="4367" spans="1:8">
      <c r="A4367" s="227" t="s">
        <v>144</v>
      </c>
      <c r="B4367" s="227" t="s">
        <v>108</v>
      </c>
      <c r="C4367" s="227" t="s">
        <v>58</v>
      </c>
      <c r="D4367" s="229">
        <v>9524</v>
      </c>
      <c r="E4367" s="231">
        <v>4.8789082600000002E-3</v>
      </c>
      <c r="F4367" s="231">
        <v>9.9818466000000002E-4</v>
      </c>
      <c r="G4367" s="231">
        <v>8.9083280999999995E-4</v>
      </c>
      <c r="H4367" s="231">
        <v>2.98985871E-3</v>
      </c>
    </row>
    <row r="4368" spans="1:8">
      <c r="A4368" s="227" t="s">
        <v>144</v>
      </c>
      <c r="B4368" s="227" t="s">
        <v>109</v>
      </c>
      <c r="C4368" s="227" t="s">
        <v>58</v>
      </c>
      <c r="D4368" s="229">
        <v>17464</v>
      </c>
      <c r="E4368" s="231">
        <v>5.7263113499999999E-3</v>
      </c>
      <c r="F4368" s="231">
        <v>8.5203625E-4</v>
      </c>
      <c r="G4368" s="231">
        <v>1.08356214E-3</v>
      </c>
      <c r="H4368" s="231">
        <v>3.7906031299999999E-3</v>
      </c>
    </row>
    <row r="4369" spans="1:8">
      <c r="A4369" s="227" t="s">
        <v>144</v>
      </c>
      <c r="B4369" s="227" t="s">
        <v>110</v>
      </c>
      <c r="C4369" s="227" t="s">
        <v>58</v>
      </c>
      <c r="D4369" s="229">
        <v>2902</v>
      </c>
      <c r="E4369" s="231">
        <v>5.2764015700000003E-3</v>
      </c>
      <c r="F4369" s="231">
        <v>9.4754631000000002E-4</v>
      </c>
      <c r="G4369" s="231">
        <v>1.09566016E-3</v>
      </c>
      <c r="H4369" s="231">
        <v>3.23299919E-3</v>
      </c>
    </row>
    <row r="4370" spans="1:8">
      <c r="A4370" s="227" t="s">
        <v>144</v>
      </c>
      <c r="B4370" s="227" t="s">
        <v>108</v>
      </c>
      <c r="C4370" s="227" t="s">
        <v>63</v>
      </c>
      <c r="D4370" s="229">
        <v>178</v>
      </c>
      <c r="E4370" s="231">
        <v>5.5303914599999998E-3</v>
      </c>
      <c r="F4370" s="231">
        <v>1.1448577400000001E-3</v>
      </c>
      <c r="G4370" s="231">
        <v>1.0626038100000001E-3</v>
      </c>
      <c r="H4370" s="231">
        <v>3.3229294200000001E-3</v>
      </c>
    </row>
    <row r="4371" spans="1:8">
      <c r="A4371" s="227" t="s">
        <v>144</v>
      </c>
      <c r="B4371" s="227" t="s">
        <v>109</v>
      </c>
      <c r="C4371" s="227" t="s">
        <v>63</v>
      </c>
      <c r="D4371" s="229">
        <v>264</v>
      </c>
      <c r="E4371" s="231">
        <v>6.0130819599999996E-3</v>
      </c>
      <c r="F4371" s="231">
        <v>9.2925760000000005E-4</v>
      </c>
      <c r="G4371" s="231">
        <v>1.15661803E-3</v>
      </c>
      <c r="H4371" s="231">
        <v>3.9272058499999997E-3</v>
      </c>
    </row>
    <row r="4372" spans="1:8">
      <c r="A4372" s="227" t="s">
        <v>144</v>
      </c>
      <c r="B4372" s="227" t="s">
        <v>110</v>
      </c>
      <c r="C4372" s="227" t="s">
        <v>63</v>
      </c>
      <c r="D4372" s="229">
        <v>47</v>
      </c>
      <c r="E4372" s="231">
        <v>6.30811641E-3</v>
      </c>
      <c r="F4372" s="231">
        <v>1.20813607E-3</v>
      </c>
      <c r="G4372" s="231">
        <v>1.0167944899999999E-3</v>
      </c>
      <c r="H4372" s="231">
        <v>4.0831853499999999E-3</v>
      </c>
    </row>
    <row r="4373" spans="1:8">
      <c r="A4373" s="227" t="s">
        <v>144</v>
      </c>
      <c r="B4373" s="227" t="s">
        <v>108</v>
      </c>
      <c r="C4373" s="227" t="s">
        <v>64</v>
      </c>
      <c r="D4373" s="229">
        <v>123</v>
      </c>
      <c r="E4373" s="231">
        <v>5.0115738400000002E-3</v>
      </c>
      <c r="F4373" s="231">
        <v>7.3208344999999995E-4</v>
      </c>
      <c r="G4373" s="231">
        <v>1.5221316499999999E-3</v>
      </c>
      <c r="H4373" s="231">
        <v>2.7573582200000001E-3</v>
      </c>
    </row>
    <row r="4374" spans="1:8">
      <c r="A4374" s="227" t="s">
        <v>144</v>
      </c>
      <c r="B4374" s="227" t="s">
        <v>109</v>
      </c>
      <c r="C4374" s="227" t="s">
        <v>64</v>
      </c>
      <c r="D4374" s="229">
        <v>203</v>
      </c>
      <c r="E4374" s="231">
        <v>5.7540820900000003E-3</v>
      </c>
      <c r="F4374" s="231">
        <v>5.9301427E-4</v>
      </c>
      <c r="G4374" s="231">
        <v>1.6483645800000001E-3</v>
      </c>
      <c r="H4374" s="231">
        <v>3.51270275E-3</v>
      </c>
    </row>
    <row r="4375" spans="1:8">
      <c r="A4375" s="227" t="s">
        <v>144</v>
      </c>
      <c r="B4375" s="227" t="s">
        <v>110</v>
      </c>
      <c r="C4375" s="227" t="s">
        <v>64</v>
      </c>
      <c r="D4375" s="229">
        <v>35</v>
      </c>
      <c r="E4375" s="231">
        <v>5.6253304700000003E-3</v>
      </c>
      <c r="F4375" s="231">
        <v>7.5859764999999997E-4</v>
      </c>
      <c r="G4375" s="231">
        <v>2.0327378700000002E-3</v>
      </c>
      <c r="H4375" s="231">
        <v>2.8339944199999999E-3</v>
      </c>
    </row>
    <row r="4376" spans="1:8">
      <c r="A4376" s="227" t="s">
        <v>144</v>
      </c>
      <c r="B4376" s="227" t="s">
        <v>108</v>
      </c>
      <c r="C4376" s="227" t="s">
        <v>65</v>
      </c>
      <c r="D4376" s="229">
        <v>115</v>
      </c>
      <c r="E4376" s="231">
        <v>5.2363121500000002E-3</v>
      </c>
      <c r="F4376" s="231">
        <v>9.1163422000000002E-4</v>
      </c>
      <c r="G4376" s="231">
        <v>9.0257624999999996E-4</v>
      </c>
      <c r="H4376" s="231">
        <v>3.42210119E-3</v>
      </c>
    </row>
    <row r="4377" spans="1:8">
      <c r="A4377" s="227" t="s">
        <v>144</v>
      </c>
      <c r="B4377" s="227" t="s">
        <v>109</v>
      </c>
      <c r="C4377" s="227" t="s">
        <v>65</v>
      </c>
      <c r="D4377" s="229">
        <v>247</v>
      </c>
      <c r="E4377" s="231">
        <v>5.8724131600000002E-3</v>
      </c>
      <c r="F4377" s="231">
        <v>7.2204389999999999E-4</v>
      </c>
      <c r="G4377" s="231">
        <v>9.08588E-4</v>
      </c>
      <c r="H4377" s="231">
        <v>4.2417807500000002E-3</v>
      </c>
    </row>
    <row r="4378" spans="1:8">
      <c r="A4378" s="227" t="s">
        <v>144</v>
      </c>
      <c r="B4378" s="227" t="s">
        <v>110</v>
      </c>
      <c r="C4378" s="227" t="s">
        <v>65</v>
      </c>
      <c r="D4378" s="229">
        <v>31</v>
      </c>
      <c r="E4378" s="231">
        <v>6.0278522300000002E-3</v>
      </c>
      <c r="F4378" s="231">
        <v>8.6320164999999997E-4</v>
      </c>
      <c r="G4378" s="231">
        <v>1.09804341E-3</v>
      </c>
      <c r="H4378" s="231">
        <v>4.0666067100000002E-3</v>
      </c>
    </row>
    <row r="4379" spans="1:8">
      <c r="A4379" s="227" t="s">
        <v>144</v>
      </c>
      <c r="B4379" s="227" t="s">
        <v>108</v>
      </c>
      <c r="C4379" s="227" t="s">
        <v>66</v>
      </c>
      <c r="D4379" s="229">
        <v>71</v>
      </c>
      <c r="E4379" s="231">
        <v>5.73878429E-3</v>
      </c>
      <c r="F4379" s="231">
        <v>9.0962422000000003E-4</v>
      </c>
      <c r="G4379" s="231">
        <v>7.8736281999999998E-4</v>
      </c>
      <c r="H4379" s="231">
        <v>4.0417968300000004E-3</v>
      </c>
    </row>
    <row r="4380" spans="1:8">
      <c r="A4380" s="227" t="s">
        <v>144</v>
      </c>
      <c r="B4380" s="227" t="s">
        <v>109</v>
      </c>
      <c r="C4380" s="227" t="s">
        <v>66</v>
      </c>
      <c r="D4380" s="229">
        <v>260</v>
      </c>
      <c r="E4380" s="231">
        <v>6.6505072299999999E-3</v>
      </c>
      <c r="F4380" s="231">
        <v>8.1000688999999996E-4</v>
      </c>
      <c r="G4380" s="231">
        <v>8.6823336999999998E-4</v>
      </c>
      <c r="H4380" s="231">
        <v>4.9722665100000001E-3</v>
      </c>
    </row>
    <row r="4381" spans="1:8">
      <c r="A4381" s="227" t="s">
        <v>144</v>
      </c>
      <c r="B4381" s="227" t="s">
        <v>110</v>
      </c>
      <c r="C4381" s="227" t="s">
        <v>66</v>
      </c>
      <c r="D4381" s="229">
        <v>47</v>
      </c>
      <c r="E4381" s="231">
        <v>6.1692274300000002E-3</v>
      </c>
      <c r="F4381" s="231">
        <v>9.9660145000000011E-4</v>
      </c>
      <c r="G4381" s="231">
        <v>9.6311045000000003E-4</v>
      </c>
      <c r="H4381" s="231">
        <v>4.2095151399999999E-3</v>
      </c>
    </row>
    <row r="4382" spans="1:8">
      <c r="A4382" s="227" t="s">
        <v>144</v>
      </c>
      <c r="B4382" s="227" t="s">
        <v>108</v>
      </c>
      <c r="C4382" s="227" t="s">
        <v>67</v>
      </c>
      <c r="D4382" s="229">
        <v>57</v>
      </c>
      <c r="E4382" s="231">
        <v>6.0335442999999997E-3</v>
      </c>
      <c r="F4382" s="231">
        <v>7.2185649999999995E-4</v>
      </c>
      <c r="G4382" s="231">
        <v>1.3362976800000001E-3</v>
      </c>
      <c r="H4382" s="231">
        <v>3.9753896600000001E-3</v>
      </c>
    </row>
    <row r="4383" spans="1:8">
      <c r="A4383" s="227" t="s">
        <v>144</v>
      </c>
      <c r="B4383" s="227" t="s">
        <v>109</v>
      </c>
      <c r="C4383" s="227" t="s">
        <v>67</v>
      </c>
      <c r="D4383" s="229">
        <v>198</v>
      </c>
      <c r="E4383" s="231">
        <v>6.8644778999999998E-3</v>
      </c>
      <c r="F4383" s="231">
        <v>5.7478699000000004E-4</v>
      </c>
      <c r="G4383" s="231">
        <v>1.39853371E-3</v>
      </c>
      <c r="H4383" s="231">
        <v>4.8911566999999996E-3</v>
      </c>
    </row>
    <row r="4384" spans="1:8">
      <c r="A4384" s="227" t="s">
        <v>144</v>
      </c>
      <c r="B4384" s="227" t="s">
        <v>110</v>
      </c>
      <c r="C4384" s="227" t="s">
        <v>67</v>
      </c>
      <c r="D4384" s="229">
        <v>32</v>
      </c>
      <c r="E4384" s="231">
        <v>6.2492763999999999E-3</v>
      </c>
      <c r="F4384" s="231">
        <v>7.4580421999999996E-4</v>
      </c>
      <c r="G4384" s="231">
        <v>1.2279366699999999E-3</v>
      </c>
      <c r="H4384" s="231">
        <v>4.2755350400000003E-3</v>
      </c>
    </row>
    <row r="4385" spans="1:8">
      <c r="A4385" s="227" t="s">
        <v>144</v>
      </c>
      <c r="B4385" s="227" t="s">
        <v>108</v>
      </c>
      <c r="C4385" s="227" t="s">
        <v>68</v>
      </c>
      <c r="D4385" s="229">
        <v>90</v>
      </c>
      <c r="E4385" s="231">
        <v>5.9912548799999996E-3</v>
      </c>
      <c r="F4385" s="231">
        <v>1.2040892299999999E-3</v>
      </c>
      <c r="G4385" s="231">
        <v>1.27790614E-3</v>
      </c>
      <c r="H4385" s="231">
        <v>3.5092590200000002E-3</v>
      </c>
    </row>
    <row r="4386" spans="1:8">
      <c r="A4386" s="227" t="s">
        <v>144</v>
      </c>
      <c r="B4386" s="227" t="s">
        <v>109</v>
      </c>
      <c r="C4386" s="227" t="s">
        <v>68</v>
      </c>
      <c r="D4386" s="229">
        <v>314</v>
      </c>
      <c r="E4386" s="231">
        <v>6.1813293800000004E-3</v>
      </c>
      <c r="F4386" s="231">
        <v>9.8036807000000006E-4</v>
      </c>
      <c r="G4386" s="231">
        <v>1.24465503E-3</v>
      </c>
      <c r="H4386" s="231">
        <v>3.9563057799999997E-3</v>
      </c>
    </row>
    <row r="4387" spans="1:8">
      <c r="A4387" s="227" t="s">
        <v>144</v>
      </c>
      <c r="B4387" s="227" t="s">
        <v>110</v>
      </c>
      <c r="C4387" s="227" t="s">
        <v>68</v>
      </c>
      <c r="D4387" s="229">
        <v>34</v>
      </c>
      <c r="E4387" s="231">
        <v>6.4692263200000003E-3</v>
      </c>
      <c r="F4387" s="231">
        <v>1.2612334099999999E-3</v>
      </c>
      <c r="G4387" s="231">
        <v>1.48965122E-3</v>
      </c>
      <c r="H4387" s="231">
        <v>3.71834123E-3</v>
      </c>
    </row>
    <row r="4388" spans="1:8">
      <c r="A4388" s="227" t="s">
        <v>144</v>
      </c>
      <c r="B4388" s="227" t="s">
        <v>108</v>
      </c>
      <c r="C4388" s="227" t="s">
        <v>69</v>
      </c>
      <c r="D4388" s="229">
        <v>34</v>
      </c>
      <c r="E4388" s="231">
        <v>4.0648826699999996E-3</v>
      </c>
      <c r="F4388" s="231">
        <v>8.6294908999999997E-4</v>
      </c>
      <c r="G4388" s="231">
        <v>5.6372534E-4</v>
      </c>
      <c r="H4388" s="231">
        <v>2.6382078300000002E-3</v>
      </c>
    </row>
    <row r="4389" spans="1:8">
      <c r="A4389" s="227" t="s">
        <v>144</v>
      </c>
      <c r="B4389" s="227" t="s">
        <v>109</v>
      </c>
      <c r="C4389" s="227" t="s">
        <v>69</v>
      </c>
      <c r="D4389" s="229">
        <v>143</v>
      </c>
      <c r="E4389" s="231">
        <v>4.2687286900000001E-3</v>
      </c>
      <c r="F4389" s="231">
        <v>8.7687751E-4</v>
      </c>
      <c r="G4389" s="231">
        <v>5.6769595E-4</v>
      </c>
      <c r="H4389" s="231">
        <v>2.8241547700000001E-3</v>
      </c>
    </row>
    <row r="4390" spans="1:8">
      <c r="A4390" s="227" t="s">
        <v>144</v>
      </c>
      <c r="B4390" s="227" t="s">
        <v>110</v>
      </c>
      <c r="C4390" s="227" t="s">
        <v>69</v>
      </c>
      <c r="D4390" s="229">
        <v>3</v>
      </c>
      <c r="E4390" s="231">
        <v>4.2669749900000001E-3</v>
      </c>
      <c r="F4390" s="231">
        <v>8.3333310000000005E-4</v>
      </c>
      <c r="G4390" s="231">
        <v>2.3148124E-4</v>
      </c>
      <c r="H4390" s="231">
        <v>3.2021601800000001E-3</v>
      </c>
    </row>
    <row r="4391" spans="1:8">
      <c r="A4391" s="227" t="s">
        <v>144</v>
      </c>
      <c r="B4391" s="227" t="s">
        <v>108</v>
      </c>
      <c r="C4391" s="227" t="s">
        <v>70</v>
      </c>
      <c r="D4391" s="229">
        <v>74</v>
      </c>
      <c r="E4391" s="231">
        <v>6.3106854399999999E-3</v>
      </c>
      <c r="F4391" s="231">
        <v>1.2302925800000001E-3</v>
      </c>
      <c r="G4391" s="231">
        <v>1.79570171E-3</v>
      </c>
      <c r="H4391" s="231">
        <v>3.28469071E-3</v>
      </c>
    </row>
    <row r="4392" spans="1:8">
      <c r="A4392" s="227" t="s">
        <v>144</v>
      </c>
      <c r="B4392" s="227" t="s">
        <v>109</v>
      </c>
      <c r="C4392" s="227" t="s">
        <v>70</v>
      </c>
      <c r="D4392" s="229">
        <v>186</v>
      </c>
      <c r="E4392" s="231">
        <v>7.5316729100000004E-3</v>
      </c>
      <c r="F4392" s="231">
        <v>1.1468909399999999E-3</v>
      </c>
      <c r="G4392" s="231">
        <v>1.68483645E-3</v>
      </c>
      <c r="H4392" s="231">
        <v>4.6999450099999996E-3</v>
      </c>
    </row>
    <row r="4393" spans="1:8">
      <c r="A4393" s="227" t="s">
        <v>144</v>
      </c>
      <c r="B4393" s="227" t="s">
        <v>110</v>
      </c>
      <c r="C4393" s="227" t="s">
        <v>70</v>
      </c>
      <c r="D4393" s="229">
        <v>29</v>
      </c>
      <c r="E4393" s="231">
        <v>7.3555233099999997E-3</v>
      </c>
      <c r="F4393" s="231">
        <v>1.3597539399999999E-3</v>
      </c>
      <c r="G4393" s="231">
        <v>1.7045815000000001E-3</v>
      </c>
      <c r="H4393" s="231">
        <v>4.29118747E-3</v>
      </c>
    </row>
    <row r="4394" spans="1:8">
      <c r="A4394" s="227" t="s">
        <v>144</v>
      </c>
      <c r="B4394" s="227" t="s">
        <v>108</v>
      </c>
      <c r="C4394" s="227" t="s">
        <v>71</v>
      </c>
      <c r="D4394" s="229">
        <v>45</v>
      </c>
      <c r="E4394" s="231">
        <v>5.3256170100000003E-3</v>
      </c>
      <c r="F4394" s="231">
        <v>8.8991744000000003E-4</v>
      </c>
      <c r="G4394" s="231">
        <v>1.2289092000000001E-3</v>
      </c>
      <c r="H4394" s="231">
        <v>3.2067898699999998E-3</v>
      </c>
    </row>
    <row r="4395" spans="1:8">
      <c r="A4395" s="227" t="s">
        <v>144</v>
      </c>
      <c r="B4395" s="227" t="s">
        <v>109</v>
      </c>
      <c r="C4395" s="227" t="s">
        <v>71</v>
      </c>
      <c r="D4395" s="229">
        <v>211</v>
      </c>
      <c r="E4395" s="231">
        <v>6.7542125099999996E-3</v>
      </c>
      <c r="F4395" s="231">
        <v>6.0514281000000004E-4</v>
      </c>
      <c r="G4395" s="231">
        <v>1.3588289599999999E-3</v>
      </c>
      <c r="H4395" s="231">
        <v>4.7902402400000002E-3</v>
      </c>
    </row>
    <row r="4396" spans="1:8">
      <c r="A4396" s="227" t="s">
        <v>144</v>
      </c>
      <c r="B4396" s="227" t="s">
        <v>110</v>
      </c>
      <c r="C4396" s="227" t="s">
        <v>71</v>
      </c>
      <c r="D4396" s="229">
        <v>20</v>
      </c>
      <c r="E4396" s="231">
        <v>6.0318284300000004E-3</v>
      </c>
      <c r="F4396" s="231">
        <v>9.1087939999999999E-4</v>
      </c>
      <c r="G4396" s="231">
        <v>2.0202544399999999E-3</v>
      </c>
      <c r="H4396" s="231">
        <v>3.1006942300000001E-3</v>
      </c>
    </row>
    <row r="4397" spans="1:8">
      <c r="A4397" s="227" t="s">
        <v>144</v>
      </c>
      <c r="B4397" s="227" t="s">
        <v>108</v>
      </c>
      <c r="C4397" s="227" t="s">
        <v>72</v>
      </c>
      <c r="D4397" s="229">
        <v>84</v>
      </c>
      <c r="E4397" s="231">
        <v>6.2775570800000001E-3</v>
      </c>
      <c r="F4397" s="231">
        <v>1.4998068500000001E-3</v>
      </c>
      <c r="G4397" s="231">
        <v>1.4645334800000001E-3</v>
      </c>
      <c r="H4397" s="231">
        <v>3.3132162700000001E-3</v>
      </c>
    </row>
    <row r="4398" spans="1:8">
      <c r="A4398" s="227" t="s">
        <v>144</v>
      </c>
      <c r="B4398" s="227" t="s">
        <v>109</v>
      </c>
      <c r="C4398" s="227" t="s">
        <v>72</v>
      </c>
      <c r="D4398" s="229">
        <v>342</v>
      </c>
      <c r="E4398" s="231">
        <v>6.8803129999999999E-3</v>
      </c>
      <c r="F4398" s="231">
        <v>1.3496992500000001E-3</v>
      </c>
      <c r="G4398" s="231">
        <v>1.63979562E-3</v>
      </c>
      <c r="H4398" s="231">
        <v>3.8908176799999999E-3</v>
      </c>
    </row>
    <row r="4399" spans="1:8">
      <c r="A4399" s="227" t="s">
        <v>144</v>
      </c>
      <c r="B4399" s="227" t="s">
        <v>110</v>
      </c>
      <c r="C4399" s="227" t="s">
        <v>72</v>
      </c>
      <c r="D4399" s="229">
        <v>34</v>
      </c>
      <c r="E4399" s="231">
        <v>7.1105662099999996E-3</v>
      </c>
      <c r="F4399" s="231">
        <v>1.3575706E-3</v>
      </c>
      <c r="G4399" s="231">
        <v>2.11328953E-3</v>
      </c>
      <c r="H4399" s="231">
        <v>3.6397055899999998E-3</v>
      </c>
    </row>
    <row r="4400" spans="1:8">
      <c r="A4400" s="227" t="s">
        <v>144</v>
      </c>
      <c r="B4400" s="227" t="s">
        <v>108</v>
      </c>
      <c r="C4400" s="227" t="s">
        <v>73</v>
      </c>
      <c r="D4400" s="229">
        <v>290</v>
      </c>
      <c r="E4400" s="231">
        <v>5.11446335E-3</v>
      </c>
      <c r="F4400" s="231">
        <v>8.9647166999999995E-4</v>
      </c>
      <c r="G4400" s="231">
        <v>1.4009017300000001E-3</v>
      </c>
      <c r="H4400" s="231">
        <v>2.8170894799999999E-3</v>
      </c>
    </row>
    <row r="4401" spans="1:8">
      <c r="A4401" s="227" t="s">
        <v>144</v>
      </c>
      <c r="B4401" s="227" t="s">
        <v>109</v>
      </c>
      <c r="C4401" s="227" t="s">
        <v>73</v>
      </c>
      <c r="D4401" s="229">
        <v>559</v>
      </c>
      <c r="E4401" s="231">
        <v>6.7415769800000004E-3</v>
      </c>
      <c r="F4401" s="231">
        <v>8.4289879000000001E-4</v>
      </c>
      <c r="G4401" s="231">
        <v>1.79704557E-3</v>
      </c>
      <c r="H4401" s="231">
        <v>4.1016321400000003E-3</v>
      </c>
    </row>
    <row r="4402" spans="1:8">
      <c r="A4402" s="227" t="s">
        <v>144</v>
      </c>
      <c r="B4402" s="227" t="s">
        <v>110</v>
      </c>
      <c r="C4402" s="227" t="s">
        <v>73</v>
      </c>
      <c r="D4402" s="229">
        <v>115</v>
      </c>
      <c r="E4402" s="231">
        <v>5.9445448499999996E-3</v>
      </c>
      <c r="F4402" s="231">
        <v>9.2733468999999999E-4</v>
      </c>
      <c r="G4402" s="231">
        <v>1.74104243E-3</v>
      </c>
      <c r="H4402" s="231">
        <v>3.27616721E-3</v>
      </c>
    </row>
    <row r="4403" spans="1:8">
      <c r="A4403" s="227" t="s">
        <v>144</v>
      </c>
      <c r="B4403" s="227" t="s">
        <v>108</v>
      </c>
      <c r="C4403" s="227" t="s">
        <v>74</v>
      </c>
      <c r="D4403" s="229">
        <v>202</v>
      </c>
      <c r="E4403" s="231">
        <v>5.2987484099999999E-3</v>
      </c>
      <c r="F4403" s="231">
        <v>9.2558189999999995E-4</v>
      </c>
      <c r="G4403" s="231">
        <v>1.3111361100000001E-3</v>
      </c>
      <c r="H4403" s="231">
        <v>3.0620299099999998E-3</v>
      </c>
    </row>
    <row r="4404" spans="1:8">
      <c r="A4404" s="227" t="s">
        <v>144</v>
      </c>
      <c r="B4404" s="227" t="s">
        <v>109</v>
      </c>
      <c r="C4404" s="227" t="s">
        <v>74</v>
      </c>
      <c r="D4404" s="229">
        <v>475</v>
      </c>
      <c r="E4404" s="231">
        <v>7.14298222E-3</v>
      </c>
      <c r="F4404" s="231">
        <v>8.9980482999999997E-4</v>
      </c>
      <c r="G4404" s="231">
        <v>1.61337695E-3</v>
      </c>
      <c r="H4404" s="231">
        <v>4.6297999500000001E-3</v>
      </c>
    </row>
    <row r="4405" spans="1:8">
      <c r="A4405" s="227" t="s">
        <v>144</v>
      </c>
      <c r="B4405" s="227" t="s">
        <v>110</v>
      </c>
      <c r="C4405" s="227" t="s">
        <v>74</v>
      </c>
      <c r="D4405" s="229">
        <v>103</v>
      </c>
      <c r="E4405" s="231">
        <v>5.6070206100000001E-3</v>
      </c>
      <c r="F4405" s="231">
        <v>9.1401448999999999E-4</v>
      </c>
      <c r="G4405" s="231">
        <v>1.3218039699999999E-3</v>
      </c>
      <c r="H4405" s="231">
        <v>3.3712016699999998E-3</v>
      </c>
    </row>
    <row r="4406" spans="1:8">
      <c r="A4406" s="227" t="s">
        <v>144</v>
      </c>
      <c r="B4406" s="227" t="s">
        <v>108</v>
      </c>
      <c r="C4406" s="227" t="s">
        <v>75</v>
      </c>
      <c r="D4406" s="229">
        <v>30</v>
      </c>
      <c r="E4406" s="231">
        <v>4.8406633499999997E-3</v>
      </c>
      <c r="F4406" s="231">
        <v>6.7708313999999996E-4</v>
      </c>
      <c r="G4406" s="231">
        <v>9.0162014999999995E-4</v>
      </c>
      <c r="H4406" s="231">
        <v>3.26195967E-3</v>
      </c>
    </row>
    <row r="4407" spans="1:8">
      <c r="A4407" s="227" t="s">
        <v>144</v>
      </c>
      <c r="B4407" s="227" t="s">
        <v>109</v>
      </c>
      <c r="C4407" s="227" t="s">
        <v>75</v>
      </c>
      <c r="D4407" s="229">
        <v>221</v>
      </c>
      <c r="E4407" s="231">
        <v>5.6816656E-3</v>
      </c>
      <c r="F4407" s="231">
        <v>5.6582010999999997E-4</v>
      </c>
      <c r="G4407" s="231">
        <v>9.9547489000000001E-4</v>
      </c>
      <c r="H4407" s="231">
        <v>4.1203701200000003E-3</v>
      </c>
    </row>
    <row r="4408" spans="1:8">
      <c r="A4408" s="227" t="s">
        <v>144</v>
      </c>
      <c r="B4408" s="227" t="s">
        <v>110</v>
      </c>
      <c r="C4408" s="227" t="s">
        <v>75</v>
      </c>
      <c r="D4408" s="229">
        <v>19</v>
      </c>
      <c r="E4408" s="231">
        <v>5.5939325199999999E-3</v>
      </c>
      <c r="F4408" s="231">
        <v>6.8043347E-4</v>
      </c>
      <c r="G4408" s="231">
        <v>9.5090126999999999E-4</v>
      </c>
      <c r="H4408" s="231">
        <v>3.9625972499999999E-3</v>
      </c>
    </row>
    <row r="4409" spans="1:8">
      <c r="A4409" s="227" t="s">
        <v>144</v>
      </c>
      <c r="B4409" s="227" t="s">
        <v>108</v>
      </c>
      <c r="C4409" s="227" t="s">
        <v>76</v>
      </c>
      <c r="D4409" s="229">
        <v>243</v>
      </c>
      <c r="E4409" s="231">
        <v>4.3681886900000001E-3</v>
      </c>
      <c r="F4409" s="231">
        <v>4.4252946E-4</v>
      </c>
      <c r="G4409" s="231">
        <v>1.05938476E-3</v>
      </c>
      <c r="H4409" s="231">
        <v>2.86627395E-3</v>
      </c>
    </row>
    <row r="4410" spans="1:8">
      <c r="A4410" s="227" t="s">
        <v>144</v>
      </c>
      <c r="B4410" s="227" t="s">
        <v>109</v>
      </c>
      <c r="C4410" s="227" t="s">
        <v>76</v>
      </c>
      <c r="D4410" s="229">
        <v>257</v>
      </c>
      <c r="E4410" s="231">
        <v>5.8267579499999998E-3</v>
      </c>
      <c r="F4410" s="231">
        <v>3.9171687000000001E-4</v>
      </c>
      <c r="G4410" s="231">
        <v>1.4892273099999999E-3</v>
      </c>
      <c r="H4410" s="231">
        <v>3.94581328E-3</v>
      </c>
    </row>
    <row r="4411" spans="1:8">
      <c r="A4411" s="227" t="s">
        <v>144</v>
      </c>
      <c r="B4411" s="227" t="s">
        <v>110</v>
      </c>
      <c r="C4411" s="227" t="s">
        <v>76</v>
      </c>
      <c r="D4411" s="229">
        <v>68</v>
      </c>
      <c r="E4411" s="231">
        <v>5.1084215800000004E-3</v>
      </c>
      <c r="F4411" s="231">
        <v>5.2457763000000001E-4</v>
      </c>
      <c r="G4411" s="231">
        <v>1.2731479E-3</v>
      </c>
      <c r="H4411" s="231">
        <v>3.3106955500000002E-3</v>
      </c>
    </row>
    <row r="4412" spans="1:8">
      <c r="A4412" s="227" t="s">
        <v>144</v>
      </c>
      <c r="B4412" s="227" t="s">
        <v>108</v>
      </c>
      <c r="C4412" s="227" t="s">
        <v>77</v>
      </c>
      <c r="D4412" s="229">
        <v>232</v>
      </c>
      <c r="E4412" s="231">
        <v>5.1630345699999998E-3</v>
      </c>
      <c r="F4412" s="231">
        <v>7.4383358000000002E-4</v>
      </c>
      <c r="G4412" s="231">
        <v>1.4147307700000001E-3</v>
      </c>
      <c r="H4412" s="231">
        <v>3.0044697500000001E-3</v>
      </c>
    </row>
    <row r="4413" spans="1:8">
      <c r="A4413" s="227" t="s">
        <v>144</v>
      </c>
      <c r="B4413" s="227" t="s">
        <v>109</v>
      </c>
      <c r="C4413" s="227" t="s">
        <v>77</v>
      </c>
      <c r="D4413" s="229">
        <v>579</v>
      </c>
      <c r="E4413" s="231">
        <v>6.2156973399999996E-3</v>
      </c>
      <c r="F4413" s="231">
        <v>6.9706284999999999E-4</v>
      </c>
      <c r="G4413" s="231">
        <v>1.78950355E-3</v>
      </c>
      <c r="H4413" s="231">
        <v>3.7291304299999998E-3</v>
      </c>
    </row>
    <row r="4414" spans="1:8">
      <c r="A4414" s="227" t="s">
        <v>144</v>
      </c>
      <c r="B4414" s="227" t="s">
        <v>110</v>
      </c>
      <c r="C4414" s="227" t="s">
        <v>77</v>
      </c>
      <c r="D4414" s="229">
        <v>142</v>
      </c>
      <c r="E4414" s="231">
        <v>5.1723882499999999E-3</v>
      </c>
      <c r="F4414" s="231">
        <v>7.2077112999999996E-4</v>
      </c>
      <c r="G4414" s="231">
        <v>1.61278995E-3</v>
      </c>
      <c r="H4414" s="231">
        <v>2.8388267099999998E-3</v>
      </c>
    </row>
    <row r="4415" spans="1:8">
      <c r="A4415" s="227" t="s">
        <v>144</v>
      </c>
      <c r="B4415" s="227" t="s">
        <v>108</v>
      </c>
      <c r="C4415" s="227" t="s">
        <v>78</v>
      </c>
      <c r="D4415" s="229">
        <v>51</v>
      </c>
      <c r="E4415" s="231">
        <v>5.5784765200000003E-3</v>
      </c>
      <c r="F4415" s="231">
        <v>1.1254082700000001E-3</v>
      </c>
      <c r="G4415" s="231">
        <v>1.25204224E-3</v>
      </c>
      <c r="H4415" s="231">
        <v>3.2010255199999998E-3</v>
      </c>
    </row>
    <row r="4416" spans="1:8">
      <c r="A4416" s="227" t="s">
        <v>144</v>
      </c>
      <c r="B4416" s="227" t="s">
        <v>109</v>
      </c>
      <c r="C4416" s="227" t="s">
        <v>78</v>
      </c>
      <c r="D4416" s="229">
        <v>209</v>
      </c>
      <c r="E4416" s="231">
        <v>7.0765769499999999E-3</v>
      </c>
      <c r="F4416" s="231">
        <v>1.03286126E-3</v>
      </c>
      <c r="G4416" s="231">
        <v>1.7506199900000001E-3</v>
      </c>
      <c r="H4416" s="231">
        <v>4.2930952100000003E-3</v>
      </c>
    </row>
    <row r="4417" spans="1:8">
      <c r="A4417" s="227" t="s">
        <v>144</v>
      </c>
      <c r="B4417" s="227" t="s">
        <v>110</v>
      </c>
      <c r="C4417" s="227" t="s">
        <v>78</v>
      </c>
      <c r="D4417" s="229">
        <v>51</v>
      </c>
      <c r="E4417" s="231">
        <v>7.20111633E-3</v>
      </c>
      <c r="F4417" s="231">
        <v>1.4217953499999999E-3</v>
      </c>
      <c r="G4417" s="231">
        <v>1.9448980400000001E-3</v>
      </c>
      <c r="H4417" s="231">
        <v>3.8344223899999998E-3</v>
      </c>
    </row>
    <row r="4418" spans="1:8">
      <c r="A4418" s="227" t="s">
        <v>144</v>
      </c>
      <c r="B4418" s="227" t="s">
        <v>108</v>
      </c>
      <c r="C4418" s="227" t="s">
        <v>79</v>
      </c>
      <c r="D4418" s="229">
        <v>3201</v>
      </c>
      <c r="E4418" s="231">
        <v>4.4920240900000004E-3</v>
      </c>
      <c r="F4418" s="231">
        <v>9.4685012999999997E-4</v>
      </c>
      <c r="G4418" s="231">
        <v>7.1487329999999998E-4</v>
      </c>
      <c r="H4418" s="231">
        <v>2.8303001900000001E-3</v>
      </c>
    </row>
    <row r="4419" spans="1:8">
      <c r="A4419" s="227" t="s">
        <v>144</v>
      </c>
      <c r="B4419" s="227" t="s">
        <v>109</v>
      </c>
      <c r="C4419" s="227" t="s">
        <v>79</v>
      </c>
      <c r="D4419" s="229">
        <v>1891</v>
      </c>
      <c r="E4419" s="231">
        <v>4.5559862099999997E-3</v>
      </c>
      <c r="F4419" s="231">
        <v>7.7071313000000004E-4</v>
      </c>
      <c r="G4419" s="231">
        <v>7.2264184999999996E-4</v>
      </c>
      <c r="H4419" s="231">
        <v>3.0626307399999999E-3</v>
      </c>
    </row>
    <row r="4420" spans="1:8">
      <c r="A4420" s="227" t="s">
        <v>144</v>
      </c>
      <c r="B4420" s="227" t="s">
        <v>110</v>
      </c>
      <c r="C4420" s="227" t="s">
        <v>79</v>
      </c>
      <c r="D4420" s="229">
        <v>369</v>
      </c>
      <c r="E4420" s="231">
        <v>4.3876716400000002E-3</v>
      </c>
      <c r="F4420" s="231">
        <v>9.0870573E-4</v>
      </c>
      <c r="G4420" s="231">
        <v>7.0680243999999995E-4</v>
      </c>
      <c r="H4420" s="231">
        <v>2.7721630100000002E-3</v>
      </c>
    </row>
    <row r="4421" spans="1:8">
      <c r="A4421" s="227" t="s">
        <v>144</v>
      </c>
      <c r="B4421" s="227" t="s">
        <v>108</v>
      </c>
      <c r="C4421" s="227" t="s">
        <v>80</v>
      </c>
      <c r="D4421" s="229">
        <v>681</v>
      </c>
      <c r="E4421" s="231">
        <v>4.5992750699999996E-3</v>
      </c>
      <c r="F4421" s="231">
        <v>1.2263417300000001E-3</v>
      </c>
      <c r="G4421" s="231">
        <v>5.5655806000000005E-4</v>
      </c>
      <c r="H4421" s="231">
        <v>2.8163747799999999E-3</v>
      </c>
    </row>
    <row r="4422" spans="1:8">
      <c r="A4422" s="227" t="s">
        <v>144</v>
      </c>
      <c r="B4422" s="227" t="s">
        <v>109</v>
      </c>
      <c r="C4422" s="227" t="s">
        <v>80</v>
      </c>
      <c r="D4422" s="229">
        <v>1467</v>
      </c>
      <c r="E4422" s="231">
        <v>4.8012444299999997E-3</v>
      </c>
      <c r="F4422" s="231">
        <v>9.5065177000000002E-4</v>
      </c>
      <c r="G4422" s="231">
        <v>5.5061640999999996E-4</v>
      </c>
      <c r="H4422" s="231">
        <v>3.29997578E-3</v>
      </c>
    </row>
    <row r="4423" spans="1:8">
      <c r="A4423" s="227" t="s">
        <v>144</v>
      </c>
      <c r="B4423" s="227" t="s">
        <v>110</v>
      </c>
      <c r="C4423" s="227" t="s">
        <v>80</v>
      </c>
      <c r="D4423" s="229">
        <v>227</v>
      </c>
      <c r="E4423" s="231">
        <v>4.7882503099999996E-3</v>
      </c>
      <c r="F4423" s="231">
        <v>1.23710003E-3</v>
      </c>
      <c r="G4423" s="231">
        <v>5.5168028999999996E-4</v>
      </c>
      <c r="H4423" s="231">
        <v>2.9994694800000001E-3</v>
      </c>
    </row>
    <row r="4424" spans="1:8">
      <c r="A4424" s="227" t="s">
        <v>144</v>
      </c>
      <c r="B4424" s="227" t="s">
        <v>108</v>
      </c>
      <c r="C4424" s="227" t="s">
        <v>119</v>
      </c>
      <c r="D4424" s="229">
        <v>310</v>
      </c>
      <c r="E4424" s="231">
        <v>4.9814065800000001E-3</v>
      </c>
      <c r="F4424" s="231">
        <v>1.1063692499999999E-3</v>
      </c>
      <c r="G4424" s="231">
        <v>8.7903202999999996E-4</v>
      </c>
      <c r="H4424" s="231">
        <v>2.9960048500000001E-3</v>
      </c>
    </row>
    <row r="4425" spans="1:8">
      <c r="A4425" s="227" t="s">
        <v>144</v>
      </c>
      <c r="B4425" s="227" t="s">
        <v>109</v>
      </c>
      <c r="C4425" s="227" t="s">
        <v>119</v>
      </c>
      <c r="D4425" s="229">
        <v>484</v>
      </c>
      <c r="E4425" s="231">
        <v>6.0722516399999999E-3</v>
      </c>
      <c r="F4425" s="231">
        <v>9.8695262000000005E-4</v>
      </c>
      <c r="G4425" s="231">
        <v>1.27630449E-3</v>
      </c>
      <c r="H4425" s="231">
        <v>3.8089940700000002E-3</v>
      </c>
    </row>
    <row r="4426" spans="1:8">
      <c r="A4426" s="227" t="s">
        <v>144</v>
      </c>
      <c r="B4426" s="227" t="s">
        <v>110</v>
      </c>
      <c r="C4426" s="227" t="s">
        <v>119</v>
      </c>
      <c r="D4426" s="229">
        <v>109</v>
      </c>
      <c r="E4426" s="231">
        <v>5.0999190800000002E-3</v>
      </c>
      <c r="F4426" s="231">
        <v>9.8135380999999993E-4</v>
      </c>
      <c r="G4426" s="231">
        <v>1.08743181E-3</v>
      </c>
      <c r="H4426" s="231">
        <v>3.03113292E-3</v>
      </c>
    </row>
    <row r="4427" spans="1:8">
      <c r="A4427" s="227" t="s">
        <v>144</v>
      </c>
      <c r="B4427" s="227" t="s">
        <v>108</v>
      </c>
      <c r="C4427" s="227" t="s">
        <v>82</v>
      </c>
      <c r="D4427" s="229">
        <v>92</v>
      </c>
      <c r="E4427" s="231">
        <v>5.9488222100000003E-3</v>
      </c>
      <c r="F4427" s="231">
        <v>1.1989228600000001E-3</v>
      </c>
      <c r="G4427" s="231">
        <v>1.67748567E-3</v>
      </c>
      <c r="H4427" s="231">
        <v>3.0724131800000001E-3</v>
      </c>
    </row>
    <row r="4428" spans="1:8">
      <c r="A4428" s="227" t="s">
        <v>144</v>
      </c>
      <c r="B4428" s="227" t="s">
        <v>109</v>
      </c>
      <c r="C4428" s="227" t="s">
        <v>82</v>
      </c>
      <c r="D4428" s="229">
        <v>256</v>
      </c>
      <c r="E4428" s="231">
        <v>6.5832969200000004E-3</v>
      </c>
      <c r="F4428" s="231">
        <v>1.0908110499999999E-3</v>
      </c>
      <c r="G4428" s="231">
        <v>1.44318734E-3</v>
      </c>
      <c r="H4428" s="231">
        <v>4.0492980800000003E-3</v>
      </c>
    </row>
    <row r="4429" spans="1:8">
      <c r="A4429" s="227" t="s">
        <v>144</v>
      </c>
      <c r="B4429" s="227" t="s">
        <v>110</v>
      </c>
      <c r="C4429" s="227" t="s">
        <v>82</v>
      </c>
      <c r="D4429" s="229">
        <v>47</v>
      </c>
      <c r="E4429" s="231">
        <v>5.4666565699999997E-3</v>
      </c>
      <c r="F4429" s="231">
        <v>1.1647948899999999E-3</v>
      </c>
      <c r="G4429" s="231">
        <v>1.21552382E-3</v>
      </c>
      <c r="H4429" s="231">
        <v>3.0863374300000002E-3</v>
      </c>
    </row>
    <row r="4430" spans="1:8">
      <c r="A4430" s="227" t="s">
        <v>144</v>
      </c>
      <c r="B4430" s="227" t="s">
        <v>108</v>
      </c>
      <c r="C4430" s="227" t="s">
        <v>83</v>
      </c>
      <c r="D4430" s="229">
        <v>157</v>
      </c>
      <c r="E4430" s="231">
        <v>4.9715437399999998E-3</v>
      </c>
      <c r="F4430" s="231">
        <v>7.3698076000000003E-4</v>
      </c>
      <c r="G4430" s="231">
        <v>9.3654141999999999E-4</v>
      </c>
      <c r="H4430" s="231">
        <v>3.2980211199999999E-3</v>
      </c>
    </row>
    <row r="4431" spans="1:8">
      <c r="A4431" s="227" t="s">
        <v>144</v>
      </c>
      <c r="B4431" s="227" t="s">
        <v>109</v>
      </c>
      <c r="C4431" s="227" t="s">
        <v>83</v>
      </c>
      <c r="D4431" s="229">
        <v>315</v>
      </c>
      <c r="E4431" s="231">
        <v>5.6532919300000001E-3</v>
      </c>
      <c r="F4431" s="231">
        <v>7.4294509000000003E-4</v>
      </c>
      <c r="G4431" s="231">
        <v>9.9636219000000009E-4</v>
      </c>
      <c r="H4431" s="231">
        <v>3.9139841799999998E-3</v>
      </c>
    </row>
    <row r="4432" spans="1:8">
      <c r="A4432" s="227" t="s">
        <v>144</v>
      </c>
      <c r="B4432" s="227" t="s">
        <v>110</v>
      </c>
      <c r="C4432" s="227" t="s">
        <v>83</v>
      </c>
      <c r="D4432" s="229">
        <v>83</v>
      </c>
      <c r="E4432" s="231">
        <v>4.9488228099999997E-3</v>
      </c>
      <c r="F4432" s="231">
        <v>6.4870566000000004E-4</v>
      </c>
      <c r="G4432" s="231">
        <v>1.0280006299999999E-3</v>
      </c>
      <c r="H4432" s="231">
        <v>3.2721159799999999E-3</v>
      </c>
    </row>
    <row r="4433" spans="1:8">
      <c r="A4433" s="227" t="s">
        <v>144</v>
      </c>
      <c r="B4433" s="227" t="s">
        <v>108</v>
      </c>
      <c r="C4433" s="227" t="s">
        <v>84</v>
      </c>
      <c r="D4433" s="229">
        <v>118</v>
      </c>
      <c r="E4433" s="231">
        <v>4.3671528999999999E-3</v>
      </c>
      <c r="F4433" s="231">
        <v>7.5702265999999995E-4</v>
      </c>
      <c r="G4433" s="231">
        <v>6.8375290999999998E-4</v>
      </c>
      <c r="H4433" s="231">
        <v>2.9263768600000001E-3</v>
      </c>
    </row>
    <row r="4434" spans="1:8">
      <c r="A4434" s="227" t="s">
        <v>144</v>
      </c>
      <c r="B4434" s="227" t="s">
        <v>109</v>
      </c>
      <c r="C4434" s="227" t="s">
        <v>84</v>
      </c>
      <c r="D4434" s="229">
        <v>356</v>
      </c>
      <c r="E4434" s="231">
        <v>5.1747487600000003E-3</v>
      </c>
      <c r="F4434" s="231">
        <v>6.5650335000000002E-4</v>
      </c>
      <c r="G4434" s="231">
        <v>1.00031188E-3</v>
      </c>
      <c r="H4434" s="231">
        <v>3.5179330700000002E-3</v>
      </c>
    </row>
    <row r="4435" spans="1:8">
      <c r="A4435" s="227" t="s">
        <v>144</v>
      </c>
      <c r="B4435" s="227" t="s">
        <v>110</v>
      </c>
      <c r="C4435" s="227" t="s">
        <v>84</v>
      </c>
      <c r="D4435" s="229">
        <v>34</v>
      </c>
      <c r="E4435" s="231">
        <v>4.0182459299999999E-3</v>
      </c>
      <c r="F4435" s="231">
        <v>5.8789453999999995E-4</v>
      </c>
      <c r="G4435" s="231">
        <v>7.3120892000000002E-4</v>
      </c>
      <c r="H4435" s="231">
        <v>2.6991419200000002E-3</v>
      </c>
    </row>
    <row r="4436" spans="1:8">
      <c r="A4436" s="227" t="s">
        <v>144</v>
      </c>
      <c r="B4436" s="227" t="s">
        <v>108</v>
      </c>
      <c r="C4436" s="227" t="s">
        <v>87</v>
      </c>
      <c r="D4436" s="229">
        <v>179</v>
      </c>
      <c r="E4436" s="231">
        <v>5.2250799600000002E-3</v>
      </c>
      <c r="F4436" s="231">
        <v>1.06487924E-3</v>
      </c>
      <c r="G4436" s="231">
        <v>9.0911419000000004E-4</v>
      </c>
      <c r="H4436" s="231">
        <v>3.2510860400000001E-3</v>
      </c>
    </row>
    <row r="4437" spans="1:8">
      <c r="A4437" s="227" t="s">
        <v>144</v>
      </c>
      <c r="B4437" s="227" t="s">
        <v>109</v>
      </c>
      <c r="C4437" s="227" t="s">
        <v>87</v>
      </c>
      <c r="D4437" s="229">
        <v>355</v>
      </c>
      <c r="E4437" s="231">
        <v>6.2922206700000002E-3</v>
      </c>
      <c r="F4437" s="231">
        <v>8.0363172999999997E-4</v>
      </c>
      <c r="G4437" s="231">
        <v>1.0959830799999999E-3</v>
      </c>
      <c r="H4437" s="231">
        <v>4.3926054000000001E-3</v>
      </c>
    </row>
    <row r="4438" spans="1:8">
      <c r="A4438" s="227" t="s">
        <v>144</v>
      </c>
      <c r="B4438" s="227" t="s">
        <v>110</v>
      </c>
      <c r="C4438" s="227" t="s">
        <v>87</v>
      </c>
      <c r="D4438" s="229">
        <v>43</v>
      </c>
      <c r="E4438" s="231">
        <v>6.2004734900000004E-3</v>
      </c>
      <c r="F4438" s="231">
        <v>9.1542824000000005E-4</v>
      </c>
      <c r="G4438" s="231">
        <v>8.8285936999999998E-4</v>
      </c>
      <c r="H4438" s="231">
        <v>4.4021853899999996E-3</v>
      </c>
    </row>
    <row r="4439" spans="1:8">
      <c r="A4439" s="227" t="s">
        <v>144</v>
      </c>
      <c r="B4439" s="227" t="s">
        <v>108</v>
      </c>
      <c r="C4439" s="227" t="s">
        <v>88</v>
      </c>
      <c r="D4439" s="229">
        <v>195</v>
      </c>
      <c r="E4439" s="231">
        <v>4.6952158000000003E-3</v>
      </c>
      <c r="F4439" s="231">
        <v>1.14458663E-3</v>
      </c>
      <c r="G4439" s="231">
        <v>7.5753774000000005E-4</v>
      </c>
      <c r="H4439" s="231">
        <v>2.79309093E-3</v>
      </c>
    </row>
    <row r="4440" spans="1:8">
      <c r="A4440" s="227" t="s">
        <v>144</v>
      </c>
      <c r="B4440" s="227" t="s">
        <v>109</v>
      </c>
      <c r="C4440" s="227" t="s">
        <v>88</v>
      </c>
      <c r="D4440" s="229">
        <v>631</v>
      </c>
      <c r="E4440" s="231">
        <v>5.1067527299999997E-3</v>
      </c>
      <c r="F4440" s="231">
        <v>9.7277224000000002E-4</v>
      </c>
      <c r="G4440" s="231">
        <v>8.0783711000000005E-4</v>
      </c>
      <c r="H4440" s="231">
        <v>3.3261428599999998E-3</v>
      </c>
    </row>
    <row r="4441" spans="1:8">
      <c r="A4441" s="227" t="s">
        <v>144</v>
      </c>
      <c r="B4441" s="227" t="s">
        <v>110</v>
      </c>
      <c r="C4441" s="227" t="s">
        <v>88</v>
      </c>
      <c r="D4441" s="229">
        <v>101</v>
      </c>
      <c r="E4441" s="231">
        <v>4.7083559699999996E-3</v>
      </c>
      <c r="F4441" s="231">
        <v>1.07512808E-3</v>
      </c>
      <c r="G4441" s="231">
        <v>8.7756669000000004E-4</v>
      </c>
      <c r="H4441" s="231">
        <v>2.7556607600000001E-3</v>
      </c>
    </row>
    <row r="4442" spans="1:8">
      <c r="A4442" s="227" t="s">
        <v>144</v>
      </c>
      <c r="B4442" s="227" t="s">
        <v>108</v>
      </c>
      <c r="C4442" s="227" t="s">
        <v>89</v>
      </c>
      <c r="D4442" s="229">
        <v>108</v>
      </c>
      <c r="E4442" s="231">
        <v>5.7352749999999997E-3</v>
      </c>
      <c r="F4442" s="231">
        <v>1.4239323799999999E-3</v>
      </c>
      <c r="G4442" s="231">
        <v>1.30315474E-3</v>
      </c>
      <c r="H4442" s="231">
        <v>3.0081873500000002E-3</v>
      </c>
    </row>
    <row r="4443" spans="1:8">
      <c r="A4443" s="227" t="s">
        <v>144</v>
      </c>
      <c r="B4443" s="227" t="s">
        <v>109</v>
      </c>
      <c r="C4443" s="227" t="s">
        <v>89</v>
      </c>
      <c r="D4443" s="229">
        <v>306</v>
      </c>
      <c r="E4443" s="231">
        <v>6.7084995300000002E-3</v>
      </c>
      <c r="F4443" s="231">
        <v>1.1634967900000001E-3</v>
      </c>
      <c r="G4443" s="231">
        <v>1.4555719699999999E-3</v>
      </c>
      <c r="H4443" s="231">
        <v>4.0894302900000004E-3</v>
      </c>
    </row>
    <row r="4444" spans="1:8">
      <c r="A4444" s="227" t="s">
        <v>144</v>
      </c>
      <c r="B4444" s="227" t="s">
        <v>110</v>
      </c>
      <c r="C4444" s="227" t="s">
        <v>89</v>
      </c>
      <c r="D4444" s="229">
        <v>32</v>
      </c>
      <c r="E4444" s="231">
        <v>6.1208764699999998E-3</v>
      </c>
      <c r="F4444" s="231">
        <v>1.58564791E-3</v>
      </c>
      <c r="G4444" s="231">
        <v>1.40624982E-3</v>
      </c>
      <c r="H4444" s="231">
        <v>3.1289783300000001E-3</v>
      </c>
    </row>
    <row r="4445" spans="1:8">
      <c r="A4445" s="227" t="s">
        <v>144</v>
      </c>
      <c r="B4445" s="227" t="s">
        <v>108</v>
      </c>
      <c r="C4445" s="227" t="s">
        <v>90</v>
      </c>
      <c r="D4445" s="229">
        <v>49</v>
      </c>
      <c r="E4445" s="231">
        <v>4.6463999500000004E-3</v>
      </c>
      <c r="F4445" s="231">
        <v>6.5735995000000005E-4</v>
      </c>
      <c r="G4445" s="231">
        <v>9.7552890000000001E-4</v>
      </c>
      <c r="H4445" s="231">
        <v>3.0135106999999999E-3</v>
      </c>
    </row>
    <row r="4446" spans="1:8">
      <c r="A4446" s="227" t="s">
        <v>144</v>
      </c>
      <c r="B4446" s="227" t="s">
        <v>109</v>
      </c>
      <c r="C4446" s="227" t="s">
        <v>90</v>
      </c>
      <c r="D4446" s="229">
        <v>260</v>
      </c>
      <c r="E4446" s="231">
        <v>6.2077989000000004E-3</v>
      </c>
      <c r="F4446" s="231">
        <v>6.1783273000000003E-4</v>
      </c>
      <c r="G4446" s="231">
        <v>1.4435984000000001E-3</v>
      </c>
      <c r="H4446" s="231">
        <v>4.1463672800000004E-3</v>
      </c>
    </row>
    <row r="4447" spans="1:8">
      <c r="A4447" s="227" t="s">
        <v>144</v>
      </c>
      <c r="B4447" s="227" t="s">
        <v>110</v>
      </c>
      <c r="C4447" s="227" t="s">
        <v>90</v>
      </c>
      <c r="D4447" s="229">
        <v>39</v>
      </c>
      <c r="E4447" s="231">
        <v>6.0214860100000003E-3</v>
      </c>
      <c r="F4447" s="231">
        <v>8.5707478000000001E-4</v>
      </c>
      <c r="G4447" s="231">
        <v>1.70554342E-3</v>
      </c>
      <c r="H4447" s="231">
        <v>3.4588673000000001E-3</v>
      </c>
    </row>
    <row r="4448" spans="1:8">
      <c r="A4448" s="227" t="s">
        <v>144</v>
      </c>
      <c r="B4448" s="227" t="s">
        <v>108</v>
      </c>
      <c r="C4448" s="227" t="s">
        <v>91</v>
      </c>
      <c r="D4448" s="229">
        <v>280</v>
      </c>
      <c r="E4448" s="231">
        <v>4.6121856299999996E-3</v>
      </c>
      <c r="F4448" s="231">
        <v>1.0919723099999999E-3</v>
      </c>
      <c r="G4448" s="231">
        <v>4.7953846000000001E-4</v>
      </c>
      <c r="H4448" s="231">
        <v>3.04067437E-3</v>
      </c>
    </row>
    <row r="4449" spans="1:8">
      <c r="A4449" s="227" t="s">
        <v>144</v>
      </c>
      <c r="B4449" s="227" t="s">
        <v>109</v>
      </c>
      <c r="C4449" s="227" t="s">
        <v>91</v>
      </c>
      <c r="D4449" s="229">
        <v>726</v>
      </c>
      <c r="E4449" s="231">
        <v>4.7715154199999997E-3</v>
      </c>
      <c r="F4449" s="231">
        <v>8.2816781E-4</v>
      </c>
      <c r="G4449" s="231">
        <v>4.6245256000000001E-4</v>
      </c>
      <c r="H4449" s="231">
        <v>3.4808945599999999E-3</v>
      </c>
    </row>
    <row r="4450" spans="1:8">
      <c r="A4450" s="227" t="s">
        <v>144</v>
      </c>
      <c r="B4450" s="227" t="s">
        <v>110</v>
      </c>
      <c r="C4450" s="227" t="s">
        <v>91</v>
      </c>
      <c r="D4450" s="229">
        <v>137</v>
      </c>
      <c r="E4450" s="231">
        <v>4.6738981199999996E-3</v>
      </c>
      <c r="F4450" s="231">
        <v>9.2313775999999998E-4</v>
      </c>
      <c r="G4450" s="231">
        <v>4.7495917999999999E-4</v>
      </c>
      <c r="H4450" s="231">
        <v>3.2758006500000002E-3</v>
      </c>
    </row>
    <row r="4451" spans="1:8">
      <c r="A4451" s="227" t="s">
        <v>144</v>
      </c>
      <c r="B4451" s="227" t="s">
        <v>108</v>
      </c>
      <c r="C4451" s="227" t="s">
        <v>92</v>
      </c>
      <c r="D4451" s="229">
        <v>91</v>
      </c>
      <c r="E4451" s="231">
        <v>4.5210111399999996E-3</v>
      </c>
      <c r="F4451" s="231">
        <v>6.6379198000000004E-4</v>
      </c>
      <c r="G4451" s="231">
        <v>8.8179155999999997E-4</v>
      </c>
      <c r="H4451" s="231">
        <v>2.9754271100000001E-3</v>
      </c>
    </row>
    <row r="4452" spans="1:8">
      <c r="A4452" s="227" t="s">
        <v>144</v>
      </c>
      <c r="B4452" s="227" t="s">
        <v>109</v>
      </c>
      <c r="C4452" s="227" t="s">
        <v>92</v>
      </c>
      <c r="D4452" s="229">
        <v>315</v>
      </c>
      <c r="E4452" s="231">
        <v>6.5211637800000003E-3</v>
      </c>
      <c r="F4452" s="231">
        <v>6.4410615999999999E-4</v>
      </c>
      <c r="G4452" s="231">
        <v>1.28832279E-3</v>
      </c>
      <c r="H4452" s="231">
        <v>4.5887343200000002E-3</v>
      </c>
    </row>
    <row r="4453" spans="1:8">
      <c r="A4453" s="227" t="s">
        <v>144</v>
      </c>
      <c r="B4453" s="227" t="s">
        <v>110</v>
      </c>
      <c r="C4453" s="227" t="s">
        <v>92</v>
      </c>
      <c r="D4453" s="229">
        <v>65</v>
      </c>
      <c r="E4453" s="231">
        <v>5.8614669899999996E-3</v>
      </c>
      <c r="F4453" s="231">
        <v>6.1787726999999997E-4</v>
      </c>
      <c r="G4453" s="231">
        <v>1.2646009200000001E-3</v>
      </c>
      <c r="H4453" s="231">
        <v>3.9789883700000004E-3</v>
      </c>
    </row>
    <row r="4454" spans="1:8">
      <c r="A4454" s="227" t="s">
        <v>144</v>
      </c>
      <c r="B4454" s="227" t="s">
        <v>108</v>
      </c>
      <c r="C4454" s="227" t="s">
        <v>93</v>
      </c>
      <c r="D4454" s="229">
        <v>77</v>
      </c>
      <c r="E4454" s="231">
        <v>5.0765088700000004E-3</v>
      </c>
      <c r="F4454" s="231">
        <v>1.1510940399999999E-3</v>
      </c>
      <c r="G4454" s="231">
        <v>1.4028677099999999E-3</v>
      </c>
      <c r="H4454" s="231">
        <v>2.52254668E-3</v>
      </c>
    </row>
    <row r="4455" spans="1:8">
      <c r="A4455" s="227" t="s">
        <v>144</v>
      </c>
      <c r="B4455" s="227" t="s">
        <v>109</v>
      </c>
      <c r="C4455" s="227" t="s">
        <v>93</v>
      </c>
      <c r="D4455" s="229">
        <v>252</v>
      </c>
      <c r="E4455" s="231">
        <v>7.1806563699999999E-3</v>
      </c>
      <c r="F4455" s="231">
        <v>1.0842424800000001E-3</v>
      </c>
      <c r="G4455" s="231">
        <v>1.7903528499999999E-3</v>
      </c>
      <c r="H4455" s="231">
        <v>4.30606054E-3</v>
      </c>
    </row>
    <row r="4456" spans="1:8">
      <c r="A4456" s="227" t="s">
        <v>144</v>
      </c>
      <c r="B4456" s="227" t="s">
        <v>110</v>
      </c>
      <c r="C4456" s="227" t="s">
        <v>93</v>
      </c>
      <c r="D4456" s="229">
        <v>41</v>
      </c>
      <c r="E4456" s="231">
        <v>6.7123981599999999E-3</v>
      </c>
      <c r="F4456" s="231">
        <v>1.0574749200000001E-3</v>
      </c>
      <c r="G4456" s="231">
        <v>1.5585476E-3</v>
      </c>
      <c r="H4456" s="231">
        <v>4.0963751099999998E-3</v>
      </c>
    </row>
    <row r="4457" spans="1:8">
      <c r="A4457" s="227" t="s">
        <v>144</v>
      </c>
      <c r="B4457" s="227" t="s">
        <v>108</v>
      </c>
      <c r="C4457" s="227" t="s">
        <v>94</v>
      </c>
      <c r="D4457" s="229">
        <v>77</v>
      </c>
      <c r="E4457" s="231">
        <v>5.1310723699999998E-3</v>
      </c>
      <c r="F4457" s="231">
        <v>9.3163755999999996E-4</v>
      </c>
      <c r="G4457" s="231">
        <v>1.15951154E-3</v>
      </c>
      <c r="H4457" s="231">
        <v>3.0399227999999999E-3</v>
      </c>
    </row>
    <row r="4458" spans="1:8">
      <c r="A4458" s="227" t="s">
        <v>144</v>
      </c>
      <c r="B4458" s="227" t="s">
        <v>109</v>
      </c>
      <c r="C4458" s="227" t="s">
        <v>94</v>
      </c>
      <c r="D4458" s="229">
        <v>231</v>
      </c>
      <c r="E4458" s="231">
        <v>6.4270179799999997E-3</v>
      </c>
      <c r="F4458" s="231">
        <v>9.1329940000000004E-4</v>
      </c>
      <c r="G4458" s="231">
        <v>1.2739997000000001E-3</v>
      </c>
      <c r="H4458" s="231">
        <v>4.2397183800000002E-3</v>
      </c>
    </row>
    <row r="4459" spans="1:8">
      <c r="A4459" s="227" t="s">
        <v>144</v>
      </c>
      <c r="B4459" s="227" t="s">
        <v>110</v>
      </c>
      <c r="C4459" s="227" t="s">
        <v>94</v>
      </c>
      <c r="D4459" s="229">
        <v>52</v>
      </c>
      <c r="E4459" s="231">
        <v>4.9922095399999996E-3</v>
      </c>
      <c r="F4459" s="231">
        <v>7.7635301999999995E-4</v>
      </c>
      <c r="G4459" s="231">
        <v>1.40736268E-3</v>
      </c>
      <c r="H4459" s="231">
        <v>2.8084933499999999E-3</v>
      </c>
    </row>
    <row r="4460" spans="1:8">
      <c r="A4460" s="227" t="s">
        <v>144</v>
      </c>
      <c r="B4460" s="227" t="s">
        <v>108</v>
      </c>
      <c r="C4460" s="227" t="s">
        <v>95</v>
      </c>
      <c r="D4460" s="229">
        <v>29</v>
      </c>
      <c r="E4460" s="231">
        <v>6.7879946800000002E-3</v>
      </c>
      <c r="F4460" s="231">
        <v>7.3196019000000003E-4</v>
      </c>
      <c r="G4460" s="231">
        <v>1.09355016E-3</v>
      </c>
      <c r="H4460" s="231">
        <v>4.9624838500000002E-3</v>
      </c>
    </row>
    <row r="4461" spans="1:8">
      <c r="A4461" s="227" t="s">
        <v>144</v>
      </c>
      <c r="B4461" s="227" t="s">
        <v>109</v>
      </c>
      <c r="C4461" s="227" t="s">
        <v>95</v>
      </c>
      <c r="D4461" s="229">
        <v>122</v>
      </c>
      <c r="E4461" s="231">
        <v>6.9577259500000002E-3</v>
      </c>
      <c r="F4461" s="231">
        <v>6.2775096000000001E-4</v>
      </c>
      <c r="G4461" s="231">
        <v>1.32001341E-3</v>
      </c>
      <c r="H4461" s="231">
        <v>5.0099610500000001E-3</v>
      </c>
    </row>
    <row r="4462" spans="1:8">
      <c r="A4462" s="227" t="s">
        <v>144</v>
      </c>
      <c r="B4462" s="227" t="s">
        <v>110</v>
      </c>
      <c r="C4462" s="227" t="s">
        <v>95</v>
      </c>
      <c r="D4462" s="229">
        <v>17</v>
      </c>
      <c r="E4462" s="231">
        <v>6.4065901900000003E-3</v>
      </c>
      <c r="F4462" s="231">
        <v>6.5155203E-4</v>
      </c>
      <c r="G4462" s="231">
        <v>1.31740175E-3</v>
      </c>
      <c r="H4462" s="231">
        <v>4.4376358599999997E-3</v>
      </c>
    </row>
    <row r="4463" spans="1:8">
      <c r="A4463" s="227" t="s">
        <v>144</v>
      </c>
      <c r="B4463" s="227" t="s">
        <v>108</v>
      </c>
      <c r="C4463" s="227" t="s">
        <v>96</v>
      </c>
      <c r="D4463" s="229">
        <v>122</v>
      </c>
      <c r="E4463" s="231">
        <v>5.8319100399999999E-3</v>
      </c>
      <c r="F4463" s="231">
        <v>1.5184803499999999E-3</v>
      </c>
      <c r="G4463" s="231">
        <v>1.3047394E-3</v>
      </c>
      <c r="H4463" s="231">
        <v>3.0086897800000001E-3</v>
      </c>
    </row>
    <row r="4464" spans="1:8">
      <c r="A4464" s="227" t="s">
        <v>144</v>
      </c>
      <c r="B4464" s="227" t="s">
        <v>109</v>
      </c>
      <c r="C4464" s="227" t="s">
        <v>96</v>
      </c>
      <c r="D4464" s="229">
        <v>377</v>
      </c>
      <c r="E4464" s="231">
        <v>6.4714421800000001E-3</v>
      </c>
      <c r="F4464" s="231">
        <v>1.2472367100000001E-3</v>
      </c>
      <c r="G4464" s="231">
        <v>1.48946336E-3</v>
      </c>
      <c r="H4464" s="231">
        <v>3.7347416299999998E-3</v>
      </c>
    </row>
    <row r="4465" spans="1:8">
      <c r="A4465" s="227" t="s">
        <v>144</v>
      </c>
      <c r="B4465" s="227" t="s">
        <v>110</v>
      </c>
      <c r="C4465" s="227" t="s">
        <v>96</v>
      </c>
      <c r="D4465" s="229">
        <v>57</v>
      </c>
      <c r="E4465" s="231">
        <v>5.5372804500000003E-3</v>
      </c>
      <c r="F4465" s="231">
        <v>1.26218297E-3</v>
      </c>
      <c r="G4465" s="231">
        <v>1.4280780599999999E-3</v>
      </c>
      <c r="H4465" s="231">
        <v>2.8470189800000002E-3</v>
      </c>
    </row>
    <row r="4466" spans="1:8">
      <c r="A4466" s="227" t="s">
        <v>144</v>
      </c>
      <c r="B4466" s="227" t="s">
        <v>108</v>
      </c>
      <c r="C4466" s="227" t="s">
        <v>97</v>
      </c>
      <c r="D4466" s="229">
        <v>63</v>
      </c>
      <c r="E4466" s="231">
        <v>6.4629259600000001E-3</v>
      </c>
      <c r="F4466" s="231">
        <v>9.7773346000000006E-4</v>
      </c>
      <c r="G4466" s="231">
        <v>1.4436358400000001E-3</v>
      </c>
      <c r="H4466" s="231">
        <v>4.0415562E-3</v>
      </c>
    </row>
    <row r="4467" spans="1:8">
      <c r="A4467" s="227" t="s">
        <v>144</v>
      </c>
      <c r="B4467" s="227" t="s">
        <v>109</v>
      </c>
      <c r="C4467" s="227" t="s">
        <v>97</v>
      </c>
      <c r="D4467" s="229">
        <v>206</v>
      </c>
      <c r="E4467" s="231">
        <v>7.3620660100000004E-3</v>
      </c>
      <c r="F4467" s="231">
        <v>8.0046497E-4</v>
      </c>
      <c r="G4467" s="231">
        <v>1.5250244699999999E-3</v>
      </c>
      <c r="H4467" s="231">
        <v>5.0365760599999998E-3</v>
      </c>
    </row>
    <row r="4468" spans="1:8">
      <c r="A4468" s="227" t="s">
        <v>144</v>
      </c>
      <c r="B4468" s="227" t="s">
        <v>110</v>
      </c>
      <c r="C4468" s="227" t="s">
        <v>97</v>
      </c>
      <c r="D4468" s="229">
        <v>50</v>
      </c>
      <c r="E4468" s="231">
        <v>5.8520830699999998E-3</v>
      </c>
      <c r="F4468" s="231">
        <v>8.9884234000000001E-4</v>
      </c>
      <c r="G4468" s="231">
        <v>1.58379605E-3</v>
      </c>
      <c r="H4468" s="231">
        <v>3.3694441900000002E-3</v>
      </c>
    </row>
    <row r="4469" spans="1:8">
      <c r="A4469" s="227" t="s">
        <v>144</v>
      </c>
      <c r="B4469" s="227" t="s">
        <v>108</v>
      </c>
      <c r="C4469" s="227" t="s">
        <v>98</v>
      </c>
      <c r="D4469" s="229">
        <v>27</v>
      </c>
      <c r="E4469" s="231">
        <v>6.0275204399999997E-3</v>
      </c>
      <c r="F4469" s="231">
        <v>2.6063078E-4</v>
      </c>
      <c r="G4469" s="231">
        <v>1.3095848199999999E-3</v>
      </c>
      <c r="H4469" s="231">
        <v>4.4461589200000002E-3</v>
      </c>
    </row>
    <row r="4470" spans="1:8">
      <c r="A4470" s="227" t="s">
        <v>144</v>
      </c>
      <c r="B4470" s="227" t="s">
        <v>109</v>
      </c>
      <c r="C4470" s="227" t="s">
        <v>98</v>
      </c>
      <c r="D4470" s="229">
        <v>175</v>
      </c>
      <c r="E4470" s="231">
        <v>6.1103172199999996E-3</v>
      </c>
      <c r="F4470" s="231">
        <v>2.5132251999999999E-4</v>
      </c>
      <c r="G4470" s="231">
        <v>1.26984101E-3</v>
      </c>
      <c r="H4470" s="231">
        <v>4.5782404999999997E-3</v>
      </c>
    </row>
    <row r="4471" spans="1:8">
      <c r="A4471" s="227" t="s">
        <v>144</v>
      </c>
      <c r="B4471" s="227" t="s">
        <v>110</v>
      </c>
      <c r="C4471" s="227" t="s">
        <v>98</v>
      </c>
      <c r="D4471" s="229">
        <v>43</v>
      </c>
      <c r="E4471" s="231">
        <v>4.0751504900000003E-3</v>
      </c>
      <c r="F4471" s="231">
        <v>1.1385638E-4</v>
      </c>
      <c r="G4471" s="231">
        <v>1.1705962599999999E-3</v>
      </c>
      <c r="H4471" s="231">
        <v>2.7775083899999999E-3</v>
      </c>
    </row>
    <row r="4472" spans="1:8">
      <c r="A4472" s="227" t="s">
        <v>144</v>
      </c>
      <c r="B4472" s="227" t="s">
        <v>108</v>
      </c>
      <c r="C4472" s="227" t="s">
        <v>99</v>
      </c>
      <c r="D4472" s="229">
        <v>193</v>
      </c>
      <c r="E4472" s="231">
        <v>5.1397282199999996E-3</v>
      </c>
      <c r="F4472" s="231">
        <v>1.15189E-3</v>
      </c>
      <c r="G4472" s="231">
        <v>7.3006600000000003E-4</v>
      </c>
      <c r="H4472" s="231">
        <v>3.2577717799999999E-3</v>
      </c>
    </row>
    <row r="4473" spans="1:8">
      <c r="A4473" s="227" t="s">
        <v>144</v>
      </c>
      <c r="B4473" s="227" t="s">
        <v>109</v>
      </c>
      <c r="C4473" s="227" t="s">
        <v>99</v>
      </c>
      <c r="D4473" s="229">
        <v>458</v>
      </c>
      <c r="E4473" s="231">
        <v>5.6068805200000004E-3</v>
      </c>
      <c r="F4473" s="231">
        <v>1.03272053E-3</v>
      </c>
      <c r="G4473" s="231">
        <v>7.8069382000000003E-4</v>
      </c>
      <c r="H4473" s="231">
        <v>3.7934657199999999E-3</v>
      </c>
    </row>
    <row r="4474" spans="1:8">
      <c r="A4474" s="227" t="s">
        <v>144</v>
      </c>
      <c r="B4474" s="227" t="s">
        <v>110</v>
      </c>
      <c r="C4474" s="227" t="s">
        <v>99</v>
      </c>
      <c r="D4474" s="229">
        <v>44</v>
      </c>
      <c r="E4474" s="231">
        <v>5.1807131200000004E-3</v>
      </c>
      <c r="F4474" s="231">
        <v>1.1047977E-3</v>
      </c>
      <c r="G4474" s="231">
        <v>7.1180533000000002E-4</v>
      </c>
      <c r="H4474" s="231">
        <v>3.3641095999999999E-3</v>
      </c>
    </row>
    <row r="4475" spans="1:8">
      <c r="A4475" s="227" t="s">
        <v>144</v>
      </c>
      <c r="B4475" s="227" t="s">
        <v>108</v>
      </c>
      <c r="C4475" s="227" t="s">
        <v>100</v>
      </c>
      <c r="D4475" s="229">
        <v>114</v>
      </c>
      <c r="E4475" s="231">
        <v>6.6110296300000001E-3</v>
      </c>
      <c r="F4475" s="231">
        <v>1.24695395E-3</v>
      </c>
      <c r="G4475" s="231">
        <v>1.04806265E-3</v>
      </c>
      <c r="H4475" s="231">
        <v>4.3160125599999996E-3</v>
      </c>
    </row>
    <row r="4476" spans="1:8">
      <c r="A4476" s="227" t="s">
        <v>144</v>
      </c>
      <c r="B4476" s="227" t="s">
        <v>109</v>
      </c>
      <c r="C4476" s="227" t="s">
        <v>100</v>
      </c>
      <c r="D4476" s="229">
        <v>458</v>
      </c>
      <c r="E4476" s="231">
        <v>6.6473594500000002E-3</v>
      </c>
      <c r="F4476" s="231">
        <v>9.4419656000000005E-4</v>
      </c>
      <c r="G4476" s="231">
        <v>1.0440166299999999E-3</v>
      </c>
      <c r="H4476" s="231">
        <v>4.6591458100000002E-3</v>
      </c>
    </row>
    <row r="4477" spans="1:8">
      <c r="A4477" s="227" t="s">
        <v>144</v>
      </c>
      <c r="B4477" s="227" t="s">
        <v>110</v>
      </c>
      <c r="C4477" s="227" t="s">
        <v>100</v>
      </c>
      <c r="D4477" s="229">
        <v>58</v>
      </c>
      <c r="E4477" s="231">
        <v>6.2705537500000004E-3</v>
      </c>
      <c r="F4477" s="231">
        <v>1.2533921999999999E-3</v>
      </c>
      <c r="G4477" s="231">
        <v>1.0911556100000001E-3</v>
      </c>
      <c r="H4477" s="231">
        <v>3.9260055100000003E-3</v>
      </c>
    </row>
    <row r="4478" spans="1:8">
      <c r="A4478" s="227" t="s">
        <v>144</v>
      </c>
      <c r="B4478" s="227" t="s">
        <v>108</v>
      </c>
      <c r="C4478" s="227" t="s">
        <v>101</v>
      </c>
      <c r="D4478" s="229">
        <v>68</v>
      </c>
      <c r="E4478" s="231">
        <v>5.74652753E-3</v>
      </c>
      <c r="F4478" s="231">
        <v>7.2712391000000003E-4</v>
      </c>
      <c r="G4478" s="231">
        <v>1.84810707E-3</v>
      </c>
      <c r="H4478" s="231">
        <v>3.1712960399999999E-3</v>
      </c>
    </row>
    <row r="4479" spans="1:8">
      <c r="A4479" s="227" t="s">
        <v>144</v>
      </c>
      <c r="B4479" s="227" t="s">
        <v>109</v>
      </c>
      <c r="C4479" s="227" t="s">
        <v>101</v>
      </c>
      <c r="D4479" s="229">
        <v>196</v>
      </c>
      <c r="E4479" s="231">
        <v>6.6569229499999997E-3</v>
      </c>
      <c r="F4479" s="231">
        <v>6.6007630999999995E-4</v>
      </c>
      <c r="G4479" s="231">
        <v>1.8298254499999999E-3</v>
      </c>
      <c r="H4479" s="231">
        <v>4.1670207400000001E-3</v>
      </c>
    </row>
    <row r="4480" spans="1:8">
      <c r="A4480" s="227" t="s">
        <v>144</v>
      </c>
      <c r="B4480" s="227" t="s">
        <v>110</v>
      </c>
      <c r="C4480" s="227" t="s">
        <v>101</v>
      </c>
      <c r="D4480" s="229">
        <v>34</v>
      </c>
      <c r="E4480" s="231">
        <v>6.4477802799999999E-3</v>
      </c>
      <c r="F4480" s="231">
        <v>7.2542191000000002E-4</v>
      </c>
      <c r="G4480" s="231">
        <v>1.7378129600000001E-3</v>
      </c>
      <c r="H4480" s="231">
        <v>3.98454499E-3</v>
      </c>
    </row>
    <row r="4481" spans="1:8">
      <c r="A4481" s="227" t="s">
        <v>144</v>
      </c>
      <c r="B4481" s="227" t="s">
        <v>108</v>
      </c>
      <c r="C4481" s="227" t="s">
        <v>102</v>
      </c>
      <c r="D4481" s="229">
        <v>154</v>
      </c>
      <c r="E4481" s="231">
        <v>5.4492090999999996E-3</v>
      </c>
      <c r="F4481" s="231">
        <v>1.14996667E-3</v>
      </c>
      <c r="G4481" s="231">
        <v>7.5314130999999999E-4</v>
      </c>
      <c r="H4481" s="231">
        <v>3.5461006599999999E-3</v>
      </c>
    </row>
    <row r="4482" spans="1:8">
      <c r="A4482" s="227" t="s">
        <v>144</v>
      </c>
      <c r="B4482" s="227" t="s">
        <v>109</v>
      </c>
      <c r="C4482" s="227" t="s">
        <v>102</v>
      </c>
      <c r="D4482" s="229">
        <v>352</v>
      </c>
      <c r="E4482" s="231">
        <v>5.8651946799999997E-3</v>
      </c>
      <c r="F4482" s="231">
        <v>8.4799797999999995E-4</v>
      </c>
      <c r="G4482" s="231">
        <v>8.6391232000000001E-4</v>
      </c>
      <c r="H4482" s="231">
        <v>4.1532838999999997E-3</v>
      </c>
    </row>
    <row r="4483" spans="1:8">
      <c r="A4483" s="227" t="s">
        <v>144</v>
      </c>
      <c r="B4483" s="227" t="s">
        <v>110</v>
      </c>
      <c r="C4483" s="227" t="s">
        <v>102</v>
      </c>
      <c r="D4483" s="229">
        <v>44</v>
      </c>
      <c r="E4483" s="231">
        <v>5.4479690100000004E-3</v>
      </c>
      <c r="F4483" s="231">
        <v>9.3329104E-4</v>
      </c>
      <c r="G4483" s="231">
        <v>9.4986294999999999E-4</v>
      </c>
      <c r="H4483" s="231">
        <v>3.5648145599999998E-3</v>
      </c>
    </row>
    <row r="4484" spans="1:8">
      <c r="A4484" s="227" t="s">
        <v>144</v>
      </c>
      <c r="B4484" s="227" t="s">
        <v>108</v>
      </c>
      <c r="C4484" s="227" t="s">
        <v>103</v>
      </c>
      <c r="D4484" s="229">
        <v>221</v>
      </c>
      <c r="E4484" s="231">
        <v>3.98546145E-3</v>
      </c>
      <c r="F4484" s="231">
        <v>7.9463064999999995E-4</v>
      </c>
      <c r="G4484" s="231">
        <v>5.2229949000000004E-4</v>
      </c>
      <c r="H4484" s="231">
        <v>2.6685308500000002E-3</v>
      </c>
    </row>
    <row r="4485" spans="1:8">
      <c r="A4485" s="227" t="s">
        <v>144</v>
      </c>
      <c r="B4485" s="227" t="s">
        <v>109</v>
      </c>
      <c r="C4485" s="227" t="s">
        <v>103</v>
      </c>
      <c r="D4485" s="229">
        <v>363</v>
      </c>
      <c r="E4485" s="231">
        <v>4.3644459700000002E-3</v>
      </c>
      <c r="F4485" s="231">
        <v>7.0978065000000003E-4</v>
      </c>
      <c r="G4485" s="231">
        <v>5.0948222999999996E-4</v>
      </c>
      <c r="H4485" s="231">
        <v>3.1451826599999998E-3</v>
      </c>
    </row>
    <row r="4486" spans="1:8">
      <c r="A4486" s="227" t="s">
        <v>144</v>
      </c>
      <c r="B4486" s="227" t="s">
        <v>110</v>
      </c>
      <c r="C4486" s="227" t="s">
        <v>103</v>
      </c>
      <c r="D4486" s="229">
        <v>47</v>
      </c>
      <c r="E4486" s="231">
        <v>4.2208429400000004E-3</v>
      </c>
      <c r="F4486" s="231">
        <v>8.1461757000000001E-4</v>
      </c>
      <c r="G4486" s="231">
        <v>4.9226730999999996E-4</v>
      </c>
      <c r="H4486" s="231">
        <v>2.9139576000000002E-3</v>
      </c>
    </row>
    <row r="4487" spans="1:8">
      <c r="A4487" s="227" t="s">
        <v>144</v>
      </c>
      <c r="B4487" s="227" t="s">
        <v>108</v>
      </c>
      <c r="C4487" s="227" t="s">
        <v>104</v>
      </c>
      <c r="D4487" s="229">
        <v>29</v>
      </c>
      <c r="E4487" s="231">
        <v>6.2747443599999999E-3</v>
      </c>
      <c r="F4487" s="231">
        <v>1.7724295199999999E-3</v>
      </c>
      <c r="G4487" s="231">
        <v>1.3425922800000001E-3</v>
      </c>
      <c r="H4487" s="231">
        <v>3.1597220200000001E-3</v>
      </c>
    </row>
    <row r="4488" spans="1:8">
      <c r="A4488" s="227" t="s">
        <v>144</v>
      </c>
      <c r="B4488" s="227" t="s">
        <v>109</v>
      </c>
      <c r="C4488" s="227" t="s">
        <v>104</v>
      </c>
      <c r="D4488" s="229">
        <v>120</v>
      </c>
      <c r="E4488" s="231">
        <v>6.5570985500000003E-3</v>
      </c>
      <c r="F4488" s="231">
        <v>6.0532382000000003E-4</v>
      </c>
      <c r="G4488" s="231">
        <v>1.26562475E-3</v>
      </c>
      <c r="H4488" s="231">
        <v>4.6861494499999996E-3</v>
      </c>
    </row>
    <row r="4489" spans="1:8">
      <c r="A4489" s="227" t="s">
        <v>144</v>
      </c>
      <c r="B4489" s="227" t="s">
        <v>110</v>
      </c>
      <c r="C4489" s="227" t="s">
        <v>104</v>
      </c>
      <c r="D4489" s="229">
        <v>12</v>
      </c>
      <c r="E4489" s="231">
        <v>5.9317127200000002E-3</v>
      </c>
      <c r="F4489" s="231">
        <v>1.05709849E-3</v>
      </c>
      <c r="G4489" s="231">
        <v>1.10532383E-3</v>
      </c>
      <c r="H4489" s="231">
        <v>3.7692898100000001E-3</v>
      </c>
    </row>
    <row r="4490" spans="1:8">
      <c r="A4490" s="227" t="s">
        <v>144</v>
      </c>
      <c r="B4490" s="227" t="s">
        <v>108</v>
      </c>
      <c r="C4490" s="227" t="s">
        <v>105</v>
      </c>
      <c r="D4490" s="229">
        <v>535</v>
      </c>
      <c r="E4490" s="231">
        <v>4.5634949200000002E-3</v>
      </c>
      <c r="F4490" s="231">
        <v>1.1082119600000001E-3</v>
      </c>
      <c r="G4490" s="231">
        <v>7.0067473999999995E-4</v>
      </c>
      <c r="H4490" s="231">
        <v>2.7546077600000001E-3</v>
      </c>
    </row>
    <row r="4491" spans="1:8">
      <c r="A4491" s="227" t="s">
        <v>144</v>
      </c>
      <c r="B4491" s="227" t="s">
        <v>109</v>
      </c>
      <c r="C4491" s="227" t="s">
        <v>105</v>
      </c>
      <c r="D4491" s="229">
        <v>1080</v>
      </c>
      <c r="E4491" s="231">
        <v>4.4040421099999999E-3</v>
      </c>
      <c r="F4491" s="231">
        <v>8.1081722999999997E-4</v>
      </c>
      <c r="G4491" s="231">
        <v>6.9895593999999995E-4</v>
      </c>
      <c r="H4491" s="231">
        <v>2.8942684400000002E-3</v>
      </c>
    </row>
    <row r="4492" spans="1:8">
      <c r="A4492" s="227" t="s">
        <v>144</v>
      </c>
      <c r="B4492" s="227" t="s">
        <v>110</v>
      </c>
      <c r="C4492" s="227" t="s">
        <v>105</v>
      </c>
      <c r="D4492" s="229">
        <v>166</v>
      </c>
      <c r="E4492" s="231">
        <v>4.3192908200000001E-3</v>
      </c>
      <c r="F4492" s="231">
        <v>9.4719129000000004E-4</v>
      </c>
      <c r="G4492" s="231">
        <v>7.5217510999999999E-4</v>
      </c>
      <c r="H4492" s="231">
        <v>2.6199239E-3</v>
      </c>
    </row>
    <row r="4493" spans="1:8">
      <c r="A4493" s="227" t="s">
        <v>144</v>
      </c>
      <c r="B4493" s="227" t="s">
        <v>108</v>
      </c>
      <c r="C4493" s="227" t="s">
        <v>106</v>
      </c>
      <c r="D4493" s="229">
        <v>139</v>
      </c>
      <c r="E4493" s="231">
        <v>5.4151676300000003E-3</v>
      </c>
      <c r="F4493" s="231">
        <v>9.5881605000000005E-4</v>
      </c>
      <c r="G4493" s="231">
        <v>1.47690156E-3</v>
      </c>
      <c r="H4493" s="231">
        <v>2.97944953E-3</v>
      </c>
    </row>
    <row r="4494" spans="1:8">
      <c r="A4494" s="227" t="s">
        <v>144</v>
      </c>
      <c r="B4494" s="227" t="s">
        <v>109</v>
      </c>
      <c r="C4494" s="227" t="s">
        <v>106</v>
      </c>
      <c r="D4494" s="229">
        <v>277</v>
      </c>
      <c r="E4494" s="231">
        <v>6.46155042E-3</v>
      </c>
      <c r="F4494" s="231">
        <v>7.8599219999999997E-4</v>
      </c>
      <c r="G4494" s="231">
        <v>1.65563552E-3</v>
      </c>
      <c r="H4494" s="231">
        <v>4.0199222099999996E-3</v>
      </c>
    </row>
    <row r="4495" spans="1:8">
      <c r="A4495" s="227" t="s">
        <v>144</v>
      </c>
      <c r="B4495" s="227" t="s">
        <v>110</v>
      </c>
      <c r="C4495" s="227" t="s">
        <v>106</v>
      </c>
      <c r="D4495" s="229">
        <v>63</v>
      </c>
      <c r="E4495" s="231">
        <v>5.86823899E-3</v>
      </c>
      <c r="F4495" s="231">
        <v>8.1624753999999999E-4</v>
      </c>
      <c r="G4495" s="231">
        <v>1.4013813E-3</v>
      </c>
      <c r="H4495" s="231">
        <v>3.6506096599999999E-3</v>
      </c>
    </row>
    <row r="4496" spans="1:8">
      <c r="A4496" s="227" t="s">
        <v>144</v>
      </c>
      <c r="B4496" s="227" t="s">
        <v>108</v>
      </c>
      <c r="C4496" s="227" t="s">
        <v>107</v>
      </c>
      <c r="D4496" s="229">
        <v>296</v>
      </c>
      <c r="E4496" s="231">
        <v>5.2785595899999998E-3</v>
      </c>
      <c r="F4496" s="231">
        <v>1.12440543E-3</v>
      </c>
      <c r="G4496" s="231">
        <v>9.8844914000000006E-4</v>
      </c>
      <c r="H4496" s="231">
        <v>3.1657045200000002E-3</v>
      </c>
    </row>
    <row r="4497" spans="1:8">
      <c r="A4497" s="227" t="s">
        <v>144</v>
      </c>
      <c r="B4497" s="227" t="s">
        <v>109</v>
      </c>
      <c r="C4497" s="227" t="s">
        <v>107</v>
      </c>
      <c r="D4497" s="229">
        <v>767</v>
      </c>
      <c r="E4497" s="231">
        <v>5.7001331599999998E-3</v>
      </c>
      <c r="F4497" s="231">
        <v>9.6273032999999995E-4</v>
      </c>
      <c r="G4497" s="231">
        <v>1.04568039E-3</v>
      </c>
      <c r="H4497" s="231">
        <v>3.6917219699999998E-3</v>
      </c>
    </row>
    <row r="4498" spans="1:8">
      <c r="A4498" s="227" t="s">
        <v>144</v>
      </c>
      <c r="B4498" s="227" t="s">
        <v>110</v>
      </c>
      <c r="C4498" s="227" t="s">
        <v>107</v>
      </c>
      <c r="D4498" s="229">
        <v>78</v>
      </c>
      <c r="E4498" s="231">
        <v>5.4175566900000003E-3</v>
      </c>
      <c r="F4498" s="231">
        <v>1.0495308599999999E-3</v>
      </c>
      <c r="G4498" s="231">
        <v>1.11689792E-3</v>
      </c>
      <c r="H4498" s="231">
        <v>3.2511274800000002E-3</v>
      </c>
    </row>
    <row r="4499" spans="1:8">
      <c r="A4499" s="227" t="s">
        <v>145</v>
      </c>
      <c r="B4499" s="227" t="s">
        <v>108</v>
      </c>
      <c r="C4499" s="227" t="s">
        <v>58</v>
      </c>
      <c r="D4499" s="229">
        <v>9472</v>
      </c>
      <c r="E4499" s="231">
        <v>4.8751935600000003E-3</v>
      </c>
      <c r="F4499" s="231">
        <v>9.6981235000000003E-4</v>
      </c>
      <c r="G4499" s="231">
        <v>8.8060571E-4</v>
      </c>
      <c r="H4499" s="231">
        <v>3.0247249200000001E-3</v>
      </c>
    </row>
    <row r="4500" spans="1:8">
      <c r="A4500" s="227" t="s">
        <v>145</v>
      </c>
      <c r="B4500" s="227" t="s">
        <v>109</v>
      </c>
      <c r="C4500" s="227" t="s">
        <v>58</v>
      </c>
      <c r="D4500" s="229">
        <v>17161</v>
      </c>
      <c r="E4500" s="231">
        <v>5.6785334800000002E-3</v>
      </c>
      <c r="F4500" s="231">
        <v>8.1421270000000005E-4</v>
      </c>
      <c r="G4500" s="231">
        <v>1.0581140099999999E-3</v>
      </c>
      <c r="H4500" s="231">
        <v>3.8060889300000002E-3</v>
      </c>
    </row>
    <row r="4501" spans="1:8">
      <c r="A4501" s="227" t="s">
        <v>145</v>
      </c>
      <c r="B4501" s="227" t="s">
        <v>110</v>
      </c>
      <c r="C4501" s="227" t="s">
        <v>58</v>
      </c>
      <c r="D4501" s="229">
        <v>2847</v>
      </c>
      <c r="E4501" s="231">
        <v>5.4058363200000003E-3</v>
      </c>
      <c r="F4501" s="231">
        <v>9.3399947999999995E-4</v>
      </c>
      <c r="G4501" s="231">
        <v>1.0871903100000001E-3</v>
      </c>
      <c r="H4501" s="231">
        <v>3.3844915599999998E-3</v>
      </c>
    </row>
    <row r="4502" spans="1:8">
      <c r="A4502" s="227" t="s">
        <v>145</v>
      </c>
      <c r="B4502" s="227" t="s">
        <v>108</v>
      </c>
      <c r="C4502" s="227" t="s">
        <v>63</v>
      </c>
      <c r="D4502" s="229">
        <v>186</v>
      </c>
      <c r="E4502" s="231">
        <v>5.6416141599999999E-3</v>
      </c>
      <c r="F4502" s="231">
        <v>1.1958629600000001E-3</v>
      </c>
      <c r="G4502" s="231">
        <v>1.0028372800000001E-3</v>
      </c>
      <c r="H4502" s="231">
        <v>3.4429134400000001E-3</v>
      </c>
    </row>
    <row r="4503" spans="1:8">
      <c r="A4503" s="227" t="s">
        <v>145</v>
      </c>
      <c r="B4503" s="227" t="s">
        <v>109</v>
      </c>
      <c r="C4503" s="227" t="s">
        <v>63</v>
      </c>
      <c r="D4503" s="229">
        <v>321</v>
      </c>
      <c r="E4503" s="231">
        <v>6.0086388500000002E-3</v>
      </c>
      <c r="F4503" s="231">
        <v>9.4550427000000001E-4</v>
      </c>
      <c r="G4503" s="231">
        <v>1.1088753800000001E-3</v>
      </c>
      <c r="H4503" s="231">
        <v>3.9542587200000002E-3</v>
      </c>
    </row>
    <row r="4504" spans="1:8">
      <c r="A4504" s="227" t="s">
        <v>145</v>
      </c>
      <c r="B4504" s="227" t="s">
        <v>110</v>
      </c>
      <c r="C4504" s="227" t="s">
        <v>63</v>
      </c>
      <c r="D4504" s="229">
        <v>63</v>
      </c>
      <c r="E4504" s="231">
        <v>6.0400130200000002E-3</v>
      </c>
      <c r="F4504" s="231">
        <v>1.1886388099999999E-3</v>
      </c>
      <c r="G4504" s="231">
        <v>9.2243507999999999E-4</v>
      </c>
      <c r="H4504" s="231">
        <v>3.92893863E-3</v>
      </c>
    </row>
    <row r="4505" spans="1:8">
      <c r="A4505" s="227" t="s">
        <v>145</v>
      </c>
      <c r="B4505" s="227" t="s">
        <v>108</v>
      </c>
      <c r="C4505" s="227" t="s">
        <v>64</v>
      </c>
      <c r="D4505" s="229">
        <v>150</v>
      </c>
      <c r="E4505" s="231">
        <v>6.0564812299999998E-3</v>
      </c>
      <c r="F4505" s="231">
        <v>1.1692127199999999E-3</v>
      </c>
      <c r="G4505" s="231">
        <v>1.71041643E-3</v>
      </c>
      <c r="H4505" s="231">
        <v>3.1768516099999998E-3</v>
      </c>
    </row>
    <row r="4506" spans="1:8">
      <c r="A4506" s="227" t="s">
        <v>145</v>
      </c>
      <c r="B4506" s="227" t="s">
        <v>109</v>
      </c>
      <c r="C4506" s="227" t="s">
        <v>64</v>
      </c>
      <c r="D4506" s="229">
        <v>216</v>
      </c>
      <c r="E4506" s="231">
        <v>6.3983193799999998E-3</v>
      </c>
      <c r="F4506" s="231">
        <v>8.5889248999999998E-4</v>
      </c>
      <c r="G4506" s="231">
        <v>1.82843555E-3</v>
      </c>
      <c r="H4506" s="231">
        <v>3.71099086E-3</v>
      </c>
    </row>
    <row r="4507" spans="1:8">
      <c r="A4507" s="227" t="s">
        <v>145</v>
      </c>
      <c r="B4507" s="227" t="s">
        <v>110</v>
      </c>
      <c r="C4507" s="227" t="s">
        <v>64</v>
      </c>
      <c r="D4507" s="229">
        <v>43</v>
      </c>
      <c r="E4507" s="231">
        <v>6.4217266999999998E-3</v>
      </c>
      <c r="F4507" s="231">
        <v>9.0223911999999995E-4</v>
      </c>
      <c r="G4507" s="231">
        <v>1.8295109699999999E-3</v>
      </c>
      <c r="H4507" s="231">
        <v>3.6899760699999999E-3</v>
      </c>
    </row>
    <row r="4508" spans="1:8">
      <c r="A4508" s="227" t="s">
        <v>145</v>
      </c>
      <c r="B4508" s="227" t="s">
        <v>108</v>
      </c>
      <c r="C4508" s="227" t="s">
        <v>65</v>
      </c>
      <c r="D4508" s="229">
        <v>119</v>
      </c>
      <c r="E4508" s="231">
        <v>4.9055592000000004E-3</v>
      </c>
      <c r="F4508" s="231">
        <v>7.9355329000000004E-4</v>
      </c>
      <c r="G4508" s="231">
        <v>8.2866456000000005E-4</v>
      </c>
      <c r="H4508" s="231">
        <v>3.28334087E-3</v>
      </c>
    </row>
    <row r="4509" spans="1:8">
      <c r="A4509" s="227" t="s">
        <v>145</v>
      </c>
      <c r="B4509" s="227" t="s">
        <v>109</v>
      </c>
      <c r="C4509" s="227" t="s">
        <v>65</v>
      </c>
      <c r="D4509" s="229">
        <v>238</v>
      </c>
      <c r="E4509" s="231">
        <v>5.7366068899999999E-3</v>
      </c>
      <c r="F4509" s="231">
        <v>6.2733403E-4</v>
      </c>
      <c r="G4509" s="231">
        <v>7.9622798000000003E-4</v>
      </c>
      <c r="H4509" s="231">
        <v>4.3130444300000003E-3</v>
      </c>
    </row>
    <row r="4510" spans="1:8">
      <c r="A4510" s="227" t="s">
        <v>145</v>
      </c>
      <c r="B4510" s="227" t="s">
        <v>110</v>
      </c>
      <c r="C4510" s="227" t="s">
        <v>65</v>
      </c>
      <c r="D4510" s="229">
        <v>30</v>
      </c>
      <c r="E4510" s="231">
        <v>6.2889658199999999E-3</v>
      </c>
      <c r="F4510" s="231">
        <v>7.8742258000000004E-4</v>
      </c>
      <c r="G4510" s="231">
        <v>9.0740719000000005E-4</v>
      </c>
      <c r="H4510" s="231">
        <v>4.5941355700000004E-3</v>
      </c>
    </row>
    <row r="4511" spans="1:8">
      <c r="A4511" s="227" t="s">
        <v>145</v>
      </c>
      <c r="B4511" s="227" t="s">
        <v>108</v>
      </c>
      <c r="C4511" s="227" t="s">
        <v>66</v>
      </c>
      <c r="D4511" s="229">
        <v>93</v>
      </c>
      <c r="E4511" s="231">
        <v>5.5088856599999998E-3</v>
      </c>
      <c r="F4511" s="231">
        <v>7.5766601000000001E-4</v>
      </c>
      <c r="G4511" s="231">
        <v>7.3165546000000001E-4</v>
      </c>
      <c r="H4511" s="231">
        <v>4.0195636800000002E-3</v>
      </c>
    </row>
    <row r="4512" spans="1:8">
      <c r="A4512" s="227" t="s">
        <v>145</v>
      </c>
      <c r="B4512" s="227" t="s">
        <v>109</v>
      </c>
      <c r="C4512" s="227" t="s">
        <v>66</v>
      </c>
      <c r="D4512" s="229">
        <v>235</v>
      </c>
      <c r="E4512" s="231">
        <v>6.62322672E-3</v>
      </c>
      <c r="F4512" s="231">
        <v>6.8981456999999996E-4</v>
      </c>
      <c r="G4512" s="231">
        <v>8.4938904000000004E-4</v>
      </c>
      <c r="H4512" s="231">
        <v>5.0840225899999999E-3</v>
      </c>
    </row>
    <row r="4513" spans="1:8">
      <c r="A4513" s="227" t="s">
        <v>145</v>
      </c>
      <c r="B4513" s="227" t="s">
        <v>110</v>
      </c>
      <c r="C4513" s="227" t="s">
        <v>66</v>
      </c>
      <c r="D4513" s="229">
        <v>36</v>
      </c>
      <c r="E4513" s="231">
        <v>6.4290763999999999E-3</v>
      </c>
      <c r="F4513" s="231">
        <v>7.5392212000000003E-4</v>
      </c>
      <c r="G4513" s="231">
        <v>9.8636807999999995E-4</v>
      </c>
      <c r="H4513" s="231">
        <v>4.6887857900000003E-3</v>
      </c>
    </row>
    <row r="4514" spans="1:8">
      <c r="A4514" s="227" t="s">
        <v>145</v>
      </c>
      <c r="B4514" s="227" t="s">
        <v>108</v>
      </c>
      <c r="C4514" s="227" t="s">
        <v>67</v>
      </c>
      <c r="D4514" s="229">
        <v>54</v>
      </c>
      <c r="E4514" s="231">
        <v>5.49961397E-3</v>
      </c>
      <c r="F4514" s="231">
        <v>7.3023806999999996E-4</v>
      </c>
      <c r="G4514" s="231">
        <v>1.23971168E-3</v>
      </c>
      <c r="H4514" s="231">
        <v>3.52966369E-3</v>
      </c>
    </row>
    <row r="4515" spans="1:8">
      <c r="A4515" s="227" t="s">
        <v>145</v>
      </c>
      <c r="B4515" s="227" t="s">
        <v>109</v>
      </c>
      <c r="C4515" s="227" t="s">
        <v>67</v>
      </c>
      <c r="D4515" s="229">
        <v>180</v>
      </c>
      <c r="E4515" s="231">
        <v>6.6453829799999996E-3</v>
      </c>
      <c r="F4515" s="231">
        <v>6.0108000000000004E-4</v>
      </c>
      <c r="G4515" s="231">
        <v>1.3236879999999999E-3</v>
      </c>
      <c r="H4515" s="231">
        <v>4.7206144900000004E-3</v>
      </c>
    </row>
    <row r="4516" spans="1:8">
      <c r="A4516" s="227" t="s">
        <v>145</v>
      </c>
      <c r="B4516" s="227" t="s">
        <v>110</v>
      </c>
      <c r="C4516" s="227" t="s">
        <v>67</v>
      </c>
      <c r="D4516" s="229">
        <v>33</v>
      </c>
      <c r="E4516" s="231">
        <v>6.1465345699999998E-3</v>
      </c>
      <c r="F4516" s="231">
        <v>5.8115855999999995E-4</v>
      </c>
      <c r="G4516" s="231">
        <v>1.44781121E-3</v>
      </c>
      <c r="H4516" s="231">
        <v>4.1175643600000001E-3</v>
      </c>
    </row>
    <row r="4517" spans="1:8">
      <c r="A4517" s="227" t="s">
        <v>145</v>
      </c>
      <c r="B4517" s="227" t="s">
        <v>108</v>
      </c>
      <c r="C4517" s="227" t="s">
        <v>68</v>
      </c>
      <c r="D4517" s="229">
        <v>78</v>
      </c>
      <c r="E4517" s="231">
        <v>5.6997860899999997E-3</v>
      </c>
      <c r="F4517" s="231">
        <v>1.1062141100000001E-3</v>
      </c>
      <c r="G4517" s="231">
        <v>1.1900519699999999E-3</v>
      </c>
      <c r="H4517" s="231">
        <v>3.4035194399999998E-3</v>
      </c>
    </row>
    <row r="4518" spans="1:8">
      <c r="A4518" s="227" t="s">
        <v>145</v>
      </c>
      <c r="B4518" s="227" t="s">
        <v>109</v>
      </c>
      <c r="C4518" s="227" t="s">
        <v>68</v>
      </c>
      <c r="D4518" s="229">
        <v>295</v>
      </c>
      <c r="E4518" s="231">
        <v>5.9705741199999997E-3</v>
      </c>
      <c r="F4518" s="231">
        <v>9.3236008000000003E-4</v>
      </c>
      <c r="G4518" s="231">
        <v>1.15987892E-3</v>
      </c>
      <c r="H4518" s="231">
        <v>3.8783346600000002E-3</v>
      </c>
    </row>
    <row r="4519" spans="1:8">
      <c r="A4519" s="227" t="s">
        <v>145</v>
      </c>
      <c r="B4519" s="227" t="s">
        <v>110</v>
      </c>
      <c r="C4519" s="227" t="s">
        <v>68</v>
      </c>
      <c r="D4519" s="229">
        <v>23</v>
      </c>
      <c r="E4519" s="231">
        <v>5.5349232700000004E-3</v>
      </c>
      <c r="F4519" s="231">
        <v>1.5856478800000001E-3</v>
      </c>
      <c r="G4519" s="231">
        <v>9.7574453000000001E-4</v>
      </c>
      <c r="H4519" s="231">
        <v>2.9735304299999999E-3</v>
      </c>
    </row>
    <row r="4520" spans="1:8">
      <c r="A4520" s="227" t="s">
        <v>145</v>
      </c>
      <c r="B4520" s="227" t="s">
        <v>108</v>
      </c>
      <c r="C4520" s="227" t="s">
        <v>69</v>
      </c>
      <c r="D4520" s="229">
        <v>30</v>
      </c>
      <c r="E4520" s="231">
        <v>4.0389657999999997E-3</v>
      </c>
      <c r="F4520" s="231">
        <v>8.1249974000000003E-4</v>
      </c>
      <c r="G4520" s="231">
        <v>6.1381152E-4</v>
      </c>
      <c r="H4520" s="231">
        <v>2.61265406E-3</v>
      </c>
    </row>
    <row r="4521" spans="1:8">
      <c r="A4521" s="227" t="s">
        <v>145</v>
      </c>
      <c r="B4521" s="227" t="s">
        <v>109</v>
      </c>
      <c r="C4521" s="227" t="s">
        <v>69</v>
      </c>
      <c r="D4521" s="229">
        <v>186</v>
      </c>
      <c r="E4521" s="231">
        <v>3.9150858900000004E-3</v>
      </c>
      <c r="F4521" s="231">
        <v>6.2811107000000004E-4</v>
      </c>
      <c r="G4521" s="231">
        <v>5.1523273000000003E-4</v>
      </c>
      <c r="H4521" s="231">
        <v>2.7717415800000002E-3</v>
      </c>
    </row>
    <row r="4522" spans="1:8">
      <c r="A4522" s="227" t="s">
        <v>145</v>
      </c>
      <c r="B4522" s="227" t="s">
        <v>110</v>
      </c>
      <c r="C4522" s="227" t="s">
        <v>69</v>
      </c>
      <c r="D4522" s="229">
        <v>11</v>
      </c>
      <c r="E4522" s="231">
        <v>3.8120789099999998E-3</v>
      </c>
      <c r="F4522" s="231">
        <v>8.2491571000000005E-4</v>
      </c>
      <c r="G4522" s="231">
        <v>4.2087523999999999E-4</v>
      </c>
      <c r="H4522" s="231">
        <v>2.5662875599999999E-3</v>
      </c>
    </row>
    <row r="4523" spans="1:8">
      <c r="A4523" s="227" t="s">
        <v>145</v>
      </c>
      <c r="B4523" s="227" t="s">
        <v>108</v>
      </c>
      <c r="C4523" s="227" t="s">
        <v>70</v>
      </c>
      <c r="D4523" s="229">
        <v>58</v>
      </c>
      <c r="E4523" s="231">
        <v>7.0787433499999997E-3</v>
      </c>
      <c r="F4523" s="231">
        <v>1.2621725200000001E-3</v>
      </c>
      <c r="G4523" s="231">
        <v>2.30084591E-3</v>
      </c>
      <c r="H4523" s="231">
        <v>3.5157245100000001E-3</v>
      </c>
    </row>
    <row r="4524" spans="1:8">
      <c r="A4524" s="227" t="s">
        <v>145</v>
      </c>
      <c r="B4524" s="227" t="s">
        <v>109</v>
      </c>
      <c r="C4524" s="227" t="s">
        <v>70</v>
      </c>
      <c r="D4524" s="229">
        <v>180</v>
      </c>
      <c r="E4524" s="231">
        <v>7.7542435700000004E-3</v>
      </c>
      <c r="F4524" s="231">
        <v>1.18608513E-3</v>
      </c>
      <c r="G4524" s="231">
        <v>2.0659719900000002E-3</v>
      </c>
      <c r="H4524" s="231">
        <v>4.5021859800000001E-3</v>
      </c>
    </row>
    <row r="4525" spans="1:8">
      <c r="A4525" s="227" t="s">
        <v>145</v>
      </c>
      <c r="B4525" s="227" t="s">
        <v>110</v>
      </c>
      <c r="C4525" s="227" t="s">
        <v>70</v>
      </c>
      <c r="D4525" s="229">
        <v>27</v>
      </c>
      <c r="E4525" s="231">
        <v>7.4438440800000004E-3</v>
      </c>
      <c r="F4525" s="231">
        <v>1.7091046700000001E-3</v>
      </c>
      <c r="G4525" s="231">
        <v>2.4065498400000001E-3</v>
      </c>
      <c r="H4525" s="231">
        <v>3.3281890900000001E-3</v>
      </c>
    </row>
    <row r="4526" spans="1:8">
      <c r="A4526" s="227" t="s">
        <v>145</v>
      </c>
      <c r="B4526" s="227" t="s">
        <v>108</v>
      </c>
      <c r="C4526" s="227" t="s">
        <v>71</v>
      </c>
      <c r="D4526" s="229">
        <v>41</v>
      </c>
      <c r="E4526" s="231">
        <v>5.82514659E-3</v>
      </c>
      <c r="F4526" s="231">
        <v>1.10518268E-3</v>
      </c>
      <c r="G4526" s="231">
        <v>1.4617206499999999E-3</v>
      </c>
      <c r="H4526" s="231">
        <v>3.2582427399999998E-3</v>
      </c>
    </row>
    <row r="4527" spans="1:8">
      <c r="A4527" s="227" t="s">
        <v>145</v>
      </c>
      <c r="B4527" s="227" t="s">
        <v>109</v>
      </c>
      <c r="C4527" s="227" t="s">
        <v>71</v>
      </c>
      <c r="D4527" s="229">
        <v>180</v>
      </c>
      <c r="E4527" s="231">
        <v>6.8561597200000003E-3</v>
      </c>
      <c r="F4527" s="231">
        <v>9.843104499999999E-4</v>
      </c>
      <c r="G4527" s="231">
        <v>1.4249611799999999E-3</v>
      </c>
      <c r="H4527" s="231">
        <v>4.4468876100000002E-3</v>
      </c>
    </row>
    <row r="4528" spans="1:8">
      <c r="A4528" s="227" t="s">
        <v>145</v>
      </c>
      <c r="B4528" s="227" t="s">
        <v>110</v>
      </c>
      <c r="C4528" s="227" t="s">
        <v>71</v>
      </c>
      <c r="D4528" s="229">
        <v>13</v>
      </c>
      <c r="E4528" s="231">
        <v>6.9462248300000001E-3</v>
      </c>
      <c r="F4528" s="231">
        <v>1.0505694900000001E-3</v>
      </c>
      <c r="G4528" s="231">
        <v>1.1039883999999999E-3</v>
      </c>
      <c r="H4528" s="231">
        <v>4.7916663900000002E-3</v>
      </c>
    </row>
    <row r="4529" spans="1:8">
      <c r="A4529" s="227" t="s">
        <v>145</v>
      </c>
      <c r="B4529" s="227" t="s">
        <v>108</v>
      </c>
      <c r="C4529" s="227" t="s">
        <v>72</v>
      </c>
      <c r="D4529" s="229">
        <v>69</v>
      </c>
      <c r="E4529" s="231">
        <v>6.61634435E-3</v>
      </c>
      <c r="F4529" s="231">
        <v>1.19028423E-3</v>
      </c>
      <c r="G4529" s="231">
        <v>1.3486310100000001E-3</v>
      </c>
      <c r="H4529" s="231">
        <v>4.0774286600000001E-3</v>
      </c>
    </row>
    <row r="4530" spans="1:8">
      <c r="A4530" s="227" t="s">
        <v>145</v>
      </c>
      <c r="B4530" s="227" t="s">
        <v>109</v>
      </c>
      <c r="C4530" s="227" t="s">
        <v>72</v>
      </c>
      <c r="D4530" s="229">
        <v>328</v>
      </c>
      <c r="E4530" s="231">
        <v>6.6561862499999996E-3</v>
      </c>
      <c r="F4530" s="231">
        <v>1.1183093800000001E-3</v>
      </c>
      <c r="G4530" s="231">
        <v>1.4034621000000001E-3</v>
      </c>
      <c r="H4530" s="231">
        <v>4.1344143E-3</v>
      </c>
    </row>
    <row r="4531" spans="1:8">
      <c r="A4531" s="227" t="s">
        <v>145</v>
      </c>
      <c r="B4531" s="227" t="s">
        <v>110</v>
      </c>
      <c r="C4531" s="227" t="s">
        <v>72</v>
      </c>
      <c r="D4531" s="229">
        <v>40</v>
      </c>
      <c r="E4531" s="231">
        <v>6.3119210099999998E-3</v>
      </c>
      <c r="F4531" s="231">
        <v>1.3399881499999999E-3</v>
      </c>
      <c r="G4531" s="231">
        <v>1.7627312399999999E-3</v>
      </c>
      <c r="H4531" s="231">
        <v>3.20920112E-3</v>
      </c>
    </row>
    <row r="4532" spans="1:8">
      <c r="A4532" s="227" t="s">
        <v>145</v>
      </c>
      <c r="B4532" s="227" t="s">
        <v>108</v>
      </c>
      <c r="C4532" s="227" t="s">
        <v>73</v>
      </c>
      <c r="D4532" s="229">
        <v>276</v>
      </c>
      <c r="E4532" s="231">
        <v>5.25475519E-3</v>
      </c>
      <c r="F4532" s="231">
        <v>7.9286576999999998E-4</v>
      </c>
      <c r="G4532" s="231">
        <v>1.63169258E-3</v>
      </c>
      <c r="H4532" s="231">
        <v>2.83019635E-3</v>
      </c>
    </row>
    <row r="4533" spans="1:8">
      <c r="A4533" s="227" t="s">
        <v>145</v>
      </c>
      <c r="B4533" s="227" t="s">
        <v>109</v>
      </c>
      <c r="C4533" s="227" t="s">
        <v>73</v>
      </c>
      <c r="D4533" s="229">
        <v>618</v>
      </c>
      <c r="E4533" s="231">
        <v>6.7356801100000004E-3</v>
      </c>
      <c r="F4533" s="231">
        <v>6.4382166999999997E-4</v>
      </c>
      <c r="G4533" s="231">
        <v>1.8489861800000001E-3</v>
      </c>
      <c r="H4533" s="231">
        <v>4.24287177E-3</v>
      </c>
    </row>
    <row r="4534" spans="1:8">
      <c r="A4534" s="227" t="s">
        <v>145</v>
      </c>
      <c r="B4534" s="227" t="s">
        <v>110</v>
      </c>
      <c r="C4534" s="227" t="s">
        <v>73</v>
      </c>
      <c r="D4534" s="229">
        <v>115</v>
      </c>
      <c r="E4534" s="231">
        <v>6.3968395200000002E-3</v>
      </c>
      <c r="F4534" s="231">
        <v>8.1421068999999995E-4</v>
      </c>
      <c r="G4534" s="231">
        <v>1.8949272999999999E-3</v>
      </c>
      <c r="H4534" s="231">
        <v>3.6877010999999999E-3</v>
      </c>
    </row>
    <row r="4535" spans="1:8">
      <c r="A4535" s="227" t="s">
        <v>145</v>
      </c>
      <c r="B4535" s="227" t="s">
        <v>108</v>
      </c>
      <c r="C4535" s="227" t="s">
        <v>74</v>
      </c>
      <c r="D4535" s="229">
        <v>241</v>
      </c>
      <c r="E4535" s="231">
        <v>5.2596240000000001E-3</v>
      </c>
      <c r="F4535" s="231">
        <v>6.7864388999999995E-4</v>
      </c>
      <c r="G4535" s="231">
        <v>1.1816118699999999E-3</v>
      </c>
      <c r="H4535" s="231">
        <v>3.3993677599999999E-3</v>
      </c>
    </row>
    <row r="4536" spans="1:8">
      <c r="A4536" s="227" t="s">
        <v>145</v>
      </c>
      <c r="B4536" s="227" t="s">
        <v>109</v>
      </c>
      <c r="C4536" s="227" t="s">
        <v>74</v>
      </c>
      <c r="D4536" s="229">
        <v>460</v>
      </c>
      <c r="E4536" s="231">
        <v>6.5317026400000004E-3</v>
      </c>
      <c r="F4536" s="231">
        <v>6.7182443999999999E-4</v>
      </c>
      <c r="G4536" s="231">
        <v>1.5364329199999999E-3</v>
      </c>
      <c r="H4536" s="231">
        <v>4.3234448100000003E-3</v>
      </c>
    </row>
    <row r="4537" spans="1:8">
      <c r="A4537" s="227" t="s">
        <v>145</v>
      </c>
      <c r="B4537" s="227" t="s">
        <v>110</v>
      </c>
      <c r="C4537" s="227" t="s">
        <v>74</v>
      </c>
      <c r="D4537" s="229">
        <v>112</v>
      </c>
      <c r="E4537" s="231">
        <v>5.3109496900000004E-3</v>
      </c>
      <c r="F4537" s="231">
        <v>7.3081985999999999E-4</v>
      </c>
      <c r="G4537" s="231">
        <v>1.2850320099999999E-3</v>
      </c>
      <c r="H4537" s="231">
        <v>3.29509729E-3</v>
      </c>
    </row>
    <row r="4538" spans="1:8">
      <c r="A4538" s="227" t="s">
        <v>145</v>
      </c>
      <c r="B4538" s="227" t="s">
        <v>108</v>
      </c>
      <c r="C4538" s="227" t="s">
        <v>75</v>
      </c>
      <c r="D4538" s="229">
        <v>31</v>
      </c>
      <c r="E4538" s="231">
        <v>4.8316156899999999E-3</v>
      </c>
      <c r="F4538" s="231">
        <v>5.5966222000000004E-4</v>
      </c>
      <c r="G4538" s="231">
        <v>1.02934562E-3</v>
      </c>
      <c r="H4538" s="231">
        <v>3.2426073199999998E-3</v>
      </c>
    </row>
    <row r="4539" spans="1:8">
      <c r="A4539" s="227" t="s">
        <v>145</v>
      </c>
      <c r="B4539" s="227" t="s">
        <v>109</v>
      </c>
      <c r="C4539" s="227" t="s">
        <v>75</v>
      </c>
      <c r="D4539" s="229">
        <v>220</v>
      </c>
      <c r="E4539" s="231">
        <v>5.3663191999999997E-3</v>
      </c>
      <c r="F4539" s="231">
        <v>4.5217777999999998E-4</v>
      </c>
      <c r="G4539" s="231">
        <v>9.9579101999999991E-4</v>
      </c>
      <c r="H4539" s="231">
        <v>3.9183499500000003E-3</v>
      </c>
    </row>
    <row r="4540" spans="1:8">
      <c r="A4540" s="227" t="s">
        <v>145</v>
      </c>
      <c r="B4540" s="227" t="s">
        <v>110</v>
      </c>
      <c r="C4540" s="227" t="s">
        <v>75</v>
      </c>
      <c r="D4540" s="229">
        <v>14</v>
      </c>
      <c r="E4540" s="231">
        <v>5.5687828299999997E-3</v>
      </c>
      <c r="F4540" s="231">
        <v>5.5059502999999996E-4</v>
      </c>
      <c r="G4540" s="231">
        <v>8.8128277999999997E-4</v>
      </c>
      <c r="H4540" s="231">
        <v>4.1369045499999998E-3</v>
      </c>
    </row>
    <row r="4541" spans="1:8">
      <c r="A4541" s="227" t="s">
        <v>145</v>
      </c>
      <c r="B4541" s="227" t="s">
        <v>108</v>
      </c>
      <c r="C4541" s="227" t="s">
        <v>76</v>
      </c>
      <c r="D4541" s="229">
        <v>236</v>
      </c>
      <c r="E4541" s="231">
        <v>4.5606263400000003E-3</v>
      </c>
      <c r="F4541" s="231">
        <v>4.4363989999999999E-4</v>
      </c>
      <c r="G4541" s="231">
        <v>1.1189086299999999E-3</v>
      </c>
      <c r="H4541" s="231">
        <v>2.9980772900000002E-3</v>
      </c>
    </row>
    <row r="4542" spans="1:8">
      <c r="A4542" s="227" t="s">
        <v>145</v>
      </c>
      <c r="B4542" s="227" t="s">
        <v>109</v>
      </c>
      <c r="C4542" s="227" t="s">
        <v>76</v>
      </c>
      <c r="D4542" s="229">
        <v>287</v>
      </c>
      <c r="E4542" s="231">
        <v>5.9610915199999996E-3</v>
      </c>
      <c r="F4542" s="231">
        <v>3.4702033E-4</v>
      </c>
      <c r="G4542" s="231">
        <v>1.51721166E-3</v>
      </c>
      <c r="H4542" s="231">
        <v>4.0968589999999996E-3</v>
      </c>
    </row>
    <row r="4543" spans="1:8">
      <c r="A4543" s="227" t="s">
        <v>145</v>
      </c>
      <c r="B4543" s="227" t="s">
        <v>110</v>
      </c>
      <c r="C4543" s="227" t="s">
        <v>76</v>
      </c>
      <c r="D4543" s="229">
        <v>44</v>
      </c>
      <c r="E4543" s="231">
        <v>5.459017E-3</v>
      </c>
      <c r="F4543" s="231">
        <v>3.7168538999999998E-4</v>
      </c>
      <c r="G4543" s="231">
        <v>1.2457910699999999E-3</v>
      </c>
      <c r="H4543" s="231">
        <v>3.84154013E-3</v>
      </c>
    </row>
    <row r="4544" spans="1:8">
      <c r="A4544" s="227" t="s">
        <v>145</v>
      </c>
      <c r="B4544" s="227" t="s">
        <v>108</v>
      </c>
      <c r="C4544" s="227" t="s">
        <v>77</v>
      </c>
      <c r="D4544" s="229">
        <v>224</v>
      </c>
      <c r="E4544" s="231">
        <v>5.7647153499999996E-3</v>
      </c>
      <c r="F4544" s="231">
        <v>8.6366336000000005E-4</v>
      </c>
      <c r="G4544" s="231">
        <v>1.53010269E-3</v>
      </c>
      <c r="H4544" s="231">
        <v>3.3709488300000001E-3</v>
      </c>
    </row>
    <row r="4545" spans="1:8">
      <c r="A4545" s="227" t="s">
        <v>145</v>
      </c>
      <c r="B4545" s="227" t="s">
        <v>109</v>
      </c>
      <c r="C4545" s="227" t="s">
        <v>77</v>
      </c>
      <c r="D4545" s="229">
        <v>542</v>
      </c>
      <c r="E4545" s="231">
        <v>6.4400110399999997E-3</v>
      </c>
      <c r="F4545" s="231">
        <v>6.8752536999999996E-4</v>
      </c>
      <c r="G4545" s="231">
        <v>1.64475682E-3</v>
      </c>
      <c r="H4545" s="231">
        <v>4.1077283500000001E-3</v>
      </c>
    </row>
    <row r="4546" spans="1:8">
      <c r="A4546" s="227" t="s">
        <v>145</v>
      </c>
      <c r="B4546" s="227" t="s">
        <v>110</v>
      </c>
      <c r="C4546" s="227" t="s">
        <v>77</v>
      </c>
      <c r="D4546" s="229">
        <v>141</v>
      </c>
      <c r="E4546" s="231">
        <v>6.0946937700000004E-3</v>
      </c>
      <c r="F4546" s="231">
        <v>7.5904558999999999E-4</v>
      </c>
      <c r="G4546" s="231">
        <v>1.71796997E-3</v>
      </c>
      <c r="H4546" s="231">
        <v>3.6176777199999999E-3</v>
      </c>
    </row>
    <row r="4547" spans="1:8">
      <c r="A4547" s="227" t="s">
        <v>145</v>
      </c>
      <c r="B4547" s="227" t="s">
        <v>108</v>
      </c>
      <c r="C4547" s="227" t="s">
        <v>78</v>
      </c>
      <c r="D4547" s="229">
        <v>55</v>
      </c>
      <c r="E4547" s="231">
        <v>6.1218432100000001E-3</v>
      </c>
      <c r="F4547" s="231">
        <v>1.1298398599999999E-3</v>
      </c>
      <c r="G4547" s="231">
        <v>1.1424661400000001E-3</v>
      </c>
      <c r="H4547" s="231">
        <v>3.8495367700000001E-3</v>
      </c>
    </row>
    <row r="4548" spans="1:8">
      <c r="A4548" s="227" t="s">
        <v>145</v>
      </c>
      <c r="B4548" s="227" t="s">
        <v>109</v>
      </c>
      <c r="C4548" s="227" t="s">
        <v>78</v>
      </c>
      <c r="D4548" s="229">
        <v>178</v>
      </c>
      <c r="E4548" s="231">
        <v>7.3232675699999999E-3</v>
      </c>
      <c r="F4548" s="231">
        <v>1.0336685999999999E-3</v>
      </c>
      <c r="G4548" s="231">
        <v>1.65639281E-3</v>
      </c>
      <c r="H4548" s="231">
        <v>4.6332056599999996E-3</v>
      </c>
    </row>
    <row r="4549" spans="1:8">
      <c r="A4549" s="227" t="s">
        <v>145</v>
      </c>
      <c r="B4549" s="227" t="s">
        <v>110</v>
      </c>
      <c r="C4549" s="227" t="s">
        <v>78</v>
      </c>
      <c r="D4549" s="229">
        <v>43</v>
      </c>
      <c r="E4549" s="231">
        <v>6.6865846299999998E-3</v>
      </c>
      <c r="F4549" s="231">
        <v>1.1932060799999999E-3</v>
      </c>
      <c r="G4549" s="231">
        <v>1.4860570299999999E-3</v>
      </c>
      <c r="H4549" s="231">
        <v>4.0073210300000002E-3</v>
      </c>
    </row>
    <row r="4550" spans="1:8">
      <c r="A4550" s="227" t="s">
        <v>145</v>
      </c>
      <c r="B4550" s="227" t="s">
        <v>108</v>
      </c>
      <c r="C4550" s="227" t="s">
        <v>79</v>
      </c>
      <c r="D4550" s="229">
        <v>3273</v>
      </c>
      <c r="E4550" s="231">
        <v>4.3788648599999997E-3</v>
      </c>
      <c r="F4550" s="231">
        <v>9.4814734000000004E-4</v>
      </c>
      <c r="G4550" s="231">
        <v>6.7383860000000005E-4</v>
      </c>
      <c r="H4550" s="231">
        <v>2.7568784299999999E-3</v>
      </c>
    </row>
    <row r="4551" spans="1:8">
      <c r="A4551" s="227" t="s">
        <v>145</v>
      </c>
      <c r="B4551" s="227" t="s">
        <v>109</v>
      </c>
      <c r="C4551" s="227" t="s">
        <v>79</v>
      </c>
      <c r="D4551" s="229">
        <v>1806</v>
      </c>
      <c r="E4551" s="231">
        <v>4.5250333399999999E-3</v>
      </c>
      <c r="F4551" s="231">
        <v>7.7576393000000003E-4</v>
      </c>
      <c r="G4551" s="231">
        <v>6.9147697999999999E-4</v>
      </c>
      <c r="H4551" s="231">
        <v>3.05779194E-3</v>
      </c>
    </row>
    <row r="4552" spans="1:8">
      <c r="A4552" s="227" t="s">
        <v>145</v>
      </c>
      <c r="B4552" s="227" t="s">
        <v>110</v>
      </c>
      <c r="C4552" s="227" t="s">
        <v>79</v>
      </c>
      <c r="D4552" s="229">
        <v>380</v>
      </c>
      <c r="E4552" s="231">
        <v>4.1444320299999999E-3</v>
      </c>
      <c r="F4552" s="231">
        <v>8.6516179999999998E-4</v>
      </c>
      <c r="G4552" s="231">
        <v>6.8149952E-4</v>
      </c>
      <c r="H4552" s="231">
        <v>2.5977702300000001E-3</v>
      </c>
    </row>
    <row r="4553" spans="1:8">
      <c r="A4553" s="227" t="s">
        <v>145</v>
      </c>
      <c r="B4553" s="227" t="s">
        <v>108</v>
      </c>
      <c r="C4553" s="227" t="s">
        <v>80</v>
      </c>
      <c r="D4553" s="229">
        <v>590</v>
      </c>
      <c r="E4553" s="231">
        <v>4.5916311200000001E-3</v>
      </c>
      <c r="F4553" s="231">
        <v>1.20705799E-3</v>
      </c>
      <c r="G4553" s="231">
        <v>4.8155972E-4</v>
      </c>
      <c r="H4553" s="231">
        <v>2.9030129400000001E-3</v>
      </c>
    </row>
    <row r="4554" spans="1:8">
      <c r="A4554" s="227" t="s">
        <v>145</v>
      </c>
      <c r="B4554" s="227" t="s">
        <v>109</v>
      </c>
      <c r="C4554" s="227" t="s">
        <v>80</v>
      </c>
      <c r="D4554" s="229">
        <v>1349</v>
      </c>
      <c r="E4554" s="231">
        <v>4.6745186100000001E-3</v>
      </c>
      <c r="F4554" s="231">
        <v>9.5368974000000005E-4</v>
      </c>
      <c r="G4554" s="231">
        <v>4.7963317000000001E-4</v>
      </c>
      <c r="H4554" s="231">
        <v>3.24119523E-3</v>
      </c>
    </row>
    <row r="4555" spans="1:8">
      <c r="A4555" s="227" t="s">
        <v>145</v>
      </c>
      <c r="B4555" s="227" t="s">
        <v>110</v>
      </c>
      <c r="C4555" s="227" t="s">
        <v>80</v>
      </c>
      <c r="D4555" s="229">
        <v>233</v>
      </c>
      <c r="E4555" s="231">
        <v>4.6432401200000003E-3</v>
      </c>
      <c r="F4555" s="231">
        <v>1.1849763E-3</v>
      </c>
      <c r="G4555" s="231">
        <v>4.9882745000000002E-4</v>
      </c>
      <c r="H4555" s="231">
        <v>2.9594358799999998E-3</v>
      </c>
    </row>
    <row r="4556" spans="1:8">
      <c r="A4556" s="227" t="s">
        <v>145</v>
      </c>
      <c r="B4556" s="227" t="s">
        <v>108</v>
      </c>
      <c r="C4556" s="227" t="s">
        <v>119</v>
      </c>
      <c r="D4556" s="229">
        <v>298</v>
      </c>
      <c r="E4556" s="231">
        <v>4.99409621E-3</v>
      </c>
      <c r="F4556" s="231">
        <v>1.0131584799999999E-3</v>
      </c>
      <c r="G4556" s="231">
        <v>9.8301925999999995E-4</v>
      </c>
      <c r="H4556" s="231">
        <v>2.9979179900000001E-3</v>
      </c>
    </row>
    <row r="4557" spans="1:8">
      <c r="A4557" s="227" t="s">
        <v>145</v>
      </c>
      <c r="B4557" s="227" t="s">
        <v>109</v>
      </c>
      <c r="C4557" s="227" t="s">
        <v>119</v>
      </c>
      <c r="D4557" s="229">
        <v>482</v>
      </c>
      <c r="E4557" s="231">
        <v>5.9180495500000003E-3</v>
      </c>
      <c r="F4557" s="231">
        <v>9.7114141000000001E-4</v>
      </c>
      <c r="G4557" s="231">
        <v>1.0804708000000001E-3</v>
      </c>
      <c r="H4557" s="231">
        <v>3.86643688E-3</v>
      </c>
    </row>
    <row r="4558" spans="1:8">
      <c r="A4558" s="227" t="s">
        <v>145</v>
      </c>
      <c r="B4558" s="227" t="s">
        <v>110</v>
      </c>
      <c r="C4558" s="227" t="s">
        <v>119</v>
      </c>
      <c r="D4558" s="229">
        <v>110</v>
      </c>
      <c r="E4558" s="231">
        <v>5.4479164099999998E-3</v>
      </c>
      <c r="F4558" s="231">
        <v>9.0972196999999997E-4</v>
      </c>
      <c r="G4558" s="231">
        <v>1.07628347E-3</v>
      </c>
      <c r="H4558" s="231">
        <v>3.46191052E-3</v>
      </c>
    </row>
    <row r="4559" spans="1:8">
      <c r="A4559" s="227" t="s">
        <v>145</v>
      </c>
      <c r="B4559" s="227" t="s">
        <v>108</v>
      </c>
      <c r="C4559" s="227" t="s">
        <v>82</v>
      </c>
      <c r="D4559" s="229">
        <v>78</v>
      </c>
      <c r="E4559" s="231">
        <v>5.8009850399999997E-3</v>
      </c>
      <c r="F4559" s="231">
        <v>1.1999938099999999E-3</v>
      </c>
      <c r="G4559" s="231">
        <v>1.3274570199999999E-3</v>
      </c>
      <c r="H4559" s="231">
        <v>3.27353374E-3</v>
      </c>
    </row>
    <row r="4560" spans="1:8">
      <c r="A4560" s="227" t="s">
        <v>145</v>
      </c>
      <c r="B4560" s="227" t="s">
        <v>109</v>
      </c>
      <c r="C4560" s="227" t="s">
        <v>82</v>
      </c>
      <c r="D4560" s="229">
        <v>243</v>
      </c>
      <c r="E4560" s="231">
        <v>6.7212979799999998E-3</v>
      </c>
      <c r="F4560" s="231">
        <v>1.0084683600000001E-3</v>
      </c>
      <c r="G4560" s="231">
        <v>1.3852211399999999E-3</v>
      </c>
      <c r="H4560" s="231">
        <v>4.3276079600000003E-3</v>
      </c>
    </row>
    <row r="4561" spans="1:8">
      <c r="A4561" s="227" t="s">
        <v>145</v>
      </c>
      <c r="B4561" s="227" t="s">
        <v>110</v>
      </c>
      <c r="C4561" s="227" t="s">
        <v>82</v>
      </c>
      <c r="D4561" s="229">
        <v>41</v>
      </c>
      <c r="E4561" s="231">
        <v>6.8160001800000002E-3</v>
      </c>
      <c r="F4561" s="231">
        <v>1.49418448E-3</v>
      </c>
      <c r="G4561" s="231">
        <v>1.7403453299999999E-3</v>
      </c>
      <c r="H4561" s="231">
        <v>3.5814699799999999E-3</v>
      </c>
    </row>
    <row r="4562" spans="1:8">
      <c r="A4562" s="227" t="s">
        <v>145</v>
      </c>
      <c r="B4562" s="227" t="s">
        <v>108</v>
      </c>
      <c r="C4562" s="227" t="s">
        <v>83</v>
      </c>
      <c r="D4562" s="229">
        <v>141</v>
      </c>
      <c r="E4562" s="231">
        <v>5.33064069E-3</v>
      </c>
      <c r="F4562" s="231">
        <v>8.6239143000000002E-4</v>
      </c>
      <c r="G4562" s="231">
        <v>8.7257003999999998E-4</v>
      </c>
      <c r="H4562" s="231">
        <v>3.5956787600000002E-3</v>
      </c>
    </row>
    <row r="4563" spans="1:8">
      <c r="A4563" s="227" t="s">
        <v>145</v>
      </c>
      <c r="B4563" s="227" t="s">
        <v>109</v>
      </c>
      <c r="C4563" s="227" t="s">
        <v>83</v>
      </c>
      <c r="D4563" s="229">
        <v>279</v>
      </c>
      <c r="E4563" s="231">
        <v>5.7119919999999999E-3</v>
      </c>
      <c r="F4563" s="231">
        <v>7.2053773000000005E-4</v>
      </c>
      <c r="G4563" s="231">
        <v>9.5969375999999996E-4</v>
      </c>
      <c r="H4563" s="231">
        <v>4.0317600300000004E-3</v>
      </c>
    </row>
    <row r="4564" spans="1:8">
      <c r="A4564" s="227" t="s">
        <v>145</v>
      </c>
      <c r="B4564" s="227" t="s">
        <v>110</v>
      </c>
      <c r="C4564" s="227" t="s">
        <v>83</v>
      </c>
      <c r="D4564" s="229">
        <v>75</v>
      </c>
      <c r="E4564" s="231">
        <v>5.5842590400000001E-3</v>
      </c>
      <c r="F4564" s="231">
        <v>7.0648121000000004E-4</v>
      </c>
      <c r="G4564" s="231">
        <v>9.5138866999999998E-4</v>
      </c>
      <c r="H4564" s="231">
        <v>3.9263886200000004E-3</v>
      </c>
    </row>
    <row r="4565" spans="1:8">
      <c r="A4565" s="227" t="s">
        <v>145</v>
      </c>
      <c r="B4565" s="227" t="s">
        <v>108</v>
      </c>
      <c r="C4565" s="227" t="s">
        <v>84</v>
      </c>
      <c r="D4565" s="229">
        <v>108</v>
      </c>
      <c r="E4565" s="231">
        <v>4.3588174899999999E-3</v>
      </c>
      <c r="F4565" s="231">
        <v>7.6120946E-4</v>
      </c>
      <c r="G4565" s="231">
        <v>7.0837592000000003E-4</v>
      </c>
      <c r="H4565" s="231">
        <v>2.8892315900000002E-3</v>
      </c>
    </row>
    <row r="4566" spans="1:8">
      <c r="A4566" s="227" t="s">
        <v>145</v>
      </c>
      <c r="B4566" s="227" t="s">
        <v>109</v>
      </c>
      <c r="C4566" s="227" t="s">
        <v>84</v>
      </c>
      <c r="D4566" s="229">
        <v>316</v>
      </c>
      <c r="E4566" s="231">
        <v>5.1132864899999996E-3</v>
      </c>
      <c r="F4566" s="231">
        <v>5.9038741000000004E-4</v>
      </c>
      <c r="G4566" s="231">
        <v>9.5863342000000002E-4</v>
      </c>
      <c r="H4566" s="231">
        <v>3.5642651599999998E-3</v>
      </c>
    </row>
    <row r="4567" spans="1:8">
      <c r="A4567" s="227" t="s">
        <v>145</v>
      </c>
      <c r="B4567" s="227" t="s">
        <v>110</v>
      </c>
      <c r="C4567" s="227" t="s">
        <v>84</v>
      </c>
      <c r="D4567" s="229">
        <v>29</v>
      </c>
      <c r="E4567" s="231">
        <v>4.7721101399999999E-3</v>
      </c>
      <c r="F4567" s="231">
        <v>5.5834902999999996E-4</v>
      </c>
      <c r="G4567" s="231">
        <v>6.1103100000000005E-4</v>
      </c>
      <c r="H4567" s="231">
        <v>3.6027296800000001E-3</v>
      </c>
    </row>
    <row r="4568" spans="1:8">
      <c r="A4568" s="227" t="s">
        <v>145</v>
      </c>
      <c r="B4568" s="227" t="s">
        <v>108</v>
      </c>
      <c r="C4568" s="227" t="s">
        <v>87</v>
      </c>
      <c r="D4568" s="229">
        <v>160</v>
      </c>
      <c r="E4568" s="231">
        <v>5.3857057499999998E-3</v>
      </c>
      <c r="F4568" s="231">
        <v>9.3048299E-4</v>
      </c>
      <c r="G4568" s="231">
        <v>8.1329549000000001E-4</v>
      </c>
      <c r="H4568" s="231">
        <v>3.6419268700000002E-3</v>
      </c>
    </row>
    <row r="4569" spans="1:8">
      <c r="A4569" s="227" t="s">
        <v>145</v>
      </c>
      <c r="B4569" s="227" t="s">
        <v>109</v>
      </c>
      <c r="C4569" s="227" t="s">
        <v>87</v>
      </c>
      <c r="D4569" s="229">
        <v>419</v>
      </c>
      <c r="E4569" s="231">
        <v>5.98338173E-3</v>
      </c>
      <c r="F4569" s="231">
        <v>7.0099088000000003E-4</v>
      </c>
      <c r="G4569" s="231">
        <v>1.1838148399999999E-3</v>
      </c>
      <c r="H4569" s="231">
        <v>4.0985755199999998E-3</v>
      </c>
    </row>
    <row r="4570" spans="1:8">
      <c r="A4570" s="227" t="s">
        <v>145</v>
      </c>
      <c r="B4570" s="227" t="s">
        <v>110</v>
      </c>
      <c r="C4570" s="227" t="s">
        <v>87</v>
      </c>
      <c r="D4570" s="229">
        <v>48</v>
      </c>
      <c r="E4570" s="231">
        <v>5.7371235899999996E-3</v>
      </c>
      <c r="F4570" s="231">
        <v>7.4893878999999998E-4</v>
      </c>
      <c r="G4570" s="231">
        <v>1.1619885299999999E-3</v>
      </c>
      <c r="H4570" s="231">
        <v>3.8261957500000002E-3</v>
      </c>
    </row>
    <row r="4571" spans="1:8">
      <c r="A4571" s="227" t="s">
        <v>145</v>
      </c>
      <c r="B4571" s="227" t="s">
        <v>108</v>
      </c>
      <c r="C4571" s="227" t="s">
        <v>88</v>
      </c>
      <c r="D4571" s="229">
        <v>204</v>
      </c>
      <c r="E4571" s="231">
        <v>4.6310477900000004E-3</v>
      </c>
      <c r="F4571" s="231">
        <v>1.08240263E-3</v>
      </c>
      <c r="G4571" s="231">
        <v>7.5889592999999996E-4</v>
      </c>
      <c r="H4571" s="231">
        <v>2.7897487799999998E-3</v>
      </c>
    </row>
    <row r="4572" spans="1:8">
      <c r="A4572" s="227" t="s">
        <v>145</v>
      </c>
      <c r="B4572" s="227" t="s">
        <v>109</v>
      </c>
      <c r="C4572" s="227" t="s">
        <v>88</v>
      </c>
      <c r="D4572" s="229">
        <v>667</v>
      </c>
      <c r="E4572" s="231">
        <v>5.0761249000000003E-3</v>
      </c>
      <c r="F4572" s="231">
        <v>9.1513247999999996E-4</v>
      </c>
      <c r="G4572" s="231">
        <v>8.0801588999999995E-4</v>
      </c>
      <c r="H4572" s="231">
        <v>3.3529760499999999E-3</v>
      </c>
    </row>
    <row r="4573" spans="1:8">
      <c r="A4573" s="227" t="s">
        <v>145</v>
      </c>
      <c r="B4573" s="227" t="s">
        <v>110</v>
      </c>
      <c r="C4573" s="227" t="s">
        <v>88</v>
      </c>
      <c r="D4573" s="229">
        <v>117</v>
      </c>
      <c r="E4573" s="231">
        <v>4.9209597199999996E-3</v>
      </c>
      <c r="F4573" s="231">
        <v>1.16294691E-3</v>
      </c>
      <c r="G4573" s="231">
        <v>7.9040021000000005E-4</v>
      </c>
      <c r="H4573" s="231">
        <v>2.96761213E-3</v>
      </c>
    </row>
    <row r="4574" spans="1:8">
      <c r="A4574" s="227" t="s">
        <v>145</v>
      </c>
      <c r="B4574" s="227" t="s">
        <v>108</v>
      </c>
      <c r="C4574" s="227" t="s">
        <v>89</v>
      </c>
      <c r="D4574" s="229">
        <v>110</v>
      </c>
      <c r="E4574" s="231">
        <v>5.4964223200000004E-3</v>
      </c>
      <c r="F4574" s="231">
        <v>1.30313527E-3</v>
      </c>
      <c r="G4574" s="231">
        <v>1.2921924999999999E-3</v>
      </c>
      <c r="H4574" s="231">
        <v>2.90109408E-3</v>
      </c>
    </row>
    <row r="4575" spans="1:8">
      <c r="A4575" s="227" t="s">
        <v>145</v>
      </c>
      <c r="B4575" s="227" t="s">
        <v>109</v>
      </c>
      <c r="C4575" s="227" t="s">
        <v>89</v>
      </c>
      <c r="D4575" s="229">
        <v>275</v>
      </c>
      <c r="E4575" s="231">
        <v>6.36515129E-3</v>
      </c>
      <c r="F4575" s="231">
        <v>1.0968852699999999E-3</v>
      </c>
      <c r="G4575" s="231">
        <v>1.45597619E-3</v>
      </c>
      <c r="H4575" s="231">
        <v>3.81228932E-3</v>
      </c>
    </row>
    <row r="4576" spans="1:8">
      <c r="A4576" s="227" t="s">
        <v>145</v>
      </c>
      <c r="B4576" s="227" t="s">
        <v>110</v>
      </c>
      <c r="C4576" s="227" t="s">
        <v>89</v>
      </c>
      <c r="D4576" s="229">
        <v>37</v>
      </c>
      <c r="E4576" s="231">
        <v>6.6751123399999999E-3</v>
      </c>
      <c r="F4576" s="231">
        <v>1.5252750300000001E-3</v>
      </c>
      <c r="G4576" s="231">
        <v>1.43393368E-3</v>
      </c>
      <c r="H4576" s="231">
        <v>3.7159031599999998E-3</v>
      </c>
    </row>
    <row r="4577" spans="1:8">
      <c r="A4577" s="227" t="s">
        <v>145</v>
      </c>
      <c r="B4577" s="227" t="s">
        <v>108</v>
      </c>
      <c r="C4577" s="227" t="s">
        <v>90</v>
      </c>
      <c r="D4577" s="229">
        <v>65</v>
      </c>
      <c r="E4577" s="231">
        <v>5.3812319799999998E-3</v>
      </c>
      <c r="F4577" s="231">
        <v>7.4430174000000003E-4</v>
      </c>
      <c r="G4577" s="231">
        <v>1.29914507E-3</v>
      </c>
      <c r="H4577" s="231">
        <v>3.3377846499999999E-3</v>
      </c>
    </row>
    <row r="4578" spans="1:8">
      <c r="A4578" s="227" t="s">
        <v>145</v>
      </c>
      <c r="B4578" s="227" t="s">
        <v>109</v>
      </c>
      <c r="C4578" s="227" t="s">
        <v>90</v>
      </c>
      <c r="D4578" s="229">
        <v>273</v>
      </c>
      <c r="E4578" s="231">
        <v>6.3078277299999999E-3</v>
      </c>
      <c r="F4578" s="231">
        <v>6.6213853999999995E-4</v>
      </c>
      <c r="G4578" s="231">
        <v>1.4896212399999999E-3</v>
      </c>
      <c r="H4578" s="231">
        <v>4.1560674500000002E-3</v>
      </c>
    </row>
    <row r="4579" spans="1:8">
      <c r="A4579" s="227" t="s">
        <v>145</v>
      </c>
      <c r="B4579" s="227" t="s">
        <v>110</v>
      </c>
      <c r="C4579" s="227" t="s">
        <v>90</v>
      </c>
      <c r="D4579" s="229">
        <v>30</v>
      </c>
      <c r="E4579" s="231">
        <v>6.6523917700000001E-3</v>
      </c>
      <c r="F4579" s="231">
        <v>8.2137317999999996E-4</v>
      </c>
      <c r="G4579" s="231">
        <v>1.60107999E-3</v>
      </c>
      <c r="H4579" s="231">
        <v>4.22993798E-3</v>
      </c>
    </row>
    <row r="4580" spans="1:8">
      <c r="A4580" s="227" t="s">
        <v>145</v>
      </c>
      <c r="B4580" s="227" t="s">
        <v>108</v>
      </c>
      <c r="C4580" s="227" t="s">
        <v>91</v>
      </c>
      <c r="D4580" s="229">
        <v>277</v>
      </c>
      <c r="E4580" s="231">
        <v>4.8866406900000001E-3</v>
      </c>
      <c r="F4580" s="231">
        <v>1.0138384999999999E-3</v>
      </c>
      <c r="G4580" s="231">
        <v>5.1669648999999997E-4</v>
      </c>
      <c r="H4580" s="231">
        <v>3.35610518E-3</v>
      </c>
    </row>
    <row r="4581" spans="1:8">
      <c r="A4581" s="227" t="s">
        <v>145</v>
      </c>
      <c r="B4581" s="227" t="s">
        <v>109</v>
      </c>
      <c r="C4581" s="227" t="s">
        <v>91</v>
      </c>
      <c r="D4581" s="229">
        <v>691</v>
      </c>
      <c r="E4581" s="231">
        <v>4.8033577399999999E-3</v>
      </c>
      <c r="F4581" s="231">
        <v>8.2455622000000004E-4</v>
      </c>
      <c r="G4581" s="231">
        <v>4.8765184999999999E-4</v>
      </c>
      <c r="H4581" s="231">
        <v>3.4911491999999999E-3</v>
      </c>
    </row>
    <row r="4582" spans="1:8">
      <c r="A4582" s="227" t="s">
        <v>145</v>
      </c>
      <c r="B4582" s="227" t="s">
        <v>110</v>
      </c>
      <c r="C4582" s="227" t="s">
        <v>91</v>
      </c>
      <c r="D4582" s="229">
        <v>131</v>
      </c>
      <c r="E4582" s="231">
        <v>4.3513215299999996E-3</v>
      </c>
      <c r="F4582" s="231">
        <v>8.7565354999999997E-4</v>
      </c>
      <c r="G4582" s="231">
        <v>4.8372536999999999E-4</v>
      </c>
      <c r="H4582" s="231">
        <v>2.9919420499999998E-3</v>
      </c>
    </row>
    <row r="4583" spans="1:8">
      <c r="A4583" s="227" t="s">
        <v>145</v>
      </c>
      <c r="B4583" s="227" t="s">
        <v>108</v>
      </c>
      <c r="C4583" s="227" t="s">
        <v>92</v>
      </c>
      <c r="D4583" s="229">
        <v>83</v>
      </c>
      <c r="E4583" s="231">
        <v>4.7714466900000002E-3</v>
      </c>
      <c r="F4583" s="231">
        <v>7.2038126999999998E-4</v>
      </c>
      <c r="G4583" s="231">
        <v>8.7976885000000003E-4</v>
      </c>
      <c r="H4583" s="231">
        <v>3.17129603E-3</v>
      </c>
    </row>
    <row r="4584" spans="1:8">
      <c r="A4584" s="227" t="s">
        <v>145</v>
      </c>
      <c r="B4584" s="227" t="s">
        <v>109</v>
      </c>
      <c r="C4584" s="227" t="s">
        <v>92</v>
      </c>
      <c r="D4584" s="229">
        <v>264</v>
      </c>
      <c r="E4584" s="231">
        <v>7.0749155799999996E-3</v>
      </c>
      <c r="F4584" s="231">
        <v>7.0917485999999995E-4</v>
      </c>
      <c r="G4584" s="231">
        <v>1.29905806E-3</v>
      </c>
      <c r="H4584" s="231">
        <v>5.0666822000000004E-3</v>
      </c>
    </row>
    <row r="4585" spans="1:8">
      <c r="A4585" s="227" t="s">
        <v>145</v>
      </c>
      <c r="B4585" s="227" t="s">
        <v>110</v>
      </c>
      <c r="C4585" s="227" t="s">
        <v>92</v>
      </c>
      <c r="D4585" s="229">
        <v>60</v>
      </c>
      <c r="E4585" s="231">
        <v>6.0312497600000002E-3</v>
      </c>
      <c r="F4585" s="231">
        <v>7.0640405999999997E-4</v>
      </c>
      <c r="G4585" s="231">
        <v>1.1863423399999999E-3</v>
      </c>
      <c r="H4585" s="231">
        <v>4.1385028399999997E-3</v>
      </c>
    </row>
    <row r="4586" spans="1:8">
      <c r="A4586" s="227" t="s">
        <v>145</v>
      </c>
      <c r="B4586" s="227" t="s">
        <v>108</v>
      </c>
      <c r="C4586" s="227" t="s">
        <v>93</v>
      </c>
      <c r="D4586" s="229">
        <v>78</v>
      </c>
      <c r="E4586" s="231">
        <v>5.2918741700000004E-3</v>
      </c>
      <c r="F4586" s="231">
        <v>1.0643694500000001E-3</v>
      </c>
      <c r="G4586" s="231">
        <v>1.5340097299999999E-3</v>
      </c>
      <c r="H4586" s="231">
        <v>2.6934945299999999E-3</v>
      </c>
    </row>
    <row r="4587" spans="1:8">
      <c r="A4587" s="227" t="s">
        <v>145</v>
      </c>
      <c r="B4587" s="227" t="s">
        <v>109</v>
      </c>
      <c r="C4587" s="227" t="s">
        <v>93</v>
      </c>
      <c r="D4587" s="229">
        <v>219</v>
      </c>
      <c r="E4587" s="231">
        <v>6.91019762E-3</v>
      </c>
      <c r="F4587" s="231">
        <v>9.3771116000000005E-4</v>
      </c>
      <c r="G4587" s="231">
        <v>1.70424253E-3</v>
      </c>
      <c r="H4587" s="231">
        <v>4.2682434599999996E-3</v>
      </c>
    </row>
    <row r="4588" spans="1:8">
      <c r="A4588" s="227" t="s">
        <v>145</v>
      </c>
      <c r="B4588" s="227" t="s">
        <v>110</v>
      </c>
      <c r="C4588" s="227" t="s">
        <v>93</v>
      </c>
      <c r="D4588" s="229">
        <v>38</v>
      </c>
      <c r="E4588" s="231">
        <v>6.5350875499999997E-3</v>
      </c>
      <c r="F4588" s="231">
        <v>8.8389348E-4</v>
      </c>
      <c r="G4588" s="231">
        <v>1.9907404499999999E-3</v>
      </c>
      <c r="H4588" s="231">
        <v>3.6604529699999998E-3</v>
      </c>
    </row>
    <row r="4589" spans="1:8">
      <c r="A4589" s="227" t="s">
        <v>145</v>
      </c>
      <c r="B4589" s="227" t="s">
        <v>108</v>
      </c>
      <c r="C4589" s="227" t="s">
        <v>94</v>
      </c>
      <c r="D4589" s="229">
        <v>69</v>
      </c>
      <c r="E4589" s="231">
        <v>5.4045891299999999E-3</v>
      </c>
      <c r="F4589" s="231">
        <v>1.07521447E-3</v>
      </c>
      <c r="G4589" s="231">
        <v>1.20957436E-3</v>
      </c>
      <c r="H4589" s="231">
        <v>3.1197997899999998E-3</v>
      </c>
    </row>
    <row r="4590" spans="1:8">
      <c r="A4590" s="227" t="s">
        <v>145</v>
      </c>
      <c r="B4590" s="227" t="s">
        <v>109</v>
      </c>
      <c r="C4590" s="227" t="s">
        <v>94</v>
      </c>
      <c r="D4590" s="229">
        <v>258</v>
      </c>
      <c r="E4590" s="231">
        <v>6.6573354200000004E-3</v>
      </c>
      <c r="F4590" s="231">
        <v>8.6522906999999996E-4</v>
      </c>
      <c r="G4590" s="231">
        <v>1.35147477E-3</v>
      </c>
      <c r="H4590" s="231">
        <v>4.4406310300000003E-3</v>
      </c>
    </row>
    <row r="4591" spans="1:8">
      <c r="A4591" s="227" t="s">
        <v>145</v>
      </c>
      <c r="B4591" s="227" t="s">
        <v>110</v>
      </c>
      <c r="C4591" s="227" t="s">
        <v>94</v>
      </c>
      <c r="D4591" s="229">
        <v>55</v>
      </c>
      <c r="E4591" s="231">
        <v>5.6519357899999997E-3</v>
      </c>
      <c r="F4591" s="231">
        <v>1.0475586899999999E-3</v>
      </c>
      <c r="G4591" s="231">
        <v>1.26641389E-3</v>
      </c>
      <c r="H4591" s="231">
        <v>3.3379626900000002E-3</v>
      </c>
    </row>
    <row r="4592" spans="1:8">
      <c r="A4592" s="227" t="s">
        <v>145</v>
      </c>
      <c r="B4592" s="227" t="s">
        <v>108</v>
      </c>
      <c r="C4592" s="227" t="s">
        <v>95</v>
      </c>
      <c r="D4592" s="229">
        <v>17</v>
      </c>
      <c r="E4592" s="231">
        <v>6.1730661699999998E-3</v>
      </c>
      <c r="F4592" s="231">
        <v>7.0601829000000002E-4</v>
      </c>
      <c r="G4592" s="231">
        <v>7.9316420999999998E-4</v>
      </c>
      <c r="H4592" s="231">
        <v>4.6738832000000003E-3</v>
      </c>
    </row>
    <row r="4593" spans="1:8">
      <c r="A4593" s="227" t="s">
        <v>145</v>
      </c>
      <c r="B4593" s="227" t="s">
        <v>109</v>
      </c>
      <c r="C4593" s="227" t="s">
        <v>95</v>
      </c>
      <c r="D4593" s="229">
        <v>127</v>
      </c>
      <c r="E4593" s="231">
        <v>6.9068968200000002E-3</v>
      </c>
      <c r="F4593" s="231">
        <v>6.3766742999999998E-4</v>
      </c>
      <c r="G4593" s="231">
        <v>1.0916081199999999E-3</v>
      </c>
      <c r="H4593" s="231">
        <v>5.1776207700000004E-3</v>
      </c>
    </row>
    <row r="4594" spans="1:8">
      <c r="A4594" s="227" t="s">
        <v>145</v>
      </c>
      <c r="B4594" s="227" t="s">
        <v>110</v>
      </c>
      <c r="C4594" s="227" t="s">
        <v>95</v>
      </c>
      <c r="D4594" s="229">
        <v>17</v>
      </c>
      <c r="E4594" s="231">
        <v>6.1499180900000004E-3</v>
      </c>
      <c r="F4594" s="231">
        <v>7.3257062E-4</v>
      </c>
      <c r="G4594" s="231">
        <v>1.5202884300000001E-3</v>
      </c>
      <c r="H4594" s="231">
        <v>3.8970585300000002E-3</v>
      </c>
    </row>
    <row r="4595" spans="1:8">
      <c r="A4595" s="227" t="s">
        <v>145</v>
      </c>
      <c r="B4595" s="227" t="s">
        <v>108</v>
      </c>
      <c r="C4595" s="227" t="s">
        <v>96</v>
      </c>
      <c r="D4595" s="229">
        <v>144</v>
      </c>
      <c r="E4595" s="231">
        <v>5.7186372500000002E-3</v>
      </c>
      <c r="F4595" s="231">
        <v>1.34540549E-3</v>
      </c>
      <c r="G4595" s="231">
        <v>1.22878062E-3</v>
      </c>
      <c r="H4595" s="231">
        <v>3.1444506400000001E-3</v>
      </c>
    </row>
    <row r="4596" spans="1:8">
      <c r="A4596" s="227" t="s">
        <v>145</v>
      </c>
      <c r="B4596" s="227" t="s">
        <v>109</v>
      </c>
      <c r="C4596" s="227" t="s">
        <v>96</v>
      </c>
      <c r="D4596" s="229">
        <v>381</v>
      </c>
      <c r="E4596" s="231">
        <v>6.2284312800000002E-3</v>
      </c>
      <c r="F4596" s="231">
        <v>1.1187054100000001E-3</v>
      </c>
      <c r="G4596" s="231">
        <v>1.3963312899999999E-3</v>
      </c>
      <c r="H4596" s="231">
        <v>3.7133941000000001E-3</v>
      </c>
    </row>
    <row r="4597" spans="1:8">
      <c r="A4597" s="227" t="s">
        <v>145</v>
      </c>
      <c r="B4597" s="227" t="s">
        <v>110</v>
      </c>
      <c r="C4597" s="227" t="s">
        <v>96</v>
      </c>
      <c r="D4597" s="229">
        <v>51</v>
      </c>
      <c r="E4597" s="231">
        <v>6.1526413699999997E-3</v>
      </c>
      <c r="F4597" s="231">
        <v>1.23729098E-3</v>
      </c>
      <c r="G4597" s="231">
        <v>1.2427375900000001E-3</v>
      </c>
      <c r="H4597" s="231">
        <v>3.67261233E-3</v>
      </c>
    </row>
    <row r="4598" spans="1:8">
      <c r="A4598" s="227" t="s">
        <v>145</v>
      </c>
      <c r="B4598" s="227" t="s">
        <v>108</v>
      </c>
      <c r="C4598" s="227" t="s">
        <v>97</v>
      </c>
      <c r="D4598" s="229">
        <v>55</v>
      </c>
      <c r="E4598" s="231">
        <v>6.0612371100000001E-3</v>
      </c>
      <c r="F4598" s="231">
        <v>7.9608562999999995E-4</v>
      </c>
      <c r="G4598" s="231">
        <v>1.26031118E-3</v>
      </c>
      <c r="H4598" s="231">
        <v>4.00483978E-3</v>
      </c>
    </row>
    <row r="4599" spans="1:8">
      <c r="A4599" s="227" t="s">
        <v>145</v>
      </c>
      <c r="B4599" s="227" t="s">
        <v>109</v>
      </c>
      <c r="C4599" s="227" t="s">
        <v>97</v>
      </c>
      <c r="D4599" s="229">
        <v>186</v>
      </c>
      <c r="E4599" s="231">
        <v>6.8318147599999999E-3</v>
      </c>
      <c r="F4599" s="231">
        <v>6.0309614999999996E-4</v>
      </c>
      <c r="G4599" s="231">
        <v>1.3211865199999999E-3</v>
      </c>
      <c r="H4599" s="231">
        <v>4.9075316099999999E-3</v>
      </c>
    </row>
    <row r="4600" spans="1:8">
      <c r="A4600" s="227" t="s">
        <v>145</v>
      </c>
      <c r="B4600" s="227" t="s">
        <v>110</v>
      </c>
      <c r="C4600" s="227" t="s">
        <v>97</v>
      </c>
      <c r="D4600" s="229">
        <v>41</v>
      </c>
      <c r="E4600" s="231">
        <v>5.4237238200000003E-3</v>
      </c>
      <c r="F4600" s="231">
        <v>5.8519620999999999E-4</v>
      </c>
      <c r="G4600" s="231">
        <v>1.09756071E-3</v>
      </c>
      <c r="H4600" s="231">
        <v>3.74096634E-3</v>
      </c>
    </row>
    <row r="4601" spans="1:8">
      <c r="A4601" s="227" t="s">
        <v>145</v>
      </c>
      <c r="B4601" s="227" t="s">
        <v>108</v>
      </c>
      <c r="C4601" s="227" t="s">
        <v>98</v>
      </c>
      <c r="D4601" s="229">
        <v>36</v>
      </c>
      <c r="E4601" s="231">
        <v>4.6553495899999998E-3</v>
      </c>
      <c r="F4601" s="231">
        <v>1.3567359999999999E-4</v>
      </c>
      <c r="G4601" s="231">
        <v>1.0657791E-3</v>
      </c>
      <c r="H4601" s="231">
        <v>3.4407147500000001E-3</v>
      </c>
    </row>
    <row r="4602" spans="1:8">
      <c r="A4602" s="227" t="s">
        <v>145</v>
      </c>
      <c r="B4602" s="227" t="s">
        <v>109</v>
      </c>
      <c r="C4602" s="227" t="s">
        <v>98</v>
      </c>
      <c r="D4602" s="229">
        <v>176</v>
      </c>
      <c r="E4602" s="231">
        <v>6.8398829499999999E-3</v>
      </c>
      <c r="F4602" s="231">
        <v>3.4610401999999999E-4</v>
      </c>
      <c r="G4602" s="231">
        <v>1.66219461E-3</v>
      </c>
      <c r="H4602" s="231">
        <v>4.8201412699999998E-3</v>
      </c>
    </row>
    <row r="4603" spans="1:8">
      <c r="A4603" s="227" t="s">
        <v>145</v>
      </c>
      <c r="B4603" s="227" t="s">
        <v>110</v>
      </c>
      <c r="C4603" s="227" t="s">
        <v>98</v>
      </c>
      <c r="D4603" s="229">
        <v>36</v>
      </c>
      <c r="E4603" s="231">
        <v>5.55619823E-3</v>
      </c>
      <c r="F4603" s="231">
        <v>4.1891697E-4</v>
      </c>
      <c r="G4603" s="231">
        <v>1.6107250499999999E-3</v>
      </c>
      <c r="H4603" s="231">
        <v>3.5143387199999998E-3</v>
      </c>
    </row>
    <row r="4604" spans="1:8">
      <c r="A4604" s="227" t="s">
        <v>145</v>
      </c>
      <c r="B4604" s="227" t="s">
        <v>108</v>
      </c>
      <c r="C4604" s="227" t="s">
        <v>99</v>
      </c>
      <c r="D4604" s="229">
        <v>174</v>
      </c>
      <c r="E4604" s="231">
        <v>5.3708357499999996E-3</v>
      </c>
      <c r="F4604" s="231">
        <v>1.23117526E-3</v>
      </c>
      <c r="G4604" s="231">
        <v>7.3708203E-4</v>
      </c>
      <c r="H4604" s="231">
        <v>3.40257796E-3</v>
      </c>
    </row>
    <row r="4605" spans="1:8">
      <c r="A4605" s="227" t="s">
        <v>145</v>
      </c>
      <c r="B4605" s="227" t="s">
        <v>109</v>
      </c>
      <c r="C4605" s="227" t="s">
        <v>99</v>
      </c>
      <c r="D4605" s="229">
        <v>474</v>
      </c>
      <c r="E4605" s="231">
        <v>5.5357035799999997E-3</v>
      </c>
      <c r="F4605" s="231">
        <v>9.6501870999999998E-4</v>
      </c>
      <c r="G4605" s="231">
        <v>7.8093232000000005E-4</v>
      </c>
      <c r="H4605" s="231">
        <v>3.7897520600000002E-3</v>
      </c>
    </row>
    <row r="4606" spans="1:8">
      <c r="A4606" s="227" t="s">
        <v>145</v>
      </c>
      <c r="B4606" s="227" t="s">
        <v>110</v>
      </c>
      <c r="C4606" s="227" t="s">
        <v>99</v>
      </c>
      <c r="D4606" s="229">
        <v>36</v>
      </c>
      <c r="E4606" s="231">
        <v>5.4636057400000004E-3</v>
      </c>
      <c r="F4606" s="231">
        <v>1.23778265E-3</v>
      </c>
      <c r="G4606" s="231">
        <v>8.6901985999999999E-4</v>
      </c>
      <c r="H4606" s="231">
        <v>3.3568027900000002E-3</v>
      </c>
    </row>
    <row r="4607" spans="1:8">
      <c r="A4607" s="227" t="s">
        <v>145</v>
      </c>
      <c r="B4607" s="227" t="s">
        <v>108</v>
      </c>
      <c r="C4607" s="227" t="s">
        <v>100</v>
      </c>
      <c r="D4607" s="229">
        <v>98</v>
      </c>
      <c r="E4607" s="231">
        <v>6.22614298E-3</v>
      </c>
      <c r="F4607" s="231">
        <v>1.0429655500000001E-3</v>
      </c>
      <c r="G4607" s="231">
        <v>9.8497710999999994E-4</v>
      </c>
      <c r="H4607" s="231">
        <v>4.1981998799999996E-3</v>
      </c>
    </row>
    <row r="4608" spans="1:8">
      <c r="A4608" s="227" t="s">
        <v>145</v>
      </c>
      <c r="B4608" s="227" t="s">
        <v>109</v>
      </c>
      <c r="C4608" s="227" t="s">
        <v>100</v>
      </c>
      <c r="D4608" s="229">
        <v>427</v>
      </c>
      <c r="E4608" s="231">
        <v>6.5077465199999997E-3</v>
      </c>
      <c r="F4608" s="231">
        <v>8.5263226000000002E-4</v>
      </c>
      <c r="G4608" s="231">
        <v>9.5387152E-4</v>
      </c>
      <c r="H4608" s="231">
        <v>4.7012422700000002E-3</v>
      </c>
    </row>
    <row r="4609" spans="1:8">
      <c r="A4609" s="227" t="s">
        <v>145</v>
      </c>
      <c r="B4609" s="227" t="s">
        <v>110</v>
      </c>
      <c r="C4609" s="227" t="s">
        <v>100</v>
      </c>
      <c r="D4609" s="229">
        <v>72</v>
      </c>
      <c r="E4609" s="231">
        <v>6.9105257300000004E-3</v>
      </c>
      <c r="F4609" s="231">
        <v>9.4907387000000003E-4</v>
      </c>
      <c r="G4609" s="231">
        <v>1.5145959699999999E-3</v>
      </c>
      <c r="H4609" s="231">
        <v>4.4468555000000002E-3</v>
      </c>
    </row>
    <row r="4610" spans="1:8">
      <c r="A4610" s="227" t="s">
        <v>145</v>
      </c>
      <c r="B4610" s="227" t="s">
        <v>108</v>
      </c>
      <c r="C4610" s="227" t="s">
        <v>101</v>
      </c>
      <c r="D4610" s="229">
        <v>57</v>
      </c>
      <c r="E4610" s="231">
        <v>5.6300761099999999E-3</v>
      </c>
      <c r="F4610" s="231">
        <v>7.1820149000000001E-4</v>
      </c>
      <c r="G4610" s="231">
        <v>1.6427060500000001E-3</v>
      </c>
      <c r="H4610" s="231">
        <v>3.2691680100000002E-3</v>
      </c>
    </row>
    <row r="4611" spans="1:8">
      <c r="A4611" s="227" t="s">
        <v>145</v>
      </c>
      <c r="B4611" s="227" t="s">
        <v>109</v>
      </c>
      <c r="C4611" s="227" t="s">
        <v>101</v>
      </c>
      <c r="D4611" s="229">
        <v>203</v>
      </c>
      <c r="E4611" s="231">
        <v>7.51949894E-3</v>
      </c>
      <c r="F4611" s="231">
        <v>7.6445880000000003E-4</v>
      </c>
      <c r="G4611" s="231">
        <v>2.0559088100000002E-3</v>
      </c>
      <c r="H4611" s="231">
        <v>4.6991308800000001E-3</v>
      </c>
    </row>
    <row r="4612" spans="1:8">
      <c r="A4612" s="227" t="s">
        <v>145</v>
      </c>
      <c r="B4612" s="227" t="s">
        <v>110</v>
      </c>
      <c r="C4612" s="227" t="s">
        <v>101</v>
      </c>
      <c r="D4612" s="229">
        <v>34</v>
      </c>
      <c r="E4612" s="231">
        <v>6.6077747499999999E-3</v>
      </c>
      <c r="F4612" s="231">
        <v>1.0120503600000001E-3</v>
      </c>
      <c r="G4612" s="231">
        <v>1.7510890200000001E-3</v>
      </c>
      <c r="H4612" s="231">
        <v>3.8446347899999999E-3</v>
      </c>
    </row>
    <row r="4613" spans="1:8">
      <c r="A4613" s="227" t="s">
        <v>145</v>
      </c>
      <c r="B4613" s="227" t="s">
        <v>108</v>
      </c>
      <c r="C4613" s="227" t="s">
        <v>102</v>
      </c>
      <c r="D4613" s="229">
        <v>154</v>
      </c>
      <c r="E4613" s="231">
        <v>5.2917566100000001E-3</v>
      </c>
      <c r="F4613" s="231">
        <v>8.4926621999999998E-4</v>
      </c>
      <c r="G4613" s="231">
        <v>8.1785088000000002E-4</v>
      </c>
      <c r="H4613" s="231">
        <v>3.6246390100000002E-3</v>
      </c>
    </row>
    <row r="4614" spans="1:8">
      <c r="A4614" s="227" t="s">
        <v>145</v>
      </c>
      <c r="B4614" s="227" t="s">
        <v>109</v>
      </c>
      <c r="C4614" s="227" t="s">
        <v>102</v>
      </c>
      <c r="D4614" s="229">
        <v>359</v>
      </c>
      <c r="E4614" s="231">
        <v>5.8783720299999996E-3</v>
      </c>
      <c r="F4614" s="231">
        <v>7.8381282000000003E-4</v>
      </c>
      <c r="G4614" s="231">
        <v>8.9055864999999996E-4</v>
      </c>
      <c r="H4614" s="231">
        <v>4.20400007E-3</v>
      </c>
    </row>
    <row r="4615" spans="1:8">
      <c r="A4615" s="227" t="s">
        <v>145</v>
      </c>
      <c r="B4615" s="227" t="s">
        <v>110</v>
      </c>
      <c r="C4615" s="227" t="s">
        <v>102</v>
      </c>
      <c r="D4615" s="229">
        <v>53</v>
      </c>
      <c r="E4615" s="231">
        <v>5.9119494700000004E-3</v>
      </c>
      <c r="F4615" s="231">
        <v>8.5211363999999998E-4</v>
      </c>
      <c r="G4615" s="231">
        <v>8.3551687999999997E-4</v>
      </c>
      <c r="H4615" s="231">
        <v>4.2243184099999996E-3</v>
      </c>
    </row>
    <row r="4616" spans="1:8">
      <c r="A4616" s="227" t="s">
        <v>145</v>
      </c>
      <c r="B4616" s="227" t="s">
        <v>108</v>
      </c>
      <c r="C4616" s="227" t="s">
        <v>103</v>
      </c>
      <c r="D4616" s="229">
        <v>201</v>
      </c>
      <c r="E4616" s="231">
        <v>3.9762988099999999E-3</v>
      </c>
      <c r="F4616" s="231">
        <v>7.4960819999999998E-4</v>
      </c>
      <c r="G4616" s="231">
        <v>4.9532408000000001E-4</v>
      </c>
      <c r="H4616" s="231">
        <v>2.73136607E-3</v>
      </c>
    </row>
    <row r="4617" spans="1:8">
      <c r="A4617" s="227" t="s">
        <v>145</v>
      </c>
      <c r="B4617" s="227" t="s">
        <v>109</v>
      </c>
      <c r="C4617" s="227" t="s">
        <v>103</v>
      </c>
      <c r="D4617" s="229">
        <v>383</v>
      </c>
      <c r="E4617" s="231">
        <v>4.4924327899999996E-3</v>
      </c>
      <c r="F4617" s="231">
        <v>6.9834252E-4</v>
      </c>
      <c r="G4617" s="231">
        <v>4.9922613999999995E-4</v>
      </c>
      <c r="H4617" s="231">
        <v>3.2948636399999999E-3</v>
      </c>
    </row>
    <row r="4618" spans="1:8">
      <c r="A4618" s="227" t="s">
        <v>145</v>
      </c>
      <c r="B4618" s="227" t="s">
        <v>110</v>
      </c>
      <c r="C4618" s="227" t="s">
        <v>103</v>
      </c>
      <c r="D4618" s="229">
        <v>44</v>
      </c>
      <c r="E4618" s="231">
        <v>3.8520620500000001E-3</v>
      </c>
      <c r="F4618" s="231">
        <v>8.6042691999999997E-4</v>
      </c>
      <c r="G4618" s="231">
        <v>4.8242823999999999E-4</v>
      </c>
      <c r="H4618" s="231">
        <v>2.50920641E-3</v>
      </c>
    </row>
    <row r="4619" spans="1:8">
      <c r="A4619" s="227" t="s">
        <v>145</v>
      </c>
      <c r="B4619" s="227" t="s">
        <v>108</v>
      </c>
      <c r="C4619" s="227" t="s">
        <v>104</v>
      </c>
      <c r="D4619" s="229">
        <v>21</v>
      </c>
      <c r="E4619" s="231">
        <v>4.5960094799999997E-3</v>
      </c>
      <c r="F4619" s="231">
        <v>7.5947945000000002E-4</v>
      </c>
      <c r="G4619" s="231">
        <v>1.29243799E-3</v>
      </c>
      <c r="H4619" s="231">
        <v>2.54409146E-3</v>
      </c>
    </row>
    <row r="4620" spans="1:8">
      <c r="A4620" s="227" t="s">
        <v>145</v>
      </c>
      <c r="B4620" s="227" t="s">
        <v>109</v>
      </c>
      <c r="C4620" s="227" t="s">
        <v>104</v>
      </c>
      <c r="D4620" s="229">
        <v>120</v>
      </c>
      <c r="E4620" s="231">
        <v>6.3003469799999996E-3</v>
      </c>
      <c r="F4620" s="231">
        <v>7.2309003000000001E-4</v>
      </c>
      <c r="G4620" s="231">
        <v>1.22058232E-3</v>
      </c>
      <c r="H4620" s="231">
        <v>4.35667413E-3</v>
      </c>
    </row>
    <row r="4621" spans="1:8">
      <c r="A4621" s="227" t="s">
        <v>145</v>
      </c>
      <c r="B4621" s="227" t="s">
        <v>110</v>
      </c>
      <c r="C4621" s="227" t="s">
        <v>104</v>
      </c>
      <c r="D4621" s="229">
        <v>16</v>
      </c>
      <c r="E4621" s="231">
        <v>6.2919558100000004E-3</v>
      </c>
      <c r="F4621" s="231">
        <v>9.0350081999999998E-4</v>
      </c>
      <c r="G4621" s="231">
        <v>1.3245078900000001E-3</v>
      </c>
      <c r="H4621" s="231">
        <v>4.0639464700000004E-3</v>
      </c>
    </row>
    <row r="4622" spans="1:8">
      <c r="A4622" s="227" t="s">
        <v>145</v>
      </c>
      <c r="B4622" s="227" t="s">
        <v>108</v>
      </c>
      <c r="C4622" s="227" t="s">
        <v>105</v>
      </c>
      <c r="D4622" s="229">
        <v>592</v>
      </c>
      <c r="E4622" s="231">
        <v>4.5901367700000003E-3</v>
      </c>
      <c r="F4622" s="231">
        <v>1.0843849300000001E-3</v>
      </c>
      <c r="G4622" s="231">
        <v>7.1421006000000004E-4</v>
      </c>
      <c r="H4622" s="231">
        <v>2.7915412999999999E-3</v>
      </c>
    </row>
    <row r="4623" spans="1:8">
      <c r="A4623" s="227" t="s">
        <v>145</v>
      </c>
      <c r="B4623" s="227" t="s">
        <v>109</v>
      </c>
      <c r="C4623" s="227" t="s">
        <v>105</v>
      </c>
      <c r="D4623" s="229">
        <v>1062</v>
      </c>
      <c r="E4623" s="231">
        <v>4.3906716299999997E-3</v>
      </c>
      <c r="F4623" s="231">
        <v>7.8244858E-4</v>
      </c>
      <c r="G4623" s="231">
        <v>7.0456879999999998E-4</v>
      </c>
      <c r="H4623" s="231">
        <v>2.9036537699999999E-3</v>
      </c>
    </row>
    <row r="4624" spans="1:8">
      <c r="A4624" s="227" t="s">
        <v>145</v>
      </c>
      <c r="B4624" s="227" t="s">
        <v>110</v>
      </c>
      <c r="C4624" s="227" t="s">
        <v>105</v>
      </c>
      <c r="D4624" s="229">
        <v>159</v>
      </c>
      <c r="E4624" s="231">
        <v>4.3159647299999999E-3</v>
      </c>
      <c r="F4624" s="231">
        <v>9.6705366000000002E-4</v>
      </c>
      <c r="G4624" s="231">
        <v>7.4612718999999997E-4</v>
      </c>
      <c r="H4624" s="231">
        <v>2.6027833599999999E-3</v>
      </c>
    </row>
    <row r="4625" spans="1:8">
      <c r="A4625" s="227" t="s">
        <v>145</v>
      </c>
      <c r="B4625" s="227" t="s">
        <v>108</v>
      </c>
      <c r="C4625" s="227" t="s">
        <v>106</v>
      </c>
      <c r="D4625" s="229">
        <v>163</v>
      </c>
      <c r="E4625" s="231">
        <v>5.2027945599999997E-3</v>
      </c>
      <c r="F4625" s="231">
        <v>8.1565244000000002E-4</v>
      </c>
      <c r="G4625" s="231">
        <v>1.5433279900000001E-3</v>
      </c>
      <c r="H4625" s="231">
        <v>2.8438136500000002E-3</v>
      </c>
    </row>
    <row r="4626" spans="1:8">
      <c r="A4626" s="227" t="s">
        <v>145</v>
      </c>
      <c r="B4626" s="227" t="s">
        <v>109</v>
      </c>
      <c r="C4626" s="227" t="s">
        <v>106</v>
      </c>
      <c r="D4626" s="229">
        <v>280</v>
      </c>
      <c r="E4626" s="231">
        <v>6.1097467799999996E-3</v>
      </c>
      <c r="F4626" s="231">
        <v>7.0304207000000001E-4</v>
      </c>
      <c r="G4626" s="231">
        <v>1.5172781900000001E-3</v>
      </c>
      <c r="H4626" s="231">
        <v>3.88942602E-3</v>
      </c>
    </row>
    <row r="4627" spans="1:8">
      <c r="A4627" s="227" t="s">
        <v>145</v>
      </c>
      <c r="B4627" s="227" t="s">
        <v>110</v>
      </c>
      <c r="C4627" s="227" t="s">
        <v>106</v>
      </c>
      <c r="D4627" s="229">
        <v>59</v>
      </c>
      <c r="E4627" s="231">
        <v>5.9506432100000003E-3</v>
      </c>
      <c r="F4627" s="231">
        <v>7.2171189000000001E-4</v>
      </c>
      <c r="G4627" s="231">
        <v>1.50835665E-3</v>
      </c>
      <c r="H4627" s="231">
        <v>3.7205741299999998E-3</v>
      </c>
    </row>
    <row r="4628" spans="1:8">
      <c r="A4628" s="227" t="s">
        <v>145</v>
      </c>
      <c r="B4628" s="227" t="s">
        <v>108</v>
      </c>
      <c r="C4628" s="227" t="s">
        <v>107</v>
      </c>
      <c r="D4628" s="229">
        <v>285</v>
      </c>
      <c r="E4628" s="231">
        <v>5.30490554E-3</v>
      </c>
      <c r="F4628" s="231">
        <v>1.24370509E-3</v>
      </c>
      <c r="G4628" s="231">
        <v>9.4777429999999996E-4</v>
      </c>
      <c r="H4628" s="231">
        <v>3.1134256699999999E-3</v>
      </c>
    </row>
    <row r="4629" spans="1:8">
      <c r="A4629" s="227" t="s">
        <v>145</v>
      </c>
      <c r="B4629" s="227" t="s">
        <v>109</v>
      </c>
      <c r="C4629" s="227" t="s">
        <v>107</v>
      </c>
      <c r="D4629" s="229">
        <v>778</v>
      </c>
      <c r="E4629" s="231">
        <v>5.5196280800000001E-3</v>
      </c>
      <c r="F4629" s="231">
        <v>9.9136829999999995E-4</v>
      </c>
      <c r="G4629" s="231">
        <v>9.7829166999999998E-4</v>
      </c>
      <c r="H4629" s="231">
        <v>3.5499676199999999E-3</v>
      </c>
    </row>
    <row r="4630" spans="1:8">
      <c r="A4630" s="227" t="s">
        <v>145</v>
      </c>
      <c r="B4630" s="227" t="s">
        <v>110</v>
      </c>
      <c r="C4630" s="227" t="s">
        <v>107</v>
      </c>
      <c r="D4630" s="229">
        <v>57</v>
      </c>
      <c r="E4630" s="231">
        <v>5.9716128600000003E-3</v>
      </c>
      <c r="F4630" s="231">
        <v>1.1602499199999999E-3</v>
      </c>
      <c r="G4630" s="231">
        <v>1.16288961E-3</v>
      </c>
      <c r="H4630" s="231">
        <v>3.6484727900000001E-3</v>
      </c>
    </row>
    <row r="4631" spans="1:8">
      <c r="A4631" s="227" t="s">
        <v>146</v>
      </c>
      <c r="B4631" s="227" t="s">
        <v>108</v>
      </c>
      <c r="C4631" s="227" t="s">
        <v>58</v>
      </c>
      <c r="D4631" s="229">
        <v>9615</v>
      </c>
      <c r="E4631" s="231">
        <v>4.8614804199999997E-3</v>
      </c>
      <c r="F4631" s="231">
        <v>9.4509303000000003E-4</v>
      </c>
      <c r="G4631" s="231">
        <v>8.5296508000000002E-4</v>
      </c>
      <c r="H4631" s="231">
        <v>3.0633809099999999E-3</v>
      </c>
    </row>
    <row r="4632" spans="1:8">
      <c r="A4632" s="227" t="s">
        <v>146</v>
      </c>
      <c r="B4632" s="227" t="s">
        <v>109</v>
      </c>
      <c r="C4632" s="227" t="s">
        <v>58</v>
      </c>
      <c r="D4632" s="229">
        <v>17249</v>
      </c>
      <c r="E4632" s="231">
        <v>5.7814614599999998E-3</v>
      </c>
      <c r="F4632" s="231">
        <v>7.9402860999999996E-4</v>
      </c>
      <c r="G4632" s="231">
        <v>1.0615964600000001E-3</v>
      </c>
      <c r="H4632" s="231">
        <v>3.9257218400000002E-3</v>
      </c>
    </row>
    <row r="4633" spans="1:8">
      <c r="A4633" s="227" t="s">
        <v>146</v>
      </c>
      <c r="B4633" s="227" t="s">
        <v>110</v>
      </c>
      <c r="C4633" s="227" t="s">
        <v>58</v>
      </c>
      <c r="D4633" s="229">
        <v>2840</v>
      </c>
      <c r="E4633" s="231">
        <v>5.4483076700000002E-3</v>
      </c>
      <c r="F4633" s="231">
        <v>9.0890690999999996E-4</v>
      </c>
      <c r="G4633" s="231">
        <v>1.1221632999999999E-3</v>
      </c>
      <c r="H4633" s="231">
        <v>3.4170821100000001E-3</v>
      </c>
    </row>
    <row r="4634" spans="1:8">
      <c r="A4634" s="227" t="s">
        <v>146</v>
      </c>
      <c r="B4634" s="227" t="s">
        <v>108</v>
      </c>
      <c r="C4634" s="227" t="s">
        <v>63</v>
      </c>
      <c r="D4634" s="229">
        <v>191</v>
      </c>
      <c r="E4634" s="231">
        <v>5.4580543499999998E-3</v>
      </c>
      <c r="F4634" s="231">
        <v>1.19934046E-3</v>
      </c>
      <c r="G4634" s="231">
        <v>9.5882998999999997E-4</v>
      </c>
      <c r="H4634" s="231">
        <v>3.2998834100000001E-3</v>
      </c>
    </row>
    <row r="4635" spans="1:8">
      <c r="A4635" s="227" t="s">
        <v>146</v>
      </c>
      <c r="B4635" s="227" t="s">
        <v>109</v>
      </c>
      <c r="C4635" s="227" t="s">
        <v>63</v>
      </c>
      <c r="D4635" s="229">
        <v>299</v>
      </c>
      <c r="E4635" s="231">
        <v>6.4251205399999999E-3</v>
      </c>
      <c r="F4635" s="231">
        <v>1.0508792399999999E-3</v>
      </c>
      <c r="G4635" s="231">
        <v>1.19727771E-3</v>
      </c>
      <c r="H4635" s="231">
        <v>4.1769631100000001E-3</v>
      </c>
    </row>
    <row r="4636" spans="1:8">
      <c r="A4636" s="227" t="s">
        <v>146</v>
      </c>
      <c r="B4636" s="227" t="s">
        <v>110</v>
      </c>
      <c r="C4636" s="227" t="s">
        <v>63</v>
      </c>
      <c r="D4636" s="229">
        <v>69</v>
      </c>
      <c r="E4636" s="231">
        <v>6.2075614700000002E-3</v>
      </c>
      <c r="F4636" s="231">
        <v>1.3231344899999999E-3</v>
      </c>
      <c r="G4636" s="231">
        <v>1.00342165E-3</v>
      </c>
      <c r="H4636" s="231">
        <v>3.8810048200000002E-3</v>
      </c>
    </row>
    <row r="4637" spans="1:8">
      <c r="A4637" s="227" t="s">
        <v>146</v>
      </c>
      <c r="B4637" s="227" t="s">
        <v>108</v>
      </c>
      <c r="C4637" s="227" t="s">
        <v>64</v>
      </c>
      <c r="D4637" s="229">
        <v>130</v>
      </c>
      <c r="E4637" s="231">
        <v>5.9790773900000004E-3</v>
      </c>
      <c r="F4637" s="231">
        <v>1.05226113E-3</v>
      </c>
      <c r="G4637" s="231">
        <v>1.5363245399999999E-3</v>
      </c>
      <c r="H4637" s="231">
        <v>3.3904912300000002E-3</v>
      </c>
    </row>
    <row r="4638" spans="1:8">
      <c r="A4638" s="227" t="s">
        <v>146</v>
      </c>
      <c r="B4638" s="227" t="s">
        <v>109</v>
      </c>
      <c r="C4638" s="227" t="s">
        <v>64</v>
      </c>
      <c r="D4638" s="229">
        <v>208</v>
      </c>
      <c r="E4638" s="231">
        <v>6.29251224E-3</v>
      </c>
      <c r="F4638" s="231">
        <v>7.9132145000000004E-4</v>
      </c>
      <c r="G4638" s="231">
        <v>1.5463071899999999E-3</v>
      </c>
      <c r="H4638" s="231">
        <v>3.9548831499999996E-3</v>
      </c>
    </row>
    <row r="4639" spans="1:8">
      <c r="A4639" s="227" t="s">
        <v>146</v>
      </c>
      <c r="B4639" s="227" t="s">
        <v>110</v>
      </c>
      <c r="C4639" s="227" t="s">
        <v>64</v>
      </c>
      <c r="D4639" s="229">
        <v>54</v>
      </c>
      <c r="E4639" s="231">
        <v>6.5080587600000002E-3</v>
      </c>
      <c r="F4639" s="231">
        <v>9.4457283000000001E-4</v>
      </c>
      <c r="G4639" s="231">
        <v>1.5412806499999999E-3</v>
      </c>
      <c r="H4639" s="231">
        <v>4.0222048399999998E-3</v>
      </c>
    </row>
    <row r="4640" spans="1:8">
      <c r="A4640" s="227" t="s">
        <v>146</v>
      </c>
      <c r="B4640" s="227" t="s">
        <v>108</v>
      </c>
      <c r="C4640" s="227" t="s">
        <v>65</v>
      </c>
      <c r="D4640" s="229">
        <v>136</v>
      </c>
      <c r="E4640" s="231">
        <v>4.8560046799999996E-3</v>
      </c>
      <c r="F4640" s="231">
        <v>6.8576363000000002E-4</v>
      </c>
      <c r="G4640" s="231">
        <v>6.2210623000000004E-4</v>
      </c>
      <c r="H4640" s="231">
        <v>3.5481343000000002E-3</v>
      </c>
    </row>
    <row r="4641" spans="1:8">
      <c r="A4641" s="227" t="s">
        <v>146</v>
      </c>
      <c r="B4641" s="227" t="s">
        <v>109</v>
      </c>
      <c r="C4641" s="227" t="s">
        <v>65</v>
      </c>
      <c r="D4641" s="229">
        <v>234</v>
      </c>
      <c r="E4641" s="231">
        <v>5.6446361000000002E-3</v>
      </c>
      <c r="F4641" s="231">
        <v>7.3346961E-4</v>
      </c>
      <c r="G4641" s="231">
        <v>6.3518891000000001E-4</v>
      </c>
      <c r="H4641" s="231">
        <v>4.2759771299999997E-3</v>
      </c>
    </row>
    <row r="4642" spans="1:8">
      <c r="A4642" s="227" t="s">
        <v>146</v>
      </c>
      <c r="B4642" s="227" t="s">
        <v>110</v>
      </c>
      <c r="C4642" s="227" t="s">
        <v>65</v>
      </c>
      <c r="D4642" s="229">
        <v>26</v>
      </c>
      <c r="E4642" s="231">
        <v>6.1885681299999997E-3</v>
      </c>
      <c r="F4642" s="231">
        <v>8.4357167999999998E-4</v>
      </c>
      <c r="G4642" s="231">
        <v>8.0795917999999995E-4</v>
      </c>
      <c r="H4642" s="231">
        <v>4.5370368499999996E-3</v>
      </c>
    </row>
    <row r="4643" spans="1:8">
      <c r="A4643" s="227" t="s">
        <v>146</v>
      </c>
      <c r="B4643" s="227" t="s">
        <v>108</v>
      </c>
      <c r="C4643" s="227" t="s">
        <v>66</v>
      </c>
      <c r="D4643" s="229">
        <v>83</v>
      </c>
      <c r="E4643" s="231">
        <v>5.63448214E-3</v>
      </c>
      <c r="F4643" s="231">
        <v>7.4771281E-4</v>
      </c>
      <c r="G4643" s="231">
        <v>7.0085872999999996E-4</v>
      </c>
      <c r="H4643" s="231">
        <v>4.1859100799999998E-3</v>
      </c>
    </row>
    <row r="4644" spans="1:8">
      <c r="A4644" s="227" t="s">
        <v>146</v>
      </c>
      <c r="B4644" s="227" t="s">
        <v>109</v>
      </c>
      <c r="C4644" s="227" t="s">
        <v>66</v>
      </c>
      <c r="D4644" s="229">
        <v>254</v>
      </c>
      <c r="E4644" s="231">
        <v>6.39777427E-3</v>
      </c>
      <c r="F4644" s="231">
        <v>6.4003691999999998E-4</v>
      </c>
      <c r="G4644" s="231">
        <v>7.6739734000000001E-4</v>
      </c>
      <c r="H4644" s="231">
        <v>4.9903395099999996E-3</v>
      </c>
    </row>
    <row r="4645" spans="1:8">
      <c r="A4645" s="227" t="s">
        <v>146</v>
      </c>
      <c r="B4645" s="227" t="s">
        <v>110</v>
      </c>
      <c r="C4645" s="227" t="s">
        <v>66</v>
      </c>
      <c r="D4645" s="229">
        <v>34</v>
      </c>
      <c r="E4645" s="231">
        <v>6.4665030300000001E-3</v>
      </c>
      <c r="F4645" s="231">
        <v>8.0882326999999997E-4</v>
      </c>
      <c r="G4645" s="231">
        <v>9.2830862999999995E-4</v>
      </c>
      <c r="H4645" s="231">
        <v>4.72937068E-3</v>
      </c>
    </row>
    <row r="4646" spans="1:8">
      <c r="A4646" s="227" t="s">
        <v>146</v>
      </c>
      <c r="B4646" s="227" t="s">
        <v>108</v>
      </c>
      <c r="C4646" s="227" t="s">
        <v>67</v>
      </c>
      <c r="D4646" s="229">
        <v>58</v>
      </c>
      <c r="E4646" s="231">
        <v>5.6942446500000002E-3</v>
      </c>
      <c r="F4646" s="231">
        <v>6.8885669999999997E-4</v>
      </c>
      <c r="G4646" s="231">
        <v>1.2803317900000001E-3</v>
      </c>
      <c r="H4646" s="231">
        <v>3.7250556099999999E-3</v>
      </c>
    </row>
    <row r="4647" spans="1:8">
      <c r="A4647" s="227" t="s">
        <v>146</v>
      </c>
      <c r="B4647" s="227" t="s">
        <v>109</v>
      </c>
      <c r="C4647" s="227" t="s">
        <v>67</v>
      </c>
      <c r="D4647" s="229">
        <v>185</v>
      </c>
      <c r="E4647" s="231">
        <v>6.9171043499999998E-3</v>
      </c>
      <c r="F4647" s="231">
        <v>6.6654129000000002E-4</v>
      </c>
      <c r="G4647" s="231">
        <v>1.3742490100000001E-3</v>
      </c>
      <c r="H4647" s="231">
        <v>4.8763135900000004E-3</v>
      </c>
    </row>
    <row r="4648" spans="1:8">
      <c r="A4648" s="227" t="s">
        <v>146</v>
      </c>
      <c r="B4648" s="227" t="s">
        <v>110</v>
      </c>
      <c r="C4648" s="227" t="s">
        <v>67</v>
      </c>
      <c r="D4648" s="229">
        <v>32</v>
      </c>
      <c r="E4648" s="231">
        <v>6.5024593E-3</v>
      </c>
      <c r="F4648" s="231">
        <v>8.3912017000000003E-4</v>
      </c>
      <c r="G4648" s="231">
        <v>1.20876714E-3</v>
      </c>
      <c r="H4648" s="231">
        <v>4.4545715199999997E-3</v>
      </c>
    </row>
    <row r="4649" spans="1:8">
      <c r="A4649" s="227" t="s">
        <v>146</v>
      </c>
      <c r="B4649" s="227" t="s">
        <v>108</v>
      </c>
      <c r="C4649" s="227" t="s">
        <v>68</v>
      </c>
      <c r="D4649" s="229">
        <v>62</v>
      </c>
      <c r="E4649" s="231">
        <v>5.8660018500000001E-3</v>
      </c>
      <c r="F4649" s="231">
        <v>1.05454724E-3</v>
      </c>
      <c r="G4649" s="231">
        <v>8.9307025999999998E-4</v>
      </c>
      <c r="H4649" s="231">
        <v>3.9183838400000002E-3</v>
      </c>
    </row>
    <row r="4650" spans="1:8">
      <c r="A4650" s="227" t="s">
        <v>146</v>
      </c>
      <c r="B4650" s="227" t="s">
        <v>109</v>
      </c>
      <c r="C4650" s="227" t="s">
        <v>68</v>
      </c>
      <c r="D4650" s="229">
        <v>330</v>
      </c>
      <c r="E4650" s="231">
        <v>6.2366369499999999E-3</v>
      </c>
      <c r="F4650" s="231">
        <v>7.9657665000000002E-4</v>
      </c>
      <c r="G4650" s="231">
        <v>1.11598601E-3</v>
      </c>
      <c r="H4650" s="231">
        <v>4.3240738399999996E-3</v>
      </c>
    </row>
    <row r="4651" spans="1:8">
      <c r="A4651" s="227" t="s">
        <v>146</v>
      </c>
      <c r="B4651" s="227" t="s">
        <v>110</v>
      </c>
      <c r="C4651" s="227" t="s">
        <v>68</v>
      </c>
      <c r="D4651" s="229">
        <v>27</v>
      </c>
      <c r="E4651" s="231">
        <v>5.8406204600000003E-3</v>
      </c>
      <c r="F4651" s="231">
        <v>1.0853906500000001E-3</v>
      </c>
      <c r="G4651" s="231">
        <v>1.3284462600000001E-3</v>
      </c>
      <c r="H4651" s="231">
        <v>3.4267830699999998E-3</v>
      </c>
    </row>
    <row r="4652" spans="1:8">
      <c r="A4652" s="227" t="s">
        <v>146</v>
      </c>
      <c r="B4652" s="227" t="s">
        <v>108</v>
      </c>
      <c r="C4652" s="227" t="s">
        <v>69</v>
      </c>
      <c r="D4652" s="229">
        <v>33</v>
      </c>
      <c r="E4652" s="231">
        <v>4.2115598400000002E-3</v>
      </c>
      <c r="F4652" s="231">
        <v>8.2246043000000003E-4</v>
      </c>
      <c r="G4652" s="231">
        <v>6.3762604000000003E-4</v>
      </c>
      <c r="H4652" s="231">
        <v>2.7514727400000001E-3</v>
      </c>
    </row>
    <row r="4653" spans="1:8">
      <c r="A4653" s="227" t="s">
        <v>146</v>
      </c>
      <c r="B4653" s="227" t="s">
        <v>109</v>
      </c>
      <c r="C4653" s="227" t="s">
        <v>69</v>
      </c>
      <c r="D4653" s="229">
        <v>151</v>
      </c>
      <c r="E4653" s="231">
        <v>4.2420895299999997E-3</v>
      </c>
      <c r="F4653" s="231">
        <v>7.0479186E-4</v>
      </c>
      <c r="G4653" s="231">
        <v>5.5294922000000005E-4</v>
      </c>
      <c r="H4653" s="231">
        <v>2.9843479199999998E-3</v>
      </c>
    </row>
    <row r="4654" spans="1:8">
      <c r="A4654" s="227" t="s">
        <v>146</v>
      </c>
      <c r="B4654" s="227" t="s">
        <v>110</v>
      </c>
      <c r="C4654" s="227" t="s">
        <v>69</v>
      </c>
      <c r="D4654" s="229">
        <v>6</v>
      </c>
      <c r="E4654" s="231">
        <v>4.56790103E-3</v>
      </c>
      <c r="F4654" s="231">
        <v>9.5100277000000001E-4</v>
      </c>
      <c r="G4654" s="231">
        <v>7.5617268000000004E-4</v>
      </c>
      <c r="H4654" s="231">
        <v>2.8607249900000002E-3</v>
      </c>
    </row>
    <row r="4655" spans="1:8">
      <c r="A4655" s="227" t="s">
        <v>146</v>
      </c>
      <c r="B4655" s="227" t="s">
        <v>108</v>
      </c>
      <c r="C4655" s="227" t="s">
        <v>70</v>
      </c>
      <c r="D4655" s="229">
        <v>59</v>
      </c>
      <c r="E4655" s="231">
        <v>6.5407248099999997E-3</v>
      </c>
      <c r="F4655" s="231">
        <v>1.12837386E-3</v>
      </c>
      <c r="G4655" s="231">
        <v>2.1202131699999999E-3</v>
      </c>
      <c r="H4655" s="231">
        <v>3.2921372599999999E-3</v>
      </c>
    </row>
    <row r="4656" spans="1:8">
      <c r="A4656" s="227" t="s">
        <v>146</v>
      </c>
      <c r="B4656" s="227" t="s">
        <v>109</v>
      </c>
      <c r="C4656" s="227" t="s">
        <v>70</v>
      </c>
      <c r="D4656" s="229">
        <v>213</v>
      </c>
      <c r="E4656" s="231">
        <v>8.5324832500000003E-3</v>
      </c>
      <c r="F4656" s="231">
        <v>1.19566138E-3</v>
      </c>
      <c r="G4656" s="231">
        <v>2.01459503E-3</v>
      </c>
      <c r="H4656" s="231">
        <v>5.3222262899999999E-3</v>
      </c>
    </row>
    <row r="4657" spans="1:8">
      <c r="A4657" s="227" t="s">
        <v>146</v>
      </c>
      <c r="B4657" s="227" t="s">
        <v>110</v>
      </c>
      <c r="C4657" s="227" t="s">
        <v>70</v>
      </c>
      <c r="D4657" s="229">
        <v>33</v>
      </c>
      <c r="E4657" s="231">
        <v>7.1850446699999997E-3</v>
      </c>
      <c r="F4657" s="231">
        <v>1.0855076500000001E-3</v>
      </c>
      <c r="G4657" s="231">
        <v>1.7210294700000001E-3</v>
      </c>
      <c r="H4657" s="231">
        <v>4.3785070400000001E-3</v>
      </c>
    </row>
    <row r="4658" spans="1:8">
      <c r="A4658" s="227" t="s">
        <v>146</v>
      </c>
      <c r="B4658" s="227" t="s">
        <v>108</v>
      </c>
      <c r="C4658" s="227" t="s">
        <v>71</v>
      </c>
      <c r="D4658" s="229">
        <v>51</v>
      </c>
      <c r="E4658" s="231">
        <v>5.9411307999999996E-3</v>
      </c>
      <c r="F4658" s="231">
        <v>1.0822891199999999E-3</v>
      </c>
      <c r="G4658" s="231">
        <v>1.48942423E-3</v>
      </c>
      <c r="H4658" s="231">
        <v>3.3694169600000001E-3</v>
      </c>
    </row>
    <row r="4659" spans="1:8">
      <c r="A4659" s="227" t="s">
        <v>146</v>
      </c>
      <c r="B4659" s="227" t="s">
        <v>109</v>
      </c>
      <c r="C4659" s="227" t="s">
        <v>71</v>
      </c>
      <c r="D4659" s="229">
        <v>197</v>
      </c>
      <c r="E4659" s="231">
        <v>6.8121942700000004E-3</v>
      </c>
      <c r="F4659" s="231">
        <v>8.3098302000000001E-4</v>
      </c>
      <c r="G4659" s="231">
        <v>1.49569913E-3</v>
      </c>
      <c r="H4659" s="231">
        <v>4.4855116000000004E-3</v>
      </c>
    </row>
    <row r="4660" spans="1:8">
      <c r="A4660" s="227" t="s">
        <v>146</v>
      </c>
      <c r="B4660" s="227" t="s">
        <v>110</v>
      </c>
      <c r="C4660" s="227" t="s">
        <v>71</v>
      </c>
      <c r="D4660" s="229">
        <v>10</v>
      </c>
      <c r="E4660" s="231">
        <v>7.1527775600000003E-3</v>
      </c>
      <c r="F4660" s="231">
        <v>1.0729164500000001E-3</v>
      </c>
      <c r="G4660" s="231">
        <v>2.27199048E-3</v>
      </c>
      <c r="H4660" s="231">
        <v>3.80787013E-3</v>
      </c>
    </row>
    <row r="4661" spans="1:8">
      <c r="A4661" s="227" t="s">
        <v>146</v>
      </c>
      <c r="B4661" s="227" t="s">
        <v>108</v>
      </c>
      <c r="C4661" s="227" t="s">
        <v>72</v>
      </c>
      <c r="D4661" s="229">
        <v>93</v>
      </c>
      <c r="E4661" s="231">
        <v>6.1653721200000001E-3</v>
      </c>
      <c r="F4661" s="231">
        <v>1.19847648E-3</v>
      </c>
      <c r="G4661" s="231">
        <v>1.3082434899999999E-3</v>
      </c>
      <c r="H4661" s="231">
        <v>3.6586516800000001E-3</v>
      </c>
    </row>
    <row r="4662" spans="1:8">
      <c r="A4662" s="227" t="s">
        <v>146</v>
      </c>
      <c r="B4662" s="227" t="s">
        <v>109</v>
      </c>
      <c r="C4662" s="227" t="s">
        <v>72</v>
      </c>
      <c r="D4662" s="229">
        <v>337</v>
      </c>
      <c r="E4662" s="231">
        <v>6.7347370899999998E-3</v>
      </c>
      <c r="F4662" s="231">
        <v>9.9540446999999994E-4</v>
      </c>
      <c r="G4662" s="231">
        <v>1.54203048E-3</v>
      </c>
      <c r="H4662" s="231">
        <v>4.1973016599999996E-3</v>
      </c>
    </row>
    <row r="4663" spans="1:8">
      <c r="A4663" s="227" t="s">
        <v>146</v>
      </c>
      <c r="B4663" s="227" t="s">
        <v>110</v>
      </c>
      <c r="C4663" s="227" t="s">
        <v>72</v>
      </c>
      <c r="D4663" s="229">
        <v>31</v>
      </c>
      <c r="E4663" s="231">
        <v>6.6114095999999997E-3</v>
      </c>
      <c r="F4663" s="231">
        <v>1.08945615E-3</v>
      </c>
      <c r="G4663" s="231">
        <v>1.3997159799999999E-3</v>
      </c>
      <c r="H4663" s="231">
        <v>4.1222368900000004E-3</v>
      </c>
    </row>
    <row r="4664" spans="1:8">
      <c r="A4664" s="227" t="s">
        <v>146</v>
      </c>
      <c r="B4664" s="227" t="s">
        <v>108</v>
      </c>
      <c r="C4664" s="227" t="s">
        <v>73</v>
      </c>
      <c r="D4664" s="229">
        <v>276</v>
      </c>
      <c r="E4664" s="231">
        <v>5.1771753600000003E-3</v>
      </c>
      <c r="F4664" s="231">
        <v>6.4504470999999998E-4</v>
      </c>
      <c r="G4664" s="231">
        <v>1.4488138299999999E-3</v>
      </c>
      <c r="H4664" s="231">
        <v>3.08331633E-3</v>
      </c>
    </row>
    <row r="4665" spans="1:8">
      <c r="A4665" s="227" t="s">
        <v>146</v>
      </c>
      <c r="B4665" s="227" t="s">
        <v>109</v>
      </c>
      <c r="C4665" s="227" t="s">
        <v>73</v>
      </c>
      <c r="D4665" s="229">
        <v>594</v>
      </c>
      <c r="E4665" s="231">
        <v>6.7927536800000002E-3</v>
      </c>
      <c r="F4665" s="231">
        <v>6.2665598000000004E-4</v>
      </c>
      <c r="G4665" s="231">
        <v>1.8008789199999999E-3</v>
      </c>
      <c r="H4665" s="231">
        <v>4.3652183000000002E-3</v>
      </c>
    </row>
    <row r="4666" spans="1:8">
      <c r="A4666" s="227" t="s">
        <v>146</v>
      </c>
      <c r="B4666" s="227" t="s">
        <v>110</v>
      </c>
      <c r="C4666" s="227" t="s">
        <v>73</v>
      </c>
      <c r="D4666" s="229">
        <v>108</v>
      </c>
      <c r="E4666" s="231">
        <v>6.1173266000000004E-3</v>
      </c>
      <c r="F4666" s="231">
        <v>7.6024497000000001E-4</v>
      </c>
      <c r="G4666" s="231">
        <v>1.84434991E-3</v>
      </c>
      <c r="H4666" s="231">
        <v>3.5127312400000002E-3</v>
      </c>
    </row>
    <row r="4667" spans="1:8">
      <c r="A4667" s="227" t="s">
        <v>146</v>
      </c>
      <c r="B4667" s="227" t="s">
        <v>108</v>
      </c>
      <c r="C4667" s="227" t="s">
        <v>74</v>
      </c>
      <c r="D4667" s="229">
        <v>226</v>
      </c>
      <c r="E4667" s="231">
        <v>5.1615246699999997E-3</v>
      </c>
      <c r="F4667" s="231">
        <v>7.5856252000000004E-4</v>
      </c>
      <c r="G4667" s="231">
        <v>1.3041828100000001E-3</v>
      </c>
      <c r="H4667" s="231">
        <v>3.09877885E-3</v>
      </c>
    </row>
    <row r="4668" spans="1:8">
      <c r="A4668" s="227" t="s">
        <v>146</v>
      </c>
      <c r="B4668" s="227" t="s">
        <v>109</v>
      </c>
      <c r="C4668" s="227" t="s">
        <v>74</v>
      </c>
      <c r="D4668" s="229">
        <v>457</v>
      </c>
      <c r="E4668" s="231">
        <v>6.8911578800000001E-3</v>
      </c>
      <c r="F4668" s="231">
        <v>6.7557618000000004E-4</v>
      </c>
      <c r="G4668" s="231">
        <v>1.63619901E-3</v>
      </c>
      <c r="H4668" s="231">
        <v>4.5793822099999999E-3</v>
      </c>
    </row>
    <row r="4669" spans="1:8">
      <c r="A4669" s="227" t="s">
        <v>146</v>
      </c>
      <c r="B4669" s="227" t="s">
        <v>110</v>
      </c>
      <c r="C4669" s="227" t="s">
        <v>74</v>
      </c>
      <c r="D4669" s="229">
        <v>108</v>
      </c>
      <c r="E4669" s="231">
        <v>5.3449714800000003E-3</v>
      </c>
      <c r="F4669" s="231">
        <v>7.8671529000000004E-4</v>
      </c>
      <c r="G4669" s="231">
        <v>1.0812111700000001E-3</v>
      </c>
      <c r="H4669" s="231">
        <v>3.4770445299999999E-3</v>
      </c>
    </row>
    <row r="4670" spans="1:8">
      <c r="A4670" s="227" t="s">
        <v>146</v>
      </c>
      <c r="B4670" s="227" t="s">
        <v>108</v>
      </c>
      <c r="C4670" s="227" t="s">
        <v>75</v>
      </c>
      <c r="D4670" s="229">
        <v>28</v>
      </c>
      <c r="E4670" s="231">
        <v>4.47916636E-3</v>
      </c>
      <c r="F4670" s="231">
        <v>5.5555532000000003E-4</v>
      </c>
      <c r="G4670" s="231">
        <v>1.11400438E-3</v>
      </c>
      <c r="H4670" s="231">
        <v>2.8096062200000001E-3</v>
      </c>
    </row>
    <row r="4671" spans="1:8">
      <c r="A4671" s="227" t="s">
        <v>146</v>
      </c>
      <c r="B4671" s="227" t="s">
        <v>109</v>
      </c>
      <c r="C4671" s="227" t="s">
        <v>75</v>
      </c>
      <c r="D4671" s="229">
        <v>252</v>
      </c>
      <c r="E4671" s="231">
        <v>5.32669179E-3</v>
      </c>
      <c r="F4671" s="231">
        <v>4.6884164E-4</v>
      </c>
      <c r="G4671" s="231">
        <v>1.0214577200000001E-3</v>
      </c>
      <c r="H4671" s="231">
        <v>3.8363919499999999E-3</v>
      </c>
    </row>
    <row r="4672" spans="1:8">
      <c r="A4672" s="227" t="s">
        <v>146</v>
      </c>
      <c r="B4672" s="227" t="s">
        <v>110</v>
      </c>
      <c r="C4672" s="227" t="s">
        <v>75</v>
      </c>
      <c r="D4672" s="229">
        <v>17</v>
      </c>
      <c r="E4672" s="231">
        <v>5.2246730699999997E-3</v>
      </c>
      <c r="F4672" s="231">
        <v>5.1810987999999995E-4</v>
      </c>
      <c r="G4672" s="231">
        <v>1.2125542000000001E-3</v>
      </c>
      <c r="H4672" s="231">
        <v>3.4940085299999999E-3</v>
      </c>
    </row>
    <row r="4673" spans="1:8">
      <c r="A4673" s="227" t="s">
        <v>146</v>
      </c>
      <c r="B4673" s="227" t="s">
        <v>108</v>
      </c>
      <c r="C4673" s="227" t="s">
        <v>76</v>
      </c>
      <c r="D4673" s="229">
        <v>223</v>
      </c>
      <c r="E4673" s="231">
        <v>5.2056341799999999E-3</v>
      </c>
      <c r="F4673" s="231">
        <v>8.0779745000000001E-4</v>
      </c>
      <c r="G4673" s="231">
        <v>1.4614990799999999E-3</v>
      </c>
      <c r="H4673" s="231">
        <v>2.9363371799999999E-3</v>
      </c>
    </row>
    <row r="4674" spans="1:8">
      <c r="A4674" s="227" t="s">
        <v>146</v>
      </c>
      <c r="B4674" s="227" t="s">
        <v>109</v>
      </c>
      <c r="C4674" s="227" t="s">
        <v>76</v>
      </c>
      <c r="D4674" s="229">
        <v>267</v>
      </c>
      <c r="E4674" s="231">
        <v>6.4038872700000003E-3</v>
      </c>
      <c r="F4674" s="231">
        <v>7.1828593999999997E-4</v>
      </c>
      <c r="G4674" s="231">
        <v>1.7648509599999999E-3</v>
      </c>
      <c r="H4674" s="231">
        <v>3.9207498900000002E-3</v>
      </c>
    </row>
    <row r="4675" spans="1:8">
      <c r="A4675" s="227" t="s">
        <v>146</v>
      </c>
      <c r="B4675" s="227" t="s">
        <v>110</v>
      </c>
      <c r="C4675" s="227" t="s">
        <v>76</v>
      </c>
      <c r="D4675" s="229">
        <v>63</v>
      </c>
      <c r="E4675" s="231">
        <v>5.1838989299999999E-3</v>
      </c>
      <c r="F4675" s="231">
        <v>7.4312878000000005E-4</v>
      </c>
      <c r="G4675" s="231">
        <v>1.9100893600000001E-3</v>
      </c>
      <c r="H4675" s="231">
        <v>2.53068022E-3</v>
      </c>
    </row>
    <row r="4676" spans="1:8">
      <c r="A4676" s="227" t="s">
        <v>146</v>
      </c>
      <c r="B4676" s="227" t="s">
        <v>108</v>
      </c>
      <c r="C4676" s="227" t="s">
        <v>77</v>
      </c>
      <c r="D4676" s="229">
        <v>236</v>
      </c>
      <c r="E4676" s="231">
        <v>5.4883178099999997E-3</v>
      </c>
      <c r="F4676" s="231">
        <v>9.2018771000000003E-4</v>
      </c>
      <c r="G4676" s="231">
        <v>1.20223219E-3</v>
      </c>
      <c r="H4676" s="231">
        <v>3.3658974300000001E-3</v>
      </c>
    </row>
    <row r="4677" spans="1:8">
      <c r="A4677" s="227" t="s">
        <v>146</v>
      </c>
      <c r="B4677" s="227" t="s">
        <v>109</v>
      </c>
      <c r="C4677" s="227" t="s">
        <v>77</v>
      </c>
      <c r="D4677" s="229">
        <v>522</v>
      </c>
      <c r="E4677" s="231">
        <v>6.3637671499999996E-3</v>
      </c>
      <c r="F4677" s="231">
        <v>7.5071814999999999E-4</v>
      </c>
      <c r="G4677" s="231">
        <v>1.45336644E-3</v>
      </c>
      <c r="H4677" s="231">
        <v>4.1596820600000002E-3</v>
      </c>
    </row>
    <row r="4678" spans="1:8">
      <c r="A4678" s="227" t="s">
        <v>146</v>
      </c>
      <c r="B4678" s="227" t="s">
        <v>110</v>
      </c>
      <c r="C4678" s="227" t="s">
        <v>77</v>
      </c>
      <c r="D4678" s="229">
        <v>120</v>
      </c>
      <c r="E4678" s="231">
        <v>5.7096834100000002E-3</v>
      </c>
      <c r="F4678" s="231">
        <v>6.6782381999999998E-4</v>
      </c>
      <c r="G4678" s="231">
        <v>1.5774496000000001E-3</v>
      </c>
      <c r="H4678" s="231">
        <v>3.46440951E-3</v>
      </c>
    </row>
    <row r="4679" spans="1:8">
      <c r="A4679" s="227" t="s">
        <v>146</v>
      </c>
      <c r="B4679" s="227" t="s">
        <v>108</v>
      </c>
      <c r="C4679" s="227" t="s">
        <v>78</v>
      </c>
      <c r="D4679" s="229">
        <v>53</v>
      </c>
      <c r="E4679" s="231">
        <v>5.5009606400000001E-3</v>
      </c>
      <c r="F4679" s="231">
        <v>1.30634146E-3</v>
      </c>
      <c r="G4679" s="231">
        <v>9.5234949000000001E-4</v>
      </c>
      <c r="H4679" s="231">
        <v>3.2422691500000001E-3</v>
      </c>
    </row>
    <row r="4680" spans="1:8">
      <c r="A4680" s="227" t="s">
        <v>146</v>
      </c>
      <c r="B4680" s="227" t="s">
        <v>109</v>
      </c>
      <c r="C4680" s="227" t="s">
        <v>78</v>
      </c>
      <c r="D4680" s="229">
        <v>197</v>
      </c>
      <c r="E4680" s="231">
        <v>7.2220457400000004E-3</v>
      </c>
      <c r="F4680" s="231">
        <v>8.9419977999999995E-4</v>
      </c>
      <c r="G4680" s="231">
        <v>1.8835187500000001E-3</v>
      </c>
      <c r="H4680" s="231">
        <v>4.44432669E-3</v>
      </c>
    </row>
    <row r="4681" spans="1:8">
      <c r="A4681" s="227" t="s">
        <v>146</v>
      </c>
      <c r="B4681" s="227" t="s">
        <v>110</v>
      </c>
      <c r="C4681" s="227" t="s">
        <v>78</v>
      </c>
      <c r="D4681" s="229">
        <v>50</v>
      </c>
      <c r="E4681" s="231">
        <v>5.9502312400000002E-3</v>
      </c>
      <c r="F4681" s="231">
        <v>1.1657404999999999E-3</v>
      </c>
      <c r="G4681" s="231">
        <v>1.34606457E-3</v>
      </c>
      <c r="H4681" s="231">
        <v>3.4384257299999998E-3</v>
      </c>
    </row>
    <row r="4682" spans="1:8">
      <c r="A4682" s="227" t="s">
        <v>146</v>
      </c>
      <c r="B4682" s="227" t="s">
        <v>108</v>
      </c>
      <c r="C4682" s="227" t="s">
        <v>79</v>
      </c>
      <c r="D4682" s="229">
        <v>3313</v>
      </c>
      <c r="E4682" s="231">
        <v>4.3394670400000003E-3</v>
      </c>
      <c r="F4682" s="231">
        <v>8.9300263000000003E-4</v>
      </c>
      <c r="G4682" s="231">
        <v>6.7216594E-4</v>
      </c>
      <c r="H4682" s="231">
        <v>2.7742979800000002E-3</v>
      </c>
    </row>
    <row r="4683" spans="1:8">
      <c r="A4683" s="227" t="s">
        <v>146</v>
      </c>
      <c r="B4683" s="227" t="s">
        <v>109</v>
      </c>
      <c r="C4683" s="227" t="s">
        <v>79</v>
      </c>
      <c r="D4683" s="229">
        <v>1888</v>
      </c>
      <c r="E4683" s="231">
        <v>4.5315256199999999E-3</v>
      </c>
      <c r="F4683" s="231">
        <v>7.5919894000000003E-4</v>
      </c>
      <c r="G4683" s="231">
        <v>7.1228961999999997E-4</v>
      </c>
      <c r="H4683" s="231">
        <v>3.0600365800000002E-3</v>
      </c>
    </row>
    <row r="4684" spans="1:8">
      <c r="A4684" s="227" t="s">
        <v>146</v>
      </c>
      <c r="B4684" s="227" t="s">
        <v>110</v>
      </c>
      <c r="C4684" s="227" t="s">
        <v>79</v>
      </c>
      <c r="D4684" s="229">
        <v>383</v>
      </c>
      <c r="E4684" s="231">
        <v>4.2172538999999997E-3</v>
      </c>
      <c r="F4684" s="231">
        <v>7.9583067999999997E-4</v>
      </c>
      <c r="G4684" s="231">
        <v>7.1535610000000003E-4</v>
      </c>
      <c r="H4684" s="231">
        <v>2.7060666300000001E-3</v>
      </c>
    </row>
    <row r="4685" spans="1:8">
      <c r="A4685" s="227" t="s">
        <v>146</v>
      </c>
      <c r="B4685" s="227" t="s">
        <v>108</v>
      </c>
      <c r="C4685" s="227" t="s">
        <v>80</v>
      </c>
      <c r="D4685" s="229">
        <v>663</v>
      </c>
      <c r="E4685" s="231">
        <v>4.6266267599999996E-3</v>
      </c>
      <c r="F4685" s="231">
        <v>1.12924883E-3</v>
      </c>
      <c r="G4685" s="231">
        <v>4.9510128000000004E-4</v>
      </c>
      <c r="H4685" s="231">
        <v>3.0022761800000001E-3</v>
      </c>
    </row>
    <row r="4686" spans="1:8">
      <c r="A4686" s="227" t="s">
        <v>146</v>
      </c>
      <c r="B4686" s="227" t="s">
        <v>109</v>
      </c>
      <c r="C4686" s="227" t="s">
        <v>80</v>
      </c>
      <c r="D4686" s="229">
        <v>1337</v>
      </c>
      <c r="E4686" s="231">
        <v>4.8042706600000002E-3</v>
      </c>
      <c r="F4686" s="231">
        <v>8.9306466000000002E-4</v>
      </c>
      <c r="G4686" s="231">
        <v>4.9121836000000005E-4</v>
      </c>
      <c r="H4686" s="231">
        <v>3.41998716E-3</v>
      </c>
    </row>
    <row r="4687" spans="1:8">
      <c r="A4687" s="227" t="s">
        <v>146</v>
      </c>
      <c r="B4687" s="227" t="s">
        <v>110</v>
      </c>
      <c r="C4687" s="227" t="s">
        <v>80</v>
      </c>
      <c r="D4687" s="229">
        <v>241</v>
      </c>
      <c r="E4687" s="231">
        <v>4.4257143700000001E-3</v>
      </c>
      <c r="F4687" s="231">
        <v>1.01222698E-3</v>
      </c>
      <c r="G4687" s="231">
        <v>5.1761541999999997E-4</v>
      </c>
      <c r="H4687" s="231">
        <v>2.8958715000000001E-3</v>
      </c>
    </row>
    <row r="4688" spans="1:8">
      <c r="A4688" s="227" t="s">
        <v>146</v>
      </c>
      <c r="B4688" s="227" t="s">
        <v>108</v>
      </c>
      <c r="C4688" s="227" t="s">
        <v>119</v>
      </c>
      <c r="D4688" s="229">
        <v>309</v>
      </c>
      <c r="E4688" s="231">
        <v>4.8659802199999998E-3</v>
      </c>
      <c r="F4688" s="231">
        <v>9.9323511000000008E-4</v>
      </c>
      <c r="G4688" s="231">
        <v>8.3794022999999997E-4</v>
      </c>
      <c r="H4688" s="231">
        <v>3.0348043700000001E-3</v>
      </c>
    </row>
    <row r="4689" spans="1:8">
      <c r="A4689" s="227" t="s">
        <v>146</v>
      </c>
      <c r="B4689" s="227" t="s">
        <v>109</v>
      </c>
      <c r="C4689" s="227" t="s">
        <v>119</v>
      </c>
      <c r="D4689" s="229">
        <v>484</v>
      </c>
      <c r="E4689" s="231">
        <v>5.9589022400000002E-3</v>
      </c>
      <c r="F4689" s="231">
        <v>8.5660081000000002E-4</v>
      </c>
      <c r="G4689" s="231">
        <v>9.8886570000000003E-4</v>
      </c>
      <c r="H4689" s="231">
        <v>4.1134352500000002E-3</v>
      </c>
    </row>
    <row r="4690" spans="1:8">
      <c r="A4690" s="227" t="s">
        <v>146</v>
      </c>
      <c r="B4690" s="227" t="s">
        <v>110</v>
      </c>
      <c r="C4690" s="227" t="s">
        <v>119</v>
      </c>
      <c r="D4690" s="229">
        <v>88</v>
      </c>
      <c r="E4690" s="231">
        <v>5.6862897500000002E-3</v>
      </c>
      <c r="F4690" s="231">
        <v>9.9102983999999994E-4</v>
      </c>
      <c r="G4690" s="231">
        <v>1.3265464800000001E-3</v>
      </c>
      <c r="H4690" s="231">
        <v>3.36871294E-3</v>
      </c>
    </row>
    <row r="4691" spans="1:8">
      <c r="A4691" s="227" t="s">
        <v>146</v>
      </c>
      <c r="B4691" s="227" t="s">
        <v>108</v>
      </c>
      <c r="C4691" s="227" t="s">
        <v>82</v>
      </c>
      <c r="D4691" s="229">
        <v>84</v>
      </c>
      <c r="E4691" s="231">
        <v>5.8093582099999997E-3</v>
      </c>
      <c r="F4691" s="231">
        <v>1.1247517400000001E-3</v>
      </c>
      <c r="G4691" s="231">
        <v>1.24393714E-3</v>
      </c>
      <c r="H4691" s="231">
        <v>3.4406688300000002E-3</v>
      </c>
    </row>
    <row r="4692" spans="1:8">
      <c r="A4692" s="227" t="s">
        <v>146</v>
      </c>
      <c r="B4692" s="227" t="s">
        <v>109</v>
      </c>
      <c r="C4692" s="227" t="s">
        <v>82</v>
      </c>
      <c r="D4692" s="229">
        <v>251</v>
      </c>
      <c r="E4692" s="231">
        <v>7.02818331E-3</v>
      </c>
      <c r="F4692" s="231">
        <v>1.0100336799999999E-3</v>
      </c>
      <c r="G4692" s="231">
        <v>1.4937008800000001E-3</v>
      </c>
      <c r="H4692" s="231">
        <v>4.5244482700000001E-3</v>
      </c>
    </row>
    <row r="4693" spans="1:8">
      <c r="A4693" s="227" t="s">
        <v>146</v>
      </c>
      <c r="B4693" s="227" t="s">
        <v>110</v>
      </c>
      <c r="C4693" s="227" t="s">
        <v>82</v>
      </c>
      <c r="D4693" s="229">
        <v>51</v>
      </c>
      <c r="E4693" s="231">
        <v>7.9867917000000007E-3</v>
      </c>
      <c r="F4693" s="231">
        <v>1.7524507299999999E-3</v>
      </c>
      <c r="G4693" s="231">
        <v>1.5420748999999999E-3</v>
      </c>
      <c r="H4693" s="231">
        <v>4.6922656000000004E-3</v>
      </c>
    </row>
    <row r="4694" spans="1:8">
      <c r="A4694" s="227" t="s">
        <v>146</v>
      </c>
      <c r="B4694" s="227" t="s">
        <v>108</v>
      </c>
      <c r="C4694" s="227" t="s">
        <v>83</v>
      </c>
      <c r="D4694" s="229">
        <v>142</v>
      </c>
      <c r="E4694" s="231">
        <v>5.0617009700000002E-3</v>
      </c>
      <c r="F4694" s="231">
        <v>9.3228326000000005E-4</v>
      </c>
      <c r="G4694" s="231">
        <v>8.1124455E-4</v>
      </c>
      <c r="H4694" s="231">
        <v>3.3181727100000001E-3</v>
      </c>
    </row>
    <row r="4695" spans="1:8">
      <c r="A4695" s="227" t="s">
        <v>146</v>
      </c>
      <c r="B4695" s="227" t="s">
        <v>109</v>
      </c>
      <c r="C4695" s="227" t="s">
        <v>83</v>
      </c>
      <c r="D4695" s="229">
        <v>276</v>
      </c>
      <c r="E4695" s="231">
        <v>5.6989312899999997E-3</v>
      </c>
      <c r="F4695" s="231">
        <v>7.6388865000000001E-4</v>
      </c>
      <c r="G4695" s="231">
        <v>9.6853171E-4</v>
      </c>
      <c r="H4695" s="231">
        <v>3.9665104400000003E-3</v>
      </c>
    </row>
    <row r="4696" spans="1:8">
      <c r="A4696" s="227" t="s">
        <v>146</v>
      </c>
      <c r="B4696" s="227" t="s">
        <v>110</v>
      </c>
      <c r="C4696" s="227" t="s">
        <v>83</v>
      </c>
      <c r="D4696" s="229">
        <v>49</v>
      </c>
      <c r="E4696" s="231">
        <v>4.9633878899999996E-3</v>
      </c>
      <c r="F4696" s="231">
        <v>8.0640563000000003E-4</v>
      </c>
      <c r="G4696" s="231">
        <v>1.03339927E-3</v>
      </c>
      <c r="H4696" s="231">
        <v>3.1235825299999998E-3</v>
      </c>
    </row>
    <row r="4697" spans="1:8">
      <c r="A4697" s="227" t="s">
        <v>146</v>
      </c>
      <c r="B4697" s="227" t="s">
        <v>108</v>
      </c>
      <c r="C4697" s="227" t="s">
        <v>84</v>
      </c>
      <c r="D4697" s="229">
        <v>127</v>
      </c>
      <c r="E4697" s="231">
        <v>4.2742050800000002E-3</v>
      </c>
      <c r="F4697" s="231">
        <v>8.6869325999999996E-4</v>
      </c>
      <c r="G4697" s="231">
        <v>6.1880265000000001E-4</v>
      </c>
      <c r="H4697" s="231">
        <v>2.7867087600000002E-3</v>
      </c>
    </row>
    <row r="4698" spans="1:8">
      <c r="A4698" s="227" t="s">
        <v>146</v>
      </c>
      <c r="B4698" s="227" t="s">
        <v>109</v>
      </c>
      <c r="C4698" s="227" t="s">
        <v>84</v>
      </c>
      <c r="D4698" s="229">
        <v>338</v>
      </c>
      <c r="E4698" s="231">
        <v>5.4280007999999999E-3</v>
      </c>
      <c r="F4698" s="231">
        <v>6.4886700999999998E-4</v>
      </c>
      <c r="G4698" s="231">
        <v>1.0135530700000001E-3</v>
      </c>
      <c r="H4698" s="231">
        <v>3.76558025E-3</v>
      </c>
    </row>
    <row r="4699" spans="1:8">
      <c r="A4699" s="227" t="s">
        <v>146</v>
      </c>
      <c r="B4699" s="227" t="s">
        <v>110</v>
      </c>
      <c r="C4699" s="227" t="s">
        <v>84</v>
      </c>
      <c r="D4699" s="229">
        <v>37</v>
      </c>
      <c r="E4699" s="231">
        <v>5.2161534600000002E-3</v>
      </c>
      <c r="F4699" s="231">
        <v>6.8724952E-4</v>
      </c>
      <c r="G4699" s="231">
        <v>8.8244468000000002E-4</v>
      </c>
      <c r="H4699" s="231">
        <v>3.6464586799999999E-3</v>
      </c>
    </row>
    <row r="4700" spans="1:8">
      <c r="A4700" s="227" t="s">
        <v>146</v>
      </c>
      <c r="B4700" s="227" t="s">
        <v>109</v>
      </c>
      <c r="C4700" s="227" t="s">
        <v>86</v>
      </c>
      <c r="D4700" s="229">
        <v>1</v>
      </c>
      <c r="E4700" s="231">
        <v>5.9606479100000002E-3</v>
      </c>
      <c r="F4700" s="231">
        <v>1.60879583E-3</v>
      </c>
      <c r="G4700" s="231">
        <v>3.31018472E-3</v>
      </c>
      <c r="H4700" s="231">
        <v>1.0416666600000001E-3</v>
      </c>
    </row>
    <row r="4701" spans="1:8">
      <c r="A4701" s="227" t="s">
        <v>146</v>
      </c>
      <c r="B4701" s="227" t="s">
        <v>108</v>
      </c>
      <c r="C4701" s="227" t="s">
        <v>87</v>
      </c>
      <c r="D4701" s="229">
        <v>159</v>
      </c>
      <c r="E4701" s="231">
        <v>5.5274572300000003E-3</v>
      </c>
      <c r="F4701" s="231">
        <v>9.3502481000000003E-4</v>
      </c>
      <c r="G4701" s="231">
        <v>9.5220392999999996E-4</v>
      </c>
      <c r="H4701" s="231">
        <v>3.64022803E-3</v>
      </c>
    </row>
    <row r="4702" spans="1:8">
      <c r="A4702" s="227" t="s">
        <v>146</v>
      </c>
      <c r="B4702" s="227" t="s">
        <v>109</v>
      </c>
      <c r="C4702" s="227" t="s">
        <v>87</v>
      </c>
      <c r="D4702" s="229">
        <v>384</v>
      </c>
      <c r="E4702" s="231">
        <v>6.1529463299999998E-3</v>
      </c>
      <c r="F4702" s="231">
        <v>7.3187912000000001E-4</v>
      </c>
      <c r="G4702" s="231">
        <v>1.04214867E-3</v>
      </c>
      <c r="H4702" s="231">
        <v>4.3789180800000004E-3</v>
      </c>
    </row>
    <row r="4703" spans="1:8">
      <c r="A4703" s="227" t="s">
        <v>146</v>
      </c>
      <c r="B4703" s="227" t="s">
        <v>110</v>
      </c>
      <c r="C4703" s="227" t="s">
        <v>87</v>
      </c>
      <c r="D4703" s="229">
        <v>43</v>
      </c>
      <c r="E4703" s="231">
        <v>6.1076117300000003E-3</v>
      </c>
      <c r="F4703" s="231">
        <v>9.1058331000000003E-4</v>
      </c>
      <c r="G4703" s="231">
        <v>1.1937443700000001E-3</v>
      </c>
      <c r="H4703" s="231">
        <v>4.0032835300000003E-3</v>
      </c>
    </row>
    <row r="4704" spans="1:8">
      <c r="A4704" s="227" t="s">
        <v>146</v>
      </c>
      <c r="B4704" s="227" t="s">
        <v>108</v>
      </c>
      <c r="C4704" s="227" t="s">
        <v>88</v>
      </c>
      <c r="D4704" s="229">
        <v>185</v>
      </c>
      <c r="E4704" s="231">
        <v>4.8776899499999998E-3</v>
      </c>
      <c r="F4704" s="231">
        <v>1.0791414E-3</v>
      </c>
      <c r="G4704" s="231">
        <v>8.3495973000000004E-4</v>
      </c>
      <c r="H4704" s="231">
        <v>2.96358835E-3</v>
      </c>
    </row>
    <row r="4705" spans="1:8">
      <c r="A4705" s="227" t="s">
        <v>146</v>
      </c>
      <c r="B4705" s="227" t="s">
        <v>109</v>
      </c>
      <c r="C4705" s="227" t="s">
        <v>88</v>
      </c>
      <c r="D4705" s="229">
        <v>674</v>
      </c>
      <c r="E4705" s="231">
        <v>5.2053794700000003E-3</v>
      </c>
      <c r="F4705" s="231">
        <v>8.3419169999999999E-4</v>
      </c>
      <c r="G4705" s="231">
        <v>8.8361335000000001E-4</v>
      </c>
      <c r="H4705" s="231">
        <v>3.4875739300000001E-3</v>
      </c>
    </row>
    <row r="4706" spans="1:8">
      <c r="A4706" s="227" t="s">
        <v>146</v>
      </c>
      <c r="B4706" s="227" t="s">
        <v>110</v>
      </c>
      <c r="C4706" s="227" t="s">
        <v>88</v>
      </c>
      <c r="D4706" s="229">
        <v>132</v>
      </c>
      <c r="E4706" s="231">
        <v>4.8718957999999996E-3</v>
      </c>
      <c r="F4706" s="231">
        <v>9.7380025999999997E-4</v>
      </c>
      <c r="G4706" s="231">
        <v>9.6792556000000005E-4</v>
      </c>
      <c r="H4706" s="231">
        <v>2.9301695299999999E-3</v>
      </c>
    </row>
    <row r="4707" spans="1:8">
      <c r="A4707" s="227" t="s">
        <v>146</v>
      </c>
      <c r="B4707" s="227" t="s">
        <v>108</v>
      </c>
      <c r="C4707" s="227" t="s">
        <v>89</v>
      </c>
      <c r="D4707" s="229">
        <v>130</v>
      </c>
      <c r="E4707" s="231">
        <v>5.59472913E-3</v>
      </c>
      <c r="F4707" s="231">
        <v>1.36306954E-3</v>
      </c>
      <c r="G4707" s="231">
        <v>1.1542910799999999E-3</v>
      </c>
      <c r="H4707" s="231">
        <v>3.0773679800000001E-3</v>
      </c>
    </row>
    <row r="4708" spans="1:8">
      <c r="A4708" s="227" t="s">
        <v>146</v>
      </c>
      <c r="B4708" s="227" t="s">
        <v>109</v>
      </c>
      <c r="C4708" s="227" t="s">
        <v>89</v>
      </c>
      <c r="D4708" s="229">
        <v>269</v>
      </c>
      <c r="E4708" s="231">
        <v>6.7094775900000004E-3</v>
      </c>
      <c r="F4708" s="231">
        <v>1.1043126999999999E-3</v>
      </c>
      <c r="G4708" s="231">
        <v>1.3658265500000001E-3</v>
      </c>
      <c r="H4708" s="231">
        <v>4.2393378400000003E-3</v>
      </c>
    </row>
    <row r="4709" spans="1:8">
      <c r="A4709" s="227" t="s">
        <v>146</v>
      </c>
      <c r="B4709" s="227" t="s">
        <v>110</v>
      </c>
      <c r="C4709" s="227" t="s">
        <v>89</v>
      </c>
      <c r="D4709" s="229">
        <v>33</v>
      </c>
      <c r="E4709" s="231">
        <v>6.5425081999999999E-3</v>
      </c>
      <c r="F4709" s="231">
        <v>1.2948931499999999E-3</v>
      </c>
      <c r="G4709" s="231">
        <v>1.22509799E-3</v>
      </c>
      <c r="H4709" s="231">
        <v>4.0225165499999998E-3</v>
      </c>
    </row>
    <row r="4710" spans="1:8">
      <c r="A4710" s="227" t="s">
        <v>146</v>
      </c>
      <c r="B4710" s="227" t="s">
        <v>108</v>
      </c>
      <c r="C4710" s="227" t="s">
        <v>90</v>
      </c>
      <c r="D4710" s="229">
        <v>68</v>
      </c>
      <c r="E4710" s="231">
        <v>4.97991535E-3</v>
      </c>
      <c r="F4710" s="231">
        <v>6.3793547999999999E-4</v>
      </c>
      <c r="G4710" s="231">
        <v>1.0959624599999999E-3</v>
      </c>
      <c r="H4710" s="231">
        <v>3.24601698E-3</v>
      </c>
    </row>
    <row r="4711" spans="1:8">
      <c r="A4711" s="227" t="s">
        <v>146</v>
      </c>
      <c r="B4711" s="227" t="s">
        <v>109</v>
      </c>
      <c r="C4711" s="227" t="s">
        <v>90</v>
      </c>
      <c r="D4711" s="229">
        <v>257</v>
      </c>
      <c r="E4711" s="231">
        <v>6.7051265899999999E-3</v>
      </c>
      <c r="F4711" s="231">
        <v>6.7377300000000002E-4</v>
      </c>
      <c r="G4711" s="231">
        <v>1.28035358E-3</v>
      </c>
      <c r="H4711" s="231">
        <v>4.7509995400000001E-3</v>
      </c>
    </row>
    <row r="4712" spans="1:8">
      <c r="A4712" s="227" t="s">
        <v>146</v>
      </c>
      <c r="B4712" s="227" t="s">
        <v>110</v>
      </c>
      <c r="C4712" s="227" t="s">
        <v>90</v>
      </c>
      <c r="D4712" s="229">
        <v>39</v>
      </c>
      <c r="E4712" s="231">
        <v>6.1909423200000001E-3</v>
      </c>
      <c r="F4712" s="231">
        <v>6.6090903999999995E-4</v>
      </c>
      <c r="G4712" s="231">
        <v>1.1577039400000001E-3</v>
      </c>
      <c r="H4712" s="231">
        <v>4.37232886E-3</v>
      </c>
    </row>
    <row r="4713" spans="1:8">
      <c r="A4713" s="227" t="s">
        <v>146</v>
      </c>
      <c r="B4713" s="227" t="s">
        <v>108</v>
      </c>
      <c r="C4713" s="227" t="s">
        <v>91</v>
      </c>
      <c r="D4713" s="229">
        <v>251</v>
      </c>
      <c r="E4713" s="231">
        <v>5.0916701299999999E-3</v>
      </c>
      <c r="F4713" s="231">
        <v>1.1136931399999999E-3</v>
      </c>
      <c r="G4713" s="231">
        <v>5.4679402E-4</v>
      </c>
      <c r="H4713" s="231">
        <v>3.43118246E-3</v>
      </c>
    </row>
    <row r="4714" spans="1:8">
      <c r="A4714" s="227" t="s">
        <v>146</v>
      </c>
      <c r="B4714" s="227" t="s">
        <v>109</v>
      </c>
      <c r="C4714" s="227" t="s">
        <v>91</v>
      </c>
      <c r="D4714" s="229">
        <v>643</v>
      </c>
      <c r="E4714" s="231">
        <v>5.0651601700000002E-3</v>
      </c>
      <c r="F4714" s="231">
        <v>8.7872937999999997E-4</v>
      </c>
      <c r="G4714" s="231">
        <v>5.3094915999999997E-4</v>
      </c>
      <c r="H4714" s="231">
        <v>3.6554811500000002E-3</v>
      </c>
    </row>
    <row r="4715" spans="1:8">
      <c r="A4715" s="227" t="s">
        <v>146</v>
      </c>
      <c r="B4715" s="227" t="s">
        <v>110</v>
      </c>
      <c r="C4715" s="227" t="s">
        <v>91</v>
      </c>
      <c r="D4715" s="229">
        <v>113</v>
      </c>
      <c r="E4715" s="231">
        <v>5.0837837200000003E-3</v>
      </c>
      <c r="F4715" s="231">
        <v>9.8502516000000006E-4</v>
      </c>
      <c r="G4715" s="231">
        <v>5.6252025000000003E-4</v>
      </c>
      <c r="H4715" s="231">
        <v>3.5362378699999998E-3</v>
      </c>
    </row>
    <row r="4716" spans="1:8">
      <c r="A4716" s="227" t="s">
        <v>146</v>
      </c>
      <c r="B4716" s="227" t="s">
        <v>108</v>
      </c>
      <c r="C4716" s="227" t="s">
        <v>92</v>
      </c>
      <c r="D4716" s="229">
        <v>91</v>
      </c>
      <c r="E4716" s="231">
        <v>4.8534796000000002E-3</v>
      </c>
      <c r="F4716" s="231">
        <v>7.7508114000000004E-4</v>
      </c>
      <c r="G4716" s="231">
        <v>9.5810410000000002E-4</v>
      </c>
      <c r="H4716" s="231">
        <v>3.1202938199999999E-3</v>
      </c>
    </row>
    <row r="4717" spans="1:8">
      <c r="A4717" s="227" t="s">
        <v>146</v>
      </c>
      <c r="B4717" s="227" t="s">
        <v>109</v>
      </c>
      <c r="C4717" s="227" t="s">
        <v>92</v>
      </c>
      <c r="D4717" s="229">
        <v>302</v>
      </c>
      <c r="E4717" s="231">
        <v>6.8358701900000001E-3</v>
      </c>
      <c r="F4717" s="231">
        <v>6.8026404000000003E-4</v>
      </c>
      <c r="G4717" s="231">
        <v>1.2925019299999999E-3</v>
      </c>
      <c r="H4717" s="231">
        <v>4.8631037700000001E-3</v>
      </c>
    </row>
    <row r="4718" spans="1:8">
      <c r="A4718" s="227" t="s">
        <v>146</v>
      </c>
      <c r="B4718" s="227" t="s">
        <v>110</v>
      </c>
      <c r="C4718" s="227" t="s">
        <v>92</v>
      </c>
      <c r="D4718" s="229">
        <v>64</v>
      </c>
      <c r="E4718" s="231">
        <v>5.6776256500000004E-3</v>
      </c>
      <c r="F4718" s="231">
        <v>7.3983627999999997E-4</v>
      </c>
      <c r="G4718" s="231">
        <v>1.35308135E-3</v>
      </c>
      <c r="H4718" s="231">
        <v>3.58470752E-3</v>
      </c>
    </row>
    <row r="4719" spans="1:8">
      <c r="A4719" s="227" t="s">
        <v>146</v>
      </c>
      <c r="B4719" s="227" t="s">
        <v>108</v>
      </c>
      <c r="C4719" s="227" t="s">
        <v>93</v>
      </c>
      <c r="D4719" s="229">
        <v>68</v>
      </c>
      <c r="E4719" s="231">
        <v>5.0971879100000003E-3</v>
      </c>
      <c r="F4719" s="231">
        <v>1.0004763799999999E-3</v>
      </c>
      <c r="G4719" s="231">
        <v>1.3761231200000001E-3</v>
      </c>
      <c r="H4719" s="231">
        <v>2.7205879999999999E-3</v>
      </c>
    </row>
    <row r="4720" spans="1:8">
      <c r="A4720" s="227" t="s">
        <v>146</v>
      </c>
      <c r="B4720" s="227" t="s">
        <v>109</v>
      </c>
      <c r="C4720" s="227" t="s">
        <v>93</v>
      </c>
      <c r="D4720" s="229">
        <v>236</v>
      </c>
      <c r="E4720" s="231">
        <v>7.1328662099999999E-3</v>
      </c>
      <c r="F4720" s="231">
        <v>8.8129683999999995E-4</v>
      </c>
      <c r="G4720" s="231">
        <v>1.70202621E-3</v>
      </c>
      <c r="H4720" s="231">
        <v>4.5495427099999999E-3</v>
      </c>
    </row>
    <row r="4721" spans="1:8">
      <c r="A4721" s="227" t="s">
        <v>146</v>
      </c>
      <c r="B4721" s="227" t="s">
        <v>110</v>
      </c>
      <c r="C4721" s="227" t="s">
        <v>93</v>
      </c>
      <c r="D4721" s="229">
        <v>42</v>
      </c>
      <c r="E4721" s="231">
        <v>8.0618934400000005E-3</v>
      </c>
      <c r="F4721" s="231">
        <v>8.5427663000000004E-4</v>
      </c>
      <c r="G4721" s="231">
        <v>2.314539E-3</v>
      </c>
      <c r="H4721" s="231">
        <v>4.8930773400000004E-3</v>
      </c>
    </row>
    <row r="4722" spans="1:8">
      <c r="A4722" s="227" t="s">
        <v>146</v>
      </c>
      <c r="B4722" s="227" t="s">
        <v>108</v>
      </c>
      <c r="C4722" s="227" t="s">
        <v>94</v>
      </c>
      <c r="D4722" s="229">
        <v>69</v>
      </c>
      <c r="E4722" s="231">
        <v>5.2970676799999998E-3</v>
      </c>
      <c r="F4722" s="231">
        <v>1.02841494E-3</v>
      </c>
      <c r="G4722" s="231">
        <v>9.8060897000000003E-4</v>
      </c>
      <c r="H4722" s="231">
        <v>3.28804323E-3</v>
      </c>
    </row>
    <row r="4723" spans="1:8">
      <c r="A4723" s="227" t="s">
        <v>146</v>
      </c>
      <c r="B4723" s="227" t="s">
        <v>109</v>
      </c>
      <c r="C4723" s="227" t="s">
        <v>94</v>
      </c>
      <c r="D4723" s="229">
        <v>216</v>
      </c>
      <c r="E4723" s="231">
        <v>6.7903375699999999E-3</v>
      </c>
      <c r="F4723" s="231">
        <v>8.0595180999999997E-4</v>
      </c>
      <c r="G4723" s="231">
        <v>1.2895981100000001E-3</v>
      </c>
      <c r="H4723" s="231">
        <v>4.6947871300000001E-3</v>
      </c>
    </row>
    <row r="4724" spans="1:8">
      <c r="A4724" s="227" t="s">
        <v>146</v>
      </c>
      <c r="B4724" s="227" t="s">
        <v>110</v>
      </c>
      <c r="C4724" s="227" t="s">
        <v>94</v>
      </c>
      <c r="D4724" s="229">
        <v>33</v>
      </c>
      <c r="E4724" s="231">
        <v>5.9010239199999998E-3</v>
      </c>
      <c r="F4724" s="231">
        <v>9.5643918000000005E-4</v>
      </c>
      <c r="G4724" s="231">
        <v>1.3615317899999999E-3</v>
      </c>
      <c r="H4724" s="231">
        <v>3.58305249E-3</v>
      </c>
    </row>
    <row r="4725" spans="1:8">
      <c r="A4725" s="227" t="s">
        <v>146</v>
      </c>
      <c r="B4725" s="227" t="s">
        <v>108</v>
      </c>
      <c r="C4725" s="227" t="s">
        <v>95</v>
      </c>
      <c r="D4725" s="229">
        <v>33</v>
      </c>
      <c r="E4725" s="231">
        <v>7.1036753699999997E-3</v>
      </c>
      <c r="F4725" s="231">
        <v>7.4565072999999995E-4</v>
      </c>
      <c r="G4725" s="231">
        <v>1.34364452E-3</v>
      </c>
      <c r="H4725" s="231">
        <v>5.0143796800000001E-3</v>
      </c>
    </row>
    <row r="4726" spans="1:8">
      <c r="A4726" s="227" t="s">
        <v>146</v>
      </c>
      <c r="B4726" s="227" t="s">
        <v>109</v>
      </c>
      <c r="C4726" s="227" t="s">
        <v>95</v>
      </c>
      <c r="D4726" s="229">
        <v>120</v>
      </c>
      <c r="E4726" s="231">
        <v>7.3965082400000003E-3</v>
      </c>
      <c r="F4726" s="231">
        <v>6.4554376000000005E-4</v>
      </c>
      <c r="G4726" s="231">
        <v>1.3135607499999999E-3</v>
      </c>
      <c r="H4726" s="231">
        <v>5.43740332E-3</v>
      </c>
    </row>
    <row r="4727" spans="1:8">
      <c r="A4727" s="227" t="s">
        <v>146</v>
      </c>
      <c r="B4727" s="227" t="s">
        <v>110</v>
      </c>
      <c r="C4727" s="227" t="s">
        <v>95</v>
      </c>
      <c r="D4727" s="229">
        <v>13</v>
      </c>
      <c r="E4727" s="231">
        <v>6.5411322599999997E-3</v>
      </c>
      <c r="F4727" s="231">
        <v>8.5648129000000001E-4</v>
      </c>
      <c r="G4727" s="231">
        <v>1.3105410700000001E-3</v>
      </c>
      <c r="H4727" s="231">
        <v>4.3741094500000001E-3</v>
      </c>
    </row>
    <row r="4728" spans="1:8">
      <c r="A4728" s="227" t="s">
        <v>146</v>
      </c>
      <c r="B4728" s="227" t="s">
        <v>108</v>
      </c>
      <c r="C4728" s="227" t="s">
        <v>96</v>
      </c>
      <c r="D4728" s="229">
        <v>144</v>
      </c>
      <c r="E4728" s="231">
        <v>5.7982893900000001E-3</v>
      </c>
      <c r="F4728" s="231">
        <v>1.3564169599999999E-3</v>
      </c>
      <c r="G4728" s="231">
        <v>1.0865963100000001E-3</v>
      </c>
      <c r="H4728" s="231">
        <v>3.3552755899999998E-3</v>
      </c>
    </row>
    <row r="4729" spans="1:8">
      <c r="A4729" s="227" t="s">
        <v>146</v>
      </c>
      <c r="B4729" s="227" t="s">
        <v>109</v>
      </c>
      <c r="C4729" s="227" t="s">
        <v>96</v>
      </c>
      <c r="D4729" s="229">
        <v>448</v>
      </c>
      <c r="E4729" s="231">
        <v>6.1938861800000002E-3</v>
      </c>
      <c r="F4729" s="231">
        <v>1.01991336E-3</v>
      </c>
      <c r="G4729" s="231">
        <v>1.3467001200000001E-3</v>
      </c>
      <c r="H4729" s="231">
        <v>3.8272722000000001E-3</v>
      </c>
    </row>
    <row r="4730" spans="1:8">
      <c r="A4730" s="227" t="s">
        <v>146</v>
      </c>
      <c r="B4730" s="227" t="s">
        <v>110</v>
      </c>
      <c r="C4730" s="227" t="s">
        <v>96</v>
      </c>
      <c r="D4730" s="229">
        <v>76</v>
      </c>
      <c r="E4730" s="231">
        <v>6.0573523499999997E-3</v>
      </c>
      <c r="F4730" s="231">
        <v>1.20522638E-3</v>
      </c>
      <c r="G4730" s="231">
        <v>1.39132529E-3</v>
      </c>
      <c r="H4730" s="231">
        <v>3.4608002000000001E-3</v>
      </c>
    </row>
    <row r="4731" spans="1:8">
      <c r="A4731" s="227" t="s">
        <v>146</v>
      </c>
      <c r="B4731" s="227" t="s">
        <v>108</v>
      </c>
      <c r="C4731" s="227" t="s">
        <v>97</v>
      </c>
      <c r="D4731" s="229">
        <v>56</v>
      </c>
      <c r="E4731" s="231">
        <v>5.2564894900000003E-3</v>
      </c>
      <c r="F4731" s="231">
        <v>6.3347364E-4</v>
      </c>
      <c r="G4731" s="231">
        <v>1.1584405700000001E-3</v>
      </c>
      <c r="H4731" s="231">
        <v>3.4645747900000001E-3</v>
      </c>
    </row>
    <row r="4732" spans="1:8">
      <c r="A4732" s="227" t="s">
        <v>146</v>
      </c>
      <c r="B4732" s="227" t="s">
        <v>109</v>
      </c>
      <c r="C4732" s="227" t="s">
        <v>97</v>
      </c>
      <c r="D4732" s="229">
        <v>207</v>
      </c>
      <c r="E4732" s="231">
        <v>6.8752234099999998E-3</v>
      </c>
      <c r="F4732" s="231">
        <v>6.6643159000000002E-4</v>
      </c>
      <c r="G4732" s="231">
        <v>1.50418209E-3</v>
      </c>
      <c r="H4732" s="231">
        <v>4.70460928E-3</v>
      </c>
    </row>
    <row r="4733" spans="1:8">
      <c r="A4733" s="227" t="s">
        <v>146</v>
      </c>
      <c r="B4733" s="227" t="s">
        <v>110</v>
      </c>
      <c r="C4733" s="227" t="s">
        <v>97</v>
      </c>
      <c r="D4733" s="229">
        <v>33</v>
      </c>
      <c r="E4733" s="231">
        <v>5.8677045999999998E-3</v>
      </c>
      <c r="F4733" s="231">
        <v>6.4674503999999995E-4</v>
      </c>
      <c r="G4733" s="231">
        <v>1.70594818E-3</v>
      </c>
      <c r="H4733" s="231">
        <v>3.5150110000000002E-3</v>
      </c>
    </row>
    <row r="4734" spans="1:8">
      <c r="A4734" s="227" t="s">
        <v>146</v>
      </c>
      <c r="B4734" s="227" t="s">
        <v>108</v>
      </c>
      <c r="C4734" s="227" t="s">
        <v>98</v>
      </c>
      <c r="D4734" s="229">
        <v>37</v>
      </c>
      <c r="E4734" s="231">
        <v>6.0576199000000001E-3</v>
      </c>
      <c r="F4734" s="231">
        <v>5.8527253000000001E-4</v>
      </c>
      <c r="G4734" s="231">
        <v>1.1133005699999999E-3</v>
      </c>
      <c r="H4734" s="231">
        <v>4.3484106499999996E-3</v>
      </c>
    </row>
    <row r="4735" spans="1:8">
      <c r="A4735" s="227" t="s">
        <v>146</v>
      </c>
      <c r="B4735" s="227" t="s">
        <v>109</v>
      </c>
      <c r="C4735" s="227" t="s">
        <v>98</v>
      </c>
      <c r="D4735" s="229">
        <v>162</v>
      </c>
      <c r="E4735" s="231">
        <v>6.7757627599999998E-3</v>
      </c>
      <c r="F4735" s="231">
        <v>2.049752E-4</v>
      </c>
      <c r="G4735" s="231">
        <v>1.6510914399999999E-3</v>
      </c>
      <c r="H4735" s="231">
        <v>4.9075500499999999E-3</v>
      </c>
    </row>
    <row r="4736" spans="1:8">
      <c r="A4736" s="227" t="s">
        <v>146</v>
      </c>
      <c r="B4736" s="227" t="s">
        <v>110</v>
      </c>
      <c r="C4736" s="227" t="s">
        <v>98</v>
      </c>
      <c r="D4736" s="229">
        <v>41</v>
      </c>
      <c r="E4736" s="231">
        <v>5.8793470899999997E-3</v>
      </c>
      <c r="F4736" s="231">
        <v>3.5540851E-4</v>
      </c>
      <c r="G4736" s="231">
        <v>1.91677938E-3</v>
      </c>
      <c r="H4736" s="231">
        <v>3.5964315500000002E-3</v>
      </c>
    </row>
    <row r="4737" spans="1:8">
      <c r="A4737" s="227" t="s">
        <v>146</v>
      </c>
      <c r="B4737" s="227" t="s">
        <v>108</v>
      </c>
      <c r="C4737" s="227" t="s">
        <v>99</v>
      </c>
      <c r="D4737" s="229">
        <v>178</v>
      </c>
      <c r="E4737" s="231">
        <v>5.3784329500000004E-3</v>
      </c>
      <c r="F4737" s="231">
        <v>1.2149524300000001E-3</v>
      </c>
      <c r="G4737" s="231">
        <v>7.8326546999999997E-4</v>
      </c>
      <c r="H4737" s="231">
        <v>3.3802145800000002E-3</v>
      </c>
    </row>
    <row r="4738" spans="1:8">
      <c r="A4738" s="227" t="s">
        <v>146</v>
      </c>
      <c r="B4738" s="227" t="s">
        <v>109</v>
      </c>
      <c r="C4738" s="227" t="s">
        <v>99</v>
      </c>
      <c r="D4738" s="229">
        <v>458</v>
      </c>
      <c r="E4738" s="231">
        <v>5.5385227400000002E-3</v>
      </c>
      <c r="F4738" s="231">
        <v>9.8142059000000002E-4</v>
      </c>
      <c r="G4738" s="231">
        <v>7.6654209999999997E-4</v>
      </c>
      <c r="H4738" s="231">
        <v>3.7905595700000001E-3</v>
      </c>
    </row>
    <row r="4739" spans="1:8">
      <c r="A4739" s="227" t="s">
        <v>146</v>
      </c>
      <c r="B4739" s="227" t="s">
        <v>110</v>
      </c>
      <c r="C4739" s="227" t="s">
        <v>99</v>
      </c>
      <c r="D4739" s="229">
        <v>33</v>
      </c>
      <c r="E4739" s="231">
        <v>5.6404317899999999E-3</v>
      </c>
      <c r="F4739" s="231">
        <v>1.1714362700000001E-3</v>
      </c>
      <c r="G4739" s="231">
        <v>8.5788417000000003E-4</v>
      </c>
      <c r="H4739" s="231">
        <v>3.6111108900000002E-3</v>
      </c>
    </row>
    <row r="4740" spans="1:8">
      <c r="A4740" s="227" t="s">
        <v>146</v>
      </c>
      <c r="B4740" s="227" t="s">
        <v>108</v>
      </c>
      <c r="C4740" s="227" t="s">
        <v>100</v>
      </c>
      <c r="D4740" s="229">
        <v>113</v>
      </c>
      <c r="E4740" s="231">
        <v>6.4517778899999996E-3</v>
      </c>
      <c r="F4740" s="231">
        <v>1.1091648400000001E-3</v>
      </c>
      <c r="G4740" s="231">
        <v>9.7672867999999994E-4</v>
      </c>
      <c r="H4740" s="231">
        <v>4.3658838700000001E-3</v>
      </c>
    </row>
    <row r="4741" spans="1:8">
      <c r="A4741" s="227" t="s">
        <v>146</v>
      </c>
      <c r="B4741" s="227" t="s">
        <v>109</v>
      </c>
      <c r="C4741" s="227" t="s">
        <v>100</v>
      </c>
      <c r="D4741" s="229">
        <v>444</v>
      </c>
      <c r="E4741" s="231">
        <v>6.6787357900000002E-3</v>
      </c>
      <c r="F4741" s="231">
        <v>9.234232E-4</v>
      </c>
      <c r="G4741" s="231">
        <v>1.0149991300000001E-3</v>
      </c>
      <c r="H4741" s="231">
        <v>4.7403129800000004E-3</v>
      </c>
    </row>
    <row r="4742" spans="1:8">
      <c r="A4742" s="227" t="s">
        <v>146</v>
      </c>
      <c r="B4742" s="227" t="s">
        <v>110</v>
      </c>
      <c r="C4742" s="227" t="s">
        <v>100</v>
      </c>
      <c r="D4742" s="229">
        <v>73</v>
      </c>
      <c r="E4742" s="231">
        <v>6.6340053700000004E-3</v>
      </c>
      <c r="F4742" s="231">
        <v>9.4732981999999999E-4</v>
      </c>
      <c r="G4742" s="231">
        <v>1.15027241E-3</v>
      </c>
      <c r="H4742" s="231">
        <v>4.5364025900000004E-3</v>
      </c>
    </row>
    <row r="4743" spans="1:8">
      <c r="A4743" s="227" t="s">
        <v>146</v>
      </c>
      <c r="B4743" s="227" t="s">
        <v>108</v>
      </c>
      <c r="C4743" s="227" t="s">
        <v>101</v>
      </c>
      <c r="D4743" s="229">
        <v>52</v>
      </c>
      <c r="E4743" s="231">
        <v>5.9105677699999998E-3</v>
      </c>
      <c r="F4743" s="231">
        <v>7.0846663999999998E-4</v>
      </c>
      <c r="G4743" s="231">
        <v>1.78062653E-3</v>
      </c>
      <c r="H4743" s="231">
        <v>3.4214741199999998E-3</v>
      </c>
    </row>
    <row r="4744" spans="1:8">
      <c r="A4744" s="227" t="s">
        <v>146</v>
      </c>
      <c r="B4744" s="227" t="s">
        <v>109</v>
      </c>
      <c r="C4744" s="227" t="s">
        <v>101</v>
      </c>
      <c r="D4744" s="229">
        <v>178</v>
      </c>
      <c r="E4744" s="231">
        <v>7.0915910100000003E-3</v>
      </c>
      <c r="F4744" s="231">
        <v>6.5718609E-4</v>
      </c>
      <c r="G4744" s="231">
        <v>2.0252676499999999E-3</v>
      </c>
      <c r="H4744" s="231">
        <v>4.4091367799999996E-3</v>
      </c>
    </row>
    <row r="4745" spans="1:8">
      <c r="A4745" s="227" t="s">
        <v>146</v>
      </c>
      <c r="B4745" s="227" t="s">
        <v>110</v>
      </c>
      <c r="C4745" s="227" t="s">
        <v>101</v>
      </c>
      <c r="D4745" s="229">
        <v>43</v>
      </c>
      <c r="E4745" s="231">
        <v>6.2540372300000004E-3</v>
      </c>
      <c r="F4745" s="231">
        <v>7.5473702000000004E-4</v>
      </c>
      <c r="G4745" s="231">
        <v>1.8063627800000001E-3</v>
      </c>
      <c r="H4745" s="231">
        <v>3.6929368799999999E-3</v>
      </c>
    </row>
    <row r="4746" spans="1:8">
      <c r="A4746" s="227" t="s">
        <v>146</v>
      </c>
      <c r="B4746" s="227" t="s">
        <v>108</v>
      </c>
      <c r="C4746" s="227" t="s">
        <v>102</v>
      </c>
      <c r="D4746" s="229">
        <v>131</v>
      </c>
      <c r="E4746" s="231">
        <v>5.5096124099999998E-3</v>
      </c>
      <c r="F4746" s="231">
        <v>7.8288426000000001E-4</v>
      </c>
      <c r="G4746" s="231">
        <v>1.0003178199999999E-3</v>
      </c>
      <c r="H4746" s="231">
        <v>3.72640987E-3</v>
      </c>
    </row>
    <row r="4747" spans="1:8">
      <c r="A4747" s="227" t="s">
        <v>146</v>
      </c>
      <c r="B4747" s="227" t="s">
        <v>109</v>
      </c>
      <c r="C4747" s="227" t="s">
        <v>102</v>
      </c>
      <c r="D4747" s="229">
        <v>299</v>
      </c>
      <c r="E4747" s="231">
        <v>6.2121421E-3</v>
      </c>
      <c r="F4747" s="231">
        <v>6.9912803000000002E-4</v>
      </c>
      <c r="G4747" s="231">
        <v>9.1713867999999995E-4</v>
      </c>
      <c r="H4747" s="231">
        <v>4.5958748899999997E-3</v>
      </c>
    </row>
    <row r="4748" spans="1:8">
      <c r="A4748" s="227" t="s">
        <v>146</v>
      </c>
      <c r="B4748" s="227" t="s">
        <v>110</v>
      </c>
      <c r="C4748" s="227" t="s">
        <v>102</v>
      </c>
      <c r="D4748" s="229">
        <v>74</v>
      </c>
      <c r="E4748" s="231">
        <v>6.5025960999999998E-3</v>
      </c>
      <c r="F4748" s="231">
        <v>9.9036512999999991E-4</v>
      </c>
      <c r="G4748" s="231">
        <v>9.3186916E-4</v>
      </c>
      <c r="H4748" s="231">
        <v>4.5803613500000001E-3</v>
      </c>
    </row>
    <row r="4749" spans="1:8">
      <c r="A4749" s="227" t="s">
        <v>146</v>
      </c>
      <c r="B4749" s="227" t="s">
        <v>108</v>
      </c>
      <c r="C4749" s="227" t="s">
        <v>103</v>
      </c>
      <c r="D4749" s="229">
        <v>216</v>
      </c>
      <c r="E4749" s="231">
        <v>4.0456744799999998E-3</v>
      </c>
      <c r="F4749" s="231">
        <v>7.0269609999999998E-4</v>
      </c>
      <c r="G4749" s="231">
        <v>4.9720267999999997E-4</v>
      </c>
      <c r="H4749" s="231">
        <v>2.8457752000000001E-3</v>
      </c>
    </row>
    <row r="4750" spans="1:8">
      <c r="A4750" s="227" t="s">
        <v>146</v>
      </c>
      <c r="B4750" s="227" t="s">
        <v>109</v>
      </c>
      <c r="C4750" s="227" t="s">
        <v>103</v>
      </c>
      <c r="D4750" s="229">
        <v>373</v>
      </c>
      <c r="E4750" s="231">
        <v>4.4871410499999998E-3</v>
      </c>
      <c r="F4750" s="231">
        <v>6.5711549999999995E-4</v>
      </c>
      <c r="G4750" s="231">
        <v>5.1701644999999996E-4</v>
      </c>
      <c r="H4750" s="231">
        <v>3.3130086400000001E-3</v>
      </c>
    </row>
    <row r="4751" spans="1:8">
      <c r="A4751" s="227" t="s">
        <v>146</v>
      </c>
      <c r="B4751" s="227" t="s">
        <v>110</v>
      </c>
      <c r="C4751" s="227" t="s">
        <v>103</v>
      </c>
      <c r="D4751" s="229">
        <v>42</v>
      </c>
      <c r="E4751" s="231">
        <v>4.1151342200000003E-3</v>
      </c>
      <c r="F4751" s="231">
        <v>8.6557517000000002E-4</v>
      </c>
      <c r="G4751" s="231">
        <v>5.5169731000000004E-4</v>
      </c>
      <c r="H4751" s="231">
        <v>2.6978612500000001E-3</v>
      </c>
    </row>
    <row r="4752" spans="1:8">
      <c r="A4752" s="227" t="s">
        <v>146</v>
      </c>
      <c r="B4752" s="227" t="s">
        <v>108</v>
      </c>
      <c r="C4752" s="227" t="s">
        <v>104</v>
      </c>
      <c r="D4752" s="229">
        <v>31</v>
      </c>
      <c r="E4752" s="231">
        <v>5.1560630299999997E-3</v>
      </c>
      <c r="F4752" s="231">
        <v>6.3657385000000005E-4</v>
      </c>
      <c r="G4752" s="231">
        <v>1.3153372E-3</v>
      </c>
      <c r="H4752" s="231">
        <v>3.2041514200000002E-3</v>
      </c>
    </row>
    <row r="4753" spans="1:8">
      <c r="A4753" s="227" t="s">
        <v>146</v>
      </c>
      <c r="B4753" s="227" t="s">
        <v>109</v>
      </c>
      <c r="C4753" s="227" t="s">
        <v>104</v>
      </c>
      <c r="D4753" s="229">
        <v>133</v>
      </c>
      <c r="E4753" s="231">
        <v>5.99336859E-3</v>
      </c>
      <c r="F4753" s="231">
        <v>6.6938152999999998E-4</v>
      </c>
      <c r="G4753" s="231">
        <v>1.1712438299999999E-3</v>
      </c>
      <c r="H4753" s="231">
        <v>4.1527427399999997E-3</v>
      </c>
    </row>
    <row r="4754" spans="1:8">
      <c r="A4754" s="227" t="s">
        <v>146</v>
      </c>
      <c r="B4754" s="227" t="s">
        <v>110</v>
      </c>
      <c r="C4754" s="227" t="s">
        <v>104</v>
      </c>
      <c r="D4754" s="229">
        <v>13</v>
      </c>
      <c r="E4754" s="231">
        <v>5.6463671900000003E-3</v>
      </c>
      <c r="F4754" s="231">
        <v>6.0541280999999996E-4</v>
      </c>
      <c r="G4754" s="231">
        <v>1.2865026100000001E-3</v>
      </c>
      <c r="H4754" s="231">
        <v>3.75445138E-3</v>
      </c>
    </row>
    <row r="4755" spans="1:8">
      <c r="A4755" s="227" t="s">
        <v>146</v>
      </c>
      <c r="B4755" s="227" t="s">
        <v>108</v>
      </c>
      <c r="C4755" s="227" t="s">
        <v>105</v>
      </c>
      <c r="D4755" s="229">
        <v>592</v>
      </c>
      <c r="E4755" s="231">
        <v>4.4824314100000004E-3</v>
      </c>
      <c r="F4755" s="231">
        <v>9.7902564999999991E-4</v>
      </c>
      <c r="G4755" s="231">
        <v>6.8648701999999998E-4</v>
      </c>
      <c r="H4755" s="231">
        <v>2.8169182500000002E-3</v>
      </c>
    </row>
    <row r="4756" spans="1:8">
      <c r="A4756" s="227" t="s">
        <v>146</v>
      </c>
      <c r="B4756" s="227" t="s">
        <v>109</v>
      </c>
      <c r="C4756" s="227" t="s">
        <v>105</v>
      </c>
      <c r="D4756" s="229">
        <v>1127</v>
      </c>
      <c r="E4756" s="231">
        <v>4.3916779299999998E-3</v>
      </c>
      <c r="F4756" s="231">
        <v>7.1345361000000002E-4</v>
      </c>
      <c r="G4756" s="231">
        <v>6.8974062999999997E-4</v>
      </c>
      <c r="H4756" s="231">
        <v>2.9884832000000002E-3</v>
      </c>
    </row>
    <row r="4757" spans="1:8">
      <c r="A4757" s="227" t="s">
        <v>146</v>
      </c>
      <c r="B4757" s="227" t="s">
        <v>110</v>
      </c>
      <c r="C4757" s="227" t="s">
        <v>105</v>
      </c>
      <c r="D4757" s="229">
        <v>164</v>
      </c>
      <c r="E4757" s="231">
        <v>4.1742178200000002E-3</v>
      </c>
      <c r="F4757" s="231">
        <v>8.8393437E-4</v>
      </c>
      <c r="G4757" s="231">
        <v>7.8506072000000002E-4</v>
      </c>
      <c r="H4757" s="231">
        <v>2.5052221900000002E-3</v>
      </c>
    </row>
    <row r="4758" spans="1:8">
      <c r="A4758" s="227" t="s">
        <v>146</v>
      </c>
      <c r="B4758" s="227" t="s">
        <v>108</v>
      </c>
      <c r="C4758" s="227" t="s">
        <v>106</v>
      </c>
      <c r="D4758" s="229">
        <v>129</v>
      </c>
      <c r="E4758" s="231">
        <v>5.43810987E-3</v>
      </c>
      <c r="F4758" s="231">
        <v>1.1081500799999999E-3</v>
      </c>
      <c r="G4758" s="231">
        <v>1.4044104800000001E-3</v>
      </c>
      <c r="H4758" s="231">
        <v>2.9255488500000001E-3</v>
      </c>
    </row>
    <row r="4759" spans="1:8">
      <c r="A4759" s="227" t="s">
        <v>146</v>
      </c>
      <c r="B4759" s="227" t="s">
        <v>109</v>
      </c>
      <c r="C4759" s="227" t="s">
        <v>106</v>
      </c>
      <c r="D4759" s="229">
        <v>291</v>
      </c>
      <c r="E4759" s="231">
        <v>6.5698578600000002E-3</v>
      </c>
      <c r="F4759" s="231">
        <v>8.1619074000000003E-4</v>
      </c>
      <c r="G4759" s="231">
        <v>1.6343305900000001E-3</v>
      </c>
      <c r="H4759" s="231">
        <v>4.1193360200000003E-3</v>
      </c>
    </row>
    <row r="4760" spans="1:8">
      <c r="A4760" s="227" t="s">
        <v>146</v>
      </c>
      <c r="B4760" s="227" t="s">
        <v>110</v>
      </c>
      <c r="C4760" s="227" t="s">
        <v>106</v>
      </c>
      <c r="D4760" s="229">
        <v>44</v>
      </c>
      <c r="E4760" s="231">
        <v>6.8329122499999999E-3</v>
      </c>
      <c r="F4760" s="231">
        <v>8.9856878999999997E-4</v>
      </c>
      <c r="G4760" s="231">
        <v>1.9365527799999999E-3</v>
      </c>
      <c r="H4760" s="231">
        <v>3.9977901900000003E-3</v>
      </c>
    </row>
    <row r="4761" spans="1:8">
      <c r="A4761" s="227" t="s">
        <v>146</v>
      </c>
      <c r="B4761" s="227" t="s">
        <v>108</v>
      </c>
      <c r="C4761" s="227" t="s">
        <v>107</v>
      </c>
      <c r="D4761" s="229">
        <v>306</v>
      </c>
      <c r="E4761" s="231">
        <v>5.10832705E-3</v>
      </c>
      <c r="F4761" s="231">
        <v>1.0040696E-3</v>
      </c>
      <c r="G4761" s="231">
        <v>8.8825321999999997E-4</v>
      </c>
      <c r="H4761" s="231">
        <v>3.2160037599999998E-3</v>
      </c>
    </row>
    <row r="4762" spans="1:8">
      <c r="A4762" s="227" t="s">
        <v>146</v>
      </c>
      <c r="B4762" s="227" t="s">
        <v>109</v>
      </c>
      <c r="C4762" s="227" t="s">
        <v>107</v>
      </c>
      <c r="D4762" s="229">
        <v>756</v>
      </c>
      <c r="E4762" s="231">
        <v>5.4392175000000003E-3</v>
      </c>
      <c r="F4762" s="231">
        <v>8.1713550000000004E-4</v>
      </c>
      <c r="G4762" s="231">
        <v>9.4287343999999997E-4</v>
      </c>
      <c r="H4762" s="231">
        <v>3.67920806E-3</v>
      </c>
    </row>
    <row r="4763" spans="1:8">
      <c r="A4763" s="227" t="s">
        <v>146</v>
      </c>
      <c r="B4763" s="227" t="s">
        <v>110</v>
      </c>
      <c r="C4763" s="227" t="s">
        <v>107</v>
      </c>
      <c r="D4763" s="229">
        <v>55</v>
      </c>
      <c r="E4763" s="231">
        <v>5.0519778400000001E-3</v>
      </c>
      <c r="F4763" s="231">
        <v>9.5896442000000003E-4</v>
      </c>
      <c r="G4763" s="231">
        <v>1.12015973E-3</v>
      </c>
      <c r="H4763" s="231">
        <v>2.97285335E-3</v>
      </c>
    </row>
    <row r="4764" spans="1:8">
      <c r="A4764" s="227" t="s">
        <v>147</v>
      </c>
      <c r="B4764" s="227" t="s">
        <v>108</v>
      </c>
      <c r="C4764" s="227" t="s">
        <v>58</v>
      </c>
      <c r="D4764" s="229">
        <v>9403</v>
      </c>
      <c r="E4764" s="231">
        <v>4.8647838500000002E-3</v>
      </c>
      <c r="F4764" s="231">
        <v>9.5722356000000003E-4</v>
      </c>
      <c r="G4764" s="231">
        <v>8.4447142999999998E-4</v>
      </c>
      <c r="H4764" s="231">
        <v>3.0630588300000002E-3</v>
      </c>
    </row>
    <row r="4765" spans="1:8">
      <c r="A4765" s="227" t="s">
        <v>147</v>
      </c>
      <c r="B4765" s="227" t="s">
        <v>109</v>
      </c>
      <c r="C4765" s="227" t="s">
        <v>58</v>
      </c>
      <c r="D4765" s="229">
        <v>15613</v>
      </c>
      <c r="E4765" s="231">
        <v>5.6993583500000002E-3</v>
      </c>
      <c r="F4765" s="231">
        <v>7.7884236000000005E-4</v>
      </c>
      <c r="G4765" s="231">
        <v>1.02222112E-3</v>
      </c>
      <c r="H4765" s="231">
        <v>3.89817875E-3</v>
      </c>
    </row>
    <row r="4766" spans="1:8">
      <c r="A4766" s="227" t="s">
        <v>147</v>
      </c>
      <c r="B4766" s="227" t="s">
        <v>110</v>
      </c>
      <c r="C4766" s="227" t="s">
        <v>58</v>
      </c>
      <c r="D4766" s="229">
        <v>2736</v>
      </c>
      <c r="E4766" s="231">
        <v>5.3281010699999997E-3</v>
      </c>
      <c r="F4766" s="231">
        <v>8.8419387000000002E-4</v>
      </c>
      <c r="G4766" s="231">
        <v>1.04540177E-3</v>
      </c>
      <c r="H4766" s="231">
        <v>3.39839919E-3</v>
      </c>
    </row>
    <row r="4767" spans="1:8">
      <c r="A4767" s="227" t="s">
        <v>147</v>
      </c>
      <c r="B4767" s="227" t="s">
        <v>108</v>
      </c>
      <c r="C4767" s="227" t="s">
        <v>63</v>
      </c>
      <c r="D4767" s="229">
        <v>210</v>
      </c>
      <c r="E4767" s="231">
        <v>5.4551915500000003E-3</v>
      </c>
      <c r="F4767" s="231">
        <v>1.3587960400000001E-3</v>
      </c>
      <c r="G4767" s="231">
        <v>8.7444862999999998E-4</v>
      </c>
      <c r="H4767" s="231">
        <v>3.22194639E-3</v>
      </c>
    </row>
    <row r="4768" spans="1:8">
      <c r="A4768" s="227" t="s">
        <v>147</v>
      </c>
      <c r="B4768" s="227" t="s">
        <v>109</v>
      </c>
      <c r="C4768" s="227" t="s">
        <v>63</v>
      </c>
      <c r="D4768" s="229">
        <v>261</v>
      </c>
      <c r="E4768" s="231">
        <v>6.2605539000000002E-3</v>
      </c>
      <c r="F4768" s="231">
        <v>9.9741000000000001E-4</v>
      </c>
      <c r="G4768" s="231">
        <v>1.0915990099999999E-3</v>
      </c>
      <c r="H4768" s="231">
        <v>4.1715444000000003E-3</v>
      </c>
    </row>
    <row r="4769" spans="1:8">
      <c r="A4769" s="227" t="s">
        <v>147</v>
      </c>
      <c r="B4769" s="227" t="s">
        <v>110</v>
      </c>
      <c r="C4769" s="227" t="s">
        <v>63</v>
      </c>
      <c r="D4769" s="229">
        <v>61</v>
      </c>
      <c r="E4769" s="231">
        <v>5.6585834999999998E-3</v>
      </c>
      <c r="F4769" s="231">
        <v>1.1298950499999999E-3</v>
      </c>
      <c r="G4769" s="231">
        <v>9.5931974999999997E-4</v>
      </c>
      <c r="H4769" s="231">
        <v>3.5693683299999998E-3</v>
      </c>
    </row>
    <row r="4770" spans="1:8">
      <c r="A4770" s="227" t="s">
        <v>147</v>
      </c>
      <c r="B4770" s="227" t="s">
        <v>108</v>
      </c>
      <c r="C4770" s="227" t="s">
        <v>64</v>
      </c>
      <c r="D4770" s="229">
        <v>131</v>
      </c>
      <c r="E4770" s="231">
        <v>5.8760953100000001E-3</v>
      </c>
      <c r="F4770" s="231">
        <v>1.24938131E-3</v>
      </c>
      <c r="G4770" s="231">
        <v>1.50374591E-3</v>
      </c>
      <c r="H4770" s="231">
        <v>3.1229676699999999E-3</v>
      </c>
    </row>
    <row r="4771" spans="1:8">
      <c r="A4771" s="227" t="s">
        <v>147</v>
      </c>
      <c r="B4771" s="227" t="s">
        <v>109</v>
      </c>
      <c r="C4771" s="227" t="s">
        <v>64</v>
      </c>
      <c r="D4771" s="229">
        <v>198</v>
      </c>
      <c r="E4771" s="231">
        <v>6.2124717100000004E-3</v>
      </c>
      <c r="F4771" s="231">
        <v>8.6934131999999995E-4</v>
      </c>
      <c r="G4771" s="231">
        <v>1.5157358000000001E-3</v>
      </c>
      <c r="H4771" s="231">
        <v>3.8273940700000002E-3</v>
      </c>
    </row>
    <row r="4772" spans="1:8">
      <c r="A4772" s="227" t="s">
        <v>147</v>
      </c>
      <c r="B4772" s="227" t="s">
        <v>110</v>
      </c>
      <c r="C4772" s="227" t="s">
        <v>64</v>
      </c>
      <c r="D4772" s="229">
        <v>48</v>
      </c>
      <c r="E4772" s="231">
        <v>5.7518322799999999E-3</v>
      </c>
      <c r="F4772" s="231">
        <v>9.5727213000000003E-4</v>
      </c>
      <c r="G4772" s="231">
        <v>1.4448300400000001E-3</v>
      </c>
      <c r="H4772" s="231">
        <v>3.3497297199999998E-3</v>
      </c>
    </row>
    <row r="4773" spans="1:8">
      <c r="A4773" s="227" t="s">
        <v>147</v>
      </c>
      <c r="B4773" s="227" t="s">
        <v>108</v>
      </c>
      <c r="C4773" s="227" t="s">
        <v>65</v>
      </c>
      <c r="D4773" s="229">
        <v>103</v>
      </c>
      <c r="E4773" s="231">
        <v>4.7375042699999998E-3</v>
      </c>
      <c r="F4773" s="231">
        <v>8.5086275000000001E-4</v>
      </c>
      <c r="G4773" s="231">
        <v>5.3274428999999996E-4</v>
      </c>
      <c r="H4773" s="231">
        <v>3.3538967499999999E-3</v>
      </c>
    </row>
    <row r="4774" spans="1:8">
      <c r="A4774" s="227" t="s">
        <v>147</v>
      </c>
      <c r="B4774" s="227" t="s">
        <v>109</v>
      </c>
      <c r="C4774" s="227" t="s">
        <v>65</v>
      </c>
      <c r="D4774" s="229">
        <v>225</v>
      </c>
      <c r="E4774" s="231">
        <v>5.4100820699999998E-3</v>
      </c>
      <c r="F4774" s="231">
        <v>7.9459853000000003E-4</v>
      </c>
      <c r="G4774" s="231">
        <v>5.3816843999999998E-4</v>
      </c>
      <c r="H4774" s="231">
        <v>4.0773145499999998E-3</v>
      </c>
    </row>
    <row r="4775" spans="1:8">
      <c r="A4775" s="227" t="s">
        <v>147</v>
      </c>
      <c r="B4775" s="227" t="s">
        <v>110</v>
      </c>
      <c r="C4775" s="227" t="s">
        <v>65</v>
      </c>
      <c r="D4775" s="229">
        <v>25</v>
      </c>
      <c r="E4775" s="231">
        <v>5.46388866E-3</v>
      </c>
      <c r="F4775" s="231">
        <v>6.1203682000000002E-4</v>
      </c>
      <c r="G4775" s="231">
        <v>5.3287004999999998E-4</v>
      </c>
      <c r="H4775" s="231">
        <v>4.3189811899999996E-3</v>
      </c>
    </row>
    <row r="4776" spans="1:8">
      <c r="A4776" s="227" t="s">
        <v>147</v>
      </c>
      <c r="B4776" s="227" t="s">
        <v>108</v>
      </c>
      <c r="C4776" s="227" t="s">
        <v>66</v>
      </c>
      <c r="D4776" s="229">
        <v>95</v>
      </c>
      <c r="E4776" s="231">
        <v>5.6900582500000003E-3</v>
      </c>
      <c r="F4776" s="231">
        <v>7.5402023000000005E-4</v>
      </c>
      <c r="G4776" s="231">
        <v>8.3625704000000003E-4</v>
      </c>
      <c r="H4776" s="231">
        <v>4.0997804499999999E-3</v>
      </c>
    </row>
    <row r="4777" spans="1:8">
      <c r="A4777" s="227" t="s">
        <v>147</v>
      </c>
      <c r="B4777" s="227" t="s">
        <v>109</v>
      </c>
      <c r="C4777" s="227" t="s">
        <v>66</v>
      </c>
      <c r="D4777" s="229">
        <v>223</v>
      </c>
      <c r="E4777" s="231">
        <v>6.2535290900000004E-3</v>
      </c>
      <c r="F4777" s="231">
        <v>6.4819981000000004E-4</v>
      </c>
      <c r="G4777" s="231">
        <v>8.6639447000000001E-4</v>
      </c>
      <c r="H4777" s="231">
        <v>4.7389343199999998E-3</v>
      </c>
    </row>
    <row r="4778" spans="1:8">
      <c r="A4778" s="227" t="s">
        <v>147</v>
      </c>
      <c r="B4778" s="227" t="s">
        <v>110</v>
      </c>
      <c r="C4778" s="227" t="s">
        <v>66</v>
      </c>
      <c r="D4778" s="229">
        <v>26</v>
      </c>
      <c r="E4778" s="231">
        <v>7.0392625399999997E-3</v>
      </c>
      <c r="F4778" s="231">
        <v>1.0728273400000001E-3</v>
      </c>
      <c r="G4778" s="231">
        <v>1.29941212E-3</v>
      </c>
      <c r="H4778" s="231">
        <v>4.6670225100000004E-3</v>
      </c>
    </row>
    <row r="4779" spans="1:8">
      <c r="A4779" s="227" t="s">
        <v>147</v>
      </c>
      <c r="B4779" s="227" t="s">
        <v>108</v>
      </c>
      <c r="C4779" s="227" t="s">
        <v>67</v>
      </c>
      <c r="D4779" s="229">
        <v>53</v>
      </c>
      <c r="E4779" s="231">
        <v>5.7665091999999996E-3</v>
      </c>
      <c r="F4779" s="231">
        <v>6.3045923000000005E-4</v>
      </c>
      <c r="G4779" s="231">
        <v>1.2189899500000001E-3</v>
      </c>
      <c r="H4779" s="231">
        <v>3.9170595200000002E-3</v>
      </c>
    </row>
    <row r="4780" spans="1:8">
      <c r="A4780" s="227" t="s">
        <v>147</v>
      </c>
      <c r="B4780" s="227" t="s">
        <v>109</v>
      </c>
      <c r="C4780" s="227" t="s">
        <v>67</v>
      </c>
      <c r="D4780" s="229">
        <v>170</v>
      </c>
      <c r="E4780" s="231">
        <v>7.14229281E-3</v>
      </c>
      <c r="F4780" s="231">
        <v>6.6830041999999998E-4</v>
      </c>
      <c r="G4780" s="231">
        <v>1.35702591E-3</v>
      </c>
      <c r="H4780" s="231">
        <v>5.1169659699999998E-3</v>
      </c>
    </row>
    <row r="4781" spans="1:8">
      <c r="A4781" s="227" t="s">
        <v>147</v>
      </c>
      <c r="B4781" s="227" t="s">
        <v>110</v>
      </c>
      <c r="C4781" s="227" t="s">
        <v>67</v>
      </c>
      <c r="D4781" s="229">
        <v>25</v>
      </c>
      <c r="E4781" s="231">
        <v>6.5731479100000004E-3</v>
      </c>
      <c r="F4781" s="231">
        <v>6.7361082000000003E-4</v>
      </c>
      <c r="G4781" s="231">
        <v>1.14074052E-3</v>
      </c>
      <c r="H4781" s="231">
        <v>4.7587960499999998E-3</v>
      </c>
    </row>
    <row r="4782" spans="1:8">
      <c r="A4782" s="227" t="s">
        <v>147</v>
      </c>
      <c r="B4782" s="227" t="s">
        <v>108</v>
      </c>
      <c r="C4782" s="227" t="s">
        <v>68</v>
      </c>
      <c r="D4782" s="229">
        <v>73</v>
      </c>
      <c r="E4782" s="231">
        <v>5.7749870600000003E-3</v>
      </c>
      <c r="F4782" s="231">
        <v>1.0082125799999999E-3</v>
      </c>
      <c r="G4782" s="231">
        <v>1.1379056299999999E-3</v>
      </c>
      <c r="H4782" s="231">
        <v>3.6288683800000002E-3</v>
      </c>
    </row>
    <row r="4783" spans="1:8">
      <c r="A4783" s="227" t="s">
        <v>147</v>
      </c>
      <c r="B4783" s="227" t="s">
        <v>109</v>
      </c>
      <c r="C4783" s="227" t="s">
        <v>68</v>
      </c>
      <c r="D4783" s="229">
        <v>269</v>
      </c>
      <c r="E4783" s="231">
        <v>5.9526880500000001E-3</v>
      </c>
      <c r="F4783" s="231">
        <v>7.6664232999999998E-4</v>
      </c>
      <c r="G4783" s="231">
        <v>1.0987192900000001E-3</v>
      </c>
      <c r="H4783" s="231">
        <v>4.0873259299999999E-3</v>
      </c>
    </row>
    <row r="4784" spans="1:8">
      <c r="A4784" s="227" t="s">
        <v>147</v>
      </c>
      <c r="B4784" s="227" t="s">
        <v>110</v>
      </c>
      <c r="C4784" s="227" t="s">
        <v>68</v>
      </c>
      <c r="D4784" s="229">
        <v>29</v>
      </c>
      <c r="E4784" s="231">
        <v>5.8792302599999999E-3</v>
      </c>
      <c r="F4784" s="231">
        <v>9.7980500000000004E-4</v>
      </c>
      <c r="G4784" s="231">
        <v>1.3513727400000001E-3</v>
      </c>
      <c r="H4784" s="231">
        <v>3.5480520999999999E-3</v>
      </c>
    </row>
    <row r="4785" spans="1:8">
      <c r="A4785" s="227" t="s">
        <v>147</v>
      </c>
      <c r="B4785" s="227" t="s">
        <v>108</v>
      </c>
      <c r="C4785" s="227" t="s">
        <v>69</v>
      </c>
      <c r="D4785" s="229">
        <v>41</v>
      </c>
      <c r="E4785" s="231">
        <v>4.2708330900000004E-3</v>
      </c>
      <c r="F4785" s="231">
        <v>8.7031363999999999E-4</v>
      </c>
      <c r="G4785" s="231">
        <v>4.3529788999999998E-4</v>
      </c>
      <c r="H4785" s="231">
        <v>2.9652211000000001E-3</v>
      </c>
    </row>
    <row r="4786" spans="1:8">
      <c r="A4786" s="227" t="s">
        <v>147</v>
      </c>
      <c r="B4786" s="227" t="s">
        <v>109</v>
      </c>
      <c r="C4786" s="227" t="s">
        <v>69</v>
      </c>
      <c r="D4786" s="229">
        <v>159</v>
      </c>
      <c r="E4786" s="231">
        <v>4.3915965499999998E-3</v>
      </c>
      <c r="F4786" s="231">
        <v>7.4117726000000003E-4</v>
      </c>
      <c r="G4786" s="231">
        <v>5.4580106000000003E-4</v>
      </c>
      <c r="H4786" s="231">
        <v>3.1046177500000001E-3</v>
      </c>
    </row>
    <row r="4787" spans="1:8">
      <c r="A4787" s="227" t="s">
        <v>147</v>
      </c>
      <c r="B4787" s="227" t="s">
        <v>110</v>
      </c>
      <c r="C4787" s="227" t="s">
        <v>69</v>
      </c>
      <c r="D4787" s="229">
        <v>8</v>
      </c>
      <c r="E4787" s="231">
        <v>4.2491316799999996E-3</v>
      </c>
      <c r="F4787" s="231">
        <v>6.7852975999999998E-4</v>
      </c>
      <c r="G4787" s="231">
        <v>4.49942E-4</v>
      </c>
      <c r="H4787" s="231">
        <v>3.12065945E-3</v>
      </c>
    </row>
    <row r="4788" spans="1:8">
      <c r="A4788" s="227" t="s">
        <v>147</v>
      </c>
      <c r="B4788" s="227" t="s">
        <v>108</v>
      </c>
      <c r="C4788" s="227" t="s">
        <v>70</v>
      </c>
      <c r="D4788" s="229">
        <v>62</v>
      </c>
      <c r="E4788" s="231">
        <v>7.2476102599999996E-3</v>
      </c>
      <c r="F4788" s="231">
        <v>1.3648071E-3</v>
      </c>
      <c r="G4788" s="231">
        <v>2.1003208399999998E-3</v>
      </c>
      <c r="H4788" s="231">
        <v>3.7824818499999999E-3</v>
      </c>
    </row>
    <row r="4789" spans="1:8">
      <c r="A4789" s="227" t="s">
        <v>147</v>
      </c>
      <c r="B4789" s="227" t="s">
        <v>109</v>
      </c>
      <c r="C4789" s="227" t="s">
        <v>70</v>
      </c>
      <c r="D4789" s="229">
        <v>162</v>
      </c>
      <c r="E4789" s="231">
        <v>8.2109479799999992E-3</v>
      </c>
      <c r="F4789" s="231">
        <v>1.02559132E-3</v>
      </c>
      <c r="G4789" s="231">
        <v>1.7468990600000001E-3</v>
      </c>
      <c r="H4789" s="231">
        <v>5.4384571100000003E-3</v>
      </c>
    </row>
    <row r="4790" spans="1:8">
      <c r="A4790" s="227" t="s">
        <v>147</v>
      </c>
      <c r="B4790" s="227" t="s">
        <v>110</v>
      </c>
      <c r="C4790" s="227" t="s">
        <v>70</v>
      </c>
      <c r="D4790" s="229">
        <v>20</v>
      </c>
      <c r="E4790" s="231">
        <v>6.6105321799999998E-3</v>
      </c>
      <c r="F4790" s="231">
        <v>1.1504627700000001E-3</v>
      </c>
      <c r="G4790" s="231">
        <v>1.1458330800000001E-3</v>
      </c>
      <c r="H4790" s="231">
        <v>4.3142358599999996E-3</v>
      </c>
    </row>
    <row r="4791" spans="1:8">
      <c r="A4791" s="227" t="s">
        <v>147</v>
      </c>
      <c r="B4791" s="227" t="s">
        <v>108</v>
      </c>
      <c r="C4791" s="227" t="s">
        <v>71</v>
      </c>
      <c r="D4791" s="229">
        <v>60</v>
      </c>
      <c r="E4791" s="231">
        <v>5.6489195300000001E-3</v>
      </c>
      <c r="F4791" s="231">
        <v>1.01311705E-3</v>
      </c>
      <c r="G4791" s="231">
        <v>1.1249997900000001E-3</v>
      </c>
      <c r="H4791" s="231">
        <v>3.5108022600000002E-3</v>
      </c>
    </row>
    <row r="4792" spans="1:8">
      <c r="A4792" s="227" t="s">
        <v>147</v>
      </c>
      <c r="B4792" s="227" t="s">
        <v>109</v>
      </c>
      <c r="C4792" s="227" t="s">
        <v>71</v>
      </c>
      <c r="D4792" s="229">
        <v>163</v>
      </c>
      <c r="E4792" s="231">
        <v>7.2457961699999998E-3</v>
      </c>
      <c r="F4792" s="231">
        <v>9.3252929000000001E-4</v>
      </c>
      <c r="G4792" s="231">
        <v>1.26476912E-3</v>
      </c>
      <c r="H4792" s="231">
        <v>5.0484972499999997E-3</v>
      </c>
    </row>
    <row r="4793" spans="1:8">
      <c r="A4793" s="227" t="s">
        <v>147</v>
      </c>
      <c r="B4793" s="227" t="s">
        <v>110</v>
      </c>
      <c r="C4793" s="227" t="s">
        <v>71</v>
      </c>
      <c r="D4793" s="229">
        <v>11</v>
      </c>
      <c r="E4793" s="231">
        <v>7.0675503100000002E-3</v>
      </c>
      <c r="F4793" s="231">
        <v>9.5117833999999995E-4</v>
      </c>
      <c r="G4793" s="231">
        <v>2.1348903299999999E-3</v>
      </c>
      <c r="H4793" s="231">
        <v>3.9814812999999999E-3</v>
      </c>
    </row>
    <row r="4794" spans="1:8">
      <c r="A4794" s="227" t="s">
        <v>147</v>
      </c>
      <c r="B4794" s="227" t="s">
        <v>108</v>
      </c>
      <c r="C4794" s="227" t="s">
        <v>72</v>
      </c>
      <c r="D4794" s="229">
        <v>89</v>
      </c>
      <c r="E4794" s="231">
        <v>5.9875674100000002E-3</v>
      </c>
      <c r="F4794" s="231">
        <v>9.3749975999999995E-4</v>
      </c>
      <c r="G4794" s="231">
        <v>1.3035785899999999E-3</v>
      </c>
      <c r="H4794" s="231">
        <v>3.7464885300000001E-3</v>
      </c>
    </row>
    <row r="4795" spans="1:8">
      <c r="A4795" s="227" t="s">
        <v>147</v>
      </c>
      <c r="B4795" s="227" t="s">
        <v>109</v>
      </c>
      <c r="C4795" s="227" t="s">
        <v>72</v>
      </c>
      <c r="D4795" s="229">
        <v>282</v>
      </c>
      <c r="E4795" s="231">
        <v>6.3109483399999998E-3</v>
      </c>
      <c r="F4795" s="231">
        <v>9.2867556000000005E-4</v>
      </c>
      <c r="G4795" s="231">
        <v>1.32769381E-3</v>
      </c>
      <c r="H4795" s="231">
        <v>4.0545785000000003E-3</v>
      </c>
    </row>
    <row r="4796" spans="1:8">
      <c r="A4796" s="227" t="s">
        <v>147</v>
      </c>
      <c r="B4796" s="227" t="s">
        <v>110</v>
      </c>
      <c r="C4796" s="227" t="s">
        <v>72</v>
      </c>
      <c r="D4796" s="229">
        <v>39</v>
      </c>
      <c r="E4796" s="231">
        <v>6.26246415E-3</v>
      </c>
      <c r="F4796" s="231">
        <v>8.6211990000000004E-4</v>
      </c>
      <c r="G4796" s="231">
        <v>1.66815026E-3</v>
      </c>
      <c r="H4796" s="231">
        <v>3.7321934699999998E-3</v>
      </c>
    </row>
    <row r="4797" spans="1:8">
      <c r="A4797" s="227" t="s">
        <v>147</v>
      </c>
      <c r="B4797" s="227" t="s">
        <v>108</v>
      </c>
      <c r="C4797" s="227" t="s">
        <v>73</v>
      </c>
      <c r="D4797" s="229">
        <v>274</v>
      </c>
      <c r="E4797" s="231">
        <v>5.4977271700000002E-3</v>
      </c>
      <c r="F4797" s="231">
        <v>6.7104261000000001E-4</v>
      </c>
      <c r="G4797" s="231">
        <v>1.46496498E-3</v>
      </c>
      <c r="H4797" s="231">
        <v>3.3617191399999999E-3</v>
      </c>
    </row>
    <row r="4798" spans="1:8">
      <c r="A4798" s="227" t="s">
        <v>147</v>
      </c>
      <c r="B4798" s="227" t="s">
        <v>109</v>
      </c>
      <c r="C4798" s="227" t="s">
        <v>73</v>
      </c>
      <c r="D4798" s="229">
        <v>542</v>
      </c>
      <c r="E4798" s="231">
        <v>6.6513766900000004E-3</v>
      </c>
      <c r="F4798" s="231">
        <v>5.8782178000000001E-4</v>
      </c>
      <c r="G4798" s="231">
        <v>1.70491213E-3</v>
      </c>
      <c r="H4798" s="231">
        <v>4.3586422999999999E-3</v>
      </c>
    </row>
    <row r="4799" spans="1:8">
      <c r="A4799" s="227" t="s">
        <v>147</v>
      </c>
      <c r="B4799" s="227" t="s">
        <v>110</v>
      </c>
      <c r="C4799" s="227" t="s">
        <v>73</v>
      </c>
      <c r="D4799" s="229">
        <v>104</v>
      </c>
      <c r="E4799" s="231">
        <v>5.6040773700000001E-3</v>
      </c>
      <c r="F4799" s="231">
        <v>5.2372664000000001E-4</v>
      </c>
      <c r="G4799" s="231">
        <v>1.8783384499999999E-3</v>
      </c>
      <c r="H4799" s="231">
        <v>3.2020118699999998E-3</v>
      </c>
    </row>
    <row r="4800" spans="1:8">
      <c r="A4800" s="227" t="s">
        <v>147</v>
      </c>
      <c r="B4800" s="227" t="s">
        <v>108</v>
      </c>
      <c r="C4800" s="227" t="s">
        <v>74</v>
      </c>
      <c r="D4800" s="229">
        <v>220</v>
      </c>
      <c r="E4800" s="231">
        <v>5.2355321700000004E-3</v>
      </c>
      <c r="F4800" s="231">
        <v>7.1333099999999999E-4</v>
      </c>
      <c r="G4800" s="231">
        <v>1.2407404899999999E-3</v>
      </c>
      <c r="H4800" s="231">
        <v>3.2814602E-3</v>
      </c>
    </row>
    <row r="4801" spans="1:8">
      <c r="A4801" s="227" t="s">
        <v>147</v>
      </c>
      <c r="B4801" s="227" t="s">
        <v>109</v>
      </c>
      <c r="C4801" s="227" t="s">
        <v>74</v>
      </c>
      <c r="D4801" s="229">
        <v>413</v>
      </c>
      <c r="E4801" s="231">
        <v>6.64026744E-3</v>
      </c>
      <c r="F4801" s="231">
        <v>5.949576E-4</v>
      </c>
      <c r="G4801" s="231">
        <v>1.54733857E-3</v>
      </c>
      <c r="H4801" s="231">
        <v>4.4979707799999999E-3</v>
      </c>
    </row>
    <row r="4802" spans="1:8">
      <c r="A4802" s="227" t="s">
        <v>147</v>
      </c>
      <c r="B4802" s="227" t="s">
        <v>110</v>
      </c>
      <c r="C4802" s="227" t="s">
        <v>74</v>
      </c>
      <c r="D4802" s="229">
        <v>97</v>
      </c>
      <c r="E4802" s="231">
        <v>5.2268277800000002E-3</v>
      </c>
      <c r="F4802" s="231">
        <v>6.3394877999999998E-4</v>
      </c>
      <c r="G4802" s="231">
        <v>1.2194537100000001E-3</v>
      </c>
      <c r="H4802" s="231">
        <v>3.3734247000000001E-3</v>
      </c>
    </row>
    <row r="4803" spans="1:8">
      <c r="A4803" s="227" t="s">
        <v>147</v>
      </c>
      <c r="B4803" s="227" t="s">
        <v>108</v>
      </c>
      <c r="C4803" s="227" t="s">
        <v>75</v>
      </c>
      <c r="D4803" s="229">
        <v>32</v>
      </c>
      <c r="E4803" s="231">
        <v>4.5605466500000004E-3</v>
      </c>
      <c r="F4803" s="231">
        <v>4.8430241999999999E-4</v>
      </c>
      <c r="G4803" s="231">
        <v>9.1471336000000002E-4</v>
      </c>
      <c r="H4803" s="231">
        <v>3.1615304999999998E-3</v>
      </c>
    </row>
    <row r="4804" spans="1:8">
      <c r="A4804" s="227" t="s">
        <v>147</v>
      </c>
      <c r="B4804" s="227" t="s">
        <v>109</v>
      </c>
      <c r="C4804" s="227" t="s">
        <v>75</v>
      </c>
      <c r="D4804" s="229">
        <v>254</v>
      </c>
      <c r="E4804" s="231">
        <v>5.4800048400000002E-3</v>
      </c>
      <c r="F4804" s="231">
        <v>4.6811182999999999E-4</v>
      </c>
      <c r="G4804" s="231">
        <v>1.00657967E-3</v>
      </c>
      <c r="H4804" s="231">
        <v>4.0053129100000003E-3</v>
      </c>
    </row>
    <row r="4805" spans="1:8">
      <c r="A4805" s="227" t="s">
        <v>147</v>
      </c>
      <c r="B4805" s="227" t="s">
        <v>110</v>
      </c>
      <c r="C4805" s="227" t="s">
        <v>75</v>
      </c>
      <c r="D4805" s="229">
        <v>14</v>
      </c>
      <c r="E4805" s="231">
        <v>4.9454363499999996E-3</v>
      </c>
      <c r="F4805" s="231">
        <v>6.0929215000000004E-4</v>
      </c>
      <c r="G4805" s="231">
        <v>1.0838291599999999E-3</v>
      </c>
      <c r="H4805" s="231">
        <v>3.25231457E-3</v>
      </c>
    </row>
    <row r="4806" spans="1:8">
      <c r="A4806" s="227" t="s">
        <v>147</v>
      </c>
      <c r="B4806" s="227" t="s">
        <v>108</v>
      </c>
      <c r="C4806" s="227" t="s">
        <v>76</v>
      </c>
      <c r="D4806" s="229">
        <v>230</v>
      </c>
      <c r="E4806" s="231">
        <v>5.3321253700000003E-3</v>
      </c>
      <c r="F4806" s="231">
        <v>1.08277955E-3</v>
      </c>
      <c r="G4806" s="231">
        <v>1.1944442000000001E-3</v>
      </c>
      <c r="H4806" s="231">
        <v>3.05490113E-3</v>
      </c>
    </row>
    <row r="4807" spans="1:8">
      <c r="A4807" s="227" t="s">
        <v>147</v>
      </c>
      <c r="B4807" s="227" t="s">
        <v>109</v>
      </c>
      <c r="C4807" s="227" t="s">
        <v>76</v>
      </c>
      <c r="D4807" s="229">
        <v>203</v>
      </c>
      <c r="E4807" s="231">
        <v>6.3513156799999996E-3</v>
      </c>
      <c r="F4807" s="231">
        <v>9.4234606000000002E-4</v>
      </c>
      <c r="G4807" s="231">
        <v>1.55873677E-3</v>
      </c>
      <c r="H4807" s="231">
        <v>3.8502324E-3</v>
      </c>
    </row>
    <row r="4808" spans="1:8">
      <c r="A4808" s="227" t="s">
        <v>147</v>
      </c>
      <c r="B4808" s="227" t="s">
        <v>110</v>
      </c>
      <c r="C4808" s="227" t="s">
        <v>76</v>
      </c>
      <c r="D4808" s="229">
        <v>62</v>
      </c>
      <c r="E4808" s="231">
        <v>5.4711765499999999E-3</v>
      </c>
      <c r="F4808" s="231">
        <v>9.1677844999999997E-4</v>
      </c>
      <c r="G4808" s="231">
        <v>1.2438393599999999E-3</v>
      </c>
      <c r="H4808" s="231">
        <v>3.3105583E-3</v>
      </c>
    </row>
    <row r="4809" spans="1:8">
      <c r="A4809" s="227" t="s">
        <v>147</v>
      </c>
      <c r="B4809" s="227" t="s">
        <v>108</v>
      </c>
      <c r="C4809" s="227" t="s">
        <v>77</v>
      </c>
      <c r="D4809" s="229">
        <v>236</v>
      </c>
      <c r="E4809" s="231">
        <v>5.5565361800000001E-3</v>
      </c>
      <c r="F4809" s="231">
        <v>8.7276341000000002E-4</v>
      </c>
      <c r="G4809" s="231">
        <v>1.2098828399999999E-3</v>
      </c>
      <c r="H4809" s="231">
        <v>3.4738894100000001E-3</v>
      </c>
    </row>
    <row r="4810" spans="1:8">
      <c r="A4810" s="227" t="s">
        <v>147</v>
      </c>
      <c r="B4810" s="227" t="s">
        <v>109</v>
      </c>
      <c r="C4810" s="227" t="s">
        <v>77</v>
      </c>
      <c r="D4810" s="229">
        <v>499</v>
      </c>
      <c r="E4810" s="231">
        <v>6.3289771599999997E-3</v>
      </c>
      <c r="F4810" s="231">
        <v>8.2797515000000005E-4</v>
      </c>
      <c r="G4810" s="231">
        <v>1.4641549200000001E-3</v>
      </c>
      <c r="H4810" s="231">
        <v>4.0368466000000004E-3</v>
      </c>
    </row>
    <row r="4811" spans="1:8">
      <c r="A4811" s="227" t="s">
        <v>147</v>
      </c>
      <c r="B4811" s="227" t="s">
        <v>110</v>
      </c>
      <c r="C4811" s="227" t="s">
        <v>77</v>
      </c>
      <c r="D4811" s="229">
        <v>131</v>
      </c>
      <c r="E4811" s="231">
        <v>5.7038094599999997E-3</v>
      </c>
      <c r="F4811" s="231">
        <v>7.5938267999999995E-4</v>
      </c>
      <c r="G4811" s="231">
        <v>1.4337713E-3</v>
      </c>
      <c r="H4811" s="231">
        <v>3.5106549599999998E-3</v>
      </c>
    </row>
    <row r="4812" spans="1:8">
      <c r="A4812" s="227" t="s">
        <v>147</v>
      </c>
      <c r="B4812" s="227" t="s">
        <v>108</v>
      </c>
      <c r="C4812" s="227" t="s">
        <v>78</v>
      </c>
      <c r="D4812" s="229">
        <v>80</v>
      </c>
      <c r="E4812" s="231">
        <v>5.6276039499999998E-3</v>
      </c>
      <c r="F4812" s="231">
        <v>8.8917798999999995E-4</v>
      </c>
      <c r="G4812" s="231">
        <v>1.08535854E-3</v>
      </c>
      <c r="H4812" s="231">
        <v>3.6530668899999999E-3</v>
      </c>
    </row>
    <row r="4813" spans="1:8">
      <c r="A4813" s="227" t="s">
        <v>147</v>
      </c>
      <c r="B4813" s="227" t="s">
        <v>109</v>
      </c>
      <c r="C4813" s="227" t="s">
        <v>78</v>
      </c>
      <c r="D4813" s="229">
        <v>199</v>
      </c>
      <c r="E4813" s="231">
        <v>6.7972382800000003E-3</v>
      </c>
      <c r="F4813" s="231">
        <v>7.6406311000000004E-4</v>
      </c>
      <c r="G4813" s="231">
        <v>1.7384373100000001E-3</v>
      </c>
      <c r="H4813" s="231">
        <v>4.2947373300000003E-3</v>
      </c>
    </row>
    <row r="4814" spans="1:8">
      <c r="A4814" s="227" t="s">
        <v>147</v>
      </c>
      <c r="B4814" s="227" t="s">
        <v>110</v>
      </c>
      <c r="C4814" s="227" t="s">
        <v>78</v>
      </c>
      <c r="D4814" s="229">
        <v>46</v>
      </c>
      <c r="E4814" s="231">
        <v>6.2640899700000001E-3</v>
      </c>
      <c r="F4814" s="231">
        <v>9.8178314000000005E-4</v>
      </c>
      <c r="G4814" s="231">
        <v>1.35190186E-3</v>
      </c>
      <c r="H4814" s="231">
        <v>3.9304043800000004E-3</v>
      </c>
    </row>
    <row r="4815" spans="1:8">
      <c r="A4815" s="227" t="s">
        <v>147</v>
      </c>
      <c r="B4815" s="227" t="s">
        <v>108</v>
      </c>
      <c r="C4815" s="227" t="s">
        <v>79</v>
      </c>
      <c r="D4815" s="229">
        <v>3079</v>
      </c>
      <c r="E4815" s="231">
        <v>4.3321580199999999E-3</v>
      </c>
      <c r="F4815" s="231">
        <v>9.2709849999999996E-4</v>
      </c>
      <c r="G4815" s="231">
        <v>6.986017E-4</v>
      </c>
      <c r="H4815" s="231">
        <v>2.7064573300000002E-3</v>
      </c>
    </row>
    <row r="4816" spans="1:8">
      <c r="A4816" s="227" t="s">
        <v>147</v>
      </c>
      <c r="B4816" s="227" t="s">
        <v>109</v>
      </c>
      <c r="C4816" s="227" t="s">
        <v>79</v>
      </c>
      <c r="D4816" s="229">
        <v>1683</v>
      </c>
      <c r="E4816" s="231">
        <v>4.5011386100000002E-3</v>
      </c>
      <c r="F4816" s="231">
        <v>7.7462372000000005E-4</v>
      </c>
      <c r="G4816" s="231">
        <v>7.4748687999999996E-4</v>
      </c>
      <c r="H4816" s="231">
        <v>2.9790275100000001E-3</v>
      </c>
    </row>
    <row r="4817" spans="1:8">
      <c r="A4817" s="227" t="s">
        <v>147</v>
      </c>
      <c r="B4817" s="227" t="s">
        <v>110</v>
      </c>
      <c r="C4817" s="227" t="s">
        <v>79</v>
      </c>
      <c r="D4817" s="229">
        <v>339</v>
      </c>
      <c r="E4817" s="231">
        <v>4.2189716800000001E-3</v>
      </c>
      <c r="F4817" s="231">
        <v>8.2428549999999997E-4</v>
      </c>
      <c r="G4817" s="231">
        <v>7.0670113999999999E-4</v>
      </c>
      <c r="H4817" s="231">
        <v>2.6879845699999999E-3</v>
      </c>
    </row>
    <row r="4818" spans="1:8">
      <c r="A4818" s="227" t="s">
        <v>147</v>
      </c>
      <c r="B4818" s="227" t="s">
        <v>108</v>
      </c>
      <c r="C4818" s="227" t="s">
        <v>80</v>
      </c>
      <c r="D4818" s="229">
        <v>654</v>
      </c>
      <c r="E4818" s="231">
        <v>4.4511337999999998E-3</v>
      </c>
      <c r="F4818" s="231">
        <v>1.0504266100000001E-3</v>
      </c>
      <c r="G4818" s="231">
        <v>4.8919021000000005E-4</v>
      </c>
      <c r="H4818" s="231">
        <v>2.9115165E-3</v>
      </c>
    </row>
    <row r="4819" spans="1:8">
      <c r="A4819" s="227" t="s">
        <v>147</v>
      </c>
      <c r="B4819" s="227" t="s">
        <v>109</v>
      </c>
      <c r="C4819" s="227" t="s">
        <v>80</v>
      </c>
      <c r="D4819" s="229">
        <v>1219</v>
      </c>
      <c r="E4819" s="231">
        <v>4.5414993199999996E-3</v>
      </c>
      <c r="F4819" s="231">
        <v>7.9905712E-4</v>
      </c>
      <c r="G4819" s="231">
        <v>4.6507055000000002E-4</v>
      </c>
      <c r="H4819" s="231">
        <v>3.2773711600000001E-3</v>
      </c>
    </row>
    <row r="4820" spans="1:8">
      <c r="A4820" s="227" t="s">
        <v>147</v>
      </c>
      <c r="B4820" s="227" t="s">
        <v>110</v>
      </c>
      <c r="C4820" s="227" t="s">
        <v>80</v>
      </c>
      <c r="D4820" s="229">
        <v>221</v>
      </c>
      <c r="E4820" s="231">
        <v>4.5112177000000003E-3</v>
      </c>
      <c r="F4820" s="231">
        <v>1.03098265E-3</v>
      </c>
      <c r="G4820" s="231">
        <v>5.1302974999999995E-4</v>
      </c>
      <c r="H4820" s="231">
        <v>2.9672048E-3</v>
      </c>
    </row>
    <row r="4821" spans="1:8">
      <c r="A4821" s="227" t="s">
        <v>147</v>
      </c>
      <c r="B4821" s="227" t="s">
        <v>108</v>
      </c>
      <c r="C4821" s="227" t="s">
        <v>119</v>
      </c>
      <c r="D4821" s="229">
        <v>314</v>
      </c>
      <c r="E4821" s="231">
        <v>5.0017321800000002E-3</v>
      </c>
      <c r="F4821" s="231">
        <v>1.02202E-3</v>
      </c>
      <c r="G4821" s="231">
        <v>8.3506552000000005E-4</v>
      </c>
      <c r="H4821" s="231">
        <v>3.1446462000000001E-3</v>
      </c>
    </row>
    <row r="4822" spans="1:8">
      <c r="A4822" s="227" t="s">
        <v>147</v>
      </c>
      <c r="B4822" s="227" t="s">
        <v>109</v>
      </c>
      <c r="C4822" s="227" t="s">
        <v>119</v>
      </c>
      <c r="D4822" s="229">
        <v>415</v>
      </c>
      <c r="E4822" s="231">
        <v>6.2348837499999997E-3</v>
      </c>
      <c r="F4822" s="231">
        <v>8.8252987000000005E-4</v>
      </c>
      <c r="G4822" s="231">
        <v>1.05867892E-3</v>
      </c>
      <c r="H4822" s="231">
        <v>4.2936744699999998E-3</v>
      </c>
    </row>
    <row r="4823" spans="1:8">
      <c r="A4823" s="227" t="s">
        <v>147</v>
      </c>
      <c r="B4823" s="227" t="s">
        <v>110</v>
      </c>
      <c r="C4823" s="227" t="s">
        <v>119</v>
      </c>
      <c r="D4823" s="229">
        <v>106</v>
      </c>
      <c r="E4823" s="231">
        <v>5.4914611599999998E-3</v>
      </c>
      <c r="F4823" s="231">
        <v>9.053981E-4</v>
      </c>
      <c r="G4823" s="231">
        <v>1.0629583299999999E-3</v>
      </c>
      <c r="H4823" s="231">
        <v>3.5231042399999999E-3</v>
      </c>
    </row>
    <row r="4824" spans="1:8">
      <c r="A4824" s="227" t="s">
        <v>147</v>
      </c>
      <c r="B4824" s="227" t="s">
        <v>108</v>
      </c>
      <c r="C4824" s="227" t="s">
        <v>82</v>
      </c>
      <c r="D4824" s="229">
        <v>64</v>
      </c>
      <c r="E4824" s="231">
        <v>6.2065969599999996E-3</v>
      </c>
      <c r="F4824" s="231">
        <v>1.08543088E-3</v>
      </c>
      <c r="G4824" s="231">
        <v>1.30696593E-3</v>
      </c>
      <c r="H4824" s="231">
        <v>3.81419974E-3</v>
      </c>
    </row>
    <row r="4825" spans="1:8">
      <c r="A4825" s="227" t="s">
        <v>147</v>
      </c>
      <c r="B4825" s="227" t="s">
        <v>109</v>
      </c>
      <c r="C4825" s="227" t="s">
        <v>82</v>
      </c>
      <c r="D4825" s="229">
        <v>259</v>
      </c>
      <c r="E4825" s="231">
        <v>7.5346773099999997E-3</v>
      </c>
      <c r="F4825" s="231">
        <v>9.5765385999999997E-4</v>
      </c>
      <c r="G4825" s="231">
        <v>1.5956579E-3</v>
      </c>
      <c r="H4825" s="231">
        <v>4.9813650500000004E-3</v>
      </c>
    </row>
    <row r="4826" spans="1:8">
      <c r="A4826" s="227" t="s">
        <v>147</v>
      </c>
      <c r="B4826" s="227" t="s">
        <v>110</v>
      </c>
      <c r="C4826" s="227" t="s">
        <v>82</v>
      </c>
      <c r="D4826" s="229">
        <v>39</v>
      </c>
      <c r="E4826" s="231">
        <v>6.5274808099999998E-3</v>
      </c>
      <c r="F4826" s="231">
        <v>9.6213177000000003E-4</v>
      </c>
      <c r="G4826" s="231">
        <v>1.4405268599999999E-3</v>
      </c>
      <c r="H4826" s="231">
        <v>4.1248216599999998E-3</v>
      </c>
    </row>
    <row r="4827" spans="1:8">
      <c r="A4827" s="227" t="s">
        <v>147</v>
      </c>
      <c r="B4827" s="227" t="s">
        <v>108</v>
      </c>
      <c r="C4827" s="227" t="s">
        <v>83</v>
      </c>
      <c r="D4827" s="229">
        <v>138</v>
      </c>
      <c r="E4827" s="231">
        <v>5.1912235700000003E-3</v>
      </c>
      <c r="F4827" s="231">
        <v>8.9891948999999997E-4</v>
      </c>
      <c r="G4827" s="231">
        <v>9.2047416000000002E-4</v>
      </c>
      <c r="H4827" s="231">
        <v>3.3718294600000001E-3</v>
      </c>
    </row>
    <row r="4828" spans="1:8">
      <c r="A4828" s="227" t="s">
        <v>147</v>
      </c>
      <c r="B4828" s="227" t="s">
        <v>109</v>
      </c>
      <c r="C4828" s="227" t="s">
        <v>83</v>
      </c>
      <c r="D4828" s="229">
        <v>265</v>
      </c>
      <c r="E4828" s="231">
        <v>5.5742485200000001E-3</v>
      </c>
      <c r="F4828" s="231">
        <v>8.0957347999999999E-4</v>
      </c>
      <c r="G4828" s="231">
        <v>8.6866679000000002E-4</v>
      </c>
      <c r="H4828" s="231">
        <v>3.8960077899999998E-3</v>
      </c>
    </row>
    <row r="4829" spans="1:8">
      <c r="A4829" s="227" t="s">
        <v>147</v>
      </c>
      <c r="B4829" s="227" t="s">
        <v>110</v>
      </c>
      <c r="C4829" s="227" t="s">
        <v>83</v>
      </c>
      <c r="D4829" s="229">
        <v>68</v>
      </c>
      <c r="E4829" s="231">
        <v>5.2764159000000003E-3</v>
      </c>
      <c r="F4829" s="231">
        <v>9.2728734999999996E-4</v>
      </c>
      <c r="G4829" s="231">
        <v>1.0081356799999999E-3</v>
      </c>
      <c r="H4829" s="231">
        <v>3.3409924100000002E-3</v>
      </c>
    </row>
    <row r="4830" spans="1:8">
      <c r="A4830" s="227" t="s">
        <v>147</v>
      </c>
      <c r="B4830" s="227" t="s">
        <v>108</v>
      </c>
      <c r="C4830" s="227" t="s">
        <v>84</v>
      </c>
      <c r="D4830" s="229">
        <v>115</v>
      </c>
      <c r="E4830" s="231">
        <v>4.2504023299999999E-3</v>
      </c>
      <c r="F4830" s="231">
        <v>8.2538220999999997E-4</v>
      </c>
      <c r="G4830" s="231">
        <v>6.5740715999999995E-4</v>
      </c>
      <c r="H4830" s="231">
        <v>2.76761245E-3</v>
      </c>
    </row>
    <row r="4831" spans="1:8">
      <c r="A4831" s="227" t="s">
        <v>147</v>
      </c>
      <c r="B4831" s="227" t="s">
        <v>109</v>
      </c>
      <c r="C4831" s="227" t="s">
        <v>84</v>
      </c>
      <c r="D4831" s="229">
        <v>314</v>
      </c>
      <c r="E4831" s="231">
        <v>5.0411356500000004E-3</v>
      </c>
      <c r="F4831" s="231">
        <v>6.5677319000000004E-4</v>
      </c>
      <c r="G4831" s="231">
        <v>1.0137633100000001E-3</v>
      </c>
      <c r="H4831" s="231">
        <v>3.3705986700000002E-3</v>
      </c>
    </row>
    <row r="4832" spans="1:8">
      <c r="A4832" s="227" t="s">
        <v>147</v>
      </c>
      <c r="B4832" s="227" t="s">
        <v>110</v>
      </c>
      <c r="C4832" s="227" t="s">
        <v>84</v>
      </c>
      <c r="D4832" s="229">
        <v>31</v>
      </c>
      <c r="E4832" s="231">
        <v>4.9861855600000001E-3</v>
      </c>
      <c r="F4832" s="231">
        <v>6.6009537999999997E-4</v>
      </c>
      <c r="G4832" s="231">
        <v>9.8790296999999995E-4</v>
      </c>
      <c r="H4832" s="231">
        <v>3.33818673E-3</v>
      </c>
    </row>
    <row r="4833" spans="1:8">
      <c r="A4833" s="227" t="s">
        <v>147</v>
      </c>
      <c r="B4833" s="227" t="s">
        <v>109</v>
      </c>
      <c r="C4833" s="227" t="s">
        <v>86</v>
      </c>
      <c r="D4833" s="229">
        <v>1</v>
      </c>
      <c r="E4833" s="231">
        <v>8.0092590199999994E-3</v>
      </c>
      <c r="F4833" s="231">
        <v>1.5277777700000001E-3</v>
      </c>
      <c r="G4833" s="231">
        <v>1.82870347E-3</v>
      </c>
      <c r="H4833" s="231">
        <v>4.6527777699999998E-3</v>
      </c>
    </row>
    <row r="4834" spans="1:8">
      <c r="A4834" s="227" t="s">
        <v>147</v>
      </c>
      <c r="B4834" s="227" t="s">
        <v>108</v>
      </c>
      <c r="C4834" s="227" t="s">
        <v>87</v>
      </c>
      <c r="D4834" s="229">
        <v>170</v>
      </c>
      <c r="E4834" s="231">
        <v>5.6153319899999998E-3</v>
      </c>
      <c r="F4834" s="231">
        <v>9.0516046000000002E-4</v>
      </c>
      <c r="G4834" s="231">
        <v>9.1918546999999995E-4</v>
      </c>
      <c r="H4834" s="231">
        <v>3.7909856199999999E-3</v>
      </c>
    </row>
    <row r="4835" spans="1:8">
      <c r="A4835" s="227" t="s">
        <v>147</v>
      </c>
      <c r="B4835" s="227" t="s">
        <v>109</v>
      </c>
      <c r="C4835" s="227" t="s">
        <v>87</v>
      </c>
      <c r="D4835" s="229">
        <v>355</v>
      </c>
      <c r="E4835" s="231">
        <v>6.51747499E-3</v>
      </c>
      <c r="F4835" s="231">
        <v>7.6059575999999998E-4</v>
      </c>
      <c r="G4835" s="231">
        <v>1.24683727E-3</v>
      </c>
      <c r="H4835" s="231">
        <v>4.51004149E-3</v>
      </c>
    </row>
    <row r="4836" spans="1:8">
      <c r="A4836" s="227" t="s">
        <v>147</v>
      </c>
      <c r="B4836" s="227" t="s">
        <v>110</v>
      </c>
      <c r="C4836" s="227" t="s">
        <v>87</v>
      </c>
      <c r="D4836" s="229">
        <v>43</v>
      </c>
      <c r="E4836" s="231">
        <v>6.9229110200000003E-3</v>
      </c>
      <c r="F4836" s="231">
        <v>1.0626613E-3</v>
      </c>
      <c r="G4836" s="231">
        <v>1.28337615E-3</v>
      </c>
      <c r="H4836" s="231">
        <v>4.5768731E-3</v>
      </c>
    </row>
    <row r="4837" spans="1:8">
      <c r="A4837" s="227" t="s">
        <v>147</v>
      </c>
      <c r="B4837" s="227" t="s">
        <v>108</v>
      </c>
      <c r="C4837" s="227" t="s">
        <v>88</v>
      </c>
      <c r="D4837" s="229">
        <v>189</v>
      </c>
      <c r="E4837" s="231">
        <v>4.5830268900000004E-3</v>
      </c>
      <c r="F4837" s="231">
        <v>9.8171392999999991E-4</v>
      </c>
      <c r="G4837" s="231">
        <v>7.8918016000000001E-4</v>
      </c>
      <c r="H4837" s="231">
        <v>2.8121323200000002E-3</v>
      </c>
    </row>
    <row r="4838" spans="1:8">
      <c r="A4838" s="227" t="s">
        <v>147</v>
      </c>
      <c r="B4838" s="227" t="s">
        <v>109</v>
      </c>
      <c r="C4838" s="227" t="s">
        <v>88</v>
      </c>
      <c r="D4838" s="229">
        <v>590</v>
      </c>
      <c r="E4838" s="231">
        <v>5.0296411599999999E-3</v>
      </c>
      <c r="F4838" s="231">
        <v>7.5217725999999997E-4</v>
      </c>
      <c r="G4838" s="231">
        <v>8.7547058000000001E-4</v>
      </c>
      <c r="H4838" s="231">
        <v>3.40199286E-3</v>
      </c>
    </row>
    <row r="4839" spans="1:8">
      <c r="A4839" s="227" t="s">
        <v>147</v>
      </c>
      <c r="B4839" s="227" t="s">
        <v>110</v>
      </c>
      <c r="C4839" s="227" t="s">
        <v>88</v>
      </c>
      <c r="D4839" s="229">
        <v>128</v>
      </c>
      <c r="E4839" s="231">
        <v>5.2112266100000004E-3</v>
      </c>
      <c r="F4839" s="231">
        <v>1.11093006E-3</v>
      </c>
      <c r="G4839" s="231">
        <v>7.9264299000000003E-4</v>
      </c>
      <c r="H4839" s="231">
        <v>3.3076531500000001E-3</v>
      </c>
    </row>
    <row r="4840" spans="1:8">
      <c r="A4840" s="227" t="s">
        <v>147</v>
      </c>
      <c r="B4840" s="227" t="s">
        <v>108</v>
      </c>
      <c r="C4840" s="227" t="s">
        <v>89</v>
      </c>
      <c r="D4840" s="229">
        <v>95</v>
      </c>
      <c r="E4840" s="231">
        <v>5.5210767200000004E-3</v>
      </c>
      <c r="F4840" s="231">
        <v>1.17202705E-3</v>
      </c>
      <c r="G4840" s="231">
        <v>9.695417E-4</v>
      </c>
      <c r="H4840" s="231">
        <v>3.3795075599999998E-3</v>
      </c>
    </row>
    <row r="4841" spans="1:8">
      <c r="A4841" s="227" t="s">
        <v>147</v>
      </c>
      <c r="B4841" s="227" t="s">
        <v>109</v>
      </c>
      <c r="C4841" s="227" t="s">
        <v>89</v>
      </c>
      <c r="D4841" s="229">
        <v>242</v>
      </c>
      <c r="E4841" s="231">
        <v>6.3202094300000003E-3</v>
      </c>
      <c r="F4841" s="231">
        <v>9.5256520999999997E-4</v>
      </c>
      <c r="G4841" s="231">
        <v>1.1756769700000001E-3</v>
      </c>
      <c r="H4841" s="231">
        <v>4.1919668000000004E-3</v>
      </c>
    </row>
    <row r="4842" spans="1:8">
      <c r="A4842" s="227" t="s">
        <v>147</v>
      </c>
      <c r="B4842" s="227" t="s">
        <v>110</v>
      </c>
      <c r="C4842" s="227" t="s">
        <v>89</v>
      </c>
      <c r="D4842" s="229">
        <v>31</v>
      </c>
      <c r="E4842" s="231">
        <v>5.4577357900000003E-3</v>
      </c>
      <c r="F4842" s="231">
        <v>1.0353193200000001E-3</v>
      </c>
      <c r="G4842" s="231">
        <v>1.1630075599999999E-3</v>
      </c>
      <c r="H4842" s="231">
        <v>3.2594084100000002E-3</v>
      </c>
    </row>
    <row r="4843" spans="1:8">
      <c r="A4843" s="227" t="s">
        <v>147</v>
      </c>
      <c r="B4843" s="227" t="s">
        <v>108</v>
      </c>
      <c r="C4843" s="227" t="s">
        <v>90</v>
      </c>
      <c r="D4843" s="229">
        <v>65</v>
      </c>
      <c r="E4843" s="231">
        <v>5.3728630100000003E-3</v>
      </c>
      <c r="F4843" s="231">
        <v>7.2613935999999997E-4</v>
      </c>
      <c r="G4843" s="231">
        <v>1.28222911E-3</v>
      </c>
      <c r="H4843" s="231">
        <v>3.3644940499999998E-3</v>
      </c>
    </row>
    <row r="4844" spans="1:8">
      <c r="A4844" s="227" t="s">
        <v>147</v>
      </c>
      <c r="B4844" s="227" t="s">
        <v>109</v>
      </c>
      <c r="C4844" s="227" t="s">
        <v>90</v>
      </c>
      <c r="D4844" s="229">
        <v>224</v>
      </c>
      <c r="E4844" s="231">
        <v>6.3831532999999996E-3</v>
      </c>
      <c r="F4844" s="231">
        <v>6.1781764000000004E-4</v>
      </c>
      <c r="G4844" s="231">
        <v>1.48964509E-3</v>
      </c>
      <c r="H4844" s="231">
        <v>4.2756900800000001E-3</v>
      </c>
    </row>
    <row r="4845" spans="1:8">
      <c r="A4845" s="227" t="s">
        <v>147</v>
      </c>
      <c r="B4845" s="227" t="s">
        <v>110</v>
      </c>
      <c r="C4845" s="227" t="s">
        <v>90</v>
      </c>
      <c r="D4845" s="229">
        <v>24</v>
      </c>
      <c r="E4845" s="231">
        <v>5.6770830899999999E-3</v>
      </c>
      <c r="F4845" s="231">
        <v>6.5200589000000001E-4</v>
      </c>
      <c r="G4845" s="231">
        <v>1.49160858E-3</v>
      </c>
      <c r="H4845" s="231">
        <v>3.5334681000000001E-3</v>
      </c>
    </row>
    <row r="4846" spans="1:8">
      <c r="A4846" s="227" t="s">
        <v>147</v>
      </c>
      <c r="B4846" s="227" t="s">
        <v>108</v>
      </c>
      <c r="C4846" s="227" t="s">
        <v>91</v>
      </c>
      <c r="D4846" s="229">
        <v>266</v>
      </c>
      <c r="E4846" s="231">
        <v>4.92111331E-3</v>
      </c>
      <c r="F4846" s="231">
        <v>9.9671897999999994E-4</v>
      </c>
      <c r="G4846" s="231">
        <v>5.2165982000000003E-4</v>
      </c>
      <c r="H4846" s="231">
        <v>3.4027340200000001E-3</v>
      </c>
    </row>
    <row r="4847" spans="1:8">
      <c r="A4847" s="227" t="s">
        <v>147</v>
      </c>
      <c r="B4847" s="227" t="s">
        <v>109</v>
      </c>
      <c r="C4847" s="227" t="s">
        <v>91</v>
      </c>
      <c r="D4847" s="229">
        <v>565</v>
      </c>
      <c r="E4847" s="231">
        <v>4.8965705399999998E-3</v>
      </c>
      <c r="F4847" s="231">
        <v>8.1960808E-4</v>
      </c>
      <c r="G4847" s="231">
        <v>4.9199010000000002E-4</v>
      </c>
      <c r="H4847" s="231">
        <v>3.5849718900000001E-3</v>
      </c>
    </row>
    <row r="4848" spans="1:8">
      <c r="A4848" s="227" t="s">
        <v>147</v>
      </c>
      <c r="B4848" s="227" t="s">
        <v>110</v>
      </c>
      <c r="C4848" s="227" t="s">
        <v>91</v>
      </c>
      <c r="D4848" s="229">
        <v>112</v>
      </c>
      <c r="E4848" s="231">
        <v>4.8170880399999996E-3</v>
      </c>
      <c r="F4848" s="231">
        <v>8.4521715000000005E-4</v>
      </c>
      <c r="G4848" s="231">
        <v>4.5614232000000001E-4</v>
      </c>
      <c r="H4848" s="231">
        <v>3.5157280800000002E-3</v>
      </c>
    </row>
    <row r="4849" spans="1:8">
      <c r="A4849" s="227" t="s">
        <v>147</v>
      </c>
      <c r="B4849" s="227" t="s">
        <v>108</v>
      </c>
      <c r="C4849" s="227" t="s">
        <v>92</v>
      </c>
      <c r="D4849" s="229">
        <v>95</v>
      </c>
      <c r="E4849" s="231">
        <v>4.7028506399999998E-3</v>
      </c>
      <c r="F4849" s="231">
        <v>7.6620344E-4</v>
      </c>
      <c r="G4849" s="231">
        <v>9.2799682999999999E-4</v>
      </c>
      <c r="H4849" s="231">
        <v>3.00864985E-3</v>
      </c>
    </row>
    <row r="4850" spans="1:8">
      <c r="A4850" s="227" t="s">
        <v>147</v>
      </c>
      <c r="B4850" s="227" t="s">
        <v>109</v>
      </c>
      <c r="C4850" s="227" t="s">
        <v>92</v>
      </c>
      <c r="D4850" s="229">
        <v>323</v>
      </c>
      <c r="E4850" s="231">
        <v>6.6075777099999997E-3</v>
      </c>
      <c r="F4850" s="231">
        <v>6.6344861999999998E-4</v>
      </c>
      <c r="G4850" s="231">
        <v>1.3521956E-3</v>
      </c>
      <c r="H4850" s="231">
        <v>4.5919330100000003E-3</v>
      </c>
    </row>
    <row r="4851" spans="1:8">
      <c r="A4851" s="227" t="s">
        <v>147</v>
      </c>
      <c r="B4851" s="227" t="s">
        <v>110</v>
      </c>
      <c r="C4851" s="227" t="s">
        <v>92</v>
      </c>
      <c r="D4851" s="229">
        <v>65</v>
      </c>
      <c r="E4851" s="231">
        <v>6.2204413800000004E-3</v>
      </c>
      <c r="F4851" s="231">
        <v>8.0751401000000002E-4</v>
      </c>
      <c r="G4851" s="231">
        <v>1.6552704299999999E-3</v>
      </c>
      <c r="H4851" s="231">
        <v>3.7576564500000002E-3</v>
      </c>
    </row>
    <row r="4852" spans="1:8">
      <c r="A4852" s="227" t="s">
        <v>147</v>
      </c>
      <c r="B4852" s="227" t="s">
        <v>108</v>
      </c>
      <c r="C4852" s="227" t="s">
        <v>93</v>
      </c>
      <c r="D4852" s="229">
        <v>94</v>
      </c>
      <c r="E4852" s="231">
        <v>5.86707028E-3</v>
      </c>
      <c r="F4852" s="231">
        <v>1.41068236E-3</v>
      </c>
      <c r="G4852" s="231">
        <v>1.5088157800000001E-3</v>
      </c>
      <c r="H4852" s="231">
        <v>2.9475716599999999E-3</v>
      </c>
    </row>
    <row r="4853" spans="1:8">
      <c r="A4853" s="227" t="s">
        <v>147</v>
      </c>
      <c r="B4853" s="227" t="s">
        <v>109</v>
      </c>
      <c r="C4853" s="227" t="s">
        <v>93</v>
      </c>
      <c r="D4853" s="229">
        <v>205</v>
      </c>
      <c r="E4853" s="231">
        <v>6.9060521600000004E-3</v>
      </c>
      <c r="F4853" s="231">
        <v>9.1361763000000001E-4</v>
      </c>
      <c r="G4853" s="231">
        <v>1.5687666899999999E-3</v>
      </c>
      <c r="H4853" s="231">
        <v>4.4236673199999996E-3</v>
      </c>
    </row>
    <row r="4854" spans="1:8">
      <c r="A4854" s="227" t="s">
        <v>147</v>
      </c>
      <c r="B4854" s="227" t="s">
        <v>110</v>
      </c>
      <c r="C4854" s="227" t="s">
        <v>93</v>
      </c>
      <c r="D4854" s="229">
        <v>31</v>
      </c>
      <c r="E4854" s="231">
        <v>5.4465349999999997E-3</v>
      </c>
      <c r="F4854" s="231">
        <v>8.9195012000000003E-4</v>
      </c>
      <c r="G4854" s="231">
        <v>1.43070467E-3</v>
      </c>
      <c r="H4854" s="231">
        <v>3.1238796699999999E-3</v>
      </c>
    </row>
    <row r="4855" spans="1:8">
      <c r="A4855" s="227" t="s">
        <v>147</v>
      </c>
      <c r="B4855" s="227" t="s">
        <v>108</v>
      </c>
      <c r="C4855" s="227" t="s">
        <v>94</v>
      </c>
      <c r="D4855" s="229">
        <v>84</v>
      </c>
      <c r="E4855" s="231">
        <v>5.5526617799999999E-3</v>
      </c>
      <c r="F4855" s="231">
        <v>1.09058066E-3</v>
      </c>
      <c r="G4855" s="231">
        <v>1.2279539E-3</v>
      </c>
      <c r="H4855" s="231">
        <v>3.2341267200000001E-3</v>
      </c>
    </row>
    <row r="4856" spans="1:8">
      <c r="A4856" s="227" t="s">
        <v>147</v>
      </c>
      <c r="B4856" s="227" t="s">
        <v>109</v>
      </c>
      <c r="C4856" s="227" t="s">
        <v>94</v>
      </c>
      <c r="D4856" s="229">
        <v>218</v>
      </c>
      <c r="E4856" s="231">
        <v>7.0642199399999998E-3</v>
      </c>
      <c r="F4856" s="231">
        <v>9.1121919E-4</v>
      </c>
      <c r="G4856" s="231">
        <v>1.2297716700000001E-3</v>
      </c>
      <c r="H4856" s="231">
        <v>4.9232286000000002E-3</v>
      </c>
    </row>
    <row r="4857" spans="1:8">
      <c r="A4857" s="227" t="s">
        <v>147</v>
      </c>
      <c r="B4857" s="227" t="s">
        <v>110</v>
      </c>
      <c r="C4857" s="227" t="s">
        <v>94</v>
      </c>
      <c r="D4857" s="229">
        <v>48</v>
      </c>
      <c r="E4857" s="231">
        <v>5.9283369599999998E-3</v>
      </c>
      <c r="F4857" s="231">
        <v>9.4979723999999996E-4</v>
      </c>
      <c r="G4857" s="231">
        <v>1.3380109299999999E-3</v>
      </c>
      <c r="H4857" s="231">
        <v>3.6405283200000001E-3</v>
      </c>
    </row>
    <row r="4858" spans="1:8">
      <c r="A4858" s="227" t="s">
        <v>147</v>
      </c>
      <c r="B4858" s="227" t="s">
        <v>108</v>
      </c>
      <c r="C4858" s="227" t="s">
        <v>95</v>
      </c>
      <c r="D4858" s="229">
        <v>21</v>
      </c>
      <c r="E4858" s="231">
        <v>6.4467590499999996E-3</v>
      </c>
      <c r="F4858" s="231">
        <v>7.1538776000000005E-4</v>
      </c>
      <c r="G4858" s="231">
        <v>8.7301567000000002E-4</v>
      </c>
      <c r="H4858" s="231">
        <v>4.8583551200000004E-3</v>
      </c>
    </row>
    <row r="4859" spans="1:8">
      <c r="A4859" s="227" t="s">
        <v>147</v>
      </c>
      <c r="B4859" s="227" t="s">
        <v>109</v>
      </c>
      <c r="C4859" s="227" t="s">
        <v>95</v>
      </c>
      <c r="D4859" s="229">
        <v>113</v>
      </c>
      <c r="E4859" s="231">
        <v>7.3212673799999996E-3</v>
      </c>
      <c r="F4859" s="231">
        <v>7.6706384999999998E-4</v>
      </c>
      <c r="G4859" s="231">
        <v>1.0655315700000001E-3</v>
      </c>
      <c r="H4859" s="231">
        <v>5.4886715100000002E-3</v>
      </c>
    </row>
    <row r="4860" spans="1:8">
      <c r="A4860" s="227" t="s">
        <v>147</v>
      </c>
      <c r="B4860" s="227" t="s">
        <v>110</v>
      </c>
      <c r="C4860" s="227" t="s">
        <v>95</v>
      </c>
      <c r="D4860" s="229">
        <v>11</v>
      </c>
      <c r="E4860" s="231">
        <v>6.737163E-3</v>
      </c>
      <c r="F4860" s="231">
        <v>6.5025219999999999E-4</v>
      </c>
      <c r="G4860" s="231">
        <v>1.5319862300000001E-3</v>
      </c>
      <c r="H4860" s="231">
        <v>4.5549239800000002E-3</v>
      </c>
    </row>
    <row r="4861" spans="1:8">
      <c r="A4861" s="227" t="s">
        <v>147</v>
      </c>
      <c r="B4861" s="227" t="s">
        <v>108</v>
      </c>
      <c r="C4861" s="227" t="s">
        <v>96</v>
      </c>
      <c r="D4861" s="229">
        <v>151</v>
      </c>
      <c r="E4861" s="231">
        <v>5.7586764799999997E-3</v>
      </c>
      <c r="F4861" s="231">
        <v>1.2230191200000001E-3</v>
      </c>
      <c r="G4861" s="231">
        <v>1.14123413E-3</v>
      </c>
      <c r="H4861" s="231">
        <v>3.3944227399999999E-3</v>
      </c>
    </row>
    <row r="4862" spans="1:8">
      <c r="A4862" s="227" t="s">
        <v>147</v>
      </c>
      <c r="B4862" s="227" t="s">
        <v>109</v>
      </c>
      <c r="C4862" s="227" t="s">
        <v>96</v>
      </c>
      <c r="D4862" s="229">
        <v>390</v>
      </c>
      <c r="E4862" s="231">
        <v>6.2118052999999996E-3</v>
      </c>
      <c r="F4862" s="231">
        <v>1.02000214E-3</v>
      </c>
      <c r="G4862" s="231">
        <v>1.3007179599999999E-3</v>
      </c>
      <c r="H4862" s="231">
        <v>3.8910847699999999E-3</v>
      </c>
    </row>
    <row r="4863" spans="1:8">
      <c r="A4863" s="227" t="s">
        <v>147</v>
      </c>
      <c r="B4863" s="227" t="s">
        <v>110</v>
      </c>
      <c r="C4863" s="227" t="s">
        <v>96</v>
      </c>
      <c r="D4863" s="229">
        <v>71</v>
      </c>
      <c r="E4863" s="231">
        <v>6.1874019899999999E-3</v>
      </c>
      <c r="F4863" s="231">
        <v>1.24836956E-3</v>
      </c>
      <c r="G4863" s="231">
        <v>1.5222350400000001E-3</v>
      </c>
      <c r="H4863" s="231">
        <v>3.4167968299999999E-3</v>
      </c>
    </row>
    <row r="4864" spans="1:8">
      <c r="A4864" s="227" t="s">
        <v>147</v>
      </c>
      <c r="B4864" s="227" t="s">
        <v>108</v>
      </c>
      <c r="C4864" s="227" t="s">
        <v>97</v>
      </c>
      <c r="D4864" s="229">
        <v>70</v>
      </c>
      <c r="E4864" s="231">
        <v>5.0745698800000001E-3</v>
      </c>
      <c r="F4864" s="231">
        <v>7.1213600000000004E-4</v>
      </c>
      <c r="G4864" s="231">
        <v>1.1375659E-3</v>
      </c>
      <c r="H4864" s="231">
        <v>3.2248674600000001E-3</v>
      </c>
    </row>
    <row r="4865" spans="1:8">
      <c r="A4865" s="227" t="s">
        <v>147</v>
      </c>
      <c r="B4865" s="227" t="s">
        <v>109</v>
      </c>
      <c r="C4865" s="227" t="s">
        <v>97</v>
      </c>
      <c r="D4865" s="229">
        <v>193</v>
      </c>
      <c r="E4865" s="231">
        <v>6.75548096E-3</v>
      </c>
      <c r="F4865" s="231">
        <v>6.1978241000000002E-4</v>
      </c>
      <c r="G4865" s="231">
        <v>1.3243616799999999E-3</v>
      </c>
      <c r="H4865" s="231">
        <v>4.8113363599999997E-3</v>
      </c>
    </row>
    <row r="4866" spans="1:8">
      <c r="A4866" s="227" t="s">
        <v>147</v>
      </c>
      <c r="B4866" s="227" t="s">
        <v>110</v>
      </c>
      <c r="C4866" s="227" t="s">
        <v>97</v>
      </c>
      <c r="D4866" s="229">
        <v>32</v>
      </c>
      <c r="E4866" s="231">
        <v>5.9667966100000001E-3</v>
      </c>
      <c r="F4866" s="231">
        <v>7.1940082000000001E-4</v>
      </c>
      <c r="G4866" s="231">
        <v>1.27387128E-3</v>
      </c>
      <c r="H4866" s="231">
        <v>3.9735240299999999E-3</v>
      </c>
    </row>
    <row r="4867" spans="1:8">
      <c r="A4867" s="227" t="s">
        <v>147</v>
      </c>
      <c r="B4867" s="227" t="s">
        <v>108</v>
      </c>
      <c r="C4867" s="227" t="s">
        <v>98</v>
      </c>
      <c r="D4867" s="229">
        <v>28</v>
      </c>
      <c r="E4867" s="231">
        <v>4.5742391500000002E-3</v>
      </c>
      <c r="F4867" s="231">
        <v>1.1119352E-4</v>
      </c>
      <c r="G4867" s="231">
        <v>1.2905090199999999E-3</v>
      </c>
      <c r="H4867" s="231">
        <v>3.1626155199999998E-3</v>
      </c>
    </row>
    <row r="4868" spans="1:8">
      <c r="A4868" s="227" t="s">
        <v>147</v>
      </c>
      <c r="B4868" s="227" t="s">
        <v>109</v>
      </c>
      <c r="C4868" s="227" t="s">
        <v>98</v>
      </c>
      <c r="D4868" s="229">
        <v>157</v>
      </c>
      <c r="E4868" s="231">
        <v>6.7561627999999999E-3</v>
      </c>
      <c r="F4868" s="231">
        <v>2.4290790000000001E-4</v>
      </c>
      <c r="G4868" s="231">
        <v>1.57318922E-3</v>
      </c>
      <c r="H4868" s="231">
        <v>4.9285648699999999E-3</v>
      </c>
    </row>
    <row r="4869" spans="1:8">
      <c r="A4869" s="227" t="s">
        <v>147</v>
      </c>
      <c r="B4869" s="227" t="s">
        <v>110</v>
      </c>
      <c r="C4869" s="227" t="s">
        <v>98</v>
      </c>
      <c r="D4869" s="229">
        <v>28</v>
      </c>
      <c r="E4869" s="231">
        <v>6.2268515799999997E-3</v>
      </c>
      <c r="F4869" s="231">
        <v>1.9882581000000001E-4</v>
      </c>
      <c r="G4869" s="231">
        <v>1.9150956499999999E-3</v>
      </c>
      <c r="H4869" s="231">
        <v>4.1025955999999999E-3</v>
      </c>
    </row>
    <row r="4870" spans="1:8">
      <c r="A4870" s="227" t="s">
        <v>147</v>
      </c>
      <c r="B4870" s="227" t="s">
        <v>108</v>
      </c>
      <c r="C4870" s="227" t="s">
        <v>99</v>
      </c>
      <c r="D4870" s="229">
        <v>181</v>
      </c>
      <c r="E4870" s="231">
        <v>5.2952984900000001E-3</v>
      </c>
      <c r="F4870" s="231">
        <v>1.1120060799999999E-3</v>
      </c>
      <c r="G4870" s="231">
        <v>7.3741534E-4</v>
      </c>
      <c r="H4870" s="231">
        <v>3.44587656E-3</v>
      </c>
    </row>
    <row r="4871" spans="1:8">
      <c r="A4871" s="227" t="s">
        <v>147</v>
      </c>
      <c r="B4871" s="227" t="s">
        <v>109</v>
      </c>
      <c r="C4871" s="227" t="s">
        <v>99</v>
      </c>
      <c r="D4871" s="229">
        <v>395</v>
      </c>
      <c r="E4871" s="231">
        <v>5.5273380199999996E-3</v>
      </c>
      <c r="F4871" s="231">
        <v>8.7725596000000003E-4</v>
      </c>
      <c r="G4871" s="231">
        <v>7.5304710999999996E-4</v>
      </c>
      <c r="H4871" s="231">
        <v>3.8970344600000001E-3</v>
      </c>
    </row>
    <row r="4872" spans="1:8">
      <c r="A4872" s="227" t="s">
        <v>147</v>
      </c>
      <c r="B4872" s="227" t="s">
        <v>110</v>
      </c>
      <c r="C4872" s="227" t="s">
        <v>99</v>
      </c>
      <c r="D4872" s="229">
        <v>49</v>
      </c>
      <c r="E4872" s="231">
        <v>4.87740903E-3</v>
      </c>
      <c r="F4872" s="231">
        <v>1.07190076E-3</v>
      </c>
      <c r="G4872" s="231">
        <v>8.3356928000000001E-4</v>
      </c>
      <c r="H4872" s="231">
        <v>2.9719385699999998E-3</v>
      </c>
    </row>
    <row r="4873" spans="1:8">
      <c r="A4873" s="227" t="s">
        <v>147</v>
      </c>
      <c r="B4873" s="227" t="s">
        <v>108</v>
      </c>
      <c r="C4873" s="227" t="s">
        <v>100</v>
      </c>
      <c r="D4873" s="229">
        <v>123</v>
      </c>
      <c r="E4873" s="231">
        <v>6.24096635E-3</v>
      </c>
      <c r="F4873" s="231">
        <v>1.0299041599999999E-3</v>
      </c>
      <c r="G4873" s="231">
        <v>9.7974982E-4</v>
      </c>
      <c r="H4873" s="231">
        <v>4.2313118699999997E-3</v>
      </c>
    </row>
    <row r="4874" spans="1:8">
      <c r="A4874" s="227" t="s">
        <v>147</v>
      </c>
      <c r="B4874" s="227" t="s">
        <v>109</v>
      </c>
      <c r="C4874" s="227" t="s">
        <v>100</v>
      </c>
      <c r="D4874" s="229">
        <v>397</v>
      </c>
      <c r="E4874" s="231">
        <v>6.8425223599999996E-3</v>
      </c>
      <c r="F4874" s="231">
        <v>9.0245684000000005E-4</v>
      </c>
      <c r="G4874" s="231">
        <v>1.0774382000000001E-3</v>
      </c>
      <c r="H4874" s="231">
        <v>4.8626268700000001E-3</v>
      </c>
    </row>
    <row r="4875" spans="1:8">
      <c r="A4875" s="227" t="s">
        <v>147</v>
      </c>
      <c r="B4875" s="227" t="s">
        <v>110</v>
      </c>
      <c r="C4875" s="227" t="s">
        <v>100</v>
      </c>
      <c r="D4875" s="229">
        <v>77</v>
      </c>
      <c r="E4875" s="231">
        <v>7.6387383200000004E-3</v>
      </c>
      <c r="F4875" s="231">
        <v>1.30576575E-3</v>
      </c>
      <c r="G4875" s="231">
        <v>1.1117121099999999E-3</v>
      </c>
      <c r="H4875" s="231">
        <v>5.2212600000000001E-3</v>
      </c>
    </row>
    <row r="4876" spans="1:8">
      <c r="A4876" s="227" t="s">
        <v>147</v>
      </c>
      <c r="B4876" s="227" t="s">
        <v>108</v>
      </c>
      <c r="C4876" s="227" t="s">
        <v>101</v>
      </c>
      <c r="D4876" s="229">
        <v>58</v>
      </c>
      <c r="E4876" s="231">
        <v>5.5667302800000004E-3</v>
      </c>
      <c r="F4876" s="231">
        <v>8.3353267000000003E-4</v>
      </c>
      <c r="G4876" s="231">
        <v>1.52777752E-3</v>
      </c>
      <c r="H4876" s="231">
        <v>3.2054196299999998E-3</v>
      </c>
    </row>
    <row r="4877" spans="1:8">
      <c r="A4877" s="227" t="s">
        <v>147</v>
      </c>
      <c r="B4877" s="227" t="s">
        <v>109</v>
      </c>
      <c r="C4877" s="227" t="s">
        <v>101</v>
      </c>
      <c r="D4877" s="229">
        <v>182</v>
      </c>
      <c r="E4877" s="231">
        <v>7.4220972899999996E-3</v>
      </c>
      <c r="F4877" s="231">
        <v>6.7810061E-4</v>
      </c>
      <c r="G4877" s="231">
        <v>2.0426330200000002E-3</v>
      </c>
      <c r="H4877" s="231">
        <v>4.7013631900000002E-3</v>
      </c>
    </row>
    <row r="4878" spans="1:8">
      <c r="A4878" s="227" t="s">
        <v>147</v>
      </c>
      <c r="B4878" s="227" t="s">
        <v>110</v>
      </c>
      <c r="C4878" s="227" t="s">
        <v>101</v>
      </c>
      <c r="D4878" s="229">
        <v>38</v>
      </c>
      <c r="E4878" s="231">
        <v>6.2582234000000004E-3</v>
      </c>
      <c r="F4878" s="231">
        <v>6.5606699000000002E-4</v>
      </c>
      <c r="G4878" s="231">
        <v>1.9030211900000001E-3</v>
      </c>
      <c r="H4878" s="231">
        <v>3.6991347499999998E-3</v>
      </c>
    </row>
    <row r="4879" spans="1:8">
      <c r="A4879" s="227" t="s">
        <v>147</v>
      </c>
      <c r="B4879" s="227" t="s">
        <v>108</v>
      </c>
      <c r="C4879" s="227" t="s">
        <v>102</v>
      </c>
      <c r="D4879" s="229">
        <v>160</v>
      </c>
      <c r="E4879" s="231">
        <v>5.5249563399999996E-3</v>
      </c>
      <c r="F4879" s="231">
        <v>9.4545698E-4</v>
      </c>
      <c r="G4879" s="231">
        <v>8.2812477000000003E-4</v>
      </c>
      <c r="H4879" s="231">
        <v>3.7513741599999998E-3</v>
      </c>
    </row>
    <row r="4880" spans="1:8">
      <c r="A4880" s="227" t="s">
        <v>147</v>
      </c>
      <c r="B4880" s="227" t="s">
        <v>109</v>
      </c>
      <c r="C4880" s="227" t="s">
        <v>102</v>
      </c>
      <c r="D4880" s="229">
        <v>316</v>
      </c>
      <c r="E4880" s="231">
        <v>6.1308160800000004E-3</v>
      </c>
      <c r="F4880" s="231">
        <v>7.4495257999999996E-4</v>
      </c>
      <c r="G4880" s="231">
        <v>7.5040996000000002E-4</v>
      </c>
      <c r="H4880" s="231">
        <v>4.6354530400000002E-3</v>
      </c>
    </row>
    <row r="4881" spans="1:8">
      <c r="A4881" s="227" t="s">
        <v>147</v>
      </c>
      <c r="B4881" s="227" t="s">
        <v>110</v>
      </c>
      <c r="C4881" s="227" t="s">
        <v>102</v>
      </c>
      <c r="D4881" s="229">
        <v>53</v>
      </c>
      <c r="E4881" s="231">
        <v>6.2406094600000002E-3</v>
      </c>
      <c r="F4881" s="231">
        <v>8.6019364999999999E-4</v>
      </c>
      <c r="G4881" s="231">
        <v>1.0023582200000001E-3</v>
      </c>
      <c r="H4881" s="231">
        <v>4.3780570500000001E-3</v>
      </c>
    </row>
    <row r="4882" spans="1:8">
      <c r="A4882" s="227" t="s">
        <v>147</v>
      </c>
      <c r="B4882" s="227" t="s">
        <v>108</v>
      </c>
      <c r="C4882" s="227" t="s">
        <v>103</v>
      </c>
      <c r="D4882" s="229">
        <v>229</v>
      </c>
      <c r="E4882" s="231">
        <v>3.93796476E-3</v>
      </c>
      <c r="F4882" s="231">
        <v>7.8592487000000001E-4</v>
      </c>
      <c r="G4882" s="231">
        <v>4.3273872E-4</v>
      </c>
      <c r="H4882" s="231">
        <v>2.71930065E-3</v>
      </c>
    </row>
    <row r="4883" spans="1:8">
      <c r="A4883" s="227" t="s">
        <v>147</v>
      </c>
      <c r="B4883" s="227" t="s">
        <v>109</v>
      </c>
      <c r="C4883" s="227" t="s">
        <v>103</v>
      </c>
      <c r="D4883" s="229">
        <v>359</v>
      </c>
      <c r="E4883" s="231">
        <v>4.4876132500000004E-3</v>
      </c>
      <c r="F4883" s="231">
        <v>6.5746521000000001E-4</v>
      </c>
      <c r="G4883" s="231">
        <v>4.7405319E-4</v>
      </c>
      <c r="H4883" s="231">
        <v>3.3560943699999998E-3</v>
      </c>
    </row>
    <row r="4884" spans="1:8">
      <c r="A4884" s="227" t="s">
        <v>147</v>
      </c>
      <c r="B4884" s="227" t="s">
        <v>110</v>
      </c>
      <c r="C4884" s="227" t="s">
        <v>103</v>
      </c>
      <c r="D4884" s="229">
        <v>52</v>
      </c>
      <c r="E4884" s="231">
        <v>4.0889866100000003E-3</v>
      </c>
      <c r="F4884" s="231">
        <v>6.8887973999999996E-4</v>
      </c>
      <c r="G4884" s="231">
        <v>4.8833668000000002E-4</v>
      </c>
      <c r="H4884" s="231">
        <v>2.9117697399999999E-3</v>
      </c>
    </row>
    <row r="4885" spans="1:8">
      <c r="A4885" s="227" t="s">
        <v>147</v>
      </c>
      <c r="B4885" s="227" t="s">
        <v>108</v>
      </c>
      <c r="C4885" s="227" t="s">
        <v>104</v>
      </c>
      <c r="D4885" s="229">
        <v>22</v>
      </c>
      <c r="E4885" s="231">
        <v>5.2946125500000002E-3</v>
      </c>
      <c r="F4885" s="231">
        <v>6.3026075000000004E-4</v>
      </c>
      <c r="G4885" s="231">
        <v>1.06060583E-3</v>
      </c>
      <c r="H4885" s="231">
        <v>3.6037456299999999E-3</v>
      </c>
    </row>
    <row r="4886" spans="1:8">
      <c r="A4886" s="227" t="s">
        <v>147</v>
      </c>
      <c r="B4886" s="227" t="s">
        <v>109</v>
      </c>
      <c r="C4886" s="227" t="s">
        <v>104</v>
      </c>
      <c r="D4886" s="229">
        <v>119</v>
      </c>
      <c r="E4886" s="231">
        <v>6.1411645399999997E-3</v>
      </c>
      <c r="F4886" s="231">
        <v>5.0634119E-4</v>
      </c>
      <c r="G4886" s="231">
        <v>1.17802654E-3</v>
      </c>
      <c r="H4886" s="231">
        <v>4.4567963800000001E-3</v>
      </c>
    </row>
    <row r="4887" spans="1:8">
      <c r="A4887" s="227" t="s">
        <v>147</v>
      </c>
      <c r="B4887" s="227" t="s">
        <v>110</v>
      </c>
      <c r="C4887" s="227" t="s">
        <v>104</v>
      </c>
      <c r="D4887" s="229">
        <v>19</v>
      </c>
      <c r="E4887" s="231">
        <v>5.8771926799999997E-3</v>
      </c>
      <c r="F4887" s="231">
        <v>4.9829403000000003E-4</v>
      </c>
      <c r="G4887" s="231">
        <v>1.36634966E-3</v>
      </c>
      <c r="H4887" s="231">
        <v>4.0125484200000004E-3</v>
      </c>
    </row>
    <row r="4888" spans="1:8">
      <c r="A4888" s="227" t="s">
        <v>147</v>
      </c>
      <c r="B4888" s="227" t="s">
        <v>108</v>
      </c>
      <c r="C4888" s="227" t="s">
        <v>105</v>
      </c>
      <c r="D4888" s="229">
        <v>578</v>
      </c>
      <c r="E4888" s="231">
        <v>4.4106431000000001E-3</v>
      </c>
      <c r="F4888" s="231">
        <v>1.00376034E-3</v>
      </c>
      <c r="G4888" s="231">
        <v>5.9508338000000005E-4</v>
      </c>
      <c r="H4888" s="231">
        <v>2.8117989200000001E-3</v>
      </c>
    </row>
    <row r="4889" spans="1:8">
      <c r="A4889" s="227" t="s">
        <v>147</v>
      </c>
      <c r="B4889" s="227" t="s">
        <v>109</v>
      </c>
      <c r="C4889" s="227" t="s">
        <v>105</v>
      </c>
      <c r="D4889" s="229">
        <v>1021</v>
      </c>
      <c r="E4889" s="231">
        <v>4.3776297199999998E-3</v>
      </c>
      <c r="F4889" s="231">
        <v>7.6090727000000002E-4</v>
      </c>
      <c r="G4889" s="231">
        <v>6.1573822999999995E-4</v>
      </c>
      <c r="H4889" s="231">
        <v>3.0009837300000002E-3</v>
      </c>
    </row>
    <row r="4890" spans="1:8">
      <c r="A4890" s="227" t="s">
        <v>147</v>
      </c>
      <c r="B4890" s="227" t="s">
        <v>110</v>
      </c>
      <c r="C4890" s="227" t="s">
        <v>105</v>
      </c>
      <c r="D4890" s="229">
        <v>185</v>
      </c>
      <c r="E4890" s="231">
        <v>4.1005378099999998E-3</v>
      </c>
      <c r="F4890" s="231">
        <v>8.3033010000000003E-4</v>
      </c>
      <c r="G4890" s="231">
        <v>6.2944170999999999E-4</v>
      </c>
      <c r="H4890" s="231">
        <v>2.6407655399999998E-3</v>
      </c>
    </row>
    <row r="4891" spans="1:8">
      <c r="A4891" s="227" t="s">
        <v>147</v>
      </c>
      <c r="B4891" s="227" t="s">
        <v>108</v>
      </c>
      <c r="C4891" s="227" t="s">
        <v>106</v>
      </c>
      <c r="D4891" s="229">
        <v>63</v>
      </c>
      <c r="E4891" s="231">
        <v>5.2627128300000003E-3</v>
      </c>
      <c r="F4891" s="231">
        <v>8.5409294000000002E-4</v>
      </c>
      <c r="G4891" s="231">
        <v>1.5395353099999999E-3</v>
      </c>
      <c r="H4891" s="231">
        <v>2.8690841399999999E-3</v>
      </c>
    </row>
    <row r="4892" spans="1:8">
      <c r="A4892" s="227" t="s">
        <v>147</v>
      </c>
      <c r="B4892" s="227" t="s">
        <v>109</v>
      </c>
      <c r="C4892" s="227" t="s">
        <v>106</v>
      </c>
      <c r="D4892" s="229">
        <v>120</v>
      </c>
      <c r="E4892" s="231">
        <v>6.6550923599999999E-3</v>
      </c>
      <c r="F4892" s="231">
        <v>7.7449820000000005E-4</v>
      </c>
      <c r="G4892" s="231">
        <v>1.6738037699999999E-3</v>
      </c>
      <c r="H4892" s="231">
        <v>4.2067898999999997E-3</v>
      </c>
    </row>
    <row r="4893" spans="1:8">
      <c r="A4893" s="227" t="s">
        <v>147</v>
      </c>
      <c r="B4893" s="227" t="s">
        <v>110</v>
      </c>
      <c r="C4893" s="227" t="s">
        <v>106</v>
      </c>
      <c r="D4893" s="229">
        <v>20</v>
      </c>
      <c r="E4893" s="231">
        <v>6.8715274900000003E-3</v>
      </c>
      <c r="F4893" s="231">
        <v>1.0214117600000001E-3</v>
      </c>
      <c r="G4893" s="231">
        <v>1.7690969400000001E-3</v>
      </c>
      <c r="H4893" s="231">
        <v>4.0810182900000002E-3</v>
      </c>
    </row>
    <row r="4894" spans="1:8">
      <c r="A4894" s="227" t="s">
        <v>147</v>
      </c>
      <c r="B4894" s="227" t="s">
        <v>108</v>
      </c>
      <c r="C4894" s="227" t="s">
        <v>107</v>
      </c>
      <c r="D4894" s="229">
        <v>308</v>
      </c>
      <c r="E4894" s="231">
        <v>5.1064962700000001E-3</v>
      </c>
      <c r="F4894" s="231">
        <v>1.0373073300000001E-3</v>
      </c>
      <c r="G4894" s="231">
        <v>9.0446855000000004E-4</v>
      </c>
      <c r="H4894" s="231">
        <v>3.1647198699999999E-3</v>
      </c>
    </row>
    <row r="4895" spans="1:8">
      <c r="A4895" s="227" t="s">
        <v>147</v>
      </c>
      <c r="B4895" s="227" t="s">
        <v>109</v>
      </c>
      <c r="C4895" s="227" t="s">
        <v>107</v>
      </c>
      <c r="D4895" s="229">
        <v>751</v>
      </c>
      <c r="E4895" s="231">
        <v>5.2410209900000003E-3</v>
      </c>
      <c r="F4895" s="231">
        <v>8.1830683000000003E-4</v>
      </c>
      <c r="G4895" s="231">
        <v>8.765779E-4</v>
      </c>
      <c r="H4895" s="231">
        <v>3.5461357800000001E-3</v>
      </c>
    </row>
    <row r="4896" spans="1:8">
      <c r="A4896" s="227" t="s">
        <v>147</v>
      </c>
      <c r="B4896" s="227" t="s">
        <v>110</v>
      </c>
      <c r="C4896" s="227" t="s">
        <v>107</v>
      </c>
      <c r="D4896" s="229">
        <v>69</v>
      </c>
      <c r="E4896" s="231">
        <v>4.9384390999999998E-3</v>
      </c>
      <c r="F4896" s="231">
        <v>1.0104667799999999E-3</v>
      </c>
      <c r="G4896" s="231">
        <v>8.0313987999999998E-4</v>
      </c>
      <c r="H4896" s="231">
        <v>3.12483203E-3</v>
      </c>
    </row>
    <row r="4897" spans="1:8">
      <c r="A4897" s="227" t="s">
        <v>148</v>
      </c>
      <c r="B4897" s="227" t="s">
        <v>108</v>
      </c>
      <c r="C4897" s="227" t="s">
        <v>58</v>
      </c>
      <c r="D4897" s="229">
        <v>8982</v>
      </c>
      <c r="E4897" s="231">
        <v>4.8115866700000004E-3</v>
      </c>
      <c r="F4897" s="231">
        <v>9.5639686000000002E-4</v>
      </c>
      <c r="G4897" s="231">
        <v>8.4528214000000003E-4</v>
      </c>
      <c r="H4897" s="231">
        <v>3.0098698099999999E-3</v>
      </c>
    </row>
    <row r="4898" spans="1:8">
      <c r="A4898" s="227" t="s">
        <v>148</v>
      </c>
      <c r="B4898" s="227" t="s">
        <v>109</v>
      </c>
      <c r="C4898" s="227" t="s">
        <v>58</v>
      </c>
      <c r="D4898" s="229">
        <v>15378</v>
      </c>
      <c r="E4898" s="231">
        <v>5.61379598E-3</v>
      </c>
      <c r="F4898" s="231">
        <v>7.6132591000000003E-4</v>
      </c>
      <c r="G4898" s="231">
        <v>1.01780101E-3</v>
      </c>
      <c r="H4898" s="231">
        <v>3.83456019E-3</v>
      </c>
    </row>
    <row r="4899" spans="1:8">
      <c r="A4899" s="227" t="s">
        <v>148</v>
      </c>
      <c r="B4899" s="227" t="s">
        <v>110</v>
      </c>
      <c r="C4899" s="227" t="s">
        <v>58</v>
      </c>
      <c r="D4899" s="229">
        <v>2581</v>
      </c>
      <c r="E4899" s="231">
        <v>5.3067867099999997E-3</v>
      </c>
      <c r="F4899" s="231">
        <v>8.9519451999999996E-4</v>
      </c>
      <c r="G4899" s="231">
        <v>1.0609445900000001E-3</v>
      </c>
      <c r="H4899" s="231">
        <v>3.3505125799999998E-3</v>
      </c>
    </row>
    <row r="4900" spans="1:8">
      <c r="A4900" s="227" t="s">
        <v>148</v>
      </c>
      <c r="B4900" s="227" t="s">
        <v>108</v>
      </c>
      <c r="C4900" s="227" t="s">
        <v>63</v>
      </c>
      <c r="D4900" s="229">
        <v>208</v>
      </c>
      <c r="E4900" s="231">
        <v>5.3644161399999998E-3</v>
      </c>
      <c r="F4900" s="231">
        <v>1.1545136400000001E-3</v>
      </c>
      <c r="G4900" s="231">
        <v>8.6766580000000005E-4</v>
      </c>
      <c r="H4900" s="231">
        <v>3.34223625E-3</v>
      </c>
    </row>
    <row r="4901" spans="1:8">
      <c r="A4901" s="227" t="s">
        <v>148</v>
      </c>
      <c r="B4901" s="227" t="s">
        <v>109</v>
      </c>
      <c r="C4901" s="227" t="s">
        <v>63</v>
      </c>
      <c r="D4901" s="229">
        <v>256</v>
      </c>
      <c r="E4901" s="231">
        <v>6.0781970900000001E-3</v>
      </c>
      <c r="F4901" s="231">
        <v>9.3401851000000002E-4</v>
      </c>
      <c r="G4901" s="231">
        <v>1.1551466100000001E-3</v>
      </c>
      <c r="H4901" s="231">
        <v>3.9890315200000002E-3</v>
      </c>
    </row>
    <row r="4902" spans="1:8">
      <c r="A4902" s="227" t="s">
        <v>148</v>
      </c>
      <c r="B4902" s="227" t="s">
        <v>110</v>
      </c>
      <c r="C4902" s="227" t="s">
        <v>63</v>
      </c>
      <c r="D4902" s="229">
        <v>62</v>
      </c>
      <c r="E4902" s="231">
        <v>5.8676819700000001E-3</v>
      </c>
      <c r="F4902" s="231">
        <v>1.3325117400000001E-3</v>
      </c>
      <c r="G4902" s="231">
        <v>1.0989767400000001E-3</v>
      </c>
      <c r="H4902" s="231">
        <v>3.4361929799999998E-3</v>
      </c>
    </row>
    <row r="4903" spans="1:8">
      <c r="A4903" s="227" t="s">
        <v>148</v>
      </c>
      <c r="B4903" s="227" t="s">
        <v>108</v>
      </c>
      <c r="C4903" s="227" t="s">
        <v>64</v>
      </c>
      <c r="D4903" s="229">
        <v>93</v>
      </c>
      <c r="E4903" s="231">
        <v>5.5453502000000002E-3</v>
      </c>
      <c r="F4903" s="231">
        <v>1.0792510400000001E-3</v>
      </c>
      <c r="G4903" s="231">
        <v>1.57842969E-3</v>
      </c>
      <c r="H4903" s="231">
        <v>2.8876690300000001E-3</v>
      </c>
    </row>
    <row r="4904" spans="1:8">
      <c r="A4904" s="227" t="s">
        <v>148</v>
      </c>
      <c r="B4904" s="227" t="s">
        <v>109</v>
      </c>
      <c r="C4904" s="227" t="s">
        <v>64</v>
      </c>
      <c r="D4904" s="229">
        <v>164</v>
      </c>
      <c r="E4904" s="231">
        <v>6.8460645800000001E-3</v>
      </c>
      <c r="F4904" s="231">
        <v>9.0510644000000001E-4</v>
      </c>
      <c r="G4904" s="231">
        <v>1.5877651200000001E-3</v>
      </c>
      <c r="H4904" s="231">
        <v>4.3531924800000003E-3</v>
      </c>
    </row>
    <row r="4905" spans="1:8">
      <c r="A4905" s="227" t="s">
        <v>148</v>
      </c>
      <c r="B4905" s="227" t="s">
        <v>110</v>
      </c>
      <c r="C4905" s="227" t="s">
        <v>64</v>
      </c>
      <c r="D4905" s="229">
        <v>33</v>
      </c>
      <c r="E4905" s="231">
        <v>6.03535329E-3</v>
      </c>
      <c r="F4905" s="231">
        <v>1.0830525399999999E-3</v>
      </c>
      <c r="G4905" s="231">
        <v>1.58705081E-3</v>
      </c>
      <c r="H4905" s="231">
        <v>3.36524951E-3</v>
      </c>
    </row>
    <row r="4906" spans="1:8">
      <c r="A4906" s="227" t="s">
        <v>148</v>
      </c>
      <c r="B4906" s="227" t="s">
        <v>108</v>
      </c>
      <c r="C4906" s="227" t="s">
        <v>65</v>
      </c>
      <c r="D4906" s="229">
        <v>83</v>
      </c>
      <c r="E4906" s="231">
        <v>4.3536644300000002E-3</v>
      </c>
      <c r="F4906" s="231">
        <v>7.2330967999999999E-4</v>
      </c>
      <c r="G4906" s="231">
        <v>4.3423665000000001E-4</v>
      </c>
      <c r="H4906" s="231">
        <v>3.1961175400000001E-3</v>
      </c>
    </row>
    <row r="4907" spans="1:8">
      <c r="A4907" s="227" t="s">
        <v>148</v>
      </c>
      <c r="B4907" s="227" t="s">
        <v>109</v>
      </c>
      <c r="C4907" s="227" t="s">
        <v>65</v>
      </c>
      <c r="D4907" s="229">
        <v>247</v>
      </c>
      <c r="E4907" s="231">
        <v>5.0137293200000002E-3</v>
      </c>
      <c r="F4907" s="231">
        <v>6.1698693E-4</v>
      </c>
      <c r="G4907" s="231">
        <v>4.3583157999999998E-4</v>
      </c>
      <c r="H4907" s="231">
        <v>3.9609103000000003E-3</v>
      </c>
    </row>
    <row r="4908" spans="1:8">
      <c r="A4908" s="227" t="s">
        <v>148</v>
      </c>
      <c r="B4908" s="227" t="s">
        <v>110</v>
      </c>
      <c r="C4908" s="227" t="s">
        <v>65</v>
      </c>
      <c r="D4908" s="229">
        <v>24</v>
      </c>
      <c r="E4908" s="231">
        <v>4.2211610200000001E-3</v>
      </c>
      <c r="F4908" s="231">
        <v>6.5972198000000004E-4</v>
      </c>
      <c r="G4908" s="231">
        <v>4.1136158999999998E-4</v>
      </c>
      <c r="H4908" s="231">
        <v>3.1500769300000001E-3</v>
      </c>
    </row>
    <row r="4909" spans="1:8">
      <c r="A4909" s="227" t="s">
        <v>148</v>
      </c>
      <c r="B4909" s="227" t="s">
        <v>108</v>
      </c>
      <c r="C4909" s="227" t="s">
        <v>66</v>
      </c>
      <c r="D4909" s="229">
        <v>73</v>
      </c>
      <c r="E4909" s="231">
        <v>5.2899857999999999E-3</v>
      </c>
      <c r="F4909" s="231">
        <v>7.4089903000000004E-4</v>
      </c>
      <c r="G4909" s="231">
        <v>8.2017353000000005E-4</v>
      </c>
      <c r="H4909" s="231">
        <v>3.7289127400000001E-3</v>
      </c>
    </row>
    <row r="4910" spans="1:8">
      <c r="A4910" s="227" t="s">
        <v>148</v>
      </c>
      <c r="B4910" s="227" t="s">
        <v>109</v>
      </c>
      <c r="C4910" s="227" t="s">
        <v>66</v>
      </c>
      <c r="D4910" s="229">
        <v>213</v>
      </c>
      <c r="E4910" s="231">
        <v>6.3017298999999997E-3</v>
      </c>
      <c r="F4910" s="231">
        <v>6.2016364999999997E-4</v>
      </c>
      <c r="G4910" s="231">
        <v>9.769494000000001E-4</v>
      </c>
      <c r="H4910" s="231">
        <v>4.7046163300000004E-3</v>
      </c>
    </row>
    <row r="4911" spans="1:8">
      <c r="A4911" s="227" t="s">
        <v>148</v>
      </c>
      <c r="B4911" s="227" t="s">
        <v>110</v>
      </c>
      <c r="C4911" s="227" t="s">
        <v>66</v>
      </c>
      <c r="D4911" s="229">
        <v>18</v>
      </c>
      <c r="E4911" s="231">
        <v>6.4287549299999998E-3</v>
      </c>
      <c r="F4911" s="231">
        <v>6.3850284999999996E-4</v>
      </c>
      <c r="G4911" s="231">
        <v>9.6321986E-4</v>
      </c>
      <c r="H4911" s="231">
        <v>4.8270315900000001E-3</v>
      </c>
    </row>
    <row r="4912" spans="1:8">
      <c r="A4912" s="227" t="s">
        <v>148</v>
      </c>
      <c r="B4912" s="227" t="s">
        <v>108</v>
      </c>
      <c r="C4912" s="227" t="s">
        <v>67</v>
      </c>
      <c r="D4912" s="229">
        <v>49</v>
      </c>
      <c r="E4912" s="231">
        <v>5.6814529399999997E-3</v>
      </c>
      <c r="F4912" s="231">
        <v>7.7499030999999999E-4</v>
      </c>
      <c r="G4912" s="231">
        <v>1.30574432E-3</v>
      </c>
      <c r="H4912" s="231">
        <v>3.60071781E-3</v>
      </c>
    </row>
    <row r="4913" spans="1:8">
      <c r="A4913" s="227" t="s">
        <v>148</v>
      </c>
      <c r="B4913" s="227" t="s">
        <v>109</v>
      </c>
      <c r="C4913" s="227" t="s">
        <v>67</v>
      </c>
      <c r="D4913" s="229">
        <v>193</v>
      </c>
      <c r="E4913" s="231">
        <v>6.9207563499999996E-3</v>
      </c>
      <c r="F4913" s="231">
        <v>6.1840311999999996E-4</v>
      </c>
      <c r="G4913" s="231">
        <v>1.5858278400000001E-3</v>
      </c>
      <c r="H4913" s="231">
        <v>4.7165248899999996E-3</v>
      </c>
    </row>
    <row r="4914" spans="1:8">
      <c r="A4914" s="227" t="s">
        <v>148</v>
      </c>
      <c r="B4914" s="227" t="s">
        <v>110</v>
      </c>
      <c r="C4914" s="227" t="s">
        <v>67</v>
      </c>
      <c r="D4914" s="229">
        <v>27</v>
      </c>
      <c r="E4914" s="231">
        <v>5.90234886E-3</v>
      </c>
      <c r="F4914" s="231">
        <v>5.9199222000000005E-4</v>
      </c>
      <c r="G4914" s="231">
        <v>1.4874826E-3</v>
      </c>
      <c r="H4914" s="231">
        <v>3.8228735799999999E-3</v>
      </c>
    </row>
    <row r="4915" spans="1:8">
      <c r="A4915" s="227" t="s">
        <v>148</v>
      </c>
      <c r="B4915" s="227" t="s">
        <v>108</v>
      </c>
      <c r="C4915" s="227" t="s">
        <v>68</v>
      </c>
      <c r="D4915" s="229">
        <v>79</v>
      </c>
      <c r="E4915" s="231">
        <v>5.6103490299999996E-3</v>
      </c>
      <c r="F4915" s="231">
        <v>8.6468563999999996E-4</v>
      </c>
      <c r="G4915" s="231">
        <v>1.1618023999999999E-3</v>
      </c>
      <c r="H4915" s="231">
        <v>3.58386053E-3</v>
      </c>
    </row>
    <row r="4916" spans="1:8">
      <c r="A4916" s="227" t="s">
        <v>148</v>
      </c>
      <c r="B4916" s="227" t="s">
        <v>109</v>
      </c>
      <c r="C4916" s="227" t="s">
        <v>68</v>
      </c>
      <c r="D4916" s="229">
        <v>272</v>
      </c>
      <c r="E4916" s="231">
        <v>6.2829347899999999E-3</v>
      </c>
      <c r="F4916" s="231">
        <v>7.8193059000000004E-4</v>
      </c>
      <c r="G4916" s="231">
        <v>1.21906463E-3</v>
      </c>
      <c r="H4916" s="231">
        <v>4.2819390799999999E-3</v>
      </c>
    </row>
    <row r="4917" spans="1:8">
      <c r="A4917" s="227" t="s">
        <v>148</v>
      </c>
      <c r="B4917" s="227" t="s">
        <v>110</v>
      </c>
      <c r="C4917" s="227" t="s">
        <v>68</v>
      </c>
      <c r="D4917" s="229">
        <v>20</v>
      </c>
      <c r="E4917" s="231">
        <v>5.4484951299999997E-3</v>
      </c>
      <c r="F4917" s="231">
        <v>1.0011572099999999E-3</v>
      </c>
      <c r="G4917" s="231">
        <v>1.23668961E-3</v>
      </c>
      <c r="H4917" s="231">
        <v>3.2106478700000001E-3</v>
      </c>
    </row>
    <row r="4918" spans="1:8">
      <c r="A4918" s="227" t="s">
        <v>148</v>
      </c>
      <c r="B4918" s="227" t="s">
        <v>108</v>
      </c>
      <c r="C4918" s="227" t="s">
        <v>69</v>
      </c>
      <c r="D4918" s="229">
        <v>40</v>
      </c>
      <c r="E4918" s="231">
        <v>4.48726822E-3</v>
      </c>
      <c r="F4918" s="231">
        <v>8.7702519999999999E-4</v>
      </c>
      <c r="G4918" s="231">
        <v>5.3240720999999996E-4</v>
      </c>
      <c r="H4918" s="231">
        <v>3.0778353899999999E-3</v>
      </c>
    </row>
    <row r="4919" spans="1:8">
      <c r="A4919" s="227" t="s">
        <v>148</v>
      </c>
      <c r="B4919" s="227" t="s">
        <v>109</v>
      </c>
      <c r="C4919" s="227" t="s">
        <v>69</v>
      </c>
      <c r="D4919" s="229">
        <v>188</v>
      </c>
      <c r="E4919" s="231">
        <v>4.2134552400000004E-3</v>
      </c>
      <c r="F4919" s="231">
        <v>7.4523468999999995E-4</v>
      </c>
      <c r="G4919" s="231">
        <v>4.9860842000000005E-4</v>
      </c>
      <c r="H4919" s="231">
        <v>2.96961166E-3</v>
      </c>
    </row>
    <row r="4920" spans="1:8">
      <c r="A4920" s="227" t="s">
        <v>148</v>
      </c>
      <c r="B4920" s="227" t="s">
        <v>110</v>
      </c>
      <c r="C4920" s="227" t="s">
        <v>69</v>
      </c>
      <c r="D4920" s="229">
        <v>8</v>
      </c>
      <c r="E4920" s="231">
        <v>5.1953122299999996E-3</v>
      </c>
      <c r="F4920" s="231">
        <v>8.1741856999999998E-4</v>
      </c>
      <c r="G4920" s="231">
        <v>9.6064790999999996E-4</v>
      </c>
      <c r="H4920" s="231">
        <v>3.41724504E-3</v>
      </c>
    </row>
    <row r="4921" spans="1:8">
      <c r="A4921" s="227" t="s">
        <v>148</v>
      </c>
      <c r="B4921" s="227" t="s">
        <v>108</v>
      </c>
      <c r="C4921" s="227" t="s">
        <v>70</v>
      </c>
      <c r="D4921" s="229">
        <v>56</v>
      </c>
      <c r="E4921" s="231">
        <v>6.7113092800000001E-3</v>
      </c>
      <c r="F4921" s="231">
        <v>1.29794951E-3</v>
      </c>
      <c r="G4921" s="231">
        <v>1.7416911999999999E-3</v>
      </c>
      <c r="H4921" s="231">
        <v>3.6716680999999999E-3</v>
      </c>
    </row>
    <row r="4922" spans="1:8">
      <c r="A4922" s="227" t="s">
        <v>148</v>
      </c>
      <c r="B4922" s="227" t="s">
        <v>109</v>
      </c>
      <c r="C4922" s="227" t="s">
        <v>70</v>
      </c>
      <c r="D4922" s="229">
        <v>162</v>
      </c>
      <c r="E4922" s="231">
        <v>7.5012857800000003E-3</v>
      </c>
      <c r="F4922" s="231">
        <v>1.0321642699999999E-3</v>
      </c>
      <c r="G4922" s="231">
        <v>1.6801695E-3</v>
      </c>
      <c r="H4922" s="231">
        <v>4.7889515000000002E-3</v>
      </c>
    </row>
    <row r="4923" spans="1:8">
      <c r="A4923" s="227" t="s">
        <v>148</v>
      </c>
      <c r="B4923" s="227" t="s">
        <v>110</v>
      </c>
      <c r="C4923" s="227" t="s">
        <v>70</v>
      </c>
      <c r="D4923" s="229">
        <v>21</v>
      </c>
      <c r="E4923" s="231">
        <v>9.2840605700000006E-3</v>
      </c>
      <c r="F4923" s="231">
        <v>1.2312607999999999E-3</v>
      </c>
      <c r="G4923" s="231">
        <v>2.5055111999999998E-3</v>
      </c>
      <c r="H4923" s="231">
        <v>5.5472881200000004E-3</v>
      </c>
    </row>
    <row r="4924" spans="1:8">
      <c r="A4924" s="227" t="s">
        <v>148</v>
      </c>
      <c r="B4924" s="227" t="s">
        <v>108</v>
      </c>
      <c r="C4924" s="227" t="s">
        <v>71</v>
      </c>
      <c r="D4924" s="229">
        <v>67</v>
      </c>
      <c r="E4924" s="231">
        <v>5.84024305E-3</v>
      </c>
      <c r="F4924" s="231">
        <v>1.0803618699999999E-3</v>
      </c>
      <c r="G4924" s="231">
        <v>1.3343004699999999E-3</v>
      </c>
      <c r="H4924" s="231">
        <v>3.4255801799999998E-3</v>
      </c>
    </row>
    <row r="4925" spans="1:8">
      <c r="A4925" s="227" t="s">
        <v>148</v>
      </c>
      <c r="B4925" s="227" t="s">
        <v>109</v>
      </c>
      <c r="C4925" s="227" t="s">
        <v>71</v>
      </c>
      <c r="D4925" s="229">
        <v>199</v>
      </c>
      <c r="E4925" s="231">
        <v>6.2353431400000003E-3</v>
      </c>
      <c r="F4925" s="231">
        <v>8.6852059000000004E-4</v>
      </c>
      <c r="G4925" s="231">
        <v>1.3453259200000001E-3</v>
      </c>
      <c r="H4925" s="231">
        <v>4.0214961399999997E-3</v>
      </c>
    </row>
    <row r="4926" spans="1:8">
      <c r="A4926" s="227" t="s">
        <v>148</v>
      </c>
      <c r="B4926" s="227" t="s">
        <v>110</v>
      </c>
      <c r="C4926" s="227" t="s">
        <v>71</v>
      </c>
      <c r="D4926" s="229">
        <v>15</v>
      </c>
      <c r="E4926" s="231">
        <v>6.93981462E-3</v>
      </c>
      <c r="F4926" s="231">
        <v>9.9691336999999992E-4</v>
      </c>
      <c r="G4926" s="231">
        <v>2.0216046700000001E-3</v>
      </c>
      <c r="H4926" s="231">
        <v>3.9212960600000001E-3</v>
      </c>
    </row>
    <row r="4927" spans="1:8">
      <c r="A4927" s="227" t="s">
        <v>148</v>
      </c>
      <c r="B4927" s="227" t="s">
        <v>108</v>
      </c>
      <c r="C4927" s="227" t="s">
        <v>72</v>
      </c>
      <c r="D4927" s="229">
        <v>85</v>
      </c>
      <c r="E4927" s="231">
        <v>5.6353483600000004E-3</v>
      </c>
      <c r="F4927" s="231">
        <v>8.7064251000000005E-4</v>
      </c>
      <c r="G4927" s="231">
        <v>1.29806617E-3</v>
      </c>
      <c r="H4927" s="231">
        <v>3.4666392100000001E-3</v>
      </c>
    </row>
    <row r="4928" spans="1:8">
      <c r="A4928" s="227" t="s">
        <v>148</v>
      </c>
      <c r="B4928" s="227" t="s">
        <v>109</v>
      </c>
      <c r="C4928" s="227" t="s">
        <v>72</v>
      </c>
      <c r="D4928" s="229">
        <v>297</v>
      </c>
      <c r="E4928" s="231">
        <v>6.4151933799999998E-3</v>
      </c>
      <c r="F4928" s="231">
        <v>8.4560861999999999E-4</v>
      </c>
      <c r="G4928" s="231">
        <v>1.3559980099999999E-3</v>
      </c>
      <c r="H4928" s="231">
        <v>4.21358623E-3</v>
      </c>
    </row>
    <row r="4929" spans="1:8">
      <c r="A4929" s="227" t="s">
        <v>148</v>
      </c>
      <c r="B4929" s="227" t="s">
        <v>110</v>
      </c>
      <c r="C4929" s="227" t="s">
        <v>72</v>
      </c>
      <c r="D4929" s="229">
        <v>37</v>
      </c>
      <c r="E4929" s="231">
        <v>5.9709707900000002E-3</v>
      </c>
      <c r="F4929" s="231">
        <v>9.1372597000000002E-4</v>
      </c>
      <c r="G4929" s="231">
        <v>1.41860588E-3</v>
      </c>
      <c r="H4929" s="231">
        <v>3.6386383699999999E-3</v>
      </c>
    </row>
    <row r="4930" spans="1:8">
      <c r="A4930" s="227" t="s">
        <v>148</v>
      </c>
      <c r="B4930" s="227" t="s">
        <v>108</v>
      </c>
      <c r="C4930" s="227" t="s">
        <v>73</v>
      </c>
      <c r="D4930" s="229">
        <v>266</v>
      </c>
      <c r="E4930" s="231">
        <v>5.1900582299999999E-3</v>
      </c>
      <c r="F4930" s="231">
        <v>5.7456985999999996E-4</v>
      </c>
      <c r="G4930" s="231">
        <v>1.486224E-3</v>
      </c>
      <c r="H4930" s="231">
        <v>3.1292638900000001E-3</v>
      </c>
    </row>
    <row r="4931" spans="1:8">
      <c r="A4931" s="227" t="s">
        <v>148</v>
      </c>
      <c r="B4931" s="227" t="s">
        <v>109</v>
      </c>
      <c r="C4931" s="227" t="s">
        <v>73</v>
      </c>
      <c r="D4931" s="229">
        <v>565</v>
      </c>
      <c r="E4931" s="231">
        <v>6.8225784400000001E-3</v>
      </c>
      <c r="F4931" s="231">
        <v>5.0432210999999997E-4</v>
      </c>
      <c r="G4931" s="231">
        <v>1.72511038E-3</v>
      </c>
      <c r="H4931" s="231">
        <v>4.5931454499999998E-3</v>
      </c>
    </row>
    <row r="4932" spans="1:8">
      <c r="A4932" s="227" t="s">
        <v>148</v>
      </c>
      <c r="B4932" s="227" t="s">
        <v>110</v>
      </c>
      <c r="C4932" s="227" t="s">
        <v>73</v>
      </c>
      <c r="D4932" s="229">
        <v>82</v>
      </c>
      <c r="E4932" s="231">
        <v>6.1712395699999997E-3</v>
      </c>
      <c r="F4932" s="231">
        <v>5.4482811000000002E-4</v>
      </c>
      <c r="G4932" s="231">
        <v>2.0822039100000002E-3</v>
      </c>
      <c r="H4932" s="231">
        <v>3.5442070699999999E-3</v>
      </c>
    </row>
    <row r="4933" spans="1:8">
      <c r="A4933" s="227" t="s">
        <v>148</v>
      </c>
      <c r="B4933" s="227" t="s">
        <v>108</v>
      </c>
      <c r="C4933" s="227" t="s">
        <v>74</v>
      </c>
      <c r="D4933" s="229">
        <v>250</v>
      </c>
      <c r="E4933" s="231">
        <v>5.1712960500000004E-3</v>
      </c>
      <c r="F4933" s="231">
        <v>7.9421272000000003E-4</v>
      </c>
      <c r="G4933" s="231">
        <v>1.2176386500000001E-3</v>
      </c>
      <c r="H4933" s="231">
        <v>3.1594442E-3</v>
      </c>
    </row>
    <row r="4934" spans="1:8">
      <c r="A4934" s="227" t="s">
        <v>148</v>
      </c>
      <c r="B4934" s="227" t="s">
        <v>109</v>
      </c>
      <c r="C4934" s="227" t="s">
        <v>74</v>
      </c>
      <c r="D4934" s="229">
        <v>371</v>
      </c>
      <c r="E4934" s="231">
        <v>6.8467040999999999E-3</v>
      </c>
      <c r="F4934" s="231">
        <v>6.9700234999999996E-4</v>
      </c>
      <c r="G4934" s="231">
        <v>1.67608791E-3</v>
      </c>
      <c r="H4934" s="231">
        <v>4.4736133599999998E-3</v>
      </c>
    </row>
    <row r="4935" spans="1:8">
      <c r="A4935" s="227" t="s">
        <v>148</v>
      </c>
      <c r="B4935" s="227" t="s">
        <v>110</v>
      </c>
      <c r="C4935" s="227" t="s">
        <v>74</v>
      </c>
      <c r="D4935" s="229">
        <v>92</v>
      </c>
      <c r="E4935" s="231">
        <v>5.5571908000000003E-3</v>
      </c>
      <c r="F4935" s="231">
        <v>7.6225320999999998E-4</v>
      </c>
      <c r="G4935" s="231">
        <v>1.3061088600000001E-3</v>
      </c>
      <c r="H4935" s="231">
        <v>3.4888282400000001E-3</v>
      </c>
    </row>
    <row r="4936" spans="1:8">
      <c r="A4936" s="227" t="s">
        <v>148</v>
      </c>
      <c r="B4936" s="227" t="s">
        <v>108</v>
      </c>
      <c r="C4936" s="227" t="s">
        <v>75</v>
      </c>
      <c r="D4936" s="229">
        <v>25</v>
      </c>
      <c r="E4936" s="231">
        <v>4.6259256600000003E-3</v>
      </c>
      <c r="F4936" s="231">
        <v>5.5092569000000002E-4</v>
      </c>
      <c r="G4936" s="231">
        <v>8.2916646E-4</v>
      </c>
      <c r="H4936" s="231">
        <v>3.2458330700000002E-3</v>
      </c>
    </row>
    <row r="4937" spans="1:8">
      <c r="A4937" s="227" t="s">
        <v>148</v>
      </c>
      <c r="B4937" s="227" t="s">
        <v>109</v>
      </c>
      <c r="C4937" s="227" t="s">
        <v>75</v>
      </c>
      <c r="D4937" s="229">
        <v>225</v>
      </c>
      <c r="E4937" s="231">
        <v>5.4206273400000003E-3</v>
      </c>
      <c r="F4937" s="231">
        <v>4.9922816000000001E-4</v>
      </c>
      <c r="G4937" s="231">
        <v>9.5396067000000004E-4</v>
      </c>
      <c r="H4937" s="231">
        <v>3.96743805E-3</v>
      </c>
    </row>
    <row r="4938" spans="1:8">
      <c r="A4938" s="227" t="s">
        <v>148</v>
      </c>
      <c r="B4938" s="227" t="s">
        <v>110</v>
      </c>
      <c r="C4938" s="227" t="s">
        <v>75</v>
      </c>
      <c r="D4938" s="229">
        <v>13</v>
      </c>
      <c r="E4938" s="231">
        <v>4.9750709299999996E-3</v>
      </c>
      <c r="F4938" s="231">
        <v>6.6951542999999999E-4</v>
      </c>
      <c r="G4938" s="231">
        <v>8.2621050999999999E-4</v>
      </c>
      <c r="H4938" s="231">
        <v>3.4793443799999999E-3</v>
      </c>
    </row>
    <row r="4939" spans="1:8">
      <c r="A4939" s="227" t="s">
        <v>148</v>
      </c>
      <c r="B4939" s="227" t="s">
        <v>108</v>
      </c>
      <c r="C4939" s="227" t="s">
        <v>76</v>
      </c>
      <c r="D4939" s="229">
        <v>235</v>
      </c>
      <c r="E4939" s="231">
        <v>4.9634552200000003E-3</v>
      </c>
      <c r="F4939" s="231">
        <v>9.4089811000000001E-4</v>
      </c>
      <c r="G4939" s="231">
        <v>1.3018614699999999E-3</v>
      </c>
      <c r="H4939" s="231">
        <v>2.7206951900000001E-3</v>
      </c>
    </row>
    <row r="4940" spans="1:8">
      <c r="A4940" s="227" t="s">
        <v>148</v>
      </c>
      <c r="B4940" s="227" t="s">
        <v>109</v>
      </c>
      <c r="C4940" s="227" t="s">
        <v>76</v>
      </c>
      <c r="D4940" s="229">
        <v>232</v>
      </c>
      <c r="E4940" s="231">
        <v>6.3582572599999998E-3</v>
      </c>
      <c r="F4940" s="231">
        <v>7.6363918999999998E-4</v>
      </c>
      <c r="G4940" s="231">
        <v>1.5698832500000001E-3</v>
      </c>
      <c r="H4940" s="231">
        <v>4.0247343299999998E-3</v>
      </c>
    </row>
    <row r="4941" spans="1:8">
      <c r="A4941" s="227" t="s">
        <v>148</v>
      </c>
      <c r="B4941" s="227" t="s">
        <v>110</v>
      </c>
      <c r="C4941" s="227" t="s">
        <v>76</v>
      </c>
      <c r="D4941" s="229">
        <v>49</v>
      </c>
      <c r="E4941" s="231">
        <v>5.6443686300000004E-3</v>
      </c>
      <c r="F4941" s="231">
        <v>9.4931007000000002E-4</v>
      </c>
      <c r="G4941" s="231">
        <v>1.8050828799999999E-3</v>
      </c>
      <c r="H4941" s="231">
        <v>2.8899751800000001E-3</v>
      </c>
    </row>
    <row r="4942" spans="1:8">
      <c r="A4942" s="227" t="s">
        <v>148</v>
      </c>
      <c r="B4942" s="227" t="s">
        <v>108</v>
      </c>
      <c r="C4942" s="227" t="s">
        <v>77</v>
      </c>
      <c r="D4942" s="229">
        <v>260</v>
      </c>
      <c r="E4942" s="231">
        <v>5.4688833100000004E-3</v>
      </c>
      <c r="F4942" s="231">
        <v>8.7019205000000001E-4</v>
      </c>
      <c r="G4942" s="231">
        <v>1.24541466E-3</v>
      </c>
      <c r="H4942" s="231">
        <v>3.3532761100000001E-3</v>
      </c>
    </row>
    <row r="4943" spans="1:8">
      <c r="A4943" s="227" t="s">
        <v>148</v>
      </c>
      <c r="B4943" s="227" t="s">
        <v>109</v>
      </c>
      <c r="C4943" s="227" t="s">
        <v>77</v>
      </c>
      <c r="D4943" s="229">
        <v>447</v>
      </c>
      <c r="E4943" s="231">
        <v>6.0637270700000002E-3</v>
      </c>
      <c r="F4943" s="231">
        <v>7.2196822999999997E-4</v>
      </c>
      <c r="G4943" s="231">
        <v>1.3914779199999999E-3</v>
      </c>
      <c r="H4943" s="231">
        <v>3.9502804399999996E-3</v>
      </c>
    </row>
    <row r="4944" spans="1:8">
      <c r="A4944" s="227" t="s">
        <v>148</v>
      </c>
      <c r="B4944" s="227" t="s">
        <v>110</v>
      </c>
      <c r="C4944" s="227" t="s">
        <v>77</v>
      </c>
      <c r="D4944" s="229">
        <v>122</v>
      </c>
      <c r="E4944" s="231">
        <v>6.0108338500000002E-3</v>
      </c>
      <c r="F4944" s="231">
        <v>8.1075413999999999E-4</v>
      </c>
      <c r="G4944" s="231">
        <v>1.3739941599999999E-3</v>
      </c>
      <c r="H4944" s="231">
        <v>3.8260850600000001E-3</v>
      </c>
    </row>
    <row r="4945" spans="1:8">
      <c r="A4945" s="227" t="s">
        <v>148</v>
      </c>
      <c r="B4945" s="227" t="s">
        <v>108</v>
      </c>
      <c r="C4945" s="227" t="s">
        <v>78</v>
      </c>
      <c r="D4945" s="229">
        <v>52</v>
      </c>
      <c r="E4945" s="231">
        <v>6.07549831E-3</v>
      </c>
      <c r="F4945" s="231">
        <v>1.0507921000000001E-3</v>
      </c>
      <c r="G4945" s="231">
        <v>1.6791307899999999E-3</v>
      </c>
      <c r="H4945" s="231">
        <v>3.34557488E-3</v>
      </c>
    </row>
    <row r="4946" spans="1:8">
      <c r="A4946" s="227" t="s">
        <v>148</v>
      </c>
      <c r="B4946" s="227" t="s">
        <v>109</v>
      </c>
      <c r="C4946" s="227" t="s">
        <v>78</v>
      </c>
      <c r="D4946" s="229">
        <v>164</v>
      </c>
      <c r="E4946" s="231">
        <v>6.87457628E-3</v>
      </c>
      <c r="F4946" s="231">
        <v>8.6579696000000002E-4</v>
      </c>
      <c r="G4946" s="231">
        <v>1.84133613E-3</v>
      </c>
      <c r="H4946" s="231">
        <v>4.1674427599999999E-3</v>
      </c>
    </row>
    <row r="4947" spans="1:8">
      <c r="A4947" s="227" t="s">
        <v>148</v>
      </c>
      <c r="B4947" s="227" t="s">
        <v>110</v>
      </c>
      <c r="C4947" s="227" t="s">
        <v>78</v>
      </c>
      <c r="D4947" s="229">
        <v>37</v>
      </c>
      <c r="E4947" s="231">
        <v>5.25181412E-3</v>
      </c>
      <c r="F4947" s="231">
        <v>9.9505736999999997E-4</v>
      </c>
      <c r="G4947" s="231">
        <v>1.4329952600000001E-3</v>
      </c>
      <c r="H4947" s="231">
        <v>2.82376103E-3</v>
      </c>
    </row>
    <row r="4948" spans="1:8">
      <c r="A4948" s="227" t="s">
        <v>148</v>
      </c>
      <c r="B4948" s="227" t="s">
        <v>108</v>
      </c>
      <c r="C4948" s="227" t="s">
        <v>79</v>
      </c>
      <c r="D4948" s="229">
        <v>3033</v>
      </c>
      <c r="E4948" s="231">
        <v>4.3011325099999997E-3</v>
      </c>
      <c r="F4948" s="231">
        <v>9.6526914000000003E-4</v>
      </c>
      <c r="G4948" s="231">
        <v>6.7395583999999996E-4</v>
      </c>
      <c r="H4948" s="231">
        <v>2.66190705E-3</v>
      </c>
    </row>
    <row r="4949" spans="1:8">
      <c r="A4949" s="227" t="s">
        <v>148</v>
      </c>
      <c r="B4949" s="227" t="s">
        <v>109</v>
      </c>
      <c r="C4949" s="227" t="s">
        <v>79</v>
      </c>
      <c r="D4949" s="229">
        <v>1696</v>
      </c>
      <c r="E4949" s="231">
        <v>4.3662646000000001E-3</v>
      </c>
      <c r="F4949" s="231">
        <v>7.6202560000000004E-4</v>
      </c>
      <c r="G4949" s="231">
        <v>7.2739210000000002E-4</v>
      </c>
      <c r="H4949" s="231">
        <v>2.8768464199999998E-3</v>
      </c>
    </row>
    <row r="4950" spans="1:8">
      <c r="A4950" s="227" t="s">
        <v>148</v>
      </c>
      <c r="B4950" s="227" t="s">
        <v>110</v>
      </c>
      <c r="C4950" s="227" t="s">
        <v>79</v>
      </c>
      <c r="D4950" s="229">
        <v>336</v>
      </c>
      <c r="E4950" s="231">
        <v>4.2051088699999999E-3</v>
      </c>
      <c r="F4950" s="231">
        <v>9.3736196999999997E-4</v>
      </c>
      <c r="G4950" s="231">
        <v>7.1411325000000003E-4</v>
      </c>
      <c r="H4950" s="231">
        <v>2.5536332000000001E-3</v>
      </c>
    </row>
    <row r="4951" spans="1:8">
      <c r="A4951" s="227" t="s">
        <v>148</v>
      </c>
      <c r="B4951" s="227" t="s">
        <v>108</v>
      </c>
      <c r="C4951" s="227" t="s">
        <v>80</v>
      </c>
      <c r="D4951" s="229">
        <v>579</v>
      </c>
      <c r="E4951" s="231">
        <v>4.4622950600000004E-3</v>
      </c>
      <c r="F4951" s="231">
        <v>1.0532605E-3</v>
      </c>
      <c r="G4951" s="231">
        <v>4.8709034999999998E-4</v>
      </c>
      <c r="H4951" s="231">
        <v>2.9219437199999999E-3</v>
      </c>
    </row>
    <row r="4952" spans="1:8">
      <c r="A4952" s="227" t="s">
        <v>148</v>
      </c>
      <c r="B4952" s="227" t="s">
        <v>109</v>
      </c>
      <c r="C4952" s="227" t="s">
        <v>80</v>
      </c>
      <c r="D4952" s="229">
        <v>1155</v>
      </c>
      <c r="E4952" s="231">
        <v>4.6124035599999997E-3</v>
      </c>
      <c r="F4952" s="231">
        <v>7.9705764000000004E-4</v>
      </c>
      <c r="G4952" s="231">
        <v>4.6270219E-4</v>
      </c>
      <c r="H4952" s="231">
        <v>3.35264326E-3</v>
      </c>
    </row>
    <row r="4953" spans="1:8">
      <c r="A4953" s="227" t="s">
        <v>148</v>
      </c>
      <c r="B4953" s="227" t="s">
        <v>110</v>
      </c>
      <c r="C4953" s="227" t="s">
        <v>80</v>
      </c>
      <c r="D4953" s="229">
        <v>191</v>
      </c>
      <c r="E4953" s="231">
        <v>4.3149479000000003E-3</v>
      </c>
      <c r="F4953" s="231">
        <v>9.4265053999999997E-4</v>
      </c>
      <c r="G4953" s="231">
        <v>5.0883481999999998E-4</v>
      </c>
      <c r="H4953" s="231">
        <v>2.86346205E-3</v>
      </c>
    </row>
    <row r="4954" spans="1:8">
      <c r="A4954" s="227" t="s">
        <v>148</v>
      </c>
      <c r="B4954" s="227" t="s">
        <v>108</v>
      </c>
      <c r="C4954" s="227" t="s">
        <v>119</v>
      </c>
      <c r="D4954" s="229">
        <v>285</v>
      </c>
      <c r="E4954" s="231">
        <v>5.0055228300000002E-3</v>
      </c>
      <c r="F4954" s="231">
        <v>1.04743316E-3</v>
      </c>
      <c r="G4954" s="231">
        <v>8.0701728000000001E-4</v>
      </c>
      <c r="H4954" s="231">
        <v>3.1510718700000001E-3</v>
      </c>
    </row>
    <row r="4955" spans="1:8">
      <c r="A4955" s="227" t="s">
        <v>148</v>
      </c>
      <c r="B4955" s="227" t="s">
        <v>109</v>
      </c>
      <c r="C4955" s="227" t="s">
        <v>119</v>
      </c>
      <c r="D4955" s="229">
        <v>427</v>
      </c>
      <c r="E4955" s="231">
        <v>6.0595289800000002E-3</v>
      </c>
      <c r="F4955" s="231">
        <v>8.7447931999999997E-4</v>
      </c>
      <c r="G4955" s="231">
        <v>1.15586214E-3</v>
      </c>
      <c r="H4955" s="231">
        <v>4.02918702E-3</v>
      </c>
    </row>
    <row r="4956" spans="1:8">
      <c r="A4956" s="227" t="s">
        <v>148</v>
      </c>
      <c r="B4956" s="227" t="s">
        <v>110</v>
      </c>
      <c r="C4956" s="227" t="s">
        <v>119</v>
      </c>
      <c r="D4956" s="229">
        <v>87</v>
      </c>
      <c r="E4956" s="231">
        <v>5.25808827E-3</v>
      </c>
      <c r="F4956" s="231">
        <v>1.00947189E-3</v>
      </c>
      <c r="G4956" s="231">
        <v>9.0503912000000001E-4</v>
      </c>
      <c r="H4956" s="231">
        <v>3.34357677E-3</v>
      </c>
    </row>
    <row r="4957" spans="1:8">
      <c r="A4957" s="227" t="s">
        <v>148</v>
      </c>
      <c r="B4957" s="227" t="s">
        <v>108</v>
      </c>
      <c r="C4957" s="227" t="s">
        <v>82</v>
      </c>
      <c r="D4957" s="229">
        <v>76</v>
      </c>
      <c r="E4957" s="231">
        <v>6.4336620500000004E-3</v>
      </c>
      <c r="F4957" s="231">
        <v>1.0089239900000001E-3</v>
      </c>
      <c r="G4957" s="231">
        <v>1.2778689400000001E-3</v>
      </c>
      <c r="H4957" s="231">
        <v>4.1468686199999999E-3</v>
      </c>
    </row>
    <row r="4958" spans="1:8">
      <c r="A4958" s="227" t="s">
        <v>148</v>
      </c>
      <c r="B4958" s="227" t="s">
        <v>109</v>
      </c>
      <c r="C4958" s="227" t="s">
        <v>82</v>
      </c>
      <c r="D4958" s="229">
        <v>237</v>
      </c>
      <c r="E4958" s="231">
        <v>7.2831201899999998E-3</v>
      </c>
      <c r="F4958" s="231">
        <v>9.8321004000000004E-4</v>
      </c>
      <c r="G4958" s="231">
        <v>1.5762714499999999E-3</v>
      </c>
      <c r="H4958" s="231">
        <v>4.7236382299999996E-3</v>
      </c>
    </row>
    <row r="4959" spans="1:8">
      <c r="A4959" s="227" t="s">
        <v>148</v>
      </c>
      <c r="B4959" s="227" t="s">
        <v>110</v>
      </c>
      <c r="C4959" s="227" t="s">
        <v>82</v>
      </c>
      <c r="D4959" s="229">
        <v>53</v>
      </c>
      <c r="E4959" s="231">
        <v>6.7516157800000002E-3</v>
      </c>
      <c r="F4959" s="231">
        <v>1.06001024E-3</v>
      </c>
      <c r="G4959" s="231">
        <v>1.54633974E-3</v>
      </c>
      <c r="H4959" s="231">
        <v>4.14526533E-3</v>
      </c>
    </row>
    <row r="4960" spans="1:8">
      <c r="A4960" s="227" t="s">
        <v>148</v>
      </c>
      <c r="B4960" s="227" t="s">
        <v>108</v>
      </c>
      <c r="C4960" s="227" t="s">
        <v>83</v>
      </c>
      <c r="D4960" s="229">
        <v>116</v>
      </c>
      <c r="E4960" s="231">
        <v>4.8907444699999997E-3</v>
      </c>
      <c r="F4960" s="231">
        <v>9.4368595999999995E-4</v>
      </c>
      <c r="G4960" s="231">
        <v>8.3612680000000003E-4</v>
      </c>
      <c r="H4960" s="231">
        <v>3.1109312800000001E-3</v>
      </c>
    </row>
    <row r="4961" spans="1:8">
      <c r="A4961" s="227" t="s">
        <v>148</v>
      </c>
      <c r="B4961" s="227" t="s">
        <v>109</v>
      </c>
      <c r="C4961" s="227" t="s">
        <v>83</v>
      </c>
      <c r="D4961" s="229">
        <v>241</v>
      </c>
      <c r="E4961" s="231">
        <v>5.5336558100000004E-3</v>
      </c>
      <c r="F4961" s="231">
        <v>9.1046157E-4</v>
      </c>
      <c r="G4961" s="231">
        <v>7.9496093999999998E-4</v>
      </c>
      <c r="H4961" s="231">
        <v>3.8282328300000001E-3</v>
      </c>
    </row>
    <row r="4962" spans="1:8">
      <c r="A4962" s="227" t="s">
        <v>148</v>
      </c>
      <c r="B4962" s="227" t="s">
        <v>110</v>
      </c>
      <c r="C4962" s="227" t="s">
        <v>83</v>
      </c>
      <c r="D4962" s="229">
        <v>65</v>
      </c>
      <c r="E4962" s="231">
        <v>5.6347932199999999E-3</v>
      </c>
      <c r="F4962" s="231">
        <v>7.8151684999999997E-4</v>
      </c>
      <c r="G4962" s="231">
        <v>9.8522057000000008E-4</v>
      </c>
      <c r="H4962" s="231">
        <v>3.86805532E-3</v>
      </c>
    </row>
    <row r="4963" spans="1:8">
      <c r="A4963" s="227" t="s">
        <v>148</v>
      </c>
      <c r="B4963" s="227" t="s">
        <v>108</v>
      </c>
      <c r="C4963" s="227" t="s">
        <v>84</v>
      </c>
      <c r="D4963" s="229">
        <v>117</v>
      </c>
      <c r="E4963" s="231">
        <v>4.8245090999999999E-3</v>
      </c>
      <c r="F4963" s="231">
        <v>9.910174800000001E-4</v>
      </c>
      <c r="G4963" s="231">
        <v>9.4610609000000002E-4</v>
      </c>
      <c r="H4963" s="231">
        <v>2.88738503E-3</v>
      </c>
    </row>
    <row r="4964" spans="1:8">
      <c r="A4964" s="227" t="s">
        <v>148</v>
      </c>
      <c r="B4964" s="227" t="s">
        <v>109</v>
      </c>
      <c r="C4964" s="227" t="s">
        <v>84</v>
      </c>
      <c r="D4964" s="229">
        <v>308</v>
      </c>
      <c r="E4964" s="231">
        <v>5.4315849500000003E-3</v>
      </c>
      <c r="F4964" s="231">
        <v>7.8158798000000002E-4</v>
      </c>
      <c r="G4964" s="231">
        <v>9.8695262000000005E-4</v>
      </c>
      <c r="H4964" s="231">
        <v>3.6630438899999999E-3</v>
      </c>
    </row>
    <row r="4965" spans="1:8">
      <c r="A4965" s="227" t="s">
        <v>148</v>
      </c>
      <c r="B4965" s="227" t="s">
        <v>110</v>
      </c>
      <c r="C4965" s="227" t="s">
        <v>84</v>
      </c>
      <c r="D4965" s="229">
        <v>33</v>
      </c>
      <c r="E4965" s="231">
        <v>4.6797837400000004E-3</v>
      </c>
      <c r="F4965" s="231">
        <v>7.7932073999999998E-4</v>
      </c>
      <c r="G4965" s="231">
        <v>1.0928728900000001E-3</v>
      </c>
      <c r="H4965" s="231">
        <v>2.8075895300000001E-3</v>
      </c>
    </row>
    <row r="4966" spans="1:8">
      <c r="A4966" s="227" t="s">
        <v>148</v>
      </c>
      <c r="B4966" s="227" t="s">
        <v>109</v>
      </c>
      <c r="C4966" s="227" t="s">
        <v>86</v>
      </c>
      <c r="D4966" s="229">
        <v>1</v>
      </c>
      <c r="E4966" s="231">
        <v>9.4791666599999998E-3</v>
      </c>
      <c r="F4966" s="231">
        <v>2.1759256899999998E-3</v>
      </c>
      <c r="G4966" s="231">
        <v>4.1666666600000003E-3</v>
      </c>
      <c r="H4966" s="231">
        <v>3.1365736099999999E-3</v>
      </c>
    </row>
    <row r="4967" spans="1:8">
      <c r="A4967" s="227" t="s">
        <v>148</v>
      </c>
      <c r="B4967" s="227" t="s">
        <v>108</v>
      </c>
      <c r="C4967" s="227" t="s">
        <v>87</v>
      </c>
      <c r="D4967" s="229">
        <v>161</v>
      </c>
      <c r="E4967" s="231">
        <v>5.34707818E-3</v>
      </c>
      <c r="F4967" s="231">
        <v>8.7819161000000001E-4</v>
      </c>
      <c r="G4967" s="231">
        <v>1.07408821E-3</v>
      </c>
      <c r="H4967" s="231">
        <v>3.3947979000000001E-3</v>
      </c>
    </row>
    <row r="4968" spans="1:8">
      <c r="A4968" s="227" t="s">
        <v>148</v>
      </c>
      <c r="B4968" s="227" t="s">
        <v>109</v>
      </c>
      <c r="C4968" s="227" t="s">
        <v>87</v>
      </c>
      <c r="D4968" s="229">
        <v>385</v>
      </c>
      <c r="E4968" s="231">
        <v>6.1009497400000001E-3</v>
      </c>
      <c r="F4968" s="231">
        <v>6.1871669000000001E-4</v>
      </c>
      <c r="G4968" s="231">
        <v>1.1261421200000001E-3</v>
      </c>
      <c r="H4968" s="231">
        <v>4.35609043E-3</v>
      </c>
    </row>
    <row r="4969" spans="1:8">
      <c r="A4969" s="227" t="s">
        <v>148</v>
      </c>
      <c r="B4969" s="227" t="s">
        <v>110</v>
      </c>
      <c r="C4969" s="227" t="s">
        <v>87</v>
      </c>
      <c r="D4969" s="229">
        <v>52</v>
      </c>
      <c r="E4969" s="231">
        <v>6.3167732500000002E-3</v>
      </c>
      <c r="F4969" s="231">
        <v>8.2821380000000001E-4</v>
      </c>
      <c r="G4969" s="231">
        <v>1.36240183E-3</v>
      </c>
      <c r="H4969" s="231">
        <v>4.1261571500000004E-3</v>
      </c>
    </row>
    <row r="4970" spans="1:8">
      <c r="A4970" s="227" t="s">
        <v>148</v>
      </c>
      <c r="B4970" s="227" t="s">
        <v>108</v>
      </c>
      <c r="C4970" s="227" t="s">
        <v>88</v>
      </c>
      <c r="D4970" s="229">
        <v>185</v>
      </c>
      <c r="E4970" s="231">
        <v>4.58821296E-3</v>
      </c>
      <c r="F4970" s="231">
        <v>9.1328807999999995E-4</v>
      </c>
      <c r="G4970" s="231">
        <v>8.0455431000000003E-4</v>
      </c>
      <c r="H4970" s="231">
        <v>2.87037014E-3</v>
      </c>
    </row>
    <row r="4971" spans="1:8">
      <c r="A4971" s="227" t="s">
        <v>148</v>
      </c>
      <c r="B4971" s="227" t="s">
        <v>109</v>
      </c>
      <c r="C4971" s="227" t="s">
        <v>88</v>
      </c>
      <c r="D4971" s="229">
        <v>617</v>
      </c>
      <c r="E4971" s="231">
        <v>4.85568961E-3</v>
      </c>
      <c r="F4971" s="231">
        <v>7.3670739000000003E-4</v>
      </c>
      <c r="G4971" s="231">
        <v>8.7816621999999998E-4</v>
      </c>
      <c r="H4971" s="231">
        <v>3.2408155400000002E-3</v>
      </c>
    </row>
    <row r="4972" spans="1:8">
      <c r="A4972" s="227" t="s">
        <v>148</v>
      </c>
      <c r="B4972" s="227" t="s">
        <v>110</v>
      </c>
      <c r="C4972" s="227" t="s">
        <v>88</v>
      </c>
      <c r="D4972" s="229">
        <v>95</v>
      </c>
      <c r="E4972" s="231">
        <v>4.7969052099999998E-3</v>
      </c>
      <c r="F4972" s="231">
        <v>9.3871810999999995E-4</v>
      </c>
      <c r="G4972" s="231">
        <v>8.4527267000000003E-4</v>
      </c>
      <c r="H4972" s="231">
        <v>3.0129139999999998E-3</v>
      </c>
    </row>
    <row r="4973" spans="1:8">
      <c r="A4973" s="227" t="s">
        <v>148</v>
      </c>
      <c r="B4973" s="227" t="s">
        <v>108</v>
      </c>
      <c r="C4973" s="227" t="s">
        <v>89</v>
      </c>
      <c r="D4973" s="229">
        <v>87</v>
      </c>
      <c r="E4973" s="231">
        <v>5.1088227099999996E-3</v>
      </c>
      <c r="F4973" s="231">
        <v>1.1335938399999999E-3</v>
      </c>
      <c r="G4973" s="231">
        <v>8.7377584999999999E-4</v>
      </c>
      <c r="H4973" s="231">
        <v>3.1014524700000001E-3</v>
      </c>
    </row>
    <row r="4974" spans="1:8">
      <c r="A4974" s="227" t="s">
        <v>148</v>
      </c>
      <c r="B4974" s="227" t="s">
        <v>109</v>
      </c>
      <c r="C4974" s="227" t="s">
        <v>89</v>
      </c>
      <c r="D4974" s="229">
        <v>268</v>
      </c>
      <c r="E4974" s="231">
        <v>5.93162636E-3</v>
      </c>
      <c r="F4974" s="231">
        <v>9.1987955000000004E-4</v>
      </c>
      <c r="G4974" s="231">
        <v>9.6470747000000005E-4</v>
      </c>
      <c r="H4974" s="231">
        <v>4.0470388600000002E-3</v>
      </c>
    </row>
    <row r="4975" spans="1:8">
      <c r="A4975" s="227" t="s">
        <v>148</v>
      </c>
      <c r="B4975" s="227" t="s">
        <v>110</v>
      </c>
      <c r="C4975" s="227" t="s">
        <v>89</v>
      </c>
      <c r="D4975" s="229">
        <v>25</v>
      </c>
      <c r="E4975" s="231">
        <v>6.5972219899999998E-3</v>
      </c>
      <c r="F4975" s="231">
        <v>9.7083315999999995E-4</v>
      </c>
      <c r="G4975" s="231">
        <v>9.6435154999999998E-4</v>
      </c>
      <c r="H4975" s="231">
        <v>4.6620367999999999E-3</v>
      </c>
    </row>
    <row r="4976" spans="1:8">
      <c r="A4976" s="227" t="s">
        <v>148</v>
      </c>
      <c r="B4976" s="227" t="s">
        <v>108</v>
      </c>
      <c r="C4976" s="227" t="s">
        <v>90</v>
      </c>
      <c r="D4976" s="229">
        <v>56</v>
      </c>
      <c r="E4976" s="231">
        <v>5.1000328400000001E-3</v>
      </c>
      <c r="F4976" s="231">
        <v>7.9117040999999999E-4</v>
      </c>
      <c r="G4976" s="231">
        <v>1.11565785E-3</v>
      </c>
      <c r="H4976" s="231">
        <v>3.1932041099999998E-3</v>
      </c>
    </row>
    <row r="4977" spans="1:8">
      <c r="A4977" s="227" t="s">
        <v>148</v>
      </c>
      <c r="B4977" s="227" t="s">
        <v>109</v>
      </c>
      <c r="C4977" s="227" t="s">
        <v>90</v>
      </c>
      <c r="D4977" s="229">
        <v>254</v>
      </c>
      <c r="E4977" s="231">
        <v>6.7216205099999999E-3</v>
      </c>
      <c r="F4977" s="231">
        <v>6.8920394999999999E-4</v>
      </c>
      <c r="G4977" s="231">
        <v>1.3373521299999999E-3</v>
      </c>
      <c r="H4977" s="231">
        <v>4.69506392E-3</v>
      </c>
    </row>
    <row r="4978" spans="1:8">
      <c r="A4978" s="227" t="s">
        <v>148</v>
      </c>
      <c r="B4978" s="227" t="s">
        <v>110</v>
      </c>
      <c r="C4978" s="227" t="s">
        <v>90</v>
      </c>
      <c r="D4978" s="229">
        <v>30</v>
      </c>
      <c r="E4978" s="231">
        <v>6.2071756399999997E-3</v>
      </c>
      <c r="F4978" s="231">
        <v>7.6080216999999996E-4</v>
      </c>
      <c r="G4978" s="231">
        <v>1.6824843899999999E-3</v>
      </c>
      <c r="H4978" s="231">
        <v>3.7638886200000001E-3</v>
      </c>
    </row>
    <row r="4979" spans="1:8">
      <c r="A4979" s="227" t="s">
        <v>148</v>
      </c>
      <c r="B4979" s="227" t="s">
        <v>108</v>
      </c>
      <c r="C4979" s="227" t="s">
        <v>91</v>
      </c>
      <c r="D4979" s="229">
        <v>210</v>
      </c>
      <c r="E4979" s="231">
        <v>4.8490407700000002E-3</v>
      </c>
      <c r="F4979" s="231">
        <v>1.02606897E-3</v>
      </c>
      <c r="G4979" s="231">
        <v>4.8021362000000002E-4</v>
      </c>
      <c r="H4979" s="231">
        <v>3.3427576999999998E-3</v>
      </c>
    </row>
    <row r="4980" spans="1:8">
      <c r="A4980" s="227" t="s">
        <v>148</v>
      </c>
      <c r="B4980" s="227" t="s">
        <v>109</v>
      </c>
      <c r="C4980" s="227" t="s">
        <v>91</v>
      </c>
      <c r="D4980" s="229">
        <v>565</v>
      </c>
      <c r="E4980" s="231">
        <v>4.9168098199999996E-3</v>
      </c>
      <c r="F4980" s="231">
        <v>8.3650827000000003E-4</v>
      </c>
      <c r="G4980" s="231">
        <v>4.8293567999999998E-4</v>
      </c>
      <c r="H4980" s="231">
        <v>3.5973653900000001E-3</v>
      </c>
    </row>
    <row r="4981" spans="1:8">
      <c r="A4981" s="227" t="s">
        <v>148</v>
      </c>
      <c r="B4981" s="227" t="s">
        <v>110</v>
      </c>
      <c r="C4981" s="227" t="s">
        <v>91</v>
      </c>
      <c r="D4981" s="229">
        <v>121</v>
      </c>
      <c r="E4981" s="231">
        <v>4.9926344100000002E-3</v>
      </c>
      <c r="F4981" s="231">
        <v>9.6801321000000002E-4</v>
      </c>
      <c r="G4981" s="231">
        <v>5.1471125999999999E-4</v>
      </c>
      <c r="H4981" s="231">
        <v>3.5099094299999999E-3</v>
      </c>
    </row>
    <row r="4982" spans="1:8">
      <c r="A4982" s="227" t="s">
        <v>148</v>
      </c>
      <c r="B4982" s="227" t="s">
        <v>108</v>
      </c>
      <c r="C4982" s="227" t="s">
        <v>92</v>
      </c>
      <c r="D4982" s="229">
        <v>101</v>
      </c>
      <c r="E4982" s="231">
        <v>5.1517232600000002E-3</v>
      </c>
      <c r="F4982" s="231">
        <v>8.7355584000000004E-4</v>
      </c>
      <c r="G4982" s="231">
        <v>1.02596695E-3</v>
      </c>
      <c r="H4982" s="231">
        <v>3.2521999999999998E-3</v>
      </c>
    </row>
    <row r="4983" spans="1:8">
      <c r="A4983" s="227" t="s">
        <v>148</v>
      </c>
      <c r="B4983" s="227" t="s">
        <v>109</v>
      </c>
      <c r="C4983" s="227" t="s">
        <v>92</v>
      </c>
      <c r="D4983" s="229">
        <v>247</v>
      </c>
      <c r="E4983" s="231">
        <v>6.9835242600000003E-3</v>
      </c>
      <c r="F4983" s="231">
        <v>7.8197607000000003E-4</v>
      </c>
      <c r="G4983" s="231">
        <v>1.58316442E-3</v>
      </c>
      <c r="H4983" s="231">
        <v>4.6183833399999997E-3</v>
      </c>
    </row>
    <row r="4984" spans="1:8">
      <c r="A4984" s="227" t="s">
        <v>148</v>
      </c>
      <c r="B4984" s="227" t="s">
        <v>110</v>
      </c>
      <c r="C4984" s="227" t="s">
        <v>92</v>
      </c>
      <c r="D4984" s="229">
        <v>57</v>
      </c>
      <c r="E4984" s="231">
        <v>6.0688756199999997E-3</v>
      </c>
      <c r="F4984" s="231">
        <v>9.2369211000000004E-4</v>
      </c>
      <c r="G4984" s="231">
        <v>1.4093970800000001E-3</v>
      </c>
      <c r="H4984" s="231">
        <v>3.7357859600000002E-3</v>
      </c>
    </row>
    <row r="4985" spans="1:8">
      <c r="A4985" s="227" t="s">
        <v>148</v>
      </c>
      <c r="B4985" s="227" t="s">
        <v>108</v>
      </c>
      <c r="C4985" s="227" t="s">
        <v>93</v>
      </c>
      <c r="D4985" s="229">
        <v>66</v>
      </c>
      <c r="E4985" s="231">
        <v>5.5830875999999998E-3</v>
      </c>
      <c r="F4985" s="231">
        <v>1.1586347099999999E-3</v>
      </c>
      <c r="G4985" s="231">
        <v>1.3339994600000001E-3</v>
      </c>
      <c r="H4985" s="231">
        <v>3.0904529099999999E-3</v>
      </c>
    </row>
    <row r="4986" spans="1:8">
      <c r="A4986" s="227" t="s">
        <v>148</v>
      </c>
      <c r="B4986" s="227" t="s">
        <v>109</v>
      </c>
      <c r="C4986" s="227" t="s">
        <v>93</v>
      </c>
      <c r="D4986" s="229">
        <v>197</v>
      </c>
      <c r="E4986" s="231">
        <v>7.1559501199999999E-3</v>
      </c>
      <c r="F4986" s="231">
        <v>1.0038303700000001E-3</v>
      </c>
      <c r="G4986" s="231">
        <v>1.5551558E-3</v>
      </c>
      <c r="H4986" s="231">
        <v>4.5969634499999999E-3</v>
      </c>
    </row>
    <row r="4987" spans="1:8">
      <c r="A4987" s="227" t="s">
        <v>148</v>
      </c>
      <c r="B4987" s="227" t="s">
        <v>110</v>
      </c>
      <c r="C4987" s="227" t="s">
        <v>93</v>
      </c>
      <c r="D4987" s="229">
        <v>32</v>
      </c>
      <c r="E4987" s="231">
        <v>6.4355466700000002E-3</v>
      </c>
      <c r="F4987" s="231">
        <v>1.4062498000000001E-3</v>
      </c>
      <c r="G4987" s="231">
        <v>1.41999394E-3</v>
      </c>
      <c r="H4987" s="231">
        <v>3.6093024599999999E-3</v>
      </c>
    </row>
    <row r="4988" spans="1:8">
      <c r="A4988" s="227" t="s">
        <v>148</v>
      </c>
      <c r="B4988" s="227" t="s">
        <v>108</v>
      </c>
      <c r="C4988" s="227" t="s">
        <v>94</v>
      </c>
      <c r="D4988" s="229">
        <v>65</v>
      </c>
      <c r="E4988" s="231">
        <v>5.2667375999999998E-3</v>
      </c>
      <c r="F4988" s="231">
        <v>9.5975756000000003E-4</v>
      </c>
      <c r="G4988" s="231">
        <v>1.2314812299999999E-3</v>
      </c>
      <c r="H4988" s="231">
        <v>3.0754983099999999E-3</v>
      </c>
    </row>
    <row r="4989" spans="1:8">
      <c r="A4989" s="227" t="s">
        <v>148</v>
      </c>
      <c r="B4989" s="227" t="s">
        <v>109</v>
      </c>
      <c r="C4989" s="227" t="s">
        <v>94</v>
      </c>
      <c r="D4989" s="229">
        <v>224</v>
      </c>
      <c r="E4989" s="231">
        <v>6.2698410199999999E-3</v>
      </c>
      <c r="F4989" s="231">
        <v>7.0891178999999999E-4</v>
      </c>
      <c r="G4989" s="231">
        <v>1.2690143000000001E-3</v>
      </c>
      <c r="H4989" s="231">
        <v>4.2919144399999999E-3</v>
      </c>
    </row>
    <row r="4990" spans="1:8">
      <c r="A4990" s="227" t="s">
        <v>148</v>
      </c>
      <c r="B4990" s="227" t="s">
        <v>110</v>
      </c>
      <c r="C4990" s="227" t="s">
        <v>94</v>
      </c>
      <c r="D4990" s="229">
        <v>44</v>
      </c>
      <c r="E4990" s="231">
        <v>5.27514701E-3</v>
      </c>
      <c r="F4990" s="231">
        <v>7.2732514999999996E-4</v>
      </c>
      <c r="G4990" s="231">
        <v>1.4643831700000001E-3</v>
      </c>
      <c r="H4990" s="231">
        <v>3.0834382800000002E-3</v>
      </c>
    </row>
    <row r="4991" spans="1:8">
      <c r="A4991" s="227" t="s">
        <v>148</v>
      </c>
      <c r="B4991" s="227" t="s">
        <v>108</v>
      </c>
      <c r="C4991" s="227" t="s">
        <v>95</v>
      </c>
      <c r="D4991" s="229">
        <v>17</v>
      </c>
      <c r="E4991" s="231">
        <v>6.58088214E-3</v>
      </c>
      <c r="F4991" s="231">
        <v>6.9784827000000005E-4</v>
      </c>
      <c r="G4991" s="231">
        <v>8.3741812999999995E-4</v>
      </c>
      <c r="H4991" s="231">
        <v>5.0456151899999999E-3</v>
      </c>
    </row>
    <row r="4992" spans="1:8">
      <c r="A4992" s="227" t="s">
        <v>148</v>
      </c>
      <c r="B4992" s="227" t="s">
        <v>109</v>
      </c>
      <c r="C4992" s="227" t="s">
        <v>95</v>
      </c>
      <c r="D4992" s="229">
        <v>108</v>
      </c>
      <c r="E4992" s="231">
        <v>7.2410834399999997E-3</v>
      </c>
      <c r="F4992" s="231">
        <v>7.1555616000000002E-4</v>
      </c>
      <c r="G4992" s="231">
        <v>9.9386979999999993E-4</v>
      </c>
      <c r="H4992" s="231">
        <v>5.5316570099999997E-3</v>
      </c>
    </row>
    <row r="4993" spans="1:8">
      <c r="A4993" s="227" t="s">
        <v>148</v>
      </c>
      <c r="B4993" s="227" t="s">
        <v>110</v>
      </c>
      <c r="C4993" s="227" t="s">
        <v>95</v>
      </c>
      <c r="D4993" s="229">
        <v>10</v>
      </c>
      <c r="E4993" s="231">
        <v>6.52083305E-3</v>
      </c>
      <c r="F4993" s="231">
        <v>7.7893492000000002E-4</v>
      </c>
      <c r="G4993" s="231">
        <v>1.05092568E-3</v>
      </c>
      <c r="H4993" s="231">
        <v>4.6909719400000001E-3</v>
      </c>
    </row>
    <row r="4994" spans="1:8">
      <c r="A4994" s="227" t="s">
        <v>148</v>
      </c>
      <c r="B4994" s="227" t="s">
        <v>108</v>
      </c>
      <c r="C4994" s="227" t="s">
        <v>96</v>
      </c>
      <c r="D4994" s="229">
        <v>142</v>
      </c>
      <c r="E4994" s="231">
        <v>5.6756974700000002E-3</v>
      </c>
      <c r="F4994" s="231">
        <v>1.1376823099999999E-3</v>
      </c>
      <c r="G4994" s="231">
        <v>1.1133930899999999E-3</v>
      </c>
      <c r="H4994" s="231">
        <v>3.4246215799999999E-3</v>
      </c>
    </row>
    <row r="4995" spans="1:8">
      <c r="A4995" s="227" t="s">
        <v>148</v>
      </c>
      <c r="B4995" s="227" t="s">
        <v>109</v>
      </c>
      <c r="C4995" s="227" t="s">
        <v>96</v>
      </c>
      <c r="D4995" s="229">
        <v>363</v>
      </c>
      <c r="E4995" s="231">
        <v>5.8900237499999999E-3</v>
      </c>
      <c r="F4995" s="231">
        <v>9.0421234999999995E-4</v>
      </c>
      <c r="G4995" s="231">
        <v>1.2265646500000001E-3</v>
      </c>
      <c r="H4995" s="231">
        <v>3.7592462700000002E-3</v>
      </c>
    </row>
    <row r="4996" spans="1:8">
      <c r="A4996" s="227" t="s">
        <v>148</v>
      </c>
      <c r="B4996" s="227" t="s">
        <v>110</v>
      </c>
      <c r="C4996" s="227" t="s">
        <v>96</v>
      </c>
      <c r="D4996" s="229">
        <v>61</v>
      </c>
      <c r="E4996" s="231">
        <v>5.7244229600000003E-3</v>
      </c>
      <c r="F4996" s="231">
        <v>1.05191235E-3</v>
      </c>
      <c r="G4996" s="231">
        <v>1.38167857E-3</v>
      </c>
      <c r="H4996" s="231">
        <v>3.2908316400000002E-3</v>
      </c>
    </row>
    <row r="4997" spans="1:8">
      <c r="A4997" s="227" t="s">
        <v>148</v>
      </c>
      <c r="B4997" s="227" t="s">
        <v>108</v>
      </c>
      <c r="C4997" s="227" t="s">
        <v>97</v>
      </c>
      <c r="D4997" s="229">
        <v>64</v>
      </c>
      <c r="E4997" s="231">
        <v>5.2994789299999996E-3</v>
      </c>
      <c r="F4997" s="231">
        <v>6.3060594000000005E-4</v>
      </c>
      <c r="G4997" s="231">
        <v>1.10007931E-3</v>
      </c>
      <c r="H4997" s="231">
        <v>3.5687931500000001E-3</v>
      </c>
    </row>
    <row r="4998" spans="1:8">
      <c r="A4998" s="227" t="s">
        <v>148</v>
      </c>
      <c r="B4998" s="227" t="s">
        <v>109</v>
      </c>
      <c r="C4998" s="227" t="s">
        <v>97</v>
      </c>
      <c r="D4998" s="229">
        <v>162</v>
      </c>
      <c r="E4998" s="231">
        <v>7.1577786999999999E-3</v>
      </c>
      <c r="F4998" s="231">
        <v>6.0092279999999999E-4</v>
      </c>
      <c r="G4998" s="231">
        <v>1.4180381599999999E-3</v>
      </c>
      <c r="H4998" s="231">
        <v>5.1388171999999996E-3</v>
      </c>
    </row>
    <row r="4999" spans="1:8">
      <c r="A4999" s="227" t="s">
        <v>148</v>
      </c>
      <c r="B4999" s="227" t="s">
        <v>110</v>
      </c>
      <c r="C4999" s="227" t="s">
        <v>97</v>
      </c>
      <c r="D4999" s="229">
        <v>28</v>
      </c>
      <c r="E4999" s="231">
        <v>5.6278932699999999E-3</v>
      </c>
      <c r="F4999" s="231">
        <v>6.427742E-4</v>
      </c>
      <c r="G4999" s="231">
        <v>1.24131919E-3</v>
      </c>
      <c r="H4999" s="231">
        <v>3.7437993499999998E-3</v>
      </c>
    </row>
    <row r="5000" spans="1:8">
      <c r="A5000" s="227" t="s">
        <v>148</v>
      </c>
      <c r="B5000" s="227" t="s">
        <v>108</v>
      </c>
      <c r="C5000" s="227" t="s">
        <v>98</v>
      </c>
      <c r="D5000" s="229">
        <v>30</v>
      </c>
      <c r="E5000" s="231">
        <v>6.4880399199999999E-3</v>
      </c>
      <c r="F5000" s="231">
        <v>7.0833316000000002E-4</v>
      </c>
      <c r="G5000" s="231">
        <v>1.23842566E-3</v>
      </c>
      <c r="H5000" s="231">
        <v>4.5300923999999996E-3</v>
      </c>
    </row>
    <row r="5001" spans="1:8">
      <c r="A5001" s="227" t="s">
        <v>148</v>
      </c>
      <c r="B5001" s="227" t="s">
        <v>109</v>
      </c>
      <c r="C5001" s="227" t="s">
        <v>98</v>
      </c>
      <c r="D5001" s="229">
        <v>143</v>
      </c>
      <c r="E5001" s="231">
        <v>6.8477237800000004E-3</v>
      </c>
      <c r="F5001" s="231">
        <v>1.7134461999999999E-4</v>
      </c>
      <c r="G5001" s="231">
        <v>1.7161193E-3</v>
      </c>
      <c r="H5001" s="231">
        <v>4.9486043799999999E-3</v>
      </c>
    </row>
    <row r="5002" spans="1:8">
      <c r="A5002" s="227" t="s">
        <v>148</v>
      </c>
      <c r="B5002" s="227" t="s">
        <v>110</v>
      </c>
      <c r="C5002" s="227" t="s">
        <v>98</v>
      </c>
      <c r="D5002" s="229">
        <v>29</v>
      </c>
      <c r="E5002" s="231">
        <v>6.0109352899999999E-3</v>
      </c>
      <c r="F5002" s="231">
        <v>1.5644927E-4</v>
      </c>
      <c r="G5002" s="231">
        <v>1.6383299000000001E-3</v>
      </c>
      <c r="H5002" s="231">
        <v>4.20418241E-3</v>
      </c>
    </row>
    <row r="5003" spans="1:8">
      <c r="A5003" s="227" t="s">
        <v>148</v>
      </c>
      <c r="B5003" s="227" t="s">
        <v>108</v>
      </c>
      <c r="C5003" s="227" t="s">
        <v>99</v>
      </c>
      <c r="D5003" s="229">
        <v>165</v>
      </c>
      <c r="E5003" s="231">
        <v>5.22516813E-3</v>
      </c>
      <c r="F5003" s="231">
        <v>1.0869806800000001E-3</v>
      </c>
      <c r="G5003" s="231">
        <v>7.1590882999999995E-4</v>
      </c>
      <c r="H5003" s="231">
        <v>3.4222781E-3</v>
      </c>
    </row>
    <row r="5004" spans="1:8">
      <c r="A5004" s="227" t="s">
        <v>148</v>
      </c>
      <c r="B5004" s="227" t="s">
        <v>109</v>
      </c>
      <c r="C5004" s="227" t="s">
        <v>99</v>
      </c>
      <c r="D5004" s="229">
        <v>393</v>
      </c>
      <c r="E5004" s="231">
        <v>5.1282275500000004E-3</v>
      </c>
      <c r="F5004" s="231">
        <v>8.2664781000000003E-4</v>
      </c>
      <c r="G5004" s="231">
        <v>6.6732022999999995E-4</v>
      </c>
      <c r="H5004" s="231">
        <v>3.6342590199999998E-3</v>
      </c>
    </row>
    <row r="5005" spans="1:8">
      <c r="A5005" s="227" t="s">
        <v>148</v>
      </c>
      <c r="B5005" s="227" t="s">
        <v>110</v>
      </c>
      <c r="C5005" s="227" t="s">
        <v>99</v>
      </c>
      <c r="D5005" s="229">
        <v>38</v>
      </c>
      <c r="E5005" s="231">
        <v>5.2461011799999997E-3</v>
      </c>
      <c r="F5005" s="231">
        <v>1.0474534300000001E-3</v>
      </c>
      <c r="G5005" s="231">
        <v>7.4500461000000001E-4</v>
      </c>
      <c r="H5005" s="231">
        <v>3.4536425700000001E-3</v>
      </c>
    </row>
    <row r="5006" spans="1:8">
      <c r="A5006" s="227" t="s">
        <v>148</v>
      </c>
      <c r="B5006" s="227" t="s">
        <v>108</v>
      </c>
      <c r="C5006" s="227" t="s">
        <v>100</v>
      </c>
      <c r="D5006" s="229">
        <v>107</v>
      </c>
      <c r="E5006" s="231">
        <v>6.3859681200000001E-3</v>
      </c>
      <c r="F5006" s="231">
        <v>9.6313577999999997E-4</v>
      </c>
      <c r="G5006" s="231">
        <v>1.16822406E-3</v>
      </c>
      <c r="H5006" s="231">
        <v>4.2546077600000001E-3</v>
      </c>
    </row>
    <row r="5007" spans="1:8">
      <c r="A5007" s="227" t="s">
        <v>148</v>
      </c>
      <c r="B5007" s="227" t="s">
        <v>109</v>
      </c>
      <c r="C5007" s="227" t="s">
        <v>100</v>
      </c>
      <c r="D5007" s="229">
        <v>362</v>
      </c>
      <c r="E5007" s="231">
        <v>6.8183123600000003E-3</v>
      </c>
      <c r="F5007" s="231">
        <v>8.4644183999999997E-4</v>
      </c>
      <c r="G5007" s="231">
        <v>1.1272570199999999E-3</v>
      </c>
      <c r="H5007" s="231">
        <v>4.8446130200000001E-3</v>
      </c>
    </row>
    <row r="5008" spans="1:8">
      <c r="A5008" s="227" t="s">
        <v>148</v>
      </c>
      <c r="B5008" s="227" t="s">
        <v>110</v>
      </c>
      <c r="C5008" s="227" t="s">
        <v>100</v>
      </c>
      <c r="D5008" s="229">
        <v>76</v>
      </c>
      <c r="E5008" s="231">
        <v>6.7648937699999996E-3</v>
      </c>
      <c r="F5008" s="231">
        <v>9.3156043000000002E-4</v>
      </c>
      <c r="G5008" s="231">
        <v>1.4715823400000001E-3</v>
      </c>
      <c r="H5008" s="231">
        <v>4.3617504999999999E-3</v>
      </c>
    </row>
    <row r="5009" spans="1:8">
      <c r="A5009" s="227" t="s">
        <v>148</v>
      </c>
      <c r="B5009" s="227" t="s">
        <v>108</v>
      </c>
      <c r="C5009" s="227" t="s">
        <v>101</v>
      </c>
      <c r="D5009" s="229">
        <v>68</v>
      </c>
      <c r="E5009" s="231">
        <v>6.0377516799999999E-3</v>
      </c>
      <c r="F5009" s="231">
        <v>9.2201095999999998E-4</v>
      </c>
      <c r="G5009" s="231">
        <v>1.8174698E-3</v>
      </c>
      <c r="H5009" s="231">
        <v>3.2982704700000001E-3</v>
      </c>
    </row>
    <row r="5010" spans="1:8">
      <c r="A5010" s="227" t="s">
        <v>148</v>
      </c>
      <c r="B5010" s="227" t="s">
        <v>109</v>
      </c>
      <c r="C5010" s="227" t="s">
        <v>101</v>
      </c>
      <c r="D5010" s="229">
        <v>175</v>
      </c>
      <c r="E5010" s="231">
        <v>7.08538338E-3</v>
      </c>
      <c r="F5010" s="231">
        <v>6.6335953999999999E-4</v>
      </c>
      <c r="G5010" s="231">
        <v>2.1589944599999999E-3</v>
      </c>
      <c r="H5010" s="231">
        <v>4.2630288400000004E-3</v>
      </c>
    </row>
    <row r="5011" spans="1:8">
      <c r="A5011" s="227" t="s">
        <v>148</v>
      </c>
      <c r="B5011" s="227" t="s">
        <v>110</v>
      </c>
      <c r="C5011" s="227" t="s">
        <v>101</v>
      </c>
      <c r="D5011" s="229">
        <v>30</v>
      </c>
      <c r="E5011" s="231">
        <v>6.0520830900000003E-3</v>
      </c>
      <c r="F5011" s="231">
        <v>6.7052444000000001E-4</v>
      </c>
      <c r="G5011" s="231">
        <v>1.69058615E-3</v>
      </c>
      <c r="H5011" s="231">
        <v>3.69097196E-3</v>
      </c>
    </row>
    <row r="5012" spans="1:8">
      <c r="A5012" s="227" t="s">
        <v>148</v>
      </c>
      <c r="B5012" s="227" t="s">
        <v>108</v>
      </c>
      <c r="C5012" s="227" t="s">
        <v>102</v>
      </c>
      <c r="D5012" s="229">
        <v>105</v>
      </c>
      <c r="E5012" s="231">
        <v>5.8411593599999997E-3</v>
      </c>
      <c r="F5012" s="231">
        <v>9.9834628999999992E-4</v>
      </c>
      <c r="G5012" s="231">
        <v>8.3300241999999995E-4</v>
      </c>
      <c r="H5012" s="231">
        <v>4.0098101700000001E-3</v>
      </c>
    </row>
    <row r="5013" spans="1:8">
      <c r="A5013" s="227" t="s">
        <v>148</v>
      </c>
      <c r="B5013" s="227" t="s">
        <v>109</v>
      </c>
      <c r="C5013" s="227" t="s">
        <v>102</v>
      </c>
      <c r="D5013" s="229">
        <v>281</v>
      </c>
      <c r="E5013" s="231">
        <v>6.3382263400000001E-3</v>
      </c>
      <c r="F5013" s="231">
        <v>8.0775480999999995E-4</v>
      </c>
      <c r="G5013" s="231">
        <v>7.8485377000000003E-4</v>
      </c>
      <c r="H5013" s="231">
        <v>4.7456172700000004E-3</v>
      </c>
    </row>
    <row r="5014" spans="1:8">
      <c r="A5014" s="227" t="s">
        <v>148</v>
      </c>
      <c r="B5014" s="227" t="s">
        <v>110</v>
      </c>
      <c r="C5014" s="227" t="s">
        <v>102</v>
      </c>
      <c r="D5014" s="229">
        <v>61</v>
      </c>
      <c r="E5014" s="231">
        <v>6.2029444999999999E-3</v>
      </c>
      <c r="F5014" s="231">
        <v>1.03844083E-3</v>
      </c>
      <c r="G5014" s="231">
        <v>8.3295357999999995E-4</v>
      </c>
      <c r="H5014" s="231">
        <v>4.3315495899999999E-3</v>
      </c>
    </row>
    <row r="5015" spans="1:8">
      <c r="A5015" s="227" t="s">
        <v>148</v>
      </c>
      <c r="B5015" s="227" t="s">
        <v>108</v>
      </c>
      <c r="C5015" s="227" t="s">
        <v>103</v>
      </c>
      <c r="D5015" s="229">
        <v>204</v>
      </c>
      <c r="E5015" s="231">
        <v>3.8200115699999998E-3</v>
      </c>
      <c r="F5015" s="231">
        <v>6.6108363E-4</v>
      </c>
      <c r="G5015" s="231">
        <v>4.0753198000000003E-4</v>
      </c>
      <c r="H5015" s="231">
        <v>2.7513954600000001E-3</v>
      </c>
    </row>
    <row r="5016" spans="1:8">
      <c r="A5016" s="227" t="s">
        <v>148</v>
      </c>
      <c r="B5016" s="227" t="s">
        <v>109</v>
      </c>
      <c r="C5016" s="227" t="s">
        <v>103</v>
      </c>
      <c r="D5016" s="229">
        <v>377</v>
      </c>
      <c r="E5016" s="231">
        <v>4.3460185499999996E-3</v>
      </c>
      <c r="F5016" s="231">
        <v>6.1505282000000002E-4</v>
      </c>
      <c r="G5016" s="231">
        <v>4.4045930000000003E-4</v>
      </c>
      <c r="H5016" s="231">
        <v>3.2905059600000001E-3</v>
      </c>
    </row>
    <row r="5017" spans="1:8">
      <c r="A5017" s="227" t="s">
        <v>148</v>
      </c>
      <c r="B5017" s="227" t="s">
        <v>110</v>
      </c>
      <c r="C5017" s="227" t="s">
        <v>103</v>
      </c>
      <c r="D5017" s="229">
        <v>52</v>
      </c>
      <c r="E5017" s="231">
        <v>3.9676813700000001E-3</v>
      </c>
      <c r="F5017" s="231">
        <v>7.0779890000000002E-4</v>
      </c>
      <c r="G5017" s="231">
        <v>4.1844700999999997E-4</v>
      </c>
      <c r="H5017" s="231">
        <v>2.8414349300000001E-3</v>
      </c>
    </row>
    <row r="5018" spans="1:8">
      <c r="A5018" s="227" t="s">
        <v>148</v>
      </c>
      <c r="B5018" s="227" t="s">
        <v>108</v>
      </c>
      <c r="C5018" s="227" t="s">
        <v>104</v>
      </c>
      <c r="D5018" s="229">
        <v>26</v>
      </c>
      <c r="E5018" s="231">
        <v>4.97863226E-3</v>
      </c>
      <c r="F5018" s="231">
        <v>6.7218634000000001E-4</v>
      </c>
      <c r="G5018" s="231">
        <v>1.20414858E-3</v>
      </c>
      <c r="H5018" s="231">
        <v>3.1022968099999998E-3</v>
      </c>
    </row>
    <row r="5019" spans="1:8">
      <c r="A5019" s="227" t="s">
        <v>148</v>
      </c>
      <c r="B5019" s="227" t="s">
        <v>109</v>
      </c>
      <c r="C5019" s="227" t="s">
        <v>104</v>
      </c>
      <c r="D5019" s="229">
        <v>102</v>
      </c>
      <c r="E5019" s="231">
        <v>5.7288260100000002E-3</v>
      </c>
      <c r="F5019" s="231">
        <v>5.6837756000000005E-4</v>
      </c>
      <c r="G5019" s="231">
        <v>1.1553646399999999E-3</v>
      </c>
      <c r="H5019" s="231">
        <v>4.0050833000000001E-3</v>
      </c>
    </row>
    <row r="5020" spans="1:8">
      <c r="A5020" s="227" t="s">
        <v>148</v>
      </c>
      <c r="B5020" s="227" t="s">
        <v>110</v>
      </c>
      <c r="C5020" s="227" t="s">
        <v>104</v>
      </c>
      <c r="D5020" s="229">
        <v>12</v>
      </c>
      <c r="E5020" s="231">
        <v>6.9184026499999997E-3</v>
      </c>
      <c r="F5020" s="231">
        <v>5.1986857000000004E-4</v>
      </c>
      <c r="G5020" s="231">
        <v>1.0503470399999999E-3</v>
      </c>
      <c r="H5020" s="231">
        <v>5.3481865699999999E-3</v>
      </c>
    </row>
    <row r="5021" spans="1:8">
      <c r="A5021" s="227" t="s">
        <v>148</v>
      </c>
      <c r="B5021" s="227" t="s">
        <v>108</v>
      </c>
      <c r="C5021" s="227" t="s">
        <v>105</v>
      </c>
      <c r="D5021" s="229">
        <v>595</v>
      </c>
      <c r="E5021" s="231">
        <v>4.4315473800000003E-3</v>
      </c>
      <c r="F5021" s="231">
        <v>1.0252293E-3</v>
      </c>
      <c r="G5021" s="231">
        <v>5.6827706000000004E-4</v>
      </c>
      <c r="H5021" s="231">
        <v>2.8380405300000001E-3</v>
      </c>
    </row>
    <row r="5022" spans="1:8">
      <c r="A5022" s="227" t="s">
        <v>148</v>
      </c>
      <c r="B5022" s="227" t="s">
        <v>109</v>
      </c>
      <c r="C5022" s="227" t="s">
        <v>105</v>
      </c>
      <c r="D5022" s="229">
        <v>991</v>
      </c>
      <c r="E5022" s="231">
        <v>4.2545523099999996E-3</v>
      </c>
      <c r="F5022" s="231">
        <v>7.0815557000000002E-4</v>
      </c>
      <c r="G5022" s="231">
        <v>5.9296374999999999E-4</v>
      </c>
      <c r="H5022" s="231">
        <v>2.9534325099999999E-3</v>
      </c>
    </row>
    <row r="5023" spans="1:8">
      <c r="A5023" s="227" t="s">
        <v>148</v>
      </c>
      <c r="B5023" s="227" t="s">
        <v>110</v>
      </c>
      <c r="C5023" s="227" t="s">
        <v>105</v>
      </c>
      <c r="D5023" s="229">
        <v>181</v>
      </c>
      <c r="E5023" s="231">
        <v>3.9055143899999999E-3</v>
      </c>
      <c r="F5023" s="231">
        <v>8.1843385999999995E-4</v>
      </c>
      <c r="G5023" s="231">
        <v>6.1969230999999998E-4</v>
      </c>
      <c r="H5023" s="231">
        <v>2.4673877199999999E-3</v>
      </c>
    </row>
    <row r="5024" spans="1:8">
      <c r="A5024" s="227" t="s">
        <v>148</v>
      </c>
      <c r="B5024" s="227" t="s">
        <v>108</v>
      </c>
      <c r="C5024" s="227" t="s">
        <v>106</v>
      </c>
      <c r="D5024" s="229">
        <v>125</v>
      </c>
      <c r="E5024" s="231">
        <v>5.2907405100000001E-3</v>
      </c>
      <c r="F5024" s="231">
        <v>1.05527752E-3</v>
      </c>
      <c r="G5024" s="231">
        <v>1.1318516100000001E-3</v>
      </c>
      <c r="H5024" s="231">
        <v>3.1036108700000001E-3</v>
      </c>
    </row>
    <row r="5025" spans="1:8">
      <c r="A5025" s="227" t="s">
        <v>148</v>
      </c>
      <c r="B5025" s="227" t="s">
        <v>109</v>
      </c>
      <c r="C5025" s="227" t="s">
        <v>106</v>
      </c>
      <c r="D5025" s="229">
        <v>176</v>
      </c>
      <c r="E5025" s="231">
        <v>6.2860372300000003E-3</v>
      </c>
      <c r="F5025" s="231">
        <v>7.3173113000000003E-4</v>
      </c>
      <c r="G5025" s="231">
        <v>1.3501549699999999E-3</v>
      </c>
      <c r="H5025" s="231">
        <v>4.2041506500000003E-3</v>
      </c>
    </row>
    <row r="5026" spans="1:8">
      <c r="A5026" s="227" t="s">
        <v>148</v>
      </c>
      <c r="B5026" s="227" t="s">
        <v>110</v>
      </c>
      <c r="C5026" s="227" t="s">
        <v>106</v>
      </c>
      <c r="D5026" s="229">
        <v>43</v>
      </c>
      <c r="E5026" s="231">
        <v>6.1103033700000003E-3</v>
      </c>
      <c r="F5026" s="231">
        <v>7.8057682999999999E-4</v>
      </c>
      <c r="G5026" s="231">
        <v>1.4211884299999999E-3</v>
      </c>
      <c r="H5026" s="231">
        <v>3.90853767E-3</v>
      </c>
    </row>
    <row r="5027" spans="1:8">
      <c r="A5027" s="227" t="s">
        <v>148</v>
      </c>
      <c r="B5027" s="227" t="s">
        <v>108</v>
      </c>
      <c r="C5027" s="227" t="s">
        <v>107</v>
      </c>
      <c r="D5027" s="229">
        <v>276</v>
      </c>
      <c r="E5027" s="231">
        <v>5.0897407700000001E-3</v>
      </c>
      <c r="F5027" s="231">
        <v>1.0687145399999999E-3</v>
      </c>
      <c r="G5027" s="231">
        <v>8.5287481000000001E-4</v>
      </c>
      <c r="H5027" s="231">
        <v>3.1681509399999999E-3</v>
      </c>
    </row>
    <row r="5028" spans="1:8">
      <c r="A5028" s="227" t="s">
        <v>148</v>
      </c>
      <c r="B5028" s="227" t="s">
        <v>109</v>
      </c>
      <c r="C5028" s="227" t="s">
        <v>107</v>
      </c>
      <c r="D5028" s="229">
        <v>728</v>
      </c>
      <c r="E5028" s="231">
        <v>5.2389853100000003E-3</v>
      </c>
      <c r="F5028" s="231">
        <v>8.7091703000000001E-4</v>
      </c>
      <c r="G5028" s="231">
        <v>8.7621121999999999E-4</v>
      </c>
      <c r="H5028" s="231">
        <v>3.4918565800000001E-3</v>
      </c>
    </row>
    <row r="5029" spans="1:8">
      <c r="A5029" s="227" t="s">
        <v>148</v>
      </c>
      <c r="B5029" s="227" t="s">
        <v>110</v>
      </c>
      <c r="C5029" s="227" t="s">
        <v>107</v>
      </c>
      <c r="D5029" s="229">
        <v>79</v>
      </c>
      <c r="E5029" s="231">
        <v>5.3872184899999998E-3</v>
      </c>
      <c r="F5029" s="231">
        <v>1.1007088400000001E-3</v>
      </c>
      <c r="G5029" s="231">
        <v>8.7728527999999997E-4</v>
      </c>
      <c r="H5029" s="231">
        <v>3.4092238599999999E-3</v>
      </c>
    </row>
    <row r="5030" spans="1:8">
      <c r="A5030" s="227" t="s">
        <v>149</v>
      </c>
      <c r="B5030" s="227" t="s">
        <v>108</v>
      </c>
      <c r="C5030" s="227" t="s">
        <v>58</v>
      </c>
      <c r="D5030" s="229">
        <v>8970</v>
      </c>
      <c r="E5030" s="231">
        <v>4.8755494299999999E-3</v>
      </c>
      <c r="F5030" s="231">
        <v>9.4593450999999997E-4</v>
      </c>
      <c r="G5030" s="231">
        <v>8.4060785000000002E-4</v>
      </c>
      <c r="H5030" s="231">
        <v>3.0889665800000001E-3</v>
      </c>
    </row>
    <row r="5031" spans="1:8">
      <c r="A5031" s="227" t="s">
        <v>149</v>
      </c>
      <c r="B5031" s="227" t="s">
        <v>109</v>
      </c>
      <c r="C5031" s="227" t="s">
        <v>58</v>
      </c>
      <c r="D5031" s="229">
        <v>14750</v>
      </c>
      <c r="E5031" s="231">
        <v>5.6921749000000002E-3</v>
      </c>
      <c r="F5031" s="231">
        <v>7.7290544000000003E-4</v>
      </c>
      <c r="G5031" s="231">
        <v>1.0179164200000001E-3</v>
      </c>
      <c r="H5031" s="231">
        <v>3.9012403400000002E-3</v>
      </c>
    </row>
    <row r="5032" spans="1:8">
      <c r="A5032" s="227" t="s">
        <v>149</v>
      </c>
      <c r="B5032" s="227" t="s">
        <v>110</v>
      </c>
      <c r="C5032" s="227" t="s">
        <v>58</v>
      </c>
      <c r="D5032" s="229">
        <v>2451</v>
      </c>
      <c r="E5032" s="231">
        <v>5.33006157E-3</v>
      </c>
      <c r="F5032" s="231">
        <v>8.7138445000000005E-4</v>
      </c>
      <c r="G5032" s="231">
        <v>1.05805713E-3</v>
      </c>
      <c r="H5032" s="231">
        <v>3.40047783E-3</v>
      </c>
    </row>
    <row r="5033" spans="1:8">
      <c r="A5033" s="227" t="s">
        <v>149</v>
      </c>
      <c r="B5033" s="227" t="s">
        <v>108</v>
      </c>
      <c r="C5033" s="227" t="s">
        <v>63</v>
      </c>
      <c r="D5033" s="229">
        <v>211</v>
      </c>
      <c r="E5033" s="231">
        <v>5.1995565499999997E-3</v>
      </c>
      <c r="F5033" s="231">
        <v>1.1341493E-3</v>
      </c>
      <c r="G5033" s="231">
        <v>7.8039953000000003E-4</v>
      </c>
      <c r="H5033" s="231">
        <v>3.2850072199999999E-3</v>
      </c>
    </row>
    <row r="5034" spans="1:8">
      <c r="A5034" s="227" t="s">
        <v>149</v>
      </c>
      <c r="B5034" s="227" t="s">
        <v>109</v>
      </c>
      <c r="C5034" s="227" t="s">
        <v>63</v>
      </c>
      <c r="D5034" s="229">
        <v>237</v>
      </c>
      <c r="E5034" s="231">
        <v>6.0281877399999996E-3</v>
      </c>
      <c r="F5034" s="231">
        <v>1.0699423299999999E-3</v>
      </c>
      <c r="G5034" s="231">
        <v>1.0414711E-3</v>
      </c>
      <c r="H5034" s="231">
        <v>3.9167738700000001E-3</v>
      </c>
    </row>
    <row r="5035" spans="1:8">
      <c r="A5035" s="227" t="s">
        <v>149</v>
      </c>
      <c r="B5035" s="227" t="s">
        <v>110</v>
      </c>
      <c r="C5035" s="227" t="s">
        <v>63</v>
      </c>
      <c r="D5035" s="229">
        <v>48</v>
      </c>
      <c r="E5035" s="231">
        <v>6.0778354100000003E-3</v>
      </c>
      <c r="F5035" s="231">
        <v>1.2762825899999999E-3</v>
      </c>
      <c r="G5035" s="231">
        <v>9.1314597E-4</v>
      </c>
      <c r="H5035" s="231">
        <v>3.8884063899999998E-3</v>
      </c>
    </row>
    <row r="5036" spans="1:8">
      <c r="A5036" s="227" t="s">
        <v>149</v>
      </c>
      <c r="B5036" s="227" t="s">
        <v>108</v>
      </c>
      <c r="C5036" s="227" t="s">
        <v>64</v>
      </c>
      <c r="D5036" s="229">
        <v>77</v>
      </c>
      <c r="E5036" s="231">
        <v>6.1868684299999999E-3</v>
      </c>
      <c r="F5036" s="231">
        <v>1.0813489899999999E-3</v>
      </c>
      <c r="G5036" s="231">
        <v>1.4222580900000001E-3</v>
      </c>
      <c r="H5036" s="231">
        <v>3.6832609599999999E-3</v>
      </c>
    </row>
    <row r="5037" spans="1:8">
      <c r="A5037" s="227" t="s">
        <v>149</v>
      </c>
      <c r="B5037" s="227" t="s">
        <v>109</v>
      </c>
      <c r="C5037" s="227" t="s">
        <v>64</v>
      </c>
      <c r="D5037" s="229">
        <v>176</v>
      </c>
      <c r="E5037" s="231">
        <v>6.3857320699999996E-3</v>
      </c>
      <c r="F5037" s="231">
        <v>9.5144127000000003E-4</v>
      </c>
      <c r="G5037" s="231">
        <v>1.4682631500000001E-3</v>
      </c>
      <c r="H5037" s="231">
        <v>3.9660272200000004E-3</v>
      </c>
    </row>
    <row r="5038" spans="1:8">
      <c r="A5038" s="227" t="s">
        <v>149</v>
      </c>
      <c r="B5038" s="227" t="s">
        <v>110</v>
      </c>
      <c r="C5038" s="227" t="s">
        <v>64</v>
      </c>
      <c r="D5038" s="229">
        <v>30</v>
      </c>
      <c r="E5038" s="231">
        <v>5.6242281599999996E-3</v>
      </c>
      <c r="F5038" s="231">
        <v>9.1820962000000003E-4</v>
      </c>
      <c r="G5038" s="231">
        <v>1.2368824400000001E-3</v>
      </c>
      <c r="H5038" s="231">
        <v>3.4691355900000002E-3</v>
      </c>
    </row>
    <row r="5039" spans="1:8">
      <c r="A5039" s="227" t="s">
        <v>149</v>
      </c>
      <c r="B5039" s="227" t="s">
        <v>108</v>
      </c>
      <c r="C5039" s="227" t="s">
        <v>65</v>
      </c>
      <c r="D5039" s="229">
        <v>124</v>
      </c>
      <c r="E5039" s="231">
        <v>4.69011325E-3</v>
      </c>
      <c r="F5039" s="231">
        <v>7.5128784000000001E-4</v>
      </c>
      <c r="G5039" s="231">
        <v>4.5437552000000001E-4</v>
      </c>
      <c r="H5039" s="231">
        <v>3.4844494200000002E-3</v>
      </c>
    </row>
    <row r="5040" spans="1:8">
      <c r="A5040" s="227" t="s">
        <v>149</v>
      </c>
      <c r="B5040" s="227" t="s">
        <v>109</v>
      </c>
      <c r="C5040" s="227" t="s">
        <v>65</v>
      </c>
      <c r="D5040" s="229">
        <v>208</v>
      </c>
      <c r="E5040" s="231">
        <v>5.2224111699999999E-3</v>
      </c>
      <c r="F5040" s="231">
        <v>6.2138285000000004E-4</v>
      </c>
      <c r="G5040" s="231">
        <v>4.7731903999999998E-4</v>
      </c>
      <c r="H5040" s="231">
        <v>4.1237088099999996E-3</v>
      </c>
    </row>
    <row r="5041" spans="1:8">
      <c r="A5041" s="227" t="s">
        <v>149</v>
      </c>
      <c r="B5041" s="227" t="s">
        <v>110</v>
      </c>
      <c r="C5041" s="227" t="s">
        <v>65</v>
      </c>
      <c r="D5041" s="229">
        <v>24</v>
      </c>
      <c r="E5041" s="231">
        <v>4.6624225599999998E-3</v>
      </c>
      <c r="F5041" s="231">
        <v>5.9317105999999995E-4</v>
      </c>
      <c r="G5041" s="231">
        <v>4.2004218000000001E-4</v>
      </c>
      <c r="H5041" s="231">
        <v>3.6492088700000001E-3</v>
      </c>
    </row>
    <row r="5042" spans="1:8">
      <c r="A5042" s="227" t="s">
        <v>149</v>
      </c>
      <c r="B5042" s="227" t="s">
        <v>108</v>
      </c>
      <c r="C5042" s="227" t="s">
        <v>66</v>
      </c>
      <c r="D5042" s="229">
        <v>76</v>
      </c>
      <c r="E5042" s="231">
        <v>5.5968259900000001E-3</v>
      </c>
      <c r="F5042" s="231">
        <v>7.2657745999999996E-4</v>
      </c>
      <c r="G5042" s="231">
        <v>9.0018859000000004E-4</v>
      </c>
      <c r="H5042" s="231">
        <v>3.9700593999999999E-3</v>
      </c>
    </row>
    <row r="5043" spans="1:8">
      <c r="A5043" s="227" t="s">
        <v>149</v>
      </c>
      <c r="B5043" s="227" t="s">
        <v>109</v>
      </c>
      <c r="C5043" s="227" t="s">
        <v>66</v>
      </c>
      <c r="D5043" s="229">
        <v>205</v>
      </c>
      <c r="E5043" s="231">
        <v>6.0370932500000002E-3</v>
      </c>
      <c r="F5043" s="231">
        <v>6.2025722000000002E-4</v>
      </c>
      <c r="G5043" s="231">
        <v>9.0458422000000004E-4</v>
      </c>
      <c r="H5043" s="231">
        <v>4.5122513299999997E-3</v>
      </c>
    </row>
    <row r="5044" spans="1:8">
      <c r="A5044" s="227" t="s">
        <v>149</v>
      </c>
      <c r="B5044" s="227" t="s">
        <v>110</v>
      </c>
      <c r="C5044" s="227" t="s">
        <v>66</v>
      </c>
      <c r="D5044" s="229">
        <v>21</v>
      </c>
      <c r="E5044" s="231">
        <v>6.7807536900000003E-3</v>
      </c>
      <c r="F5044" s="231">
        <v>7.2806411000000005E-4</v>
      </c>
      <c r="G5044" s="231">
        <v>1.18220875E-3</v>
      </c>
      <c r="H5044" s="231">
        <v>4.8704803099999996E-3</v>
      </c>
    </row>
    <row r="5045" spans="1:8">
      <c r="A5045" s="227" t="s">
        <v>149</v>
      </c>
      <c r="B5045" s="227" t="s">
        <v>108</v>
      </c>
      <c r="C5045" s="227" t="s">
        <v>67</v>
      </c>
      <c r="D5045" s="229">
        <v>50</v>
      </c>
      <c r="E5045" s="231">
        <v>4.8349534900000001E-3</v>
      </c>
      <c r="F5045" s="231">
        <v>6.2175901999999997E-4</v>
      </c>
      <c r="G5045" s="231">
        <v>1.2990738799999999E-3</v>
      </c>
      <c r="H5045" s="231">
        <v>2.91412014E-3</v>
      </c>
    </row>
    <row r="5046" spans="1:8">
      <c r="A5046" s="227" t="s">
        <v>149</v>
      </c>
      <c r="B5046" s="227" t="s">
        <v>109</v>
      </c>
      <c r="C5046" s="227" t="s">
        <v>67</v>
      </c>
      <c r="D5046" s="229">
        <v>177</v>
      </c>
      <c r="E5046" s="231">
        <v>6.88500447E-3</v>
      </c>
      <c r="F5046" s="231">
        <v>5.9047373000000001E-4</v>
      </c>
      <c r="G5046" s="231">
        <v>1.33245684E-3</v>
      </c>
      <c r="H5046" s="231">
        <v>4.96207343E-3</v>
      </c>
    </row>
    <row r="5047" spans="1:8">
      <c r="A5047" s="227" t="s">
        <v>149</v>
      </c>
      <c r="B5047" s="227" t="s">
        <v>110</v>
      </c>
      <c r="C5047" s="227" t="s">
        <v>67</v>
      </c>
      <c r="D5047" s="229">
        <v>26</v>
      </c>
      <c r="E5047" s="231">
        <v>5.1397789399999999E-3</v>
      </c>
      <c r="F5047" s="231">
        <v>6.2232876000000001E-4</v>
      </c>
      <c r="G5047" s="231">
        <v>1.4013530100000001E-3</v>
      </c>
      <c r="H5047" s="231">
        <v>3.1160965699999999E-3</v>
      </c>
    </row>
    <row r="5048" spans="1:8">
      <c r="A5048" s="227" t="s">
        <v>149</v>
      </c>
      <c r="B5048" s="227" t="s">
        <v>108</v>
      </c>
      <c r="C5048" s="227" t="s">
        <v>68</v>
      </c>
      <c r="D5048" s="229">
        <v>74</v>
      </c>
      <c r="E5048" s="231">
        <v>5.6331329099999997E-3</v>
      </c>
      <c r="F5048" s="231">
        <v>1.0177362000000001E-3</v>
      </c>
      <c r="G5048" s="231">
        <v>1.02790265E-3</v>
      </c>
      <c r="H5048" s="231">
        <v>3.58749349E-3</v>
      </c>
    </row>
    <row r="5049" spans="1:8">
      <c r="A5049" s="227" t="s">
        <v>149</v>
      </c>
      <c r="B5049" s="227" t="s">
        <v>109</v>
      </c>
      <c r="C5049" s="227" t="s">
        <v>68</v>
      </c>
      <c r="D5049" s="229">
        <v>236</v>
      </c>
      <c r="E5049" s="231">
        <v>6.3249369800000002E-3</v>
      </c>
      <c r="F5049" s="231">
        <v>7.3284464000000001E-4</v>
      </c>
      <c r="G5049" s="231">
        <v>1.1661858E-3</v>
      </c>
      <c r="H5049" s="231">
        <v>4.42590606E-3</v>
      </c>
    </row>
    <row r="5050" spans="1:8">
      <c r="A5050" s="227" t="s">
        <v>149</v>
      </c>
      <c r="B5050" s="227" t="s">
        <v>110</v>
      </c>
      <c r="C5050" s="227" t="s">
        <v>68</v>
      </c>
      <c r="D5050" s="229">
        <v>18</v>
      </c>
      <c r="E5050" s="231">
        <v>5.8365481399999999E-3</v>
      </c>
      <c r="F5050" s="231">
        <v>9.4135781999999996E-4</v>
      </c>
      <c r="G5050" s="231">
        <v>1.3091561599999999E-3</v>
      </c>
      <c r="H5050" s="231">
        <v>3.5860336700000001E-3</v>
      </c>
    </row>
    <row r="5051" spans="1:8">
      <c r="A5051" s="227" t="s">
        <v>149</v>
      </c>
      <c r="B5051" s="227" t="s">
        <v>108</v>
      </c>
      <c r="C5051" s="227" t="s">
        <v>69</v>
      </c>
      <c r="D5051" s="229">
        <v>44</v>
      </c>
      <c r="E5051" s="231">
        <v>4.3247577399999999E-3</v>
      </c>
      <c r="F5051" s="231">
        <v>9.4302378999999996E-4</v>
      </c>
      <c r="G5051" s="231">
        <v>5.1530911000000003E-4</v>
      </c>
      <c r="H5051" s="231">
        <v>2.8664243400000002E-3</v>
      </c>
    </row>
    <row r="5052" spans="1:8">
      <c r="A5052" s="227" t="s">
        <v>149</v>
      </c>
      <c r="B5052" s="227" t="s">
        <v>109</v>
      </c>
      <c r="C5052" s="227" t="s">
        <v>69</v>
      </c>
      <c r="D5052" s="229">
        <v>212</v>
      </c>
      <c r="E5052" s="231">
        <v>4.0415900100000002E-3</v>
      </c>
      <c r="F5052" s="231">
        <v>8.0521683000000003E-4</v>
      </c>
      <c r="G5052" s="231">
        <v>4.4341782999999998E-4</v>
      </c>
      <c r="H5052" s="231">
        <v>2.7929548599999999E-3</v>
      </c>
    </row>
    <row r="5053" spans="1:8">
      <c r="A5053" s="227" t="s">
        <v>149</v>
      </c>
      <c r="B5053" s="227" t="s">
        <v>110</v>
      </c>
      <c r="C5053" s="227" t="s">
        <v>69</v>
      </c>
      <c r="D5053" s="229">
        <v>12</v>
      </c>
      <c r="E5053" s="231">
        <v>3.82040885E-3</v>
      </c>
      <c r="F5053" s="231">
        <v>9.3171271999999996E-4</v>
      </c>
      <c r="G5053" s="231">
        <v>4.2920497000000001E-4</v>
      </c>
      <c r="H5053" s="231">
        <v>2.4594904399999999E-3</v>
      </c>
    </row>
    <row r="5054" spans="1:8">
      <c r="A5054" s="227" t="s">
        <v>149</v>
      </c>
      <c r="B5054" s="227" t="s">
        <v>108</v>
      </c>
      <c r="C5054" s="227" t="s">
        <v>70</v>
      </c>
      <c r="D5054" s="229">
        <v>55</v>
      </c>
      <c r="E5054" s="231">
        <v>5.9040401299999996E-3</v>
      </c>
      <c r="F5054" s="231">
        <v>9.7958729999999996E-4</v>
      </c>
      <c r="G5054" s="231">
        <v>1.72685165E-3</v>
      </c>
      <c r="H5054" s="231">
        <v>3.1976007500000001E-3</v>
      </c>
    </row>
    <row r="5055" spans="1:8">
      <c r="A5055" s="227" t="s">
        <v>149</v>
      </c>
      <c r="B5055" s="227" t="s">
        <v>109</v>
      </c>
      <c r="C5055" s="227" t="s">
        <v>70</v>
      </c>
      <c r="D5055" s="229">
        <v>156</v>
      </c>
      <c r="E5055" s="231">
        <v>7.9962752700000004E-3</v>
      </c>
      <c r="F5055" s="231">
        <v>9.1590963999999995E-4</v>
      </c>
      <c r="G5055" s="231">
        <v>1.7603719400000001E-3</v>
      </c>
      <c r="H5055" s="231">
        <v>5.3199932200000003E-3</v>
      </c>
    </row>
    <row r="5056" spans="1:8">
      <c r="A5056" s="227" t="s">
        <v>149</v>
      </c>
      <c r="B5056" s="227" t="s">
        <v>110</v>
      </c>
      <c r="C5056" s="227" t="s">
        <v>70</v>
      </c>
      <c r="D5056" s="229">
        <v>26</v>
      </c>
      <c r="E5056" s="231">
        <v>8.9396364800000006E-3</v>
      </c>
      <c r="F5056" s="231">
        <v>1.2014776899999999E-3</v>
      </c>
      <c r="G5056" s="231">
        <v>1.5019584800000001E-3</v>
      </c>
      <c r="H5056" s="231">
        <v>6.2361998599999996E-3</v>
      </c>
    </row>
    <row r="5057" spans="1:8">
      <c r="A5057" s="227" t="s">
        <v>149</v>
      </c>
      <c r="B5057" s="227" t="s">
        <v>108</v>
      </c>
      <c r="C5057" s="227" t="s">
        <v>71</v>
      </c>
      <c r="D5057" s="229">
        <v>60</v>
      </c>
      <c r="E5057" s="231">
        <v>6.3001540400000004E-3</v>
      </c>
      <c r="F5057" s="231">
        <v>1.1138115100000001E-3</v>
      </c>
      <c r="G5057" s="231">
        <v>1.4768516099999999E-3</v>
      </c>
      <c r="H5057" s="231">
        <v>3.7094904999999999E-3</v>
      </c>
    </row>
    <row r="5058" spans="1:8">
      <c r="A5058" s="227" t="s">
        <v>149</v>
      </c>
      <c r="B5058" s="227" t="s">
        <v>109</v>
      </c>
      <c r="C5058" s="227" t="s">
        <v>71</v>
      </c>
      <c r="D5058" s="229">
        <v>158</v>
      </c>
      <c r="E5058" s="231">
        <v>6.4458799900000002E-3</v>
      </c>
      <c r="F5058" s="231">
        <v>8.4087821000000001E-4</v>
      </c>
      <c r="G5058" s="231">
        <v>1.38566547E-3</v>
      </c>
      <c r="H5058" s="231">
        <v>4.2193357799999998E-3</v>
      </c>
    </row>
    <row r="5059" spans="1:8">
      <c r="A5059" s="227" t="s">
        <v>149</v>
      </c>
      <c r="B5059" s="227" t="s">
        <v>110</v>
      </c>
      <c r="C5059" s="227" t="s">
        <v>71</v>
      </c>
      <c r="D5059" s="229">
        <v>11</v>
      </c>
      <c r="E5059" s="231">
        <v>5.1746631199999999E-3</v>
      </c>
      <c r="F5059" s="231">
        <v>8.3017650999999998E-4</v>
      </c>
      <c r="G5059" s="231">
        <v>1.08480611E-3</v>
      </c>
      <c r="H5059" s="231">
        <v>3.2596799199999999E-3</v>
      </c>
    </row>
    <row r="5060" spans="1:8">
      <c r="A5060" s="227" t="s">
        <v>149</v>
      </c>
      <c r="B5060" s="227" t="s">
        <v>108</v>
      </c>
      <c r="C5060" s="227" t="s">
        <v>72</v>
      </c>
      <c r="D5060" s="229">
        <v>90</v>
      </c>
      <c r="E5060" s="231">
        <v>5.7359822399999996E-3</v>
      </c>
      <c r="F5060" s="231">
        <v>1.13888866E-3</v>
      </c>
      <c r="G5060" s="231">
        <v>1.0217332900000001E-3</v>
      </c>
      <c r="H5060" s="231">
        <v>3.5753598600000002E-3</v>
      </c>
    </row>
    <row r="5061" spans="1:8">
      <c r="A5061" s="227" t="s">
        <v>149</v>
      </c>
      <c r="B5061" s="227" t="s">
        <v>109</v>
      </c>
      <c r="C5061" s="227" t="s">
        <v>72</v>
      </c>
      <c r="D5061" s="229">
        <v>322</v>
      </c>
      <c r="E5061" s="231">
        <v>6.5395313399999998E-3</v>
      </c>
      <c r="F5061" s="231">
        <v>9.0745029999999996E-4</v>
      </c>
      <c r="G5061" s="231">
        <v>1.4884544500000001E-3</v>
      </c>
      <c r="H5061" s="231">
        <v>4.1436261199999996E-3</v>
      </c>
    </row>
    <row r="5062" spans="1:8">
      <c r="A5062" s="227" t="s">
        <v>149</v>
      </c>
      <c r="B5062" s="227" t="s">
        <v>110</v>
      </c>
      <c r="C5062" s="227" t="s">
        <v>72</v>
      </c>
      <c r="D5062" s="229">
        <v>36</v>
      </c>
      <c r="E5062" s="231">
        <v>6.1545135899999997E-3</v>
      </c>
      <c r="F5062" s="231">
        <v>9.6193387999999995E-4</v>
      </c>
      <c r="G5062" s="231">
        <v>1.60300902E-3</v>
      </c>
      <c r="H5062" s="231">
        <v>3.5895702500000001E-3</v>
      </c>
    </row>
    <row r="5063" spans="1:8">
      <c r="A5063" s="227" t="s">
        <v>149</v>
      </c>
      <c r="B5063" s="227" t="s">
        <v>108</v>
      </c>
      <c r="C5063" s="227" t="s">
        <v>73</v>
      </c>
      <c r="D5063" s="229">
        <v>276</v>
      </c>
      <c r="E5063" s="231">
        <v>5.1463530799999999E-3</v>
      </c>
      <c r="F5063" s="231">
        <v>5.7459383000000002E-4</v>
      </c>
      <c r="G5063" s="231">
        <v>1.53759035E-3</v>
      </c>
      <c r="H5063" s="231">
        <v>3.0341684299999999E-3</v>
      </c>
    </row>
    <row r="5064" spans="1:8">
      <c r="A5064" s="227" t="s">
        <v>149</v>
      </c>
      <c r="B5064" s="227" t="s">
        <v>109</v>
      </c>
      <c r="C5064" s="227" t="s">
        <v>73</v>
      </c>
      <c r="D5064" s="229">
        <v>501</v>
      </c>
      <c r="E5064" s="231">
        <v>6.7820837200000001E-3</v>
      </c>
      <c r="F5064" s="231">
        <v>5.5604045999999995E-4</v>
      </c>
      <c r="G5064" s="231">
        <v>1.69120068E-3</v>
      </c>
      <c r="H5064" s="231">
        <v>4.5348421100000003E-3</v>
      </c>
    </row>
    <row r="5065" spans="1:8">
      <c r="A5065" s="227" t="s">
        <v>149</v>
      </c>
      <c r="B5065" s="227" t="s">
        <v>110</v>
      </c>
      <c r="C5065" s="227" t="s">
        <v>73</v>
      </c>
      <c r="D5065" s="229">
        <v>68</v>
      </c>
      <c r="E5065" s="231">
        <v>6.3168911200000002E-3</v>
      </c>
      <c r="F5065" s="231">
        <v>5.9606456999999999E-4</v>
      </c>
      <c r="G5065" s="231">
        <v>2.1454586399999999E-3</v>
      </c>
      <c r="H5065" s="231">
        <v>3.5753673600000002E-3</v>
      </c>
    </row>
    <row r="5066" spans="1:8">
      <c r="A5066" s="227" t="s">
        <v>149</v>
      </c>
      <c r="B5066" s="227" t="s">
        <v>108</v>
      </c>
      <c r="C5066" s="227" t="s">
        <v>74</v>
      </c>
      <c r="D5066" s="229">
        <v>261</v>
      </c>
      <c r="E5066" s="231">
        <v>5.3979084599999998E-3</v>
      </c>
      <c r="F5066" s="231">
        <v>7.6796839000000002E-4</v>
      </c>
      <c r="G5066" s="231">
        <v>1.16765089E-3</v>
      </c>
      <c r="H5066" s="231">
        <v>3.4622886699999999E-3</v>
      </c>
    </row>
    <row r="5067" spans="1:8">
      <c r="A5067" s="227" t="s">
        <v>149</v>
      </c>
      <c r="B5067" s="227" t="s">
        <v>109</v>
      </c>
      <c r="C5067" s="227" t="s">
        <v>74</v>
      </c>
      <c r="D5067" s="229">
        <v>349</v>
      </c>
      <c r="E5067" s="231">
        <v>6.6982381000000001E-3</v>
      </c>
      <c r="F5067" s="231">
        <v>6.6681898999999996E-4</v>
      </c>
      <c r="G5067" s="231">
        <v>1.6131736299999999E-3</v>
      </c>
      <c r="H5067" s="231">
        <v>4.4182450200000003E-3</v>
      </c>
    </row>
    <row r="5068" spans="1:8">
      <c r="A5068" s="227" t="s">
        <v>149</v>
      </c>
      <c r="B5068" s="227" t="s">
        <v>110</v>
      </c>
      <c r="C5068" s="227" t="s">
        <v>74</v>
      </c>
      <c r="D5068" s="229">
        <v>103</v>
      </c>
      <c r="E5068" s="231">
        <v>5.6298316300000002E-3</v>
      </c>
      <c r="F5068" s="231">
        <v>6.9702873000000005E-4</v>
      </c>
      <c r="G5068" s="231">
        <v>1.45372595E-3</v>
      </c>
      <c r="H5068" s="231">
        <v>3.4790765299999998E-3</v>
      </c>
    </row>
    <row r="5069" spans="1:8">
      <c r="A5069" s="227" t="s">
        <v>149</v>
      </c>
      <c r="B5069" s="227" t="s">
        <v>108</v>
      </c>
      <c r="C5069" s="227" t="s">
        <v>75</v>
      </c>
      <c r="D5069" s="229">
        <v>29</v>
      </c>
      <c r="E5069" s="231">
        <v>5.5056670700000003E-3</v>
      </c>
      <c r="F5069" s="231">
        <v>6.1342560999999996E-4</v>
      </c>
      <c r="G5069" s="231">
        <v>1.1115099800000001E-3</v>
      </c>
      <c r="H5069" s="231">
        <v>3.7807309300000001E-3</v>
      </c>
    </row>
    <row r="5070" spans="1:8">
      <c r="A5070" s="227" t="s">
        <v>149</v>
      </c>
      <c r="B5070" s="227" t="s">
        <v>109</v>
      </c>
      <c r="C5070" s="227" t="s">
        <v>75</v>
      </c>
      <c r="D5070" s="229">
        <v>207</v>
      </c>
      <c r="E5070" s="231">
        <v>5.5294437799999997E-3</v>
      </c>
      <c r="F5070" s="231">
        <v>5.8485394000000002E-4</v>
      </c>
      <c r="G5070" s="231">
        <v>1.0102430999999999E-3</v>
      </c>
      <c r="H5070" s="231">
        <v>3.93434623E-3</v>
      </c>
    </row>
    <row r="5071" spans="1:8">
      <c r="A5071" s="227" t="s">
        <v>149</v>
      </c>
      <c r="B5071" s="227" t="s">
        <v>110</v>
      </c>
      <c r="C5071" s="227" t="s">
        <v>75</v>
      </c>
      <c r="D5071" s="229">
        <v>16</v>
      </c>
      <c r="E5071" s="231">
        <v>5.1707173500000004E-3</v>
      </c>
      <c r="F5071" s="231">
        <v>5.2300320000000003E-4</v>
      </c>
      <c r="G5071" s="231">
        <v>1.2275749E-3</v>
      </c>
      <c r="H5071" s="231">
        <v>3.42013866E-3</v>
      </c>
    </row>
    <row r="5072" spans="1:8">
      <c r="A5072" s="227" t="s">
        <v>149</v>
      </c>
      <c r="B5072" s="227" t="s">
        <v>108</v>
      </c>
      <c r="C5072" s="227" t="s">
        <v>76</v>
      </c>
      <c r="D5072" s="229">
        <v>219</v>
      </c>
      <c r="E5072" s="231">
        <v>5.2023611000000004E-3</v>
      </c>
      <c r="F5072" s="231">
        <v>9.4326035000000003E-4</v>
      </c>
      <c r="G5072" s="231">
        <v>1.14625589E-3</v>
      </c>
      <c r="H5072" s="231">
        <v>3.11284434E-3</v>
      </c>
    </row>
    <row r="5073" spans="1:8">
      <c r="A5073" s="227" t="s">
        <v>149</v>
      </c>
      <c r="B5073" s="227" t="s">
        <v>109</v>
      </c>
      <c r="C5073" s="227" t="s">
        <v>76</v>
      </c>
      <c r="D5073" s="229">
        <v>198</v>
      </c>
      <c r="E5073" s="231">
        <v>6.16746141E-3</v>
      </c>
      <c r="F5073" s="231">
        <v>8.3836022E-4</v>
      </c>
      <c r="G5073" s="231">
        <v>1.5474768200000001E-3</v>
      </c>
      <c r="H5073" s="231">
        <v>3.7816238899999999E-3</v>
      </c>
    </row>
    <row r="5074" spans="1:8">
      <c r="A5074" s="227" t="s">
        <v>149</v>
      </c>
      <c r="B5074" s="227" t="s">
        <v>110</v>
      </c>
      <c r="C5074" s="227" t="s">
        <v>76</v>
      </c>
      <c r="D5074" s="229">
        <v>29</v>
      </c>
      <c r="E5074" s="231">
        <v>5.6908522199999997E-3</v>
      </c>
      <c r="F5074" s="231">
        <v>8.7763388000000001E-4</v>
      </c>
      <c r="G5074" s="231">
        <v>1.3525700099999999E-3</v>
      </c>
      <c r="H5074" s="231">
        <v>3.4606478599999999E-3</v>
      </c>
    </row>
    <row r="5075" spans="1:8">
      <c r="A5075" s="227" t="s">
        <v>149</v>
      </c>
      <c r="B5075" s="227" t="s">
        <v>108</v>
      </c>
      <c r="C5075" s="227" t="s">
        <v>77</v>
      </c>
      <c r="D5075" s="229">
        <v>216</v>
      </c>
      <c r="E5075" s="231">
        <v>5.5560375600000001E-3</v>
      </c>
      <c r="F5075" s="231">
        <v>8.9141779999999998E-4</v>
      </c>
      <c r="G5075" s="231">
        <v>1.17433959E-3</v>
      </c>
      <c r="H5075" s="231">
        <v>3.4902796700000001E-3</v>
      </c>
    </row>
    <row r="5076" spans="1:8">
      <c r="A5076" s="227" t="s">
        <v>149</v>
      </c>
      <c r="B5076" s="227" t="s">
        <v>109</v>
      </c>
      <c r="C5076" s="227" t="s">
        <v>77</v>
      </c>
      <c r="D5076" s="229">
        <v>464</v>
      </c>
      <c r="E5076" s="231">
        <v>6.09973635E-3</v>
      </c>
      <c r="F5076" s="231">
        <v>7.0714078000000001E-4</v>
      </c>
      <c r="G5076" s="231">
        <v>1.4616506600000001E-3</v>
      </c>
      <c r="H5076" s="231">
        <v>3.9309444400000004E-3</v>
      </c>
    </row>
    <row r="5077" spans="1:8">
      <c r="A5077" s="227" t="s">
        <v>149</v>
      </c>
      <c r="B5077" s="227" t="s">
        <v>110</v>
      </c>
      <c r="C5077" s="227" t="s">
        <v>77</v>
      </c>
      <c r="D5077" s="229">
        <v>95</v>
      </c>
      <c r="E5077" s="231">
        <v>5.71759234E-3</v>
      </c>
      <c r="F5077" s="231">
        <v>7.1649584000000005E-4</v>
      </c>
      <c r="G5077" s="231">
        <v>1.31213427E-3</v>
      </c>
      <c r="H5077" s="231">
        <v>3.6889617600000001E-3</v>
      </c>
    </row>
    <row r="5078" spans="1:8">
      <c r="A5078" s="227" t="s">
        <v>149</v>
      </c>
      <c r="B5078" s="227" t="s">
        <v>108</v>
      </c>
      <c r="C5078" s="227" t="s">
        <v>78</v>
      </c>
      <c r="D5078" s="229">
        <v>56</v>
      </c>
      <c r="E5078" s="231">
        <v>5.3773972499999998E-3</v>
      </c>
      <c r="F5078" s="231">
        <v>9.2716575000000002E-4</v>
      </c>
      <c r="G5078" s="231">
        <v>1.1311588199999999E-3</v>
      </c>
      <c r="H5078" s="231">
        <v>3.31907216E-3</v>
      </c>
    </row>
    <row r="5079" spans="1:8">
      <c r="A5079" s="227" t="s">
        <v>149</v>
      </c>
      <c r="B5079" s="227" t="s">
        <v>109</v>
      </c>
      <c r="C5079" s="227" t="s">
        <v>78</v>
      </c>
      <c r="D5079" s="229">
        <v>169</v>
      </c>
      <c r="E5079" s="231">
        <v>7.2733807399999999E-3</v>
      </c>
      <c r="F5079" s="231">
        <v>8.2456691000000004E-4</v>
      </c>
      <c r="G5079" s="231">
        <v>1.9136941399999999E-3</v>
      </c>
      <c r="H5079" s="231">
        <v>4.5351191799999999E-3</v>
      </c>
    </row>
    <row r="5080" spans="1:8">
      <c r="A5080" s="227" t="s">
        <v>149</v>
      </c>
      <c r="B5080" s="227" t="s">
        <v>110</v>
      </c>
      <c r="C5080" s="227" t="s">
        <v>78</v>
      </c>
      <c r="D5080" s="229">
        <v>54</v>
      </c>
      <c r="E5080" s="231">
        <v>5.4430296200000004E-3</v>
      </c>
      <c r="F5080" s="231">
        <v>8.0825595000000002E-4</v>
      </c>
      <c r="G5080" s="231">
        <v>1.2491423899999999E-3</v>
      </c>
      <c r="H5080" s="231">
        <v>3.3856307800000001E-3</v>
      </c>
    </row>
    <row r="5081" spans="1:8">
      <c r="A5081" s="227" t="s">
        <v>149</v>
      </c>
      <c r="B5081" s="227" t="s">
        <v>108</v>
      </c>
      <c r="C5081" s="227" t="s">
        <v>79</v>
      </c>
      <c r="D5081" s="229">
        <v>2928</v>
      </c>
      <c r="E5081" s="231">
        <v>4.3208253499999998E-3</v>
      </c>
      <c r="F5081" s="231">
        <v>9.4169773000000003E-4</v>
      </c>
      <c r="G5081" s="231">
        <v>6.8220604000000004E-4</v>
      </c>
      <c r="H5081" s="231">
        <v>2.6969210799999998E-3</v>
      </c>
    </row>
    <row r="5082" spans="1:8">
      <c r="A5082" s="227" t="s">
        <v>149</v>
      </c>
      <c r="B5082" s="227" t="s">
        <v>109</v>
      </c>
      <c r="C5082" s="227" t="s">
        <v>79</v>
      </c>
      <c r="D5082" s="229">
        <v>1522</v>
      </c>
      <c r="E5082" s="231">
        <v>4.51566811E-3</v>
      </c>
      <c r="F5082" s="231">
        <v>7.5533356E-4</v>
      </c>
      <c r="G5082" s="231">
        <v>7.4547051000000005E-4</v>
      </c>
      <c r="H5082" s="231">
        <v>3.01486355E-3</v>
      </c>
    </row>
    <row r="5083" spans="1:8">
      <c r="A5083" s="227" t="s">
        <v>149</v>
      </c>
      <c r="B5083" s="227" t="s">
        <v>110</v>
      </c>
      <c r="C5083" s="227" t="s">
        <v>79</v>
      </c>
      <c r="D5083" s="229">
        <v>328</v>
      </c>
      <c r="E5083" s="231">
        <v>4.2428506700000002E-3</v>
      </c>
      <c r="F5083" s="231">
        <v>8.7423049999999999E-4</v>
      </c>
      <c r="G5083" s="231">
        <v>7.0647698999999999E-4</v>
      </c>
      <c r="H5083" s="231">
        <v>2.6621426700000001E-3</v>
      </c>
    </row>
    <row r="5084" spans="1:8">
      <c r="A5084" s="227" t="s">
        <v>149</v>
      </c>
      <c r="B5084" s="227" t="s">
        <v>108</v>
      </c>
      <c r="C5084" s="227" t="s">
        <v>80</v>
      </c>
      <c r="D5084" s="229">
        <v>502</v>
      </c>
      <c r="E5084" s="231">
        <v>4.4359135100000002E-3</v>
      </c>
      <c r="F5084" s="231">
        <v>9.8536385000000002E-4</v>
      </c>
      <c r="G5084" s="231">
        <v>4.8880842000000003E-4</v>
      </c>
      <c r="H5084" s="231">
        <v>2.96174076E-3</v>
      </c>
    </row>
    <row r="5085" spans="1:8">
      <c r="A5085" s="227" t="s">
        <v>149</v>
      </c>
      <c r="B5085" s="227" t="s">
        <v>109</v>
      </c>
      <c r="C5085" s="227" t="s">
        <v>80</v>
      </c>
      <c r="D5085" s="229">
        <v>1056</v>
      </c>
      <c r="E5085" s="231">
        <v>4.6543448600000004E-3</v>
      </c>
      <c r="F5085" s="231">
        <v>7.8834106999999996E-4</v>
      </c>
      <c r="G5085" s="231">
        <v>4.9804663000000001E-4</v>
      </c>
      <c r="H5085" s="231">
        <v>3.36795667E-3</v>
      </c>
    </row>
    <row r="5086" spans="1:8">
      <c r="A5086" s="227" t="s">
        <v>149</v>
      </c>
      <c r="B5086" s="227" t="s">
        <v>110</v>
      </c>
      <c r="C5086" s="227" t="s">
        <v>80</v>
      </c>
      <c r="D5086" s="229">
        <v>192</v>
      </c>
      <c r="E5086" s="231">
        <v>4.3979670799999997E-3</v>
      </c>
      <c r="F5086" s="231">
        <v>9.3749974999999999E-4</v>
      </c>
      <c r="G5086" s="231">
        <v>5.3710914999999997E-4</v>
      </c>
      <c r="H5086" s="231">
        <v>2.9233576700000001E-3</v>
      </c>
    </row>
    <row r="5087" spans="1:8">
      <c r="A5087" s="227" t="s">
        <v>149</v>
      </c>
      <c r="B5087" s="227" t="s">
        <v>108</v>
      </c>
      <c r="C5087" s="227" t="s">
        <v>119</v>
      </c>
      <c r="D5087" s="229">
        <v>315</v>
      </c>
      <c r="E5087" s="231">
        <v>5.0072381300000001E-3</v>
      </c>
      <c r="F5087" s="231">
        <v>1.0719059799999999E-3</v>
      </c>
      <c r="G5087" s="231">
        <v>7.6311702999999999E-4</v>
      </c>
      <c r="H5087" s="231">
        <v>3.1722146200000001E-3</v>
      </c>
    </row>
    <row r="5088" spans="1:8">
      <c r="A5088" s="227" t="s">
        <v>149</v>
      </c>
      <c r="B5088" s="227" t="s">
        <v>109</v>
      </c>
      <c r="C5088" s="227" t="s">
        <v>119</v>
      </c>
      <c r="D5088" s="229">
        <v>382</v>
      </c>
      <c r="E5088" s="231">
        <v>5.9461045600000002E-3</v>
      </c>
      <c r="F5088" s="231">
        <v>8.3945340999999998E-4</v>
      </c>
      <c r="G5088" s="231">
        <v>1.00839854E-3</v>
      </c>
      <c r="H5088" s="231">
        <v>4.0982521500000004E-3</v>
      </c>
    </row>
    <row r="5089" spans="1:8">
      <c r="A5089" s="227" t="s">
        <v>149</v>
      </c>
      <c r="B5089" s="227" t="s">
        <v>110</v>
      </c>
      <c r="C5089" s="227" t="s">
        <v>119</v>
      </c>
      <c r="D5089" s="229">
        <v>90</v>
      </c>
      <c r="E5089" s="231">
        <v>5.4827672500000002E-3</v>
      </c>
      <c r="F5089" s="231">
        <v>1.00089996E-3</v>
      </c>
      <c r="G5089" s="231">
        <v>1.1355450200000001E-3</v>
      </c>
      <c r="H5089" s="231">
        <v>3.3463217399999998E-3</v>
      </c>
    </row>
    <row r="5090" spans="1:8">
      <c r="A5090" s="227" t="s">
        <v>149</v>
      </c>
      <c r="B5090" s="227" t="s">
        <v>108</v>
      </c>
      <c r="C5090" s="227" t="s">
        <v>82</v>
      </c>
      <c r="D5090" s="229">
        <v>71</v>
      </c>
      <c r="E5090" s="231">
        <v>6.8780970400000004E-3</v>
      </c>
      <c r="F5090" s="231">
        <v>1.25521626E-3</v>
      </c>
      <c r="G5090" s="231">
        <v>1.99122958E-3</v>
      </c>
      <c r="H5090" s="231">
        <v>3.6316507700000001E-3</v>
      </c>
    </row>
    <row r="5091" spans="1:8">
      <c r="A5091" s="227" t="s">
        <v>149</v>
      </c>
      <c r="B5091" s="227" t="s">
        <v>109</v>
      </c>
      <c r="C5091" s="227" t="s">
        <v>82</v>
      </c>
      <c r="D5091" s="229">
        <v>212</v>
      </c>
      <c r="E5091" s="231">
        <v>7.9278583E-3</v>
      </c>
      <c r="F5091" s="231">
        <v>1.1467612100000001E-3</v>
      </c>
      <c r="G5091" s="231">
        <v>2.1727046099999999E-3</v>
      </c>
      <c r="H5091" s="231">
        <v>4.60839206E-3</v>
      </c>
    </row>
    <row r="5092" spans="1:8">
      <c r="A5092" s="227" t="s">
        <v>149</v>
      </c>
      <c r="B5092" s="227" t="s">
        <v>110</v>
      </c>
      <c r="C5092" s="227" t="s">
        <v>82</v>
      </c>
      <c r="D5092" s="229">
        <v>35</v>
      </c>
      <c r="E5092" s="231">
        <v>8.8181214599999998E-3</v>
      </c>
      <c r="F5092" s="231">
        <v>1.58961618E-3</v>
      </c>
      <c r="G5092" s="231">
        <v>3.2235446899999999E-3</v>
      </c>
      <c r="H5092" s="231">
        <v>4.0049600699999998E-3</v>
      </c>
    </row>
    <row r="5093" spans="1:8">
      <c r="A5093" s="227" t="s">
        <v>149</v>
      </c>
      <c r="B5093" s="227" t="s">
        <v>108</v>
      </c>
      <c r="C5093" s="227" t="s">
        <v>83</v>
      </c>
      <c r="D5093" s="229">
        <v>132</v>
      </c>
      <c r="E5093" s="231">
        <v>5.1330139000000004E-3</v>
      </c>
      <c r="F5093" s="231">
        <v>9.3250186E-4</v>
      </c>
      <c r="G5093" s="231">
        <v>8.5288625000000005E-4</v>
      </c>
      <c r="H5093" s="231">
        <v>3.3476253199999999E-3</v>
      </c>
    </row>
    <row r="5094" spans="1:8">
      <c r="A5094" s="227" t="s">
        <v>149</v>
      </c>
      <c r="B5094" s="227" t="s">
        <v>109</v>
      </c>
      <c r="C5094" s="227" t="s">
        <v>83</v>
      </c>
      <c r="D5094" s="229">
        <v>247</v>
      </c>
      <c r="E5094" s="231">
        <v>5.4093564900000004E-3</v>
      </c>
      <c r="F5094" s="231">
        <v>8.0671742000000004E-4</v>
      </c>
      <c r="G5094" s="231">
        <v>8.5170166999999999E-4</v>
      </c>
      <c r="H5094" s="231">
        <v>3.75093694E-3</v>
      </c>
    </row>
    <row r="5095" spans="1:8">
      <c r="A5095" s="227" t="s">
        <v>149</v>
      </c>
      <c r="B5095" s="227" t="s">
        <v>110</v>
      </c>
      <c r="C5095" s="227" t="s">
        <v>83</v>
      </c>
      <c r="D5095" s="229">
        <v>45</v>
      </c>
      <c r="E5095" s="231">
        <v>5.4120367499999999E-3</v>
      </c>
      <c r="F5095" s="231">
        <v>8.7628578999999996E-4</v>
      </c>
      <c r="G5095" s="231">
        <v>7.1424871999999995E-4</v>
      </c>
      <c r="H5095" s="231">
        <v>3.8215018E-3</v>
      </c>
    </row>
    <row r="5096" spans="1:8">
      <c r="A5096" s="227" t="s">
        <v>149</v>
      </c>
      <c r="B5096" s="227" t="s">
        <v>108</v>
      </c>
      <c r="C5096" s="227" t="s">
        <v>84</v>
      </c>
      <c r="D5096" s="229">
        <v>105</v>
      </c>
      <c r="E5096" s="231">
        <v>4.7956347099999998E-3</v>
      </c>
      <c r="F5096" s="231">
        <v>9.3738952000000004E-4</v>
      </c>
      <c r="G5096" s="231">
        <v>8.3432516000000003E-4</v>
      </c>
      <c r="H5096" s="231">
        <v>3.02391951E-3</v>
      </c>
    </row>
    <row r="5097" spans="1:8">
      <c r="A5097" s="227" t="s">
        <v>149</v>
      </c>
      <c r="B5097" s="227" t="s">
        <v>109</v>
      </c>
      <c r="C5097" s="227" t="s">
        <v>84</v>
      </c>
      <c r="D5097" s="229">
        <v>294</v>
      </c>
      <c r="E5097" s="231">
        <v>5.6547616800000002E-3</v>
      </c>
      <c r="F5097" s="231">
        <v>8.3581325000000001E-4</v>
      </c>
      <c r="G5097" s="231">
        <v>1.02784839E-3</v>
      </c>
      <c r="H5097" s="231">
        <v>3.79109954E-3</v>
      </c>
    </row>
    <row r="5098" spans="1:8">
      <c r="A5098" s="227" t="s">
        <v>149</v>
      </c>
      <c r="B5098" s="227" t="s">
        <v>110</v>
      </c>
      <c r="C5098" s="227" t="s">
        <v>84</v>
      </c>
      <c r="D5098" s="229">
        <v>30</v>
      </c>
      <c r="E5098" s="231">
        <v>5.0420522599999998E-3</v>
      </c>
      <c r="F5098" s="231">
        <v>9.4753058999999995E-4</v>
      </c>
      <c r="G5098" s="231">
        <v>1.18672809E-3</v>
      </c>
      <c r="H5098" s="231">
        <v>2.9077929800000002E-3</v>
      </c>
    </row>
    <row r="5099" spans="1:8">
      <c r="A5099" s="227" t="s">
        <v>149</v>
      </c>
      <c r="B5099" s="227" t="s">
        <v>108</v>
      </c>
      <c r="C5099" s="227" t="s">
        <v>87</v>
      </c>
      <c r="D5099" s="229">
        <v>167</v>
      </c>
      <c r="E5099" s="231">
        <v>5.7927891899999997E-3</v>
      </c>
      <c r="F5099" s="231">
        <v>8.6708502E-4</v>
      </c>
      <c r="G5099" s="231">
        <v>1.23502968E-3</v>
      </c>
      <c r="H5099" s="231">
        <v>3.6906739800000002E-3</v>
      </c>
    </row>
    <row r="5100" spans="1:8">
      <c r="A5100" s="227" t="s">
        <v>149</v>
      </c>
      <c r="B5100" s="227" t="s">
        <v>109</v>
      </c>
      <c r="C5100" s="227" t="s">
        <v>87</v>
      </c>
      <c r="D5100" s="229">
        <v>359</v>
      </c>
      <c r="E5100" s="231">
        <v>6.5223612699999997E-3</v>
      </c>
      <c r="F5100" s="231">
        <v>7.2990795000000002E-4</v>
      </c>
      <c r="G5100" s="231">
        <v>1.30548438E-3</v>
      </c>
      <c r="H5100" s="231">
        <v>4.48696845E-3</v>
      </c>
    </row>
    <row r="5101" spans="1:8">
      <c r="A5101" s="227" t="s">
        <v>149</v>
      </c>
      <c r="B5101" s="227" t="s">
        <v>110</v>
      </c>
      <c r="C5101" s="227" t="s">
        <v>87</v>
      </c>
      <c r="D5101" s="229">
        <v>43</v>
      </c>
      <c r="E5101" s="231">
        <v>6.2709945599999997E-3</v>
      </c>
      <c r="F5101" s="231">
        <v>7.8838260999999996E-4</v>
      </c>
      <c r="G5101" s="231">
        <v>1.4219958699999999E-3</v>
      </c>
      <c r="H5101" s="231">
        <v>4.0606156100000002E-3</v>
      </c>
    </row>
    <row r="5102" spans="1:8">
      <c r="A5102" s="227" t="s">
        <v>149</v>
      </c>
      <c r="B5102" s="227" t="s">
        <v>108</v>
      </c>
      <c r="C5102" s="227" t="s">
        <v>88</v>
      </c>
      <c r="D5102" s="229">
        <v>185</v>
      </c>
      <c r="E5102" s="231">
        <v>4.1555302899999999E-3</v>
      </c>
      <c r="F5102" s="231">
        <v>8.8926402999999995E-4</v>
      </c>
      <c r="G5102" s="231">
        <v>6.3382108000000002E-4</v>
      </c>
      <c r="H5102" s="231">
        <v>2.6324446900000001E-3</v>
      </c>
    </row>
    <row r="5103" spans="1:8">
      <c r="A5103" s="227" t="s">
        <v>149</v>
      </c>
      <c r="B5103" s="227" t="s">
        <v>109</v>
      </c>
      <c r="C5103" s="227" t="s">
        <v>88</v>
      </c>
      <c r="D5103" s="229">
        <v>645</v>
      </c>
      <c r="E5103" s="231">
        <v>4.8468092600000004E-3</v>
      </c>
      <c r="F5103" s="231">
        <v>7.3433438999999997E-4</v>
      </c>
      <c r="G5103" s="231">
        <v>7.1319600000000003E-4</v>
      </c>
      <c r="H5103" s="231">
        <v>3.3992784000000001E-3</v>
      </c>
    </row>
    <row r="5104" spans="1:8">
      <c r="A5104" s="227" t="s">
        <v>149</v>
      </c>
      <c r="B5104" s="227" t="s">
        <v>110</v>
      </c>
      <c r="C5104" s="227" t="s">
        <v>88</v>
      </c>
      <c r="D5104" s="229">
        <v>108</v>
      </c>
      <c r="E5104" s="231">
        <v>4.8263886300000001E-3</v>
      </c>
      <c r="F5104" s="231">
        <v>8.7512837000000001E-4</v>
      </c>
      <c r="G5104" s="231">
        <v>8.4340683000000004E-4</v>
      </c>
      <c r="H5104" s="231">
        <v>3.10785297E-3</v>
      </c>
    </row>
    <row r="5105" spans="1:8">
      <c r="A5105" s="227" t="s">
        <v>149</v>
      </c>
      <c r="B5105" s="227" t="s">
        <v>108</v>
      </c>
      <c r="C5105" s="227" t="s">
        <v>89</v>
      </c>
      <c r="D5105" s="229">
        <v>108</v>
      </c>
      <c r="E5105" s="231">
        <v>5.43413471E-3</v>
      </c>
      <c r="F5105" s="231">
        <v>1.2278161000000001E-3</v>
      </c>
      <c r="G5105" s="231">
        <v>8.0546958000000002E-4</v>
      </c>
      <c r="H5105" s="231">
        <v>3.4008485600000001E-3</v>
      </c>
    </row>
    <row r="5106" spans="1:8">
      <c r="A5106" s="227" t="s">
        <v>149</v>
      </c>
      <c r="B5106" s="227" t="s">
        <v>109</v>
      </c>
      <c r="C5106" s="227" t="s">
        <v>89</v>
      </c>
      <c r="D5106" s="229">
        <v>263</v>
      </c>
      <c r="E5106" s="231">
        <v>6.2109647499999998E-3</v>
      </c>
      <c r="F5106" s="231">
        <v>9.8339998000000002E-4</v>
      </c>
      <c r="G5106" s="231">
        <v>9.678652E-4</v>
      </c>
      <c r="H5106" s="231">
        <v>4.2596990900000001E-3</v>
      </c>
    </row>
    <row r="5107" spans="1:8">
      <c r="A5107" s="227" t="s">
        <v>149</v>
      </c>
      <c r="B5107" s="227" t="s">
        <v>110</v>
      </c>
      <c r="C5107" s="227" t="s">
        <v>89</v>
      </c>
      <c r="D5107" s="229">
        <v>29</v>
      </c>
      <c r="E5107" s="231">
        <v>6.4882660600000001E-3</v>
      </c>
      <c r="F5107" s="231">
        <v>1.0799805500000001E-3</v>
      </c>
      <c r="G5107" s="231">
        <v>8.7005090000000002E-4</v>
      </c>
      <c r="H5107" s="231">
        <v>4.53823409E-3</v>
      </c>
    </row>
    <row r="5108" spans="1:8">
      <c r="A5108" s="227" t="s">
        <v>149</v>
      </c>
      <c r="B5108" s="227" t="s">
        <v>108</v>
      </c>
      <c r="C5108" s="227" t="s">
        <v>90</v>
      </c>
      <c r="D5108" s="229">
        <v>75</v>
      </c>
      <c r="E5108" s="231">
        <v>5.3075615000000003E-3</v>
      </c>
      <c r="F5108" s="231">
        <v>8.1851828000000003E-4</v>
      </c>
      <c r="G5108" s="231">
        <v>1.11188244E-3</v>
      </c>
      <c r="H5108" s="231">
        <v>3.37716025E-3</v>
      </c>
    </row>
    <row r="5109" spans="1:8">
      <c r="A5109" s="227" t="s">
        <v>149</v>
      </c>
      <c r="B5109" s="227" t="s">
        <v>109</v>
      </c>
      <c r="C5109" s="227" t="s">
        <v>90</v>
      </c>
      <c r="D5109" s="229">
        <v>229</v>
      </c>
      <c r="E5109" s="231">
        <v>6.9526825199999996E-3</v>
      </c>
      <c r="F5109" s="231">
        <v>7.6060343999999997E-4</v>
      </c>
      <c r="G5109" s="231">
        <v>1.47425376E-3</v>
      </c>
      <c r="H5109" s="231">
        <v>4.7178248399999999E-3</v>
      </c>
    </row>
    <row r="5110" spans="1:8">
      <c r="A5110" s="227" t="s">
        <v>149</v>
      </c>
      <c r="B5110" s="227" t="s">
        <v>110</v>
      </c>
      <c r="C5110" s="227" t="s">
        <v>90</v>
      </c>
      <c r="D5110" s="229">
        <v>25</v>
      </c>
      <c r="E5110" s="231">
        <v>5.8805552999999997E-3</v>
      </c>
      <c r="F5110" s="231">
        <v>8.0462934999999997E-4</v>
      </c>
      <c r="G5110" s="231">
        <v>1.4624997099999999E-3</v>
      </c>
      <c r="H5110" s="231">
        <v>3.61342574E-3</v>
      </c>
    </row>
    <row r="5111" spans="1:8">
      <c r="A5111" s="227" t="s">
        <v>149</v>
      </c>
      <c r="B5111" s="227" t="s">
        <v>108</v>
      </c>
      <c r="C5111" s="227" t="s">
        <v>91</v>
      </c>
      <c r="D5111" s="229">
        <v>244</v>
      </c>
      <c r="E5111" s="231">
        <v>4.9664634000000001E-3</v>
      </c>
      <c r="F5111" s="231">
        <v>1.1434138999999999E-3</v>
      </c>
      <c r="G5111" s="231">
        <v>5.6001420000000002E-4</v>
      </c>
      <c r="H5111" s="231">
        <v>3.2630348199999999E-3</v>
      </c>
    </row>
    <row r="5112" spans="1:8">
      <c r="A5112" s="227" t="s">
        <v>149</v>
      </c>
      <c r="B5112" s="227" t="s">
        <v>109</v>
      </c>
      <c r="C5112" s="227" t="s">
        <v>91</v>
      </c>
      <c r="D5112" s="229">
        <v>585</v>
      </c>
      <c r="E5112" s="231">
        <v>4.9242044099999998E-3</v>
      </c>
      <c r="F5112" s="231">
        <v>8.3556877000000003E-4</v>
      </c>
      <c r="G5112" s="231">
        <v>5.5007492999999998E-4</v>
      </c>
      <c r="H5112" s="231">
        <v>3.53856022E-3</v>
      </c>
    </row>
    <row r="5113" spans="1:8">
      <c r="A5113" s="227" t="s">
        <v>149</v>
      </c>
      <c r="B5113" s="227" t="s">
        <v>110</v>
      </c>
      <c r="C5113" s="227" t="s">
        <v>91</v>
      </c>
      <c r="D5113" s="229">
        <v>85</v>
      </c>
      <c r="E5113" s="231">
        <v>4.7091500800000002E-3</v>
      </c>
      <c r="F5113" s="231">
        <v>9.5220566999999995E-4</v>
      </c>
      <c r="G5113" s="231">
        <v>5.5964027999999999E-4</v>
      </c>
      <c r="H5113" s="231">
        <v>3.1973036900000001E-3</v>
      </c>
    </row>
    <row r="5114" spans="1:8">
      <c r="A5114" s="227" t="s">
        <v>149</v>
      </c>
      <c r="B5114" s="227" t="s">
        <v>108</v>
      </c>
      <c r="C5114" s="227" t="s">
        <v>92</v>
      </c>
      <c r="D5114" s="229">
        <v>95</v>
      </c>
      <c r="E5114" s="231">
        <v>4.84770932E-3</v>
      </c>
      <c r="F5114" s="231">
        <v>8.0129121000000001E-4</v>
      </c>
      <c r="G5114" s="231">
        <v>9.853798400000001E-4</v>
      </c>
      <c r="H5114" s="231">
        <v>3.0610377899999998E-3</v>
      </c>
    </row>
    <row r="5115" spans="1:8">
      <c r="A5115" s="227" t="s">
        <v>149</v>
      </c>
      <c r="B5115" s="227" t="s">
        <v>109</v>
      </c>
      <c r="C5115" s="227" t="s">
        <v>92</v>
      </c>
      <c r="D5115" s="229">
        <v>242</v>
      </c>
      <c r="E5115" s="231">
        <v>6.6868014799999998E-3</v>
      </c>
      <c r="F5115" s="231">
        <v>7.7890626000000004E-4</v>
      </c>
      <c r="G5115" s="231">
        <v>1.3147093599999999E-3</v>
      </c>
      <c r="H5115" s="231">
        <v>4.5931853899999998E-3</v>
      </c>
    </row>
    <row r="5116" spans="1:8">
      <c r="A5116" s="227" t="s">
        <v>149</v>
      </c>
      <c r="B5116" s="227" t="s">
        <v>110</v>
      </c>
      <c r="C5116" s="227" t="s">
        <v>92</v>
      </c>
      <c r="D5116" s="229">
        <v>46</v>
      </c>
      <c r="E5116" s="231">
        <v>6.9789148800000001E-3</v>
      </c>
      <c r="F5116" s="231">
        <v>9.5737697000000004E-4</v>
      </c>
      <c r="G5116" s="231">
        <v>1.3106378699999999E-3</v>
      </c>
      <c r="H5116" s="231">
        <v>4.7108995199999998E-3</v>
      </c>
    </row>
    <row r="5117" spans="1:8">
      <c r="A5117" s="227" t="s">
        <v>149</v>
      </c>
      <c r="B5117" s="227" t="s">
        <v>108</v>
      </c>
      <c r="C5117" s="227" t="s">
        <v>93</v>
      </c>
      <c r="D5117" s="229">
        <v>70</v>
      </c>
      <c r="E5117" s="231">
        <v>5.5125659100000004E-3</v>
      </c>
      <c r="F5117" s="231">
        <v>1.1795632500000001E-3</v>
      </c>
      <c r="G5117" s="231">
        <v>1.28819423E-3</v>
      </c>
      <c r="H5117" s="231">
        <v>3.04480799E-3</v>
      </c>
    </row>
    <row r="5118" spans="1:8">
      <c r="A5118" s="227" t="s">
        <v>149</v>
      </c>
      <c r="B5118" s="227" t="s">
        <v>109</v>
      </c>
      <c r="C5118" s="227" t="s">
        <v>93</v>
      </c>
      <c r="D5118" s="229">
        <v>175</v>
      </c>
      <c r="E5118" s="231">
        <v>7.13081988E-3</v>
      </c>
      <c r="F5118" s="231">
        <v>9.6917963999999996E-4</v>
      </c>
      <c r="G5118" s="231">
        <v>1.6226849800000001E-3</v>
      </c>
      <c r="H5118" s="231">
        <v>4.5389547799999999E-3</v>
      </c>
    </row>
    <row r="5119" spans="1:8">
      <c r="A5119" s="227" t="s">
        <v>149</v>
      </c>
      <c r="B5119" s="227" t="s">
        <v>110</v>
      </c>
      <c r="C5119" s="227" t="s">
        <v>93</v>
      </c>
      <c r="D5119" s="229">
        <v>30</v>
      </c>
      <c r="E5119" s="231">
        <v>6.9174380500000004E-3</v>
      </c>
      <c r="F5119" s="231">
        <v>1.12654295E-3</v>
      </c>
      <c r="G5119" s="231">
        <v>1.6296293599999999E-3</v>
      </c>
      <c r="H5119" s="231">
        <v>4.1612652199999999E-3</v>
      </c>
    </row>
    <row r="5120" spans="1:8">
      <c r="A5120" s="227" t="s">
        <v>149</v>
      </c>
      <c r="B5120" s="227" t="s">
        <v>108</v>
      </c>
      <c r="C5120" s="227" t="s">
        <v>94</v>
      </c>
      <c r="D5120" s="229">
        <v>91</v>
      </c>
      <c r="E5120" s="231">
        <v>5.2363143500000001E-3</v>
      </c>
      <c r="F5120" s="231">
        <v>8.9629098999999995E-4</v>
      </c>
      <c r="G5120" s="231">
        <v>1.0972474100000001E-3</v>
      </c>
      <c r="H5120" s="231">
        <v>3.2427755E-3</v>
      </c>
    </row>
    <row r="5121" spans="1:8">
      <c r="A5121" s="227" t="s">
        <v>149</v>
      </c>
      <c r="B5121" s="227" t="s">
        <v>109</v>
      </c>
      <c r="C5121" s="227" t="s">
        <v>94</v>
      </c>
      <c r="D5121" s="229">
        <v>210</v>
      </c>
      <c r="E5121" s="231">
        <v>6.4161704099999998E-3</v>
      </c>
      <c r="F5121" s="231">
        <v>7.1847416999999995E-4</v>
      </c>
      <c r="G5121" s="231">
        <v>1.32264086E-3</v>
      </c>
      <c r="H5121" s="231">
        <v>4.3750548899999997E-3</v>
      </c>
    </row>
    <row r="5122" spans="1:8">
      <c r="A5122" s="227" t="s">
        <v>149</v>
      </c>
      <c r="B5122" s="227" t="s">
        <v>110</v>
      </c>
      <c r="C5122" s="227" t="s">
        <v>94</v>
      </c>
      <c r="D5122" s="229">
        <v>49</v>
      </c>
      <c r="E5122" s="231">
        <v>4.9662223700000004E-3</v>
      </c>
      <c r="F5122" s="231">
        <v>7.3885086999999998E-4</v>
      </c>
      <c r="G5122" s="231">
        <v>1.3756611399999999E-3</v>
      </c>
      <c r="H5122" s="231">
        <v>2.8517099300000002E-3</v>
      </c>
    </row>
    <row r="5123" spans="1:8">
      <c r="A5123" s="227" t="s">
        <v>149</v>
      </c>
      <c r="B5123" s="227" t="s">
        <v>108</v>
      </c>
      <c r="C5123" s="227" t="s">
        <v>95</v>
      </c>
      <c r="D5123" s="229">
        <v>19</v>
      </c>
      <c r="E5123" s="231">
        <v>6.5350874500000001E-3</v>
      </c>
      <c r="F5123" s="231">
        <v>8.0348419999999999E-4</v>
      </c>
      <c r="G5123" s="231">
        <v>1.4303115799999999E-3</v>
      </c>
      <c r="H5123" s="231">
        <v>4.3012911799999998E-3</v>
      </c>
    </row>
    <row r="5124" spans="1:8">
      <c r="A5124" s="227" t="s">
        <v>149</v>
      </c>
      <c r="B5124" s="227" t="s">
        <v>109</v>
      </c>
      <c r="C5124" s="227" t="s">
        <v>95</v>
      </c>
      <c r="D5124" s="229">
        <v>104</v>
      </c>
      <c r="E5124" s="231">
        <v>7.5316058800000002E-3</v>
      </c>
      <c r="F5124" s="231">
        <v>7.2248907999999999E-4</v>
      </c>
      <c r="G5124" s="231">
        <v>1.2917331799999999E-3</v>
      </c>
      <c r="H5124" s="231">
        <v>5.5173831200000002E-3</v>
      </c>
    </row>
    <row r="5125" spans="1:8">
      <c r="A5125" s="227" t="s">
        <v>149</v>
      </c>
      <c r="B5125" s="227" t="s">
        <v>110</v>
      </c>
      <c r="C5125" s="227" t="s">
        <v>95</v>
      </c>
      <c r="D5125" s="229">
        <v>13</v>
      </c>
      <c r="E5125" s="231">
        <v>7.1866095499999996E-3</v>
      </c>
      <c r="F5125" s="231">
        <v>8.1997836000000004E-4</v>
      </c>
      <c r="G5125" s="231">
        <v>1.21171628E-3</v>
      </c>
      <c r="H5125" s="231">
        <v>5.1549142499999999E-3</v>
      </c>
    </row>
    <row r="5126" spans="1:8">
      <c r="A5126" s="227" t="s">
        <v>149</v>
      </c>
      <c r="B5126" s="227" t="s">
        <v>108</v>
      </c>
      <c r="C5126" s="227" t="s">
        <v>96</v>
      </c>
      <c r="D5126" s="229">
        <v>153</v>
      </c>
      <c r="E5126" s="231">
        <v>5.9203277699999999E-3</v>
      </c>
      <c r="F5126" s="231">
        <v>9.4135780000000004E-4</v>
      </c>
      <c r="G5126" s="231">
        <v>1.1245004900000001E-3</v>
      </c>
      <c r="H5126" s="231">
        <v>3.8544689900000002E-3</v>
      </c>
    </row>
    <row r="5127" spans="1:8">
      <c r="A5127" s="227" t="s">
        <v>149</v>
      </c>
      <c r="B5127" s="227" t="s">
        <v>109</v>
      </c>
      <c r="C5127" s="227" t="s">
        <v>96</v>
      </c>
      <c r="D5127" s="229">
        <v>372</v>
      </c>
      <c r="E5127" s="231">
        <v>6.1258273699999997E-3</v>
      </c>
      <c r="F5127" s="231">
        <v>8.4039577000000003E-4</v>
      </c>
      <c r="G5127" s="231">
        <v>1.14222397E-3</v>
      </c>
      <c r="H5127" s="231">
        <v>4.1432071499999997E-3</v>
      </c>
    </row>
    <row r="5128" spans="1:8">
      <c r="A5128" s="227" t="s">
        <v>149</v>
      </c>
      <c r="B5128" s="227" t="s">
        <v>110</v>
      </c>
      <c r="C5128" s="227" t="s">
        <v>96</v>
      </c>
      <c r="D5128" s="229">
        <v>78</v>
      </c>
      <c r="E5128" s="231">
        <v>5.7962366799999996E-3</v>
      </c>
      <c r="F5128" s="231">
        <v>9.3037725999999996E-4</v>
      </c>
      <c r="G5128" s="231">
        <v>1.15443947E-3</v>
      </c>
      <c r="H5128" s="231">
        <v>3.7114195200000002E-3</v>
      </c>
    </row>
    <row r="5129" spans="1:8">
      <c r="A5129" s="227" t="s">
        <v>149</v>
      </c>
      <c r="B5129" s="227" t="s">
        <v>108</v>
      </c>
      <c r="C5129" s="227" t="s">
        <v>97</v>
      </c>
      <c r="D5129" s="229">
        <v>61</v>
      </c>
      <c r="E5129" s="231">
        <v>5.8395944999999998E-3</v>
      </c>
      <c r="F5129" s="231">
        <v>7.5762726999999998E-4</v>
      </c>
      <c r="G5129" s="231">
        <v>1.1486791599999999E-3</v>
      </c>
      <c r="H5129" s="231">
        <v>3.9332875100000003E-3</v>
      </c>
    </row>
    <row r="5130" spans="1:8">
      <c r="A5130" s="227" t="s">
        <v>149</v>
      </c>
      <c r="B5130" s="227" t="s">
        <v>109</v>
      </c>
      <c r="C5130" s="227" t="s">
        <v>97</v>
      </c>
      <c r="D5130" s="229">
        <v>172</v>
      </c>
      <c r="E5130" s="231">
        <v>6.9894619900000001E-3</v>
      </c>
      <c r="F5130" s="231">
        <v>6.7365125000000002E-4</v>
      </c>
      <c r="G5130" s="231">
        <v>1.38390912E-3</v>
      </c>
      <c r="H5130" s="231">
        <v>4.9319011400000001E-3</v>
      </c>
    </row>
    <row r="5131" spans="1:8">
      <c r="A5131" s="227" t="s">
        <v>149</v>
      </c>
      <c r="B5131" s="227" t="s">
        <v>110</v>
      </c>
      <c r="C5131" s="227" t="s">
        <v>97</v>
      </c>
      <c r="D5131" s="229">
        <v>36</v>
      </c>
      <c r="E5131" s="231">
        <v>6.4078573E-3</v>
      </c>
      <c r="F5131" s="231">
        <v>6.7836910999999995E-4</v>
      </c>
      <c r="G5131" s="231">
        <v>1.8557096399999999E-3</v>
      </c>
      <c r="H5131" s="231">
        <v>3.8737780599999998E-3</v>
      </c>
    </row>
    <row r="5132" spans="1:8">
      <c r="A5132" s="227" t="s">
        <v>149</v>
      </c>
      <c r="B5132" s="227" t="s">
        <v>108</v>
      </c>
      <c r="C5132" s="227" t="s">
        <v>98</v>
      </c>
      <c r="D5132" s="229">
        <v>29</v>
      </c>
      <c r="E5132" s="231">
        <v>5.4777296799999996E-3</v>
      </c>
      <c r="F5132" s="231">
        <v>1.3330114000000001E-4</v>
      </c>
      <c r="G5132" s="231">
        <v>1.52897487E-3</v>
      </c>
      <c r="H5132" s="231">
        <v>3.8030808799999999E-3</v>
      </c>
    </row>
    <row r="5133" spans="1:8">
      <c r="A5133" s="227" t="s">
        <v>149</v>
      </c>
      <c r="B5133" s="227" t="s">
        <v>109</v>
      </c>
      <c r="C5133" s="227" t="s">
        <v>98</v>
      </c>
      <c r="D5133" s="229">
        <v>136</v>
      </c>
      <c r="E5133" s="231">
        <v>6.73602577E-3</v>
      </c>
      <c r="F5133" s="231">
        <v>2.8603257999999999E-4</v>
      </c>
      <c r="G5133" s="231">
        <v>1.4049732099999999E-3</v>
      </c>
      <c r="H5133" s="231">
        <v>5.0328497099999996E-3</v>
      </c>
    </row>
    <row r="5134" spans="1:8">
      <c r="A5134" s="227" t="s">
        <v>149</v>
      </c>
      <c r="B5134" s="227" t="s">
        <v>110</v>
      </c>
      <c r="C5134" s="227" t="s">
        <v>98</v>
      </c>
      <c r="D5134" s="229">
        <v>24</v>
      </c>
      <c r="E5134" s="231">
        <v>4.8750961999999998E-3</v>
      </c>
      <c r="F5134" s="231">
        <v>1.1236475E-4</v>
      </c>
      <c r="G5134" s="231">
        <v>1.6401424099999999E-3</v>
      </c>
      <c r="H5134" s="231">
        <v>3.1081209100000001E-3</v>
      </c>
    </row>
    <row r="5135" spans="1:8">
      <c r="A5135" s="227" t="s">
        <v>149</v>
      </c>
      <c r="B5135" s="227" t="s">
        <v>108</v>
      </c>
      <c r="C5135" s="227" t="s">
        <v>99</v>
      </c>
      <c r="D5135" s="229">
        <v>189</v>
      </c>
      <c r="E5135" s="231">
        <v>5.09063274E-3</v>
      </c>
      <c r="F5135" s="231">
        <v>9.3425411999999998E-4</v>
      </c>
      <c r="G5135" s="231">
        <v>7.5225333000000002E-4</v>
      </c>
      <c r="H5135" s="231">
        <v>3.40412478E-3</v>
      </c>
    </row>
    <row r="5136" spans="1:8">
      <c r="A5136" s="227" t="s">
        <v>149</v>
      </c>
      <c r="B5136" s="227" t="s">
        <v>109</v>
      </c>
      <c r="C5136" s="227" t="s">
        <v>99</v>
      </c>
      <c r="D5136" s="229">
        <v>437</v>
      </c>
      <c r="E5136" s="231">
        <v>5.25746332E-3</v>
      </c>
      <c r="F5136" s="231">
        <v>7.7501247000000002E-4</v>
      </c>
      <c r="G5136" s="231">
        <v>7.2098248000000004E-4</v>
      </c>
      <c r="H5136" s="231">
        <v>3.7614678800000001E-3</v>
      </c>
    </row>
    <row r="5137" spans="1:8">
      <c r="A5137" s="227" t="s">
        <v>149</v>
      </c>
      <c r="B5137" s="227" t="s">
        <v>110</v>
      </c>
      <c r="C5137" s="227" t="s">
        <v>99</v>
      </c>
      <c r="D5137" s="229">
        <v>31</v>
      </c>
      <c r="E5137" s="231">
        <v>4.7177416999999999E-3</v>
      </c>
      <c r="F5137" s="231">
        <v>8.7029543999999996E-4</v>
      </c>
      <c r="G5137" s="231">
        <v>6.7092275000000005E-4</v>
      </c>
      <c r="H5137" s="231">
        <v>3.1765230900000002E-3</v>
      </c>
    </row>
    <row r="5138" spans="1:8">
      <c r="A5138" s="227" t="s">
        <v>149</v>
      </c>
      <c r="B5138" s="227" t="s">
        <v>108</v>
      </c>
      <c r="C5138" s="227" t="s">
        <v>100</v>
      </c>
      <c r="D5138" s="229">
        <v>108</v>
      </c>
      <c r="E5138" s="231">
        <v>6.5940069899999999E-3</v>
      </c>
      <c r="F5138" s="231">
        <v>1.10950336E-3</v>
      </c>
      <c r="G5138" s="231">
        <v>1.1675880400000001E-3</v>
      </c>
      <c r="H5138" s="231">
        <v>4.31691504E-3</v>
      </c>
    </row>
    <row r="5139" spans="1:8">
      <c r="A5139" s="227" t="s">
        <v>149</v>
      </c>
      <c r="B5139" s="227" t="s">
        <v>109</v>
      </c>
      <c r="C5139" s="227" t="s">
        <v>100</v>
      </c>
      <c r="D5139" s="229">
        <v>360</v>
      </c>
      <c r="E5139" s="231">
        <v>6.73611087E-3</v>
      </c>
      <c r="F5139" s="231">
        <v>7.9574948999999999E-4</v>
      </c>
      <c r="G5139" s="231">
        <v>1.1613938E-3</v>
      </c>
      <c r="H5139" s="231">
        <v>4.7789670899999999E-3</v>
      </c>
    </row>
    <row r="5140" spans="1:8">
      <c r="A5140" s="227" t="s">
        <v>149</v>
      </c>
      <c r="B5140" s="227" t="s">
        <v>110</v>
      </c>
      <c r="C5140" s="227" t="s">
        <v>100</v>
      </c>
      <c r="D5140" s="229">
        <v>66</v>
      </c>
      <c r="E5140" s="231">
        <v>6.4386922500000001E-3</v>
      </c>
      <c r="F5140" s="231">
        <v>8.8453961999999996E-4</v>
      </c>
      <c r="G5140" s="231">
        <v>1.1314531599999999E-3</v>
      </c>
      <c r="H5140" s="231">
        <v>4.4226989399999998E-3</v>
      </c>
    </row>
    <row r="5141" spans="1:8">
      <c r="A5141" s="227" t="s">
        <v>149</v>
      </c>
      <c r="B5141" s="227" t="s">
        <v>108</v>
      </c>
      <c r="C5141" s="227" t="s">
        <v>101</v>
      </c>
      <c r="D5141" s="229">
        <v>76</v>
      </c>
      <c r="E5141" s="231">
        <v>6.3852336599999997E-3</v>
      </c>
      <c r="F5141" s="231">
        <v>7.3830384000000005E-4</v>
      </c>
      <c r="G5141" s="231">
        <v>1.8175862699999999E-3</v>
      </c>
      <c r="H5141" s="231">
        <v>3.8293430799999999E-3</v>
      </c>
    </row>
    <row r="5142" spans="1:8">
      <c r="A5142" s="227" t="s">
        <v>149</v>
      </c>
      <c r="B5142" s="227" t="s">
        <v>109</v>
      </c>
      <c r="C5142" s="227" t="s">
        <v>101</v>
      </c>
      <c r="D5142" s="229">
        <v>156</v>
      </c>
      <c r="E5142" s="231">
        <v>7.1647967899999996E-3</v>
      </c>
      <c r="F5142" s="231">
        <v>6.1357407999999998E-4</v>
      </c>
      <c r="G5142" s="231">
        <v>1.9790180299999998E-3</v>
      </c>
      <c r="H5142" s="231">
        <v>4.57220417E-3</v>
      </c>
    </row>
    <row r="5143" spans="1:8">
      <c r="A5143" s="227" t="s">
        <v>149</v>
      </c>
      <c r="B5143" s="227" t="s">
        <v>110</v>
      </c>
      <c r="C5143" s="227" t="s">
        <v>101</v>
      </c>
      <c r="D5143" s="229">
        <v>31</v>
      </c>
      <c r="E5143" s="231">
        <v>6.5931150899999997E-3</v>
      </c>
      <c r="F5143" s="231">
        <v>5.6675599000000001E-4</v>
      </c>
      <c r="G5143" s="231">
        <v>1.79920817E-3</v>
      </c>
      <c r="H5143" s="231">
        <v>4.2271503300000002E-3</v>
      </c>
    </row>
    <row r="5144" spans="1:8">
      <c r="A5144" s="227" t="s">
        <v>149</v>
      </c>
      <c r="B5144" s="227" t="s">
        <v>108</v>
      </c>
      <c r="C5144" s="227" t="s">
        <v>102</v>
      </c>
      <c r="D5144" s="229">
        <v>122</v>
      </c>
      <c r="E5144" s="231">
        <v>5.6322098200000002E-3</v>
      </c>
      <c r="F5144" s="231">
        <v>9.4584829000000004E-4</v>
      </c>
      <c r="G5144" s="231">
        <v>7.7223715999999996E-4</v>
      </c>
      <c r="H5144" s="231">
        <v>3.91412393E-3</v>
      </c>
    </row>
    <row r="5145" spans="1:8">
      <c r="A5145" s="227" t="s">
        <v>149</v>
      </c>
      <c r="B5145" s="227" t="s">
        <v>109</v>
      </c>
      <c r="C5145" s="227" t="s">
        <v>102</v>
      </c>
      <c r="D5145" s="229">
        <v>277</v>
      </c>
      <c r="E5145" s="231">
        <v>6.6964999500000004E-3</v>
      </c>
      <c r="F5145" s="231">
        <v>8.3082607000000005E-4</v>
      </c>
      <c r="G5145" s="231">
        <v>8.4987940000000003E-4</v>
      </c>
      <c r="H5145" s="231">
        <v>5.0157939699999998E-3</v>
      </c>
    </row>
    <row r="5146" spans="1:8">
      <c r="A5146" s="227" t="s">
        <v>149</v>
      </c>
      <c r="B5146" s="227" t="s">
        <v>110</v>
      </c>
      <c r="C5146" s="227" t="s">
        <v>102</v>
      </c>
      <c r="D5146" s="229">
        <v>60</v>
      </c>
      <c r="E5146" s="231">
        <v>6.2951386499999996E-3</v>
      </c>
      <c r="F5146" s="231">
        <v>8.9506150000000001E-4</v>
      </c>
      <c r="G5146" s="231">
        <v>9.5582540999999998E-4</v>
      </c>
      <c r="H5146" s="231">
        <v>4.4442512700000004E-3</v>
      </c>
    </row>
    <row r="5147" spans="1:8">
      <c r="A5147" s="227" t="s">
        <v>149</v>
      </c>
      <c r="B5147" s="227" t="s">
        <v>108</v>
      </c>
      <c r="C5147" s="227" t="s">
        <v>103</v>
      </c>
      <c r="D5147" s="229">
        <v>196</v>
      </c>
      <c r="E5147" s="231">
        <v>3.96571454E-3</v>
      </c>
      <c r="F5147" s="231">
        <v>7.4528745000000001E-4</v>
      </c>
      <c r="G5147" s="231">
        <v>4.4678264E-4</v>
      </c>
      <c r="H5147" s="231">
        <v>2.7736439299999999E-3</v>
      </c>
    </row>
    <row r="5148" spans="1:8">
      <c r="A5148" s="227" t="s">
        <v>149</v>
      </c>
      <c r="B5148" s="227" t="s">
        <v>109</v>
      </c>
      <c r="C5148" s="227" t="s">
        <v>103</v>
      </c>
      <c r="D5148" s="229">
        <v>337</v>
      </c>
      <c r="E5148" s="231">
        <v>4.4011702200000002E-3</v>
      </c>
      <c r="F5148" s="231">
        <v>6.0411834999999996E-4</v>
      </c>
      <c r="G5148" s="231">
        <v>4.4321466000000001E-4</v>
      </c>
      <c r="H5148" s="231">
        <v>3.35383672E-3</v>
      </c>
    </row>
    <row r="5149" spans="1:8">
      <c r="A5149" s="227" t="s">
        <v>149</v>
      </c>
      <c r="B5149" s="227" t="s">
        <v>110</v>
      </c>
      <c r="C5149" s="227" t="s">
        <v>103</v>
      </c>
      <c r="D5149" s="229">
        <v>45</v>
      </c>
      <c r="E5149" s="231">
        <v>3.9953701100000003E-3</v>
      </c>
      <c r="F5149" s="231">
        <v>8.0581254000000005E-4</v>
      </c>
      <c r="G5149" s="231">
        <v>4.5293187E-4</v>
      </c>
      <c r="H5149" s="231">
        <v>2.7366253E-3</v>
      </c>
    </row>
    <row r="5150" spans="1:8">
      <c r="A5150" s="227" t="s">
        <v>149</v>
      </c>
      <c r="B5150" s="227" t="s">
        <v>108</v>
      </c>
      <c r="C5150" s="227" t="s">
        <v>104</v>
      </c>
      <c r="D5150" s="229">
        <v>23</v>
      </c>
      <c r="E5150" s="231">
        <v>5.9510867100000002E-3</v>
      </c>
      <c r="F5150" s="231">
        <v>6.1845789999999997E-4</v>
      </c>
      <c r="G5150" s="231">
        <v>1.0633049400000001E-3</v>
      </c>
      <c r="H5150" s="231">
        <v>4.2693233900000004E-3</v>
      </c>
    </row>
    <row r="5151" spans="1:8">
      <c r="A5151" s="227" t="s">
        <v>149</v>
      </c>
      <c r="B5151" s="227" t="s">
        <v>109</v>
      </c>
      <c r="C5151" s="227" t="s">
        <v>104</v>
      </c>
      <c r="D5151" s="229">
        <v>100</v>
      </c>
      <c r="E5151" s="231">
        <v>6.2138886599999998E-3</v>
      </c>
      <c r="F5151" s="231">
        <v>5.2916642999999998E-4</v>
      </c>
      <c r="G5151" s="231">
        <v>1.2158562299999999E-3</v>
      </c>
      <c r="H5151" s="231">
        <v>4.4688654799999996E-3</v>
      </c>
    </row>
    <row r="5152" spans="1:8">
      <c r="A5152" s="227" t="s">
        <v>149</v>
      </c>
      <c r="B5152" s="227" t="s">
        <v>110</v>
      </c>
      <c r="C5152" s="227" t="s">
        <v>104</v>
      </c>
      <c r="D5152" s="229">
        <v>26</v>
      </c>
      <c r="E5152" s="231">
        <v>5.8048430200000004E-3</v>
      </c>
      <c r="F5152" s="231">
        <v>5.6579392999999995E-4</v>
      </c>
      <c r="G5152" s="231">
        <v>1.2086002299999999E-3</v>
      </c>
      <c r="H5152" s="231">
        <v>4.0304485200000004E-3</v>
      </c>
    </row>
    <row r="5153" spans="1:8">
      <c r="A5153" s="227" t="s">
        <v>149</v>
      </c>
      <c r="B5153" s="227" t="s">
        <v>108</v>
      </c>
      <c r="C5153" s="227" t="s">
        <v>105</v>
      </c>
      <c r="D5153" s="229">
        <v>568</v>
      </c>
      <c r="E5153" s="231">
        <v>4.5165580200000003E-3</v>
      </c>
      <c r="F5153" s="231">
        <v>1.0846209199999999E-3</v>
      </c>
      <c r="G5153" s="231">
        <v>5.6757767000000002E-4</v>
      </c>
      <c r="H5153" s="231">
        <v>2.8643589500000001E-3</v>
      </c>
    </row>
    <row r="5154" spans="1:8">
      <c r="A5154" s="227" t="s">
        <v>149</v>
      </c>
      <c r="B5154" s="227" t="s">
        <v>109</v>
      </c>
      <c r="C5154" s="227" t="s">
        <v>105</v>
      </c>
      <c r="D5154" s="229">
        <v>969</v>
      </c>
      <c r="E5154" s="231">
        <v>4.3003236899999998E-3</v>
      </c>
      <c r="F5154" s="231">
        <v>7.7152106999999999E-4</v>
      </c>
      <c r="G5154" s="231">
        <v>5.7633847999999995E-4</v>
      </c>
      <c r="H5154" s="231">
        <v>2.9524636299999999E-3</v>
      </c>
    </row>
    <row r="5155" spans="1:8">
      <c r="A5155" s="227" t="s">
        <v>149</v>
      </c>
      <c r="B5155" s="227" t="s">
        <v>110</v>
      </c>
      <c r="C5155" s="227" t="s">
        <v>105</v>
      </c>
      <c r="D5155" s="229">
        <v>168</v>
      </c>
      <c r="E5155" s="231">
        <v>4.0548525999999996E-3</v>
      </c>
      <c r="F5155" s="231">
        <v>8.8755211999999996E-4</v>
      </c>
      <c r="G5155" s="231">
        <v>5.7822123000000002E-4</v>
      </c>
      <c r="H5155" s="231">
        <v>2.5890788100000001E-3</v>
      </c>
    </row>
    <row r="5156" spans="1:8">
      <c r="A5156" s="227" t="s">
        <v>149</v>
      </c>
      <c r="B5156" s="227" t="s">
        <v>108</v>
      </c>
      <c r="C5156" s="227" t="s">
        <v>106</v>
      </c>
      <c r="D5156" s="229">
        <v>122</v>
      </c>
      <c r="E5156" s="231">
        <v>5.4012026899999998E-3</v>
      </c>
      <c r="F5156" s="231">
        <v>8.4746864999999999E-4</v>
      </c>
      <c r="G5156" s="231">
        <v>1.2202107E-3</v>
      </c>
      <c r="H5156" s="231">
        <v>3.3335228399999999E-3</v>
      </c>
    </row>
    <row r="5157" spans="1:8">
      <c r="A5157" s="227" t="s">
        <v>149</v>
      </c>
      <c r="B5157" s="227" t="s">
        <v>109</v>
      </c>
      <c r="C5157" s="227" t="s">
        <v>106</v>
      </c>
      <c r="D5157" s="229">
        <v>222</v>
      </c>
      <c r="E5157" s="231">
        <v>6.4454556200000002E-3</v>
      </c>
      <c r="F5157" s="231">
        <v>7.1514196000000004E-4</v>
      </c>
      <c r="G5157" s="231">
        <v>1.40609336E-3</v>
      </c>
      <c r="H5157" s="231">
        <v>4.3242198000000001E-3</v>
      </c>
    </row>
    <row r="5158" spans="1:8">
      <c r="A5158" s="227" t="s">
        <v>149</v>
      </c>
      <c r="B5158" s="227" t="s">
        <v>110</v>
      </c>
      <c r="C5158" s="227" t="s">
        <v>106</v>
      </c>
      <c r="D5158" s="229">
        <v>44</v>
      </c>
      <c r="E5158" s="231">
        <v>5.8819968800000004E-3</v>
      </c>
      <c r="F5158" s="231">
        <v>8.0176743000000001E-4</v>
      </c>
      <c r="G5158" s="231">
        <v>1.33496397E-3</v>
      </c>
      <c r="H5158" s="231">
        <v>3.7452649100000002E-3</v>
      </c>
    </row>
    <row r="5159" spans="1:8">
      <c r="A5159" s="227" t="s">
        <v>149</v>
      </c>
      <c r="B5159" s="227" t="s">
        <v>108</v>
      </c>
      <c r="C5159" s="227" t="s">
        <v>107</v>
      </c>
      <c r="D5159" s="229">
        <v>298</v>
      </c>
      <c r="E5159" s="231">
        <v>5.1842139599999996E-3</v>
      </c>
      <c r="F5159" s="231">
        <v>1.12517065E-3</v>
      </c>
      <c r="G5159" s="231">
        <v>7.9247425999999998E-4</v>
      </c>
      <c r="H5159" s="231">
        <v>3.26656856E-3</v>
      </c>
    </row>
    <row r="5160" spans="1:8">
      <c r="A5160" s="227" t="s">
        <v>149</v>
      </c>
      <c r="B5160" s="227" t="s">
        <v>109</v>
      </c>
      <c r="C5160" s="227" t="s">
        <v>107</v>
      </c>
      <c r="D5160" s="229">
        <v>712</v>
      </c>
      <c r="E5160" s="231">
        <v>5.4474060000000001E-3</v>
      </c>
      <c r="F5160" s="231">
        <v>8.8120619000000005E-4</v>
      </c>
      <c r="G5160" s="231">
        <v>8.0096794999999998E-4</v>
      </c>
      <c r="H5160" s="231">
        <v>3.7652313800000002E-3</v>
      </c>
    </row>
    <row r="5161" spans="1:8">
      <c r="A5161" s="227" t="s">
        <v>149</v>
      </c>
      <c r="B5161" s="227" t="s">
        <v>110</v>
      </c>
      <c r="C5161" s="227" t="s">
        <v>107</v>
      </c>
      <c r="D5161" s="229">
        <v>77</v>
      </c>
      <c r="E5161" s="231">
        <v>5.3380529100000001E-3</v>
      </c>
      <c r="F5161" s="231">
        <v>1.0750358399999999E-3</v>
      </c>
      <c r="G5161" s="231">
        <v>9.4757071999999995E-4</v>
      </c>
      <c r="H5161" s="231">
        <v>3.31544591E-3</v>
      </c>
    </row>
    <row r="5162" spans="1:8">
      <c r="A5162" s="227" t="s">
        <v>150</v>
      </c>
      <c r="B5162" s="227" t="s">
        <v>108</v>
      </c>
      <c r="C5162" s="227" t="s">
        <v>58</v>
      </c>
      <c r="D5162" s="229">
        <v>9168</v>
      </c>
      <c r="E5162" s="231">
        <v>4.9803346900000002E-3</v>
      </c>
      <c r="F5162" s="231">
        <v>9.6360707000000005E-4</v>
      </c>
      <c r="G5162" s="231">
        <v>7.8696989000000001E-4</v>
      </c>
      <c r="H5162" s="231">
        <v>3.2294908699999998E-3</v>
      </c>
    </row>
    <row r="5163" spans="1:8">
      <c r="A5163" s="227" t="s">
        <v>150</v>
      </c>
      <c r="B5163" s="227" t="s">
        <v>109</v>
      </c>
      <c r="C5163" s="227" t="s">
        <v>58</v>
      </c>
      <c r="D5163" s="229">
        <v>14897</v>
      </c>
      <c r="E5163" s="231">
        <v>5.8791150599999996E-3</v>
      </c>
      <c r="F5163" s="231">
        <v>7.9277605000000004E-4</v>
      </c>
      <c r="G5163" s="231">
        <v>9.9514869999999997E-4</v>
      </c>
      <c r="H5163" s="231">
        <v>4.0907399699999999E-3</v>
      </c>
    </row>
    <row r="5164" spans="1:8">
      <c r="A5164" s="227" t="s">
        <v>150</v>
      </c>
      <c r="B5164" s="227" t="s">
        <v>110</v>
      </c>
      <c r="C5164" s="227" t="s">
        <v>58</v>
      </c>
      <c r="D5164" s="229">
        <v>2448</v>
      </c>
      <c r="E5164" s="231">
        <v>5.4253138800000001E-3</v>
      </c>
      <c r="F5164" s="231">
        <v>8.8301934000000002E-4</v>
      </c>
      <c r="G5164" s="231">
        <v>1.0062302800000001E-3</v>
      </c>
      <c r="H5164" s="231">
        <v>3.5356571799999999E-3</v>
      </c>
    </row>
    <row r="5165" spans="1:8">
      <c r="A5165" s="227" t="s">
        <v>150</v>
      </c>
      <c r="B5165" s="227" t="s">
        <v>108</v>
      </c>
      <c r="C5165" s="227" t="s">
        <v>63</v>
      </c>
      <c r="D5165" s="229">
        <v>192</v>
      </c>
      <c r="E5165" s="231">
        <v>5.6319924099999998E-3</v>
      </c>
      <c r="F5165" s="231">
        <v>1.23076989E-3</v>
      </c>
      <c r="G5165" s="231">
        <v>7.4387512999999998E-4</v>
      </c>
      <c r="H5165" s="231">
        <v>3.6573468700000001E-3</v>
      </c>
    </row>
    <row r="5166" spans="1:8">
      <c r="A5166" s="227" t="s">
        <v>150</v>
      </c>
      <c r="B5166" s="227" t="s">
        <v>109</v>
      </c>
      <c r="C5166" s="227" t="s">
        <v>63</v>
      </c>
      <c r="D5166" s="229">
        <v>230</v>
      </c>
      <c r="E5166" s="231">
        <v>6.5417167799999999E-3</v>
      </c>
      <c r="F5166" s="231">
        <v>1.0441825199999999E-3</v>
      </c>
      <c r="G5166" s="231">
        <v>1.0931962100000001E-3</v>
      </c>
      <c r="H5166" s="231">
        <v>4.4043375000000001E-3</v>
      </c>
    </row>
    <row r="5167" spans="1:8">
      <c r="A5167" s="227" t="s">
        <v>150</v>
      </c>
      <c r="B5167" s="227" t="s">
        <v>110</v>
      </c>
      <c r="C5167" s="227" t="s">
        <v>63</v>
      </c>
      <c r="D5167" s="229">
        <v>79</v>
      </c>
      <c r="E5167" s="231">
        <v>5.4951943600000004E-3</v>
      </c>
      <c r="F5167" s="231">
        <v>1.18919925E-3</v>
      </c>
      <c r="G5167" s="231">
        <v>8.6204851000000005E-4</v>
      </c>
      <c r="H5167" s="231">
        <v>3.44394607E-3</v>
      </c>
    </row>
    <row r="5168" spans="1:8">
      <c r="A5168" s="227" t="s">
        <v>150</v>
      </c>
      <c r="B5168" s="227" t="s">
        <v>108</v>
      </c>
      <c r="C5168" s="227" t="s">
        <v>64</v>
      </c>
      <c r="D5168" s="229">
        <v>96</v>
      </c>
      <c r="E5168" s="231">
        <v>6.0937497700000003E-3</v>
      </c>
      <c r="F5168" s="231">
        <v>1.1562015399999999E-3</v>
      </c>
      <c r="G5168" s="231">
        <v>1.4381990299999999E-3</v>
      </c>
      <c r="H5168" s="231">
        <v>3.49934871E-3</v>
      </c>
    </row>
    <row r="5169" spans="1:8">
      <c r="A5169" s="227" t="s">
        <v>150</v>
      </c>
      <c r="B5169" s="227" t="s">
        <v>109</v>
      </c>
      <c r="C5169" s="227" t="s">
        <v>64</v>
      </c>
      <c r="D5169" s="229">
        <v>180</v>
      </c>
      <c r="E5169" s="231">
        <v>6.5304781500000004E-3</v>
      </c>
      <c r="F5169" s="231">
        <v>9.2907641000000002E-4</v>
      </c>
      <c r="G5169" s="231">
        <v>1.4003984399999999E-3</v>
      </c>
      <c r="H5169" s="231">
        <v>4.2010028399999998E-3</v>
      </c>
    </row>
    <row r="5170" spans="1:8">
      <c r="A5170" s="227" t="s">
        <v>150</v>
      </c>
      <c r="B5170" s="227" t="s">
        <v>110</v>
      </c>
      <c r="C5170" s="227" t="s">
        <v>64</v>
      </c>
      <c r="D5170" s="229">
        <v>21</v>
      </c>
      <c r="E5170" s="231">
        <v>5.4072969500000003E-3</v>
      </c>
      <c r="F5170" s="231">
        <v>8.3939569E-4</v>
      </c>
      <c r="G5170" s="231">
        <v>1.45447506E-3</v>
      </c>
      <c r="H5170" s="231">
        <v>3.1134256899999998E-3</v>
      </c>
    </row>
    <row r="5171" spans="1:8">
      <c r="A5171" s="227" t="s">
        <v>150</v>
      </c>
      <c r="B5171" s="227" t="s">
        <v>108</v>
      </c>
      <c r="C5171" s="227" t="s">
        <v>65</v>
      </c>
      <c r="D5171" s="229">
        <v>136</v>
      </c>
      <c r="E5171" s="231">
        <v>4.7476679200000003E-3</v>
      </c>
      <c r="F5171" s="231">
        <v>7.5018697000000004E-4</v>
      </c>
      <c r="G5171" s="231">
        <v>4.7079225000000002E-4</v>
      </c>
      <c r="H5171" s="231">
        <v>3.52668823E-3</v>
      </c>
    </row>
    <row r="5172" spans="1:8">
      <c r="A5172" s="227" t="s">
        <v>150</v>
      </c>
      <c r="B5172" s="227" t="s">
        <v>109</v>
      </c>
      <c r="C5172" s="227" t="s">
        <v>65</v>
      </c>
      <c r="D5172" s="229">
        <v>197</v>
      </c>
      <c r="E5172" s="231">
        <v>5.6059054900000002E-3</v>
      </c>
      <c r="F5172" s="231">
        <v>6.2605726E-4</v>
      </c>
      <c r="G5172" s="231">
        <v>4.5044863000000002E-4</v>
      </c>
      <c r="H5172" s="231">
        <v>4.5293990900000004E-3</v>
      </c>
    </row>
    <row r="5173" spans="1:8">
      <c r="A5173" s="227" t="s">
        <v>150</v>
      </c>
      <c r="B5173" s="227" t="s">
        <v>110</v>
      </c>
      <c r="C5173" s="227" t="s">
        <v>65</v>
      </c>
      <c r="D5173" s="229">
        <v>28</v>
      </c>
      <c r="E5173" s="231">
        <v>4.7379296300000002E-3</v>
      </c>
      <c r="F5173" s="231">
        <v>6.0019813000000005E-4</v>
      </c>
      <c r="G5173" s="231">
        <v>5.2662016000000001E-4</v>
      </c>
      <c r="H5173" s="231">
        <v>3.6111108499999999E-3</v>
      </c>
    </row>
    <row r="5174" spans="1:8">
      <c r="A5174" s="227" t="s">
        <v>150</v>
      </c>
      <c r="B5174" s="227" t="s">
        <v>108</v>
      </c>
      <c r="C5174" s="227" t="s">
        <v>66</v>
      </c>
      <c r="D5174" s="229">
        <v>94</v>
      </c>
      <c r="E5174" s="231">
        <v>6.4816043599999996E-3</v>
      </c>
      <c r="F5174" s="231">
        <v>8.5266425999999998E-4</v>
      </c>
      <c r="G5174" s="231">
        <v>1.0874702E-3</v>
      </c>
      <c r="H5174" s="231">
        <v>4.5414694000000004E-3</v>
      </c>
    </row>
    <row r="5175" spans="1:8">
      <c r="A5175" s="227" t="s">
        <v>150</v>
      </c>
      <c r="B5175" s="227" t="s">
        <v>109</v>
      </c>
      <c r="C5175" s="227" t="s">
        <v>66</v>
      </c>
      <c r="D5175" s="229">
        <v>210</v>
      </c>
      <c r="E5175" s="231">
        <v>6.9600416600000001E-3</v>
      </c>
      <c r="F5175" s="231">
        <v>6.8083086999999999E-4</v>
      </c>
      <c r="G5175" s="231">
        <v>1.01471539E-3</v>
      </c>
      <c r="H5175" s="231">
        <v>5.2644948999999996E-3</v>
      </c>
    </row>
    <row r="5176" spans="1:8">
      <c r="A5176" s="227" t="s">
        <v>150</v>
      </c>
      <c r="B5176" s="227" t="s">
        <v>110</v>
      </c>
      <c r="C5176" s="227" t="s">
        <v>66</v>
      </c>
      <c r="D5176" s="229">
        <v>23</v>
      </c>
      <c r="E5176" s="231">
        <v>5.6038644799999999E-3</v>
      </c>
      <c r="F5176" s="231">
        <v>7.5784998999999995E-4</v>
      </c>
      <c r="G5176" s="231">
        <v>1.19967768E-3</v>
      </c>
      <c r="H5176" s="231">
        <v>3.6463362499999999E-3</v>
      </c>
    </row>
    <row r="5177" spans="1:8">
      <c r="A5177" s="227" t="s">
        <v>150</v>
      </c>
      <c r="B5177" s="227" t="s">
        <v>108</v>
      </c>
      <c r="C5177" s="227" t="s">
        <v>67</v>
      </c>
      <c r="D5177" s="229">
        <v>47</v>
      </c>
      <c r="E5177" s="231">
        <v>5.8695329000000001E-3</v>
      </c>
      <c r="F5177" s="231">
        <v>8.6386894999999995E-4</v>
      </c>
      <c r="G5177" s="231">
        <v>1.14337056E-3</v>
      </c>
      <c r="H5177" s="231">
        <v>3.86229294E-3</v>
      </c>
    </row>
    <row r="5178" spans="1:8">
      <c r="A5178" s="227" t="s">
        <v>150</v>
      </c>
      <c r="B5178" s="227" t="s">
        <v>109</v>
      </c>
      <c r="C5178" s="227" t="s">
        <v>67</v>
      </c>
      <c r="D5178" s="229">
        <v>173</v>
      </c>
      <c r="E5178" s="231">
        <v>6.8625559799999998E-3</v>
      </c>
      <c r="F5178" s="231">
        <v>6.9604984000000002E-4</v>
      </c>
      <c r="G5178" s="231">
        <v>1.3780505199999999E-3</v>
      </c>
      <c r="H5178" s="231">
        <v>4.7884551499999999E-3</v>
      </c>
    </row>
    <row r="5179" spans="1:8">
      <c r="A5179" s="227" t="s">
        <v>150</v>
      </c>
      <c r="B5179" s="227" t="s">
        <v>110</v>
      </c>
      <c r="C5179" s="227" t="s">
        <v>67</v>
      </c>
      <c r="D5179" s="229">
        <v>27</v>
      </c>
      <c r="E5179" s="231">
        <v>6.3061555199999996E-3</v>
      </c>
      <c r="F5179" s="231">
        <v>6.6358000999999995E-4</v>
      </c>
      <c r="G5179" s="231">
        <v>1.45704714E-3</v>
      </c>
      <c r="H5179" s="231">
        <v>4.1855278699999996E-3</v>
      </c>
    </row>
    <row r="5180" spans="1:8">
      <c r="A5180" s="227" t="s">
        <v>150</v>
      </c>
      <c r="B5180" s="227" t="s">
        <v>108</v>
      </c>
      <c r="C5180" s="227" t="s">
        <v>68</v>
      </c>
      <c r="D5180" s="229">
        <v>71</v>
      </c>
      <c r="E5180" s="231">
        <v>5.8949528200000004E-3</v>
      </c>
      <c r="F5180" s="231">
        <v>9.5918076999999997E-4</v>
      </c>
      <c r="G5180" s="231">
        <v>1.1099698E-3</v>
      </c>
      <c r="H5180" s="231">
        <v>3.8258018E-3</v>
      </c>
    </row>
    <row r="5181" spans="1:8">
      <c r="A5181" s="227" t="s">
        <v>150</v>
      </c>
      <c r="B5181" s="227" t="s">
        <v>109</v>
      </c>
      <c r="C5181" s="227" t="s">
        <v>68</v>
      </c>
      <c r="D5181" s="229">
        <v>234</v>
      </c>
      <c r="E5181" s="231">
        <v>6.3042099399999996E-3</v>
      </c>
      <c r="F5181" s="231">
        <v>7.8016160999999998E-4</v>
      </c>
      <c r="G5181" s="231">
        <v>1.0167870700000001E-3</v>
      </c>
      <c r="H5181" s="231">
        <v>4.5072607500000004E-3</v>
      </c>
    </row>
    <row r="5182" spans="1:8">
      <c r="A5182" s="227" t="s">
        <v>150</v>
      </c>
      <c r="B5182" s="227" t="s">
        <v>110</v>
      </c>
      <c r="C5182" s="227" t="s">
        <v>68</v>
      </c>
      <c r="D5182" s="229">
        <v>25</v>
      </c>
      <c r="E5182" s="231">
        <v>5.7912035500000004E-3</v>
      </c>
      <c r="F5182" s="231">
        <v>1.08611091E-3</v>
      </c>
      <c r="G5182" s="231">
        <v>1.19212935E-3</v>
      </c>
      <c r="H5182" s="231">
        <v>3.5129627700000001E-3</v>
      </c>
    </row>
    <row r="5183" spans="1:8">
      <c r="A5183" s="227" t="s">
        <v>150</v>
      </c>
      <c r="B5183" s="227" t="s">
        <v>108</v>
      </c>
      <c r="C5183" s="227" t="s">
        <v>69</v>
      </c>
      <c r="D5183" s="229">
        <v>43</v>
      </c>
      <c r="E5183" s="231">
        <v>4.4605940999999996E-3</v>
      </c>
      <c r="F5183" s="231">
        <v>8.4706053999999997E-4</v>
      </c>
      <c r="G5183" s="231">
        <v>5.1195069000000001E-4</v>
      </c>
      <c r="H5183" s="231">
        <v>3.1015824199999999E-3</v>
      </c>
    </row>
    <row r="5184" spans="1:8">
      <c r="A5184" s="227" t="s">
        <v>150</v>
      </c>
      <c r="B5184" s="227" t="s">
        <v>109</v>
      </c>
      <c r="C5184" s="227" t="s">
        <v>69</v>
      </c>
      <c r="D5184" s="229">
        <v>213</v>
      </c>
      <c r="E5184" s="231">
        <v>4.2692029600000002E-3</v>
      </c>
      <c r="F5184" s="231">
        <v>7.3106826999999998E-4</v>
      </c>
      <c r="G5184" s="231">
        <v>4.9105568999999996E-4</v>
      </c>
      <c r="H5184" s="231">
        <v>3.04707854E-3</v>
      </c>
    </row>
    <row r="5185" spans="1:8">
      <c r="A5185" s="227" t="s">
        <v>150</v>
      </c>
      <c r="B5185" s="227" t="s">
        <v>110</v>
      </c>
      <c r="C5185" s="227" t="s">
        <v>69</v>
      </c>
      <c r="D5185" s="229">
        <v>8</v>
      </c>
      <c r="E5185" s="231">
        <v>4.0523723899999996E-3</v>
      </c>
      <c r="F5185" s="231">
        <v>9.910298499999999E-4</v>
      </c>
      <c r="G5185" s="231">
        <v>2.8067116999999999E-4</v>
      </c>
      <c r="H5185" s="231">
        <v>2.7806710799999999E-3</v>
      </c>
    </row>
    <row r="5186" spans="1:8">
      <c r="A5186" s="227" t="s">
        <v>150</v>
      </c>
      <c r="B5186" s="227" t="s">
        <v>108</v>
      </c>
      <c r="C5186" s="227" t="s">
        <v>70</v>
      </c>
      <c r="D5186" s="229">
        <v>56</v>
      </c>
      <c r="E5186" s="231">
        <v>6.44055862E-3</v>
      </c>
      <c r="F5186" s="231">
        <v>9.9164993999999998E-4</v>
      </c>
      <c r="G5186" s="231">
        <v>1.5300510099999999E-3</v>
      </c>
      <c r="H5186" s="231">
        <v>3.9188571799999997E-3</v>
      </c>
    </row>
    <row r="5187" spans="1:8">
      <c r="A5187" s="227" t="s">
        <v>150</v>
      </c>
      <c r="B5187" s="227" t="s">
        <v>109</v>
      </c>
      <c r="C5187" s="227" t="s">
        <v>70</v>
      </c>
      <c r="D5187" s="229">
        <v>142</v>
      </c>
      <c r="E5187" s="231">
        <v>8.3746574299999998E-3</v>
      </c>
      <c r="F5187" s="231">
        <v>9.6725000000000001E-4</v>
      </c>
      <c r="G5187" s="231">
        <v>1.9501497300000001E-3</v>
      </c>
      <c r="H5187" s="231">
        <v>5.4572572000000001E-3</v>
      </c>
    </row>
    <row r="5188" spans="1:8">
      <c r="A5188" s="227" t="s">
        <v>150</v>
      </c>
      <c r="B5188" s="227" t="s">
        <v>110</v>
      </c>
      <c r="C5188" s="227" t="s">
        <v>70</v>
      </c>
      <c r="D5188" s="229">
        <v>27</v>
      </c>
      <c r="E5188" s="231">
        <v>6.8677123300000002E-3</v>
      </c>
      <c r="F5188" s="231">
        <v>9.8036667999999998E-4</v>
      </c>
      <c r="G5188" s="231">
        <v>1.0018001699999999E-3</v>
      </c>
      <c r="H5188" s="231">
        <v>4.8855450499999996E-3</v>
      </c>
    </row>
    <row r="5189" spans="1:8">
      <c r="A5189" s="227" t="s">
        <v>150</v>
      </c>
      <c r="B5189" s="227" t="s">
        <v>108</v>
      </c>
      <c r="C5189" s="227" t="s">
        <v>71</v>
      </c>
      <c r="D5189" s="229">
        <v>56</v>
      </c>
      <c r="E5189" s="231">
        <v>5.0669640000000002E-3</v>
      </c>
      <c r="F5189" s="231">
        <v>9.5610092999999995E-4</v>
      </c>
      <c r="G5189" s="231">
        <v>1.06026757E-3</v>
      </c>
      <c r="H5189" s="231">
        <v>3.0505949800000002E-3</v>
      </c>
    </row>
    <row r="5190" spans="1:8">
      <c r="A5190" s="227" t="s">
        <v>150</v>
      </c>
      <c r="B5190" s="227" t="s">
        <v>109</v>
      </c>
      <c r="C5190" s="227" t="s">
        <v>71</v>
      </c>
      <c r="D5190" s="229">
        <v>165</v>
      </c>
      <c r="E5190" s="231">
        <v>6.5103813600000003E-3</v>
      </c>
      <c r="F5190" s="231">
        <v>7.8437123000000002E-4</v>
      </c>
      <c r="G5190" s="231">
        <v>1.5537315099999999E-3</v>
      </c>
      <c r="H5190" s="231">
        <v>4.1722781100000002E-3</v>
      </c>
    </row>
    <row r="5191" spans="1:8">
      <c r="A5191" s="227" t="s">
        <v>150</v>
      </c>
      <c r="B5191" s="227" t="s">
        <v>110</v>
      </c>
      <c r="C5191" s="227" t="s">
        <v>71</v>
      </c>
      <c r="D5191" s="229">
        <v>15</v>
      </c>
      <c r="E5191" s="231">
        <v>7.7407404500000002E-3</v>
      </c>
      <c r="F5191" s="231">
        <v>9.4135781999999996E-4</v>
      </c>
      <c r="G5191" s="231">
        <v>2.1527774399999998E-3</v>
      </c>
      <c r="H5191" s="231">
        <v>4.6466046700000003E-3</v>
      </c>
    </row>
    <row r="5192" spans="1:8">
      <c r="A5192" s="227" t="s">
        <v>150</v>
      </c>
      <c r="B5192" s="227" t="s">
        <v>108</v>
      </c>
      <c r="C5192" s="227" t="s">
        <v>72</v>
      </c>
      <c r="D5192" s="229">
        <v>77</v>
      </c>
      <c r="E5192" s="231">
        <v>5.5875719200000002E-3</v>
      </c>
      <c r="F5192" s="231">
        <v>9.2156661000000002E-4</v>
      </c>
      <c r="G5192" s="231">
        <v>1.0690233199999999E-3</v>
      </c>
      <c r="H5192" s="231">
        <v>3.5969815000000001E-3</v>
      </c>
    </row>
    <row r="5193" spans="1:8">
      <c r="A5193" s="227" t="s">
        <v>150</v>
      </c>
      <c r="B5193" s="227" t="s">
        <v>109</v>
      </c>
      <c r="C5193" s="227" t="s">
        <v>72</v>
      </c>
      <c r="D5193" s="229">
        <v>310</v>
      </c>
      <c r="E5193" s="231">
        <v>6.80678741E-3</v>
      </c>
      <c r="F5193" s="231">
        <v>9.4627366000000004E-4</v>
      </c>
      <c r="G5193" s="231">
        <v>1.36630054E-3</v>
      </c>
      <c r="H5193" s="231">
        <v>4.4942127199999998E-3</v>
      </c>
    </row>
    <row r="5194" spans="1:8">
      <c r="A5194" s="227" t="s">
        <v>150</v>
      </c>
      <c r="B5194" s="227" t="s">
        <v>110</v>
      </c>
      <c r="C5194" s="227" t="s">
        <v>72</v>
      </c>
      <c r="D5194" s="229">
        <v>35</v>
      </c>
      <c r="E5194" s="231">
        <v>6.5717590199999999E-3</v>
      </c>
      <c r="F5194" s="231">
        <v>1.02546271E-3</v>
      </c>
      <c r="G5194" s="231">
        <v>1.1805553499999999E-3</v>
      </c>
      <c r="H5194" s="231">
        <v>4.3657405300000004E-3</v>
      </c>
    </row>
    <row r="5195" spans="1:8">
      <c r="A5195" s="227" t="s">
        <v>150</v>
      </c>
      <c r="B5195" s="227" t="s">
        <v>108</v>
      </c>
      <c r="C5195" s="227" t="s">
        <v>73</v>
      </c>
      <c r="D5195" s="229">
        <v>294</v>
      </c>
      <c r="E5195" s="231">
        <v>5.2085299199999997E-3</v>
      </c>
      <c r="F5195" s="231">
        <v>5.7799486E-4</v>
      </c>
      <c r="G5195" s="231">
        <v>1.2859029999999999E-3</v>
      </c>
      <c r="H5195" s="231">
        <v>3.3446315900000001E-3</v>
      </c>
    </row>
    <row r="5196" spans="1:8">
      <c r="A5196" s="227" t="s">
        <v>150</v>
      </c>
      <c r="B5196" s="227" t="s">
        <v>109</v>
      </c>
      <c r="C5196" s="227" t="s">
        <v>73</v>
      </c>
      <c r="D5196" s="229">
        <v>501</v>
      </c>
      <c r="E5196" s="231">
        <v>6.8569802500000002E-3</v>
      </c>
      <c r="F5196" s="231">
        <v>5.6176972999999995E-4</v>
      </c>
      <c r="G5196" s="231">
        <v>1.65444551E-3</v>
      </c>
      <c r="H5196" s="231">
        <v>4.64076453E-3</v>
      </c>
    </row>
    <row r="5197" spans="1:8">
      <c r="A5197" s="227" t="s">
        <v>150</v>
      </c>
      <c r="B5197" s="227" t="s">
        <v>110</v>
      </c>
      <c r="C5197" s="227" t="s">
        <v>73</v>
      </c>
      <c r="D5197" s="229">
        <v>67</v>
      </c>
      <c r="E5197" s="231">
        <v>5.6576489799999999E-3</v>
      </c>
      <c r="F5197" s="231">
        <v>6.8874352999999996E-4</v>
      </c>
      <c r="G5197" s="231">
        <v>1.4540144100000001E-3</v>
      </c>
      <c r="H5197" s="231">
        <v>3.5148905899999999E-3</v>
      </c>
    </row>
    <row r="5198" spans="1:8">
      <c r="A5198" s="227" t="s">
        <v>150</v>
      </c>
      <c r="B5198" s="227" t="s">
        <v>108</v>
      </c>
      <c r="C5198" s="227" t="s">
        <v>74</v>
      </c>
      <c r="D5198" s="229">
        <v>224</v>
      </c>
      <c r="E5198" s="231">
        <v>5.3791540500000004E-3</v>
      </c>
      <c r="F5198" s="231">
        <v>8.0072933999999997E-4</v>
      </c>
      <c r="G5198" s="231">
        <v>1.1635559E-3</v>
      </c>
      <c r="H5198" s="231">
        <v>3.4148683099999998E-3</v>
      </c>
    </row>
    <row r="5199" spans="1:8">
      <c r="A5199" s="227" t="s">
        <v>150</v>
      </c>
      <c r="B5199" s="227" t="s">
        <v>109</v>
      </c>
      <c r="C5199" s="227" t="s">
        <v>74</v>
      </c>
      <c r="D5199" s="229">
        <v>376</v>
      </c>
      <c r="E5199" s="231">
        <v>6.8478807200000004E-3</v>
      </c>
      <c r="F5199" s="231">
        <v>7.4489608E-4</v>
      </c>
      <c r="G5199" s="231">
        <v>1.60842666E-3</v>
      </c>
      <c r="H5199" s="231">
        <v>4.4945574900000004E-3</v>
      </c>
    </row>
    <row r="5200" spans="1:8">
      <c r="A5200" s="227" t="s">
        <v>150</v>
      </c>
      <c r="B5200" s="227" t="s">
        <v>110</v>
      </c>
      <c r="C5200" s="227" t="s">
        <v>74</v>
      </c>
      <c r="D5200" s="229">
        <v>79</v>
      </c>
      <c r="E5200" s="231">
        <v>5.8577998099999997E-3</v>
      </c>
      <c r="F5200" s="231">
        <v>7.7077449E-4</v>
      </c>
      <c r="G5200" s="231">
        <v>1.2107358099999999E-3</v>
      </c>
      <c r="H5200" s="231">
        <v>3.8762890300000001E-3</v>
      </c>
    </row>
    <row r="5201" spans="1:8">
      <c r="A5201" s="227" t="s">
        <v>150</v>
      </c>
      <c r="B5201" s="227" t="s">
        <v>108</v>
      </c>
      <c r="C5201" s="227" t="s">
        <v>75</v>
      </c>
      <c r="D5201" s="229">
        <v>28</v>
      </c>
      <c r="E5201" s="231">
        <v>4.8131612299999998E-3</v>
      </c>
      <c r="F5201" s="231">
        <v>5.7994361999999999E-4</v>
      </c>
      <c r="G5201" s="231">
        <v>8.7260227E-4</v>
      </c>
      <c r="H5201" s="231">
        <v>3.3606148500000001E-3</v>
      </c>
    </row>
    <row r="5202" spans="1:8">
      <c r="A5202" s="227" t="s">
        <v>150</v>
      </c>
      <c r="B5202" s="227" t="s">
        <v>109</v>
      </c>
      <c r="C5202" s="227" t="s">
        <v>75</v>
      </c>
      <c r="D5202" s="229">
        <v>220</v>
      </c>
      <c r="E5202" s="231">
        <v>5.8900460600000001E-3</v>
      </c>
      <c r="F5202" s="231">
        <v>8.0229354000000005E-4</v>
      </c>
      <c r="G5202" s="231">
        <v>9.2587305999999999E-4</v>
      </c>
      <c r="H5202" s="231">
        <v>4.1618789600000004E-3</v>
      </c>
    </row>
    <row r="5203" spans="1:8">
      <c r="A5203" s="227" t="s">
        <v>150</v>
      </c>
      <c r="B5203" s="227" t="s">
        <v>110</v>
      </c>
      <c r="C5203" s="227" t="s">
        <v>75</v>
      </c>
      <c r="D5203" s="229">
        <v>18</v>
      </c>
      <c r="E5203" s="231">
        <v>5.5176180899999998E-3</v>
      </c>
      <c r="F5203" s="231">
        <v>6.0699563000000002E-4</v>
      </c>
      <c r="G5203" s="231">
        <v>1.30401211E-3</v>
      </c>
      <c r="H5203" s="231">
        <v>3.60660971E-3</v>
      </c>
    </row>
    <row r="5204" spans="1:8">
      <c r="A5204" s="227" t="s">
        <v>150</v>
      </c>
      <c r="B5204" s="227" t="s">
        <v>108</v>
      </c>
      <c r="C5204" s="227" t="s">
        <v>76</v>
      </c>
      <c r="D5204" s="229">
        <v>217</v>
      </c>
      <c r="E5204" s="231">
        <v>4.71624825E-3</v>
      </c>
      <c r="F5204" s="231">
        <v>8.6784199E-4</v>
      </c>
      <c r="G5204" s="231">
        <v>8.6757527999999995E-4</v>
      </c>
      <c r="H5204" s="231">
        <v>2.9808305299999999E-3</v>
      </c>
    </row>
    <row r="5205" spans="1:8">
      <c r="A5205" s="227" t="s">
        <v>150</v>
      </c>
      <c r="B5205" s="227" t="s">
        <v>109</v>
      </c>
      <c r="C5205" s="227" t="s">
        <v>76</v>
      </c>
      <c r="D5205" s="229">
        <v>192</v>
      </c>
      <c r="E5205" s="231">
        <v>6.7226680699999999E-3</v>
      </c>
      <c r="F5205" s="231">
        <v>7.7944134000000002E-4</v>
      </c>
      <c r="G5205" s="231">
        <v>1.35362391E-3</v>
      </c>
      <c r="H5205" s="231">
        <v>4.5896023800000001E-3</v>
      </c>
    </row>
    <row r="5206" spans="1:8">
      <c r="A5206" s="227" t="s">
        <v>150</v>
      </c>
      <c r="B5206" s="227" t="s">
        <v>110</v>
      </c>
      <c r="C5206" s="227" t="s">
        <v>76</v>
      </c>
      <c r="D5206" s="229">
        <v>58</v>
      </c>
      <c r="E5206" s="231">
        <v>5.1724135200000004E-3</v>
      </c>
      <c r="F5206" s="231">
        <v>8.4750134000000001E-4</v>
      </c>
      <c r="G5206" s="231">
        <v>1.0328860699999999E-3</v>
      </c>
      <c r="H5206" s="231">
        <v>3.2920256099999998E-3</v>
      </c>
    </row>
    <row r="5207" spans="1:8">
      <c r="A5207" s="227" t="s">
        <v>150</v>
      </c>
      <c r="B5207" s="227" t="s">
        <v>108</v>
      </c>
      <c r="C5207" s="227" t="s">
        <v>77</v>
      </c>
      <c r="D5207" s="229">
        <v>226</v>
      </c>
      <c r="E5207" s="231">
        <v>5.9001144700000004E-3</v>
      </c>
      <c r="F5207" s="231">
        <v>9.3068844999999998E-4</v>
      </c>
      <c r="G5207" s="231">
        <v>1.2863095800000001E-3</v>
      </c>
      <c r="H5207" s="231">
        <v>3.6831159200000001E-3</v>
      </c>
    </row>
    <row r="5208" spans="1:8">
      <c r="A5208" s="227" t="s">
        <v>150</v>
      </c>
      <c r="B5208" s="227" t="s">
        <v>109</v>
      </c>
      <c r="C5208" s="227" t="s">
        <v>77</v>
      </c>
      <c r="D5208" s="229">
        <v>466</v>
      </c>
      <c r="E5208" s="231">
        <v>6.8109449399999999E-3</v>
      </c>
      <c r="F5208" s="231">
        <v>7.4287648999999995E-4</v>
      </c>
      <c r="G5208" s="231">
        <v>1.46056844E-3</v>
      </c>
      <c r="H5208" s="231">
        <v>4.6074995699999996E-3</v>
      </c>
    </row>
    <row r="5209" spans="1:8">
      <c r="A5209" s="227" t="s">
        <v>150</v>
      </c>
      <c r="B5209" s="227" t="s">
        <v>110</v>
      </c>
      <c r="C5209" s="227" t="s">
        <v>77</v>
      </c>
      <c r="D5209" s="229">
        <v>98</v>
      </c>
      <c r="E5209" s="231">
        <v>5.7294026199999999E-3</v>
      </c>
      <c r="F5209" s="231">
        <v>7.5503096000000003E-4</v>
      </c>
      <c r="G5209" s="231">
        <v>1.3035003600000001E-3</v>
      </c>
      <c r="H5209" s="231">
        <v>3.67087089E-3</v>
      </c>
    </row>
    <row r="5210" spans="1:8">
      <c r="A5210" s="227" t="s">
        <v>150</v>
      </c>
      <c r="B5210" s="227" t="s">
        <v>108</v>
      </c>
      <c r="C5210" s="227" t="s">
        <v>78</v>
      </c>
      <c r="D5210" s="229">
        <v>59</v>
      </c>
      <c r="E5210" s="231">
        <v>5.0462960800000001E-3</v>
      </c>
      <c r="F5210" s="231">
        <v>8.0292660999999998E-4</v>
      </c>
      <c r="G5210" s="231">
        <v>1.09208229E-3</v>
      </c>
      <c r="H5210" s="231">
        <v>3.1512866199999998E-3</v>
      </c>
    </row>
    <row r="5211" spans="1:8">
      <c r="A5211" s="227" t="s">
        <v>150</v>
      </c>
      <c r="B5211" s="227" t="s">
        <v>109</v>
      </c>
      <c r="C5211" s="227" t="s">
        <v>78</v>
      </c>
      <c r="D5211" s="229">
        <v>195</v>
      </c>
      <c r="E5211" s="231">
        <v>6.8204532199999997E-3</v>
      </c>
      <c r="F5211" s="231">
        <v>7.7611558999999999E-4</v>
      </c>
      <c r="G5211" s="231">
        <v>1.69379129E-3</v>
      </c>
      <c r="H5211" s="231">
        <v>4.3505458100000002E-3</v>
      </c>
    </row>
    <row r="5212" spans="1:8">
      <c r="A5212" s="227" t="s">
        <v>150</v>
      </c>
      <c r="B5212" s="227" t="s">
        <v>110</v>
      </c>
      <c r="C5212" s="227" t="s">
        <v>78</v>
      </c>
      <c r="D5212" s="229">
        <v>43</v>
      </c>
      <c r="E5212" s="231">
        <v>5.9436905100000003E-3</v>
      </c>
      <c r="F5212" s="231">
        <v>8.5567374999999998E-4</v>
      </c>
      <c r="G5212" s="231">
        <v>1.6104110200000001E-3</v>
      </c>
      <c r="H5212" s="231">
        <v>3.4776053E-3</v>
      </c>
    </row>
    <row r="5213" spans="1:8">
      <c r="A5213" s="227" t="s">
        <v>150</v>
      </c>
      <c r="B5213" s="227" t="s">
        <v>108</v>
      </c>
      <c r="C5213" s="227" t="s">
        <v>79</v>
      </c>
      <c r="D5213" s="229">
        <v>3025</v>
      </c>
      <c r="E5213" s="231">
        <v>4.4307466200000003E-3</v>
      </c>
      <c r="F5213" s="231">
        <v>9.4507551E-4</v>
      </c>
      <c r="G5213" s="231">
        <v>6.4950236000000001E-4</v>
      </c>
      <c r="H5213" s="231">
        <v>2.8361682599999999E-3</v>
      </c>
    </row>
    <row r="5214" spans="1:8">
      <c r="A5214" s="227" t="s">
        <v>150</v>
      </c>
      <c r="B5214" s="227" t="s">
        <v>109</v>
      </c>
      <c r="C5214" s="227" t="s">
        <v>79</v>
      </c>
      <c r="D5214" s="229">
        <v>1616</v>
      </c>
      <c r="E5214" s="231">
        <v>4.5972993300000004E-3</v>
      </c>
      <c r="F5214" s="231">
        <v>7.7245460999999995E-4</v>
      </c>
      <c r="G5214" s="231">
        <v>6.8827041000000004E-4</v>
      </c>
      <c r="H5214" s="231">
        <v>3.1365738299999999E-3</v>
      </c>
    </row>
    <row r="5215" spans="1:8">
      <c r="A5215" s="227" t="s">
        <v>150</v>
      </c>
      <c r="B5215" s="227" t="s">
        <v>110</v>
      </c>
      <c r="C5215" s="227" t="s">
        <v>79</v>
      </c>
      <c r="D5215" s="229">
        <v>369</v>
      </c>
      <c r="E5215" s="231">
        <v>4.4198218500000001E-3</v>
      </c>
      <c r="F5215" s="231">
        <v>9.1137181999999999E-4</v>
      </c>
      <c r="G5215" s="231">
        <v>6.9469512999999997E-4</v>
      </c>
      <c r="H5215" s="231">
        <v>2.8137543900000001E-3</v>
      </c>
    </row>
    <row r="5216" spans="1:8">
      <c r="A5216" s="227" t="s">
        <v>150</v>
      </c>
      <c r="B5216" s="227" t="s">
        <v>108</v>
      </c>
      <c r="C5216" s="227" t="s">
        <v>80</v>
      </c>
      <c r="D5216" s="229">
        <v>515</v>
      </c>
      <c r="E5216" s="231">
        <v>4.4486917799999998E-3</v>
      </c>
      <c r="F5216" s="231">
        <v>9.8757167999999991E-4</v>
      </c>
      <c r="G5216" s="231">
        <v>4.8220041E-4</v>
      </c>
      <c r="H5216" s="231">
        <v>2.9789192000000001E-3</v>
      </c>
    </row>
    <row r="5217" spans="1:8">
      <c r="A5217" s="227" t="s">
        <v>150</v>
      </c>
      <c r="B5217" s="227" t="s">
        <v>109</v>
      </c>
      <c r="C5217" s="227" t="s">
        <v>80</v>
      </c>
      <c r="D5217" s="229">
        <v>989</v>
      </c>
      <c r="E5217" s="231">
        <v>4.6891849600000004E-3</v>
      </c>
      <c r="F5217" s="231">
        <v>7.9508832999999998E-4</v>
      </c>
      <c r="G5217" s="231">
        <v>4.8971533000000003E-4</v>
      </c>
      <c r="H5217" s="231">
        <v>3.40438083E-3</v>
      </c>
    </row>
    <row r="5218" spans="1:8">
      <c r="A5218" s="227" t="s">
        <v>150</v>
      </c>
      <c r="B5218" s="227" t="s">
        <v>110</v>
      </c>
      <c r="C5218" s="227" t="s">
        <v>80</v>
      </c>
      <c r="D5218" s="229">
        <v>160</v>
      </c>
      <c r="E5218" s="231">
        <v>4.48140889E-3</v>
      </c>
      <c r="F5218" s="231">
        <v>9.2129606000000003E-4</v>
      </c>
      <c r="G5218" s="231">
        <v>5.7436319000000004E-4</v>
      </c>
      <c r="H5218" s="231">
        <v>2.9857491999999998E-3</v>
      </c>
    </row>
    <row r="5219" spans="1:8">
      <c r="A5219" s="227" t="s">
        <v>150</v>
      </c>
      <c r="B5219" s="227" t="s">
        <v>108</v>
      </c>
      <c r="C5219" s="227" t="s">
        <v>119</v>
      </c>
      <c r="D5219" s="229">
        <v>376</v>
      </c>
      <c r="E5219" s="231">
        <v>5.3399266200000002E-3</v>
      </c>
      <c r="F5219" s="231">
        <v>1.04332866E-3</v>
      </c>
      <c r="G5219" s="231">
        <v>7.8854512000000004E-4</v>
      </c>
      <c r="H5219" s="231">
        <v>3.5080523500000001E-3</v>
      </c>
    </row>
    <row r="5220" spans="1:8">
      <c r="A5220" s="227" t="s">
        <v>150</v>
      </c>
      <c r="B5220" s="227" t="s">
        <v>109</v>
      </c>
      <c r="C5220" s="227" t="s">
        <v>119</v>
      </c>
      <c r="D5220" s="229">
        <v>464</v>
      </c>
      <c r="E5220" s="231">
        <v>6.5495038699999999E-3</v>
      </c>
      <c r="F5220" s="231">
        <v>9.1125853999999998E-4</v>
      </c>
      <c r="G5220" s="231">
        <v>1.0206135900000001E-3</v>
      </c>
      <c r="H5220" s="231">
        <v>4.6176312600000003E-3</v>
      </c>
    </row>
    <row r="5221" spans="1:8">
      <c r="A5221" s="227" t="s">
        <v>150</v>
      </c>
      <c r="B5221" s="227" t="s">
        <v>110</v>
      </c>
      <c r="C5221" s="227" t="s">
        <v>119</v>
      </c>
      <c r="D5221" s="229">
        <v>82</v>
      </c>
      <c r="E5221" s="231">
        <v>6.2970017700000004E-3</v>
      </c>
      <c r="F5221" s="231">
        <v>1.0360205399999999E-3</v>
      </c>
      <c r="G5221" s="231">
        <v>9.8704244000000002E-4</v>
      </c>
      <c r="H5221" s="231">
        <v>4.2739383200000002E-3</v>
      </c>
    </row>
    <row r="5222" spans="1:8">
      <c r="A5222" s="227" t="s">
        <v>150</v>
      </c>
      <c r="B5222" s="227" t="s">
        <v>108</v>
      </c>
      <c r="C5222" s="227" t="s">
        <v>82</v>
      </c>
      <c r="D5222" s="229">
        <v>67</v>
      </c>
      <c r="E5222" s="231">
        <v>6.5526531499999997E-3</v>
      </c>
      <c r="F5222" s="231">
        <v>1.23548899E-3</v>
      </c>
      <c r="G5222" s="231">
        <v>1.2208054600000001E-3</v>
      </c>
      <c r="H5222" s="231">
        <v>4.0963582400000004E-3</v>
      </c>
    </row>
    <row r="5223" spans="1:8">
      <c r="A5223" s="227" t="s">
        <v>150</v>
      </c>
      <c r="B5223" s="227" t="s">
        <v>109</v>
      </c>
      <c r="C5223" s="227" t="s">
        <v>82</v>
      </c>
      <c r="D5223" s="229">
        <v>213</v>
      </c>
      <c r="E5223" s="231">
        <v>7.7135495599999996E-3</v>
      </c>
      <c r="F5223" s="231">
        <v>1.08176812E-3</v>
      </c>
      <c r="G5223" s="231">
        <v>1.4668098800000001E-3</v>
      </c>
      <c r="H5223" s="231">
        <v>5.1649710599999997E-3</v>
      </c>
    </row>
    <row r="5224" spans="1:8">
      <c r="A5224" s="227" t="s">
        <v>150</v>
      </c>
      <c r="B5224" s="227" t="s">
        <v>110</v>
      </c>
      <c r="C5224" s="227" t="s">
        <v>82</v>
      </c>
      <c r="D5224" s="229">
        <v>44</v>
      </c>
      <c r="E5224" s="231">
        <v>7.8424871399999999E-3</v>
      </c>
      <c r="F5224" s="231">
        <v>1.1950228899999999E-3</v>
      </c>
      <c r="G5224" s="231">
        <v>2.3313865599999999E-3</v>
      </c>
      <c r="H5224" s="231">
        <v>4.3160772199999997E-3</v>
      </c>
    </row>
    <row r="5225" spans="1:8">
      <c r="A5225" s="227" t="s">
        <v>150</v>
      </c>
      <c r="B5225" s="227" t="s">
        <v>108</v>
      </c>
      <c r="C5225" s="227" t="s">
        <v>83</v>
      </c>
      <c r="D5225" s="229">
        <v>151</v>
      </c>
      <c r="E5225" s="231">
        <v>5.2364634500000002E-3</v>
      </c>
      <c r="F5225" s="231">
        <v>9.889315599999999E-4</v>
      </c>
      <c r="G5225" s="231">
        <v>7.0709137000000001E-4</v>
      </c>
      <c r="H5225" s="231">
        <v>3.54044004E-3</v>
      </c>
    </row>
    <row r="5226" spans="1:8">
      <c r="A5226" s="227" t="s">
        <v>150</v>
      </c>
      <c r="B5226" s="227" t="s">
        <v>109</v>
      </c>
      <c r="C5226" s="227" t="s">
        <v>83</v>
      </c>
      <c r="D5226" s="229">
        <v>209</v>
      </c>
      <c r="E5226" s="231">
        <v>5.8058654200000004E-3</v>
      </c>
      <c r="F5226" s="231">
        <v>8.7697123999999995E-4</v>
      </c>
      <c r="G5226" s="231">
        <v>7.7274918999999998E-4</v>
      </c>
      <c r="H5226" s="231">
        <v>4.1561445400000001E-3</v>
      </c>
    </row>
    <row r="5227" spans="1:8">
      <c r="A5227" s="227" t="s">
        <v>150</v>
      </c>
      <c r="B5227" s="227" t="s">
        <v>110</v>
      </c>
      <c r="C5227" s="227" t="s">
        <v>83</v>
      </c>
      <c r="D5227" s="229">
        <v>55</v>
      </c>
      <c r="E5227" s="231">
        <v>5.6106899999999998E-3</v>
      </c>
      <c r="F5227" s="231">
        <v>8.0681793999999997E-4</v>
      </c>
      <c r="G5227" s="231">
        <v>1.0056815699999999E-3</v>
      </c>
      <c r="H5227" s="231">
        <v>3.7981899899999999E-3</v>
      </c>
    </row>
    <row r="5228" spans="1:8">
      <c r="A5228" s="227" t="s">
        <v>150</v>
      </c>
      <c r="B5228" s="227" t="s">
        <v>108</v>
      </c>
      <c r="C5228" s="227" t="s">
        <v>84</v>
      </c>
      <c r="D5228" s="229">
        <v>88</v>
      </c>
      <c r="E5228" s="231">
        <v>5.1213960500000001E-3</v>
      </c>
      <c r="F5228" s="231">
        <v>1.0638939000000001E-3</v>
      </c>
      <c r="G5228" s="231">
        <v>8.9501768000000001E-4</v>
      </c>
      <c r="H5228" s="231">
        <v>3.1624839900000002E-3</v>
      </c>
    </row>
    <row r="5229" spans="1:8">
      <c r="A5229" s="227" t="s">
        <v>150</v>
      </c>
      <c r="B5229" s="227" t="s">
        <v>109</v>
      </c>
      <c r="C5229" s="227" t="s">
        <v>84</v>
      </c>
      <c r="D5229" s="229">
        <v>306</v>
      </c>
      <c r="E5229" s="231">
        <v>5.8841682600000002E-3</v>
      </c>
      <c r="F5229" s="231">
        <v>8.4290251999999996E-4</v>
      </c>
      <c r="G5229" s="231">
        <v>1.1041891199999999E-3</v>
      </c>
      <c r="H5229" s="231">
        <v>3.9370761199999998E-3</v>
      </c>
    </row>
    <row r="5230" spans="1:8">
      <c r="A5230" s="227" t="s">
        <v>150</v>
      </c>
      <c r="B5230" s="227" t="s">
        <v>110</v>
      </c>
      <c r="C5230" s="227" t="s">
        <v>84</v>
      </c>
      <c r="D5230" s="229">
        <v>35</v>
      </c>
      <c r="E5230" s="231">
        <v>5.1435183000000002E-3</v>
      </c>
      <c r="F5230" s="231">
        <v>7.5429869999999995E-4</v>
      </c>
      <c r="G5230" s="231">
        <v>1.56382257E-3</v>
      </c>
      <c r="H5230" s="231">
        <v>2.8253966000000002E-3</v>
      </c>
    </row>
    <row r="5231" spans="1:8">
      <c r="A5231" s="227" t="s">
        <v>150</v>
      </c>
      <c r="B5231" s="227" t="s">
        <v>109</v>
      </c>
      <c r="C5231" s="227" t="s">
        <v>86</v>
      </c>
      <c r="D5231" s="229">
        <v>2</v>
      </c>
      <c r="E5231" s="231">
        <v>5.8449072899999996E-3</v>
      </c>
      <c r="F5231" s="231">
        <v>8.8541631000000004E-4</v>
      </c>
      <c r="G5231" s="231">
        <v>2.0486107600000002E-3</v>
      </c>
      <c r="H5231" s="231">
        <v>2.9108795000000001E-3</v>
      </c>
    </row>
    <row r="5232" spans="1:8">
      <c r="A5232" s="227" t="s">
        <v>150</v>
      </c>
      <c r="B5232" s="227" t="s">
        <v>108</v>
      </c>
      <c r="C5232" s="227" t="s">
        <v>87</v>
      </c>
      <c r="D5232" s="229">
        <v>174</v>
      </c>
      <c r="E5232" s="231">
        <v>5.6479483700000001E-3</v>
      </c>
      <c r="F5232" s="231">
        <v>7.9089481999999997E-4</v>
      </c>
      <c r="G5232" s="231">
        <v>1.25725019E-3</v>
      </c>
      <c r="H5232" s="231">
        <v>3.5998028500000001E-3</v>
      </c>
    </row>
    <row r="5233" spans="1:8">
      <c r="A5233" s="227" t="s">
        <v>150</v>
      </c>
      <c r="B5233" s="227" t="s">
        <v>109</v>
      </c>
      <c r="C5233" s="227" t="s">
        <v>87</v>
      </c>
      <c r="D5233" s="229">
        <v>396</v>
      </c>
      <c r="E5233" s="231">
        <v>6.5155896900000003E-3</v>
      </c>
      <c r="F5233" s="231">
        <v>6.6653196999999996E-4</v>
      </c>
      <c r="G5233" s="231">
        <v>1.2485676100000001E-3</v>
      </c>
      <c r="H5233" s="231">
        <v>4.6004896100000003E-3</v>
      </c>
    </row>
    <row r="5234" spans="1:8">
      <c r="A5234" s="227" t="s">
        <v>150</v>
      </c>
      <c r="B5234" s="227" t="s">
        <v>110</v>
      </c>
      <c r="C5234" s="227" t="s">
        <v>87</v>
      </c>
      <c r="D5234" s="229">
        <v>58</v>
      </c>
      <c r="E5234" s="231">
        <v>6.9586124200000004E-3</v>
      </c>
      <c r="F5234" s="231">
        <v>7.6328997999999999E-4</v>
      </c>
      <c r="G5234" s="231">
        <v>1.7127632E-3</v>
      </c>
      <c r="H5234" s="231">
        <v>4.4825588300000004E-3</v>
      </c>
    </row>
    <row r="5235" spans="1:8">
      <c r="A5235" s="227" t="s">
        <v>150</v>
      </c>
      <c r="B5235" s="227" t="s">
        <v>108</v>
      </c>
      <c r="C5235" s="227" t="s">
        <v>88</v>
      </c>
      <c r="D5235" s="229">
        <v>173</v>
      </c>
      <c r="E5235" s="231">
        <v>4.8112687500000001E-3</v>
      </c>
      <c r="F5235" s="231">
        <v>1.05484614E-3</v>
      </c>
      <c r="G5235" s="231">
        <v>6.3229208000000002E-4</v>
      </c>
      <c r="H5235" s="231">
        <v>3.12413003E-3</v>
      </c>
    </row>
    <row r="5236" spans="1:8">
      <c r="A5236" s="227" t="s">
        <v>150</v>
      </c>
      <c r="B5236" s="227" t="s">
        <v>109</v>
      </c>
      <c r="C5236" s="227" t="s">
        <v>88</v>
      </c>
      <c r="D5236" s="229">
        <v>609</v>
      </c>
      <c r="E5236" s="231">
        <v>4.9239605600000002E-3</v>
      </c>
      <c r="F5236" s="231">
        <v>7.4376230999999998E-4</v>
      </c>
      <c r="G5236" s="231">
        <v>6.6428319999999996E-4</v>
      </c>
      <c r="H5236" s="231">
        <v>3.51591458E-3</v>
      </c>
    </row>
    <row r="5237" spans="1:8">
      <c r="A5237" s="227" t="s">
        <v>150</v>
      </c>
      <c r="B5237" s="227" t="s">
        <v>110</v>
      </c>
      <c r="C5237" s="227" t="s">
        <v>88</v>
      </c>
      <c r="D5237" s="229">
        <v>89</v>
      </c>
      <c r="E5237" s="231">
        <v>5.1113189099999999E-3</v>
      </c>
      <c r="F5237" s="231">
        <v>9.2475529999999997E-4</v>
      </c>
      <c r="G5237" s="231">
        <v>6.3930480999999995E-4</v>
      </c>
      <c r="H5237" s="231">
        <v>3.5472583899999999E-3</v>
      </c>
    </row>
    <row r="5238" spans="1:8">
      <c r="A5238" s="227" t="s">
        <v>150</v>
      </c>
      <c r="B5238" s="227" t="s">
        <v>108</v>
      </c>
      <c r="C5238" s="227" t="s">
        <v>89</v>
      </c>
      <c r="D5238" s="229">
        <v>88</v>
      </c>
      <c r="E5238" s="231">
        <v>5.47927165E-3</v>
      </c>
      <c r="F5238" s="231">
        <v>1.12610458E-3</v>
      </c>
      <c r="G5238" s="231">
        <v>8.0216205000000005E-4</v>
      </c>
      <c r="H5238" s="231">
        <v>3.5510045900000002E-3</v>
      </c>
    </row>
    <row r="5239" spans="1:8">
      <c r="A5239" s="227" t="s">
        <v>150</v>
      </c>
      <c r="B5239" s="227" t="s">
        <v>109</v>
      </c>
      <c r="C5239" s="227" t="s">
        <v>89</v>
      </c>
      <c r="D5239" s="229">
        <v>251</v>
      </c>
      <c r="E5239" s="231">
        <v>6.0334585299999998E-3</v>
      </c>
      <c r="F5239" s="231">
        <v>8.4550661000000005E-4</v>
      </c>
      <c r="G5239" s="231">
        <v>8.9858139000000004E-4</v>
      </c>
      <c r="H5239" s="231">
        <v>4.2893700599999996E-3</v>
      </c>
    </row>
    <row r="5240" spans="1:8">
      <c r="A5240" s="227" t="s">
        <v>150</v>
      </c>
      <c r="B5240" s="227" t="s">
        <v>110</v>
      </c>
      <c r="C5240" s="227" t="s">
        <v>89</v>
      </c>
      <c r="D5240" s="229">
        <v>37</v>
      </c>
      <c r="E5240" s="231">
        <v>6.1139261699999998E-3</v>
      </c>
      <c r="F5240" s="231">
        <v>9.6752974000000004E-4</v>
      </c>
      <c r="G5240" s="231">
        <v>6.8537266000000003E-4</v>
      </c>
      <c r="H5240" s="231">
        <v>4.4610233000000003E-3</v>
      </c>
    </row>
    <row r="5241" spans="1:8">
      <c r="A5241" s="227" t="s">
        <v>150</v>
      </c>
      <c r="B5241" s="227" t="s">
        <v>108</v>
      </c>
      <c r="C5241" s="227" t="s">
        <v>90</v>
      </c>
      <c r="D5241" s="229">
        <v>53</v>
      </c>
      <c r="E5241" s="231">
        <v>5.5203963199999999E-3</v>
      </c>
      <c r="F5241" s="231">
        <v>7.3484427000000002E-4</v>
      </c>
      <c r="G5241" s="231">
        <v>1.57975169E-3</v>
      </c>
      <c r="H5241" s="231">
        <v>3.2057999299999998E-3</v>
      </c>
    </row>
    <row r="5242" spans="1:8">
      <c r="A5242" s="227" t="s">
        <v>150</v>
      </c>
      <c r="B5242" s="227" t="s">
        <v>109</v>
      </c>
      <c r="C5242" s="227" t="s">
        <v>90</v>
      </c>
      <c r="D5242" s="229">
        <v>218</v>
      </c>
      <c r="E5242" s="231">
        <v>6.98144939E-3</v>
      </c>
      <c r="F5242" s="231">
        <v>7.1759236000000005E-4</v>
      </c>
      <c r="G5242" s="231">
        <v>1.4431487799999999E-3</v>
      </c>
      <c r="H5242" s="231">
        <v>4.8207077799999999E-3</v>
      </c>
    </row>
    <row r="5243" spans="1:8">
      <c r="A5243" s="227" t="s">
        <v>150</v>
      </c>
      <c r="B5243" s="227" t="s">
        <v>110</v>
      </c>
      <c r="C5243" s="227" t="s">
        <v>90</v>
      </c>
      <c r="D5243" s="229">
        <v>30</v>
      </c>
      <c r="E5243" s="231">
        <v>5.5999225599999997E-3</v>
      </c>
      <c r="F5243" s="231">
        <v>6.6589480000000005E-4</v>
      </c>
      <c r="G5243" s="231">
        <v>1.58526207E-3</v>
      </c>
      <c r="H5243" s="231">
        <v>3.3487652499999999E-3</v>
      </c>
    </row>
    <row r="5244" spans="1:8">
      <c r="A5244" s="227" t="s">
        <v>150</v>
      </c>
      <c r="B5244" s="227" t="s">
        <v>108</v>
      </c>
      <c r="C5244" s="227" t="s">
        <v>91</v>
      </c>
      <c r="D5244" s="229">
        <v>266</v>
      </c>
      <c r="E5244" s="231">
        <v>4.8503635200000004E-3</v>
      </c>
      <c r="F5244" s="231">
        <v>1.1024085800000001E-3</v>
      </c>
      <c r="G5244" s="231">
        <v>5.1230484E-4</v>
      </c>
      <c r="H5244" s="231">
        <v>3.2356496500000002E-3</v>
      </c>
    </row>
    <row r="5245" spans="1:8">
      <c r="A5245" s="227" t="s">
        <v>150</v>
      </c>
      <c r="B5245" s="227" t="s">
        <v>109</v>
      </c>
      <c r="C5245" s="227" t="s">
        <v>91</v>
      </c>
      <c r="D5245" s="229">
        <v>548</v>
      </c>
      <c r="E5245" s="231">
        <v>4.8888844399999996E-3</v>
      </c>
      <c r="F5245" s="231">
        <v>8.1172674E-4</v>
      </c>
      <c r="G5245" s="231">
        <v>5.0600646000000004E-4</v>
      </c>
      <c r="H5245" s="231">
        <v>3.57115074E-3</v>
      </c>
    </row>
    <row r="5246" spans="1:8">
      <c r="A5246" s="227" t="s">
        <v>150</v>
      </c>
      <c r="B5246" s="227" t="s">
        <v>110</v>
      </c>
      <c r="C5246" s="227" t="s">
        <v>91</v>
      </c>
      <c r="D5246" s="229">
        <v>76</v>
      </c>
      <c r="E5246" s="231">
        <v>4.8041542499999996E-3</v>
      </c>
      <c r="F5246" s="231">
        <v>9.6262770999999995E-4</v>
      </c>
      <c r="G5246" s="231">
        <v>4.8428338000000001E-4</v>
      </c>
      <c r="H5246" s="231">
        <v>3.3572427100000001E-3</v>
      </c>
    </row>
    <row r="5247" spans="1:8">
      <c r="A5247" s="227" t="s">
        <v>150</v>
      </c>
      <c r="B5247" s="227" t="s">
        <v>108</v>
      </c>
      <c r="C5247" s="227" t="s">
        <v>92</v>
      </c>
      <c r="D5247" s="229">
        <v>100</v>
      </c>
      <c r="E5247" s="231">
        <v>4.9881942199999996E-3</v>
      </c>
      <c r="F5247" s="231">
        <v>7.7766182E-4</v>
      </c>
      <c r="G5247" s="231">
        <v>8.8506922000000003E-4</v>
      </c>
      <c r="H5247" s="231">
        <v>3.3254627300000001E-3</v>
      </c>
    </row>
    <row r="5248" spans="1:8">
      <c r="A5248" s="227" t="s">
        <v>150</v>
      </c>
      <c r="B5248" s="227" t="s">
        <v>109</v>
      </c>
      <c r="C5248" s="227" t="s">
        <v>92</v>
      </c>
      <c r="D5248" s="229">
        <v>291</v>
      </c>
      <c r="E5248" s="231">
        <v>7.0227978999999998E-3</v>
      </c>
      <c r="F5248" s="231">
        <v>7.5271230999999995E-4</v>
      </c>
      <c r="G5248" s="231">
        <v>1.4579353700000001E-3</v>
      </c>
      <c r="H5248" s="231">
        <v>4.8121497500000004E-3</v>
      </c>
    </row>
    <row r="5249" spans="1:8">
      <c r="A5249" s="227" t="s">
        <v>150</v>
      </c>
      <c r="B5249" s="227" t="s">
        <v>110</v>
      </c>
      <c r="C5249" s="227" t="s">
        <v>92</v>
      </c>
      <c r="D5249" s="229">
        <v>43</v>
      </c>
      <c r="E5249" s="231">
        <v>6.2435398300000004E-3</v>
      </c>
      <c r="F5249" s="231">
        <v>7.7465523999999998E-4</v>
      </c>
      <c r="G5249" s="231">
        <v>1.4736754700000001E-3</v>
      </c>
      <c r="H5249" s="231">
        <v>3.9952086500000001E-3</v>
      </c>
    </row>
    <row r="5250" spans="1:8">
      <c r="A5250" s="227" t="s">
        <v>150</v>
      </c>
      <c r="B5250" s="227" t="s">
        <v>108</v>
      </c>
      <c r="C5250" s="227" t="s">
        <v>93</v>
      </c>
      <c r="D5250" s="229">
        <v>75</v>
      </c>
      <c r="E5250" s="231">
        <v>5.8419750599999999E-3</v>
      </c>
      <c r="F5250" s="231">
        <v>1.35756153E-3</v>
      </c>
      <c r="G5250" s="231">
        <v>1.3435182900000001E-3</v>
      </c>
      <c r="H5250" s="231">
        <v>3.1408948100000002E-3</v>
      </c>
    </row>
    <row r="5251" spans="1:8">
      <c r="A5251" s="227" t="s">
        <v>150</v>
      </c>
      <c r="B5251" s="227" t="s">
        <v>109</v>
      </c>
      <c r="C5251" s="227" t="s">
        <v>93</v>
      </c>
      <c r="D5251" s="229">
        <v>210</v>
      </c>
      <c r="E5251" s="231">
        <v>7.2731479200000004E-3</v>
      </c>
      <c r="F5251" s="231">
        <v>1.0275570600000001E-3</v>
      </c>
      <c r="G5251" s="231">
        <v>1.6749336300000001E-3</v>
      </c>
      <c r="H5251" s="231">
        <v>4.5706567199999999E-3</v>
      </c>
    </row>
    <row r="5252" spans="1:8">
      <c r="A5252" s="227" t="s">
        <v>150</v>
      </c>
      <c r="B5252" s="227" t="s">
        <v>110</v>
      </c>
      <c r="C5252" s="227" t="s">
        <v>93</v>
      </c>
      <c r="D5252" s="229">
        <v>30</v>
      </c>
      <c r="E5252" s="231">
        <v>6.8653547100000004E-3</v>
      </c>
      <c r="F5252" s="231">
        <v>1.0308639300000001E-3</v>
      </c>
      <c r="G5252" s="231">
        <v>1.54745346E-3</v>
      </c>
      <c r="H5252" s="231">
        <v>4.2870367499999998E-3</v>
      </c>
    </row>
    <row r="5253" spans="1:8">
      <c r="A5253" s="227" t="s">
        <v>150</v>
      </c>
      <c r="B5253" s="227" t="s">
        <v>108</v>
      </c>
      <c r="C5253" s="227" t="s">
        <v>94</v>
      </c>
      <c r="D5253" s="229">
        <v>74</v>
      </c>
      <c r="E5253" s="231">
        <v>5.3404965399999997E-3</v>
      </c>
      <c r="F5253" s="231">
        <v>1.0411971900000001E-3</v>
      </c>
      <c r="G5253" s="231">
        <v>9.4954307E-4</v>
      </c>
      <c r="H5253" s="231">
        <v>3.3497557599999998E-3</v>
      </c>
    </row>
    <row r="5254" spans="1:8">
      <c r="A5254" s="227" t="s">
        <v>150</v>
      </c>
      <c r="B5254" s="227" t="s">
        <v>109</v>
      </c>
      <c r="C5254" s="227" t="s">
        <v>94</v>
      </c>
      <c r="D5254" s="229">
        <v>218</v>
      </c>
      <c r="E5254" s="231">
        <v>6.7245899000000003E-3</v>
      </c>
      <c r="F5254" s="231">
        <v>8.5908274999999998E-4</v>
      </c>
      <c r="G5254" s="231">
        <v>1.3251250499999999E-3</v>
      </c>
      <c r="H5254" s="231">
        <v>4.5403816199999997E-3</v>
      </c>
    </row>
    <row r="5255" spans="1:8">
      <c r="A5255" s="227" t="s">
        <v>150</v>
      </c>
      <c r="B5255" s="227" t="s">
        <v>110</v>
      </c>
      <c r="C5255" s="227" t="s">
        <v>94</v>
      </c>
      <c r="D5255" s="229">
        <v>34</v>
      </c>
      <c r="E5255" s="231">
        <v>6.7599398199999997E-3</v>
      </c>
      <c r="F5255" s="231">
        <v>8.7996981999999995E-4</v>
      </c>
      <c r="G5255" s="231">
        <v>1.30378516E-3</v>
      </c>
      <c r="H5255" s="231">
        <v>4.5761843899999998E-3</v>
      </c>
    </row>
    <row r="5256" spans="1:8">
      <c r="A5256" s="227" t="s">
        <v>150</v>
      </c>
      <c r="B5256" s="227" t="s">
        <v>108</v>
      </c>
      <c r="C5256" s="227" t="s">
        <v>95</v>
      </c>
      <c r="D5256" s="229">
        <v>31</v>
      </c>
      <c r="E5256" s="231">
        <v>7.1520308600000002E-3</v>
      </c>
      <c r="F5256" s="231">
        <v>9.1883190999999999E-4</v>
      </c>
      <c r="G5256" s="231">
        <v>1.1581539300000001E-3</v>
      </c>
      <c r="H5256" s="231">
        <v>5.0750445900000002E-3</v>
      </c>
    </row>
    <row r="5257" spans="1:8">
      <c r="A5257" s="227" t="s">
        <v>150</v>
      </c>
      <c r="B5257" s="227" t="s">
        <v>109</v>
      </c>
      <c r="C5257" s="227" t="s">
        <v>95</v>
      </c>
      <c r="D5257" s="229">
        <v>102</v>
      </c>
      <c r="E5257" s="231">
        <v>7.5824933900000002E-3</v>
      </c>
      <c r="F5257" s="231">
        <v>7.9078136000000003E-4</v>
      </c>
      <c r="G5257" s="231">
        <v>1.4450569699999999E-3</v>
      </c>
      <c r="H5257" s="231">
        <v>5.3466546300000002E-3</v>
      </c>
    </row>
    <row r="5258" spans="1:8">
      <c r="A5258" s="227" t="s">
        <v>150</v>
      </c>
      <c r="B5258" s="227" t="s">
        <v>110</v>
      </c>
      <c r="C5258" s="227" t="s">
        <v>95</v>
      </c>
      <c r="D5258" s="229">
        <v>8</v>
      </c>
      <c r="E5258" s="231">
        <v>5.8723956499999999E-3</v>
      </c>
      <c r="F5258" s="231">
        <v>6.8576361999999995E-4</v>
      </c>
      <c r="G5258" s="231">
        <v>8.7239556000000002E-4</v>
      </c>
      <c r="H5258" s="231">
        <v>4.3142359300000002E-3</v>
      </c>
    </row>
    <row r="5259" spans="1:8">
      <c r="A5259" s="227" t="s">
        <v>150</v>
      </c>
      <c r="B5259" s="227" t="s">
        <v>108</v>
      </c>
      <c r="C5259" s="227" t="s">
        <v>96</v>
      </c>
      <c r="D5259" s="229">
        <v>159</v>
      </c>
      <c r="E5259" s="231">
        <v>5.7735700700000002E-3</v>
      </c>
      <c r="F5259" s="231">
        <v>1.1171527E-3</v>
      </c>
      <c r="G5259" s="231">
        <v>9.9253118999999995E-4</v>
      </c>
      <c r="H5259" s="231">
        <v>3.6638857200000001E-3</v>
      </c>
    </row>
    <row r="5260" spans="1:8">
      <c r="A5260" s="227" t="s">
        <v>150</v>
      </c>
      <c r="B5260" s="227" t="s">
        <v>109</v>
      </c>
      <c r="C5260" s="227" t="s">
        <v>96</v>
      </c>
      <c r="D5260" s="229">
        <v>415</v>
      </c>
      <c r="E5260" s="231">
        <v>6.1516340800000001E-3</v>
      </c>
      <c r="F5260" s="231">
        <v>8.4903479000000002E-4</v>
      </c>
      <c r="G5260" s="231">
        <v>1.1652161900000001E-3</v>
      </c>
      <c r="H5260" s="231">
        <v>4.1373826200000003E-3</v>
      </c>
    </row>
    <row r="5261" spans="1:8">
      <c r="A5261" s="227" t="s">
        <v>150</v>
      </c>
      <c r="B5261" s="227" t="s">
        <v>110</v>
      </c>
      <c r="C5261" s="227" t="s">
        <v>96</v>
      </c>
      <c r="D5261" s="229">
        <v>59</v>
      </c>
      <c r="E5261" s="231">
        <v>5.685028E-3</v>
      </c>
      <c r="F5261" s="231">
        <v>9.8085346999999992E-4</v>
      </c>
      <c r="G5261" s="231">
        <v>9.9105436999999993E-4</v>
      </c>
      <c r="H5261" s="231">
        <v>3.7131196599999999E-3</v>
      </c>
    </row>
    <row r="5262" spans="1:8">
      <c r="A5262" s="227" t="s">
        <v>150</v>
      </c>
      <c r="B5262" s="227" t="s">
        <v>108</v>
      </c>
      <c r="C5262" s="227" t="s">
        <v>97</v>
      </c>
      <c r="D5262" s="229">
        <v>66</v>
      </c>
      <c r="E5262" s="231">
        <v>6.0791944600000003E-3</v>
      </c>
      <c r="F5262" s="231">
        <v>8.2737068999999997E-4</v>
      </c>
      <c r="G5262" s="231">
        <v>1.1682797800000001E-3</v>
      </c>
      <c r="H5262" s="231">
        <v>4.0835435199999999E-3</v>
      </c>
    </row>
    <row r="5263" spans="1:8">
      <c r="A5263" s="227" t="s">
        <v>150</v>
      </c>
      <c r="B5263" s="227" t="s">
        <v>109</v>
      </c>
      <c r="C5263" s="227" t="s">
        <v>97</v>
      </c>
      <c r="D5263" s="229">
        <v>183</v>
      </c>
      <c r="E5263" s="231">
        <v>7.02552595E-3</v>
      </c>
      <c r="F5263" s="231">
        <v>6.4498558000000001E-4</v>
      </c>
      <c r="G5263" s="231">
        <v>1.3873707199999999E-3</v>
      </c>
      <c r="H5263" s="231">
        <v>4.9931691399999999E-3</v>
      </c>
    </row>
    <row r="5264" spans="1:8">
      <c r="A5264" s="227" t="s">
        <v>150</v>
      </c>
      <c r="B5264" s="227" t="s">
        <v>110</v>
      </c>
      <c r="C5264" s="227" t="s">
        <v>97</v>
      </c>
      <c r="D5264" s="229">
        <v>24</v>
      </c>
      <c r="E5264" s="231">
        <v>6.2070792399999998E-3</v>
      </c>
      <c r="F5264" s="231">
        <v>9.9585238999999994E-4</v>
      </c>
      <c r="G5264" s="231">
        <v>1.3300538700000001E-3</v>
      </c>
      <c r="H5264" s="231">
        <v>3.88117265E-3</v>
      </c>
    </row>
    <row r="5265" spans="1:8">
      <c r="A5265" s="227" t="s">
        <v>150</v>
      </c>
      <c r="B5265" s="227" t="s">
        <v>108</v>
      </c>
      <c r="C5265" s="227" t="s">
        <v>98</v>
      </c>
      <c r="D5265" s="229">
        <v>33</v>
      </c>
      <c r="E5265" s="231">
        <v>6.2542085100000004E-3</v>
      </c>
      <c r="F5265" s="231">
        <v>4.4472477999999999E-4</v>
      </c>
      <c r="G5265" s="231">
        <v>1.0430693500000001E-3</v>
      </c>
      <c r="H5265" s="231">
        <v>4.7562427500000004E-3</v>
      </c>
    </row>
    <row r="5266" spans="1:8">
      <c r="A5266" s="227" t="s">
        <v>150</v>
      </c>
      <c r="B5266" s="227" t="s">
        <v>109</v>
      </c>
      <c r="C5266" s="227" t="s">
        <v>98</v>
      </c>
      <c r="D5266" s="229">
        <v>144</v>
      </c>
      <c r="E5266" s="231">
        <v>7.3990481099999996E-3</v>
      </c>
      <c r="F5266" s="231">
        <v>4.2791897999999999E-4</v>
      </c>
      <c r="G5266" s="231">
        <v>1.7263050400000001E-3</v>
      </c>
      <c r="H5266" s="231">
        <v>5.2326064899999997E-3</v>
      </c>
    </row>
    <row r="5267" spans="1:8">
      <c r="A5267" s="227" t="s">
        <v>150</v>
      </c>
      <c r="B5267" s="227" t="s">
        <v>110</v>
      </c>
      <c r="C5267" s="227" t="s">
        <v>98</v>
      </c>
      <c r="D5267" s="229">
        <v>24</v>
      </c>
      <c r="E5267" s="231">
        <v>6.0450421799999998E-3</v>
      </c>
      <c r="F5267" s="231">
        <v>2.3485695999999999E-4</v>
      </c>
      <c r="G5267" s="231">
        <v>2.3726849100000002E-3</v>
      </c>
      <c r="H5267" s="231">
        <v>3.4273724400000001E-3</v>
      </c>
    </row>
    <row r="5268" spans="1:8">
      <c r="A5268" s="227" t="s">
        <v>150</v>
      </c>
      <c r="B5268" s="227" t="s">
        <v>108</v>
      </c>
      <c r="C5268" s="227" t="s">
        <v>99</v>
      </c>
      <c r="D5268" s="229">
        <v>233</v>
      </c>
      <c r="E5268" s="231">
        <v>5.1048121900000003E-3</v>
      </c>
      <c r="F5268" s="231">
        <v>1.0197104800000001E-3</v>
      </c>
      <c r="G5268" s="231">
        <v>6.7065028999999999E-4</v>
      </c>
      <c r="H5268" s="231">
        <v>3.41445094E-3</v>
      </c>
    </row>
    <row r="5269" spans="1:8">
      <c r="A5269" s="227" t="s">
        <v>150</v>
      </c>
      <c r="B5269" s="227" t="s">
        <v>109</v>
      </c>
      <c r="C5269" s="227" t="s">
        <v>99</v>
      </c>
      <c r="D5269" s="229">
        <v>505</v>
      </c>
      <c r="E5269" s="231">
        <v>5.5341719299999998E-3</v>
      </c>
      <c r="F5269" s="231">
        <v>8.1043705999999998E-4</v>
      </c>
      <c r="G5269" s="231">
        <v>7.5609620000000001E-4</v>
      </c>
      <c r="H5269" s="231">
        <v>3.96763819E-3</v>
      </c>
    </row>
    <row r="5270" spans="1:8">
      <c r="A5270" s="227" t="s">
        <v>150</v>
      </c>
      <c r="B5270" s="227" t="s">
        <v>110</v>
      </c>
      <c r="C5270" s="227" t="s">
        <v>99</v>
      </c>
      <c r="D5270" s="229">
        <v>33</v>
      </c>
      <c r="E5270" s="231">
        <v>5.0915400999999999E-3</v>
      </c>
      <c r="F5270" s="231">
        <v>7.6283641999999997E-4</v>
      </c>
      <c r="G5270" s="231">
        <v>6.4674497999999997E-4</v>
      </c>
      <c r="H5270" s="231">
        <v>3.6819582199999999E-3</v>
      </c>
    </row>
    <row r="5271" spans="1:8">
      <c r="A5271" s="227" t="s">
        <v>150</v>
      </c>
      <c r="B5271" s="227" t="s">
        <v>108</v>
      </c>
      <c r="C5271" s="227" t="s">
        <v>100</v>
      </c>
      <c r="D5271" s="229">
        <v>91</v>
      </c>
      <c r="E5271" s="231">
        <v>7.11729218E-3</v>
      </c>
      <c r="F5271" s="231">
        <v>1.23308382E-3</v>
      </c>
      <c r="G5271" s="231">
        <v>1.0613805200000001E-3</v>
      </c>
      <c r="H5271" s="231">
        <v>4.8199020699999998E-3</v>
      </c>
    </row>
    <row r="5272" spans="1:8">
      <c r="A5272" s="227" t="s">
        <v>150</v>
      </c>
      <c r="B5272" s="227" t="s">
        <v>109</v>
      </c>
      <c r="C5272" s="227" t="s">
        <v>100</v>
      </c>
      <c r="D5272" s="229">
        <v>310</v>
      </c>
      <c r="E5272" s="231">
        <v>7.2094158400000004E-3</v>
      </c>
      <c r="F5272" s="231">
        <v>9.5019389000000002E-4</v>
      </c>
      <c r="G5272" s="231">
        <v>1.05607801E-3</v>
      </c>
      <c r="H5272" s="231">
        <v>5.1990738300000004E-3</v>
      </c>
    </row>
    <row r="5273" spans="1:8">
      <c r="A5273" s="227" t="s">
        <v>150</v>
      </c>
      <c r="B5273" s="227" t="s">
        <v>110</v>
      </c>
      <c r="C5273" s="227" t="s">
        <v>100</v>
      </c>
      <c r="D5273" s="229">
        <v>49</v>
      </c>
      <c r="E5273" s="231">
        <v>6.4592778700000002E-3</v>
      </c>
      <c r="F5273" s="231">
        <v>9.6726164999999997E-4</v>
      </c>
      <c r="G5273" s="231">
        <v>1.2696048200000001E-3</v>
      </c>
      <c r="H5273" s="231">
        <v>4.2188678600000003E-3</v>
      </c>
    </row>
    <row r="5274" spans="1:8">
      <c r="A5274" s="227" t="s">
        <v>150</v>
      </c>
      <c r="B5274" s="227" t="s">
        <v>108</v>
      </c>
      <c r="C5274" s="227" t="s">
        <v>101</v>
      </c>
      <c r="D5274" s="229">
        <v>83</v>
      </c>
      <c r="E5274" s="231">
        <v>6.6493750399999997E-3</v>
      </c>
      <c r="F5274" s="231">
        <v>7.8201672000000001E-4</v>
      </c>
      <c r="G5274" s="231">
        <v>1.6609490999999999E-3</v>
      </c>
      <c r="H5274" s="231">
        <v>4.2064087299999997E-3</v>
      </c>
    </row>
    <row r="5275" spans="1:8">
      <c r="A5275" s="227" t="s">
        <v>150</v>
      </c>
      <c r="B5275" s="227" t="s">
        <v>109</v>
      </c>
      <c r="C5275" s="227" t="s">
        <v>101</v>
      </c>
      <c r="D5275" s="229">
        <v>177</v>
      </c>
      <c r="E5275" s="231">
        <v>7.5837646799999997E-3</v>
      </c>
      <c r="F5275" s="231">
        <v>5.8870815999999997E-4</v>
      </c>
      <c r="G5275" s="231">
        <v>1.9696848299999999E-3</v>
      </c>
      <c r="H5275" s="231">
        <v>5.0253711600000001E-3</v>
      </c>
    </row>
    <row r="5276" spans="1:8">
      <c r="A5276" s="227" t="s">
        <v>150</v>
      </c>
      <c r="B5276" s="227" t="s">
        <v>110</v>
      </c>
      <c r="C5276" s="227" t="s">
        <v>101</v>
      </c>
      <c r="D5276" s="229">
        <v>48</v>
      </c>
      <c r="E5276" s="231">
        <v>6.9521602199999998E-3</v>
      </c>
      <c r="F5276" s="231">
        <v>7.8993034000000005E-4</v>
      </c>
      <c r="G5276" s="231">
        <v>1.39636356E-3</v>
      </c>
      <c r="H5276" s="231">
        <v>4.7658658600000002E-3</v>
      </c>
    </row>
    <row r="5277" spans="1:8">
      <c r="A5277" s="227" t="s">
        <v>150</v>
      </c>
      <c r="B5277" s="227" t="s">
        <v>108</v>
      </c>
      <c r="C5277" s="227" t="s">
        <v>102</v>
      </c>
      <c r="D5277" s="229">
        <v>145</v>
      </c>
      <c r="E5277" s="231">
        <v>6.2082532900000001E-3</v>
      </c>
      <c r="F5277" s="231">
        <v>1.0288151900000001E-3</v>
      </c>
      <c r="G5277" s="231">
        <v>6.6850229999999996E-4</v>
      </c>
      <c r="H5277" s="231">
        <v>4.5109352599999996E-3</v>
      </c>
    </row>
    <row r="5278" spans="1:8">
      <c r="A5278" s="227" t="s">
        <v>150</v>
      </c>
      <c r="B5278" s="227" t="s">
        <v>109</v>
      </c>
      <c r="C5278" s="227" t="s">
        <v>102</v>
      </c>
      <c r="D5278" s="229">
        <v>262</v>
      </c>
      <c r="E5278" s="231">
        <v>6.5374520399999999E-3</v>
      </c>
      <c r="F5278" s="231">
        <v>7.8836208000000003E-4</v>
      </c>
      <c r="G5278" s="231">
        <v>7.4736685999999999E-4</v>
      </c>
      <c r="H5278" s="231">
        <v>5.0017226300000002E-3</v>
      </c>
    </row>
    <row r="5279" spans="1:8">
      <c r="A5279" s="227" t="s">
        <v>150</v>
      </c>
      <c r="B5279" s="227" t="s">
        <v>110</v>
      </c>
      <c r="C5279" s="227" t="s">
        <v>102</v>
      </c>
      <c r="D5279" s="229">
        <v>55</v>
      </c>
      <c r="E5279" s="231">
        <v>6.7220115299999996E-3</v>
      </c>
      <c r="F5279" s="231">
        <v>8.2870343999999995E-4</v>
      </c>
      <c r="G5279" s="231">
        <v>8.1881287000000003E-4</v>
      </c>
      <c r="H5279" s="231">
        <v>5.0744947400000002E-3</v>
      </c>
    </row>
    <row r="5280" spans="1:8">
      <c r="A5280" s="227" t="s">
        <v>150</v>
      </c>
      <c r="B5280" s="227" t="s">
        <v>108</v>
      </c>
      <c r="C5280" s="227" t="s">
        <v>103</v>
      </c>
      <c r="D5280" s="229">
        <v>198</v>
      </c>
      <c r="E5280" s="231">
        <v>4.0149174699999996E-3</v>
      </c>
      <c r="F5280" s="231">
        <v>6.8906635999999998E-4</v>
      </c>
      <c r="G5280" s="231">
        <v>3.7463733000000002E-4</v>
      </c>
      <c r="H5280" s="231">
        <v>2.9512132700000001E-3</v>
      </c>
    </row>
    <row r="5281" spans="1:8">
      <c r="A5281" s="227" t="s">
        <v>150</v>
      </c>
      <c r="B5281" s="227" t="s">
        <v>109</v>
      </c>
      <c r="C5281" s="227" t="s">
        <v>103</v>
      </c>
      <c r="D5281" s="229">
        <v>319</v>
      </c>
      <c r="E5281" s="231">
        <v>4.3857030700000001E-3</v>
      </c>
      <c r="F5281" s="231">
        <v>6.4179848999999995E-4</v>
      </c>
      <c r="G5281" s="231">
        <v>4.1499745E-4</v>
      </c>
      <c r="H5281" s="231">
        <v>3.32890664E-3</v>
      </c>
    </row>
    <row r="5282" spans="1:8">
      <c r="A5282" s="227" t="s">
        <v>150</v>
      </c>
      <c r="B5282" s="227" t="s">
        <v>110</v>
      </c>
      <c r="C5282" s="227" t="s">
        <v>103</v>
      </c>
      <c r="D5282" s="229">
        <v>39</v>
      </c>
      <c r="E5282" s="231">
        <v>3.8719726799999999E-3</v>
      </c>
      <c r="F5282" s="231">
        <v>7.5261133000000002E-4</v>
      </c>
      <c r="G5282" s="231">
        <v>3.6799591000000003E-4</v>
      </c>
      <c r="H5282" s="231">
        <v>2.7513649500000002E-3</v>
      </c>
    </row>
    <row r="5283" spans="1:8">
      <c r="A5283" s="227" t="s">
        <v>150</v>
      </c>
      <c r="B5283" s="227" t="s">
        <v>108</v>
      </c>
      <c r="C5283" s="227" t="s">
        <v>104</v>
      </c>
      <c r="D5283" s="229">
        <v>33</v>
      </c>
      <c r="E5283" s="231">
        <v>4.7821967500000003E-3</v>
      </c>
      <c r="F5283" s="231">
        <v>6.3096213000000002E-4</v>
      </c>
      <c r="G5283" s="231">
        <v>1.0328981400000001E-3</v>
      </c>
      <c r="H5283" s="231">
        <v>3.1183358699999999E-3</v>
      </c>
    </row>
    <row r="5284" spans="1:8">
      <c r="A5284" s="227" t="s">
        <v>150</v>
      </c>
      <c r="B5284" s="227" t="s">
        <v>109</v>
      </c>
      <c r="C5284" s="227" t="s">
        <v>104</v>
      </c>
      <c r="D5284" s="229">
        <v>138</v>
      </c>
      <c r="E5284" s="231">
        <v>6.6333700200000003E-3</v>
      </c>
      <c r="F5284" s="231">
        <v>6.1812243000000005E-4</v>
      </c>
      <c r="G5284" s="231">
        <v>1.16981994E-3</v>
      </c>
      <c r="H5284" s="231">
        <v>4.8454271499999996E-3</v>
      </c>
    </row>
    <row r="5285" spans="1:8">
      <c r="A5285" s="227" t="s">
        <v>150</v>
      </c>
      <c r="B5285" s="227" t="s">
        <v>110</v>
      </c>
      <c r="C5285" s="227" t="s">
        <v>104</v>
      </c>
      <c r="D5285" s="229">
        <v>20</v>
      </c>
      <c r="E5285" s="231">
        <v>5.5798608899999998E-3</v>
      </c>
      <c r="F5285" s="231">
        <v>4.4907387999999998E-4</v>
      </c>
      <c r="G5285" s="231">
        <v>1.3495368300000001E-3</v>
      </c>
      <c r="H5285" s="231">
        <v>3.7812498200000002E-3</v>
      </c>
    </row>
    <row r="5286" spans="1:8">
      <c r="A5286" s="227" t="s">
        <v>150</v>
      </c>
      <c r="B5286" s="227" t="s">
        <v>108</v>
      </c>
      <c r="C5286" s="227" t="s">
        <v>105</v>
      </c>
      <c r="D5286" s="229">
        <v>557</v>
      </c>
      <c r="E5286" s="231">
        <v>4.57984217E-3</v>
      </c>
      <c r="F5286" s="231">
        <v>1.15264871E-3</v>
      </c>
      <c r="G5286" s="231">
        <v>5.6174755E-4</v>
      </c>
      <c r="H5286" s="231">
        <v>2.86214152E-3</v>
      </c>
    </row>
    <row r="5287" spans="1:8">
      <c r="A5287" s="227" t="s">
        <v>150</v>
      </c>
      <c r="B5287" s="227" t="s">
        <v>109</v>
      </c>
      <c r="C5287" s="227" t="s">
        <v>105</v>
      </c>
      <c r="D5287" s="229">
        <v>925</v>
      </c>
      <c r="E5287" s="231">
        <v>4.5290913600000001E-3</v>
      </c>
      <c r="F5287" s="231">
        <v>8.7362338000000002E-4</v>
      </c>
      <c r="G5287" s="231">
        <v>5.8437162E-4</v>
      </c>
      <c r="H5287" s="231">
        <v>3.0671168799999999E-3</v>
      </c>
    </row>
    <row r="5288" spans="1:8">
      <c r="A5288" s="227" t="s">
        <v>150</v>
      </c>
      <c r="B5288" s="227" t="s">
        <v>110</v>
      </c>
      <c r="C5288" s="227" t="s">
        <v>105</v>
      </c>
      <c r="D5288" s="229">
        <v>169</v>
      </c>
      <c r="E5288" s="231">
        <v>4.2315223300000001E-3</v>
      </c>
      <c r="F5288" s="231">
        <v>9.7167407E-4</v>
      </c>
      <c r="G5288" s="231">
        <v>5.9144177000000002E-4</v>
      </c>
      <c r="H5288" s="231">
        <v>2.6649816699999998E-3</v>
      </c>
    </row>
    <row r="5289" spans="1:8">
      <c r="A5289" s="227" t="s">
        <v>150</v>
      </c>
      <c r="B5289" s="227" t="s">
        <v>108</v>
      </c>
      <c r="C5289" s="227" t="s">
        <v>106</v>
      </c>
      <c r="D5289" s="229">
        <v>117</v>
      </c>
      <c r="E5289" s="231">
        <v>5.6331114800000004E-3</v>
      </c>
      <c r="F5289" s="231">
        <v>9.4254486000000005E-4</v>
      </c>
      <c r="G5289" s="231">
        <v>9.9002827000000001E-4</v>
      </c>
      <c r="H5289" s="231">
        <v>3.7005379000000001E-3</v>
      </c>
    </row>
    <row r="5290" spans="1:8">
      <c r="A5290" s="227" t="s">
        <v>150</v>
      </c>
      <c r="B5290" s="227" t="s">
        <v>109</v>
      </c>
      <c r="C5290" s="227" t="s">
        <v>106</v>
      </c>
      <c r="D5290" s="229">
        <v>202</v>
      </c>
      <c r="E5290" s="231">
        <v>6.3480929000000004E-3</v>
      </c>
      <c r="F5290" s="231">
        <v>7.4394914999999999E-4</v>
      </c>
      <c r="G5290" s="231">
        <v>9.9915175000000003E-4</v>
      </c>
      <c r="H5290" s="231">
        <v>4.6049915199999998E-3</v>
      </c>
    </row>
    <row r="5291" spans="1:8">
      <c r="A5291" s="227" t="s">
        <v>150</v>
      </c>
      <c r="B5291" s="227" t="s">
        <v>110</v>
      </c>
      <c r="C5291" s="227" t="s">
        <v>106</v>
      </c>
      <c r="D5291" s="229">
        <v>45</v>
      </c>
      <c r="E5291" s="231">
        <v>5.4598762699999996E-3</v>
      </c>
      <c r="F5291" s="231">
        <v>7.4279808999999999E-4</v>
      </c>
      <c r="G5291" s="231">
        <v>1.4706788000000001E-3</v>
      </c>
      <c r="H5291" s="231">
        <v>3.2463989599999998E-3</v>
      </c>
    </row>
    <row r="5292" spans="1:8">
      <c r="A5292" s="227" t="s">
        <v>150</v>
      </c>
      <c r="B5292" s="227" t="s">
        <v>108</v>
      </c>
      <c r="C5292" s="227" t="s">
        <v>107</v>
      </c>
      <c r="D5292" s="229">
        <v>281</v>
      </c>
      <c r="E5292" s="231">
        <v>5.18893314E-3</v>
      </c>
      <c r="F5292" s="231">
        <v>1.15946661E-3</v>
      </c>
      <c r="G5292" s="231">
        <v>6.9143742999999995E-4</v>
      </c>
      <c r="H5292" s="231">
        <v>3.3380286499999998E-3</v>
      </c>
    </row>
    <row r="5293" spans="1:8">
      <c r="A5293" s="227" t="s">
        <v>150</v>
      </c>
      <c r="B5293" s="227" t="s">
        <v>109</v>
      </c>
      <c r="C5293" s="227" t="s">
        <v>107</v>
      </c>
      <c r="D5293" s="229">
        <v>671</v>
      </c>
      <c r="E5293" s="231">
        <v>5.4173563900000001E-3</v>
      </c>
      <c r="F5293" s="231">
        <v>8.5434235999999998E-4</v>
      </c>
      <c r="G5293" s="231">
        <v>7.1959325000000001E-4</v>
      </c>
      <c r="H5293" s="231">
        <v>3.8434202999999998E-3</v>
      </c>
    </row>
    <row r="5294" spans="1:8">
      <c r="A5294" s="227" t="s">
        <v>150</v>
      </c>
      <c r="B5294" s="227" t="s">
        <v>110</v>
      </c>
      <c r="C5294" s="227" t="s">
        <v>107</v>
      </c>
      <c r="D5294" s="229">
        <v>82</v>
      </c>
      <c r="E5294" s="231">
        <v>5.2052278299999999E-3</v>
      </c>
      <c r="F5294" s="231">
        <v>9.9791077999999999E-4</v>
      </c>
      <c r="G5294" s="231">
        <v>7.0107812999999997E-4</v>
      </c>
      <c r="H5294" s="231">
        <v>3.5062385200000002E-3</v>
      </c>
    </row>
    <row r="5295" spans="1:8">
      <c r="A5295" s="227" t="s">
        <v>151</v>
      </c>
      <c r="B5295" s="227" t="s">
        <v>108</v>
      </c>
      <c r="C5295" s="227" t="s">
        <v>58</v>
      </c>
      <c r="D5295" s="229">
        <v>8707</v>
      </c>
      <c r="E5295" s="231">
        <v>4.9674150200000001E-3</v>
      </c>
      <c r="F5295" s="231">
        <v>1.0001808100000001E-3</v>
      </c>
      <c r="G5295" s="231">
        <v>7.8387442999999996E-4</v>
      </c>
      <c r="H5295" s="231">
        <v>3.1824739999999998E-3</v>
      </c>
    </row>
    <row r="5296" spans="1:8">
      <c r="A5296" s="227" t="s">
        <v>151</v>
      </c>
      <c r="B5296" s="227" t="s">
        <v>109</v>
      </c>
      <c r="C5296" s="227" t="s">
        <v>58</v>
      </c>
      <c r="D5296" s="229">
        <v>13963</v>
      </c>
      <c r="E5296" s="231">
        <v>5.9021119199999996E-3</v>
      </c>
      <c r="F5296" s="231">
        <v>8.1200936999999997E-4</v>
      </c>
      <c r="G5296" s="231">
        <v>9.870105599999999E-4</v>
      </c>
      <c r="H5296" s="231">
        <v>4.1020280099999997E-3</v>
      </c>
    </row>
    <row r="5297" spans="1:8">
      <c r="A5297" s="227" t="s">
        <v>151</v>
      </c>
      <c r="B5297" s="227" t="s">
        <v>110</v>
      </c>
      <c r="C5297" s="227" t="s">
        <v>58</v>
      </c>
      <c r="D5297" s="229">
        <v>2522</v>
      </c>
      <c r="E5297" s="231">
        <v>5.5196261200000001E-3</v>
      </c>
      <c r="F5297" s="231">
        <v>9.2559068E-4</v>
      </c>
      <c r="G5297" s="231">
        <v>1.00621451E-3</v>
      </c>
      <c r="H5297" s="231">
        <v>3.58658136E-3</v>
      </c>
    </row>
    <row r="5298" spans="1:8">
      <c r="A5298" s="227" t="s">
        <v>151</v>
      </c>
      <c r="B5298" s="227" t="s">
        <v>108</v>
      </c>
      <c r="C5298" s="227" t="s">
        <v>63</v>
      </c>
      <c r="D5298" s="229">
        <v>224</v>
      </c>
      <c r="E5298" s="231">
        <v>5.6280999499999998E-3</v>
      </c>
      <c r="F5298" s="231">
        <v>1.3890953299999999E-3</v>
      </c>
      <c r="G5298" s="231">
        <v>7.4415072000000001E-4</v>
      </c>
      <c r="H5298" s="231">
        <v>3.49485344E-3</v>
      </c>
    </row>
    <row r="5299" spans="1:8">
      <c r="A5299" s="227" t="s">
        <v>151</v>
      </c>
      <c r="B5299" s="227" t="s">
        <v>109</v>
      </c>
      <c r="C5299" s="227" t="s">
        <v>63</v>
      </c>
      <c r="D5299" s="229">
        <v>230</v>
      </c>
      <c r="E5299" s="231">
        <v>6.3544683399999998E-3</v>
      </c>
      <c r="F5299" s="231">
        <v>1.11211731E-3</v>
      </c>
      <c r="G5299" s="231">
        <v>9.0418655000000004E-4</v>
      </c>
      <c r="H5299" s="231">
        <v>4.3381640000000003E-3</v>
      </c>
    </row>
    <row r="5300" spans="1:8">
      <c r="A5300" s="227" t="s">
        <v>151</v>
      </c>
      <c r="B5300" s="227" t="s">
        <v>110</v>
      </c>
      <c r="C5300" s="227" t="s">
        <v>63</v>
      </c>
      <c r="D5300" s="229">
        <v>72</v>
      </c>
      <c r="E5300" s="231">
        <v>6.4932161E-3</v>
      </c>
      <c r="F5300" s="231">
        <v>1.35995351E-3</v>
      </c>
      <c r="G5300" s="231">
        <v>8.2256275999999999E-4</v>
      </c>
      <c r="H5300" s="231">
        <v>4.31069929E-3</v>
      </c>
    </row>
    <row r="5301" spans="1:8">
      <c r="A5301" s="227" t="s">
        <v>151</v>
      </c>
      <c r="B5301" s="227" t="s">
        <v>108</v>
      </c>
      <c r="C5301" s="227" t="s">
        <v>64</v>
      </c>
      <c r="D5301" s="229">
        <v>87</v>
      </c>
      <c r="E5301" s="231">
        <v>5.7789216500000002E-3</v>
      </c>
      <c r="F5301" s="231">
        <v>1.0355468100000001E-3</v>
      </c>
      <c r="G5301" s="231">
        <v>1.2654318600000001E-3</v>
      </c>
      <c r="H5301" s="231">
        <v>3.47794252E-3</v>
      </c>
    </row>
    <row r="5302" spans="1:8">
      <c r="A5302" s="227" t="s">
        <v>151</v>
      </c>
      <c r="B5302" s="227" t="s">
        <v>109</v>
      </c>
      <c r="C5302" s="227" t="s">
        <v>64</v>
      </c>
      <c r="D5302" s="229">
        <v>162</v>
      </c>
      <c r="E5302" s="231">
        <v>6.6850992099999999E-3</v>
      </c>
      <c r="F5302" s="231">
        <v>8.9241802999999995E-4</v>
      </c>
      <c r="G5302" s="231">
        <v>1.3918178999999999E-3</v>
      </c>
      <c r="H5302" s="231">
        <v>4.4008628300000003E-3</v>
      </c>
    </row>
    <row r="5303" spans="1:8">
      <c r="A5303" s="227" t="s">
        <v>151</v>
      </c>
      <c r="B5303" s="227" t="s">
        <v>110</v>
      </c>
      <c r="C5303" s="227" t="s">
        <v>64</v>
      </c>
      <c r="D5303" s="229">
        <v>24</v>
      </c>
      <c r="E5303" s="231">
        <v>5.3549380699999998E-3</v>
      </c>
      <c r="F5303" s="231">
        <v>8.8252288000000001E-4</v>
      </c>
      <c r="G5303" s="231">
        <v>1.26736084E-3</v>
      </c>
      <c r="H5303" s="231">
        <v>3.20505372E-3</v>
      </c>
    </row>
    <row r="5304" spans="1:8">
      <c r="A5304" s="227" t="s">
        <v>151</v>
      </c>
      <c r="B5304" s="227" t="s">
        <v>108</v>
      </c>
      <c r="C5304" s="227" t="s">
        <v>65</v>
      </c>
      <c r="D5304" s="229">
        <v>113</v>
      </c>
      <c r="E5304" s="231">
        <v>4.7741516699999998E-3</v>
      </c>
      <c r="F5304" s="231">
        <v>7.8734406999999998E-4</v>
      </c>
      <c r="G5304" s="231">
        <v>4.1441304999999999E-4</v>
      </c>
      <c r="H5304" s="231">
        <v>3.5723940700000002E-3</v>
      </c>
    </row>
    <row r="5305" spans="1:8">
      <c r="A5305" s="227" t="s">
        <v>151</v>
      </c>
      <c r="B5305" s="227" t="s">
        <v>109</v>
      </c>
      <c r="C5305" s="227" t="s">
        <v>65</v>
      </c>
      <c r="D5305" s="229">
        <v>204</v>
      </c>
      <c r="E5305" s="231">
        <v>5.46931712E-3</v>
      </c>
      <c r="F5305" s="231">
        <v>6.2709897000000001E-4</v>
      </c>
      <c r="G5305" s="231">
        <v>4.7351556000000002E-4</v>
      </c>
      <c r="H5305" s="231">
        <v>4.3687020999999999E-3</v>
      </c>
    </row>
    <row r="5306" spans="1:8">
      <c r="A5306" s="227" t="s">
        <v>151</v>
      </c>
      <c r="B5306" s="227" t="s">
        <v>110</v>
      </c>
      <c r="C5306" s="227" t="s">
        <v>65</v>
      </c>
      <c r="D5306" s="229">
        <v>19</v>
      </c>
      <c r="E5306" s="231">
        <v>5.6609403400000001E-3</v>
      </c>
      <c r="F5306" s="231">
        <v>6.4692959999999996E-4</v>
      </c>
      <c r="G5306" s="231">
        <v>4.1422977999999998E-4</v>
      </c>
      <c r="H5306" s="231">
        <v>4.5997805100000001E-3</v>
      </c>
    </row>
    <row r="5307" spans="1:8">
      <c r="A5307" s="227" t="s">
        <v>151</v>
      </c>
      <c r="B5307" s="227" t="s">
        <v>108</v>
      </c>
      <c r="C5307" s="227" t="s">
        <v>66</v>
      </c>
      <c r="D5307" s="229">
        <v>78</v>
      </c>
      <c r="E5307" s="231">
        <v>5.6453285500000002E-3</v>
      </c>
      <c r="F5307" s="231">
        <v>8.8704867999999997E-4</v>
      </c>
      <c r="G5307" s="231">
        <v>8.7888745000000001E-4</v>
      </c>
      <c r="H5307" s="231">
        <v>3.8793919699999999E-3</v>
      </c>
    </row>
    <row r="5308" spans="1:8">
      <c r="A5308" s="227" t="s">
        <v>151</v>
      </c>
      <c r="B5308" s="227" t="s">
        <v>109</v>
      </c>
      <c r="C5308" s="227" t="s">
        <v>66</v>
      </c>
      <c r="D5308" s="229">
        <v>194</v>
      </c>
      <c r="E5308" s="231">
        <v>6.50468904E-3</v>
      </c>
      <c r="F5308" s="231">
        <v>6.9963464000000002E-4</v>
      </c>
      <c r="G5308" s="231">
        <v>9.6512240999999999E-4</v>
      </c>
      <c r="H5308" s="231">
        <v>4.8399315200000001E-3</v>
      </c>
    </row>
    <row r="5309" spans="1:8">
      <c r="A5309" s="227" t="s">
        <v>151</v>
      </c>
      <c r="B5309" s="227" t="s">
        <v>110</v>
      </c>
      <c r="C5309" s="227" t="s">
        <v>66</v>
      </c>
      <c r="D5309" s="229">
        <v>26</v>
      </c>
      <c r="E5309" s="231">
        <v>5.64058023E-3</v>
      </c>
      <c r="F5309" s="231">
        <v>7.4652761000000003E-4</v>
      </c>
      <c r="G5309" s="231">
        <v>1.0714918699999999E-3</v>
      </c>
      <c r="H5309" s="231">
        <v>3.82256033E-3</v>
      </c>
    </row>
    <row r="5310" spans="1:8">
      <c r="A5310" s="227" t="s">
        <v>151</v>
      </c>
      <c r="B5310" s="227" t="s">
        <v>108</v>
      </c>
      <c r="C5310" s="227" t="s">
        <v>67</v>
      </c>
      <c r="D5310" s="229">
        <v>50</v>
      </c>
      <c r="E5310" s="231">
        <v>5.3590274900000004E-3</v>
      </c>
      <c r="F5310" s="231">
        <v>6.5671271000000003E-4</v>
      </c>
      <c r="G5310" s="231">
        <v>1.0335646E-3</v>
      </c>
      <c r="H5310" s="231">
        <v>3.6687497700000002E-3</v>
      </c>
    </row>
    <row r="5311" spans="1:8">
      <c r="A5311" s="227" t="s">
        <v>151</v>
      </c>
      <c r="B5311" s="227" t="s">
        <v>109</v>
      </c>
      <c r="C5311" s="227" t="s">
        <v>67</v>
      </c>
      <c r="D5311" s="229">
        <v>189</v>
      </c>
      <c r="E5311" s="231">
        <v>6.9437705699999996E-3</v>
      </c>
      <c r="F5311" s="231">
        <v>6.2016193000000001E-4</v>
      </c>
      <c r="G5311" s="231">
        <v>1.45735327E-3</v>
      </c>
      <c r="H5311" s="231">
        <v>4.8662549200000002E-3</v>
      </c>
    </row>
    <row r="5312" spans="1:8">
      <c r="A5312" s="227" t="s">
        <v>151</v>
      </c>
      <c r="B5312" s="227" t="s">
        <v>110</v>
      </c>
      <c r="C5312" s="227" t="s">
        <v>67</v>
      </c>
      <c r="D5312" s="229">
        <v>43</v>
      </c>
      <c r="E5312" s="231">
        <v>6.2438089699999996E-3</v>
      </c>
      <c r="F5312" s="231">
        <v>6.3145973000000002E-4</v>
      </c>
      <c r="G5312" s="231">
        <v>1.31298431E-3</v>
      </c>
      <c r="H5312" s="231">
        <v>4.2993645700000003E-3</v>
      </c>
    </row>
    <row r="5313" spans="1:8">
      <c r="A5313" s="227" t="s">
        <v>151</v>
      </c>
      <c r="B5313" s="227" t="s">
        <v>108</v>
      </c>
      <c r="C5313" s="227" t="s">
        <v>68</v>
      </c>
      <c r="D5313" s="229">
        <v>64</v>
      </c>
      <c r="E5313" s="231">
        <v>5.1868125700000002E-3</v>
      </c>
      <c r="F5313" s="231">
        <v>9.4672286999999999E-4</v>
      </c>
      <c r="G5313" s="231">
        <v>9.1941528E-4</v>
      </c>
      <c r="H5313" s="231">
        <v>3.3206739199999999E-3</v>
      </c>
    </row>
    <row r="5314" spans="1:8">
      <c r="A5314" s="227" t="s">
        <v>151</v>
      </c>
      <c r="B5314" s="227" t="s">
        <v>109</v>
      </c>
      <c r="C5314" s="227" t="s">
        <v>68</v>
      </c>
      <c r="D5314" s="229">
        <v>239</v>
      </c>
      <c r="E5314" s="231">
        <v>5.9941594799999996E-3</v>
      </c>
      <c r="F5314" s="231">
        <v>8.2108102999999997E-4</v>
      </c>
      <c r="G5314" s="231">
        <v>9.8195582000000004E-4</v>
      </c>
      <c r="H5314" s="231">
        <v>4.1911221199999998E-3</v>
      </c>
    </row>
    <row r="5315" spans="1:8">
      <c r="A5315" s="227" t="s">
        <v>151</v>
      </c>
      <c r="B5315" s="227" t="s">
        <v>110</v>
      </c>
      <c r="C5315" s="227" t="s">
        <v>68</v>
      </c>
      <c r="D5315" s="229">
        <v>16</v>
      </c>
      <c r="E5315" s="231">
        <v>6.4945021199999996E-3</v>
      </c>
      <c r="F5315" s="231">
        <v>9.8524273999999997E-4</v>
      </c>
      <c r="G5315" s="231">
        <v>9.5847768E-4</v>
      </c>
      <c r="H5315" s="231">
        <v>4.5507809800000004E-3</v>
      </c>
    </row>
    <row r="5316" spans="1:8">
      <c r="A5316" s="227" t="s">
        <v>151</v>
      </c>
      <c r="B5316" s="227" t="s">
        <v>108</v>
      </c>
      <c r="C5316" s="227" t="s">
        <v>69</v>
      </c>
      <c r="D5316" s="229">
        <v>42</v>
      </c>
      <c r="E5316" s="231">
        <v>4.3592921400000002E-3</v>
      </c>
      <c r="F5316" s="231">
        <v>7.9034369000000005E-4</v>
      </c>
      <c r="G5316" s="231">
        <v>4.5221536999999999E-4</v>
      </c>
      <c r="H5316" s="231">
        <v>3.11673256E-3</v>
      </c>
    </row>
    <row r="5317" spans="1:8">
      <c r="A5317" s="227" t="s">
        <v>151</v>
      </c>
      <c r="B5317" s="227" t="s">
        <v>109</v>
      </c>
      <c r="C5317" s="227" t="s">
        <v>69</v>
      </c>
      <c r="D5317" s="229">
        <v>217</v>
      </c>
      <c r="E5317" s="231">
        <v>4.8332691099999998E-3</v>
      </c>
      <c r="F5317" s="231">
        <v>8.4853406000000005E-4</v>
      </c>
      <c r="G5317" s="231">
        <v>5.9379778999999995E-4</v>
      </c>
      <c r="H5317" s="231">
        <v>3.3909367900000001E-3</v>
      </c>
    </row>
    <row r="5318" spans="1:8">
      <c r="A5318" s="227" t="s">
        <v>151</v>
      </c>
      <c r="B5318" s="227" t="s">
        <v>110</v>
      </c>
      <c r="C5318" s="227" t="s">
        <v>69</v>
      </c>
      <c r="D5318" s="229">
        <v>14</v>
      </c>
      <c r="E5318" s="231">
        <v>4.4651121900000004E-3</v>
      </c>
      <c r="F5318" s="231">
        <v>8.9864394000000001E-4</v>
      </c>
      <c r="G5318" s="231">
        <v>5.4894150999999997E-4</v>
      </c>
      <c r="H5318" s="231">
        <v>3.0175262800000002E-3</v>
      </c>
    </row>
    <row r="5319" spans="1:8">
      <c r="A5319" s="227" t="s">
        <v>151</v>
      </c>
      <c r="B5319" s="227" t="s">
        <v>108</v>
      </c>
      <c r="C5319" s="227" t="s">
        <v>70</v>
      </c>
      <c r="D5319" s="229">
        <v>36</v>
      </c>
      <c r="E5319" s="231">
        <v>6.0246268400000001E-3</v>
      </c>
      <c r="F5319" s="231">
        <v>9.8218857000000005E-4</v>
      </c>
      <c r="G5319" s="231">
        <v>1.1741252399999999E-3</v>
      </c>
      <c r="H5319" s="231">
        <v>3.8683125300000001E-3</v>
      </c>
    </row>
    <row r="5320" spans="1:8">
      <c r="A5320" s="227" t="s">
        <v>151</v>
      </c>
      <c r="B5320" s="227" t="s">
        <v>109</v>
      </c>
      <c r="C5320" s="227" t="s">
        <v>70</v>
      </c>
      <c r="D5320" s="229">
        <v>151</v>
      </c>
      <c r="E5320" s="231">
        <v>7.5479056599999997E-3</v>
      </c>
      <c r="F5320" s="231">
        <v>8.2375191999999996E-4</v>
      </c>
      <c r="G5320" s="231">
        <v>1.5991382299999999E-3</v>
      </c>
      <c r="H5320" s="231">
        <v>5.1250150899999998E-3</v>
      </c>
    </row>
    <row r="5321" spans="1:8">
      <c r="A5321" s="227" t="s">
        <v>151</v>
      </c>
      <c r="B5321" s="227" t="s">
        <v>110</v>
      </c>
      <c r="C5321" s="227" t="s">
        <v>70</v>
      </c>
      <c r="D5321" s="229">
        <v>36</v>
      </c>
      <c r="E5321" s="231">
        <v>8.1632585600000009E-3</v>
      </c>
      <c r="F5321" s="231">
        <v>1.0059797E-3</v>
      </c>
      <c r="G5321" s="231">
        <v>2.1974663299999999E-3</v>
      </c>
      <c r="H5321" s="231">
        <v>4.9598119900000001E-3</v>
      </c>
    </row>
    <row r="5322" spans="1:8">
      <c r="A5322" s="227" t="s">
        <v>151</v>
      </c>
      <c r="B5322" s="227" t="s">
        <v>108</v>
      </c>
      <c r="C5322" s="227" t="s">
        <v>71</v>
      </c>
      <c r="D5322" s="229">
        <v>30</v>
      </c>
      <c r="E5322" s="231">
        <v>5.44521582E-3</v>
      </c>
      <c r="F5322" s="231">
        <v>9.9614172999999999E-4</v>
      </c>
      <c r="G5322" s="231">
        <v>1.0898917300000001E-3</v>
      </c>
      <c r="H5322" s="231">
        <v>3.3591818600000002E-3</v>
      </c>
    </row>
    <row r="5323" spans="1:8">
      <c r="A5323" s="227" t="s">
        <v>151</v>
      </c>
      <c r="B5323" s="227" t="s">
        <v>109</v>
      </c>
      <c r="C5323" s="227" t="s">
        <v>71</v>
      </c>
      <c r="D5323" s="229">
        <v>144</v>
      </c>
      <c r="E5323" s="231">
        <v>6.8377858899999998E-3</v>
      </c>
      <c r="F5323" s="231">
        <v>8.5664198999999995E-4</v>
      </c>
      <c r="G5323" s="231">
        <v>1.4049637699999999E-3</v>
      </c>
      <c r="H5323" s="231">
        <v>4.5761796399999997E-3</v>
      </c>
    </row>
    <row r="5324" spans="1:8">
      <c r="A5324" s="227" t="s">
        <v>151</v>
      </c>
      <c r="B5324" s="227" t="s">
        <v>110</v>
      </c>
      <c r="C5324" s="227" t="s">
        <v>71</v>
      </c>
      <c r="D5324" s="229">
        <v>14</v>
      </c>
      <c r="E5324" s="231">
        <v>5.5803568899999998E-3</v>
      </c>
      <c r="F5324" s="231">
        <v>1.0276122399999999E-3</v>
      </c>
      <c r="G5324" s="231">
        <v>1.4922285100000001E-3</v>
      </c>
      <c r="H5324" s="231">
        <v>3.0605156700000001E-3</v>
      </c>
    </row>
    <row r="5325" spans="1:8">
      <c r="A5325" s="227" t="s">
        <v>151</v>
      </c>
      <c r="B5325" s="227" t="s">
        <v>108</v>
      </c>
      <c r="C5325" s="227" t="s">
        <v>72</v>
      </c>
      <c r="D5325" s="229">
        <v>89</v>
      </c>
      <c r="E5325" s="231">
        <v>5.9785942200000003E-3</v>
      </c>
      <c r="F5325" s="231">
        <v>1.0264510399999999E-3</v>
      </c>
      <c r="G5325" s="231">
        <v>1.1308778400000001E-3</v>
      </c>
      <c r="H5325" s="231">
        <v>3.8212648400000001E-3</v>
      </c>
    </row>
    <row r="5326" spans="1:8">
      <c r="A5326" s="227" t="s">
        <v>151</v>
      </c>
      <c r="B5326" s="227" t="s">
        <v>109</v>
      </c>
      <c r="C5326" s="227" t="s">
        <v>72</v>
      </c>
      <c r="D5326" s="229">
        <v>258</v>
      </c>
      <c r="E5326" s="231">
        <v>6.6454472700000003E-3</v>
      </c>
      <c r="F5326" s="231">
        <v>8.6024954000000001E-4</v>
      </c>
      <c r="G5326" s="231">
        <v>1.3735911400000001E-3</v>
      </c>
      <c r="H5326" s="231">
        <v>4.4116061299999997E-3</v>
      </c>
    </row>
    <row r="5327" spans="1:8">
      <c r="A5327" s="227" t="s">
        <v>151</v>
      </c>
      <c r="B5327" s="227" t="s">
        <v>110</v>
      </c>
      <c r="C5327" s="227" t="s">
        <v>72</v>
      </c>
      <c r="D5327" s="229">
        <v>30</v>
      </c>
      <c r="E5327" s="231">
        <v>5.6685954100000003E-3</v>
      </c>
      <c r="F5327" s="231">
        <v>7.9436703000000002E-4</v>
      </c>
      <c r="G5327" s="231">
        <v>1.4297836900000001E-3</v>
      </c>
      <c r="H5327" s="231">
        <v>3.4444441800000002E-3</v>
      </c>
    </row>
    <row r="5328" spans="1:8">
      <c r="A5328" s="227" t="s">
        <v>151</v>
      </c>
      <c r="B5328" s="227" t="s">
        <v>108</v>
      </c>
      <c r="C5328" s="227" t="s">
        <v>73</v>
      </c>
      <c r="D5328" s="229">
        <v>295</v>
      </c>
      <c r="E5328" s="231">
        <v>5.4779501699999998E-3</v>
      </c>
      <c r="F5328" s="231">
        <v>6.1656440000000003E-4</v>
      </c>
      <c r="G5328" s="231">
        <v>1.47147655E-3</v>
      </c>
      <c r="H5328" s="231">
        <v>3.3899087300000002E-3</v>
      </c>
    </row>
    <row r="5329" spans="1:8">
      <c r="A5329" s="227" t="s">
        <v>151</v>
      </c>
      <c r="B5329" s="227" t="s">
        <v>109</v>
      </c>
      <c r="C5329" s="227" t="s">
        <v>73</v>
      </c>
      <c r="D5329" s="229">
        <v>482</v>
      </c>
      <c r="E5329" s="231">
        <v>7.06906962E-3</v>
      </c>
      <c r="F5329" s="231">
        <v>6.0893532999999999E-4</v>
      </c>
      <c r="G5329" s="231">
        <v>1.6623921699999999E-3</v>
      </c>
      <c r="H5329" s="231">
        <v>4.7977416099999996E-3</v>
      </c>
    </row>
    <row r="5330" spans="1:8">
      <c r="A5330" s="227" t="s">
        <v>151</v>
      </c>
      <c r="B5330" s="227" t="s">
        <v>110</v>
      </c>
      <c r="C5330" s="227" t="s">
        <v>73</v>
      </c>
      <c r="D5330" s="229">
        <v>83</v>
      </c>
      <c r="E5330" s="231">
        <v>7.0024540499999998E-3</v>
      </c>
      <c r="F5330" s="231">
        <v>9.1714053000000004E-4</v>
      </c>
      <c r="G5330" s="231">
        <v>1.89535896E-3</v>
      </c>
      <c r="H5330" s="231">
        <v>4.18995403E-3</v>
      </c>
    </row>
    <row r="5331" spans="1:8">
      <c r="A5331" s="227" t="s">
        <v>151</v>
      </c>
      <c r="B5331" s="227" t="s">
        <v>108</v>
      </c>
      <c r="C5331" s="227" t="s">
        <v>74</v>
      </c>
      <c r="D5331" s="229">
        <v>201</v>
      </c>
      <c r="E5331" s="231">
        <v>5.5966115999999998E-3</v>
      </c>
      <c r="F5331" s="231">
        <v>8.7502279000000003E-4</v>
      </c>
      <c r="G5331" s="231">
        <v>1.21021026E-3</v>
      </c>
      <c r="H5331" s="231">
        <v>3.5113780500000001E-3</v>
      </c>
    </row>
    <row r="5332" spans="1:8">
      <c r="A5332" s="227" t="s">
        <v>151</v>
      </c>
      <c r="B5332" s="227" t="s">
        <v>109</v>
      </c>
      <c r="C5332" s="227" t="s">
        <v>74</v>
      </c>
      <c r="D5332" s="229">
        <v>354</v>
      </c>
      <c r="E5332" s="231">
        <v>6.9301891200000002E-3</v>
      </c>
      <c r="F5332" s="231">
        <v>7.3557468000000001E-4</v>
      </c>
      <c r="G5332" s="231">
        <v>1.6966478599999999E-3</v>
      </c>
      <c r="H5332" s="231">
        <v>4.4979661100000004E-3</v>
      </c>
    </row>
    <row r="5333" spans="1:8">
      <c r="A5333" s="227" t="s">
        <v>151</v>
      </c>
      <c r="B5333" s="227" t="s">
        <v>110</v>
      </c>
      <c r="C5333" s="227" t="s">
        <v>74</v>
      </c>
      <c r="D5333" s="229">
        <v>87</v>
      </c>
      <c r="E5333" s="231">
        <v>5.9277881899999999E-3</v>
      </c>
      <c r="F5333" s="231">
        <v>8.8801060000000005E-4</v>
      </c>
      <c r="G5333" s="231">
        <v>1.4075135800000001E-3</v>
      </c>
      <c r="H5333" s="231">
        <v>3.6322634899999999E-3</v>
      </c>
    </row>
    <row r="5334" spans="1:8">
      <c r="A5334" s="227" t="s">
        <v>151</v>
      </c>
      <c r="B5334" s="227" t="s">
        <v>108</v>
      </c>
      <c r="C5334" s="227" t="s">
        <v>75</v>
      </c>
      <c r="D5334" s="229">
        <v>20</v>
      </c>
      <c r="E5334" s="231">
        <v>5.04166648E-3</v>
      </c>
      <c r="F5334" s="231">
        <v>6.2442113999999999E-4</v>
      </c>
      <c r="G5334" s="231">
        <v>6.8229144999999995E-4</v>
      </c>
      <c r="H5334" s="231">
        <v>3.73495346E-3</v>
      </c>
    </row>
    <row r="5335" spans="1:8">
      <c r="A5335" s="227" t="s">
        <v>151</v>
      </c>
      <c r="B5335" s="227" t="s">
        <v>109</v>
      </c>
      <c r="C5335" s="227" t="s">
        <v>75</v>
      </c>
      <c r="D5335" s="229">
        <v>215</v>
      </c>
      <c r="E5335" s="231">
        <v>5.7775622299999999E-3</v>
      </c>
      <c r="F5335" s="231">
        <v>5.3520648000000002E-4</v>
      </c>
      <c r="G5335" s="231">
        <v>1.00683652E-3</v>
      </c>
      <c r="H5335" s="231">
        <v>4.2355187400000003E-3</v>
      </c>
    </row>
    <row r="5336" spans="1:8">
      <c r="A5336" s="227" t="s">
        <v>151</v>
      </c>
      <c r="B5336" s="227" t="s">
        <v>110</v>
      </c>
      <c r="C5336" s="227" t="s">
        <v>75</v>
      </c>
      <c r="D5336" s="229">
        <v>16</v>
      </c>
      <c r="E5336" s="231">
        <v>5.3284140999999997E-3</v>
      </c>
      <c r="F5336" s="231">
        <v>6.1487247E-4</v>
      </c>
      <c r="G5336" s="231">
        <v>8.5865134000000004E-4</v>
      </c>
      <c r="H5336" s="231">
        <v>3.8548897499999998E-3</v>
      </c>
    </row>
    <row r="5337" spans="1:8">
      <c r="A5337" s="227" t="s">
        <v>151</v>
      </c>
      <c r="B5337" s="227" t="s">
        <v>108</v>
      </c>
      <c r="C5337" s="227" t="s">
        <v>76</v>
      </c>
      <c r="D5337" s="229">
        <v>180</v>
      </c>
      <c r="E5337" s="231">
        <v>4.7741124199999997E-3</v>
      </c>
      <c r="F5337" s="231">
        <v>9.2026726000000005E-4</v>
      </c>
      <c r="G5337" s="231">
        <v>9.2759750000000001E-4</v>
      </c>
      <c r="H5337" s="231">
        <v>2.9262471999999999E-3</v>
      </c>
    </row>
    <row r="5338" spans="1:8">
      <c r="A5338" s="227" t="s">
        <v>151</v>
      </c>
      <c r="B5338" s="227" t="s">
        <v>109</v>
      </c>
      <c r="C5338" s="227" t="s">
        <v>76</v>
      </c>
      <c r="D5338" s="229">
        <v>213</v>
      </c>
      <c r="E5338" s="231">
        <v>6.8307683099999997E-3</v>
      </c>
      <c r="F5338" s="231">
        <v>8.0187118000000005E-4</v>
      </c>
      <c r="G5338" s="231">
        <v>1.2251127900000001E-3</v>
      </c>
      <c r="H5338" s="231">
        <v>4.8037838799999998E-3</v>
      </c>
    </row>
    <row r="5339" spans="1:8">
      <c r="A5339" s="227" t="s">
        <v>151</v>
      </c>
      <c r="B5339" s="227" t="s">
        <v>110</v>
      </c>
      <c r="C5339" s="227" t="s">
        <v>76</v>
      </c>
      <c r="D5339" s="229">
        <v>39</v>
      </c>
      <c r="E5339" s="231">
        <v>5.2225781399999997E-3</v>
      </c>
      <c r="F5339" s="231">
        <v>9.2829987000000004E-4</v>
      </c>
      <c r="G5339" s="231">
        <v>9.0070014999999999E-4</v>
      </c>
      <c r="H5339" s="231">
        <v>3.3935776100000002E-3</v>
      </c>
    </row>
    <row r="5340" spans="1:8">
      <c r="A5340" s="227" t="s">
        <v>151</v>
      </c>
      <c r="B5340" s="227" t="s">
        <v>108</v>
      </c>
      <c r="C5340" s="227" t="s">
        <v>77</v>
      </c>
      <c r="D5340" s="229">
        <v>215</v>
      </c>
      <c r="E5340" s="231">
        <v>5.6525083799999999E-3</v>
      </c>
      <c r="F5340" s="231">
        <v>8.5255143999999998E-4</v>
      </c>
      <c r="G5340" s="231">
        <v>1.06384558E-3</v>
      </c>
      <c r="H5340" s="231">
        <v>3.7361108699999999E-3</v>
      </c>
    </row>
    <row r="5341" spans="1:8">
      <c r="A5341" s="227" t="s">
        <v>151</v>
      </c>
      <c r="B5341" s="227" t="s">
        <v>109</v>
      </c>
      <c r="C5341" s="227" t="s">
        <v>77</v>
      </c>
      <c r="D5341" s="229">
        <v>468</v>
      </c>
      <c r="E5341" s="231">
        <v>6.6386710300000004E-3</v>
      </c>
      <c r="F5341" s="231">
        <v>8.0790968999999995E-4</v>
      </c>
      <c r="G5341" s="231">
        <v>1.3754597499999999E-3</v>
      </c>
      <c r="H5341" s="231">
        <v>4.4553010799999997E-3</v>
      </c>
    </row>
    <row r="5342" spans="1:8">
      <c r="A5342" s="227" t="s">
        <v>151</v>
      </c>
      <c r="B5342" s="227" t="s">
        <v>110</v>
      </c>
      <c r="C5342" s="227" t="s">
        <v>77</v>
      </c>
      <c r="D5342" s="229">
        <v>89</v>
      </c>
      <c r="E5342" s="231">
        <v>6.3139822999999998E-3</v>
      </c>
      <c r="F5342" s="231">
        <v>8.4321655000000001E-4</v>
      </c>
      <c r="G5342" s="231">
        <v>1.32009442E-3</v>
      </c>
      <c r="H5342" s="231">
        <v>4.1506707899999998E-3</v>
      </c>
    </row>
    <row r="5343" spans="1:8">
      <c r="A5343" s="227" t="s">
        <v>151</v>
      </c>
      <c r="B5343" s="227" t="s">
        <v>108</v>
      </c>
      <c r="C5343" s="227" t="s">
        <v>78</v>
      </c>
      <c r="D5343" s="229">
        <v>61</v>
      </c>
      <c r="E5343" s="231">
        <v>6.0475483500000001E-3</v>
      </c>
      <c r="F5343" s="231">
        <v>8.8494208E-4</v>
      </c>
      <c r="G5343" s="231">
        <v>1.16879149E-3</v>
      </c>
      <c r="H5343" s="231">
        <v>3.99381423E-3</v>
      </c>
    </row>
    <row r="5344" spans="1:8">
      <c r="A5344" s="227" t="s">
        <v>151</v>
      </c>
      <c r="B5344" s="227" t="s">
        <v>109</v>
      </c>
      <c r="C5344" s="227" t="s">
        <v>78</v>
      </c>
      <c r="D5344" s="229">
        <v>186</v>
      </c>
      <c r="E5344" s="231">
        <v>7.1184286900000003E-3</v>
      </c>
      <c r="F5344" s="231">
        <v>6.9668435000000005E-4</v>
      </c>
      <c r="G5344" s="231">
        <v>1.6209301299999999E-3</v>
      </c>
      <c r="H5344" s="231">
        <v>4.80081369E-3</v>
      </c>
    </row>
    <row r="5345" spans="1:8">
      <c r="A5345" s="227" t="s">
        <v>151</v>
      </c>
      <c r="B5345" s="227" t="s">
        <v>110</v>
      </c>
      <c r="C5345" s="227" t="s">
        <v>78</v>
      </c>
      <c r="D5345" s="229">
        <v>41</v>
      </c>
      <c r="E5345" s="231">
        <v>5.8285340900000003E-3</v>
      </c>
      <c r="F5345" s="231">
        <v>7.5175000999999999E-4</v>
      </c>
      <c r="G5345" s="231">
        <v>1.43433808E-3</v>
      </c>
      <c r="H5345" s="231">
        <v>3.6424455700000001E-3</v>
      </c>
    </row>
    <row r="5346" spans="1:8">
      <c r="A5346" s="227" t="s">
        <v>151</v>
      </c>
      <c r="B5346" s="227" t="s">
        <v>108</v>
      </c>
      <c r="C5346" s="227" t="s">
        <v>79</v>
      </c>
      <c r="D5346" s="229">
        <v>2836</v>
      </c>
      <c r="E5346" s="231">
        <v>4.4106606400000003E-3</v>
      </c>
      <c r="F5346" s="231">
        <v>9.7251175000000005E-4</v>
      </c>
      <c r="G5346" s="231">
        <v>6.5542864000000004E-4</v>
      </c>
      <c r="H5346" s="231">
        <v>2.7827197799999998E-3</v>
      </c>
    </row>
    <row r="5347" spans="1:8">
      <c r="A5347" s="227" t="s">
        <v>151</v>
      </c>
      <c r="B5347" s="227" t="s">
        <v>109</v>
      </c>
      <c r="C5347" s="227" t="s">
        <v>79</v>
      </c>
      <c r="D5347" s="229">
        <v>1444</v>
      </c>
      <c r="E5347" s="231">
        <v>4.6795966900000001E-3</v>
      </c>
      <c r="F5347" s="231">
        <v>8.0346813000000002E-4</v>
      </c>
      <c r="G5347" s="231">
        <v>7.1000988000000001E-4</v>
      </c>
      <c r="H5347" s="231">
        <v>3.16611819E-3</v>
      </c>
    </row>
    <row r="5348" spans="1:8">
      <c r="A5348" s="227" t="s">
        <v>151</v>
      </c>
      <c r="B5348" s="227" t="s">
        <v>110</v>
      </c>
      <c r="C5348" s="227" t="s">
        <v>79</v>
      </c>
      <c r="D5348" s="229">
        <v>377</v>
      </c>
      <c r="E5348" s="231">
        <v>4.4659959200000002E-3</v>
      </c>
      <c r="F5348" s="231">
        <v>8.5887588E-4</v>
      </c>
      <c r="G5348" s="231">
        <v>6.9625552999999995E-4</v>
      </c>
      <c r="H5348" s="231">
        <v>2.9108640399999998E-3</v>
      </c>
    </row>
    <row r="5349" spans="1:8">
      <c r="A5349" s="227" t="s">
        <v>151</v>
      </c>
      <c r="B5349" s="227" t="s">
        <v>108</v>
      </c>
      <c r="C5349" s="227" t="s">
        <v>80</v>
      </c>
      <c r="D5349" s="229">
        <v>516</v>
      </c>
      <c r="E5349" s="231">
        <v>4.5401546100000004E-3</v>
      </c>
      <c r="F5349" s="231">
        <v>1.0577265600000001E-3</v>
      </c>
      <c r="G5349" s="231">
        <v>4.9405124000000003E-4</v>
      </c>
      <c r="H5349" s="231">
        <v>2.98837634E-3</v>
      </c>
    </row>
    <row r="5350" spans="1:8">
      <c r="A5350" s="227" t="s">
        <v>151</v>
      </c>
      <c r="B5350" s="227" t="s">
        <v>109</v>
      </c>
      <c r="C5350" s="227" t="s">
        <v>80</v>
      </c>
      <c r="D5350" s="229">
        <v>926</v>
      </c>
      <c r="E5350" s="231">
        <v>4.7183972899999998E-3</v>
      </c>
      <c r="F5350" s="231">
        <v>8.3270814999999998E-4</v>
      </c>
      <c r="G5350" s="231">
        <v>4.6914972999999999E-4</v>
      </c>
      <c r="H5350" s="231">
        <v>3.4165389399999999E-3</v>
      </c>
    </row>
    <row r="5351" spans="1:8">
      <c r="A5351" s="227" t="s">
        <v>151</v>
      </c>
      <c r="B5351" s="227" t="s">
        <v>110</v>
      </c>
      <c r="C5351" s="227" t="s">
        <v>80</v>
      </c>
      <c r="D5351" s="229">
        <v>146</v>
      </c>
      <c r="E5351" s="231">
        <v>4.7253929699999997E-3</v>
      </c>
      <c r="F5351" s="231">
        <v>9.8221056E-4</v>
      </c>
      <c r="G5351" s="231">
        <v>5.9122883999999996E-4</v>
      </c>
      <c r="H5351" s="231">
        <v>3.1519530899999999E-3</v>
      </c>
    </row>
    <row r="5352" spans="1:8">
      <c r="A5352" s="227" t="s">
        <v>151</v>
      </c>
      <c r="B5352" s="227" t="s">
        <v>108</v>
      </c>
      <c r="C5352" s="227" t="s">
        <v>119</v>
      </c>
      <c r="D5352" s="229">
        <v>330</v>
      </c>
      <c r="E5352" s="231">
        <v>5.2515078899999998E-3</v>
      </c>
      <c r="F5352" s="231">
        <v>1.2058780000000001E-3</v>
      </c>
      <c r="G5352" s="231">
        <v>7.1450593000000001E-4</v>
      </c>
      <c r="H5352" s="231">
        <v>3.3311234899999998E-3</v>
      </c>
    </row>
    <row r="5353" spans="1:8">
      <c r="A5353" s="227" t="s">
        <v>151</v>
      </c>
      <c r="B5353" s="227" t="s">
        <v>109</v>
      </c>
      <c r="C5353" s="227" t="s">
        <v>119</v>
      </c>
      <c r="D5353" s="229">
        <v>389</v>
      </c>
      <c r="E5353" s="231">
        <v>6.4752925200000002E-3</v>
      </c>
      <c r="F5353" s="231">
        <v>9.5219792999999997E-4</v>
      </c>
      <c r="G5353" s="231">
        <v>1.02976506E-3</v>
      </c>
      <c r="H5353" s="231">
        <v>4.4933290299999998E-3</v>
      </c>
    </row>
    <row r="5354" spans="1:8">
      <c r="A5354" s="227" t="s">
        <v>151</v>
      </c>
      <c r="B5354" s="227" t="s">
        <v>110</v>
      </c>
      <c r="C5354" s="227" t="s">
        <v>119</v>
      </c>
      <c r="D5354" s="229">
        <v>80</v>
      </c>
      <c r="E5354" s="231">
        <v>5.7907983300000002E-3</v>
      </c>
      <c r="F5354" s="231">
        <v>9.4024858000000004E-4</v>
      </c>
      <c r="G5354" s="231">
        <v>1.2489870400000001E-3</v>
      </c>
      <c r="H5354" s="231">
        <v>3.60156222E-3</v>
      </c>
    </row>
    <row r="5355" spans="1:8">
      <c r="A5355" s="227" t="s">
        <v>151</v>
      </c>
      <c r="B5355" s="227" t="s">
        <v>108</v>
      </c>
      <c r="C5355" s="227" t="s">
        <v>82</v>
      </c>
      <c r="D5355" s="229">
        <v>60</v>
      </c>
      <c r="E5355" s="231">
        <v>6.6448685600000003E-3</v>
      </c>
      <c r="F5355" s="231">
        <v>1.24537011E-3</v>
      </c>
      <c r="G5355" s="231">
        <v>1.0185182900000001E-3</v>
      </c>
      <c r="H5355" s="231">
        <v>4.3809797099999999E-3</v>
      </c>
    </row>
    <row r="5356" spans="1:8">
      <c r="A5356" s="227" t="s">
        <v>151</v>
      </c>
      <c r="B5356" s="227" t="s">
        <v>109</v>
      </c>
      <c r="C5356" s="227" t="s">
        <v>82</v>
      </c>
      <c r="D5356" s="229">
        <v>247</v>
      </c>
      <c r="E5356" s="231">
        <v>7.6066499299999998E-3</v>
      </c>
      <c r="F5356" s="231">
        <v>1.20524981E-3</v>
      </c>
      <c r="G5356" s="231">
        <v>1.47562391E-3</v>
      </c>
      <c r="H5356" s="231">
        <v>4.92577573E-3</v>
      </c>
    </row>
    <row r="5357" spans="1:8">
      <c r="A5357" s="227" t="s">
        <v>151</v>
      </c>
      <c r="B5357" s="227" t="s">
        <v>110</v>
      </c>
      <c r="C5357" s="227" t="s">
        <v>82</v>
      </c>
      <c r="D5357" s="229">
        <v>52</v>
      </c>
      <c r="E5357" s="231">
        <v>7.6876332799999999E-3</v>
      </c>
      <c r="F5357" s="231">
        <v>1.3583954400000001E-3</v>
      </c>
      <c r="G5357" s="231">
        <v>1.67178571E-3</v>
      </c>
      <c r="H5357" s="231">
        <v>4.6574516699999999E-3</v>
      </c>
    </row>
    <row r="5358" spans="1:8">
      <c r="A5358" s="227" t="s">
        <v>151</v>
      </c>
      <c r="B5358" s="227" t="s">
        <v>108</v>
      </c>
      <c r="C5358" s="227" t="s">
        <v>83</v>
      </c>
      <c r="D5358" s="229">
        <v>133</v>
      </c>
      <c r="E5358" s="231">
        <v>5.3157195800000003E-3</v>
      </c>
      <c r="F5358" s="231">
        <v>1.0943154100000001E-3</v>
      </c>
      <c r="G5358" s="231">
        <v>7.2594656000000003E-4</v>
      </c>
      <c r="H5358" s="231">
        <v>3.4954571700000002E-3</v>
      </c>
    </row>
    <row r="5359" spans="1:8">
      <c r="A5359" s="227" t="s">
        <v>151</v>
      </c>
      <c r="B5359" s="227" t="s">
        <v>109</v>
      </c>
      <c r="C5359" s="227" t="s">
        <v>83</v>
      </c>
      <c r="D5359" s="229">
        <v>208</v>
      </c>
      <c r="E5359" s="231">
        <v>5.5734728700000003E-3</v>
      </c>
      <c r="F5359" s="231">
        <v>8.3466856000000004E-4</v>
      </c>
      <c r="G5359" s="231">
        <v>6.9210710999999996E-4</v>
      </c>
      <c r="H5359" s="231">
        <v>4.0466966899999996E-3</v>
      </c>
    </row>
    <row r="5360" spans="1:8">
      <c r="A5360" s="227" t="s">
        <v>151</v>
      </c>
      <c r="B5360" s="227" t="s">
        <v>110</v>
      </c>
      <c r="C5360" s="227" t="s">
        <v>83</v>
      </c>
      <c r="D5360" s="229">
        <v>52</v>
      </c>
      <c r="E5360" s="231">
        <v>5.25151327E-3</v>
      </c>
      <c r="F5360" s="231">
        <v>8.0306246000000001E-4</v>
      </c>
      <c r="G5360" s="231">
        <v>8.7272944999999998E-4</v>
      </c>
      <c r="H5360" s="231">
        <v>3.5757209199999999E-3</v>
      </c>
    </row>
    <row r="5361" spans="1:8">
      <c r="A5361" s="227" t="s">
        <v>151</v>
      </c>
      <c r="B5361" s="227" t="s">
        <v>108</v>
      </c>
      <c r="C5361" s="227" t="s">
        <v>84</v>
      </c>
      <c r="D5361" s="229">
        <v>100</v>
      </c>
      <c r="E5361" s="231">
        <v>5.08402757E-3</v>
      </c>
      <c r="F5361" s="231">
        <v>1.27002292E-3</v>
      </c>
      <c r="G5361" s="231">
        <v>8.3217570999999998E-4</v>
      </c>
      <c r="H5361" s="231">
        <v>2.9818284999999999E-3</v>
      </c>
    </row>
    <row r="5362" spans="1:8">
      <c r="A5362" s="227" t="s">
        <v>151</v>
      </c>
      <c r="B5362" s="227" t="s">
        <v>109</v>
      </c>
      <c r="C5362" s="227" t="s">
        <v>84</v>
      </c>
      <c r="D5362" s="229">
        <v>273</v>
      </c>
      <c r="E5362" s="231">
        <v>5.7093251599999997E-3</v>
      </c>
      <c r="F5362" s="231">
        <v>9.1791287999999996E-4</v>
      </c>
      <c r="G5362" s="231">
        <v>1.03110985E-3</v>
      </c>
      <c r="H5362" s="231">
        <v>3.7603019599999998E-3</v>
      </c>
    </row>
    <row r="5363" spans="1:8">
      <c r="A5363" s="227" t="s">
        <v>151</v>
      </c>
      <c r="B5363" s="227" t="s">
        <v>110</v>
      </c>
      <c r="C5363" s="227" t="s">
        <v>84</v>
      </c>
      <c r="D5363" s="229">
        <v>33</v>
      </c>
      <c r="E5363" s="231">
        <v>4.9547556899999998E-3</v>
      </c>
      <c r="F5363" s="231">
        <v>8.7717434000000004E-4</v>
      </c>
      <c r="G5363" s="231">
        <v>9.5152897000000001E-4</v>
      </c>
      <c r="H5363" s="231">
        <v>3.1260519899999999E-3</v>
      </c>
    </row>
    <row r="5364" spans="1:8">
      <c r="A5364" s="227" t="s">
        <v>151</v>
      </c>
      <c r="B5364" s="227" t="s">
        <v>108</v>
      </c>
      <c r="C5364" s="227" t="s">
        <v>87</v>
      </c>
      <c r="D5364" s="229">
        <v>167</v>
      </c>
      <c r="E5364" s="231">
        <v>5.6576428000000003E-3</v>
      </c>
      <c r="F5364" s="231">
        <v>8.7228299E-4</v>
      </c>
      <c r="G5364" s="231">
        <v>1.14749644E-3</v>
      </c>
      <c r="H5364" s="231">
        <v>3.6378629300000001E-3</v>
      </c>
    </row>
    <row r="5365" spans="1:8">
      <c r="A5365" s="227" t="s">
        <v>151</v>
      </c>
      <c r="B5365" s="227" t="s">
        <v>109</v>
      </c>
      <c r="C5365" s="227" t="s">
        <v>87</v>
      </c>
      <c r="D5365" s="229">
        <v>334</v>
      </c>
      <c r="E5365" s="231">
        <v>6.8039266200000002E-3</v>
      </c>
      <c r="F5365" s="231">
        <v>7.5304231000000005E-4</v>
      </c>
      <c r="G5365" s="231">
        <v>1.2034608799999999E-3</v>
      </c>
      <c r="H5365" s="231">
        <v>4.8474229600000002E-3</v>
      </c>
    </row>
    <row r="5366" spans="1:8">
      <c r="A5366" s="227" t="s">
        <v>151</v>
      </c>
      <c r="B5366" s="227" t="s">
        <v>110</v>
      </c>
      <c r="C5366" s="227" t="s">
        <v>87</v>
      </c>
      <c r="D5366" s="229">
        <v>58</v>
      </c>
      <c r="E5366" s="231">
        <v>6.2633698199999997E-3</v>
      </c>
      <c r="F5366" s="231">
        <v>7.0901155999999999E-4</v>
      </c>
      <c r="G5366" s="231">
        <v>1.18354864E-3</v>
      </c>
      <c r="H5366" s="231">
        <v>4.3708091999999999E-3</v>
      </c>
    </row>
    <row r="5367" spans="1:8">
      <c r="A5367" s="227" t="s">
        <v>151</v>
      </c>
      <c r="B5367" s="227" t="s">
        <v>108</v>
      </c>
      <c r="C5367" s="227" t="s">
        <v>88</v>
      </c>
      <c r="D5367" s="229">
        <v>164</v>
      </c>
      <c r="E5367" s="231">
        <v>4.4092279299999997E-3</v>
      </c>
      <c r="F5367" s="231">
        <v>9.6438831E-4</v>
      </c>
      <c r="G5367" s="231">
        <v>5.7588050999999999E-4</v>
      </c>
      <c r="H5367" s="231">
        <v>2.8689586400000001E-3</v>
      </c>
    </row>
    <row r="5368" spans="1:8">
      <c r="A5368" s="227" t="s">
        <v>151</v>
      </c>
      <c r="B5368" s="227" t="s">
        <v>109</v>
      </c>
      <c r="C5368" s="227" t="s">
        <v>88</v>
      </c>
      <c r="D5368" s="229">
        <v>542</v>
      </c>
      <c r="E5368" s="231">
        <v>4.9978216099999997E-3</v>
      </c>
      <c r="F5368" s="231">
        <v>8.1279016999999995E-4</v>
      </c>
      <c r="G5368" s="231">
        <v>7.1855330000000002E-4</v>
      </c>
      <c r="H5368" s="231">
        <v>3.4664776599999999E-3</v>
      </c>
    </row>
    <row r="5369" spans="1:8">
      <c r="A5369" s="227" t="s">
        <v>151</v>
      </c>
      <c r="B5369" s="227" t="s">
        <v>110</v>
      </c>
      <c r="C5369" s="227" t="s">
        <v>88</v>
      </c>
      <c r="D5369" s="229">
        <v>94</v>
      </c>
      <c r="E5369" s="231">
        <v>4.8130907600000003E-3</v>
      </c>
      <c r="F5369" s="231">
        <v>9.3479092999999998E-4</v>
      </c>
      <c r="G5369" s="231">
        <v>9.0794894000000004E-4</v>
      </c>
      <c r="H5369" s="231">
        <v>2.97035046E-3</v>
      </c>
    </row>
    <row r="5370" spans="1:8">
      <c r="A5370" s="227" t="s">
        <v>151</v>
      </c>
      <c r="B5370" s="227" t="s">
        <v>108</v>
      </c>
      <c r="C5370" s="227" t="s">
        <v>89</v>
      </c>
      <c r="D5370" s="229">
        <v>104</v>
      </c>
      <c r="E5370" s="231">
        <v>5.6715186299999996E-3</v>
      </c>
      <c r="F5370" s="231">
        <v>1.1861197799999999E-3</v>
      </c>
      <c r="G5370" s="231">
        <v>1.0264197799999999E-3</v>
      </c>
      <c r="H5370" s="231">
        <v>3.4589785600000001E-3</v>
      </c>
    </row>
    <row r="5371" spans="1:8">
      <c r="A5371" s="227" t="s">
        <v>151</v>
      </c>
      <c r="B5371" s="227" t="s">
        <v>109</v>
      </c>
      <c r="C5371" s="227" t="s">
        <v>89</v>
      </c>
      <c r="D5371" s="229">
        <v>265</v>
      </c>
      <c r="E5371" s="231">
        <v>6.2506112199999997E-3</v>
      </c>
      <c r="F5371" s="231">
        <v>9.2457173000000002E-4</v>
      </c>
      <c r="G5371" s="231">
        <v>8.4084529000000004E-4</v>
      </c>
      <c r="H5371" s="231">
        <v>4.4851936600000001E-3</v>
      </c>
    </row>
    <row r="5372" spans="1:8">
      <c r="A5372" s="227" t="s">
        <v>151</v>
      </c>
      <c r="B5372" s="227" t="s">
        <v>110</v>
      </c>
      <c r="C5372" s="227" t="s">
        <v>89</v>
      </c>
      <c r="D5372" s="229">
        <v>39</v>
      </c>
      <c r="E5372" s="231">
        <v>6.3327989600000002E-3</v>
      </c>
      <c r="F5372" s="231">
        <v>1.09152398E-3</v>
      </c>
      <c r="G5372" s="231">
        <v>8.5737154999999997E-4</v>
      </c>
      <c r="H5372" s="231">
        <v>4.3839028900000002E-3</v>
      </c>
    </row>
    <row r="5373" spans="1:8">
      <c r="A5373" s="227" t="s">
        <v>151</v>
      </c>
      <c r="B5373" s="227" t="s">
        <v>108</v>
      </c>
      <c r="C5373" s="227" t="s">
        <v>90</v>
      </c>
      <c r="D5373" s="229">
        <v>57</v>
      </c>
      <c r="E5373" s="231">
        <v>5.1851849600000003E-3</v>
      </c>
      <c r="F5373" s="231">
        <v>1.04958554E-3</v>
      </c>
      <c r="G5373" s="231">
        <v>1.2875647099999999E-3</v>
      </c>
      <c r="H5373" s="231">
        <v>2.8480341999999998E-3</v>
      </c>
    </row>
    <row r="5374" spans="1:8">
      <c r="A5374" s="227" t="s">
        <v>151</v>
      </c>
      <c r="B5374" s="227" t="s">
        <v>109</v>
      </c>
      <c r="C5374" s="227" t="s">
        <v>90</v>
      </c>
      <c r="D5374" s="229">
        <v>223</v>
      </c>
      <c r="E5374" s="231">
        <v>6.5400263400000004E-3</v>
      </c>
      <c r="F5374" s="231">
        <v>7.2304202000000005E-4</v>
      </c>
      <c r="G5374" s="231">
        <v>1.51526923E-3</v>
      </c>
      <c r="H5374" s="231">
        <v>4.3017145900000001E-3</v>
      </c>
    </row>
    <row r="5375" spans="1:8">
      <c r="A5375" s="227" t="s">
        <v>151</v>
      </c>
      <c r="B5375" s="227" t="s">
        <v>110</v>
      </c>
      <c r="C5375" s="227" t="s">
        <v>90</v>
      </c>
      <c r="D5375" s="229">
        <v>21</v>
      </c>
      <c r="E5375" s="231">
        <v>7.1527775700000002E-3</v>
      </c>
      <c r="F5375" s="231">
        <v>9.2868146999999996E-4</v>
      </c>
      <c r="G5375" s="231">
        <v>1.8127201999999999E-3</v>
      </c>
      <c r="H5375" s="231">
        <v>4.4113753599999998E-3</v>
      </c>
    </row>
    <row r="5376" spans="1:8">
      <c r="A5376" s="227" t="s">
        <v>151</v>
      </c>
      <c r="B5376" s="227" t="s">
        <v>108</v>
      </c>
      <c r="C5376" s="227" t="s">
        <v>91</v>
      </c>
      <c r="D5376" s="229">
        <v>243</v>
      </c>
      <c r="E5376" s="231">
        <v>4.9216008999999998E-3</v>
      </c>
      <c r="F5376" s="231">
        <v>1.0378560199999999E-3</v>
      </c>
      <c r="G5376" s="231">
        <v>4.7048825E-4</v>
      </c>
      <c r="H5376" s="231">
        <v>3.4132561099999999E-3</v>
      </c>
    </row>
    <row r="5377" spans="1:8">
      <c r="A5377" s="227" t="s">
        <v>151</v>
      </c>
      <c r="B5377" s="227" t="s">
        <v>109</v>
      </c>
      <c r="C5377" s="227" t="s">
        <v>91</v>
      </c>
      <c r="D5377" s="229">
        <v>449</v>
      </c>
      <c r="E5377" s="231">
        <v>5.0579990300000004E-3</v>
      </c>
      <c r="F5377" s="231">
        <v>9.0275174E-4</v>
      </c>
      <c r="G5377" s="231">
        <v>5.1173365000000001E-4</v>
      </c>
      <c r="H5377" s="231">
        <v>3.6435131200000001E-3</v>
      </c>
    </row>
    <row r="5378" spans="1:8">
      <c r="A5378" s="227" t="s">
        <v>151</v>
      </c>
      <c r="B5378" s="227" t="s">
        <v>110</v>
      </c>
      <c r="C5378" s="227" t="s">
        <v>91</v>
      </c>
      <c r="D5378" s="229">
        <v>77</v>
      </c>
      <c r="E5378" s="231">
        <v>4.7576957299999998E-3</v>
      </c>
      <c r="F5378" s="231">
        <v>9.6290259999999995E-4</v>
      </c>
      <c r="G5378" s="231">
        <v>5.2158464E-4</v>
      </c>
      <c r="H5378" s="231">
        <v>3.2732080399999999E-3</v>
      </c>
    </row>
    <row r="5379" spans="1:8">
      <c r="A5379" s="227" t="s">
        <v>151</v>
      </c>
      <c r="B5379" s="227" t="s">
        <v>108</v>
      </c>
      <c r="C5379" s="227" t="s">
        <v>92</v>
      </c>
      <c r="D5379" s="229">
        <v>101</v>
      </c>
      <c r="E5379" s="231">
        <v>5.1074896399999998E-3</v>
      </c>
      <c r="F5379" s="231">
        <v>8.7630610999999998E-4</v>
      </c>
      <c r="G5379" s="231">
        <v>7.2607238000000002E-4</v>
      </c>
      <c r="H5379" s="231">
        <v>3.5051106999999999E-3</v>
      </c>
    </row>
    <row r="5380" spans="1:8">
      <c r="A5380" s="227" t="s">
        <v>151</v>
      </c>
      <c r="B5380" s="227" t="s">
        <v>109</v>
      </c>
      <c r="C5380" s="227" t="s">
        <v>92</v>
      </c>
      <c r="D5380" s="229">
        <v>269</v>
      </c>
      <c r="E5380" s="231">
        <v>7.31214694E-3</v>
      </c>
      <c r="F5380" s="231">
        <v>7.2563825E-4</v>
      </c>
      <c r="G5380" s="231">
        <v>1.67996154E-3</v>
      </c>
      <c r="H5380" s="231">
        <v>4.9065466800000002E-3</v>
      </c>
    </row>
    <row r="5381" spans="1:8">
      <c r="A5381" s="227" t="s">
        <v>151</v>
      </c>
      <c r="B5381" s="227" t="s">
        <v>110</v>
      </c>
      <c r="C5381" s="227" t="s">
        <v>92</v>
      </c>
      <c r="D5381" s="229">
        <v>53</v>
      </c>
      <c r="E5381" s="231">
        <v>6.0211388399999998E-3</v>
      </c>
      <c r="F5381" s="231">
        <v>9.9340476000000003E-4</v>
      </c>
      <c r="G5381" s="231">
        <v>1.4159676099999999E-3</v>
      </c>
      <c r="H5381" s="231">
        <v>3.6117660000000002E-3</v>
      </c>
    </row>
    <row r="5382" spans="1:8">
      <c r="A5382" s="227" t="s">
        <v>151</v>
      </c>
      <c r="B5382" s="227" t="s">
        <v>108</v>
      </c>
      <c r="C5382" s="227" t="s">
        <v>93</v>
      </c>
      <c r="D5382" s="229">
        <v>62</v>
      </c>
      <c r="E5382" s="231">
        <v>5.8590947000000003E-3</v>
      </c>
      <c r="F5382" s="231">
        <v>1.14079277E-3</v>
      </c>
      <c r="G5382" s="231">
        <v>1.4099833099999999E-3</v>
      </c>
      <c r="H5382" s="231">
        <v>3.3083181899999999E-3</v>
      </c>
    </row>
    <row r="5383" spans="1:8">
      <c r="A5383" s="227" t="s">
        <v>151</v>
      </c>
      <c r="B5383" s="227" t="s">
        <v>109</v>
      </c>
      <c r="C5383" s="227" t="s">
        <v>93</v>
      </c>
      <c r="D5383" s="229">
        <v>190</v>
      </c>
      <c r="E5383" s="231">
        <v>7.9027166399999998E-3</v>
      </c>
      <c r="F5383" s="231">
        <v>1.0589666099999999E-3</v>
      </c>
      <c r="G5383" s="231">
        <v>1.5159597600000001E-3</v>
      </c>
      <c r="H5383" s="231">
        <v>5.3277897499999999E-3</v>
      </c>
    </row>
    <row r="5384" spans="1:8">
      <c r="A5384" s="227" t="s">
        <v>151</v>
      </c>
      <c r="B5384" s="227" t="s">
        <v>110</v>
      </c>
      <c r="C5384" s="227" t="s">
        <v>93</v>
      </c>
      <c r="D5384" s="229">
        <v>40</v>
      </c>
      <c r="E5384" s="231">
        <v>6.2676502199999996E-3</v>
      </c>
      <c r="F5384" s="231">
        <v>1.1085067400000001E-3</v>
      </c>
      <c r="G5384" s="231">
        <v>1.4421294E-3</v>
      </c>
      <c r="H5384" s="231">
        <v>3.7170136699999998E-3</v>
      </c>
    </row>
    <row r="5385" spans="1:8">
      <c r="A5385" s="227" t="s">
        <v>151</v>
      </c>
      <c r="B5385" s="227" t="s">
        <v>108</v>
      </c>
      <c r="C5385" s="227" t="s">
        <v>94</v>
      </c>
      <c r="D5385" s="229">
        <v>87</v>
      </c>
      <c r="E5385" s="231">
        <v>5.36864067E-3</v>
      </c>
      <c r="F5385" s="231">
        <v>1.0505798100000001E-3</v>
      </c>
      <c r="G5385" s="231">
        <v>9.955031400000001E-4</v>
      </c>
      <c r="H5385" s="231">
        <v>3.3225572099999999E-3</v>
      </c>
    </row>
    <row r="5386" spans="1:8">
      <c r="A5386" s="227" t="s">
        <v>151</v>
      </c>
      <c r="B5386" s="227" t="s">
        <v>109</v>
      </c>
      <c r="C5386" s="227" t="s">
        <v>94</v>
      </c>
      <c r="D5386" s="229">
        <v>228</v>
      </c>
      <c r="E5386" s="231">
        <v>6.4904663699999997E-3</v>
      </c>
      <c r="F5386" s="231">
        <v>9.6140934999999999E-4</v>
      </c>
      <c r="G5386" s="231">
        <v>1.12979182E-3</v>
      </c>
      <c r="H5386" s="231">
        <v>4.3992647099999997E-3</v>
      </c>
    </row>
    <row r="5387" spans="1:8">
      <c r="A5387" s="227" t="s">
        <v>151</v>
      </c>
      <c r="B5387" s="227" t="s">
        <v>110</v>
      </c>
      <c r="C5387" s="227" t="s">
        <v>94</v>
      </c>
      <c r="D5387" s="229">
        <v>42</v>
      </c>
      <c r="E5387" s="231">
        <v>5.9854495399999999E-3</v>
      </c>
      <c r="F5387" s="231">
        <v>8.6557515999999995E-4</v>
      </c>
      <c r="G5387" s="231">
        <v>9.848983E-4</v>
      </c>
      <c r="H5387" s="231">
        <v>4.1349755199999996E-3</v>
      </c>
    </row>
    <row r="5388" spans="1:8">
      <c r="A5388" s="227" t="s">
        <v>151</v>
      </c>
      <c r="B5388" s="227" t="s">
        <v>108</v>
      </c>
      <c r="C5388" s="227" t="s">
        <v>95</v>
      </c>
      <c r="D5388" s="229">
        <v>18</v>
      </c>
      <c r="E5388" s="231">
        <v>6.4223249099999999E-3</v>
      </c>
      <c r="F5388" s="231">
        <v>6.2049876000000003E-4</v>
      </c>
      <c r="G5388" s="231">
        <v>1.6602364099999999E-3</v>
      </c>
      <c r="H5388" s="231">
        <v>4.1415892999999999E-3</v>
      </c>
    </row>
    <row r="5389" spans="1:8">
      <c r="A5389" s="227" t="s">
        <v>151</v>
      </c>
      <c r="B5389" s="227" t="s">
        <v>109</v>
      </c>
      <c r="C5389" s="227" t="s">
        <v>95</v>
      </c>
      <c r="D5389" s="229">
        <v>96</v>
      </c>
      <c r="E5389" s="231">
        <v>7.4316403600000001E-3</v>
      </c>
      <c r="F5389" s="231">
        <v>5.4771872000000004E-4</v>
      </c>
      <c r="G5389" s="231">
        <v>1.27881435E-3</v>
      </c>
      <c r="H5389" s="231">
        <v>5.6051068299999996E-3</v>
      </c>
    </row>
    <row r="5390" spans="1:8">
      <c r="A5390" s="227" t="s">
        <v>151</v>
      </c>
      <c r="B5390" s="227" t="s">
        <v>110</v>
      </c>
      <c r="C5390" s="227" t="s">
        <v>95</v>
      </c>
      <c r="D5390" s="229">
        <v>20</v>
      </c>
      <c r="E5390" s="231">
        <v>6.4467590199999997E-3</v>
      </c>
      <c r="F5390" s="231">
        <v>9.3634239000000001E-4</v>
      </c>
      <c r="G5390" s="231">
        <v>1.7187497100000001E-3</v>
      </c>
      <c r="H5390" s="231">
        <v>3.7916664100000001E-3</v>
      </c>
    </row>
    <row r="5391" spans="1:8">
      <c r="A5391" s="227" t="s">
        <v>151</v>
      </c>
      <c r="B5391" s="227" t="s">
        <v>108</v>
      </c>
      <c r="C5391" s="227" t="s">
        <v>96</v>
      </c>
      <c r="D5391" s="229">
        <v>164</v>
      </c>
      <c r="E5391" s="231">
        <v>5.79113005E-3</v>
      </c>
      <c r="F5391" s="231">
        <v>9.5620175999999995E-4</v>
      </c>
      <c r="G5391" s="231">
        <v>1.19946902E-3</v>
      </c>
      <c r="H5391" s="231">
        <v>3.6354587699999998E-3</v>
      </c>
    </row>
    <row r="5392" spans="1:8">
      <c r="A5392" s="227" t="s">
        <v>151</v>
      </c>
      <c r="B5392" s="227" t="s">
        <v>109</v>
      </c>
      <c r="C5392" s="227" t="s">
        <v>96</v>
      </c>
      <c r="D5392" s="229">
        <v>344</v>
      </c>
      <c r="E5392" s="231">
        <v>6.0924375900000003E-3</v>
      </c>
      <c r="F5392" s="231">
        <v>8.1455885999999998E-4</v>
      </c>
      <c r="G5392" s="231">
        <v>1.21198024E-3</v>
      </c>
      <c r="H5392" s="231">
        <v>4.0658979600000002E-3</v>
      </c>
    </row>
    <row r="5393" spans="1:8">
      <c r="A5393" s="227" t="s">
        <v>151</v>
      </c>
      <c r="B5393" s="227" t="s">
        <v>110</v>
      </c>
      <c r="C5393" s="227" t="s">
        <v>96</v>
      </c>
      <c r="D5393" s="229">
        <v>45</v>
      </c>
      <c r="E5393" s="231">
        <v>5.5221191100000002E-3</v>
      </c>
      <c r="F5393" s="231">
        <v>8.9531872999999999E-4</v>
      </c>
      <c r="G5393" s="231">
        <v>1.11985573E-3</v>
      </c>
      <c r="H5393" s="231">
        <v>3.5069442300000001E-3</v>
      </c>
    </row>
    <row r="5394" spans="1:8">
      <c r="A5394" s="227" t="s">
        <v>151</v>
      </c>
      <c r="B5394" s="227" t="s">
        <v>108</v>
      </c>
      <c r="C5394" s="227" t="s">
        <v>97</v>
      </c>
      <c r="D5394" s="229">
        <v>62</v>
      </c>
      <c r="E5394" s="231">
        <v>6.3231777799999996E-3</v>
      </c>
      <c r="F5394" s="231">
        <v>1.3705941699999999E-3</v>
      </c>
      <c r="G5394" s="231">
        <v>1.21341072E-3</v>
      </c>
      <c r="H5394" s="231">
        <v>3.7391723600000001E-3</v>
      </c>
    </row>
    <row r="5395" spans="1:8">
      <c r="A5395" s="227" t="s">
        <v>151</v>
      </c>
      <c r="B5395" s="227" t="s">
        <v>109</v>
      </c>
      <c r="C5395" s="227" t="s">
        <v>97</v>
      </c>
      <c r="D5395" s="229">
        <v>162</v>
      </c>
      <c r="E5395" s="231">
        <v>7.7003312700000002E-3</v>
      </c>
      <c r="F5395" s="231">
        <v>7.2830906999999995E-4</v>
      </c>
      <c r="G5395" s="231">
        <v>1.3460217E-3</v>
      </c>
      <c r="H5395" s="231">
        <v>5.6260000099999999E-3</v>
      </c>
    </row>
    <row r="5396" spans="1:8">
      <c r="A5396" s="227" t="s">
        <v>151</v>
      </c>
      <c r="B5396" s="227" t="s">
        <v>110</v>
      </c>
      <c r="C5396" s="227" t="s">
        <v>97</v>
      </c>
      <c r="D5396" s="229">
        <v>32</v>
      </c>
      <c r="E5396" s="231">
        <v>6.5968602600000002E-3</v>
      </c>
      <c r="F5396" s="231">
        <v>7.3423010999999999E-4</v>
      </c>
      <c r="G5396" s="231">
        <v>1.5447769699999999E-3</v>
      </c>
      <c r="H5396" s="231">
        <v>4.31785277E-3</v>
      </c>
    </row>
    <row r="5397" spans="1:8">
      <c r="A5397" s="227" t="s">
        <v>151</v>
      </c>
      <c r="B5397" s="227" t="s">
        <v>108</v>
      </c>
      <c r="C5397" s="227" t="s">
        <v>98</v>
      </c>
      <c r="D5397" s="229">
        <v>44</v>
      </c>
      <c r="E5397" s="231">
        <v>5.1928133299999997E-3</v>
      </c>
      <c r="F5397" s="231">
        <v>1.9281334000000001E-4</v>
      </c>
      <c r="G5397" s="231">
        <v>1.44123504E-3</v>
      </c>
      <c r="H5397" s="231">
        <v>3.5477165199999999E-3</v>
      </c>
    </row>
    <row r="5398" spans="1:8">
      <c r="A5398" s="227" t="s">
        <v>151</v>
      </c>
      <c r="B5398" s="227" t="s">
        <v>109</v>
      </c>
      <c r="C5398" s="227" t="s">
        <v>98</v>
      </c>
      <c r="D5398" s="229">
        <v>141</v>
      </c>
      <c r="E5398" s="231">
        <v>6.8604705999999998E-3</v>
      </c>
      <c r="F5398" s="231">
        <v>3.569081E-4</v>
      </c>
      <c r="G5398" s="231">
        <v>1.4289464600000001E-3</v>
      </c>
      <c r="H5398" s="231">
        <v>5.0629594299999997E-3</v>
      </c>
    </row>
    <row r="5399" spans="1:8">
      <c r="A5399" s="227" t="s">
        <v>151</v>
      </c>
      <c r="B5399" s="227" t="s">
        <v>110</v>
      </c>
      <c r="C5399" s="227" t="s">
        <v>98</v>
      </c>
      <c r="D5399" s="229">
        <v>22</v>
      </c>
      <c r="E5399" s="231">
        <v>5.8086066200000001E-3</v>
      </c>
      <c r="F5399" s="231">
        <v>1.2415800999999999E-4</v>
      </c>
      <c r="G5399" s="231">
        <v>9.5696536000000002E-4</v>
      </c>
      <c r="H5399" s="231">
        <v>4.7164348700000002E-3</v>
      </c>
    </row>
    <row r="5400" spans="1:8">
      <c r="A5400" s="227" t="s">
        <v>151</v>
      </c>
      <c r="B5400" s="227" t="s">
        <v>108</v>
      </c>
      <c r="C5400" s="227" t="s">
        <v>99</v>
      </c>
      <c r="D5400" s="229">
        <v>159</v>
      </c>
      <c r="E5400" s="231">
        <v>5.35661225E-3</v>
      </c>
      <c r="F5400" s="231">
        <v>9.2199486000000002E-4</v>
      </c>
      <c r="G5400" s="231">
        <v>6.9466256999999997E-4</v>
      </c>
      <c r="H5400" s="231">
        <v>3.7399543400000001E-3</v>
      </c>
    </row>
    <row r="5401" spans="1:8">
      <c r="A5401" s="227" t="s">
        <v>151</v>
      </c>
      <c r="B5401" s="227" t="s">
        <v>109</v>
      </c>
      <c r="C5401" s="227" t="s">
        <v>99</v>
      </c>
      <c r="D5401" s="229">
        <v>405</v>
      </c>
      <c r="E5401" s="231">
        <v>5.3855164599999998E-3</v>
      </c>
      <c r="F5401" s="231">
        <v>7.6020207999999998E-4</v>
      </c>
      <c r="G5401" s="231">
        <v>7.5568675999999999E-4</v>
      </c>
      <c r="H5401" s="231">
        <v>3.86962711E-3</v>
      </c>
    </row>
    <row r="5402" spans="1:8">
      <c r="A5402" s="227" t="s">
        <v>151</v>
      </c>
      <c r="B5402" s="227" t="s">
        <v>110</v>
      </c>
      <c r="C5402" s="227" t="s">
        <v>99</v>
      </c>
      <c r="D5402" s="229">
        <v>31</v>
      </c>
      <c r="E5402" s="231">
        <v>5.1508360800000003E-3</v>
      </c>
      <c r="F5402" s="231">
        <v>8.1503868000000002E-4</v>
      </c>
      <c r="G5402" s="231">
        <v>6.5486829E-4</v>
      </c>
      <c r="H5402" s="231">
        <v>3.68092864E-3</v>
      </c>
    </row>
    <row r="5403" spans="1:8">
      <c r="A5403" s="227" t="s">
        <v>151</v>
      </c>
      <c r="B5403" s="227" t="s">
        <v>108</v>
      </c>
      <c r="C5403" s="227" t="s">
        <v>100</v>
      </c>
      <c r="D5403" s="229">
        <v>102</v>
      </c>
      <c r="E5403" s="231">
        <v>6.7154590499999998E-3</v>
      </c>
      <c r="F5403" s="231">
        <v>1.3281814900000001E-3</v>
      </c>
      <c r="G5403" s="231">
        <v>1.0574389E-3</v>
      </c>
      <c r="H5403" s="231">
        <v>4.3188314500000003E-3</v>
      </c>
    </row>
    <row r="5404" spans="1:8">
      <c r="A5404" s="227" t="s">
        <v>151</v>
      </c>
      <c r="B5404" s="227" t="s">
        <v>109</v>
      </c>
      <c r="C5404" s="227" t="s">
        <v>100</v>
      </c>
      <c r="D5404" s="229">
        <v>350</v>
      </c>
      <c r="E5404" s="231">
        <v>7.2049600599999996E-3</v>
      </c>
      <c r="F5404" s="231">
        <v>1.0521161600000001E-3</v>
      </c>
      <c r="G5404" s="231">
        <v>1.0399137800000001E-3</v>
      </c>
      <c r="H5404" s="231">
        <v>5.1022484300000002E-3</v>
      </c>
    </row>
    <row r="5405" spans="1:8">
      <c r="A5405" s="227" t="s">
        <v>151</v>
      </c>
      <c r="B5405" s="227" t="s">
        <v>110</v>
      </c>
      <c r="C5405" s="227" t="s">
        <v>100</v>
      </c>
      <c r="D5405" s="229">
        <v>52</v>
      </c>
      <c r="E5405" s="231">
        <v>6.7844103399999998E-3</v>
      </c>
      <c r="F5405" s="231">
        <v>1.25823514E-3</v>
      </c>
      <c r="G5405" s="231">
        <v>9.5441574999999995E-4</v>
      </c>
      <c r="H5405" s="231">
        <v>4.5575140300000002E-3</v>
      </c>
    </row>
    <row r="5406" spans="1:8">
      <c r="A5406" s="227" t="s">
        <v>151</v>
      </c>
      <c r="B5406" s="227" t="s">
        <v>108</v>
      </c>
      <c r="C5406" s="227" t="s">
        <v>101</v>
      </c>
      <c r="D5406" s="229">
        <v>69</v>
      </c>
      <c r="E5406" s="231">
        <v>5.4842657499999999E-3</v>
      </c>
      <c r="F5406" s="231">
        <v>7.5969516999999998E-4</v>
      </c>
      <c r="G5406" s="231">
        <v>1.44759773E-3</v>
      </c>
      <c r="H5406" s="231">
        <v>3.2769723700000002E-3</v>
      </c>
    </row>
    <row r="5407" spans="1:8">
      <c r="A5407" s="227" t="s">
        <v>151</v>
      </c>
      <c r="B5407" s="227" t="s">
        <v>109</v>
      </c>
      <c r="C5407" s="227" t="s">
        <v>101</v>
      </c>
      <c r="D5407" s="229">
        <v>183</v>
      </c>
      <c r="E5407" s="231">
        <v>7.2754121299999997E-3</v>
      </c>
      <c r="F5407" s="231">
        <v>6.4998205000000003E-4</v>
      </c>
      <c r="G5407" s="231">
        <v>1.9607617500000001E-3</v>
      </c>
      <c r="H5407" s="231">
        <v>4.66466786E-3</v>
      </c>
    </row>
    <row r="5408" spans="1:8">
      <c r="A5408" s="227" t="s">
        <v>151</v>
      </c>
      <c r="B5408" s="227" t="s">
        <v>110</v>
      </c>
      <c r="C5408" s="227" t="s">
        <v>101</v>
      </c>
      <c r="D5408" s="229">
        <v>45</v>
      </c>
      <c r="E5408" s="231">
        <v>6.5887343300000002E-3</v>
      </c>
      <c r="F5408" s="231">
        <v>5.5529804999999998E-4</v>
      </c>
      <c r="G5408" s="231">
        <v>2.21450593E-3</v>
      </c>
      <c r="H5408" s="231">
        <v>3.8189297799999999E-3</v>
      </c>
    </row>
    <row r="5409" spans="1:8">
      <c r="A5409" s="227" t="s">
        <v>151</v>
      </c>
      <c r="B5409" s="227" t="s">
        <v>108</v>
      </c>
      <c r="C5409" s="227" t="s">
        <v>102</v>
      </c>
      <c r="D5409" s="229">
        <v>120</v>
      </c>
      <c r="E5409" s="231">
        <v>5.9888115099999998E-3</v>
      </c>
      <c r="F5409" s="231">
        <v>9.2013866999999996E-4</v>
      </c>
      <c r="G5409" s="231">
        <v>7.2646584000000004E-4</v>
      </c>
      <c r="H5409" s="231">
        <v>4.3422065799999998E-3</v>
      </c>
    </row>
    <row r="5410" spans="1:8">
      <c r="A5410" s="227" t="s">
        <v>151</v>
      </c>
      <c r="B5410" s="227" t="s">
        <v>109</v>
      </c>
      <c r="C5410" s="227" t="s">
        <v>102</v>
      </c>
      <c r="D5410" s="229">
        <v>235</v>
      </c>
      <c r="E5410" s="231">
        <v>6.1518910400000003E-3</v>
      </c>
      <c r="F5410" s="231">
        <v>7.3074247999999997E-4</v>
      </c>
      <c r="G5410" s="231">
        <v>6.7917628000000005E-4</v>
      </c>
      <c r="H5410" s="231">
        <v>4.7419717999999996E-3</v>
      </c>
    </row>
    <row r="5411" spans="1:8">
      <c r="A5411" s="227" t="s">
        <v>151</v>
      </c>
      <c r="B5411" s="227" t="s">
        <v>110</v>
      </c>
      <c r="C5411" s="227" t="s">
        <v>102</v>
      </c>
      <c r="D5411" s="229">
        <v>81</v>
      </c>
      <c r="E5411" s="231">
        <v>5.7857508100000003E-3</v>
      </c>
      <c r="F5411" s="231">
        <v>8.1590057000000004E-4</v>
      </c>
      <c r="G5411" s="231">
        <v>7.4388404000000005E-4</v>
      </c>
      <c r="H5411" s="231">
        <v>4.2259656799999998E-3</v>
      </c>
    </row>
    <row r="5412" spans="1:8">
      <c r="A5412" s="227" t="s">
        <v>151</v>
      </c>
      <c r="B5412" s="227" t="s">
        <v>108</v>
      </c>
      <c r="C5412" s="227" t="s">
        <v>103</v>
      </c>
      <c r="D5412" s="229">
        <v>212</v>
      </c>
      <c r="E5412" s="231">
        <v>3.8358226100000002E-3</v>
      </c>
      <c r="F5412" s="231">
        <v>7.1415289000000004E-4</v>
      </c>
      <c r="G5412" s="231">
        <v>4.0913233000000002E-4</v>
      </c>
      <c r="H5412" s="231">
        <v>2.7125368700000002E-3</v>
      </c>
    </row>
    <row r="5413" spans="1:8">
      <c r="A5413" s="227" t="s">
        <v>151</v>
      </c>
      <c r="B5413" s="227" t="s">
        <v>109</v>
      </c>
      <c r="C5413" s="227" t="s">
        <v>103</v>
      </c>
      <c r="D5413" s="229">
        <v>323</v>
      </c>
      <c r="E5413" s="231">
        <v>4.4068195199999998E-3</v>
      </c>
      <c r="F5413" s="231">
        <v>6.4356126999999996E-4</v>
      </c>
      <c r="G5413" s="231">
        <v>3.9416328999999998E-4</v>
      </c>
      <c r="H5413" s="231">
        <v>3.3690944599999999E-3</v>
      </c>
    </row>
    <row r="5414" spans="1:8">
      <c r="A5414" s="227" t="s">
        <v>151</v>
      </c>
      <c r="B5414" s="227" t="s">
        <v>110</v>
      </c>
      <c r="C5414" s="227" t="s">
        <v>103</v>
      </c>
      <c r="D5414" s="229">
        <v>41</v>
      </c>
      <c r="E5414" s="231">
        <v>4.2146565400000002E-3</v>
      </c>
      <c r="F5414" s="231">
        <v>7.2352052000000005E-4</v>
      </c>
      <c r="G5414" s="231">
        <v>3.5343243E-4</v>
      </c>
      <c r="H5414" s="231">
        <v>3.1377030199999999E-3</v>
      </c>
    </row>
    <row r="5415" spans="1:8">
      <c r="A5415" s="227" t="s">
        <v>151</v>
      </c>
      <c r="B5415" s="227" t="s">
        <v>108</v>
      </c>
      <c r="C5415" s="227" t="s">
        <v>104</v>
      </c>
      <c r="D5415" s="229">
        <v>36</v>
      </c>
      <c r="E5415" s="231">
        <v>4.7759127799999997E-3</v>
      </c>
      <c r="F5415" s="231">
        <v>6.5457799999999995E-4</v>
      </c>
      <c r="G5415" s="231">
        <v>1.11914841E-3</v>
      </c>
      <c r="H5415" s="231">
        <v>3.0021860600000002E-3</v>
      </c>
    </row>
    <row r="5416" spans="1:8">
      <c r="A5416" s="227" t="s">
        <v>151</v>
      </c>
      <c r="B5416" s="227" t="s">
        <v>109</v>
      </c>
      <c r="C5416" s="227" t="s">
        <v>104</v>
      </c>
      <c r="D5416" s="229">
        <v>151</v>
      </c>
      <c r="E5416" s="231">
        <v>6.41793881E-3</v>
      </c>
      <c r="F5416" s="231">
        <v>6.0131504999999996E-4</v>
      </c>
      <c r="G5416" s="231">
        <v>1.18178171E-3</v>
      </c>
      <c r="H5416" s="231">
        <v>4.6348415500000002E-3</v>
      </c>
    </row>
    <row r="5417" spans="1:8">
      <c r="A5417" s="227" t="s">
        <v>151</v>
      </c>
      <c r="B5417" s="227" t="s">
        <v>110</v>
      </c>
      <c r="C5417" s="227" t="s">
        <v>104</v>
      </c>
      <c r="D5417" s="229">
        <v>28</v>
      </c>
      <c r="E5417" s="231">
        <v>5.2806710499999996E-3</v>
      </c>
      <c r="F5417" s="231">
        <v>6.1921275999999995E-4</v>
      </c>
      <c r="G5417" s="231">
        <v>9.0484433999999997E-4</v>
      </c>
      <c r="H5417" s="231">
        <v>3.75661348E-3</v>
      </c>
    </row>
    <row r="5418" spans="1:8">
      <c r="A5418" s="227" t="s">
        <v>151</v>
      </c>
      <c r="B5418" s="227" t="s">
        <v>108</v>
      </c>
      <c r="C5418" s="227" t="s">
        <v>105</v>
      </c>
      <c r="D5418" s="229">
        <v>550</v>
      </c>
      <c r="E5418" s="231">
        <v>4.8280931900000004E-3</v>
      </c>
      <c r="F5418" s="231">
        <v>1.29779017E-3</v>
      </c>
      <c r="G5418" s="231">
        <v>5.7401071E-4</v>
      </c>
      <c r="H5418" s="231">
        <v>2.9452017700000001E-3</v>
      </c>
    </row>
    <row r="5419" spans="1:8">
      <c r="A5419" s="227" t="s">
        <v>151</v>
      </c>
      <c r="B5419" s="227" t="s">
        <v>109</v>
      </c>
      <c r="C5419" s="227" t="s">
        <v>105</v>
      </c>
      <c r="D5419" s="229">
        <v>826</v>
      </c>
      <c r="E5419" s="231">
        <v>4.4705909599999996E-3</v>
      </c>
      <c r="F5419" s="231">
        <v>8.7074565999999999E-4</v>
      </c>
      <c r="G5419" s="231">
        <v>5.8428031999999998E-4</v>
      </c>
      <c r="H5419" s="231">
        <v>3.0041025199999999E-3</v>
      </c>
    </row>
    <row r="5420" spans="1:8">
      <c r="A5420" s="227" t="s">
        <v>151</v>
      </c>
      <c r="B5420" s="227" t="s">
        <v>110</v>
      </c>
      <c r="C5420" s="227" t="s">
        <v>105</v>
      </c>
      <c r="D5420" s="229">
        <v>189</v>
      </c>
      <c r="E5420" s="231">
        <v>4.3284584900000001E-3</v>
      </c>
      <c r="F5420" s="231">
        <v>1.0498111599999999E-3</v>
      </c>
      <c r="G5420" s="231">
        <v>5.7919339000000005E-4</v>
      </c>
      <c r="H5420" s="231">
        <v>2.6881243899999998E-3</v>
      </c>
    </row>
    <row r="5421" spans="1:8">
      <c r="A5421" s="227" t="s">
        <v>151</v>
      </c>
      <c r="B5421" s="227" t="s">
        <v>108</v>
      </c>
      <c r="C5421" s="227" t="s">
        <v>106</v>
      </c>
      <c r="D5421" s="229">
        <v>129</v>
      </c>
      <c r="E5421" s="231">
        <v>5.5541197700000001E-3</v>
      </c>
      <c r="F5421" s="231">
        <v>9.2054240999999998E-4</v>
      </c>
      <c r="G5421" s="231">
        <v>9.4198581000000002E-4</v>
      </c>
      <c r="H5421" s="231">
        <v>3.6915910699999999E-3</v>
      </c>
    </row>
    <row r="5422" spans="1:8">
      <c r="A5422" s="227" t="s">
        <v>151</v>
      </c>
      <c r="B5422" s="227" t="s">
        <v>109</v>
      </c>
      <c r="C5422" s="227" t="s">
        <v>106</v>
      </c>
      <c r="D5422" s="229">
        <v>198</v>
      </c>
      <c r="E5422" s="231">
        <v>6.4070681299999996E-3</v>
      </c>
      <c r="F5422" s="231">
        <v>7.7341680000000002E-4</v>
      </c>
      <c r="G5422" s="231">
        <v>9.4626797000000001E-4</v>
      </c>
      <c r="H5422" s="231">
        <v>4.6873828600000004E-3</v>
      </c>
    </row>
    <row r="5423" spans="1:8">
      <c r="A5423" s="227" t="s">
        <v>151</v>
      </c>
      <c r="B5423" s="227" t="s">
        <v>110</v>
      </c>
      <c r="C5423" s="227" t="s">
        <v>106</v>
      </c>
      <c r="D5423" s="229">
        <v>50</v>
      </c>
      <c r="E5423" s="231">
        <v>6.1618053399999997E-3</v>
      </c>
      <c r="F5423" s="231">
        <v>1.5025460699999999E-3</v>
      </c>
      <c r="G5423" s="231">
        <v>9.4097197999999996E-4</v>
      </c>
      <c r="H5423" s="231">
        <v>3.71828685E-3</v>
      </c>
    </row>
    <row r="5424" spans="1:8">
      <c r="A5424" s="227" t="s">
        <v>151</v>
      </c>
      <c r="B5424" s="227" t="s">
        <v>108</v>
      </c>
      <c r="C5424" s="227" t="s">
        <v>107</v>
      </c>
      <c r="D5424" s="229">
        <v>297</v>
      </c>
      <c r="E5424" s="231">
        <v>5.2417693099999999E-3</v>
      </c>
      <c r="F5424" s="231">
        <v>1.14485885E-3</v>
      </c>
      <c r="G5424" s="231">
        <v>7.2986788999999995E-4</v>
      </c>
      <c r="H5424" s="231">
        <v>3.3670421100000002E-3</v>
      </c>
    </row>
    <row r="5425" spans="1:8">
      <c r="A5425" s="227" t="s">
        <v>151</v>
      </c>
      <c r="B5425" s="227" t="s">
        <v>109</v>
      </c>
      <c r="C5425" s="227" t="s">
        <v>107</v>
      </c>
      <c r="D5425" s="229">
        <v>656</v>
      </c>
      <c r="E5425" s="231">
        <v>5.2624101299999998E-3</v>
      </c>
      <c r="F5425" s="231">
        <v>8.8045862999999995E-4</v>
      </c>
      <c r="G5425" s="231">
        <v>6.8542842000000003E-4</v>
      </c>
      <c r="H5425" s="231">
        <v>3.6965225900000001E-3</v>
      </c>
    </row>
    <row r="5426" spans="1:8">
      <c r="A5426" s="227" t="s">
        <v>151</v>
      </c>
      <c r="B5426" s="227" t="s">
        <v>110</v>
      </c>
      <c r="C5426" s="227" t="s">
        <v>107</v>
      </c>
      <c r="D5426" s="229">
        <v>73</v>
      </c>
      <c r="E5426" s="231">
        <v>5.3714799599999998E-3</v>
      </c>
      <c r="F5426" s="231">
        <v>1.0746446199999999E-3</v>
      </c>
      <c r="G5426" s="231">
        <v>7.0364004999999997E-4</v>
      </c>
      <c r="H5426" s="231">
        <v>3.5931948299999998E-3</v>
      </c>
    </row>
    <row r="5427" spans="1:8">
      <c r="A5427" s="227" t="s">
        <v>152</v>
      </c>
      <c r="B5427" s="227" t="s">
        <v>108</v>
      </c>
      <c r="C5427" s="227" t="s">
        <v>58</v>
      </c>
      <c r="D5427" s="229">
        <v>8466</v>
      </c>
      <c r="E5427" s="231">
        <v>5.0522170700000001E-3</v>
      </c>
      <c r="F5427" s="231">
        <v>9.8897198999999989E-4</v>
      </c>
      <c r="G5427" s="231">
        <v>7.9809957000000003E-4</v>
      </c>
      <c r="H5427" s="231">
        <v>3.2643575700000002E-3</v>
      </c>
    </row>
    <row r="5428" spans="1:8">
      <c r="A5428" s="227" t="s">
        <v>152</v>
      </c>
      <c r="B5428" s="227" t="s">
        <v>109</v>
      </c>
      <c r="C5428" s="227" t="s">
        <v>58</v>
      </c>
      <c r="D5428" s="229">
        <v>13473</v>
      </c>
      <c r="E5428" s="231">
        <v>5.9651287499999997E-3</v>
      </c>
      <c r="F5428" s="231">
        <v>8.2152364000000005E-4</v>
      </c>
      <c r="G5428" s="231">
        <v>9.7482321000000002E-4</v>
      </c>
      <c r="H5428" s="231">
        <v>4.1677179100000003E-3</v>
      </c>
    </row>
    <row r="5429" spans="1:8">
      <c r="A5429" s="227" t="s">
        <v>152</v>
      </c>
      <c r="B5429" s="227" t="s">
        <v>110</v>
      </c>
      <c r="C5429" s="227" t="s">
        <v>58</v>
      </c>
      <c r="D5429" s="229">
        <v>2479</v>
      </c>
      <c r="E5429" s="231">
        <v>5.5843107499999999E-3</v>
      </c>
      <c r="F5429" s="231">
        <v>9.3256478999999997E-4</v>
      </c>
      <c r="G5429" s="231">
        <v>1.012925E-3</v>
      </c>
      <c r="H5429" s="231">
        <v>3.63769529E-3</v>
      </c>
    </row>
    <row r="5430" spans="1:8">
      <c r="A5430" s="227" t="s">
        <v>152</v>
      </c>
      <c r="B5430" s="227" t="s">
        <v>108</v>
      </c>
      <c r="C5430" s="227" t="s">
        <v>63</v>
      </c>
      <c r="D5430" s="229">
        <v>226</v>
      </c>
      <c r="E5430" s="231">
        <v>5.9754995799999999E-3</v>
      </c>
      <c r="F5430" s="231">
        <v>1.40814462E-3</v>
      </c>
      <c r="G5430" s="231">
        <v>7.5861375000000003E-4</v>
      </c>
      <c r="H5430" s="231">
        <v>3.8087407400000002E-3</v>
      </c>
    </row>
    <row r="5431" spans="1:8">
      <c r="A5431" s="227" t="s">
        <v>152</v>
      </c>
      <c r="B5431" s="227" t="s">
        <v>109</v>
      </c>
      <c r="C5431" s="227" t="s">
        <v>63</v>
      </c>
      <c r="D5431" s="229">
        <v>231</v>
      </c>
      <c r="E5431" s="231">
        <v>6.3146843500000004E-3</v>
      </c>
      <c r="F5431" s="231">
        <v>1.0598542499999999E-3</v>
      </c>
      <c r="G5431" s="231">
        <v>1.0180172400000001E-3</v>
      </c>
      <c r="H5431" s="231">
        <v>4.23681232E-3</v>
      </c>
    </row>
    <row r="5432" spans="1:8">
      <c r="A5432" s="227" t="s">
        <v>152</v>
      </c>
      <c r="B5432" s="227" t="s">
        <v>110</v>
      </c>
      <c r="C5432" s="227" t="s">
        <v>63</v>
      </c>
      <c r="D5432" s="229">
        <v>67</v>
      </c>
      <c r="E5432" s="231">
        <v>5.8851572999999999E-3</v>
      </c>
      <c r="F5432" s="231">
        <v>1.4135915299999999E-3</v>
      </c>
      <c r="G5432" s="231">
        <v>8.1692208999999995E-4</v>
      </c>
      <c r="H5432" s="231">
        <v>3.6546432E-3</v>
      </c>
    </row>
    <row r="5433" spans="1:8">
      <c r="A5433" s="227" t="s">
        <v>152</v>
      </c>
      <c r="B5433" s="227" t="s">
        <v>108</v>
      </c>
      <c r="C5433" s="227" t="s">
        <v>64</v>
      </c>
      <c r="D5433" s="229">
        <v>88</v>
      </c>
      <c r="E5433" s="231">
        <v>5.3551133900000001E-3</v>
      </c>
      <c r="F5433" s="231">
        <v>9.6761869999999997E-4</v>
      </c>
      <c r="G5433" s="231">
        <v>1.0375892000000001E-3</v>
      </c>
      <c r="H5433" s="231">
        <v>3.34990507E-3</v>
      </c>
    </row>
    <row r="5434" spans="1:8">
      <c r="A5434" s="227" t="s">
        <v>152</v>
      </c>
      <c r="B5434" s="227" t="s">
        <v>109</v>
      </c>
      <c r="C5434" s="227" t="s">
        <v>64</v>
      </c>
      <c r="D5434" s="229">
        <v>169</v>
      </c>
      <c r="E5434" s="231">
        <v>6.33410013E-3</v>
      </c>
      <c r="F5434" s="231">
        <v>8.8086215999999995E-4</v>
      </c>
      <c r="G5434" s="231">
        <v>1.1994573400000001E-3</v>
      </c>
      <c r="H5434" s="231">
        <v>4.2537801599999998E-3</v>
      </c>
    </row>
    <row r="5435" spans="1:8">
      <c r="A5435" s="227" t="s">
        <v>152</v>
      </c>
      <c r="B5435" s="227" t="s">
        <v>110</v>
      </c>
      <c r="C5435" s="227" t="s">
        <v>64</v>
      </c>
      <c r="D5435" s="229">
        <v>32</v>
      </c>
      <c r="E5435" s="231">
        <v>6.2105755799999997E-3</v>
      </c>
      <c r="F5435" s="231">
        <v>9.0964962000000002E-4</v>
      </c>
      <c r="G5435" s="231">
        <v>1.56973354E-3</v>
      </c>
      <c r="H5435" s="231">
        <v>3.7311918500000001E-3</v>
      </c>
    </row>
    <row r="5436" spans="1:8">
      <c r="A5436" s="227" t="s">
        <v>152</v>
      </c>
      <c r="B5436" s="227" t="s">
        <v>108</v>
      </c>
      <c r="C5436" s="227" t="s">
        <v>65</v>
      </c>
      <c r="D5436" s="229">
        <v>132</v>
      </c>
      <c r="E5436" s="231">
        <v>4.9337995600000004E-3</v>
      </c>
      <c r="F5436" s="231">
        <v>9.4425132000000003E-4</v>
      </c>
      <c r="G5436" s="231">
        <v>4.9145950000000003E-4</v>
      </c>
      <c r="H5436" s="231">
        <v>3.4980882700000001E-3</v>
      </c>
    </row>
    <row r="5437" spans="1:8">
      <c r="A5437" s="227" t="s">
        <v>152</v>
      </c>
      <c r="B5437" s="227" t="s">
        <v>109</v>
      </c>
      <c r="C5437" s="227" t="s">
        <v>65</v>
      </c>
      <c r="D5437" s="229">
        <v>205</v>
      </c>
      <c r="E5437" s="231">
        <v>5.6155146600000002E-3</v>
      </c>
      <c r="F5437" s="231">
        <v>7.5700064999999997E-4</v>
      </c>
      <c r="G5437" s="231">
        <v>4.6906026999999999E-4</v>
      </c>
      <c r="H5437" s="231">
        <v>4.3894532599999996E-3</v>
      </c>
    </row>
    <row r="5438" spans="1:8">
      <c r="A5438" s="227" t="s">
        <v>152</v>
      </c>
      <c r="B5438" s="227" t="s">
        <v>110</v>
      </c>
      <c r="C5438" s="227" t="s">
        <v>65</v>
      </c>
      <c r="D5438" s="229">
        <v>29</v>
      </c>
      <c r="E5438" s="231">
        <v>5.4166664199999997E-3</v>
      </c>
      <c r="F5438" s="231">
        <v>6.8925576000000005E-4</v>
      </c>
      <c r="G5438" s="231">
        <v>5.2163128999999997E-4</v>
      </c>
      <c r="H5438" s="231">
        <v>4.2057788500000004E-3</v>
      </c>
    </row>
    <row r="5439" spans="1:8">
      <c r="A5439" s="227" t="s">
        <v>152</v>
      </c>
      <c r="B5439" s="227" t="s">
        <v>108</v>
      </c>
      <c r="C5439" s="227" t="s">
        <v>66</v>
      </c>
      <c r="D5439" s="229">
        <v>76</v>
      </c>
      <c r="E5439" s="231">
        <v>6.5678299199999996E-3</v>
      </c>
      <c r="F5439" s="231">
        <v>1.1578640300000001E-3</v>
      </c>
      <c r="G5439" s="231">
        <v>9.6582571999999996E-4</v>
      </c>
      <c r="H5439" s="231">
        <v>4.4441395999999999E-3</v>
      </c>
    </row>
    <row r="5440" spans="1:8">
      <c r="A5440" s="227" t="s">
        <v>152</v>
      </c>
      <c r="B5440" s="227" t="s">
        <v>109</v>
      </c>
      <c r="C5440" s="227" t="s">
        <v>66</v>
      </c>
      <c r="D5440" s="229">
        <v>199</v>
      </c>
      <c r="E5440" s="231">
        <v>6.6740528999999996E-3</v>
      </c>
      <c r="F5440" s="231">
        <v>7.6679671000000002E-4</v>
      </c>
      <c r="G5440" s="231">
        <v>1.0251486400000001E-3</v>
      </c>
      <c r="H5440" s="231">
        <v>4.8821070599999999E-3</v>
      </c>
    </row>
    <row r="5441" spans="1:8">
      <c r="A5441" s="227" t="s">
        <v>152</v>
      </c>
      <c r="B5441" s="227" t="s">
        <v>110</v>
      </c>
      <c r="C5441" s="227" t="s">
        <v>66</v>
      </c>
      <c r="D5441" s="229">
        <v>25</v>
      </c>
      <c r="E5441" s="231">
        <v>6.9999997400000003E-3</v>
      </c>
      <c r="F5441" s="231">
        <v>9.5787007000000003E-4</v>
      </c>
      <c r="G5441" s="231">
        <v>1.11990718E-3</v>
      </c>
      <c r="H5441" s="231">
        <v>4.9222219299999998E-3</v>
      </c>
    </row>
    <row r="5442" spans="1:8">
      <c r="A5442" s="227" t="s">
        <v>152</v>
      </c>
      <c r="B5442" s="227" t="s">
        <v>108</v>
      </c>
      <c r="C5442" s="227" t="s">
        <v>67</v>
      </c>
      <c r="D5442" s="229">
        <v>74</v>
      </c>
      <c r="E5442" s="231">
        <v>5.2380503199999998E-3</v>
      </c>
      <c r="F5442" s="231">
        <v>7.1868718999999997E-4</v>
      </c>
      <c r="G5442" s="231">
        <v>1.2216902200000001E-3</v>
      </c>
      <c r="H5442" s="231">
        <v>3.2976724099999999E-3</v>
      </c>
    </row>
    <row r="5443" spans="1:8">
      <c r="A5443" s="227" t="s">
        <v>152</v>
      </c>
      <c r="B5443" s="227" t="s">
        <v>109</v>
      </c>
      <c r="C5443" s="227" t="s">
        <v>67</v>
      </c>
      <c r="D5443" s="229">
        <v>171</v>
      </c>
      <c r="E5443" s="231">
        <v>6.5453755400000004E-3</v>
      </c>
      <c r="F5443" s="231">
        <v>6.6006039000000003E-4</v>
      </c>
      <c r="G5443" s="231">
        <v>1.25920488E-3</v>
      </c>
      <c r="H5443" s="231">
        <v>4.6261097600000002E-3</v>
      </c>
    </row>
    <row r="5444" spans="1:8">
      <c r="A5444" s="227" t="s">
        <v>152</v>
      </c>
      <c r="B5444" s="227" t="s">
        <v>110</v>
      </c>
      <c r="C5444" s="227" t="s">
        <v>67</v>
      </c>
      <c r="D5444" s="229">
        <v>37</v>
      </c>
      <c r="E5444" s="231">
        <v>6.2584457100000003E-3</v>
      </c>
      <c r="F5444" s="231">
        <v>8.1612836999999999E-4</v>
      </c>
      <c r="G5444" s="231">
        <v>1.4442565000000001E-3</v>
      </c>
      <c r="H5444" s="231">
        <v>3.9980603899999996E-3</v>
      </c>
    </row>
    <row r="5445" spans="1:8">
      <c r="A5445" s="227" t="s">
        <v>152</v>
      </c>
      <c r="B5445" s="227" t="s">
        <v>108</v>
      </c>
      <c r="C5445" s="227" t="s">
        <v>68</v>
      </c>
      <c r="D5445" s="229">
        <v>53</v>
      </c>
      <c r="E5445" s="231">
        <v>5.3476586999999997E-3</v>
      </c>
      <c r="F5445" s="231">
        <v>1.0794458999999999E-3</v>
      </c>
      <c r="G5445" s="231">
        <v>8.5517090000000002E-4</v>
      </c>
      <c r="H5445" s="231">
        <v>3.4130413199999999E-3</v>
      </c>
    </row>
    <row r="5446" spans="1:8">
      <c r="A5446" s="227" t="s">
        <v>152</v>
      </c>
      <c r="B5446" s="227" t="s">
        <v>109</v>
      </c>
      <c r="C5446" s="227" t="s">
        <v>68</v>
      </c>
      <c r="D5446" s="229">
        <v>233</v>
      </c>
      <c r="E5446" s="231">
        <v>6.2506455099999997E-3</v>
      </c>
      <c r="F5446" s="231">
        <v>8.3442593000000005E-4</v>
      </c>
      <c r="G5446" s="231">
        <v>1.02736027E-3</v>
      </c>
      <c r="H5446" s="231">
        <v>4.3888588399999999E-3</v>
      </c>
    </row>
    <row r="5447" spans="1:8">
      <c r="A5447" s="227" t="s">
        <v>152</v>
      </c>
      <c r="B5447" s="227" t="s">
        <v>110</v>
      </c>
      <c r="C5447" s="227" t="s">
        <v>68</v>
      </c>
      <c r="D5447" s="229">
        <v>17</v>
      </c>
      <c r="E5447" s="231">
        <v>6.5747546099999997E-3</v>
      </c>
      <c r="F5447" s="231">
        <v>9.6200954999999997E-4</v>
      </c>
      <c r="G5447" s="231">
        <v>1.0702612700000001E-3</v>
      </c>
      <c r="H5447" s="231">
        <v>4.5424834499999999E-3</v>
      </c>
    </row>
    <row r="5448" spans="1:8">
      <c r="A5448" s="227" t="s">
        <v>152</v>
      </c>
      <c r="B5448" s="227" t="s">
        <v>108</v>
      </c>
      <c r="C5448" s="227" t="s">
        <v>69</v>
      </c>
      <c r="D5448" s="229">
        <v>43</v>
      </c>
      <c r="E5448" s="231">
        <v>4.7023038E-3</v>
      </c>
      <c r="F5448" s="231">
        <v>8.7478442000000003E-4</v>
      </c>
      <c r="G5448" s="231">
        <v>7.1786151999999996E-4</v>
      </c>
      <c r="H5448" s="231">
        <v>3.1096574000000002E-3</v>
      </c>
    </row>
    <row r="5449" spans="1:8">
      <c r="A5449" s="227" t="s">
        <v>152</v>
      </c>
      <c r="B5449" s="227" t="s">
        <v>109</v>
      </c>
      <c r="C5449" s="227" t="s">
        <v>69</v>
      </c>
      <c r="D5449" s="229">
        <v>183</v>
      </c>
      <c r="E5449" s="231">
        <v>4.9635066300000004E-3</v>
      </c>
      <c r="F5449" s="231">
        <v>7.2809120999999997E-4</v>
      </c>
      <c r="G5449" s="231">
        <v>6.5327085999999999E-4</v>
      </c>
      <c r="H5449" s="231">
        <v>3.5821440699999999E-3</v>
      </c>
    </row>
    <row r="5450" spans="1:8">
      <c r="A5450" s="227" t="s">
        <v>152</v>
      </c>
      <c r="B5450" s="227" t="s">
        <v>110</v>
      </c>
      <c r="C5450" s="227" t="s">
        <v>69</v>
      </c>
      <c r="D5450" s="229">
        <v>9</v>
      </c>
      <c r="E5450" s="231">
        <v>5.4822527700000004E-3</v>
      </c>
      <c r="F5450" s="231">
        <v>9.1435153000000004E-4</v>
      </c>
      <c r="G5450" s="231">
        <v>8.6419736999999996E-4</v>
      </c>
      <c r="H5450" s="231">
        <v>3.7037034599999999E-3</v>
      </c>
    </row>
    <row r="5451" spans="1:8">
      <c r="A5451" s="227" t="s">
        <v>152</v>
      </c>
      <c r="B5451" s="227" t="s">
        <v>108</v>
      </c>
      <c r="C5451" s="227" t="s">
        <v>70</v>
      </c>
      <c r="D5451" s="229">
        <v>48</v>
      </c>
      <c r="E5451" s="231">
        <v>6.4551984600000004E-3</v>
      </c>
      <c r="F5451" s="231">
        <v>9.9561122999999993E-4</v>
      </c>
      <c r="G5451" s="231">
        <v>1.73418186E-3</v>
      </c>
      <c r="H5451" s="231">
        <v>3.7254049000000002E-3</v>
      </c>
    </row>
    <row r="5452" spans="1:8">
      <c r="A5452" s="227" t="s">
        <v>152</v>
      </c>
      <c r="B5452" s="227" t="s">
        <v>109</v>
      </c>
      <c r="C5452" s="227" t="s">
        <v>70</v>
      </c>
      <c r="D5452" s="229">
        <v>156</v>
      </c>
      <c r="E5452" s="231">
        <v>8.2929722300000008E-3</v>
      </c>
      <c r="F5452" s="231">
        <v>9.1420320999999996E-4</v>
      </c>
      <c r="G5452" s="231">
        <v>1.5784511899999999E-3</v>
      </c>
      <c r="H5452" s="231">
        <v>5.8003173099999998E-3</v>
      </c>
    </row>
    <row r="5453" spans="1:8">
      <c r="A5453" s="227" t="s">
        <v>152</v>
      </c>
      <c r="B5453" s="227" t="s">
        <v>110</v>
      </c>
      <c r="C5453" s="227" t="s">
        <v>70</v>
      </c>
      <c r="D5453" s="229">
        <v>34</v>
      </c>
      <c r="E5453" s="231">
        <v>8.0790438399999994E-3</v>
      </c>
      <c r="F5453" s="231">
        <v>9.1945779000000003E-4</v>
      </c>
      <c r="G5453" s="231">
        <v>1.9488696E-3</v>
      </c>
      <c r="H5453" s="231">
        <v>5.2107159599999999E-3</v>
      </c>
    </row>
    <row r="5454" spans="1:8">
      <c r="A5454" s="227" t="s">
        <v>152</v>
      </c>
      <c r="B5454" s="227" t="s">
        <v>108</v>
      </c>
      <c r="C5454" s="227" t="s">
        <v>71</v>
      </c>
      <c r="D5454" s="229">
        <v>27</v>
      </c>
      <c r="E5454" s="231">
        <v>5.7686040799999998E-3</v>
      </c>
      <c r="F5454" s="231">
        <v>8.6291128000000003E-4</v>
      </c>
      <c r="G5454" s="231">
        <v>1.04723919E-3</v>
      </c>
      <c r="H5454" s="231">
        <v>3.85845321E-3</v>
      </c>
    </row>
    <row r="5455" spans="1:8">
      <c r="A5455" s="227" t="s">
        <v>152</v>
      </c>
      <c r="B5455" s="227" t="s">
        <v>109</v>
      </c>
      <c r="C5455" s="227" t="s">
        <v>71</v>
      </c>
      <c r="D5455" s="229">
        <v>161</v>
      </c>
      <c r="E5455" s="231">
        <v>6.8042613300000002E-3</v>
      </c>
      <c r="F5455" s="231">
        <v>8.2420322999999997E-4</v>
      </c>
      <c r="G5455" s="231">
        <v>1.3308745000000001E-3</v>
      </c>
      <c r="H5455" s="231">
        <v>4.6491831299999998E-3</v>
      </c>
    </row>
    <row r="5456" spans="1:8">
      <c r="A5456" s="227" t="s">
        <v>152</v>
      </c>
      <c r="B5456" s="227" t="s">
        <v>110</v>
      </c>
      <c r="C5456" s="227" t="s">
        <v>71</v>
      </c>
      <c r="D5456" s="229">
        <v>18</v>
      </c>
      <c r="E5456" s="231">
        <v>6.9759513800000004E-3</v>
      </c>
      <c r="F5456" s="231">
        <v>9.4843089000000002E-4</v>
      </c>
      <c r="G5456" s="231">
        <v>2.1225564399999998E-3</v>
      </c>
      <c r="H5456" s="231">
        <v>3.9049636899999999E-3</v>
      </c>
    </row>
    <row r="5457" spans="1:8">
      <c r="A5457" s="227" t="s">
        <v>152</v>
      </c>
      <c r="B5457" s="227" t="s">
        <v>108</v>
      </c>
      <c r="C5457" s="227" t="s">
        <v>72</v>
      </c>
      <c r="D5457" s="229">
        <v>81</v>
      </c>
      <c r="E5457" s="231">
        <v>6.1312583200000001E-3</v>
      </c>
      <c r="F5457" s="231">
        <v>9.0134864999999995E-4</v>
      </c>
      <c r="G5457" s="231">
        <v>1.2345676800000001E-3</v>
      </c>
      <c r="H5457" s="231">
        <v>3.9953415499999999E-3</v>
      </c>
    </row>
    <row r="5458" spans="1:8">
      <c r="A5458" s="227" t="s">
        <v>152</v>
      </c>
      <c r="B5458" s="227" t="s">
        <v>109</v>
      </c>
      <c r="C5458" s="227" t="s">
        <v>72</v>
      </c>
      <c r="D5458" s="229">
        <v>284</v>
      </c>
      <c r="E5458" s="231">
        <v>6.5745628899999999E-3</v>
      </c>
      <c r="F5458" s="231">
        <v>8.2734227999999997E-4</v>
      </c>
      <c r="G5458" s="231">
        <v>1.29601077E-3</v>
      </c>
      <c r="H5458" s="231">
        <v>4.4512093199999998E-3</v>
      </c>
    </row>
    <row r="5459" spans="1:8">
      <c r="A5459" s="227" t="s">
        <v>152</v>
      </c>
      <c r="B5459" s="227" t="s">
        <v>110</v>
      </c>
      <c r="C5459" s="227" t="s">
        <v>72</v>
      </c>
      <c r="D5459" s="229">
        <v>41</v>
      </c>
      <c r="E5459" s="231">
        <v>6.5512080000000002E-3</v>
      </c>
      <c r="F5459" s="231">
        <v>9.0221300000000002E-4</v>
      </c>
      <c r="G5459" s="231">
        <v>1.4588976900000001E-3</v>
      </c>
      <c r="H5459" s="231">
        <v>4.19009686E-3</v>
      </c>
    </row>
    <row r="5460" spans="1:8">
      <c r="A5460" s="227" t="s">
        <v>152</v>
      </c>
      <c r="B5460" s="227" t="s">
        <v>108</v>
      </c>
      <c r="C5460" s="227" t="s">
        <v>73</v>
      </c>
      <c r="D5460" s="229">
        <v>297</v>
      </c>
      <c r="E5460" s="231">
        <v>5.3922712399999996E-3</v>
      </c>
      <c r="F5460" s="231">
        <v>6.5060300999999999E-4</v>
      </c>
      <c r="G5460" s="231">
        <v>1.4190513899999999E-3</v>
      </c>
      <c r="H5460" s="231">
        <v>3.3226163599999999E-3</v>
      </c>
    </row>
    <row r="5461" spans="1:8">
      <c r="A5461" s="227" t="s">
        <v>152</v>
      </c>
      <c r="B5461" s="227" t="s">
        <v>109</v>
      </c>
      <c r="C5461" s="227" t="s">
        <v>73</v>
      </c>
      <c r="D5461" s="229">
        <v>445</v>
      </c>
      <c r="E5461" s="231">
        <v>6.9460827699999996E-3</v>
      </c>
      <c r="F5461" s="231">
        <v>5.9196811999999996E-4</v>
      </c>
      <c r="G5461" s="231">
        <v>1.8286514399999999E-3</v>
      </c>
      <c r="H5461" s="231">
        <v>4.5254627299999997E-3</v>
      </c>
    </row>
    <row r="5462" spans="1:8">
      <c r="A5462" s="227" t="s">
        <v>152</v>
      </c>
      <c r="B5462" s="227" t="s">
        <v>110</v>
      </c>
      <c r="C5462" s="227" t="s">
        <v>73</v>
      </c>
      <c r="D5462" s="229">
        <v>67</v>
      </c>
      <c r="E5462" s="231">
        <v>7.1317023499999996E-3</v>
      </c>
      <c r="F5462" s="231">
        <v>5.9770570000000005E-4</v>
      </c>
      <c r="G5462" s="231">
        <v>2.1206465499999999E-3</v>
      </c>
      <c r="H5462" s="231">
        <v>4.4133496900000003E-3</v>
      </c>
    </row>
    <row r="5463" spans="1:8">
      <c r="A5463" s="227" t="s">
        <v>152</v>
      </c>
      <c r="B5463" s="227" t="s">
        <v>108</v>
      </c>
      <c r="C5463" s="227" t="s">
        <v>74</v>
      </c>
      <c r="D5463" s="229">
        <v>218</v>
      </c>
      <c r="E5463" s="231">
        <v>5.5104270499999998E-3</v>
      </c>
      <c r="F5463" s="231">
        <v>8.7846135999999995E-4</v>
      </c>
      <c r="G5463" s="231">
        <v>1.3030387600000001E-3</v>
      </c>
      <c r="H5463" s="231">
        <v>3.3289264499999998E-3</v>
      </c>
    </row>
    <row r="5464" spans="1:8">
      <c r="A5464" s="227" t="s">
        <v>152</v>
      </c>
      <c r="B5464" s="227" t="s">
        <v>109</v>
      </c>
      <c r="C5464" s="227" t="s">
        <v>74</v>
      </c>
      <c r="D5464" s="229">
        <v>309</v>
      </c>
      <c r="E5464" s="231">
        <v>7.2060032899999996E-3</v>
      </c>
      <c r="F5464" s="231">
        <v>7.9909782E-4</v>
      </c>
      <c r="G5464" s="231">
        <v>1.70172577E-3</v>
      </c>
      <c r="H5464" s="231">
        <v>4.7051792500000002E-3</v>
      </c>
    </row>
    <row r="5465" spans="1:8">
      <c r="A5465" s="227" t="s">
        <v>152</v>
      </c>
      <c r="B5465" s="227" t="s">
        <v>110</v>
      </c>
      <c r="C5465" s="227" t="s">
        <v>74</v>
      </c>
      <c r="D5465" s="229">
        <v>88</v>
      </c>
      <c r="E5465" s="231">
        <v>5.9315812399999999E-3</v>
      </c>
      <c r="F5465" s="231">
        <v>8.1478826000000004E-4</v>
      </c>
      <c r="G5465" s="231">
        <v>1.4885835600000001E-3</v>
      </c>
      <c r="H5465" s="231">
        <v>3.6282088999999998E-3</v>
      </c>
    </row>
    <row r="5466" spans="1:8">
      <c r="A5466" s="227" t="s">
        <v>152</v>
      </c>
      <c r="B5466" s="227" t="s">
        <v>108</v>
      </c>
      <c r="C5466" s="227" t="s">
        <v>75</v>
      </c>
      <c r="D5466" s="229">
        <v>26</v>
      </c>
      <c r="E5466" s="231">
        <v>4.6888352199999997E-3</v>
      </c>
      <c r="F5466" s="231">
        <v>7.4252108999999997E-4</v>
      </c>
      <c r="G5466" s="231">
        <v>9.1969342000000002E-4</v>
      </c>
      <c r="H5466" s="231">
        <v>3.0266201300000002E-3</v>
      </c>
    </row>
    <row r="5467" spans="1:8">
      <c r="A5467" s="227" t="s">
        <v>152</v>
      </c>
      <c r="B5467" s="227" t="s">
        <v>109</v>
      </c>
      <c r="C5467" s="227" t="s">
        <v>75</v>
      </c>
      <c r="D5467" s="229">
        <v>195</v>
      </c>
      <c r="E5467" s="231">
        <v>5.5308045899999997E-3</v>
      </c>
      <c r="F5467" s="231">
        <v>5.1080223000000004E-4</v>
      </c>
      <c r="G5467" s="231">
        <v>8.9126280999999999E-4</v>
      </c>
      <c r="H5467" s="231">
        <v>4.1287390999999998E-3</v>
      </c>
    </row>
    <row r="5468" spans="1:8">
      <c r="A5468" s="227" t="s">
        <v>152</v>
      </c>
      <c r="B5468" s="227" t="s">
        <v>110</v>
      </c>
      <c r="C5468" s="227" t="s">
        <v>75</v>
      </c>
      <c r="D5468" s="229">
        <v>23</v>
      </c>
      <c r="E5468" s="231">
        <v>5.7110504399999996E-3</v>
      </c>
      <c r="F5468" s="231">
        <v>6.4512857999999998E-4</v>
      </c>
      <c r="G5468" s="231">
        <v>1.30937973E-3</v>
      </c>
      <c r="H5468" s="231">
        <v>3.75654163E-3</v>
      </c>
    </row>
    <row r="5469" spans="1:8">
      <c r="A5469" s="227" t="s">
        <v>152</v>
      </c>
      <c r="B5469" s="227" t="s">
        <v>108</v>
      </c>
      <c r="C5469" s="227" t="s">
        <v>76</v>
      </c>
      <c r="D5469" s="229">
        <v>196</v>
      </c>
      <c r="E5469" s="231">
        <v>4.9817528599999999E-3</v>
      </c>
      <c r="F5469" s="231">
        <v>9.3259847000000005E-4</v>
      </c>
      <c r="G5469" s="231">
        <v>9.3956658000000004E-4</v>
      </c>
      <c r="H5469" s="231">
        <v>3.1095873699999999E-3</v>
      </c>
    </row>
    <row r="5470" spans="1:8">
      <c r="A5470" s="227" t="s">
        <v>152</v>
      </c>
      <c r="B5470" s="227" t="s">
        <v>109</v>
      </c>
      <c r="C5470" s="227" t="s">
        <v>76</v>
      </c>
      <c r="D5470" s="229">
        <v>205</v>
      </c>
      <c r="E5470" s="231">
        <v>6.2308601999999996E-3</v>
      </c>
      <c r="F5470" s="231">
        <v>7.3182E-4</v>
      </c>
      <c r="G5470" s="231">
        <v>1.0749207299999999E-3</v>
      </c>
      <c r="H5470" s="231">
        <v>4.4241190199999997E-3</v>
      </c>
    </row>
    <row r="5471" spans="1:8">
      <c r="A5471" s="227" t="s">
        <v>152</v>
      </c>
      <c r="B5471" s="227" t="s">
        <v>110</v>
      </c>
      <c r="C5471" s="227" t="s">
        <v>76</v>
      </c>
      <c r="D5471" s="229">
        <v>39</v>
      </c>
      <c r="E5471" s="231">
        <v>5.9345320799999999E-3</v>
      </c>
      <c r="F5471" s="231">
        <v>8.4668776000000005E-4</v>
      </c>
      <c r="G5471" s="231">
        <v>7.0809566000000002E-4</v>
      </c>
      <c r="H5471" s="231">
        <v>4.3797480999999997E-3</v>
      </c>
    </row>
    <row r="5472" spans="1:8">
      <c r="A5472" s="227" t="s">
        <v>152</v>
      </c>
      <c r="B5472" s="227" t="s">
        <v>108</v>
      </c>
      <c r="C5472" s="227" t="s">
        <v>77</v>
      </c>
      <c r="D5472" s="229">
        <v>204</v>
      </c>
      <c r="E5472" s="231">
        <v>6.2347946200000002E-3</v>
      </c>
      <c r="F5472" s="231">
        <v>9.3506009999999996E-4</v>
      </c>
      <c r="G5472" s="231">
        <v>1.1473649199999999E-3</v>
      </c>
      <c r="H5472" s="231">
        <v>4.1523690500000002E-3</v>
      </c>
    </row>
    <row r="5473" spans="1:8">
      <c r="A5473" s="227" t="s">
        <v>152</v>
      </c>
      <c r="B5473" s="227" t="s">
        <v>109</v>
      </c>
      <c r="C5473" s="227" t="s">
        <v>77</v>
      </c>
      <c r="D5473" s="229">
        <v>425</v>
      </c>
      <c r="E5473" s="231">
        <v>6.8731479200000003E-3</v>
      </c>
      <c r="F5473" s="231">
        <v>7.8820783000000001E-4</v>
      </c>
      <c r="G5473" s="231">
        <v>1.3801467999999999E-3</v>
      </c>
      <c r="H5473" s="231">
        <v>4.7047927899999996E-3</v>
      </c>
    </row>
    <row r="5474" spans="1:8">
      <c r="A5474" s="227" t="s">
        <v>152</v>
      </c>
      <c r="B5474" s="227" t="s">
        <v>110</v>
      </c>
      <c r="C5474" s="227" t="s">
        <v>77</v>
      </c>
      <c r="D5474" s="229">
        <v>84</v>
      </c>
      <c r="E5474" s="231">
        <v>6.0863092699999996E-3</v>
      </c>
      <c r="F5474" s="231">
        <v>8.1528305999999996E-4</v>
      </c>
      <c r="G5474" s="231">
        <v>1.35113511E-3</v>
      </c>
      <c r="H5474" s="231">
        <v>3.9198906299999997E-3</v>
      </c>
    </row>
    <row r="5475" spans="1:8">
      <c r="A5475" s="227" t="s">
        <v>152</v>
      </c>
      <c r="B5475" s="227" t="s">
        <v>108</v>
      </c>
      <c r="C5475" s="227" t="s">
        <v>78</v>
      </c>
      <c r="D5475" s="229">
        <v>69</v>
      </c>
      <c r="E5475" s="231">
        <v>5.6563671999999999E-3</v>
      </c>
      <c r="F5475" s="231">
        <v>9.7205421999999996E-4</v>
      </c>
      <c r="G5475" s="231">
        <v>1.03109878E-3</v>
      </c>
      <c r="H5475" s="231">
        <v>3.6532136299999999E-3</v>
      </c>
    </row>
    <row r="5476" spans="1:8">
      <c r="A5476" s="227" t="s">
        <v>152</v>
      </c>
      <c r="B5476" s="227" t="s">
        <v>109</v>
      </c>
      <c r="C5476" s="227" t="s">
        <v>78</v>
      </c>
      <c r="D5476" s="229">
        <v>171</v>
      </c>
      <c r="E5476" s="231">
        <v>6.7038929899999999E-3</v>
      </c>
      <c r="F5476" s="231">
        <v>8.1383992999999998E-4</v>
      </c>
      <c r="G5476" s="231">
        <v>1.37352424E-3</v>
      </c>
      <c r="H5476" s="231">
        <v>4.5165283400000001E-3</v>
      </c>
    </row>
    <row r="5477" spans="1:8">
      <c r="A5477" s="227" t="s">
        <v>152</v>
      </c>
      <c r="B5477" s="227" t="s">
        <v>110</v>
      </c>
      <c r="C5477" s="227" t="s">
        <v>78</v>
      </c>
      <c r="D5477" s="229">
        <v>44</v>
      </c>
      <c r="E5477" s="231">
        <v>5.8588486499999998E-3</v>
      </c>
      <c r="F5477" s="231">
        <v>9.5564998999999999E-4</v>
      </c>
      <c r="G5477" s="231">
        <v>1.44044587E-3</v>
      </c>
      <c r="H5477" s="231">
        <v>3.4627522800000001E-3</v>
      </c>
    </row>
    <row r="5478" spans="1:8">
      <c r="A5478" s="227" t="s">
        <v>152</v>
      </c>
      <c r="B5478" s="227" t="s">
        <v>108</v>
      </c>
      <c r="C5478" s="227" t="s">
        <v>79</v>
      </c>
      <c r="D5478" s="229">
        <v>2851</v>
      </c>
      <c r="E5478" s="231">
        <v>4.5183461499999997E-3</v>
      </c>
      <c r="F5478" s="231">
        <v>9.7380117999999998E-4</v>
      </c>
      <c r="G5478" s="231">
        <v>6.5923076000000001E-4</v>
      </c>
      <c r="H5478" s="231">
        <v>2.8853137200000002E-3</v>
      </c>
    </row>
    <row r="5479" spans="1:8">
      <c r="A5479" s="227" t="s">
        <v>152</v>
      </c>
      <c r="B5479" s="227" t="s">
        <v>109</v>
      </c>
      <c r="C5479" s="227" t="s">
        <v>79</v>
      </c>
      <c r="D5479" s="229">
        <v>1422</v>
      </c>
      <c r="E5479" s="231">
        <v>4.6778221400000002E-3</v>
      </c>
      <c r="F5479" s="231">
        <v>8.1714403999999996E-4</v>
      </c>
      <c r="G5479" s="231">
        <v>7.2747344000000005E-4</v>
      </c>
      <c r="H5479" s="231">
        <v>3.1332041699999999E-3</v>
      </c>
    </row>
    <row r="5480" spans="1:8">
      <c r="A5480" s="227" t="s">
        <v>152</v>
      </c>
      <c r="B5480" s="227" t="s">
        <v>110</v>
      </c>
      <c r="C5480" s="227" t="s">
        <v>79</v>
      </c>
      <c r="D5480" s="229">
        <v>363</v>
      </c>
      <c r="E5480" s="231">
        <v>4.5180973899999997E-3</v>
      </c>
      <c r="F5480" s="231">
        <v>9.9301068999999996E-4</v>
      </c>
      <c r="G5480" s="231">
        <v>7.1580682000000001E-4</v>
      </c>
      <c r="H5480" s="231">
        <v>2.80927943E-3</v>
      </c>
    </row>
    <row r="5481" spans="1:8">
      <c r="A5481" s="227" t="s">
        <v>152</v>
      </c>
      <c r="B5481" s="227" t="s">
        <v>108</v>
      </c>
      <c r="C5481" s="227" t="s">
        <v>80</v>
      </c>
      <c r="D5481" s="229">
        <v>467</v>
      </c>
      <c r="E5481" s="231">
        <v>4.4978782700000001E-3</v>
      </c>
      <c r="F5481" s="231">
        <v>1.0926220999999999E-3</v>
      </c>
      <c r="G5481" s="231">
        <v>4.9074546999999997E-4</v>
      </c>
      <c r="H5481" s="231">
        <v>2.9145102199999999E-3</v>
      </c>
    </row>
    <row r="5482" spans="1:8">
      <c r="A5482" s="227" t="s">
        <v>152</v>
      </c>
      <c r="B5482" s="227" t="s">
        <v>109</v>
      </c>
      <c r="C5482" s="227" t="s">
        <v>80</v>
      </c>
      <c r="D5482" s="229">
        <v>928</v>
      </c>
      <c r="E5482" s="231">
        <v>4.8345079699999996E-3</v>
      </c>
      <c r="F5482" s="231">
        <v>8.5782822000000003E-4</v>
      </c>
      <c r="G5482" s="231">
        <v>4.9763507000000001E-4</v>
      </c>
      <c r="H5482" s="231">
        <v>3.4790442100000002E-3</v>
      </c>
    </row>
    <row r="5483" spans="1:8">
      <c r="A5483" s="227" t="s">
        <v>152</v>
      </c>
      <c r="B5483" s="227" t="s">
        <v>110</v>
      </c>
      <c r="C5483" s="227" t="s">
        <v>80</v>
      </c>
      <c r="D5483" s="229">
        <v>133</v>
      </c>
      <c r="E5483" s="231">
        <v>4.7713900500000002E-3</v>
      </c>
      <c r="F5483" s="231">
        <v>9.1591801000000001E-4</v>
      </c>
      <c r="G5483" s="231">
        <v>5.5494614000000005E-4</v>
      </c>
      <c r="H5483" s="231">
        <v>3.3005253900000001E-3</v>
      </c>
    </row>
    <row r="5484" spans="1:8">
      <c r="A5484" s="227" t="s">
        <v>152</v>
      </c>
      <c r="B5484" s="227" t="s">
        <v>108</v>
      </c>
      <c r="C5484" s="227" t="s">
        <v>119</v>
      </c>
      <c r="D5484" s="229">
        <v>272</v>
      </c>
      <c r="E5484" s="231">
        <v>5.6874231499999999E-3</v>
      </c>
      <c r="F5484" s="231">
        <v>1.1570241900000001E-3</v>
      </c>
      <c r="G5484" s="231">
        <v>8.2682263000000004E-4</v>
      </c>
      <c r="H5484" s="231">
        <v>3.70357581E-3</v>
      </c>
    </row>
    <row r="5485" spans="1:8">
      <c r="A5485" s="227" t="s">
        <v>152</v>
      </c>
      <c r="B5485" s="227" t="s">
        <v>109</v>
      </c>
      <c r="C5485" s="227" t="s">
        <v>119</v>
      </c>
      <c r="D5485" s="229">
        <v>398</v>
      </c>
      <c r="E5485" s="231">
        <v>6.7464926499999998E-3</v>
      </c>
      <c r="F5485" s="231">
        <v>9.7210565999999998E-4</v>
      </c>
      <c r="G5485" s="231">
        <v>1.06606505E-3</v>
      </c>
      <c r="H5485" s="231">
        <v>4.7083214700000004E-3</v>
      </c>
    </row>
    <row r="5486" spans="1:8">
      <c r="A5486" s="227" t="s">
        <v>152</v>
      </c>
      <c r="B5486" s="227" t="s">
        <v>110</v>
      </c>
      <c r="C5486" s="227" t="s">
        <v>119</v>
      </c>
      <c r="D5486" s="229">
        <v>90</v>
      </c>
      <c r="E5486" s="231">
        <v>5.5487394700000003E-3</v>
      </c>
      <c r="F5486" s="231">
        <v>9.6026211999999998E-4</v>
      </c>
      <c r="G5486" s="231">
        <v>1.0677724200000001E-3</v>
      </c>
      <c r="H5486" s="231">
        <v>3.5207044699999998E-3</v>
      </c>
    </row>
    <row r="5487" spans="1:8">
      <c r="A5487" s="227" t="s">
        <v>152</v>
      </c>
      <c r="B5487" s="227" t="s">
        <v>108</v>
      </c>
      <c r="C5487" s="227" t="s">
        <v>82</v>
      </c>
      <c r="D5487" s="229">
        <v>79</v>
      </c>
      <c r="E5487" s="231">
        <v>6.59517088E-3</v>
      </c>
      <c r="F5487" s="231">
        <v>1.17850424E-3</v>
      </c>
      <c r="G5487" s="231">
        <v>1.4567215200000001E-3</v>
      </c>
      <c r="H5487" s="231">
        <v>3.9599446799999998E-3</v>
      </c>
    </row>
    <row r="5488" spans="1:8">
      <c r="A5488" s="227" t="s">
        <v>152</v>
      </c>
      <c r="B5488" s="227" t="s">
        <v>109</v>
      </c>
      <c r="C5488" s="227" t="s">
        <v>82</v>
      </c>
      <c r="D5488" s="229">
        <v>221</v>
      </c>
      <c r="E5488" s="231">
        <v>7.8426656900000002E-3</v>
      </c>
      <c r="F5488" s="231">
        <v>1.1886728899999999E-3</v>
      </c>
      <c r="G5488" s="231">
        <v>1.2571222600000001E-3</v>
      </c>
      <c r="H5488" s="231">
        <v>5.3968700399999996E-3</v>
      </c>
    </row>
    <row r="5489" spans="1:8">
      <c r="A5489" s="227" t="s">
        <v>152</v>
      </c>
      <c r="B5489" s="227" t="s">
        <v>110</v>
      </c>
      <c r="C5489" s="227" t="s">
        <v>82</v>
      </c>
      <c r="D5489" s="229">
        <v>50</v>
      </c>
      <c r="E5489" s="231">
        <v>7.64398127E-3</v>
      </c>
      <c r="F5489" s="231">
        <v>1.4490738699999999E-3</v>
      </c>
      <c r="G5489" s="231">
        <v>1.17245348E-3</v>
      </c>
      <c r="H5489" s="231">
        <v>5.0224534600000004E-3</v>
      </c>
    </row>
    <row r="5490" spans="1:8">
      <c r="A5490" s="227" t="s">
        <v>152</v>
      </c>
      <c r="B5490" s="227" t="s">
        <v>108</v>
      </c>
      <c r="C5490" s="227" t="s">
        <v>83</v>
      </c>
      <c r="D5490" s="229">
        <v>122</v>
      </c>
      <c r="E5490" s="231">
        <v>5.2649701700000001E-3</v>
      </c>
      <c r="F5490" s="231">
        <v>1.0073237000000001E-3</v>
      </c>
      <c r="G5490" s="231">
        <v>6.8353420000000003E-4</v>
      </c>
      <c r="H5490" s="231">
        <v>3.57411178E-3</v>
      </c>
    </row>
    <row r="5491" spans="1:8">
      <c r="A5491" s="227" t="s">
        <v>152</v>
      </c>
      <c r="B5491" s="227" t="s">
        <v>109</v>
      </c>
      <c r="C5491" s="227" t="s">
        <v>83</v>
      </c>
      <c r="D5491" s="229">
        <v>191</v>
      </c>
      <c r="E5491" s="231">
        <v>5.7223189400000003E-3</v>
      </c>
      <c r="F5491" s="231">
        <v>8.2660682E-4</v>
      </c>
      <c r="G5491" s="231">
        <v>7.0862395999999998E-4</v>
      </c>
      <c r="H5491" s="231">
        <v>4.1870876999999997E-3</v>
      </c>
    </row>
    <row r="5492" spans="1:8">
      <c r="A5492" s="227" t="s">
        <v>152</v>
      </c>
      <c r="B5492" s="227" t="s">
        <v>110</v>
      </c>
      <c r="C5492" s="227" t="s">
        <v>83</v>
      </c>
      <c r="D5492" s="229">
        <v>49</v>
      </c>
      <c r="E5492" s="231">
        <v>6.2667703699999999E-3</v>
      </c>
      <c r="F5492" s="231">
        <v>1.1453606900000001E-3</v>
      </c>
      <c r="G5492" s="231">
        <v>8.9569135000000001E-4</v>
      </c>
      <c r="H5492" s="231">
        <v>4.2257178499999996E-3</v>
      </c>
    </row>
    <row r="5493" spans="1:8">
      <c r="A5493" s="227" t="s">
        <v>152</v>
      </c>
      <c r="B5493" s="227" t="s">
        <v>108</v>
      </c>
      <c r="C5493" s="227" t="s">
        <v>84</v>
      </c>
      <c r="D5493" s="229">
        <v>96</v>
      </c>
      <c r="E5493" s="231">
        <v>4.8249418700000001E-3</v>
      </c>
      <c r="F5493" s="231">
        <v>1.0706016300000001E-3</v>
      </c>
      <c r="G5493" s="231">
        <v>6.1764540000000003E-4</v>
      </c>
      <c r="H5493" s="231">
        <v>3.1366944099999999E-3</v>
      </c>
    </row>
    <row r="5494" spans="1:8">
      <c r="A5494" s="227" t="s">
        <v>152</v>
      </c>
      <c r="B5494" s="227" t="s">
        <v>109</v>
      </c>
      <c r="C5494" s="227" t="s">
        <v>84</v>
      </c>
      <c r="D5494" s="229">
        <v>255</v>
      </c>
      <c r="E5494" s="231">
        <v>5.7447347100000002E-3</v>
      </c>
      <c r="F5494" s="231">
        <v>9.6623070999999998E-4</v>
      </c>
      <c r="G5494" s="231">
        <v>9.834329499999999E-4</v>
      </c>
      <c r="H5494" s="231">
        <v>3.7950705500000002E-3</v>
      </c>
    </row>
    <row r="5495" spans="1:8">
      <c r="A5495" s="227" t="s">
        <v>152</v>
      </c>
      <c r="B5495" s="227" t="s">
        <v>110</v>
      </c>
      <c r="C5495" s="227" t="s">
        <v>84</v>
      </c>
      <c r="D5495" s="229">
        <v>24</v>
      </c>
      <c r="E5495" s="231">
        <v>5.31008847E-3</v>
      </c>
      <c r="F5495" s="231">
        <v>1.1077351200000001E-3</v>
      </c>
      <c r="G5495" s="231">
        <v>1.1385993E-3</v>
      </c>
      <c r="H5495" s="231">
        <v>3.0637536700000001E-3</v>
      </c>
    </row>
    <row r="5496" spans="1:8">
      <c r="A5496" s="227" t="s">
        <v>152</v>
      </c>
      <c r="B5496" s="227" t="s">
        <v>108</v>
      </c>
      <c r="C5496" s="227" t="s">
        <v>87</v>
      </c>
      <c r="D5496" s="229">
        <v>134</v>
      </c>
      <c r="E5496" s="231">
        <v>6.1237214099999996E-3</v>
      </c>
      <c r="F5496" s="231">
        <v>8.6615509000000004E-4</v>
      </c>
      <c r="G5496" s="231">
        <v>1.15239751E-3</v>
      </c>
      <c r="H5496" s="231">
        <v>4.1051683599999996E-3</v>
      </c>
    </row>
    <row r="5497" spans="1:8">
      <c r="A5497" s="227" t="s">
        <v>152</v>
      </c>
      <c r="B5497" s="227" t="s">
        <v>109</v>
      </c>
      <c r="C5497" s="227" t="s">
        <v>87</v>
      </c>
      <c r="D5497" s="229">
        <v>314</v>
      </c>
      <c r="E5497" s="231">
        <v>6.8891540500000004E-3</v>
      </c>
      <c r="F5497" s="231">
        <v>7.9993782E-4</v>
      </c>
      <c r="G5497" s="231">
        <v>1.18929118E-3</v>
      </c>
      <c r="H5497" s="231">
        <v>4.8999245500000004E-3</v>
      </c>
    </row>
    <row r="5498" spans="1:8">
      <c r="A5498" s="227" t="s">
        <v>152</v>
      </c>
      <c r="B5498" s="227" t="s">
        <v>110</v>
      </c>
      <c r="C5498" s="227" t="s">
        <v>87</v>
      </c>
      <c r="D5498" s="229">
        <v>50</v>
      </c>
      <c r="E5498" s="231">
        <v>7.0844905300000002E-3</v>
      </c>
      <c r="F5498" s="231">
        <v>9.2546269E-4</v>
      </c>
      <c r="G5498" s="231">
        <v>1.42615714E-3</v>
      </c>
      <c r="H5498" s="231">
        <v>4.7328701600000004E-3</v>
      </c>
    </row>
    <row r="5499" spans="1:8">
      <c r="A5499" s="227" t="s">
        <v>152</v>
      </c>
      <c r="B5499" s="227" t="s">
        <v>108</v>
      </c>
      <c r="C5499" s="227" t="s">
        <v>88</v>
      </c>
      <c r="D5499" s="229">
        <v>149</v>
      </c>
      <c r="E5499" s="231">
        <v>4.6750712100000003E-3</v>
      </c>
      <c r="F5499" s="231">
        <v>9.8993264000000005E-4</v>
      </c>
      <c r="G5499" s="231">
        <v>5.7645080999999996E-4</v>
      </c>
      <c r="H5499" s="231">
        <v>3.1086872999999998E-3</v>
      </c>
    </row>
    <row r="5500" spans="1:8">
      <c r="A5500" s="227" t="s">
        <v>152</v>
      </c>
      <c r="B5500" s="227" t="s">
        <v>109</v>
      </c>
      <c r="C5500" s="227" t="s">
        <v>88</v>
      </c>
      <c r="D5500" s="229">
        <v>466</v>
      </c>
      <c r="E5500" s="231">
        <v>5.42992943E-3</v>
      </c>
      <c r="F5500" s="231">
        <v>8.8397588999999997E-4</v>
      </c>
      <c r="G5500" s="231">
        <v>7.0326136999999999E-4</v>
      </c>
      <c r="H5500" s="231">
        <v>3.8426916899999999E-3</v>
      </c>
    </row>
    <row r="5501" spans="1:8">
      <c r="A5501" s="227" t="s">
        <v>152</v>
      </c>
      <c r="B5501" s="227" t="s">
        <v>110</v>
      </c>
      <c r="C5501" s="227" t="s">
        <v>88</v>
      </c>
      <c r="D5501" s="229">
        <v>88</v>
      </c>
      <c r="E5501" s="231">
        <v>5.2758046500000003E-3</v>
      </c>
      <c r="F5501" s="231">
        <v>8.9041431000000002E-4</v>
      </c>
      <c r="G5501" s="231">
        <v>7.8203888000000004E-4</v>
      </c>
      <c r="H5501" s="231">
        <v>3.6033509799999999E-3</v>
      </c>
    </row>
    <row r="5502" spans="1:8">
      <c r="A5502" s="227" t="s">
        <v>152</v>
      </c>
      <c r="B5502" s="227" t="s">
        <v>108</v>
      </c>
      <c r="C5502" s="227" t="s">
        <v>89</v>
      </c>
      <c r="D5502" s="229">
        <v>95</v>
      </c>
      <c r="E5502" s="231">
        <v>5.9219051999999999E-3</v>
      </c>
      <c r="F5502" s="231">
        <v>1.2456137899999999E-3</v>
      </c>
      <c r="G5502" s="231">
        <v>8.1030673999999997E-4</v>
      </c>
      <c r="H5502" s="231">
        <v>3.8659841600000001E-3</v>
      </c>
    </row>
    <row r="5503" spans="1:8">
      <c r="A5503" s="227" t="s">
        <v>152</v>
      </c>
      <c r="B5503" s="227" t="s">
        <v>109</v>
      </c>
      <c r="C5503" s="227" t="s">
        <v>89</v>
      </c>
      <c r="D5503" s="229">
        <v>233</v>
      </c>
      <c r="E5503" s="231">
        <v>6.3049890300000003E-3</v>
      </c>
      <c r="F5503" s="231">
        <v>9.4668948000000005E-4</v>
      </c>
      <c r="G5503" s="231">
        <v>9.0168469999999995E-4</v>
      </c>
      <c r="H5503" s="231">
        <v>4.4566143699999996E-3</v>
      </c>
    </row>
    <row r="5504" spans="1:8">
      <c r="A5504" s="227" t="s">
        <v>152</v>
      </c>
      <c r="B5504" s="227" t="s">
        <v>110</v>
      </c>
      <c r="C5504" s="227" t="s">
        <v>89</v>
      </c>
      <c r="D5504" s="229">
        <v>24</v>
      </c>
      <c r="E5504" s="231">
        <v>5.8347799099999998E-3</v>
      </c>
      <c r="F5504" s="231">
        <v>1.2003277699999999E-3</v>
      </c>
      <c r="G5504" s="231">
        <v>9.4714487000000002E-4</v>
      </c>
      <c r="H5504" s="231">
        <v>3.6873068500000001E-3</v>
      </c>
    </row>
    <row r="5505" spans="1:8">
      <c r="A5505" s="227" t="s">
        <v>152</v>
      </c>
      <c r="B5505" s="227" t="s">
        <v>108</v>
      </c>
      <c r="C5505" s="227" t="s">
        <v>90</v>
      </c>
      <c r="D5505" s="229">
        <v>59</v>
      </c>
      <c r="E5505" s="231">
        <v>6.0314655300000002E-3</v>
      </c>
      <c r="F5505" s="231">
        <v>9.0454307999999995E-4</v>
      </c>
      <c r="G5505" s="231">
        <v>1.9226692200000001E-3</v>
      </c>
      <c r="H5505" s="231">
        <v>3.2042527100000001E-3</v>
      </c>
    </row>
    <row r="5506" spans="1:8">
      <c r="A5506" s="227" t="s">
        <v>152</v>
      </c>
      <c r="B5506" s="227" t="s">
        <v>109</v>
      </c>
      <c r="C5506" s="227" t="s">
        <v>90</v>
      </c>
      <c r="D5506" s="229">
        <v>226</v>
      </c>
      <c r="E5506" s="231">
        <v>7.2520277599999999E-3</v>
      </c>
      <c r="F5506" s="231">
        <v>8.1305283000000002E-4</v>
      </c>
      <c r="G5506" s="231">
        <v>1.6644130799999999E-3</v>
      </c>
      <c r="H5506" s="231">
        <v>4.7745613800000003E-3</v>
      </c>
    </row>
    <row r="5507" spans="1:8">
      <c r="A5507" s="227" t="s">
        <v>152</v>
      </c>
      <c r="B5507" s="227" t="s">
        <v>110</v>
      </c>
      <c r="C5507" s="227" t="s">
        <v>90</v>
      </c>
      <c r="D5507" s="229">
        <v>29</v>
      </c>
      <c r="E5507" s="231">
        <v>5.40110126E-3</v>
      </c>
      <c r="F5507" s="231">
        <v>7.4872255000000003E-4</v>
      </c>
      <c r="G5507" s="231">
        <v>1.4192206999999999E-3</v>
      </c>
      <c r="H5507" s="231">
        <v>3.23315753E-3</v>
      </c>
    </row>
    <row r="5508" spans="1:8">
      <c r="A5508" s="227" t="s">
        <v>152</v>
      </c>
      <c r="B5508" s="227" t="s">
        <v>108</v>
      </c>
      <c r="C5508" s="227" t="s">
        <v>91</v>
      </c>
      <c r="D5508" s="229">
        <v>224</v>
      </c>
      <c r="E5508" s="231">
        <v>4.9769549500000001E-3</v>
      </c>
      <c r="F5508" s="231">
        <v>1.0642462100000001E-3</v>
      </c>
      <c r="G5508" s="231">
        <v>5.1902464000000003E-4</v>
      </c>
      <c r="H5508" s="231">
        <v>3.3936836299999999E-3</v>
      </c>
    </row>
    <row r="5509" spans="1:8">
      <c r="A5509" s="227" t="s">
        <v>152</v>
      </c>
      <c r="B5509" s="227" t="s">
        <v>109</v>
      </c>
      <c r="C5509" s="227" t="s">
        <v>91</v>
      </c>
      <c r="D5509" s="229">
        <v>450</v>
      </c>
      <c r="E5509" s="231">
        <v>4.8950614999999998E-3</v>
      </c>
      <c r="F5509" s="231">
        <v>7.8809132000000001E-4</v>
      </c>
      <c r="G5509" s="231">
        <v>5.0995345999999995E-4</v>
      </c>
      <c r="H5509" s="231">
        <v>3.5970162200000002E-3</v>
      </c>
    </row>
    <row r="5510" spans="1:8">
      <c r="A5510" s="227" t="s">
        <v>152</v>
      </c>
      <c r="B5510" s="227" t="s">
        <v>110</v>
      </c>
      <c r="C5510" s="227" t="s">
        <v>91</v>
      </c>
      <c r="D5510" s="229">
        <v>82</v>
      </c>
      <c r="E5510" s="231">
        <v>4.5254627499999997E-3</v>
      </c>
      <c r="F5510" s="231">
        <v>8.9205036999999996E-4</v>
      </c>
      <c r="G5510" s="231">
        <v>5.0135477000000004E-4</v>
      </c>
      <c r="H5510" s="231">
        <v>3.1320570599999999E-3</v>
      </c>
    </row>
    <row r="5511" spans="1:8">
      <c r="A5511" s="227" t="s">
        <v>152</v>
      </c>
      <c r="B5511" s="227" t="s">
        <v>108</v>
      </c>
      <c r="C5511" s="227" t="s">
        <v>92</v>
      </c>
      <c r="D5511" s="229">
        <v>105</v>
      </c>
      <c r="E5511" s="231">
        <v>5.1264327599999998E-3</v>
      </c>
      <c r="F5511" s="231">
        <v>8.7720432000000005E-4</v>
      </c>
      <c r="G5511" s="231">
        <v>8.4755267000000004E-4</v>
      </c>
      <c r="H5511" s="231">
        <v>3.4016752400000002E-3</v>
      </c>
    </row>
    <row r="5512" spans="1:8">
      <c r="A5512" s="227" t="s">
        <v>152</v>
      </c>
      <c r="B5512" s="227" t="s">
        <v>109</v>
      </c>
      <c r="C5512" s="227" t="s">
        <v>92</v>
      </c>
      <c r="D5512" s="229">
        <v>300</v>
      </c>
      <c r="E5512" s="231">
        <v>7.6472605599999998E-3</v>
      </c>
      <c r="F5512" s="231">
        <v>7.6940563E-4</v>
      </c>
      <c r="G5512" s="231">
        <v>1.3554781500000001E-3</v>
      </c>
      <c r="H5512" s="231">
        <v>5.5223763000000004E-3</v>
      </c>
    </row>
    <row r="5513" spans="1:8">
      <c r="A5513" s="227" t="s">
        <v>152</v>
      </c>
      <c r="B5513" s="227" t="s">
        <v>110</v>
      </c>
      <c r="C5513" s="227" t="s">
        <v>92</v>
      </c>
      <c r="D5513" s="229">
        <v>58</v>
      </c>
      <c r="E5513" s="231">
        <v>6.8708091599999997E-3</v>
      </c>
      <c r="F5513" s="231">
        <v>1.2296453799999999E-3</v>
      </c>
      <c r="G5513" s="231">
        <v>1.3457852299999999E-3</v>
      </c>
      <c r="H5513" s="231">
        <v>4.2953781200000003E-3</v>
      </c>
    </row>
    <row r="5514" spans="1:8">
      <c r="A5514" s="227" t="s">
        <v>152</v>
      </c>
      <c r="B5514" s="227" t="s">
        <v>108</v>
      </c>
      <c r="C5514" s="227" t="s">
        <v>93</v>
      </c>
      <c r="D5514" s="229">
        <v>57</v>
      </c>
      <c r="E5514" s="231">
        <v>6.1813675599999996E-3</v>
      </c>
      <c r="F5514" s="231">
        <v>1.26319824E-3</v>
      </c>
      <c r="G5514" s="231">
        <v>1.22644556E-3</v>
      </c>
      <c r="H5514" s="231">
        <v>3.6917232699999998E-3</v>
      </c>
    </row>
    <row r="5515" spans="1:8">
      <c r="A5515" s="227" t="s">
        <v>152</v>
      </c>
      <c r="B5515" s="227" t="s">
        <v>109</v>
      </c>
      <c r="C5515" s="227" t="s">
        <v>93</v>
      </c>
      <c r="D5515" s="229">
        <v>152</v>
      </c>
      <c r="E5515" s="231">
        <v>7.8089209600000001E-3</v>
      </c>
      <c r="F5515" s="231">
        <v>1.02872172E-3</v>
      </c>
      <c r="G5515" s="231">
        <v>1.7573553799999999E-3</v>
      </c>
      <c r="H5515" s="231">
        <v>5.0228433400000003E-3</v>
      </c>
    </row>
    <row r="5516" spans="1:8">
      <c r="A5516" s="227" t="s">
        <v>152</v>
      </c>
      <c r="B5516" s="227" t="s">
        <v>110</v>
      </c>
      <c r="C5516" s="227" t="s">
        <v>93</v>
      </c>
      <c r="D5516" s="229">
        <v>34</v>
      </c>
      <c r="E5516" s="231">
        <v>6.5853074700000002E-3</v>
      </c>
      <c r="F5516" s="231">
        <v>1.1301740299999999E-3</v>
      </c>
      <c r="G5516" s="231">
        <v>1.29901944E-3</v>
      </c>
      <c r="H5516" s="231">
        <v>4.1561136300000004E-3</v>
      </c>
    </row>
    <row r="5517" spans="1:8">
      <c r="A5517" s="227" t="s">
        <v>152</v>
      </c>
      <c r="B5517" s="227" t="s">
        <v>108</v>
      </c>
      <c r="C5517" s="227" t="s">
        <v>94</v>
      </c>
      <c r="D5517" s="229">
        <v>72</v>
      </c>
      <c r="E5517" s="231">
        <v>5.2555939000000001E-3</v>
      </c>
      <c r="F5517" s="231">
        <v>9.0470652E-4</v>
      </c>
      <c r="G5517" s="231">
        <v>8.3349382999999997E-4</v>
      </c>
      <c r="H5517" s="231">
        <v>3.5173929799999998E-3</v>
      </c>
    </row>
    <row r="5518" spans="1:8">
      <c r="A5518" s="227" t="s">
        <v>152</v>
      </c>
      <c r="B5518" s="227" t="s">
        <v>109</v>
      </c>
      <c r="C5518" s="227" t="s">
        <v>94</v>
      </c>
      <c r="D5518" s="229">
        <v>212</v>
      </c>
      <c r="E5518" s="231">
        <v>6.7964926099999996E-3</v>
      </c>
      <c r="F5518" s="231">
        <v>9.8925552999999992E-4</v>
      </c>
      <c r="G5518" s="231">
        <v>1.0075993300000001E-3</v>
      </c>
      <c r="H5518" s="231">
        <v>4.7996372299999998E-3</v>
      </c>
    </row>
    <row r="5519" spans="1:8">
      <c r="A5519" s="227" t="s">
        <v>152</v>
      </c>
      <c r="B5519" s="227" t="s">
        <v>110</v>
      </c>
      <c r="C5519" s="227" t="s">
        <v>94</v>
      </c>
      <c r="D5519" s="229">
        <v>43</v>
      </c>
      <c r="E5519" s="231">
        <v>5.9385764400000001E-3</v>
      </c>
      <c r="F5519" s="231">
        <v>8.5998037999999999E-4</v>
      </c>
      <c r="G5519" s="231">
        <v>1.0893086E-3</v>
      </c>
      <c r="H5519" s="231">
        <v>3.9892870400000001E-3</v>
      </c>
    </row>
    <row r="5520" spans="1:8">
      <c r="A5520" s="227" t="s">
        <v>152</v>
      </c>
      <c r="B5520" s="227" t="s">
        <v>108</v>
      </c>
      <c r="C5520" s="227" t="s">
        <v>95</v>
      </c>
      <c r="D5520" s="229">
        <v>20</v>
      </c>
      <c r="E5520" s="231">
        <v>5.8344904400000003E-3</v>
      </c>
      <c r="F5520" s="231">
        <v>5.3645807999999997E-4</v>
      </c>
      <c r="G5520" s="231">
        <v>1.46354145E-3</v>
      </c>
      <c r="H5520" s="231">
        <v>3.8344905499999998E-3</v>
      </c>
    </row>
    <row r="5521" spans="1:8">
      <c r="A5521" s="227" t="s">
        <v>152</v>
      </c>
      <c r="B5521" s="227" t="s">
        <v>109</v>
      </c>
      <c r="C5521" s="227" t="s">
        <v>95</v>
      </c>
      <c r="D5521" s="229">
        <v>88</v>
      </c>
      <c r="E5521" s="231">
        <v>6.69994189E-3</v>
      </c>
      <c r="F5521" s="231">
        <v>4.5928007E-4</v>
      </c>
      <c r="G5521" s="231">
        <v>1.16016916E-3</v>
      </c>
      <c r="H5521" s="231">
        <v>5.08049218E-3</v>
      </c>
    </row>
    <row r="5522" spans="1:8">
      <c r="A5522" s="227" t="s">
        <v>152</v>
      </c>
      <c r="B5522" s="227" t="s">
        <v>110</v>
      </c>
      <c r="C5522" s="227" t="s">
        <v>95</v>
      </c>
      <c r="D5522" s="229">
        <v>10</v>
      </c>
      <c r="E5522" s="231">
        <v>6.0162034600000002E-3</v>
      </c>
      <c r="F5522" s="231">
        <v>6.2268499000000003E-4</v>
      </c>
      <c r="G5522" s="231">
        <v>1.21990714E-3</v>
      </c>
      <c r="H5522" s="231">
        <v>4.1736108199999997E-3</v>
      </c>
    </row>
    <row r="5523" spans="1:8">
      <c r="A5523" s="227" t="s">
        <v>152</v>
      </c>
      <c r="B5523" s="227" t="s">
        <v>108</v>
      </c>
      <c r="C5523" s="227" t="s">
        <v>96</v>
      </c>
      <c r="D5523" s="229">
        <v>153</v>
      </c>
      <c r="E5523" s="231">
        <v>5.4692414599999996E-3</v>
      </c>
      <c r="F5523" s="231">
        <v>9.3697023000000003E-4</v>
      </c>
      <c r="G5523" s="231">
        <v>1.1223067199999999E-3</v>
      </c>
      <c r="H5523" s="231">
        <v>3.40996403E-3</v>
      </c>
    </row>
    <row r="5524" spans="1:8">
      <c r="A5524" s="227" t="s">
        <v>152</v>
      </c>
      <c r="B5524" s="227" t="s">
        <v>109</v>
      </c>
      <c r="C5524" s="227" t="s">
        <v>96</v>
      </c>
      <c r="D5524" s="229">
        <v>362</v>
      </c>
      <c r="E5524" s="231">
        <v>6.27407513E-3</v>
      </c>
      <c r="F5524" s="231">
        <v>8.2166309E-4</v>
      </c>
      <c r="G5524" s="231">
        <v>1.1549132999999999E-3</v>
      </c>
      <c r="H5524" s="231">
        <v>4.2974982300000002E-3</v>
      </c>
    </row>
    <row r="5525" spans="1:8">
      <c r="A5525" s="227" t="s">
        <v>152</v>
      </c>
      <c r="B5525" s="227" t="s">
        <v>110</v>
      </c>
      <c r="C5525" s="227" t="s">
        <v>96</v>
      </c>
      <c r="D5525" s="229">
        <v>67</v>
      </c>
      <c r="E5525" s="231">
        <v>5.1824209799999996E-3</v>
      </c>
      <c r="F5525" s="231">
        <v>8.4456169000000003E-4</v>
      </c>
      <c r="G5525" s="231">
        <v>1.13218608E-3</v>
      </c>
      <c r="H5525" s="231">
        <v>3.2056727299999998E-3</v>
      </c>
    </row>
    <row r="5526" spans="1:8">
      <c r="A5526" s="227" t="s">
        <v>152</v>
      </c>
      <c r="B5526" s="227" t="s">
        <v>108</v>
      </c>
      <c r="C5526" s="227" t="s">
        <v>97</v>
      </c>
      <c r="D5526" s="229">
        <v>49</v>
      </c>
      <c r="E5526" s="231">
        <v>6.3229873299999999E-3</v>
      </c>
      <c r="F5526" s="231">
        <v>9.4293252000000004E-4</v>
      </c>
      <c r="G5526" s="231">
        <v>1.1233935400000001E-3</v>
      </c>
      <c r="H5526" s="231">
        <v>4.2566607800000001E-3</v>
      </c>
    </row>
    <row r="5527" spans="1:8">
      <c r="A5527" s="227" t="s">
        <v>152</v>
      </c>
      <c r="B5527" s="227" t="s">
        <v>109</v>
      </c>
      <c r="C5527" s="227" t="s">
        <v>97</v>
      </c>
      <c r="D5527" s="229">
        <v>141</v>
      </c>
      <c r="E5527" s="231">
        <v>7.4271898100000001E-3</v>
      </c>
      <c r="F5527" s="231">
        <v>8.4408631999999999E-4</v>
      </c>
      <c r="G5527" s="231">
        <v>1.6178254800000001E-3</v>
      </c>
      <c r="H5527" s="231">
        <v>4.9652775300000002E-3</v>
      </c>
    </row>
    <row r="5528" spans="1:8">
      <c r="A5528" s="227" t="s">
        <v>152</v>
      </c>
      <c r="B5528" s="227" t="s">
        <v>110</v>
      </c>
      <c r="C5528" s="227" t="s">
        <v>97</v>
      </c>
      <c r="D5528" s="229">
        <v>17</v>
      </c>
      <c r="E5528" s="231">
        <v>7.6000814899999996E-3</v>
      </c>
      <c r="F5528" s="231">
        <v>8.9392678999999995E-4</v>
      </c>
      <c r="G5528" s="231">
        <v>1.48420461E-3</v>
      </c>
      <c r="H5528" s="231">
        <v>5.2219496200000002E-3</v>
      </c>
    </row>
    <row r="5529" spans="1:8">
      <c r="A5529" s="227" t="s">
        <v>152</v>
      </c>
      <c r="B5529" s="227" t="s">
        <v>108</v>
      </c>
      <c r="C5529" s="227" t="s">
        <v>98</v>
      </c>
      <c r="D5529" s="229">
        <v>33</v>
      </c>
      <c r="E5529" s="231">
        <v>5.2760239400000001E-3</v>
      </c>
      <c r="F5529" s="231">
        <v>1.1959854E-4</v>
      </c>
      <c r="G5529" s="231">
        <v>1.59722204E-3</v>
      </c>
      <c r="H5529" s="231">
        <v>3.5472781000000001E-3</v>
      </c>
    </row>
    <row r="5530" spans="1:8">
      <c r="A5530" s="227" t="s">
        <v>152</v>
      </c>
      <c r="B5530" s="227" t="s">
        <v>109</v>
      </c>
      <c r="C5530" s="227" t="s">
        <v>98</v>
      </c>
      <c r="D5530" s="229">
        <v>129</v>
      </c>
      <c r="E5530" s="231">
        <v>7.0617101899999998E-3</v>
      </c>
      <c r="F5530" s="231">
        <v>1.8554382000000001E-4</v>
      </c>
      <c r="G5530" s="231">
        <v>1.6475557300000001E-3</v>
      </c>
      <c r="H5530" s="231">
        <v>5.2172155099999996E-3</v>
      </c>
    </row>
    <row r="5531" spans="1:8">
      <c r="A5531" s="227" t="s">
        <v>152</v>
      </c>
      <c r="B5531" s="227" t="s">
        <v>110</v>
      </c>
      <c r="C5531" s="227" t="s">
        <v>98</v>
      </c>
      <c r="D5531" s="229">
        <v>21</v>
      </c>
      <c r="E5531" s="231">
        <v>5.7137343500000002E-3</v>
      </c>
      <c r="F5531" s="231">
        <v>1.1959854E-4</v>
      </c>
      <c r="G5531" s="231">
        <v>1.9747572300000001E-3</v>
      </c>
      <c r="H5531" s="231">
        <v>3.6089063400000002E-3</v>
      </c>
    </row>
    <row r="5532" spans="1:8">
      <c r="A5532" s="227" t="s">
        <v>152</v>
      </c>
      <c r="B5532" s="227" t="s">
        <v>108</v>
      </c>
      <c r="C5532" s="227" t="s">
        <v>99</v>
      </c>
      <c r="D5532" s="229">
        <v>173</v>
      </c>
      <c r="E5532" s="231">
        <v>4.9722353599999996E-3</v>
      </c>
      <c r="F5532" s="231">
        <v>9.9342995999999995E-4</v>
      </c>
      <c r="G5532" s="231">
        <v>6.9598298000000003E-4</v>
      </c>
      <c r="H5532" s="231">
        <v>3.2828219600000001E-3</v>
      </c>
    </row>
    <row r="5533" spans="1:8">
      <c r="A5533" s="227" t="s">
        <v>152</v>
      </c>
      <c r="B5533" s="227" t="s">
        <v>109</v>
      </c>
      <c r="C5533" s="227" t="s">
        <v>99</v>
      </c>
      <c r="D5533" s="229">
        <v>434</v>
      </c>
      <c r="E5533" s="231">
        <v>5.3389814400000004E-3</v>
      </c>
      <c r="F5533" s="231">
        <v>8.3997352000000003E-4</v>
      </c>
      <c r="G5533" s="231">
        <v>6.4878793999999999E-4</v>
      </c>
      <c r="H5533" s="231">
        <v>3.85021949E-3</v>
      </c>
    </row>
    <row r="5534" spans="1:8">
      <c r="A5534" s="227" t="s">
        <v>152</v>
      </c>
      <c r="B5534" s="227" t="s">
        <v>110</v>
      </c>
      <c r="C5534" s="227" t="s">
        <v>99</v>
      </c>
      <c r="D5534" s="229">
        <v>45</v>
      </c>
      <c r="E5534" s="231">
        <v>5.2867796500000001E-3</v>
      </c>
      <c r="F5534" s="231">
        <v>1.00154298E-3</v>
      </c>
      <c r="G5534" s="231">
        <v>5.8847716999999998E-4</v>
      </c>
      <c r="H5534" s="231">
        <v>3.6967589600000001E-3</v>
      </c>
    </row>
    <row r="5535" spans="1:8">
      <c r="A5535" s="227" t="s">
        <v>152</v>
      </c>
      <c r="B5535" s="227" t="s">
        <v>108</v>
      </c>
      <c r="C5535" s="227" t="s">
        <v>100</v>
      </c>
      <c r="D5535" s="229">
        <v>91</v>
      </c>
      <c r="E5535" s="231">
        <v>7.23087073E-3</v>
      </c>
      <c r="F5535" s="231">
        <v>1.2178212999999999E-3</v>
      </c>
      <c r="G5535" s="231">
        <v>1.03581583E-3</v>
      </c>
      <c r="H5535" s="231">
        <v>4.9662950699999996E-3</v>
      </c>
    </row>
    <row r="5536" spans="1:8">
      <c r="A5536" s="227" t="s">
        <v>152</v>
      </c>
      <c r="B5536" s="227" t="s">
        <v>109</v>
      </c>
      <c r="C5536" s="227" t="s">
        <v>100</v>
      </c>
      <c r="D5536" s="229">
        <v>326</v>
      </c>
      <c r="E5536" s="231">
        <v>7.2741988000000002E-3</v>
      </c>
      <c r="F5536" s="231">
        <v>1.07993896E-3</v>
      </c>
      <c r="G5536" s="231">
        <v>1.01585553E-3</v>
      </c>
      <c r="H5536" s="231">
        <v>5.1673622899999997E-3</v>
      </c>
    </row>
    <row r="5537" spans="1:8">
      <c r="A5537" s="227" t="s">
        <v>152</v>
      </c>
      <c r="B5537" s="227" t="s">
        <v>110</v>
      </c>
      <c r="C5537" s="227" t="s">
        <v>100</v>
      </c>
      <c r="D5537" s="229">
        <v>48</v>
      </c>
      <c r="E5537" s="231">
        <v>6.2270927399999997E-3</v>
      </c>
      <c r="F5537" s="231">
        <v>1.1533079900000001E-3</v>
      </c>
      <c r="G5537" s="231">
        <v>1.1740449400000001E-3</v>
      </c>
      <c r="H5537" s="231">
        <v>3.8881652700000001E-3</v>
      </c>
    </row>
    <row r="5538" spans="1:8">
      <c r="A5538" s="227" t="s">
        <v>152</v>
      </c>
      <c r="B5538" s="227" t="s">
        <v>108</v>
      </c>
      <c r="C5538" s="227" t="s">
        <v>101</v>
      </c>
      <c r="D5538" s="229">
        <v>61</v>
      </c>
      <c r="E5538" s="231">
        <v>5.6859058799999997E-3</v>
      </c>
      <c r="F5538" s="231">
        <v>6.8533677E-4</v>
      </c>
      <c r="G5538" s="231">
        <v>1.5998783300000001E-3</v>
      </c>
      <c r="H5538" s="231">
        <v>3.4006903799999998E-3</v>
      </c>
    </row>
    <row r="5539" spans="1:8">
      <c r="A5539" s="227" t="s">
        <v>152</v>
      </c>
      <c r="B5539" s="227" t="s">
        <v>109</v>
      </c>
      <c r="C5539" s="227" t="s">
        <v>101</v>
      </c>
      <c r="D5539" s="229">
        <v>166</v>
      </c>
      <c r="E5539" s="231">
        <v>7.68720693E-3</v>
      </c>
      <c r="F5539" s="231">
        <v>6.0749920000000002E-4</v>
      </c>
      <c r="G5539" s="231">
        <v>2.1474785599999999E-3</v>
      </c>
      <c r="H5539" s="231">
        <v>4.9322286700000002E-3</v>
      </c>
    </row>
    <row r="5540" spans="1:8">
      <c r="A5540" s="227" t="s">
        <v>152</v>
      </c>
      <c r="B5540" s="227" t="s">
        <v>110</v>
      </c>
      <c r="C5540" s="227" t="s">
        <v>101</v>
      </c>
      <c r="D5540" s="229">
        <v>39</v>
      </c>
      <c r="E5540" s="231">
        <v>6.5895059400000004E-3</v>
      </c>
      <c r="F5540" s="231">
        <v>5.3478130999999997E-4</v>
      </c>
      <c r="G5540" s="231">
        <v>1.72334974E-3</v>
      </c>
      <c r="H5540" s="231">
        <v>4.3313744199999999E-3</v>
      </c>
    </row>
    <row r="5541" spans="1:8">
      <c r="A5541" s="227" t="s">
        <v>152</v>
      </c>
      <c r="B5541" s="227" t="s">
        <v>108</v>
      </c>
      <c r="C5541" s="227" t="s">
        <v>102</v>
      </c>
      <c r="D5541" s="229">
        <v>132</v>
      </c>
      <c r="E5541" s="231">
        <v>6.0659544400000001E-3</v>
      </c>
      <c r="F5541" s="231">
        <v>9.8362067000000008E-4</v>
      </c>
      <c r="G5541" s="231">
        <v>7.2109965999999997E-4</v>
      </c>
      <c r="H5541" s="231">
        <v>4.3612336200000001E-3</v>
      </c>
    </row>
    <row r="5542" spans="1:8">
      <c r="A5542" s="227" t="s">
        <v>152</v>
      </c>
      <c r="B5542" s="227" t="s">
        <v>109</v>
      </c>
      <c r="C5542" s="227" t="s">
        <v>102</v>
      </c>
      <c r="D5542" s="229">
        <v>220</v>
      </c>
      <c r="E5542" s="231">
        <v>6.4613844299999997E-3</v>
      </c>
      <c r="F5542" s="231">
        <v>8.3780491999999995E-4</v>
      </c>
      <c r="G5542" s="231">
        <v>6.8371190999999998E-4</v>
      </c>
      <c r="H5542" s="231">
        <v>4.9398671699999999E-3</v>
      </c>
    </row>
    <row r="5543" spans="1:8">
      <c r="A5543" s="227" t="s">
        <v>152</v>
      </c>
      <c r="B5543" s="227" t="s">
        <v>110</v>
      </c>
      <c r="C5543" s="227" t="s">
        <v>102</v>
      </c>
      <c r="D5543" s="229">
        <v>59</v>
      </c>
      <c r="E5543" s="231">
        <v>5.69385573E-3</v>
      </c>
      <c r="F5543" s="231">
        <v>7.7134313999999995E-4</v>
      </c>
      <c r="G5543" s="231">
        <v>7.6310397000000003E-4</v>
      </c>
      <c r="H5543" s="231">
        <v>4.1594081000000003E-3</v>
      </c>
    </row>
    <row r="5544" spans="1:8">
      <c r="A5544" s="227" t="s">
        <v>152</v>
      </c>
      <c r="B5544" s="227" t="s">
        <v>108</v>
      </c>
      <c r="C5544" s="227" t="s">
        <v>103</v>
      </c>
      <c r="D5544" s="229">
        <v>205</v>
      </c>
      <c r="E5544" s="231">
        <v>4.0237689500000002E-3</v>
      </c>
      <c r="F5544" s="231">
        <v>7.2673870000000002E-4</v>
      </c>
      <c r="G5544" s="231">
        <v>4.2745009999999999E-4</v>
      </c>
      <c r="H5544" s="231">
        <v>2.8695797099999999E-3</v>
      </c>
    </row>
    <row r="5545" spans="1:8">
      <c r="A5545" s="227" t="s">
        <v>152</v>
      </c>
      <c r="B5545" s="227" t="s">
        <v>109</v>
      </c>
      <c r="C5545" s="227" t="s">
        <v>103</v>
      </c>
      <c r="D5545" s="229">
        <v>302</v>
      </c>
      <c r="E5545" s="231">
        <v>4.42236915E-3</v>
      </c>
      <c r="F5545" s="231">
        <v>5.9805744999999997E-4</v>
      </c>
      <c r="G5545" s="231">
        <v>4.3280116999999999E-4</v>
      </c>
      <c r="H5545" s="231">
        <v>3.3915100600000001E-3</v>
      </c>
    </row>
    <row r="5546" spans="1:8">
      <c r="A5546" s="227" t="s">
        <v>152</v>
      </c>
      <c r="B5546" s="227" t="s">
        <v>110</v>
      </c>
      <c r="C5546" s="227" t="s">
        <v>103</v>
      </c>
      <c r="D5546" s="229">
        <v>47</v>
      </c>
      <c r="E5546" s="231">
        <v>4.1925234200000001E-3</v>
      </c>
      <c r="F5546" s="231">
        <v>8.3284055999999999E-4</v>
      </c>
      <c r="G5546" s="231">
        <v>4.4227711999999999E-4</v>
      </c>
      <c r="H5546" s="231">
        <v>2.9174051900000002E-3</v>
      </c>
    </row>
    <row r="5547" spans="1:8">
      <c r="A5547" s="227" t="s">
        <v>152</v>
      </c>
      <c r="B5547" s="227" t="s">
        <v>108</v>
      </c>
      <c r="C5547" s="227" t="s">
        <v>104</v>
      </c>
      <c r="D5547" s="229">
        <v>34</v>
      </c>
      <c r="E5547" s="231">
        <v>5.15080316E-3</v>
      </c>
      <c r="F5547" s="231">
        <v>8.2618437000000003E-4</v>
      </c>
      <c r="G5547" s="231">
        <v>1.04064521E-3</v>
      </c>
      <c r="H5547" s="231">
        <v>3.2839730500000002E-3</v>
      </c>
    </row>
    <row r="5548" spans="1:8">
      <c r="A5548" s="227" t="s">
        <v>152</v>
      </c>
      <c r="B5548" s="227" t="s">
        <v>109</v>
      </c>
      <c r="C5548" s="227" t="s">
        <v>104</v>
      </c>
      <c r="D5548" s="229">
        <v>134</v>
      </c>
      <c r="E5548" s="231">
        <v>6.1390959400000004E-3</v>
      </c>
      <c r="F5548" s="231">
        <v>5.4700430000000002E-4</v>
      </c>
      <c r="G5548" s="231">
        <v>1.07837524E-3</v>
      </c>
      <c r="H5548" s="231">
        <v>4.5137158699999997E-3</v>
      </c>
    </row>
    <row r="5549" spans="1:8">
      <c r="A5549" s="227" t="s">
        <v>152</v>
      </c>
      <c r="B5549" s="227" t="s">
        <v>110</v>
      </c>
      <c r="C5549" s="227" t="s">
        <v>104</v>
      </c>
      <c r="D5549" s="229">
        <v>41</v>
      </c>
      <c r="E5549" s="231">
        <v>5.7240851199999998E-3</v>
      </c>
      <c r="F5549" s="231">
        <v>6.5718128999999999E-4</v>
      </c>
      <c r="G5549" s="231">
        <v>1.2864157300000001E-3</v>
      </c>
      <c r="H5549" s="231">
        <v>3.7804875399999999E-3</v>
      </c>
    </row>
    <row r="5550" spans="1:8">
      <c r="A5550" s="227" t="s">
        <v>152</v>
      </c>
      <c r="B5550" s="227" t="s">
        <v>108</v>
      </c>
      <c r="C5550" s="227" t="s">
        <v>105</v>
      </c>
      <c r="D5550" s="229">
        <v>462</v>
      </c>
      <c r="E5550" s="231">
        <v>4.5797506599999996E-3</v>
      </c>
      <c r="F5550" s="231">
        <v>1.1070524199999999E-3</v>
      </c>
      <c r="G5550" s="231">
        <v>5.5891231000000001E-4</v>
      </c>
      <c r="H5550" s="231">
        <v>2.9023616799999999E-3</v>
      </c>
    </row>
    <row r="5551" spans="1:8">
      <c r="A5551" s="227" t="s">
        <v>152</v>
      </c>
      <c r="B5551" s="227" t="s">
        <v>109</v>
      </c>
      <c r="C5551" s="227" t="s">
        <v>105</v>
      </c>
      <c r="D5551" s="229">
        <v>808</v>
      </c>
      <c r="E5551" s="231">
        <v>4.4602726199999996E-3</v>
      </c>
      <c r="F5551" s="231">
        <v>8.4252933000000005E-4</v>
      </c>
      <c r="G5551" s="231">
        <v>5.5322045000000004E-4</v>
      </c>
      <c r="H5551" s="231">
        <v>3.05306288E-3</v>
      </c>
    </row>
    <row r="5552" spans="1:8">
      <c r="A5552" s="227" t="s">
        <v>152</v>
      </c>
      <c r="B5552" s="227" t="s">
        <v>110</v>
      </c>
      <c r="C5552" s="227" t="s">
        <v>105</v>
      </c>
      <c r="D5552" s="229">
        <v>183</v>
      </c>
      <c r="E5552" s="231">
        <v>4.42123281E-3</v>
      </c>
      <c r="F5552" s="231">
        <v>9.4047230999999998E-4</v>
      </c>
      <c r="G5552" s="231">
        <v>5.8958182000000002E-4</v>
      </c>
      <c r="H5552" s="231">
        <v>2.8801732899999999E-3</v>
      </c>
    </row>
    <row r="5553" spans="1:8">
      <c r="A5553" s="227" t="s">
        <v>152</v>
      </c>
      <c r="B5553" s="227" t="s">
        <v>108</v>
      </c>
      <c r="C5553" s="227" t="s">
        <v>106</v>
      </c>
      <c r="D5553" s="229">
        <v>126</v>
      </c>
      <c r="E5553" s="231">
        <v>5.4235557800000004E-3</v>
      </c>
      <c r="F5553" s="231">
        <v>8.5299067999999997E-4</v>
      </c>
      <c r="G5553" s="231">
        <v>8.6759604000000005E-4</v>
      </c>
      <c r="H5553" s="231">
        <v>3.7029686200000002E-3</v>
      </c>
    </row>
    <row r="5554" spans="1:8">
      <c r="A5554" s="227" t="s">
        <v>152</v>
      </c>
      <c r="B5554" s="227" t="s">
        <v>109</v>
      </c>
      <c r="C5554" s="227" t="s">
        <v>106</v>
      </c>
      <c r="D5554" s="229">
        <v>205</v>
      </c>
      <c r="E5554" s="231">
        <v>6.4873529299999998E-3</v>
      </c>
      <c r="F5554" s="231">
        <v>7.8669806000000004E-4</v>
      </c>
      <c r="G5554" s="231">
        <v>9.4958198999999996E-4</v>
      </c>
      <c r="H5554" s="231">
        <v>4.75107251E-3</v>
      </c>
    </row>
    <row r="5555" spans="1:8">
      <c r="A5555" s="227" t="s">
        <v>152</v>
      </c>
      <c r="B5555" s="227" t="s">
        <v>110</v>
      </c>
      <c r="C5555" s="227" t="s">
        <v>106</v>
      </c>
      <c r="D5555" s="229">
        <v>47</v>
      </c>
      <c r="E5555" s="231">
        <v>5.9993102099999999E-3</v>
      </c>
      <c r="F5555" s="231">
        <v>8.5524994999999998E-4</v>
      </c>
      <c r="G5555" s="231">
        <v>8.1437125000000002E-4</v>
      </c>
      <c r="H5555" s="231">
        <v>4.3296884999999997E-3</v>
      </c>
    </row>
    <row r="5556" spans="1:8">
      <c r="A5556" s="227" t="s">
        <v>152</v>
      </c>
      <c r="B5556" s="227" t="s">
        <v>108</v>
      </c>
      <c r="C5556" s="227" t="s">
        <v>107</v>
      </c>
      <c r="D5556" s="229">
        <v>287</v>
      </c>
      <c r="E5556" s="231">
        <v>5.3083459900000003E-3</v>
      </c>
      <c r="F5556" s="231">
        <v>1.19277464E-3</v>
      </c>
      <c r="G5556" s="231">
        <v>6.7887768000000003E-4</v>
      </c>
      <c r="H5556" s="231">
        <v>3.4366931899999999E-3</v>
      </c>
    </row>
    <row r="5557" spans="1:8">
      <c r="A5557" s="227" t="s">
        <v>152</v>
      </c>
      <c r="B5557" s="227" t="s">
        <v>109</v>
      </c>
      <c r="C5557" s="227" t="s">
        <v>107</v>
      </c>
      <c r="D5557" s="229">
        <v>648</v>
      </c>
      <c r="E5557" s="231">
        <v>5.4637307600000004E-3</v>
      </c>
      <c r="F5557" s="231">
        <v>8.8355884999999996E-4</v>
      </c>
      <c r="G5557" s="231">
        <v>6.9699837000000004E-4</v>
      </c>
      <c r="H5557" s="231">
        <v>3.88317305E-3</v>
      </c>
    </row>
    <row r="5558" spans="1:8">
      <c r="A5558" s="227" t="s">
        <v>152</v>
      </c>
      <c r="B5558" s="227" t="s">
        <v>110</v>
      </c>
      <c r="C5558" s="227" t="s">
        <v>107</v>
      </c>
      <c r="D5558" s="229">
        <v>84</v>
      </c>
      <c r="E5558" s="231">
        <v>5.4920357199999999E-3</v>
      </c>
      <c r="F5558" s="231">
        <v>1.0623344199999999E-3</v>
      </c>
      <c r="G5558" s="231">
        <v>8.1280291E-4</v>
      </c>
      <c r="H5558" s="231">
        <v>3.6168979199999998E-3</v>
      </c>
    </row>
    <row r="5559" spans="1:8">
      <c r="A5559" s="227" t="s">
        <v>153</v>
      </c>
      <c r="B5559" s="227" t="s">
        <v>108</v>
      </c>
      <c r="C5559" s="227" t="s">
        <v>58</v>
      </c>
      <c r="D5559" s="229">
        <v>8626</v>
      </c>
      <c r="E5559" s="231">
        <v>5.1425731299999996E-3</v>
      </c>
      <c r="F5559" s="231">
        <v>1.0182633400000001E-3</v>
      </c>
      <c r="G5559" s="231">
        <v>8.0130648000000004E-4</v>
      </c>
      <c r="H5559" s="231">
        <v>3.3221521599999999E-3</v>
      </c>
    </row>
    <row r="5560" spans="1:8">
      <c r="A5560" s="227" t="s">
        <v>153</v>
      </c>
      <c r="B5560" s="227" t="s">
        <v>109</v>
      </c>
      <c r="C5560" s="227" t="s">
        <v>58</v>
      </c>
      <c r="D5560" s="229">
        <v>14261</v>
      </c>
      <c r="E5560" s="231">
        <v>6.0373942199999997E-3</v>
      </c>
      <c r="F5560" s="231">
        <v>8.2777371000000005E-4</v>
      </c>
      <c r="G5560" s="231">
        <v>9.6552799000000004E-4</v>
      </c>
      <c r="H5560" s="231">
        <v>4.2429817800000002E-3</v>
      </c>
    </row>
    <row r="5561" spans="1:8">
      <c r="A5561" s="227" t="s">
        <v>153</v>
      </c>
      <c r="B5561" s="227" t="s">
        <v>110</v>
      </c>
      <c r="C5561" s="227" t="s">
        <v>58</v>
      </c>
      <c r="D5561" s="229">
        <v>2434</v>
      </c>
      <c r="E5561" s="231">
        <v>5.7269647899999996E-3</v>
      </c>
      <c r="F5561" s="231">
        <v>9.1630122999999996E-4</v>
      </c>
      <c r="G5561" s="231">
        <v>9.9110473999999989E-4</v>
      </c>
      <c r="H5561" s="231">
        <v>3.81819835E-3</v>
      </c>
    </row>
    <row r="5562" spans="1:8">
      <c r="A5562" s="227" t="s">
        <v>153</v>
      </c>
      <c r="B5562" s="227" t="s">
        <v>108</v>
      </c>
      <c r="C5562" s="227" t="s">
        <v>63</v>
      </c>
      <c r="D5562" s="229">
        <v>222</v>
      </c>
      <c r="E5562" s="231">
        <v>6.0415621599999997E-3</v>
      </c>
      <c r="F5562" s="231">
        <v>1.5943024000000001E-3</v>
      </c>
      <c r="G5562" s="231">
        <v>7.3969781000000001E-4</v>
      </c>
      <c r="H5562" s="231">
        <v>3.7075614900000001E-3</v>
      </c>
    </row>
    <row r="5563" spans="1:8">
      <c r="A5563" s="227" t="s">
        <v>153</v>
      </c>
      <c r="B5563" s="227" t="s">
        <v>109</v>
      </c>
      <c r="C5563" s="227" t="s">
        <v>63</v>
      </c>
      <c r="D5563" s="229">
        <v>261</v>
      </c>
      <c r="E5563" s="231">
        <v>6.8767735599999996E-3</v>
      </c>
      <c r="F5563" s="231">
        <v>1.2917285099999999E-3</v>
      </c>
      <c r="G5563" s="231">
        <v>9.4157949999999996E-4</v>
      </c>
      <c r="H5563" s="231">
        <v>4.6434650500000001E-3</v>
      </c>
    </row>
    <row r="5564" spans="1:8">
      <c r="A5564" s="227" t="s">
        <v>153</v>
      </c>
      <c r="B5564" s="227" t="s">
        <v>110</v>
      </c>
      <c r="C5564" s="227" t="s">
        <v>63</v>
      </c>
      <c r="D5564" s="229">
        <v>50</v>
      </c>
      <c r="E5564" s="231">
        <v>5.9784719900000003E-3</v>
      </c>
      <c r="F5564" s="231">
        <v>1.2648145600000001E-3</v>
      </c>
      <c r="G5564" s="231">
        <v>8.7476825000000003E-4</v>
      </c>
      <c r="H5564" s="231">
        <v>3.83888863E-3</v>
      </c>
    </row>
    <row r="5565" spans="1:8">
      <c r="A5565" s="227" t="s">
        <v>153</v>
      </c>
      <c r="B5565" s="227" t="s">
        <v>108</v>
      </c>
      <c r="C5565" s="227" t="s">
        <v>64</v>
      </c>
      <c r="D5565" s="229">
        <v>97</v>
      </c>
      <c r="E5565" s="231">
        <v>5.3850465299999997E-3</v>
      </c>
      <c r="F5565" s="231">
        <v>8.7903277000000004E-4</v>
      </c>
      <c r="G5565" s="231">
        <v>1.0013361500000001E-3</v>
      </c>
      <c r="H5565" s="231">
        <v>3.5046771199999998E-3</v>
      </c>
    </row>
    <row r="5566" spans="1:8">
      <c r="A5566" s="227" t="s">
        <v>153</v>
      </c>
      <c r="B5566" s="227" t="s">
        <v>109</v>
      </c>
      <c r="C5566" s="227" t="s">
        <v>64</v>
      </c>
      <c r="D5566" s="229">
        <v>178</v>
      </c>
      <c r="E5566" s="231">
        <v>6.1629340999999997E-3</v>
      </c>
      <c r="F5566" s="231">
        <v>8.5888710000000005E-4</v>
      </c>
      <c r="G5566" s="231">
        <v>1.09238429E-3</v>
      </c>
      <c r="H5566" s="231">
        <v>4.2116622600000004E-3</v>
      </c>
    </row>
    <row r="5567" spans="1:8">
      <c r="A5567" s="227" t="s">
        <v>153</v>
      </c>
      <c r="B5567" s="227" t="s">
        <v>110</v>
      </c>
      <c r="C5567" s="227" t="s">
        <v>64</v>
      </c>
      <c r="D5567" s="229">
        <v>26</v>
      </c>
      <c r="E5567" s="231">
        <v>5.6815346600000002E-3</v>
      </c>
      <c r="F5567" s="231">
        <v>9.6376399000000002E-4</v>
      </c>
      <c r="G5567" s="231">
        <v>8.4624267000000001E-4</v>
      </c>
      <c r="H5567" s="231">
        <v>3.8715275300000001E-3</v>
      </c>
    </row>
    <row r="5568" spans="1:8">
      <c r="A5568" s="227" t="s">
        <v>153</v>
      </c>
      <c r="B5568" s="227" t="s">
        <v>108</v>
      </c>
      <c r="C5568" s="227" t="s">
        <v>65</v>
      </c>
      <c r="D5568" s="229">
        <v>110</v>
      </c>
      <c r="E5568" s="231">
        <v>5.0877522799999998E-3</v>
      </c>
      <c r="F5568" s="231">
        <v>9.4381288999999995E-4</v>
      </c>
      <c r="G5568" s="231">
        <v>4.7085414999999999E-4</v>
      </c>
      <c r="H5568" s="231">
        <v>3.6730847600000001E-3</v>
      </c>
    </row>
    <row r="5569" spans="1:8">
      <c r="A5569" s="227" t="s">
        <v>153</v>
      </c>
      <c r="B5569" s="227" t="s">
        <v>109</v>
      </c>
      <c r="C5569" s="227" t="s">
        <v>65</v>
      </c>
      <c r="D5569" s="229">
        <v>231</v>
      </c>
      <c r="E5569" s="231">
        <v>5.5924821199999997E-3</v>
      </c>
      <c r="F5569" s="231">
        <v>7.0907463000000005E-4</v>
      </c>
      <c r="G5569" s="231">
        <v>5.1757631999999997E-4</v>
      </c>
      <c r="H5569" s="231">
        <v>4.3658306900000001E-3</v>
      </c>
    </row>
    <row r="5570" spans="1:8">
      <c r="A5570" s="227" t="s">
        <v>153</v>
      </c>
      <c r="B5570" s="227" t="s">
        <v>110</v>
      </c>
      <c r="C5570" s="227" t="s">
        <v>65</v>
      </c>
      <c r="D5570" s="229">
        <v>17</v>
      </c>
      <c r="E5570" s="231">
        <v>5.1116554599999996E-3</v>
      </c>
      <c r="F5570" s="231">
        <v>1.2724671500000001E-3</v>
      </c>
      <c r="G5570" s="231">
        <v>4.9223843E-4</v>
      </c>
      <c r="H5570" s="231">
        <v>3.3469496199999998E-3</v>
      </c>
    </row>
    <row r="5571" spans="1:8">
      <c r="A5571" s="227" t="s">
        <v>153</v>
      </c>
      <c r="B5571" s="227" t="s">
        <v>108</v>
      </c>
      <c r="C5571" s="227" t="s">
        <v>66</v>
      </c>
      <c r="D5571" s="229">
        <v>67</v>
      </c>
      <c r="E5571" s="231">
        <v>5.5287794300000002E-3</v>
      </c>
      <c r="F5571" s="231">
        <v>8.2953265999999998E-4</v>
      </c>
      <c r="G5571" s="231">
        <v>7.3555810000000001E-4</v>
      </c>
      <c r="H5571" s="231">
        <v>3.9636882499999998E-3</v>
      </c>
    </row>
    <row r="5572" spans="1:8">
      <c r="A5572" s="227" t="s">
        <v>153</v>
      </c>
      <c r="B5572" s="227" t="s">
        <v>109</v>
      </c>
      <c r="C5572" s="227" t="s">
        <v>66</v>
      </c>
      <c r="D5572" s="229">
        <v>217</v>
      </c>
      <c r="E5572" s="231">
        <v>6.5447919799999999E-3</v>
      </c>
      <c r="F5572" s="231">
        <v>7.2527284999999997E-4</v>
      </c>
      <c r="G5572" s="231">
        <v>1.0152113999999999E-3</v>
      </c>
      <c r="H5572" s="231">
        <v>4.8043072399999998E-3</v>
      </c>
    </row>
    <row r="5573" spans="1:8">
      <c r="A5573" s="227" t="s">
        <v>153</v>
      </c>
      <c r="B5573" s="227" t="s">
        <v>110</v>
      </c>
      <c r="C5573" s="227" t="s">
        <v>66</v>
      </c>
      <c r="D5573" s="229">
        <v>39</v>
      </c>
      <c r="E5573" s="231">
        <v>6.4702039399999996E-3</v>
      </c>
      <c r="F5573" s="231">
        <v>9.0218402000000002E-4</v>
      </c>
      <c r="G5573" s="231">
        <v>9.8082832000000002E-4</v>
      </c>
      <c r="H5573" s="231">
        <v>4.5871911200000004E-3</v>
      </c>
    </row>
    <row r="5574" spans="1:8">
      <c r="A5574" s="227" t="s">
        <v>153</v>
      </c>
      <c r="B5574" s="227" t="s">
        <v>108</v>
      </c>
      <c r="C5574" s="227" t="s">
        <v>67</v>
      </c>
      <c r="D5574" s="229">
        <v>61</v>
      </c>
      <c r="E5574" s="231">
        <v>5.8748859199999996E-3</v>
      </c>
      <c r="F5574" s="231">
        <v>7.4548401999999995E-4</v>
      </c>
      <c r="G5574" s="231">
        <v>1.16917103E-3</v>
      </c>
      <c r="H5574" s="231">
        <v>3.9602304800000002E-3</v>
      </c>
    </row>
    <row r="5575" spans="1:8">
      <c r="A5575" s="227" t="s">
        <v>153</v>
      </c>
      <c r="B5575" s="227" t="s">
        <v>109</v>
      </c>
      <c r="C5575" s="227" t="s">
        <v>67</v>
      </c>
      <c r="D5575" s="229">
        <v>175</v>
      </c>
      <c r="E5575" s="231">
        <v>6.9273145499999999E-3</v>
      </c>
      <c r="F5575" s="231">
        <v>7.0138866999999998E-4</v>
      </c>
      <c r="G5575" s="231">
        <v>1.4195764799999999E-3</v>
      </c>
      <c r="H5575" s="231">
        <v>4.8063489499999999E-3</v>
      </c>
    </row>
    <row r="5576" spans="1:8">
      <c r="A5576" s="227" t="s">
        <v>153</v>
      </c>
      <c r="B5576" s="227" t="s">
        <v>110</v>
      </c>
      <c r="C5576" s="227" t="s">
        <v>67</v>
      </c>
      <c r="D5576" s="229">
        <v>40</v>
      </c>
      <c r="E5576" s="231">
        <v>6.57696733E-3</v>
      </c>
      <c r="F5576" s="231">
        <v>8.1481456999999997E-4</v>
      </c>
      <c r="G5576" s="231">
        <v>1.28616872E-3</v>
      </c>
      <c r="H5576" s="231">
        <v>4.4759835699999997E-3</v>
      </c>
    </row>
    <row r="5577" spans="1:8">
      <c r="A5577" s="227" t="s">
        <v>153</v>
      </c>
      <c r="B5577" s="227" t="s">
        <v>108</v>
      </c>
      <c r="C5577" s="227" t="s">
        <v>68</v>
      </c>
      <c r="D5577" s="229">
        <v>64</v>
      </c>
      <c r="E5577" s="231">
        <v>5.4284213900000003E-3</v>
      </c>
      <c r="F5577" s="231">
        <v>1.0367836100000001E-3</v>
      </c>
      <c r="G5577" s="231">
        <v>7.0511401999999999E-4</v>
      </c>
      <c r="H5577" s="231">
        <v>3.6865232100000002E-3</v>
      </c>
    </row>
    <row r="5578" spans="1:8">
      <c r="A5578" s="227" t="s">
        <v>153</v>
      </c>
      <c r="B5578" s="227" t="s">
        <v>109</v>
      </c>
      <c r="C5578" s="227" t="s">
        <v>68</v>
      </c>
      <c r="D5578" s="229">
        <v>234</v>
      </c>
      <c r="E5578" s="231">
        <v>5.9848842000000003E-3</v>
      </c>
      <c r="F5578" s="231">
        <v>8.1092687999999996E-4</v>
      </c>
      <c r="G5578" s="231">
        <v>1.05531789E-3</v>
      </c>
      <c r="H5578" s="231">
        <v>4.1186389800000004E-3</v>
      </c>
    </row>
    <row r="5579" spans="1:8">
      <c r="A5579" s="227" t="s">
        <v>153</v>
      </c>
      <c r="B5579" s="227" t="s">
        <v>110</v>
      </c>
      <c r="C5579" s="227" t="s">
        <v>68</v>
      </c>
      <c r="D5579" s="229">
        <v>16</v>
      </c>
      <c r="E5579" s="231">
        <v>5.4897277200000004E-3</v>
      </c>
      <c r="F5579" s="231">
        <v>8.4924746999999999E-4</v>
      </c>
      <c r="G5579" s="231">
        <v>1.40841991E-3</v>
      </c>
      <c r="H5579" s="231">
        <v>3.23205993E-3</v>
      </c>
    </row>
    <row r="5580" spans="1:8">
      <c r="A5580" s="227" t="s">
        <v>153</v>
      </c>
      <c r="B5580" s="227" t="s">
        <v>108</v>
      </c>
      <c r="C5580" s="227" t="s">
        <v>69</v>
      </c>
      <c r="D5580" s="229">
        <v>39</v>
      </c>
      <c r="E5580" s="231">
        <v>4.9664645899999997E-3</v>
      </c>
      <c r="F5580" s="231">
        <v>9.6450588E-4</v>
      </c>
      <c r="G5580" s="231">
        <v>7.1314074999999995E-4</v>
      </c>
      <c r="H5580" s="231">
        <v>3.28881741E-3</v>
      </c>
    </row>
    <row r="5581" spans="1:8">
      <c r="A5581" s="227" t="s">
        <v>153</v>
      </c>
      <c r="B5581" s="227" t="s">
        <v>109</v>
      </c>
      <c r="C5581" s="227" t="s">
        <v>69</v>
      </c>
      <c r="D5581" s="229">
        <v>211</v>
      </c>
      <c r="E5581" s="231">
        <v>4.9079556800000002E-3</v>
      </c>
      <c r="F5581" s="231">
        <v>7.5511211000000005E-4</v>
      </c>
      <c r="G5581" s="231">
        <v>5.4825982000000003E-4</v>
      </c>
      <c r="H5581" s="231">
        <v>3.6045832899999999E-3</v>
      </c>
    </row>
    <row r="5582" spans="1:8">
      <c r="A5582" s="227" t="s">
        <v>153</v>
      </c>
      <c r="B5582" s="227" t="s">
        <v>110</v>
      </c>
      <c r="C5582" s="227" t="s">
        <v>69</v>
      </c>
      <c r="D5582" s="229">
        <v>10</v>
      </c>
      <c r="E5582" s="231">
        <v>5.4050923499999997E-3</v>
      </c>
      <c r="F5582" s="231">
        <v>8.1712937000000003E-4</v>
      </c>
      <c r="G5582" s="231">
        <v>5.7291644999999997E-4</v>
      </c>
      <c r="H5582" s="231">
        <v>4.0150460300000003E-3</v>
      </c>
    </row>
    <row r="5583" spans="1:8">
      <c r="A5583" s="227" t="s">
        <v>153</v>
      </c>
      <c r="B5583" s="227" t="s">
        <v>108</v>
      </c>
      <c r="C5583" s="227" t="s">
        <v>70</v>
      </c>
      <c r="D5583" s="229">
        <v>50</v>
      </c>
      <c r="E5583" s="231">
        <v>6.1993053100000001E-3</v>
      </c>
      <c r="F5583" s="231">
        <v>9.5347205000000004E-4</v>
      </c>
      <c r="G5583" s="231">
        <v>1.7212960699999999E-3</v>
      </c>
      <c r="H5583" s="231">
        <v>3.5245367999999998E-3</v>
      </c>
    </row>
    <row r="5584" spans="1:8">
      <c r="A5584" s="227" t="s">
        <v>153</v>
      </c>
      <c r="B5584" s="227" t="s">
        <v>109</v>
      </c>
      <c r="C5584" s="227" t="s">
        <v>70</v>
      </c>
      <c r="D5584" s="229">
        <v>132</v>
      </c>
      <c r="E5584" s="231">
        <v>9.1191425599999997E-3</v>
      </c>
      <c r="F5584" s="231">
        <v>1.13522352E-3</v>
      </c>
      <c r="G5584" s="231">
        <v>1.92366347E-3</v>
      </c>
      <c r="H5584" s="231">
        <v>6.0602551000000001E-3</v>
      </c>
    </row>
    <row r="5585" spans="1:8">
      <c r="A5585" s="227" t="s">
        <v>153</v>
      </c>
      <c r="B5585" s="227" t="s">
        <v>110</v>
      </c>
      <c r="C5585" s="227" t="s">
        <v>70</v>
      </c>
      <c r="D5585" s="229">
        <v>30</v>
      </c>
      <c r="E5585" s="231">
        <v>8.1176694600000009E-3</v>
      </c>
      <c r="F5585" s="231">
        <v>8.4645035999999997E-4</v>
      </c>
      <c r="G5585" s="231">
        <v>2.2106479099999999E-3</v>
      </c>
      <c r="H5585" s="231">
        <v>5.06057075E-3</v>
      </c>
    </row>
    <row r="5586" spans="1:8">
      <c r="A5586" s="227" t="s">
        <v>153</v>
      </c>
      <c r="B5586" s="227" t="s">
        <v>108</v>
      </c>
      <c r="C5586" s="227" t="s">
        <v>71</v>
      </c>
      <c r="D5586" s="229">
        <v>47</v>
      </c>
      <c r="E5586" s="231">
        <v>6.0379726100000001E-3</v>
      </c>
      <c r="F5586" s="231">
        <v>9.2715698000000004E-4</v>
      </c>
      <c r="G5586" s="231">
        <v>1.3317571000000001E-3</v>
      </c>
      <c r="H5586" s="231">
        <v>3.77905812E-3</v>
      </c>
    </row>
    <row r="5587" spans="1:8">
      <c r="A5587" s="227" t="s">
        <v>153</v>
      </c>
      <c r="B5587" s="227" t="s">
        <v>109</v>
      </c>
      <c r="C5587" s="227" t="s">
        <v>71</v>
      </c>
      <c r="D5587" s="229">
        <v>151</v>
      </c>
      <c r="E5587" s="231">
        <v>7.0016247300000002E-3</v>
      </c>
      <c r="F5587" s="231">
        <v>7.1414312000000005E-4</v>
      </c>
      <c r="G5587" s="231">
        <v>1.4075144500000001E-3</v>
      </c>
      <c r="H5587" s="231">
        <v>4.8799666500000003E-3</v>
      </c>
    </row>
    <row r="5588" spans="1:8">
      <c r="A5588" s="227" t="s">
        <v>153</v>
      </c>
      <c r="B5588" s="227" t="s">
        <v>110</v>
      </c>
      <c r="C5588" s="227" t="s">
        <v>71</v>
      </c>
      <c r="D5588" s="229">
        <v>22</v>
      </c>
      <c r="E5588" s="231">
        <v>9.3571125800000002E-3</v>
      </c>
      <c r="F5588" s="231">
        <v>8.4490713000000002E-4</v>
      </c>
      <c r="G5588" s="231">
        <v>1.71717149E-3</v>
      </c>
      <c r="H5588" s="231">
        <v>6.7950334199999999E-3</v>
      </c>
    </row>
    <row r="5589" spans="1:8">
      <c r="A5589" s="227" t="s">
        <v>153</v>
      </c>
      <c r="B5589" s="227" t="s">
        <v>108</v>
      </c>
      <c r="C5589" s="227" t="s">
        <v>72</v>
      </c>
      <c r="D5589" s="229">
        <v>77</v>
      </c>
      <c r="E5589" s="231">
        <v>5.4787455499999997E-3</v>
      </c>
      <c r="F5589" s="231">
        <v>7.1548795E-4</v>
      </c>
      <c r="G5589" s="231">
        <v>9.5959571999999999E-4</v>
      </c>
      <c r="H5589" s="231">
        <v>3.8036613399999998E-3</v>
      </c>
    </row>
    <row r="5590" spans="1:8">
      <c r="A5590" s="227" t="s">
        <v>153</v>
      </c>
      <c r="B5590" s="227" t="s">
        <v>109</v>
      </c>
      <c r="C5590" s="227" t="s">
        <v>72</v>
      </c>
      <c r="D5590" s="229">
        <v>298</v>
      </c>
      <c r="E5590" s="231">
        <v>6.2927616999999998E-3</v>
      </c>
      <c r="F5590" s="231">
        <v>7.4046864000000003E-4</v>
      </c>
      <c r="G5590" s="231">
        <v>1.2120538999999999E-3</v>
      </c>
      <c r="H5590" s="231">
        <v>4.3402386799999996E-3</v>
      </c>
    </row>
    <row r="5591" spans="1:8">
      <c r="A5591" s="227" t="s">
        <v>153</v>
      </c>
      <c r="B5591" s="227" t="s">
        <v>110</v>
      </c>
      <c r="C5591" s="227" t="s">
        <v>72</v>
      </c>
      <c r="D5591" s="229">
        <v>27</v>
      </c>
      <c r="E5591" s="231">
        <v>5.9700786400000002E-3</v>
      </c>
      <c r="F5591" s="231">
        <v>7.5445790999999999E-4</v>
      </c>
      <c r="G5591" s="231">
        <v>1.0262343499999999E-3</v>
      </c>
      <c r="H5591" s="231">
        <v>4.1893859200000001E-3</v>
      </c>
    </row>
    <row r="5592" spans="1:8">
      <c r="A5592" s="227" t="s">
        <v>153</v>
      </c>
      <c r="B5592" s="227" t="s">
        <v>108</v>
      </c>
      <c r="C5592" s="227" t="s">
        <v>73</v>
      </c>
      <c r="D5592" s="229">
        <v>261</v>
      </c>
      <c r="E5592" s="231">
        <v>5.4627410000000001E-3</v>
      </c>
      <c r="F5592" s="231">
        <v>6.3466699000000004E-4</v>
      </c>
      <c r="G5592" s="231">
        <v>1.5299947899999999E-3</v>
      </c>
      <c r="H5592" s="231">
        <v>3.2980787100000001E-3</v>
      </c>
    </row>
    <row r="5593" spans="1:8">
      <c r="A5593" s="227" t="s">
        <v>153</v>
      </c>
      <c r="B5593" s="227" t="s">
        <v>109</v>
      </c>
      <c r="C5593" s="227" t="s">
        <v>73</v>
      </c>
      <c r="D5593" s="229">
        <v>461</v>
      </c>
      <c r="E5593" s="231">
        <v>7.4151148599999996E-3</v>
      </c>
      <c r="F5593" s="231">
        <v>6.2525082000000002E-4</v>
      </c>
      <c r="G5593" s="231">
        <v>1.7229048699999999E-3</v>
      </c>
      <c r="H5593" s="231">
        <v>5.0669586699999998E-3</v>
      </c>
    </row>
    <row r="5594" spans="1:8">
      <c r="A5594" s="227" t="s">
        <v>153</v>
      </c>
      <c r="B5594" s="227" t="s">
        <v>110</v>
      </c>
      <c r="C5594" s="227" t="s">
        <v>73</v>
      </c>
      <c r="D5594" s="229">
        <v>60</v>
      </c>
      <c r="E5594" s="231">
        <v>6.4712574700000001E-3</v>
      </c>
      <c r="F5594" s="231">
        <v>6.6087939000000003E-4</v>
      </c>
      <c r="G5594" s="231">
        <v>2.0698300099999999E-3</v>
      </c>
      <c r="H5594" s="231">
        <v>3.7405475900000001E-3</v>
      </c>
    </row>
    <row r="5595" spans="1:8">
      <c r="A5595" s="227" t="s">
        <v>153</v>
      </c>
      <c r="B5595" s="227" t="s">
        <v>108</v>
      </c>
      <c r="C5595" s="227" t="s">
        <v>74</v>
      </c>
      <c r="D5595" s="229">
        <v>205</v>
      </c>
      <c r="E5595" s="231">
        <v>5.9671971399999999E-3</v>
      </c>
      <c r="F5595" s="231">
        <v>8.2638863999999999E-4</v>
      </c>
      <c r="G5595" s="231">
        <v>1.36348213E-3</v>
      </c>
      <c r="H5595" s="231">
        <v>3.7773258700000002E-3</v>
      </c>
    </row>
    <row r="5596" spans="1:8">
      <c r="A5596" s="227" t="s">
        <v>153</v>
      </c>
      <c r="B5596" s="227" t="s">
        <v>109</v>
      </c>
      <c r="C5596" s="227" t="s">
        <v>74</v>
      </c>
      <c r="D5596" s="229">
        <v>368</v>
      </c>
      <c r="E5596" s="231">
        <v>7.3630922999999996E-3</v>
      </c>
      <c r="F5596" s="231">
        <v>7.3564539999999997E-4</v>
      </c>
      <c r="G5596" s="231">
        <v>1.7188126399999999E-3</v>
      </c>
      <c r="H5596" s="231">
        <v>4.9086337700000003E-3</v>
      </c>
    </row>
    <row r="5597" spans="1:8">
      <c r="A5597" s="227" t="s">
        <v>153</v>
      </c>
      <c r="B5597" s="227" t="s">
        <v>110</v>
      </c>
      <c r="C5597" s="227" t="s">
        <v>74</v>
      </c>
      <c r="D5597" s="229">
        <v>107</v>
      </c>
      <c r="E5597" s="231">
        <v>6.2318273899999999E-3</v>
      </c>
      <c r="F5597" s="231">
        <v>8.8352348999999998E-4</v>
      </c>
      <c r="G5597" s="231">
        <v>1.3193359999999999E-3</v>
      </c>
      <c r="H5597" s="231">
        <v>4.0289673999999998E-3</v>
      </c>
    </row>
    <row r="5598" spans="1:8">
      <c r="A5598" s="227" t="s">
        <v>153</v>
      </c>
      <c r="B5598" s="227" t="s">
        <v>108</v>
      </c>
      <c r="C5598" s="227" t="s">
        <v>75</v>
      </c>
      <c r="D5598" s="229">
        <v>26</v>
      </c>
      <c r="E5598" s="231">
        <v>5.5680196800000003E-3</v>
      </c>
      <c r="F5598" s="231">
        <v>5.4041999000000005E-4</v>
      </c>
      <c r="G5598" s="231">
        <v>9.8958311000000004E-4</v>
      </c>
      <c r="H5598" s="231">
        <v>4.0380161499999996E-3</v>
      </c>
    </row>
    <row r="5599" spans="1:8">
      <c r="A5599" s="227" t="s">
        <v>153</v>
      </c>
      <c r="B5599" s="227" t="s">
        <v>109</v>
      </c>
      <c r="C5599" s="227" t="s">
        <v>75</v>
      </c>
      <c r="D5599" s="229">
        <v>210</v>
      </c>
      <c r="E5599" s="231">
        <v>5.6986880300000002E-3</v>
      </c>
      <c r="F5599" s="231">
        <v>5.7038114E-4</v>
      </c>
      <c r="G5599" s="231">
        <v>1.06227931E-3</v>
      </c>
      <c r="H5599" s="231">
        <v>4.0660271000000003E-3</v>
      </c>
    </row>
    <row r="5600" spans="1:8">
      <c r="A5600" s="227" t="s">
        <v>153</v>
      </c>
      <c r="B5600" s="227" t="s">
        <v>110</v>
      </c>
      <c r="C5600" s="227" t="s">
        <v>75</v>
      </c>
      <c r="D5600" s="229">
        <v>13</v>
      </c>
      <c r="E5600" s="231">
        <v>7.1269584899999999E-3</v>
      </c>
      <c r="F5600" s="231">
        <v>1.0381051200000001E-3</v>
      </c>
      <c r="G5600" s="231">
        <v>8.5648123999999999E-4</v>
      </c>
      <c r="H5600" s="231">
        <v>5.2323715699999999E-3</v>
      </c>
    </row>
    <row r="5601" spans="1:8">
      <c r="A5601" s="227" t="s">
        <v>153</v>
      </c>
      <c r="B5601" s="227" t="s">
        <v>108</v>
      </c>
      <c r="C5601" s="227" t="s">
        <v>76</v>
      </c>
      <c r="D5601" s="229">
        <v>196</v>
      </c>
      <c r="E5601" s="231">
        <v>5.12205899E-3</v>
      </c>
      <c r="F5601" s="231">
        <v>1.0111368300000001E-3</v>
      </c>
      <c r="G5601" s="231">
        <v>1.0142075199999999E-3</v>
      </c>
      <c r="H5601" s="231">
        <v>3.0967141299999999E-3</v>
      </c>
    </row>
    <row r="5602" spans="1:8">
      <c r="A5602" s="227" t="s">
        <v>153</v>
      </c>
      <c r="B5602" s="227" t="s">
        <v>109</v>
      </c>
      <c r="C5602" s="227" t="s">
        <v>76</v>
      </c>
      <c r="D5602" s="229">
        <v>207</v>
      </c>
      <c r="E5602" s="231">
        <v>6.6296517599999999E-3</v>
      </c>
      <c r="F5602" s="231">
        <v>8.1191824999999999E-4</v>
      </c>
      <c r="G5602" s="231">
        <v>1.1483492300000001E-3</v>
      </c>
      <c r="H5602" s="231">
        <v>4.6693838000000003E-3</v>
      </c>
    </row>
    <row r="5603" spans="1:8">
      <c r="A5603" s="227" t="s">
        <v>153</v>
      </c>
      <c r="B5603" s="227" t="s">
        <v>110</v>
      </c>
      <c r="C5603" s="227" t="s">
        <v>76</v>
      </c>
      <c r="D5603" s="229">
        <v>28</v>
      </c>
      <c r="E5603" s="231">
        <v>4.8284554699999996E-3</v>
      </c>
      <c r="F5603" s="231">
        <v>8.5606786999999995E-4</v>
      </c>
      <c r="G5603" s="231">
        <v>9.9206328000000002E-4</v>
      </c>
      <c r="H5603" s="231">
        <v>2.9803237799999999E-3</v>
      </c>
    </row>
    <row r="5604" spans="1:8">
      <c r="A5604" s="227" t="s">
        <v>153</v>
      </c>
      <c r="B5604" s="227" t="s">
        <v>108</v>
      </c>
      <c r="C5604" s="227" t="s">
        <v>77</v>
      </c>
      <c r="D5604" s="229">
        <v>238</v>
      </c>
      <c r="E5604" s="231">
        <v>6.1606167900000001E-3</v>
      </c>
      <c r="F5604" s="231">
        <v>1.0323293700000001E-3</v>
      </c>
      <c r="G5604" s="231">
        <v>1.25223678E-3</v>
      </c>
      <c r="H5604" s="231">
        <v>3.87605018E-3</v>
      </c>
    </row>
    <row r="5605" spans="1:8">
      <c r="A5605" s="227" t="s">
        <v>153</v>
      </c>
      <c r="B5605" s="227" t="s">
        <v>109</v>
      </c>
      <c r="C5605" s="227" t="s">
        <v>77</v>
      </c>
      <c r="D5605" s="229">
        <v>472</v>
      </c>
      <c r="E5605" s="231">
        <v>6.7212509300000004E-3</v>
      </c>
      <c r="F5605" s="231">
        <v>8.3115068E-4</v>
      </c>
      <c r="G5605" s="231">
        <v>1.3557357999999999E-3</v>
      </c>
      <c r="H5605" s="231">
        <v>4.5343639500000001E-3</v>
      </c>
    </row>
    <row r="5606" spans="1:8">
      <c r="A5606" s="227" t="s">
        <v>153</v>
      </c>
      <c r="B5606" s="227" t="s">
        <v>110</v>
      </c>
      <c r="C5606" s="227" t="s">
        <v>77</v>
      </c>
      <c r="D5606" s="229">
        <v>111</v>
      </c>
      <c r="E5606" s="231">
        <v>6.5034823999999998E-3</v>
      </c>
      <c r="F5606" s="231">
        <v>7.9537848000000005E-4</v>
      </c>
      <c r="G5606" s="231">
        <v>1.2461417499999999E-3</v>
      </c>
      <c r="H5606" s="231">
        <v>4.4619617100000002E-3</v>
      </c>
    </row>
    <row r="5607" spans="1:8">
      <c r="A5607" s="227" t="s">
        <v>153</v>
      </c>
      <c r="B5607" s="227" t="s">
        <v>108</v>
      </c>
      <c r="C5607" s="227" t="s">
        <v>78</v>
      </c>
      <c r="D5607" s="229">
        <v>85</v>
      </c>
      <c r="E5607" s="231">
        <v>5.92047904E-3</v>
      </c>
      <c r="F5607" s="231">
        <v>9.3150849000000005E-4</v>
      </c>
      <c r="G5607" s="231">
        <v>1.11138318E-3</v>
      </c>
      <c r="H5607" s="231">
        <v>3.8775869E-3</v>
      </c>
    </row>
    <row r="5608" spans="1:8">
      <c r="A5608" s="227" t="s">
        <v>153</v>
      </c>
      <c r="B5608" s="227" t="s">
        <v>109</v>
      </c>
      <c r="C5608" s="227" t="s">
        <v>78</v>
      </c>
      <c r="D5608" s="229">
        <v>198</v>
      </c>
      <c r="E5608" s="231">
        <v>7.7016107799999997E-3</v>
      </c>
      <c r="F5608" s="231">
        <v>9.2405514E-4</v>
      </c>
      <c r="G5608" s="231">
        <v>1.62685863E-3</v>
      </c>
      <c r="H5608" s="231">
        <v>5.1506965500000002E-3</v>
      </c>
    </row>
    <row r="5609" spans="1:8">
      <c r="A5609" s="227" t="s">
        <v>153</v>
      </c>
      <c r="B5609" s="227" t="s">
        <v>110</v>
      </c>
      <c r="C5609" s="227" t="s">
        <v>78</v>
      </c>
      <c r="D5609" s="229">
        <v>33</v>
      </c>
      <c r="E5609" s="231">
        <v>7.1927607000000001E-3</v>
      </c>
      <c r="F5609" s="231">
        <v>1.4832349E-3</v>
      </c>
      <c r="G5609" s="231">
        <v>1.2061585100000001E-3</v>
      </c>
      <c r="H5609" s="231">
        <v>4.5033667800000003E-3</v>
      </c>
    </row>
    <row r="5610" spans="1:8">
      <c r="A5610" s="227" t="s">
        <v>153</v>
      </c>
      <c r="B5610" s="227" t="s">
        <v>108</v>
      </c>
      <c r="C5610" s="227" t="s">
        <v>79</v>
      </c>
      <c r="D5610" s="229">
        <v>2874</v>
      </c>
      <c r="E5610" s="231">
        <v>4.6277527300000003E-3</v>
      </c>
      <c r="F5610" s="231">
        <v>1.0415295E-3</v>
      </c>
      <c r="G5610" s="231">
        <v>6.6101470000000005E-4</v>
      </c>
      <c r="H5610" s="231">
        <v>2.9252080500000001E-3</v>
      </c>
    </row>
    <row r="5611" spans="1:8">
      <c r="A5611" s="227" t="s">
        <v>153</v>
      </c>
      <c r="B5611" s="227" t="s">
        <v>109</v>
      </c>
      <c r="C5611" s="227" t="s">
        <v>79</v>
      </c>
      <c r="D5611" s="229">
        <v>1535</v>
      </c>
      <c r="E5611" s="231">
        <v>4.7758774199999996E-3</v>
      </c>
      <c r="F5611" s="231">
        <v>8.3612292000000003E-4</v>
      </c>
      <c r="G5611" s="231">
        <v>7.3414290999999996E-4</v>
      </c>
      <c r="H5611" s="231">
        <v>3.2056111100000001E-3</v>
      </c>
    </row>
    <row r="5612" spans="1:8">
      <c r="A5612" s="227" t="s">
        <v>153</v>
      </c>
      <c r="B5612" s="227" t="s">
        <v>110</v>
      </c>
      <c r="C5612" s="227" t="s">
        <v>79</v>
      </c>
      <c r="D5612" s="229">
        <v>345</v>
      </c>
      <c r="E5612" s="231">
        <v>4.5092254800000002E-3</v>
      </c>
      <c r="F5612" s="231">
        <v>9.1200324000000001E-4</v>
      </c>
      <c r="G5612" s="231">
        <v>6.9971124999999997E-4</v>
      </c>
      <c r="H5612" s="231">
        <v>2.8975105E-3</v>
      </c>
    </row>
    <row r="5613" spans="1:8">
      <c r="A5613" s="227" t="s">
        <v>153</v>
      </c>
      <c r="B5613" s="227" t="s">
        <v>108</v>
      </c>
      <c r="C5613" s="227" t="s">
        <v>80</v>
      </c>
      <c r="D5613" s="229">
        <v>574</v>
      </c>
      <c r="E5613" s="231">
        <v>4.6546931000000001E-3</v>
      </c>
      <c r="F5613" s="231">
        <v>1.1100623399999999E-3</v>
      </c>
      <c r="G5613" s="231">
        <v>4.8840954999999995E-4</v>
      </c>
      <c r="H5613" s="231">
        <v>3.0562207400000002E-3</v>
      </c>
    </row>
    <row r="5614" spans="1:8">
      <c r="A5614" s="227" t="s">
        <v>153</v>
      </c>
      <c r="B5614" s="227" t="s">
        <v>109</v>
      </c>
      <c r="C5614" s="227" t="s">
        <v>80</v>
      </c>
      <c r="D5614" s="229">
        <v>1019</v>
      </c>
      <c r="E5614" s="231">
        <v>4.9041473399999997E-3</v>
      </c>
      <c r="F5614" s="231">
        <v>8.9848410999999995E-4</v>
      </c>
      <c r="G5614" s="231">
        <v>4.9795753999999995E-4</v>
      </c>
      <c r="H5614" s="231">
        <v>3.5077051999999999E-3</v>
      </c>
    </row>
    <row r="5615" spans="1:8">
      <c r="A5615" s="227" t="s">
        <v>153</v>
      </c>
      <c r="B5615" s="227" t="s">
        <v>110</v>
      </c>
      <c r="C5615" s="227" t="s">
        <v>80</v>
      </c>
      <c r="D5615" s="229">
        <v>140</v>
      </c>
      <c r="E5615" s="231">
        <v>4.6660050899999996E-3</v>
      </c>
      <c r="F5615" s="231">
        <v>9.6734432999999996E-4</v>
      </c>
      <c r="G5615" s="231">
        <v>5.0305860999999997E-4</v>
      </c>
      <c r="H5615" s="231">
        <v>3.1956016199999999E-3</v>
      </c>
    </row>
    <row r="5616" spans="1:8">
      <c r="A5616" s="227" t="s">
        <v>153</v>
      </c>
      <c r="B5616" s="227" t="s">
        <v>108</v>
      </c>
      <c r="C5616" s="227" t="s">
        <v>119</v>
      </c>
      <c r="D5616" s="229">
        <v>244</v>
      </c>
      <c r="E5616" s="231">
        <v>5.5242484E-3</v>
      </c>
      <c r="F5616" s="231">
        <v>1.07102852E-3</v>
      </c>
      <c r="G5616" s="231">
        <v>9.2507186999999996E-4</v>
      </c>
      <c r="H5616" s="231">
        <v>3.5281475300000002E-3</v>
      </c>
    </row>
    <row r="5617" spans="1:8">
      <c r="A5617" s="227" t="s">
        <v>153</v>
      </c>
      <c r="B5617" s="227" t="s">
        <v>109</v>
      </c>
      <c r="C5617" s="227" t="s">
        <v>119</v>
      </c>
      <c r="D5617" s="229">
        <v>370</v>
      </c>
      <c r="E5617" s="231">
        <v>6.6457392600000002E-3</v>
      </c>
      <c r="F5617" s="231">
        <v>1.0025961200000001E-3</v>
      </c>
      <c r="G5617" s="231">
        <v>9.8708059000000002E-4</v>
      </c>
      <c r="H5617" s="231">
        <v>4.6560620900000004E-3</v>
      </c>
    </row>
    <row r="5618" spans="1:8">
      <c r="A5618" s="227" t="s">
        <v>153</v>
      </c>
      <c r="B5618" s="227" t="s">
        <v>110</v>
      </c>
      <c r="C5618" s="227" t="s">
        <v>119</v>
      </c>
      <c r="D5618" s="229">
        <v>69</v>
      </c>
      <c r="E5618" s="231">
        <v>5.9774219399999998E-3</v>
      </c>
      <c r="F5618" s="231">
        <v>1.05844041E-3</v>
      </c>
      <c r="G5618" s="231">
        <v>1.04753735E-3</v>
      </c>
      <c r="H5618" s="231">
        <v>3.8714436899999999E-3</v>
      </c>
    </row>
    <row r="5619" spans="1:8">
      <c r="A5619" s="227" t="s">
        <v>153</v>
      </c>
      <c r="B5619" s="227" t="s">
        <v>108</v>
      </c>
      <c r="C5619" s="227" t="s">
        <v>82</v>
      </c>
      <c r="D5619" s="229">
        <v>68</v>
      </c>
      <c r="E5619" s="231">
        <v>6.2360427300000004E-3</v>
      </c>
      <c r="F5619" s="231">
        <v>1.3063383000000001E-3</v>
      </c>
      <c r="G5619" s="231">
        <v>1.07519715E-3</v>
      </c>
      <c r="H5619" s="231">
        <v>3.8545068299999999E-3</v>
      </c>
    </row>
    <row r="5620" spans="1:8">
      <c r="A5620" s="227" t="s">
        <v>153</v>
      </c>
      <c r="B5620" s="227" t="s">
        <v>109</v>
      </c>
      <c r="C5620" s="227" t="s">
        <v>82</v>
      </c>
      <c r="D5620" s="229">
        <v>217</v>
      </c>
      <c r="E5620" s="231">
        <v>8.1315601699999997E-3</v>
      </c>
      <c r="F5620" s="231">
        <v>1.1814620600000001E-3</v>
      </c>
      <c r="G5620" s="231">
        <v>1.4104367E-3</v>
      </c>
      <c r="H5620" s="231">
        <v>5.5396609699999997E-3</v>
      </c>
    </row>
    <row r="5621" spans="1:8">
      <c r="A5621" s="227" t="s">
        <v>153</v>
      </c>
      <c r="B5621" s="227" t="s">
        <v>110</v>
      </c>
      <c r="C5621" s="227" t="s">
        <v>82</v>
      </c>
      <c r="D5621" s="229">
        <v>34</v>
      </c>
      <c r="E5621" s="231">
        <v>8.1341909199999993E-3</v>
      </c>
      <c r="F5621" s="231">
        <v>1.7943217199999999E-3</v>
      </c>
      <c r="G5621" s="231">
        <v>1.7837688399999999E-3</v>
      </c>
      <c r="H5621" s="231">
        <v>4.5560999499999998E-3</v>
      </c>
    </row>
    <row r="5622" spans="1:8">
      <c r="A5622" s="227" t="s">
        <v>153</v>
      </c>
      <c r="B5622" s="227" t="s">
        <v>108</v>
      </c>
      <c r="C5622" s="227" t="s">
        <v>83</v>
      </c>
      <c r="D5622" s="229">
        <v>127</v>
      </c>
      <c r="E5622" s="231">
        <v>5.2556318700000002E-3</v>
      </c>
      <c r="F5622" s="231">
        <v>9.3513028000000002E-4</v>
      </c>
      <c r="G5622" s="231">
        <v>6.6054218999999996E-4</v>
      </c>
      <c r="H5622" s="231">
        <v>3.6599589500000002E-3</v>
      </c>
    </row>
    <row r="5623" spans="1:8">
      <c r="A5623" s="227" t="s">
        <v>153</v>
      </c>
      <c r="B5623" s="227" t="s">
        <v>109</v>
      </c>
      <c r="C5623" s="227" t="s">
        <v>83</v>
      </c>
      <c r="D5623" s="229">
        <v>193</v>
      </c>
      <c r="E5623" s="231">
        <v>5.8071864699999996E-3</v>
      </c>
      <c r="F5623" s="231">
        <v>8.2049968999999999E-4</v>
      </c>
      <c r="G5623" s="231">
        <v>7.8547760000000002E-4</v>
      </c>
      <c r="H5623" s="231">
        <v>4.2012087300000002E-3</v>
      </c>
    </row>
    <row r="5624" spans="1:8">
      <c r="A5624" s="227" t="s">
        <v>153</v>
      </c>
      <c r="B5624" s="227" t="s">
        <v>110</v>
      </c>
      <c r="C5624" s="227" t="s">
        <v>83</v>
      </c>
      <c r="D5624" s="229">
        <v>45</v>
      </c>
      <c r="E5624" s="231">
        <v>5.6579216E-3</v>
      </c>
      <c r="F5624" s="231">
        <v>9.2978362999999997E-4</v>
      </c>
      <c r="G5624" s="231">
        <v>7.0627549000000002E-4</v>
      </c>
      <c r="H5624" s="231">
        <v>4.0218618999999997E-3</v>
      </c>
    </row>
    <row r="5625" spans="1:8">
      <c r="A5625" s="227" t="s">
        <v>153</v>
      </c>
      <c r="B5625" s="227" t="s">
        <v>108</v>
      </c>
      <c r="C5625" s="227" t="s">
        <v>84</v>
      </c>
      <c r="D5625" s="229">
        <v>87</v>
      </c>
      <c r="E5625" s="231">
        <v>4.6694069399999998E-3</v>
      </c>
      <c r="F5625" s="231">
        <v>9.2100337999999999E-4</v>
      </c>
      <c r="G5625" s="231">
        <v>7.6442077999999995E-4</v>
      </c>
      <c r="H5625" s="231">
        <v>2.9839823000000001E-3</v>
      </c>
    </row>
    <row r="5626" spans="1:8">
      <c r="A5626" s="227" t="s">
        <v>153</v>
      </c>
      <c r="B5626" s="227" t="s">
        <v>109</v>
      </c>
      <c r="C5626" s="227" t="s">
        <v>84</v>
      </c>
      <c r="D5626" s="229">
        <v>295</v>
      </c>
      <c r="E5626" s="231">
        <v>5.8414153500000003E-3</v>
      </c>
      <c r="F5626" s="231">
        <v>8.6228789999999997E-4</v>
      </c>
      <c r="G5626" s="231">
        <v>1.00580642E-3</v>
      </c>
      <c r="H5626" s="231">
        <v>3.9733205500000002E-3</v>
      </c>
    </row>
    <row r="5627" spans="1:8">
      <c r="A5627" s="227" t="s">
        <v>153</v>
      </c>
      <c r="B5627" s="227" t="s">
        <v>110</v>
      </c>
      <c r="C5627" s="227" t="s">
        <v>84</v>
      </c>
      <c r="D5627" s="229">
        <v>38</v>
      </c>
      <c r="E5627" s="231">
        <v>4.6475997000000003E-3</v>
      </c>
      <c r="F5627" s="231">
        <v>8.6226825E-4</v>
      </c>
      <c r="G5627" s="231">
        <v>6.2499975000000004E-4</v>
      </c>
      <c r="H5627" s="231">
        <v>3.1603311300000001E-3</v>
      </c>
    </row>
    <row r="5628" spans="1:8">
      <c r="A5628" s="227" t="s">
        <v>153</v>
      </c>
      <c r="B5628" s="227" t="s">
        <v>108</v>
      </c>
      <c r="C5628" s="227" t="s">
        <v>86</v>
      </c>
      <c r="D5628" s="229">
        <v>1</v>
      </c>
      <c r="E5628" s="231">
        <v>5.74074027E-3</v>
      </c>
      <c r="F5628" s="231">
        <v>8.3333332999999999E-4</v>
      </c>
      <c r="G5628" s="231">
        <v>4.4560180499999998E-3</v>
      </c>
      <c r="H5628" s="231">
        <v>4.5138888E-4</v>
      </c>
    </row>
    <row r="5629" spans="1:8">
      <c r="A5629" s="227" t="s">
        <v>153</v>
      </c>
      <c r="B5629" s="227" t="s">
        <v>109</v>
      </c>
      <c r="C5629" s="227" t="s">
        <v>86</v>
      </c>
      <c r="D5629" s="229">
        <v>2</v>
      </c>
      <c r="E5629" s="231">
        <v>6.2557868000000004E-3</v>
      </c>
      <c r="F5629" s="231">
        <v>1.3831013800000001E-3</v>
      </c>
      <c r="G5629" s="231">
        <v>3.6979163099999999E-3</v>
      </c>
      <c r="H5629" s="231">
        <v>1.1747680500000001E-3</v>
      </c>
    </row>
    <row r="5630" spans="1:8">
      <c r="A5630" s="227" t="s">
        <v>153</v>
      </c>
      <c r="B5630" s="227" t="s">
        <v>108</v>
      </c>
      <c r="C5630" s="227" t="s">
        <v>87</v>
      </c>
      <c r="D5630" s="229">
        <v>156</v>
      </c>
      <c r="E5630" s="231">
        <v>6.1144495700000004E-3</v>
      </c>
      <c r="F5630" s="231">
        <v>9.7088649999999997E-4</v>
      </c>
      <c r="G5630" s="231">
        <v>1.10109486E-3</v>
      </c>
      <c r="H5630" s="231">
        <v>4.0424676999999999E-3</v>
      </c>
    </row>
    <row r="5631" spans="1:8">
      <c r="A5631" s="227" t="s">
        <v>153</v>
      </c>
      <c r="B5631" s="227" t="s">
        <v>109</v>
      </c>
      <c r="C5631" s="227" t="s">
        <v>87</v>
      </c>
      <c r="D5631" s="229">
        <v>326</v>
      </c>
      <c r="E5631" s="231">
        <v>7.1092860000000003E-3</v>
      </c>
      <c r="F5631" s="231">
        <v>7.9935643E-4</v>
      </c>
      <c r="G5631" s="231">
        <v>1.12364351E-3</v>
      </c>
      <c r="H5631" s="231">
        <v>5.1862855500000001E-3</v>
      </c>
    </row>
    <row r="5632" spans="1:8">
      <c r="A5632" s="227" t="s">
        <v>153</v>
      </c>
      <c r="B5632" s="227" t="s">
        <v>110</v>
      </c>
      <c r="C5632" s="227" t="s">
        <v>87</v>
      </c>
      <c r="D5632" s="229">
        <v>86</v>
      </c>
      <c r="E5632" s="231">
        <v>7.5383557199999998E-3</v>
      </c>
      <c r="F5632" s="231">
        <v>8.9187638999999996E-4</v>
      </c>
      <c r="G5632" s="231">
        <v>1.31002343E-3</v>
      </c>
      <c r="H5632" s="231">
        <v>5.3364553999999996E-3</v>
      </c>
    </row>
    <row r="5633" spans="1:8">
      <c r="A5633" s="227" t="s">
        <v>153</v>
      </c>
      <c r="B5633" s="227" t="s">
        <v>108</v>
      </c>
      <c r="C5633" s="227" t="s">
        <v>88</v>
      </c>
      <c r="D5633" s="229">
        <v>153</v>
      </c>
      <c r="E5633" s="231">
        <v>4.9319169700000002E-3</v>
      </c>
      <c r="F5633" s="231">
        <v>1.08372646E-3</v>
      </c>
      <c r="G5633" s="231">
        <v>6.7485147000000004E-4</v>
      </c>
      <c r="H5633" s="231">
        <v>3.17333854E-3</v>
      </c>
    </row>
    <row r="5634" spans="1:8">
      <c r="A5634" s="227" t="s">
        <v>153</v>
      </c>
      <c r="B5634" s="227" t="s">
        <v>109</v>
      </c>
      <c r="C5634" s="227" t="s">
        <v>88</v>
      </c>
      <c r="D5634" s="229">
        <v>532</v>
      </c>
      <c r="E5634" s="231">
        <v>5.3581216299999996E-3</v>
      </c>
      <c r="F5634" s="231">
        <v>8.4453730000000002E-4</v>
      </c>
      <c r="G5634" s="231">
        <v>7.7702912999999996E-4</v>
      </c>
      <c r="H5634" s="231">
        <v>3.7365546799999999E-3</v>
      </c>
    </row>
    <row r="5635" spans="1:8">
      <c r="A5635" s="227" t="s">
        <v>153</v>
      </c>
      <c r="B5635" s="227" t="s">
        <v>110</v>
      </c>
      <c r="C5635" s="227" t="s">
        <v>88</v>
      </c>
      <c r="D5635" s="229">
        <v>90</v>
      </c>
      <c r="E5635" s="231">
        <v>5.0419236200000004E-3</v>
      </c>
      <c r="F5635" s="231">
        <v>9.3094111000000001E-4</v>
      </c>
      <c r="G5635" s="231">
        <v>7.5462936999999997E-4</v>
      </c>
      <c r="H5635" s="231">
        <v>3.35635264E-3</v>
      </c>
    </row>
    <row r="5636" spans="1:8">
      <c r="A5636" s="227" t="s">
        <v>153</v>
      </c>
      <c r="B5636" s="227" t="s">
        <v>108</v>
      </c>
      <c r="C5636" s="227" t="s">
        <v>89</v>
      </c>
      <c r="D5636" s="229">
        <v>109</v>
      </c>
      <c r="E5636" s="231">
        <v>5.70240799E-3</v>
      </c>
      <c r="F5636" s="231">
        <v>1.3106309400000001E-3</v>
      </c>
      <c r="G5636" s="231">
        <v>8.8122217000000005E-4</v>
      </c>
      <c r="H5636" s="231">
        <v>3.5105544800000002E-3</v>
      </c>
    </row>
    <row r="5637" spans="1:8">
      <c r="A5637" s="227" t="s">
        <v>153</v>
      </c>
      <c r="B5637" s="227" t="s">
        <v>109</v>
      </c>
      <c r="C5637" s="227" t="s">
        <v>89</v>
      </c>
      <c r="D5637" s="229">
        <v>276</v>
      </c>
      <c r="E5637" s="231">
        <v>6.46315563E-3</v>
      </c>
      <c r="F5637" s="231">
        <v>9.1217098999999996E-4</v>
      </c>
      <c r="G5637" s="231">
        <v>1.0209924400000001E-3</v>
      </c>
      <c r="H5637" s="231">
        <v>4.5299917100000003E-3</v>
      </c>
    </row>
    <row r="5638" spans="1:8">
      <c r="A5638" s="227" t="s">
        <v>153</v>
      </c>
      <c r="B5638" s="227" t="s">
        <v>110</v>
      </c>
      <c r="C5638" s="227" t="s">
        <v>89</v>
      </c>
      <c r="D5638" s="229">
        <v>26</v>
      </c>
      <c r="E5638" s="231">
        <v>6.1685360700000002E-3</v>
      </c>
      <c r="F5638" s="231">
        <v>1.0305375700000001E-3</v>
      </c>
      <c r="G5638" s="231">
        <v>7.7724334E-4</v>
      </c>
      <c r="H5638" s="231">
        <v>4.3607547999999999E-3</v>
      </c>
    </row>
    <row r="5639" spans="1:8">
      <c r="A5639" s="227" t="s">
        <v>153</v>
      </c>
      <c r="B5639" s="227" t="s">
        <v>108</v>
      </c>
      <c r="C5639" s="227" t="s">
        <v>90</v>
      </c>
      <c r="D5639" s="229">
        <v>74</v>
      </c>
      <c r="E5639" s="231">
        <v>5.6728601300000004E-3</v>
      </c>
      <c r="F5639" s="231">
        <v>9.0136988999999998E-4</v>
      </c>
      <c r="G5639" s="231">
        <v>1.67605079E-3</v>
      </c>
      <c r="H5639" s="231">
        <v>3.0954389499999999E-3</v>
      </c>
    </row>
    <row r="5640" spans="1:8">
      <c r="A5640" s="227" t="s">
        <v>153</v>
      </c>
      <c r="B5640" s="227" t="s">
        <v>109</v>
      </c>
      <c r="C5640" s="227" t="s">
        <v>90</v>
      </c>
      <c r="D5640" s="229">
        <v>201</v>
      </c>
      <c r="E5640" s="231">
        <v>7.40838607E-3</v>
      </c>
      <c r="F5640" s="231">
        <v>7.7143193999999998E-4</v>
      </c>
      <c r="G5640" s="231">
        <v>1.8801821900000001E-3</v>
      </c>
      <c r="H5640" s="231">
        <v>4.7567714599999998E-3</v>
      </c>
    </row>
    <row r="5641" spans="1:8">
      <c r="A5641" s="227" t="s">
        <v>153</v>
      </c>
      <c r="B5641" s="227" t="s">
        <v>110</v>
      </c>
      <c r="C5641" s="227" t="s">
        <v>90</v>
      </c>
      <c r="D5641" s="229">
        <v>32</v>
      </c>
      <c r="E5641" s="231">
        <v>6.9516779600000004E-3</v>
      </c>
      <c r="F5641" s="231">
        <v>8.1778042E-4</v>
      </c>
      <c r="G5641" s="231">
        <v>1.6587092799999999E-3</v>
      </c>
      <c r="H5641" s="231">
        <v>4.4751879000000001E-3</v>
      </c>
    </row>
    <row r="5642" spans="1:8">
      <c r="A5642" s="227" t="s">
        <v>153</v>
      </c>
      <c r="B5642" s="227" t="s">
        <v>108</v>
      </c>
      <c r="C5642" s="227" t="s">
        <v>91</v>
      </c>
      <c r="D5642" s="229">
        <v>247</v>
      </c>
      <c r="E5642" s="231">
        <v>4.6911547200000001E-3</v>
      </c>
      <c r="F5642" s="231">
        <v>9.7728272000000005E-4</v>
      </c>
      <c r="G5642" s="231">
        <v>4.8484568000000002E-4</v>
      </c>
      <c r="H5642" s="231">
        <v>3.22902585E-3</v>
      </c>
    </row>
    <row r="5643" spans="1:8">
      <c r="A5643" s="227" t="s">
        <v>153</v>
      </c>
      <c r="B5643" s="227" t="s">
        <v>109</v>
      </c>
      <c r="C5643" s="227" t="s">
        <v>91</v>
      </c>
      <c r="D5643" s="229">
        <v>550</v>
      </c>
      <c r="E5643" s="231">
        <v>4.9199071599999996E-3</v>
      </c>
      <c r="F5643" s="231">
        <v>8.4595934999999998E-4</v>
      </c>
      <c r="G5643" s="231">
        <v>5.2659908E-4</v>
      </c>
      <c r="H5643" s="231">
        <v>3.54734823E-3</v>
      </c>
    </row>
    <row r="5644" spans="1:8">
      <c r="A5644" s="227" t="s">
        <v>153</v>
      </c>
      <c r="B5644" s="227" t="s">
        <v>110</v>
      </c>
      <c r="C5644" s="227" t="s">
        <v>91</v>
      </c>
      <c r="D5644" s="229">
        <v>75</v>
      </c>
      <c r="E5644" s="231">
        <v>4.6807096499999999E-3</v>
      </c>
      <c r="F5644" s="231">
        <v>8.8641955999999998E-4</v>
      </c>
      <c r="G5644" s="231">
        <v>4.4876516999999997E-4</v>
      </c>
      <c r="H5644" s="231">
        <v>3.3455244299999999E-3</v>
      </c>
    </row>
    <row r="5645" spans="1:8">
      <c r="A5645" s="227" t="s">
        <v>153</v>
      </c>
      <c r="B5645" s="227" t="s">
        <v>108</v>
      </c>
      <c r="C5645" s="227" t="s">
        <v>92</v>
      </c>
      <c r="D5645" s="229">
        <v>110</v>
      </c>
      <c r="E5645" s="231">
        <v>5.5013675700000004E-3</v>
      </c>
      <c r="F5645" s="231">
        <v>9.6327838000000003E-4</v>
      </c>
      <c r="G5645" s="231">
        <v>8.4438104999999997E-4</v>
      </c>
      <c r="H5645" s="231">
        <v>3.6937077099999998E-3</v>
      </c>
    </row>
    <row r="5646" spans="1:8">
      <c r="A5646" s="227" t="s">
        <v>153</v>
      </c>
      <c r="B5646" s="227" t="s">
        <v>109</v>
      </c>
      <c r="C5646" s="227" t="s">
        <v>92</v>
      </c>
      <c r="D5646" s="229">
        <v>315</v>
      </c>
      <c r="E5646" s="231">
        <v>7.2395647300000001E-3</v>
      </c>
      <c r="F5646" s="231">
        <v>8.9653121999999999E-4</v>
      </c>
      <c r="G5646" s="231">
        <v>1.2268883500000001E-3</v>
      </c>
      <c r="H5646" s="231">
        <v>5.1161446600000004E-3</v>
      </c>
    </row>
    <row r="5647" spans="1:8">
      <c r="A5647" s="227" t="s">
        <v>153</v>
      </c>
      <c r="B5647" s="227" t="s">
        <v>110</v>
      </c>
      <c r="C5647" s="227" t="s">
        <v>92</v>
      </c>
      <c r="D5647" s="229">
        <v>70</v>
      </c>
      <c r="E5647" s="231">
        <v>6.9998343900000001E-3</v>
      </c>
      <c r="F5647" s="231">
        <v>9.8115061000000003E-4</v>
      </c>
      <c r="G5647" s="231">
        <v>1.34110429E-3</v>
      </c>
      <c r="H5647" s="231">
        <v>4.6775791099999998E-3</v>
      </c>
    </row>
    <row r="5648" spans="1:8">
      <c r="A5648" s="227" t="s">
        <v>153</v>
      </c>
      <c r="B5648" s="227" t="s">
        <v>108</v>
      </c>
      <c r="C5648" s="227" t="s">
        <v>93</v>
      </c>
      <c r="D5648" s="229">
        <v>57</v>
      </c>
      <c r="E5648" s="231">
        <v>6.1381170200000001E-3</v>
      </c>
      <c r="F5648" s="231">
        <v>1.2402531699999999E-3</v>
      </c>
      <c r="G5648" s="231">
        <v>1.6790526999999999E-3</v>
      </c>
      <c r="H5648" s="231">
        <v>3.2188107100000001E-3</v>
      </c>
    </row>
    <row r="5649" spans="1:8">
      <c r="A5649" s="227" t="s">
        <v>153</v>
      </c>
      <c r="B5649" s="227" t="s">
        <v>109</v>
      </c>
      <c r="C5649" s="227" t="s">
        <v>93</v>
      </c>
      <c r="D5649" s="229">
        <v>156</v>
      </c>
      <c r="E5649" s="231">
        <v>7.82800606E-3</v>
      </c>
      <c r="F5649" s="231">
        <v>1.02690204E-3</v>
      </c>
      <c r="G5649" s="231">
        <v>1.4572201699999999E-3</v>
      </c>
      <c r="H5649" s="231">
        <v>5.3438833100000003E-3</v>
      </c>
    </row>
    <row r="5650" spans="1:8">
      <c r="A5650" s="227" t="s">
        <v>153</v>
      </c>
      <c r="B5650" s="227" t="s">
        <v>110</v>
      </c>
      <c r="C5650" s="227" t="s">
        <v>93</v>
      </c>
      <c r="D5650" s="229">
        <v>32</v>
      </c>
      <c r="E5650" s="231">
        <v>7.4728729899999997E-3</v>
      </c>
      <c r="F5650" s="231">
        <v>8.9952239E-4</v>
      </c>
      <c r="G5650" s="231">
        <v>1.7151328700000001E-3</v>
      </c>
      <c r="H5650" s="231">
        <v>4.8582173300000002E-3</v>
      </c>
    </row>
    <row r="5651" spans="1:8">
      <c r="A5651" s="227" t="s">
        <v>153</v>
      </c>
      <c r="B5651" s="227" t="s">
        <v>108</v>
      </c>
      <c r="C5651" s="227" t="s">
        <v>94</v>
      </c>
      <c r="D5651" s="229">
        <v>99</v>
      </c>
      <c r="E5651" s="231">
        <v>5.7073043000000004E-3</v>
      </c>
      <c r="F5651" s="231">
        <v>1.13285611E-3</v>
      </c>
      <c r="G5651" s="231">
        <v>8.8687781999999998E-4</v>
      </c>
      <c r="H5651" s="231">
        <v>3.6875699100000002E-3</v>
      </c>
    </row>
    <row r="5652" spans="1:8">
      <c r="A5652" s="227" t="s">
        <v>153</v>
      </c>
      <c r="B5652" s="227" t="s">
        <v>109</v>
      </c>
      <c r="C5652" s="227" t="s">
        <v>94</v>
      </c>
      <c r="D5652" s="229">
        <v>256</v>
      </c>
      <c r="E5652" s="231">
        <v>6.6392684300000003E-3</v>
      </c>
      <c r="F5652" s="231">
        <v>7.9567213E-4</v>
      </c>
      <c r="G5652" s="231">
        <v>1.1211025399999999E-3</v>
      </c>
      <c r="H5652" s="231">
        <v>4.7224932600000002E-3</v>
      </c>
    </row>
    <row r="5653" spans="1:8">
      <c r="A5653" s="227" t="s">
        <v>153</v>
      </c>
      <c r="B5653" s="227" t="s">
        <v>110</v>
      </c>
      <c r="C5653" s="227" t="s">
        <v>94</v>
      </c>
      <c r="D5653" s="229">
        <v>42</v>
      </c>
      <c r="E5653" s="231">
        <v>6.50352707E-3</v>
      </c>
      <c r="F5653" s="231">
        <v>7.2778860000000003E-4</v>
      </c>
      <c r="G5653" s="231">
        <v>1.4360116500000001E-3</v>
      </c>
      <c r="H5653" s="231">
        <v>4.3397263999999996E-3</v>
      </c>
    </row>
    <row r="5654" spans="1:8">
      <c r="A5654" s="227" t="s">
        <v>153</v>
      </c>
      <c r="B5654" s="227" t="s">
        <v>108</v>
      </c>
      <c r="C5654" s="227" t="s">
        <v>95</v>
      </c>
      <c r="D5654" s="229">
        <v>20</v>
      </c>
      <c r="E5654" s="231">
        <v>7.5115738399999998E-3</v>
      </c>
      <c r="F5654" s="231">
        <v>6.3657388000000004E-4</v>
      </c>
      <c r="G5654" s="231">
        <v>1.3275460699999999E-3</v>
      </c>
      <c r="H5654" s="231">
        <v>5.5474534599999998E-3</v>
      </c>
    </row>
    <row r="5655" spans="1:8">
      <c r="A5655" s="227" t="s">
        <v>153</v>
      </c>
      <c r="B5655" s="227" t="s">
        <v>109</v>
      </c>
      <c r="C5655" s="227" t="s">
        <v>95</v>
      </c>
      <c r="D5655" s="229">
        <v>98</v>
      </c>
      <c r="E5655" s="231">
        <v>7.15478529E-3</v>
      </c>
      <c r="F5655" s="231">
        <v>6.3515659999999999E-4</v>
      </c>
      <c r="G5655" s="231">
        <v>1.0945764900000001E-3</v>
      </c>
      <c r="H5655" s="231">
        <v>5.4250517599999997E-3</v>
      </c>
    </row>
    <row r="5656" spans="1:8">
      <c r="A5656" s="227" t="s">
        <v>153</v>
      </c>
      <c r="B5656" s="227" t="s">
        <v>110</v>
      </c>
      <c r="C5656" s="227" t="s">
        <v>95</v>
      </c>
      <c r="D5656" s="229">
        <v>16</v>
      </c>
      <c r="E5656" s="231">
        <v>6.7628758999999997E-3</v>
      </c>
      <c r="F5656" s="231">
        <v>6.5755181000000005E-4</v>
      </c>
      <c r="G5656" s="231">
        <v>7.6244192E-4</v>
      </c>
      <c r="H5656" s="231">
        <v>5.3428817199999996E-3</v>
      </c>
    </row>
    <row r="5657" spans="1:8">
      <c r="A5657" s="227" t="s">
        <v>153</v>
      </c>
      <c r="B5657" s="227" t="s">
        <v>108</v>
      </c>
      <c r="C5657" s="227" t="s">
        <v>96</v>
      </c>
      <c r="D5657" s="229">
        <v>154</v>
      </c>
      <c r="E5657" s="231">
        <v>5.2674059499999999E-3</v>
      </c>
      <c r="F5657" s="231">
        <v>7.7343349999999997E-4</v>
      </c>
      <c r="G5657" s="231">
        <v>9.0954160000000003E-4</v>
      </c>
      <c r="H5657" s="231">
        <v>3.5844303699999998E-3</v>
      </c>
    </row>
    <row r="5658" spans="1:8">
      <c r="A5658" s="227" t="s">
        <v>153</v>
      </c>
      <c r="B5658" s="227" t="s">
        <v>109</v>
      </c>
      <c r="C5658" s="227" t="s">
        <v>96</v>
      </c>
      <c r="D5658" s="229">
        <v>352</v>
      </c>
      <c r="E5658" s="231">
        <v>6.1531326600000004E-3</v>
      </c>
      <c r="F5658" s="231">
        <v>7.1578389000000002E-4</v>
      </c>
      <c r="G5658" s="231">
        <v>1.16053085E-3</v>
      </c>
      <c r="H5658" s="231">
        <v>4.2768174099999997E-3</v>
      </c>
    </row>
    <row r="5659" spans="1:8">
      <c r="A5659" s="227" t="s">
        <v>153</v>
      </c>
      <c r="B5659" s="227" t="s">
        <v>110</v>
      </c>
      <c r="C5659" s="227" t="s">
        <v>96</v>
      </c>
      <c r="D5659" s="229">
        <v>64</v>
      </c>
      <c r="E5659" s="231">
        <v>5.6584560699999998E-3</v>
      </c>
      <c r="F5659" s="231">
        <v>6.5682849999999999E-4</v>
      </c>
      <c r="G5659" s="231">
        <v>1.0736759700000001E-3</v>
      </c>
      <c r="H5659" s="231">
        <v>3.9279511600000001E-3</v>
      </c>
    </row>
    <row r="5660" spans="1:8">
      <c r="A5660" s="227" t="s">
        <v>153</v>
      </c>
      <c r="B5660" s="227" t="s">
        <v>108</v>
      </c>
      <c r="C5660" s="227" t="s">
        <v>97</v>
      </c>
      <c r="D5660" s="229">
        <v>49</v>
      </c>
      <c r="E5660" s="231">
        <v>6.3763696999999996E-3</v>
      </c>
      <c r="F5660" s="231">
        <v>7.4948009000000003E-4</v>
      </c>
      <c r="G5660" s="231">
        <v>1.42668154E-3</v>
      </c>
      <c r="H5660" s="231">
        <v>4.2002076100000002E-3</v>
      </c>
    </row>
    <row r="5661" spans="1:8">
      <c r="A5661" s="227" t="s">
        <v>153</v>
      </c>
      <c r="B5661" s="227" t="s">
        <v>109</v>
      </c>
      <c r="C5661" s="227" t="s">
        <v>97</v>
      </c>
      <c r="D5661" s="229">
        <v>185</v>
      </c>
      <c r="E5661" s="231">
        <v>7.5007505000000002E-3</v>
      </c>
      <c r="F5661" s="231">
        <v>6.5390368000000005E-4</v>
      </c>
      <c r="G5661" s="231">
        <v>1.3913911399999999E-3</v>
      </c>
      <c r="H5661" s="231">
        <v>5.4554552099999997E-3</v>
      </c>
    </row>
    <row r="5662" spans="1:8">
      <c r="A5662" s="227" t="s">
        <v>153</v>
      </c>
      <c r="B5662" s="227" t="s">
        <v>110</v>
      </c>
      <c r="C5662" s="227" t="s">
        <v>97</v>
      </c>
      <c r="D5662" s="229">
        <v>16</v>
      </c>
      <c r="E5662" s="231">
        <v>6.5241606300000003E-3</v>
      </c>
      <c r="F5662" s="231">
        <v>7.7618610000000003E-4</v>
      </c>
      <c r="G5662" s="231">
        <v>1.65509231E-3</v>
      </c>
      <c r="H5662" s="231">
        <v>4.0928817200000002E-3</v>
      </c>
    </row>
    <row r="5663" spans="1:8">
      <c r="A5663" s="227" t="s">
        <v>153</v>
      </c>
      <c r="B5663" s="227" t="s">
        <v>108</v>
      </c>
      <c r="C5663" s="227" t="s">
        <v>98</v>
      </c>
      <c r="D5663" s="229">
        <v>23</v>
      </c>
      <c r="E5663" s="231">
        <v>5.6315416300000004E-3</v>
      </c>
      <c r="F5663" s="231">
        <v>1.0466965E-4</v>
      </c>
      <c r="G5663" s="231">
        <v>1.0673306699999999E-3</v>
      </c>
      <c r="H5663" s="231">
        <v>4.4494763800000002E-3</v>
      </c>
    </row>
    <row r="5664" spans="1:8">
      <c r="A5664" s="227" t="s">
        <v>153</v>
      </c>
      <c r="B5664" s="227" t="s">
        <v>109</v>
      </c>
      <c r="C5664" s="227" t="s">
        <v>98</v>
      </c>
      <c r="D5664" s="229">
        <v>141</v>
      </c>
      <c r="E5664" s="231">
        <v>7.2028497600000003E-3</v>
      </c>
      <c r="F5664" s="231">
        <v>3.3720751999999999E-4</v>
      </c>
      <c r="G5664" s="231">
        <v>1.42919268E-3</v>
      </c>
      <c r="H5664" s="231">
        <v>5.4245466099999999E-3</v>
      </c>
    </row>
    <row r="5665" spans="1:8">
      <c r="A5665" s="227" t="s">
        <v>153</v>
      </c>
      <c r="B5665" s="227" t="s">
        <v>110</v>
      </c>
      <c r="C5665" s="227" t="s">
        <v>98</v>
      </c>
      <c r="D5665" s="229">
        <v>26</v>
      </c>
      <c r="E5665" s="231">
        <v>5.8685005300000001E-3</v>
      </c>
      <c r="F5665" s="231">
        <v>3.6369278000000001E-4</v>
      </c>
      <c r="G5665" s="231">
        <v>1.4075852999999999E-3</v>
      </c>
      <c r="H5665" s="231">
        <v>4.0852027100000002E-3</v>
      </c>
    </row>
    <row r="5666" spans="1:8">
      <c r="A5666" s="227" t="s">
        <v>153</v>
      </c>
      <c r="B5666" s="227" t="s">
        <v>108</v>
      </c>
      <c r="C5666" s="227" t="s">
        <v>99</v>
      </c>
      <c r="D5666" s="229">
        <v>176</v>
      </c>
      <c r="E5666" s="231">
        <v>5.3817468899999997E-3</v>
      </c>
      <c r="F5666" s="231">
        <v>1.06994399E-3</v>
      </c>
      <c r="G5666" s="231">
        <v>6.1546432000000005E-4</v>
      </c>
      <c r="H5666" s="231">
        <v>3.6963381499999998E-3</v>
      </c>
    </row>
    <row r="5667" spans="1:8">
      <c r="A5667" s="227" t="s">
        <v>153</v>
      </c>
      <c r="B5667" s="227" t="s">
        <v>109</v>
      </c>
      <c r="C5667" s="227" t="s">
        <v>99</v>
      </c>
      <c r="D5667" s="229">
        <v>411</v>
      </c>
      <c r="E5667" s="231">
        <v>5.2831280800000003E-3</v>
      </c>
      <c r="F5667" s="231">
        <v>8.8112192000000002E-4</v>
      </c>
      <c r="G5667" s="231">
        <v>6.6755068000000004E-4</v>
      </c>
      <c r="H5667" s="231">
        <v>3.7344550200000002E-3</v>
      </c>
    </row>
    <row r="5668" spans="1:8">
      <c r="A5668" s="227" t="s">
        <v>153</v>
      </c>
      <c r="B5668" s="227" t="s">
        <v>110</v>
      </c>
      <c r="C5668" s="227" t="s">
        <v>99</v>
      </c>
      <c r="D5668" s="229">
        <v>33</v>
      </c>
      <c r="E5668" s="231">
        <v>5.3952719E-3</v>
      </c>
      <c r="F5668" s="231">
        <v>1.1030441399999999E-3</v>
      </c>
      <c r="G5668" s="231">
        <v>5.6256990000000005E-4</v>
      </c>
      <c r="H5668" s="231">
        <v>3.72965742E-3</v>
      </c>
    </row>
    <row r="5669" spans="1:8">
      <c r="A5669" s="227" t="s">
        <v>153</v>
      </c>
      <c r="B5669" s="227" t="s">
        <v>108</v>
      </c>
      <c r="C5669" s="227" t="s">
        <v>100</v>
      </c>
      <c r="D5669" s="229">
        <v>98</v>
      </c>
      <c r="E5669" s="231">
        <v>6.3975101399999998E-3</v>
      </c>
      <c r="F5669" s="231">
        <v>1.0174553499999999E-3</v>
      </c>
      <c r="G5669" s="231">
        <v>9.4541264999999997E-4</v>
      </c>
      <c r="H5669" s="231">
        <v>4.4236581499999999E-3</v>
      </c>
    </row>
    <row r="5670" spans="1:8">
      <c r="A5670" s="227" t="s">
        <v>153</v>
      </c>
      <c r="B5670" s="227" t="s">
        <v>109</v>
      </c>
      <c r="C5670" s="227" t="s">
        <v>100</v>
      </c>
      <c r="D5670" s="229">
        <v>326</v>
      </c>
      <c r="E5670" s="231">
        <v>7.07349868E-3</v>
      </c>
      <c r="F5670" s="231">
        <v>9.8141732000000008E-4</v>
      </c>
      <c r="G5670" s="231">
        <v>9.3678969E-4</v>
      </c>
      <c r="H5670" s="231">
        <v>5.1440366200000004E-3</v>
      </c>
    </row>
    <row r="5671" spans="1:8">
      <c r="A5671" s="227" t="s">
        <v>153</v>
      </c>
      <c r="B5671" s="227" t="s">
        <v>110</v>
      </c>
      <c r="C5671" s="227" t="s">
        <v>100</v>
      </c>
      <c r="D5671" s="229">
        <v>47</v>
      </c>
      <c r="E5671" s="231">
        <v>6.5462467699999999E-3</v>
      </c>
      <c r="F5671" s="231">
        <v>1.02615221E-3</v>
      </c>
      <c r="G5671" s="231">
        <v>1.1539595700000001E-3</v>
      </c>
      <c r="H5671" s="231">
        <v>4.3555454699999996E-3</v>
      </c>
    </row>
    <row r="5672" spans="1:8">
      <c r="A5672" s="227" t="s">
        <v>153</v>
      </c>
      <c r="B5672" s="227" t="s">
        <v>108</v>
      </c>
      <c r="C5672" s="227" t="s">
        <v>101</v>
      </c>
      <c r="D5672" s="229">
        <v>21</v>
      </c>
      <c r="E5672" s="231">
        <v>7.16820965E-3</v>
      </c>
      <c r="F5672" s="231">
        <v>1.0433197299999999E-3</v>
      </c>
      <c r="G5672" s="231">
        <v>2.5655861700000001E-3</v>
      </c>
      <c r="H5672" s="231">
        <v>3.5593031300000001E-3</v>
      </c>
    </row>
    <row r="5673" spans="1:8">
      <c r="A5673" s="227" t="s">
        <v>153</v>
      </c>
      <c r="B5673" s="227" t="s">
        <v>109</v>
      </c>
      <c r="C5673" s="227" t="s">
        <v>101</v>
      </c>
      <c r="D5673" s="229">
        <v>63</v>
      </c>
      <c r="E5673" s="231">
        <v>8.4988607199999993E-3</v>
      </c>
      <c r="F5673" s="231">
        <v>8.7962931E-4</v>
      </c>
      <c r="G5673" s="231">
        <v>2.2890943999999999E-3</v>
      </c>
      <c r="H5673" s="231">
        <v>5.3301364899999999E-3</v>
      </c>
    </row>
    <row r="5674" spans="1:8">
      <c r="A5674" s="227" t="s">
        <v>153</v>
      </c>
      <c r="B5674" s="227" t="s">
        <v>110</v>
      </c>
      <c r="C5674" s="227" t="s">
        <v>101</v>
      </c>
      <c r="D5674" s="229">
        <v>14</v>
      </c>
      <c r="E5674" s="231">
        <v>6.9733793600000003E-3</v>
      </c>
      <c r="F5674" s="231">
        <v>9.804891799999999E-4</v>
      </c>
      <c r="G5674" s="231">
        <v>2.5082669999999998E-3</v>
      </c>
      <c r="H5674" s="231">
        <v>3.4846227600000002E-3</v>
      </c>
    </row>
    <row r="5675" spans="1:8">
      <c r="A5675" s="227" t="s">
        <v>153</v>
      </c>
      <c r="B5675" s="227" t="s">
        <v>108</v>
      </c>
      <c r="C5675" s="227" t="s">
        <v>102</v>
      </c>
      <c r="D5675" s="229">
        <v>124</v>
      </c>
      <c r="E5675" s="231">
        <v>6.0549206100000003E-3</v>
      </c>
      <c r="F5675" s="231">
        <v>8.8802992000000004E-4</v>
      </c>
      <c r="G5675" s="231">
        <v>6.6298886999999998E-4</v>
      </c>
      <c r="H5675" s="231">
        <v>4.5039013199999998E-3</v>
      </c>
    </row>
    <row r="5676" spans="1:8">
      <c r="A5676" s="227" t="s">
        <v>153</v>
      </c>
      <c r="B5676" s="227" t="s">
        <v>109</v>
      </c>
      <c r="C5676" s="227" t="s">
        <v>102</v>
      </c>
      <c r="D5676" s="229">
        <v>246</v>
      </c>
      <c r="E5676" s="231">
        <v>6.8063081100000001E-3</v>
      </c>
      <c r="F5676" s="231">
        <v>8.0971443000000002E-4</v>
      </c>
      <c r="G5676" s="231">
        <v>6.9938436000000002E-4</v>
      </c>
      <c r="H5676" s="231">
        <v>5.2972088199999996E-3</v>
      </c>
    </row>
    <row r="5677" spans="1:8">
      <c r="A5677" s="227" t="s">
        <v>153</v>
      </c>
      <c r="B5677" s="227" t="s">
        <v>110</v>
      </c>
      <c r="C5677" s="227" t="s">
        <v>102</v>
      </c>
      <c r="D5677" s="229">
        <v>53</v>
      </c>
      <c r="E5677" s="231">
        <v>6.8031531600000004E-3</v>
      </c>
      <c r="F5677" s="231">
        <v>9.955884999999999E-4</v>
      </c>
      <c r="G5677" s="231">
        <v>7.5056755000000002E-4</v>
      </c>
      <c r="H5677" s="231">
        <v>5.0569965999999996E-3</v>
      </c>
    </row>
    <row r="5678" spans="1:8">
      <c r="A5678" s="227" t="s">
        <v>153</v>
      </c>
      <c r="B5678" s="227" t="s">
        <v>108</v>
      </c>
      <c r="C5678" s="227" t="s">
        <v>103</v>
      </c>
      <c r="D5678" s="229">
        <v>172</v>
      </c>
      <c r="E5678" s="231">
        <v>4.4865011499999998E-3</v>
      </c>
      <c r="F5678" s="231">
        <v>8.3010311999999996E-4</v>
      </c>
      <c r="G5678" s="231">
        <v>6.4485064000000003E-4</v>
      </c>
      <c r="H5678" s="231">
        <v>3.0115468899999998E-3</v>
      </c>
    </row>
    <row r="5679" spans="1:8">
      <c r="A5679" s="227" t="s">
        <v>153</v>
      </c>
      <c r="B5679" s="227" t="s">
        <v>109</v>
      </c>
      <c r="C5679" s="227" t="s">
        <v>103</v>
      </c>
      <c r="D5679" s="229">
        <v>306</v>
      </c>
      <c r="E5679" s="231">
        <v>4.6140081499999996E-3</v>
      </c>
      <c r="F5679" s="231">
        <v>6.0888684E-4</v>
      </c>
      <c r="G5679" s="231">
        <v>4.8819116999999999E-4</v>
      </c>
      <c r="H5679" s="231">
        <v>3.5169296700000002E-3</v>
      </c>
    </row>
    <row r="5680" spans="1:8">
      <c r="A5680" s="227" t="s">
        <v>153</v>
      </c>
      <c r="B5680" s="227" t="s">
        <v>110</v>
      </c>
      <c r="C5680" s="227" t="s">
        <v>103</v>
      </c>
      <c r="D5680" s="229">
        <v>49</v>
      </c>
      <c r="E5680" s="231">
        <v>4.1803663200000001E-3</v>
      </c>
      <c r="F5680" s="231">
        <v>7.5491285000000002E-4</v>
      </c>
      <c r="G5680" s="231">
        <v>4.9036255999999998E-4</v>
      </c>
      <c r="H5680" s="231">
        <v>2.9350904799999998E-3</v>
      </c>
    </row>
    <row r="5681" spans="1:8">
      <c r="A5681" s="227" t="s">
        <v>153</v>
      </c>
      <c r="B5681" s="227" t="s">
        <v>108</v>
      </c>
      <c r="C5681" s="227" t="s">
        <v>104</v>
      </c>
      <c r="D5681" s="229">
        <v>37</v>
      </c>
      <c r="E5681" s="231">
        <v>5.15578055E-3</v>
      </c>
      <c r="F5681" s="231">
        <v>8.3583560000000004E-4</v>
      </c>
      <c r="G5681" s="231">
        <v>7.0601824999999997E-4</v>
      </c>
      <c r="H5681" s="231">
        <v>3.6139261700000001E-3</v>
      </c>
    </row>
    <row r="5682" spans="1:8">
      <c r="A5682" s="227" t="s">
        <v>153</v>
      </c>
      <c r="B5682" s="227" t="s">
        <v>109</v>
      </c>
      <c r="C5682" s="227" t="s">
        <v>104</v>
      </c>
      <c r="D5682" s="229">
        <v>147</v>
      </c>
      <c r="E5682" s="231">
        <v>6.5433670800000001E-3</v>
      </c>
      <c r="F5682" s="231">
        <v>7.7207711000000002E-4</v>
      </c>
      <c r="G5682" s="231">
        <v>9.2828775000000001E-4</v>
      </c>
      <c r="H5682" s="231">
        <v>4.8428443200000003E-3</v>
      </c>
    </row>
    <row r="5683" spans="1:8">
      <c r="A5683" s="227" t="s">
        <v>153</v>
      </c>
      <c r="B5683" s="227" t="s">
        <v>110</v>
      </c>
      <c r="C5683" s="227" t="s">
        <v>104</v>
      </c>
      <c r="D5683" s="229">
        <v>48</v>
      </c>
      <c r="E5683" s="231">
        <v>5.7631652699999996E-3</v>
      </c>
      <c r="F5683" s="231">
        <v>6.7828873999999995E-4</v>
      </c>
      <c r="G5683" s="231">
        <v>9.0277754999999998E-4</v>
      </c>
      <c r="H5683" s="231">
        <v>4.1818573500000001E-3</v>
      </c>
    </row>
    <row r="5684" spans="1:8">
      <c r="A5684" s="227" t="s">
        <v>153</v>
      </c>
      <c r="B5684" s="227" t="s">
        <v>108</v>
      </c>
      <c r="C5684" s="227" t="s">
        <v>105</v>
      </c>
      <c r="D5684" s="229">
        <v>506</v>
      </c>
      <c r="E5684" s="231">
        <v>4.5188750999999999E-3</v>
      </c>
      <c r="F5684" s="231">
        <v>1.0363368599999999E-3</v>
      </c>
      <c r="G5684" s="231">
        <v>5.7902368999999997E-4</v>
      </c>
      <c r="H5684" s="231">
        <v>2.8915968800000001E-3</v>
      </c>
    </row>
    <row r="5685" spans="1:8">
      <c r="A5685" s="227" t="s">
        <v>153</v>
      </c>
      <c r="B5685" s="227" t="s">
        <v>109</v>
      </c>
      <c r="C5685" s="227" t="s">
        <v>105</v>
      </c>
      <c r="D5685" s="229">
        <v>880</v>
      </c>
      <c r="E5685" s="231">
        <v>4.4865580499999997E-3</v>
      </c>
      <c r="F5685" s="231">
        <v>7.3507184000000001E-4</v>
      </c>
      <c r="G5685" s="231">
        <v>5.5037328999999998E-4</v>
      </c>
      <c r="H5685" s="231">
        <v>3.18922271E-3</v>
      </c>
    </row>
    <row r="5686" spans="1:8">
      <c r="A5686" s="227" t="s">
        <v>153</v>
      </c>
      <c r="B5686" s="227" t="s">
        <v>110</v>
      </c>
      <c r="C5686" s="227" t="s">
        <v>105</v>
      </c>
      <c r="D5686" s="229">
        <v>196</v>
      </c>
      <c r="E5686" s="231">
        <v>4.1945386700000002E-3</v>
      </c>
      <c r="F5686" s="231">
        <v>9.2002054000000003E-4</v>
      </c>
      <c r="G5686" s="231">
        <v>5.7846725000000002E-4</v>
      </c>
      <c r="H5686" s="231">
        <v>2.6833543300000002E-3</v>
      </c>
    </row>
    <row r="5687" spans="1:8">
      <c r="A5687" s="227" t="s">
        <v>153</v>
      </c>
      <c r="B5687" s="227" t="s">
        <v>108</v>
      </c>
      <c r="C5687" s="227" t="s">
        <v>106</v>
      </c>
      <c r="D5687" s="229">
        <v>143</v>
      </c>
      <c r="E5687" s="231">
        <v>5.8907178200000004E-3</v>
      </c>
      <c r="F5687" s="231">
        <v>1.0302542299999999E-3</v>
      </c>
      <c r="G5687" s="231">
        <v>9.2916316999999997E-4</v>
      </c>
      <c r="H5687" s="231">
        <v>3.9312999199999999E-3</v>
      </c>
    </row>
    <row r="5688" spans="1:8">
      <c r="A5688" s="227" t="s">
        <v>153</v>
      </c>
      <c r="B5688" s="227" t="s">
        <v>109</v>
      </c>
      <c r="C5688" s="227" t="s">
        <v>106</v>
      </c>
      <c r="D5688" s="229">
        <v>182</v>
      </c>
      <c r="E5688" s="231">
        <v>6.4458687300000001E-3</v>
      </c>
      <c r="F5688" s="231">
        <v>9.0150566999999996E-4</v>
      </c>
      <c r="G5688" s="231">
        <v>9.3966195000000005E-4</v>
      </c>
      <c r="H5688" s="231">
        <v>4.6047006299999999E-3</v>
      </c>
    </row>
    <row r="5689" spans="1:8">
      <c r="A5689" s="227" t="s">
        <v>153</v>
      </c>
      <c r="B5689" s="227" t="s">
        <v>110</v>
      </c>
      <c r="C5689" s="227" t="s">
        <v>106</v>
      </c>
      <c r="D5689" s="229">
        <v>34</v>
      </c>
      <c r="E5689" s="231">
        <v>6.8889567700000003E-3</v>
      </c>
      <c r="F5689" s="231">
        <v>8.8541645000000003E-4</v>
      </c>
      <c r="G5689" s="231">
        <v>1.2002993799999999E-3</v>
      </c>
      <c r="H5689" s="231">
        <v>4.8032404700000001E-3</v>
      </c>
    </row>
    <row r="5690" spans="1:8">
      <c r="A5690" s="227" t="s">
        <v>153</v>
      </c>
      <c r="B5690" s="227" t="s">
        <v>108</v>
      </c>
      <c r="C5690" s="227" t="s">
        <v>107</v>
      </c>
      <c r="D5690" s="229">
        <v>278</v>
      </c>
      <c r="E5690" s="231">
        <v>5.9774261500000004E-3</v>
      </c>
      <c r="F5690" s="231">
        <v>1.23422072E-3</v>
      </c>
      <c r="G5690" s="231">
        <v>7.2275487999999999E-4</v>
      </c>
      <c r="H5690" s="231">
        <v>4.0204500599999998E-3</v>
      </c>
    </row>
    <row r="5691" spans="1:8">
      <c r="A5691" s="227" t="s">
        <v>153</v>
      </c>
      <c r="B5691" s="227" t="s">
        <v>109</v>
      </c>
      <c r="C5691" s="227" t="s">
        <v>107</v>
      </c>
      <c r="D5691" s="229">
        <v>677</v>
      </c>
      <c r="E5691" s="231">
        <v>6.0669686899999997E-3</v>
      </c>
      <c r="F5691" s="231">
        <v>9.1751438999999998E-4</v>
      </c>
      <c r="G5691" s="231">
        <v>7.3557747000000003E-4</v>
      </c>
      <c r="H5691" s="231">
        <v>4.4138763400000001E-3</v>
      </c>
    </row>
    <row r="5692" spans="1:8">
      <c r="A5692" s="227" t="s">
        <v>153</v>
      </c>
      <c r="B5692" s="227" t="s">
        <v>110</v>
      </c>
      <c r="C5692" s="227" t="s">
        <v>107</v>
      </c>
      <c r="D5692" s="229">
        <v>85</v>
      </c>
      <c r="E5692" s="231">
        <v>6.1107023800000002E-3</v>
      </c>
      <c r="F5692" s="231">
        <v>1.0042209099999999E-3</v>
      </c>
      <c r="G5692" s="231">
        <v>1.12881239E-3</v>
      </c>
      <c r="H5692" s="231">
        <v>3.9776686100000003E-3</v>
      </c>
    </row>
    <row r="5693" spans="1:8">
      <c r="A5693" s="227" t="s">
        <v>138</v>
      </c>
      <c r="B5693" s="227" t="s">
        <v>111</v>
      </c>
      <c r="C5693" s="227" t="s">
        <v>58</v>
      </c>
      <c r="D5693" s="229">
        <v>9393</v>
      </c>
      <c r="E5693" s="231">
        <v>5.4692444899999996E-3</v>
      </c>
      <c r="F5693" s="231">
        <v>8.5234473999999997E-4</v>
      </c>
      <c r="G5693" s="231">
        <v>1.2701031399999999E-3</v>
      </c>
      <c r="H5693" s="231">
        <v>3.3467961299999999E-3</v>
      </c>
    </row>
    <row r="5694" spans="1:8">
      <c r="A5694" s="227" t="s">
        <v>138</v>
      </c>
      <c r="B5694" s="227" t="s">
        <v>112</v>
      </c>
      <c r="C5694" s="227" t="s">
        <v>58</v>
      </c>
      <c r="D5694" s="229">
        <v>1337</v>
      </c>
      <c r="E5694" s="231">
        <v>5.08866219E-3</v>
      </c>
      <c r="F5694" s="231">
        <v>8.2642499999999999E-4</v>
      </c>
      <c r="G5694" s="231">
        <v>1.2417152500000001E-3</v>
      </c>
      <c r="H5694" s="231">
        <v>3.0205214599999999E-3</v>
      </c>
    </row>
    <row r="5695" spans="1:8">
      <c r="A5695" s="227" t="s">
        <v>138</v>
      </c>
      <c r="B5695" s="227" t="s">
        <v>111</v>
      </c>
      <c r="C5695" s="227" t="s">
        <v>63</v>
      </c>
      <c r="D5695" s="229">
        <v>197</v>
      </c>
      <c r="E5695" s="231">
        <v>5.6275260900000004E-3</v>
      </c>
      <c r="F5695" s="231">
        <v>1.1078207899999999E-3</v>
      </c>
      <c r="G5695" s="231">
        <v>1.3320170300000001E-3</v>
      </c>
      <c r="H5695" s="231">
        <v>3.1876877499999999E-3</v>
      </c>
    </row>
    <row r="5696" spans="1:8">
      <c r="A5696" s="227" t="s">
        <v>138</v>
      </c>
      <c r="B5696" s="227" t="s">
        <v>112</v>
      </c>
      <c r="C5696" s="227" t="s">
        <v>63</v>
      </c>
      <c r="D5696" s="229">
        <v>27</v>
      </c>
      <c r="E5696" s="231">
        <v>4.9871397300000004E-3</v>
      </c>
      <c r="F5696" s="231">
        <v>9.9494144999999999E-4</v>
      </c>
      <c r="G5696" s="231">
        <v>1.19641612E-3</v>
      </c>
      <c r="H5696" s="231">
        <v>2.7957817E-3</v>
      </c>
    </row>
    <row r="5697" spans="1:8">
      <c r="A5697" s="227" t="s">
        <v>138</v>
      </c>
      <c r="B5697" s="227" t="s">
        <v>111</v>
      </c>
      <c r="C5697" s="227" t="s">
        <v>64</v>
      </c>
      <c r="D5697" s="229">
        <v>126</v>
      </c>
      <c r="E5697" s="231">
        <v>5.3309631700000004E-3</v>
      </c>
      <c r="F5697" s="231">
        <v>6.6109983E-4</v>
      </c>
      <c r="G5697" s="231">
        <v>1.6592259599999999E-3</v>
      </c>
      <c r="H5697" s="231">
        <v>3.01063691E-3</v>
      </c>
    </row>
    <row r="5698" spans="1:8">
      <c r="A5698" s="227" t="s">
        <v>138</v>
      </c>
      <c r="B5698" s="227" t="s">
        <v>112</v>
      </c>
      <c r="C5698" s="227" t="s">
        <v>64</v>
      </c>
      <c r="D5698" s="229">
        <v>27</v>
      </c>
      <c r="E5698" s="231">
        <v>5.2824928699999997E-3</v>
      </c>
      <c r="F5698" s="231">
        <v>6.8244143000000001E-4</v>
      </c>
      <c r="G5698" s="231">
        <v>1.52091882E-3</v>
      </c>
      <c r="H5698" s="231">
        <v>3.0791320599999998E-3</v>
      </c>
    </row>
    <row r="5699" spans="1:8">
      <c r="A5699" s="227" t="s">
        <v>138</v>
      </c>
      <c r="B5699" s="227" t="s">
        <v>111</v>
      </c>
      <c r="C5699" s="227" t="s">
        <v>65</v>
      </c>
      <c r="D5699" s="229">
        <v>132</v>
      </c>
      <c r="E5699" s="231">
        <v>5.7428449000000003E-3</v>
      </c>
      <c r="F5699" s="231">
        <v>9.7888584999999994E-4</v>
      </c>
      <c r="G5699" s="231">
        <v>1.13583732E-3</v>
      </c>
      <c r="H5699" s="231">
        <v>3.6281212300000002E-3</v>
      </c>
    </row>
    <row r="5700" spans="1:8">
      <c r="A5700" s="227" t="s">
        <v>138</v>
      </c>
      <c r="B5700" s="227" t="s">
        <v>112</v>
      </c>
      <c r="C5700" s="227" t="s">
        <v>65</v>
      </c>
      <c r="D5700" s="229">
        <v>18</v>
      </c>
      <c r="E5700" s="231">
        <v>6.2159205200000003E-3</v>
      </c>
      <c r="F5700" s="231">
        <v>7.8832279000000003E-4</v>
      </c>
      <c r="G5700" s="231">
        <v>1.1284720200000001E-3</v>
      </c>
      <c r="H5700" s="231">
        <v>4.2991252599999998E-3</v>
      </c>
    </row>
    <row r="5701" spans="1:8">
      <c r="A5701" s="227" t="s">
        <v>138</v>
      </c>
      <c r="B5701" s="227" t="s">
        <v>111</v>
      </c>
      <c r="C5701" s="227" t="s">
        <v>66</v>
      </c>
      <c r="D5701" s="229">
        <v>131</v>
      </c>
      <c r="E5701" s="231">
        <v>6.8686384299999998E-3</v>
      </c>
      <c r="F5701" s="231">
        <v>1.41592429E-3</v>
      </c>
      <c r="G5701" s="231">
        <v>1.1788766600000001E-3</v>
      </c>
      <c r="H5701" s="231">
        <v>4.2738370499999997E-3</v>
      </c>
    </row>
    <row r="5702" spans="1:8">
      <c r="A5702" s="227" t="s">
        <v>138</v>
      </c>
      <c r="B5702" s="227" t="s">
        <v>112</v>
      </c>
      <c r="C5702" s="227" t="s">
        <v>66</v>
      </c>
      <c r="D5702" s="229">
        <v>23</v>
      </c>
      <c r="E5702" s="231">
        <v>6.2746575699999998E-3</v>
      </c>
      <c r="F5702" s="231">
        <v>1.35970183E-3</v>
      </c>
      <c r="G5702" s="231">
        <v>1.5081519800000001E-3</v>
      </c>
      <c r="H5702" s="231">
        <v>3.4068032800000001E-3</v>
      </c>
    </row>
    <row r="5703" spans="1:8">
      <c r="A5703" s="227" t="s">
        <v>138</v>
      </c>
      <c r="B5703" s="227" t="s">
        <v>111</v>
      </c>
      <c r="C5703" s="227" t="s">
        <v>67</v>
      </c>
      <c r="D5703" s="229">
        <v>126</v>
      </c>
      <c r="E5703" s="231">
        <v>6.4767046999999996E-3</v>
      </c>
      <c r="F5703" s="231">
        <v>7.0592642999999997E-4</v>
      </c>
      <c r="G5703" s="231">
        <v>1.8590165099999999E-3</v>
      </c>
      <c r="H5703" s="231">
        <v>3.9117612099999997E-3</v>
      </c>
    </row>
    <row r="5704" spans="1:8">
      <c r="A5704" s="227" t="s">
        <v>138</v>
      </c>
      <c r="B5704" s="227" t="s">
        <v>112</v>
      </c>
      <c r="C5704" s="227" t="s">
        <v>67</v>
      </c>
      <c r="D5704" s="229">
        <v>7</v>
      </c>
      <c r="E5704" s="231">
        <v>4.6395500899999997E-3</v>
      </c>
      <c r="F5704" s="231">
        <v>5.8201030999999995E-4</v>
      </c>
      <c r="G5704" s="231">
        <v>1.6451717199999999E-3</v>
      </c>
      <c r="H5704" s="231">
        <v>2.4123674499999998E-3</v>
      </c>
    </row>
    <row r="5705" spans="1:8">
      <c r="A5705" s="227" t="s">
        <v>138</v>
      </c>
      <c r="B5705" s="227" t="s">
        <v>111</v>
      </c>
      <c r="C5705" s="227" t="s">
        <v>68</v>
      </c>
      <c r="D5705" s="229">
        <v>139</v>
      </c>
      <c r="E5705" s="231">
        <v>6.1368403099999998E-3</v>
      </c>
      <c r="F5705" s="231">
        <v>1.19720865E-3</v>
      </c>
      <c r="G5705" s="231">
        <v>1.3082031799999999E-3</v>
      </c>
      <c r="H5705" s="231">
        <v>3.6314279199999998E-3</v>
      </c>
    </row>
    <row r="5706" spans="1:8">
      <c r="A5706" s="227" t="s">
        <v>138</v>
      </c>
      <c r="B5706" s="227" t="s">
        <v>112</v>
      </c>
      <c r="C5706" s="227" t="s">
        <v>68</v>
      </c>
      <c r="D5706" s="229">
        <v>12</v>
      </c>
      <c r="E5706" s="231">
        <v>6.72164328E-3</v>
      </c>
      <c r="F5706" s="231">
        <v>8.6805531000000002E-4</v>
      </c>
      <c r="G5706" s="231">
        <v>1.28858002E-3</v>
      </c>
      <c r="H5706" s="231">
        <v>4.56500751E-3</v>
      </c>
    </row>
    <row r="5707" spans="1:8">
      <c r="A5707" s="227" t="s">
        <v>138</v>
      </c>
      <c r="B5707" s="227" t="s">
        <v>111</v>
      </c>
      <c r="C5707" s="227" t="s">
        <v>69</v>
      </c>
      <c r="D5707" s="229">
        <v>78</v>
      </c>
      <c r="E5707" s="231">
        <v>4.2024273300000003E-3</v>
      </c>
      <c r="F5707" s="231">
        <v>6.1832239999999995E-4</v>
      </c>
      <c r="G5707" s="231">
        <v>7.6270156E-4</v>
      </c>
      <c r="H5707" s="231">
        <v>2.8214029000000001E-3</v>
      </c>
    </row>
    <row r="5708" spans="1:8">
      <c r="A5708" s="227" t="s">
        <v>138</v>
      </c>
      <c r="B5708" s="227" t="s">
        <v>112</v>
      </c>
      <c r="C5708" s="227" t="s">
        <v>69</v>
      </c>
      <c r="D5708" s="229">
        <v>6</v>
      </c>
      <c r="E5708" s="231">
        <v>3.7172064700000001E-3</v>
      </c>
      <c r="F5708" s="231">
        <v>7.2337938999999997E-4</v>
      </c>
      <c r="G5708" s="231">
        <v>5.2083309000000003E-4</v>
      </c>
      <c r="H5708" s="231">
        <v>2.4729936299999998E-3</v>
      </c>
    </row>
    <row r="5709" spans="1:8">
      <c r="A5709" s="227" t="s">
        <v>138</v>
      </c>
      <c r="B5709" s="227" t="s">
        <v>111</v>
      </c>
      <c r="C5709" s="227" t="s">
        <v>70</v>
      </c>
      <c r="D5709" s="229">
        <v>81</v>
      </c>
      <c r="E5709" s="231">
        <v>7.54729628E-3</v>
      </c>
      <c r="F5709" s="231">
        <v>1.2007027600000001E-3</v>
      </c>
      <c r="G5709" s="231">
        <v>2.0591847000000002E-3</v>
      </c>
      <c r="H5709" s="231">
        <v>4.28740832E-3</v>
      </c>
    </row>
    <row r="5710" spans="1:8">
      <c r="A5710" s="227" t="s">
        <v>138</v>
      </c>
      <c r="B5710" s="227" t="s">
        <v>112</v>
      </c>
      <c r="C5710" s="227" t="s">
        <v>70</v>
      </c>
      <c r="D5710" s="229">
        <v>8</v>
      </c>
      <c r="E5710" s="231">
        <v>6.2673608399999997E-3</v>
      </c>
      <c r="F5710" s="231">
        <v>1.31076353E-3</v>
      </c>
      <c r="G5710" s="231">
        <v>1.4641202199999999E-3</v>
      </c>
      <c r="H5710" s="231">
        <v>3.49247655E-3</v>
      </c>
    </row>
    <row r="5711" spans="1:8">
      <c r="A5711" s="227" t="s">
        <v>138</v>
      </c>
      <c r="B5711" s="227" t="s">
        <v>111</v>
      </c>
      <c r="C5711" s="227" t="s">
        <v>71</v>
      </c>
      <c r="D5711" s="229">
        <v>73</v>
      </c>
      <c r="E5711" s="231">
        <v>6.0392881799999996E-3</v>
      </c>
      <c r="F5711" s="231">
        <v>8.3396727000000003E-4</v>
      </c>
      <c r="G5711" s="231">
        <v>1.5494987500000001E-3</v>
      </c>
      <c r="H5711" s="231">
        <v>3.65582167E-3</v>
      </c>
    </row>
    <row r="5712" spans="1:8">
      <c r="A5712" s="227" t="s">
        <v>138</v>
      </c>
      <c r="B5712" s="227" t="s">
        <v>112</v>
      </c>
      <c r="C5712" s="227" t="s">
        <v>71</v>
      </c>
      <c r="D5712" s="229">
        <v>13</v>
      </c>
      <c r="E5712" s="231">
        <v>5.1433402099999997E-3</v>
      </c>
      <c r="F5712" s="231">
        <v>7.7012071999999995E-4</v>
      </c>
      <c r="G5712" s="231">
        <v>1.45833311E-3</v>
      </c>
      <c r="H5712" s="231">
        <v>2.9148858899999998E-3</v>
      </c>
    </row>
    <row r="5713" spans="1:8">
      <c r="A5713" s="227" t="s">
        <v>138</v>
      </c>
      <c r="B5713" s="227" t="s">
        <v>111</v>
      </c>
      <c r="C5713" s="227" t="s">
        <v>72</v>
      </c>
      <c r="D5713" s="229">
        <v>162</v>
      </c>
      <c r="E5713" s="231">
        <v>5.7806067700000002E-3</v>
      </c>
      <c r="F5713" s="231">
        <v>4.5989058999999999E-4</v>
      </c>
      <c r="G5713" s="231">
        <v>1.2473563100000001E-3</v>
      </c>
      <c r="H5713" s="231">
        <v>4.0733593899999997E-3</v>
      </c>
    </row>
    <row r="5714" spans="1:8">
      <c r="A5714" s="227" t="s">
        <v>138</v>
      </c>
      <c r="B5714" s="227" t="s">
        <v>112</v>
      </c>
      <c r="C5714" s="227" t="s">
        <v>72</v>
      </c>
      <c r="D5714" s="229">
        <v>29</v>
      </c>
      <c r="E5714" s="231">
        <v>5.7068164399999999E-3</v>
      </c>
      <c r="F5714" s="231">
        <v>4.9329470000000005E-4</v>
      </c>
      <c r="G5714" s="231">
        <v>1.1625955599999999E-3</v>
      </c>
      <c r="H5714" s="231">
        <v>4.0509256800000002E-3</v>
      </c>
    </row>
    <row r="5715" spans="1:8">
      <c r="A5715" s="227" t="s">
        <v>138</v>
      </c>
      <c r="B5715" s="227" t="s">
        <v>111</v>
      </c>
      <c r="C5715" s="227" t="s">
        <v>73</v>
      </c>
      <c r="D5715" s="229">
        <v>271</v>
      </c>
      <c r="E5715" s="231">
        <v>7.1321065099999997E-3</v>
      </c>
      <c r="F5715" s="231">
        <v>1.1008607599999999E-3</v>
      </c>
      <c r="G5715" s="231">
        <v>2.0424181099999998E-3</v>
      </c>
      <c r="H5715" s="231">
        <v>3.9888271599999997E-3</v>
      </c>
    </row>
    <row r="5716" spans="1:8">
      <c r="A5716" s="227" t="s">
        <v>138</v>
      </c>
      <c r="B5716" s="227" t="s">
        <v>112</v>
      </c>
      <c r="C5716" s="227" t="s">
        <v>73</v>
      </c>
      <c r="D5716" s="229">
        <v>54</v>
      </c>
      <c r="E5716" s="231">
        <v>6.5228478300000002E-3</v>
      </c>
      <c r="F5716" s="231">
        <v>1.1051094899999999E-3</v>
      </c>
      <c r="G5716" s="231">
        <v>2.0051009299999999E-3</v>
      </c>
      <c r="H5716" s="231">
        <v>3.4126369600000002E-3</v>
      </c>
    </row>
    <row r="5717" spans="1:8">
      <c r="A5717" s="227" t="s">
        <v>138</v>
      </c>
      <c r="B5717" s="227" t="s">
        <v>111</v>
      </c>
      <c r="C5717" s="227" t="s">
        <v>74</v>
      </c>
      <c r="D5717" s="229">
        <v>193</v>
      </c>
      <c r="E5717" s="231">
        <v>6.5735341100000002E-3</v>
      </c>
      <c r="F5717" s="231">
        <v>7.454181E-4</v>
      </c>
      <c r="G5717" s="231">
        <v>2.00903114E-3</v>
      </c>
      <c r="H5717" s="231">
        <v>3.8190843800000001E-3</v>
      </c>
    </row>
    <row r="5718" spans="1:8">
      <c r="A5718" s="227" t="s">
        <v>138</v>
      </c>
      <c r="B5718" s="227" t="s">
        <v>112</v>
      </c>
      <c r="C5718" s="227" t="s">
        <v>74</v>
      </c>
      <c r="D5718" s="229">
        <v>37</v>
      </c>
      <c r="E5718" s="231">
        <v>5.6894392200000001E-3</v>
      </c>
      <c r="F5718" s="231">
        <v>6.3688665000000003E-4</v>
      </c>
      <c r="G5718" s="231">
        <v>1.8427800400000001E-3</v>
      </c>
      <c r="H5718" s="231">
        <v>3.2097720599999998E-3</v>
      </c>
    </row>
    <row r="5719" spans="1:8">
      <c r="A5719" s="227" t="s">
        <v>138</v>
      </c>
      <c r="B5719" s="227" t="s">
        <v>111</v>
      </c>
      <c r="C5719" s="227" t="s">
        <v>75</v>
      </c>
      <c r="D5719" s="229">
        <v>142</v>
      </c>
      <c r="E5719" s="231">
        <v>5.7706537800000001E-3</v>
      </c>
      <c r="F5719" s="231">
        <v>7.0463266999999999E-4</v>
      </c>
      <c r="G5719" s="231">
        <v>1.3187921500000001E-3</v>
      </c>
      <c r="H5719" s="231">
        <v>3.7472285000000002E-3</v>
      </c>
    </row>
    <row r="5720" spans="1:8">
      <c r="A5720" s="227" t="s">
        <v>138</v>
      </c>
      <c r="B5720" s="227" t="s">
        <v>112</v>
      </c>
      <c r="C5720" s="227" t="s">
        <v>75</v>
      </c>
      <c r="D5720" s="229">
        <v>15</v>
      </c>
      <c r="E5720" s="231">
        <v>4.6450614299999998E-3</v>
      </c>
      <c r="F5720" s="231">
        <v>7.4151212000000001E-4</v>
      </c>
      <c r="G5720" s="231">
        <v>1.0115737400000001E-3</v>
      </c>
      <c r="H5720" s="231">
        <v>2.8919750799999999E-3</v>
      </c>
    </row>
    <row r="5721" spans="1:8">
      <c r="A5721" s="227" t="s">
        <v>138</v>
      </c>
      <c r="B5721" s="227" t="s">
        <v>111</v>
      </c>
      <c r="C5721" s="227" t="s">
        <v>76</v>
      </c>
      <c r="D5721" s="229">
        <v>119</v>
      </c>
      <c r="E5721" s="231">
        <v>4.9063372999999999E-3</v>
      </c>
      <c r="F5721" s="231">
        <v>4.0382797000000002E-4</v>
      </c>
      <c r="G5721" s="231">
        <v>1.2734396999999999E-3</v>
      </c>
      <c r="H5721" s="231">
        <v>3.22906915E-3</v>
      </c>
    </row>
    <row r="5722" spans="1:8">
      <c r="A5722" s="227" t="s">
        <v>138</v>
      </c>
      <c r="B5722" s="227" t="s">
        <v>112</v>
      </c>
      <c r="C5722" s="227" t="s">
        <v>76</v>
      </c>
      <c r="D5722" s="229">
        <v>22</v>
      </c>
      <c r="E5722" s="231">
        <v>4.2440023599999996E-3</v>
      </c>
      <c r="F5722" s="231">
        <v>3.0723888E-4</v>
      </c>
      <c r="G5722" s="231">
        <v>1.10427164E-3</v>
      </c>
      <c r="H5722" s="231">
        <v>2.8324913700000002E-3</v>
      </c>
    </row>
    <row r="5723" spans="1:8">
      <c r="A5723" s="227" t="s">
        <v>138</v>
      </c>
      <c r="B5723" s="227" t="s">
        <v>111</v>
      </c>
      <c r="C5723" s="227" t="s">
        <v>77</v>
      </c>
      <c r="D5723" s="229">
        <v>243</v>
      </c>
      <c r="E5723" s="231">
        <v>5.8155671100000002E-3</v>
      </c>
      <c r="F5723" s="231">
        <v>7.1678262000000003E-4</v>
      </c>
      <c r="G5723" s="231">
        <v>1.8770954699999999E-3</v>
      </c>
      <c r="H5723" s="231">
        <v>3.22168852E-3</v>
      </c>
    </row>
    <row r="5724" spans="1:8">
      <c r="A5724" s="227" t="s">
        <v>138</v>
      </c>
      <c r="B5724" s="227" t="s">
        <v>112</v>
      </c>
      <c r="C5724" s="227" t="s">
        <v>77</v>
      </c>
      <c r="D5724" s="229">
        <v>40</v>
      </c>
      <c r="E5724" s="231">
        <v>6.0729164000000004E-3</v>
      </c>
      <c r="F5724" s="231">
        <v>8.2118028999999995E-4</v>
      </c>
      <c r="G5724" s="231">
        <v>2.1027196599999998E-3</v>
      </c>
      <c r="H5724" s="231">
        <v>3.1490159499999999E-3</v>
      </c>
    </row>
    <row r="5725" spans="1:8">
      <c r="A5725" s="227" t="s">
        <v>138</v>
      </c>
      <c r="B5725" s="227" t="s">
        <v>111</v>
      </c>
      <c r="C5725" s="227" t="s">
        <v>78</v>
      </c>
      <c r="D5725" s="229">
        <v>99</v>
      </c>
      <c r="E5725" s="231">
        <v>6.9387156E-3</v>
      </c>
      <c r="F5725" s="231">
        <v>8.2012231000000001E-4</v>
      </c>
      <c r="G5725" s="231">
        <v>1.8847032900000001E-3</v>
      </c>
      <c r="H5725" s="231">
        <v>4.2338895799999996E-3</v>
      </c>
    </row>
    <row r="5726" spans="1:8">
      <c r="A5726" s="227" t="s">
        <v>138</v>
      </c>
      <c r="B5726" s="227" t="s">
        <v>112</v>
      </c>
      <c r="C5726" s="227" t="s">
        <v>78</v>
      </c>
      <c r="D5726" s="229">
        <v>14</v>
      </c>
      <c r="E5726" s="231">
        <v>6.3037365500000003E-3</v>
      </c>
      <c r="F5726" s="231">
        <v>6.8700380999999996E-4</v>
      </c>
      <c r="G5726" s="231">
        <v>1.9436174500000001E-3</v>
      </c>
      <c r="H5726" s="231">
        <v>3.6731148200000001E-3</v>
      </c>
    </row>
    <row r="5727" spans="1:8">
      <c r="A5727" s="227" t="s">
        <v>138</v>
      </c>
      <c r="B5727" s="227" t="s">
        <v>111</v>
      </c>
      <c r="C5727" s="227" t="s">
        <v>79</v>
      </c>
      <c r="D5727" s="229">
        <v>1324</v>
      </c>
      <c r="E5727" s="231">
        <v>4.8119997199999997E-3</v>
      </c>
      <c r="F5727" s="231">
        <v>9.7121668999999996E-4</v>
      </c>
      <c r="G5727" s="231">
        <v>8.5790615000000002E-4</v>
      </c>
      <c r="H5727" s="231">
        <v>2.9828764300000002E-3</v>
      </c>
    </row>
    <row r="5728" spans="1:8">
      <c r="A5728" s="227" t="s">
        <v>138</v>
      </c>
      <c r="B5728" s="227" t="s">
        <v>112</v>
      </c>
      <c r="C5728" s="227" t="s">
        <v>79</v>
      </c>
      <c r="D5728" s="229">
        <v>272</v>
      </c>
      <c r="E5728" s="231">
        <v>4.1035196499999999E-3</v>
      </c>
      <c r="F5728" s="231">
        <v>8.7473594E-4</v>
      </c>
      <c r="G5728" s="231">
        <v>8.5907690000000005E-4</v>
      </c>
      <c r="H5728" s="231">
        <v>2.3697063200000001E-3</v>
      </c>
    </row>
    <row r="5729" spans="1:8">
      <c r="A5729" s="227" t="s">
        <v>138</v>
      </c>
      <c r="B5729" s="227" t="s">
        <v>111</v>
      </c>
      <c r="C5729" s="227" t="s">
        <v>80</v>
      </c>
      <c r="D5729" s="229">
        <v>718</v>
      </c>
      <c r="E5729" s="231">
        <v>4.8995245400000002E-3</v>
      </c>
      <c r="F5729" s="231">
        <v>1.0646533700000001E-3</v>
      </c>
      <c r="G5729" s="231">
        <v>8.4842130000000002E-4</v>
      </c>
      <c r="H5729" s="231">
        <v>2.9864493900000001E-3</v>
      </c>
    </row>
    <row r="5730" spans="1:8">
      <c r="A5730" s="227" t="s">
        <v>138</v>
      </c>
      <c r="B5730" s="227" t="s">
        <v>112</v>
      </c>
      <c r="C5730" s="227" t="s">
        <v>80</v>
      </c>
      <c r="D5730" s="229">
        <v>50</v>
      </c>
      <c r="E5730" s="231">
        <v>4.3437497499999997E-3</v>
      </c>
      <c r="F5730" s="231">
        <v>1.20601831E-3</v>
      </c>
      <c r="G5730" s="231">
        <v>8.0092569000000003E-4</v>
      </c>
      <c r="H5730" s="231">
        <v>2.3368053399999999E-3</v>
      </c>
    </row>
    <row r="5731" spans="1:8">
      <c r="A5731" s="227" t="s">
        <v>138</v>
      </c>
      <c r="B5731" s="227" t="s">
        <v>111</v>
      </c>
      <c r="C5731" s="227" t="s">
        <v>119</v>
      </c>
      <c r="D5731" s="229">
        <v>251</v>
      </c>
      <c r="E5731" s="231">
        <v>5.0675536299999999E-3</v>
      </c>
      <c r="F5731" s="231">
        <v>6.4819401000000001E-4</v>
      </c>
      <c r="G5731" s="231">
        <v>1.24386686E-3</v>
      </c>
      <c r="H5731" s="231">
        <v>3.1754922400000002E-3</v>
      </c>
    </row>
    <row r="5732" spans="1:8">
      <c r="A5732" s="227" t="s">
        <v>138</v>
      </c>
      <c r="B5732" s="227" t="s">
        <v>112</v>
      </c>
      <c r="C5732" s="227" t="s">
        <v>119</v>
      </c>
      <c r="D5732" s="229">
        <v>35</v>
      </c>
      <c r="E5732" s="231">
        <v>5.2453701300000004E-3</v>
      </c>
      <c r="F5732" s="231">
        <v>6.9543624000000003E-4</v>
      </c>
      <c r="G5732" s="231">
        <v>1.59854475E-3</v>
      </c>
      <c r="H5732" s="231">
        <v>2.9513886999999999E-3</v>
      </c>
    </row>
    <row r="5733" spans="1:8">
      <c r="A5733" s="227" t="s">
        <v>138</v>
      </c>
      <c r="B5733" s="227" t="s">
        <v>111</v>
      </c>
      <c r="C5733" s="227" t="s">
        <v>82</v>
      </c>
      <c r="D5733" s="229">
        <v>145</v>
      </c>
      <c r="E5733" s="231">
        <v>6.3906447199999997E-3</v>
      </c>
      <c r="F5733" s="231">
        <v>6.3673349999999996E-4</v>
      </c>
      <c r="G5733" s="231">
        <v>1.9262449300000001E-3</v>
      </c>
      <c r="H5733" s="231">
        <v>3.82766577E-3</v>
      </c>
    </row>
    <row r="5734" spans="1:8">
      <c r="A5734" s="227" t="s">
        <v>138</v>
      </c>
      <c r="B5734" s="227" t="s">
        <v>112</v>
      </c>
      <c r="C5734" s="227" t="s">
        <v>82</v>
      </c>
      <c r="D5734" s="229">
        <v>19</v>
      </c>
      <c r="E5734" s="231">
        <v>5.9253164699999998E-3</v>
      </c>
      <c r="F5734" s="231">
        <v>6.0063328999999997E-4</v>
      </c>
      <c r="G5734" s="231">
        <v>1.6660573E-3</v>
      </c>
      <c r="H5734" s="231">
        <v>3.6586255000000002E-3</v>
      </c>
    </row>
    <row r="5735" spans="1:8">
      <c r="A5735" s="227" t="s">
        <v>138</v>
      </c>
      <c r="B5735" s="227" t="s">
        <v>111</v>
      </c>
      <c r="C5735" s="227" t="s">
        <v>83</v>
      </c>
      <c r="D5735" s="229">
        <v>153</v>
      </c>
      <c r="E5735" s="231">
        <v>5.1557580299999997E-3</v>
      </c>
      <c r="F5735" s="231">
        <v>8.3129061999999995E-4</v>
      </c>
      <c r="G5735" s="231">
        <v>1.4108264200000001E-3</v>
      </c>
      <c r="H5735" s="231">
        <v>2.9136405299999999E-3</v>
      </c>
    </row>
    <row r="5736" spans="1:8">
      <c r="A5736" s="227" t="s">
        <v>138</v>
      </c>
      <c r="B5736" s="227" t="s">
        <v>112</v>
      </c>
      <c r="C5736" s="227" t="s">
        <v>83</v>
      </c>
      <c r="D5736" s="229">
        <v>36</v>
      </c>
      <c r="E5736" s="231">
        <v>5.0138242799999998E-3</v>
      </c>
      <c r="F5736" s="231">
        <v>9.3782128999999996E-4</v>
      </c>
      <c r="G5736" s="231">
        <v>1.3120496799999999E-3</v>
      </c>
      <c r="H5736" s="231">
        <v>2.7639529199999999E-3</v>
      </c>
    </row>
    <row r="5737" spans="1:8">
      <c r="A5737" s="227" t="s">
        <v>138</v>
      </c>
      <c r="B5737" s="227" t="s">
        <v>111</v>
      </c>
      <c r="C5737" s="227" t="s">
        <v>84</v>
      </c>
      <c r="D5737" s="229">
        <v>216</v>
      </c>
      <c r="E5737" s="231">
        <v>5.5920993999999998E-3</v>
      </c>
      <c r="F5737" s="231">
        <v>9.613445E-4</v>
      </c>
      <c r="G5737" s="231">
        <v>1.5338325100000001E-3</v>
      </c>
      <c r="H5737" s="231">
        <v>3.0969219200000001E-3</v>
      </c>
    </row>
    <row r="5738" spans="1:8">
      <c r="A5738" s="227" t="s">
        <v>138</v>
      </c>
      <c r="B5738" s="227" t="s">
        <v>112</v>
      </c>
      <c r="C5738" s="227" t="s">
        <v>84</v>
      </c>
      <c r="D5738" s="229">
        <v>21</v>
      </c>
      <c r="E5738" s="231">
        <v>5.3466708599999996E-3</v>
      </c>
      <c r="F5738" s="231">
        <v>9.6340360000000003E-4</v>
      </c>
      <c r="G5738" s="231">
        <v>1.4858903699999999E-3</v>
      </c>
      <c r="H5738" s="231">
        <v>2.89737635E-3</v>
      </c>
    </row>
    <row r="5739" spans="1:8">
      <c r="A5739" s="227" t="s">
        <v>138</v>
      </c>
      <c r="B5739" s="227" t="s">
        <v>111</v>
      </c>
      <c r="C5739" s="227" t="s">
        <v>87</v>
      </c>
      <c r="D5739" s="229">
        <v>235</v>
      </c>
      <c r="E5739" s="231">
        <v>5.1870072300000004E-3</v>
      </c>
      <c r="F5739" s="231">
        <v>3.5864829000000002E-4</v>
      </c>
      <c r="G5739" s="231">
        <v>1.3934197700000001E-3</v>
      </c>
      <c r="H5739" s="231">
        <v>3.4349386800000001E-3</v>
      </c>
    </row>
    <row r="5740" spans="1:8">
      <c r="A5740" s="227" t="s">
        <v>138</v>
      </c>
      <c r="B5740" s="227" t="s">
        <v>112</v>
      </c>
      <c r="C5740" s="227" t="s">
        <v>87</v>
      </c>
      <c r="D5740" s="229">
        <v>29</v>
      </c>
      <c r="E5740" s="231">
        <v>4.1834288500000004E-3</v>
      </c>
      <c r="F5740" s="231">
        <v>3.2846399999999999E-4</v>
      </c>
      <c r="G5740" s="231">
        <v>1.0568324399999999E-3</v>
      </c>
      <c r="H5740" s="231">
        <v>2.7981319399999999E-3</v>
      </c>
    </row>
    <row r="5741" spans="1:8">
      <c r="A5741" s="227" t="s">
        <v>138</v>
      </c>
      <c r="B5741" s="227" t="s">
        <v>111</v>
      </c>
      <c r="C5741" s="227" t="s">
        <v>88</v>
      </c>
      <c r="D5741" s="229">
        <v>342</v>
      </c>
      <c r="E5741" s="231">
        <v>5.3936536300000001E-3</v>
      </c>
      <c r="F5741" s="231">
        <v>9.9168130999999996E-4</v>
      </c>
      <c r="G5741" s="231">
        <v>9.2304910000000004E-4</v>
      </c>
      <c r="H5741" s="231">
        <v>3.4789227700000001E-3</v>
      </c>
    </row>
    <row r="5742" spans="1:8">
      <c r="A5742" s="227" t="s">
        <v>138</v>
      </c>
      <c r="B5742" s="227" t="s">
        <v>112</v>
      </c>
      <c r="C5742" s="227" t="s">
        <v>88</v>
      </c>
      <c r="D5742" s="229">
        <v>61</v>
      </c>
      <c r="E5742" s="231">
        <v>5.6232920999999998E-3</v>
      </c>
      <c r="F5742" s="231">
        <v>1.0261077899999999E-3</v>
      </c>
      <c r="G5742" s="231">
        <v>9.8740108000000006E-4</v>
      </c>
      <c r="H5742" s="231">
        <v>3.6097827199999999E-3</v>
      </c>
    </row>
    <row r="5743" spans="1:8">
      <c r="A5743" s="227" t="s">
        <v>138</v>
      </c>
      <c r="B5743" s="227" t="s">
        <v>111</v>
      </c>
      <c r="C5743" s="227" t="s">
        <v>89</v>
      </c>
      <c r="D5743" s="229">
        <v>171</v>
      </c>
      <c r="E5743" s="231">
        <v>5.8132984399999997E-3</v>
      </c>
      <c r="F5743" s="231">
        <v>9.1726206000000005E-4</v>
      </c>
      <c r="G5743" s="231">
        <v>1.5783379899999999E-3</v>
      </c>
      <c r="H5743" s="231">
        <v>3.3176979399999998E-3</v>
      </c>
    </row>
    <row r="5744" spans="1:8">
      <c r="A5744" s="227" t="s">
        <v>138</v>
      </c>
      <c r="B5744" s="227" t="s">
        <v>112</v>
      </c>
      <c r="C5744" s="227" t="s">
        <v>89</v>
      </c>
      <c r="D5744" s="229">
        <v>20</v>
      </c>
      <c r="E5744" s="231">
        <v>5.98205999E-3</v>
      </c>
      <c r="F5744" s="231">
        <v>8.8715253000000004E-4</v>
      </c>
      <c r="G5744" s="231">
        <v>1.50810159E-3</v>
      </c>
      <c r="H5744" s="231">
        <v>3.58680537E-3</v>
      </c>
    </row>
    <row r="5745" spans="1:8">
      <c r="A5745" s="227" t="s">
        <v>138</v>
      </c>
      <c r="B5745" s="227" t="s">
        <v>111</v>
      </c>
      <c r="C5745" s="227" t="s">
        <v>90</v>
      </c>
      <c r="D5745" s="229">
        <v>168</v>
      </c>
      <c r="E5745" s="231">
        <v>6.8180250100000001E-3</v>
      </c>
      <c r="F5745" s="231">
        <v>6.1645698999999998E-4</v>
      </c>
      <c r="G5745" s="231">
        <v>1.93342129E-3</v>
      </c>
      <c r="H5745" s="231">
        <v>4.2681462300000004E-3</v>
      </c>
    </row>
    <row r="5746" spans="1:8">
      <c r="A5746" s="227" t="s">
        <v>138</v>
      </c>
      <c r="B5746" s="227" t="s">
        <v>112</v>
      </c>
      <c r="C5746" s="227" t="s">
        <v>90</v>
      </c>
      <c r="D5746" s="229">
        <v>10</v>
      </c>
      <c r="E5746" s="231">
        <v>6.4456016600000004E-3</v>
      </c>
      <c r="F5746" s="231">
        <v>6.6203680000000002E-4</v>
      </c>
      <c r="G5746" s="231">
        <v>2.1076386700000001E-3</v>
      </c>
      <c r="H5746" s="231">
        <v>3.6759256799999999E-3</v>
      </c>
    </row>
    <row r="5747" spans="1:8">
      <c r="A5747" s="227" t="s">
        <v>138</v>
      </c>
      <c r="B5747" s="227" t="s">
        <v>111</v>
      </c>
      <c r="C5747" s="227" t="s">
        <v>91</v>
      </c>
      <c r="D5747" s="229">
        <v>304</v>
      </c>
      <c r="E5747" s="231">
        <v>4.4806893299999999E-3</v>
      </c>
      <c r="F5747" s="231">
        <v>9.6415059000000002E-4</v>
      </c>
      <c r="G5747" s="231">
        <v>1.0483672099999999E-3</v>
      </c>
      <c r="H5747" s="231">
        <v>2.4681710500000001E-3</v>
      </c>
    </row>
    <row r="5748" spans="1:8">
      <c r="A5748" s="227" t="s">
        <v>138</v>
      </c>
      <c r="B5748" s="227" t="s">
        <v>112</v>
      </c>
      <c r="C5748" s="227" t="s">
        <v>91</v>
      </c>
      <c r="D5748" s="229">
        <v>41</v>
      </c>
      <c r="E5748" s="231">
        <v>4.2321587500000002E-3</v>
      </c>
      <c r="F5748" s="231">
        <v>7.5654894000000005E-4</v>
      </c>
      <c r="G5748" s="231">
        <v>1.01738912E-3</v>
      </c>
      <c r="H5748" s="231">
        <v>2.4582202100000001E-3</v>
      </c>
    </row>
    <row r="5749" spans="1:8">
      <c r="A5749" s="227" t="s">
        <v>138</v>
      </c>
      <c r="B5749" s="227" t="s">
        <v>111</v>
      </c>
      <c r="C5749" s="227" t="s">
        <v>92</v>
      </c>
      <c r="D5749" s="229">
        <v>150</v>
      </c>
      <c r="E5749" s="231">
        <v>6.67870349E-3</v>
      </c>
      <c r="F5749" s="231">
        <v>7.2052444999999999E-4</v>
      </c>
      <c r="G5749" s="231">
        <v>1.46890406E-3</v>
      </c>
      <c r="H5749" s="231">
        <v>4.4892744599999996E-3</v>
      </c>
    </row>
    <row r="5750" spans="1:8">
      <c r="A5750" s="227" t="s">
        <v>138</v>
      </c>
      <c r="B5750" s="227" t="s">
        <v>112</v>
      </c>
      <c r="C5750" s="227" t="s">
        <v>92</v>
      </c>
      <c r="D5750" s="229">
        <v>25</v>
      </c>
      <c r="E5750" s="231">
        <v>5.4532405500000002E-3</v>
      </c>
      <c r="F5750" s="231">
        <v>6.9166637999999996E-4</v>
      </c>
      <c r="G5750" s="231">
        <v>1.1749997700000001E-3</v>
      </c>
      <c r="H5750" s="231">
        <v>3.58657388E-3</v>
      </c>
    </row>
    <row r="5751" spans="1:8">
      <c r="A5751" s="227" t="s">
        <v>138</v>
      </c>
      <c r="B5751" s="227" t="s">
        <v>111</v>
      </c>
      <c r="C5751" s="227" t="s">
        <v>93</v>
      </c>
      <c r="D5751" s="229">
        <v>143</v>
      </c>
      <c r="E5751" s="231">
        <v>6.9971345599999998E-3</v>
      </c>
      <c r="F5751" s="231">
        <v>9.1653692000000003E-4</v>
      </c>
      <c r="G5751" s="231">
        <v>1.9732579799999999E-3</v>
      </c>
      <c r="H5751" s="231">
        <v>4.1073391899999999E-3</v>
      </c>
    </row>
    <row r="5752" spans="1:8">
      <c r="A5752" s="227" t="s">
        <v>138</v>
      </c>
      <c r="B5752" s="227" t="s">
        <v>112</v>
      </c>
      <c r="C5752" s="227" t="s">
        <v>93</v>
      </c>
      <c r="D5752" s="229">
        <v>16</v>
      </c>
      <c r="E5752" s="231">
        <v>6.98495351E-3</v>
      </c>
      <c r="F5752" s="231">
        <v>1.0886861E-3</v>
      </c>
      <c r="G5752" s="231">
        <v>1.9357635799999999E-3</v>
      </c>
      <c r="H5752" s="231">
        <v>3.9605031999999998E-3</v>
      </c>
    </row>
    <row r="5753" spans="1:8">
      <c r="A5753" s="227" t="s">
        <v>138</v>
      </c>
      <c r="B5753" s="227" t="s">
        <v>111</v>
      </c>
      <c r="C5753" s="227" t="s">
        <v>94</v>
      </c>
      <c r="D5753" s="229">
        <v>131</v>
      </c>
      <c r="E5753" s="231">
        <v>6.3474517200000002E-3</v>
      </c>
      <c r="F5753" s="231">
        <v>9.9916924999999992E-4</v>
      </c>
      <c r="G5753" s="231">
        <v>1.6013745199999999E-3</v>
      </c>
      <c r="H5753" s="231">
        <v>3.7469074600000002E-3</v>
      </c>
    </row>
    <row r="5754" spans="1:8">
      <c r="A5754" s="227" t="s">
        <v>138</v>
      </c>
      <c r="B5754" s="227" t="s">
        <v>112</v>
      </c>
      <c r="C5754" s="227" t="s">
        <v>94</v>
      </c>
      <c r="D5754" s="229">
        <v>22</v>
      </c>
      <c r="E5754" s="231">
        <v>5.9427606899999999E-3</v>
      </c>
      <c r="F5754" s="231">
        <v>6.9549648999999998E-4</v>
      </c>
      <c r="G5754" s="231">
        <v>1.9307657100000001E-3</v>
      </c>
      <c r="H5754" s="231">
        <v>3.3164980999999998E-3</v>
      </c>
    </row>
    <row r="5755" spans="1:8">
      <c r="A5755" s="227" t="s">
        <v>138</v>
      </c>
      <c r="B5755" s="227" t="s">
        <v>111</v>
      </c>
      <c r="C5755" s="227" t="s">
        <v>95</v>
      </c>
      <c r="D5755" s="229">
        <v>75</v>
      </c>
      <c r="E5755" s="231">
        <v>6.35709851E-3</v>
      </c>
      <c r="F5755" s="231">
        <v>6.0231455999999999E-4</v>
      </c>
      <c r="G5755" s="231">
        <v>1.3282405E-3</v>
      </c>
      <c r="H5755" s="231">
        <v>4.4265429699999999E-3</v>
      </c>
    </row>
    <row r="5756" spans="1:8">
      <c r="A5756" s="227" t="s">
        <v>138</v>
      </c>
      <c r="B5756" s="227" t="s">
        <v>112</v>
      </c>
      <c r="C5756" s="227" t="s">
        <v>95</v>
      </c>
      <c r="D5756" s="229">
        <v>9</v>
      </c>
      <c r="E5756" s="231">
        <v>6.0879628E-3</v>
      </c>
      <c r="F5756" s="231">
        <v>5.4655323000000003E-4</v>
      </c>
      <c r="G5756" s="231">
        <v>1.56892985E-3</v>
      </c>
      <c r="H5756" s="231">
        <v>3.9724790799999998E-3</v>
      </c>
    </row>
    <row r="5757" spans="1:8">
      <c r="A5757" s="227" t="s">
        <v>138</v>
      </c>
      <c r="B5757" s="227" t="s">
        <v>111</v>
      </c>
      <c r="C5757" s="227" t="s">
        <v>96</v>
      </c>
      <c r="D5757" s="229">
        <v>226</v>
      </c>
      <c r="E5757" s="231">
        <v>4.9705524500000004E-3</v>
      </c>
      <c r="F5757" s="231">
        <v>6.8901566000000003E-4</v>
      </c>
      <c r="G5757" s="231">
        <v>8.9417379000000005E-4</v>
      </c>
      <c r="H5757" s="231">
        <v>3.3873625099999998E-3</v>
      </c>
    </row>
    <row r="5758" spans="1:8">
      <c r="A5758" s="227" t="s">
        <v>138</v>
      </c>
      <c r="B5758" s="227" t="s">
        <v>112</v>
      </c>
      <c r="C5758" s="227" t="s">
        <v>96</v>
      </c>
      <c r="D5758" s="229">
        <v>31</v>
      </c>
      <c r="E5758" s="231">
        <v>5.2579896200000004E-3</v>
      </c>
      <c r="F5758" s="231">
        <v>5.7982360000000002E-4</v>
      </c>
      <c r="G5758" s="231">
        <v>1.0155314699999999E-3</v>
      </c>
      <c r="H5758" s="231">
        <v>3.66263424E-3</v>
      </c>
    </row>
    <row r="5759" spans="1:8">
      <c r="A5759" s="227" t="s">
        <v>138</v>
      </c>
      <c r="B5759" s="227" t="s">
        <v>111</v>
      </c>
      <c r="C5759" s="227" t="s">
        <v>97</v>
      </c>
      <c r="D5759" s="229">
        <v>123</v>
      </c>
      <c r="E5759" s="231">
        <v>7.1816656900000001E-3</v>
      </c>
      <c r="F5759" s="231">
        <v>9.7400983999999997E-4</v>
      </c>
      <c r="G5759" s="231">
        <v>2.3991264999999999E-3</v>
      </c>
      <c r="H5759" s="231">
        <v>3.8085288000000001E-3</v>
      </c>
    </row>
    <row r="5760" spans="1:8">
      <c r="A5760" s="227" t="s">
        <v>138</v>
      </c>
      <c r="B5760" s="227" t="s">
        <v>112</v>
      </c>
      <c r="C5760" s="227" t="s">
        <v>97</v>
      </c>
      <c r="D5760" s="229">
        <v>14</v>
      </c>
      <c r="E5760" s="231">
        <v>5.28108447E-3</v>
      </c>
      <c r="F5760" s="231">
        <v>6.9940460000000003E-4</v>
      </c>
      <c r="G5760" s="231">
        <v>1.5410051000000001E-3</v>
      </c>
      <c r="H5760" s="231">
        <v>3.0406742999999998E-3</v>
      </c>
    </row>
    <row r="5761" spans="1:8">
      <c r="A5761" s="227" t="s">
        <v>138</v>
      </c>
      <c r="B5761" s="227" t="s">
        <v>111</v>
      </c>
      <c r="C5761" s="227" t="s">
        <v>98</v>
      </c>
      <c r="D5761" s="229">
        <v>89</v>
      </c>
      <c r="E5761" s="231">
        <v>6.5113917900000004E-3</v>
      </c>
      <c r="F5761" s="231">
        <v>7.4906340000000004E-4</v>
      </c>
      <c r="G5761" s="231">
        <v>1.7597792400000001E-3</v>
      </c>
      <c r="H5761" s="231">
        <v>4.0025486599999998E-3</v>
      </c>
    </row>
    <row r="5762" spans="1:8">
      <c r="A5762" s="227" t="s">
        <v>138</v>
      </c>
      <c r="B5762" s="227" t="s">
        <v>112</v>
      </c>
      <c r="C5762" s="227" t="s">
        <v>98</v>
      </c>
      <c r="D5762" s="229">
        <v>16</v>
      </c>
      <c r="E5762" s="231">
        <v>6.1248550200000001E-3</v>
      </c>
      <c r="F5762" s="231">
        <v>6.1631925999999998E-4</v>
      </c>
      <c r="G5762" s="231">
        <v>1.90899856E-3</v>
      </c>
      <c r="H5762" s="231">
        <v>3.5995368400000001E-3</v>
      </c>
    </row>
    <row r="5763" spans="1:8">
      <c r="A5763" s="227" t="s">
        <v>138</v>
      </c>
      <c r="B5763" s="227" t="s">
        <v>111</v>
      </c>
      <c r="C5763" s="227" t="s">
        <v>99</v>
      </c>
      <c r="D5763" s="229">
        <v>238</v>
      </c>
      <c r="E5763" s="231">
        <v>5.21047283E-3</v>
      </c>
      <c r="F5763" s="231">
        <v>9.8189944999999999E-4</v>
      </c>
      <c r="G5763" s="231">
        <v>8.1344318999999996E-4</v>
      </c>
      <c r="H5763" s="231">
        <v>3.41512971E-3</v>
      </c>
    </row>
    <row r="5764" spans="1:8">
      <c r="A5764" s="227" t="s">
        <v>138</v>
      </c>
      <c r="B5764" s="227" t="s">
        <v>112</v>
      </c>
      <c r="C5764" s="227" t="s">
        <v>99</v>
      </c>
      <c r="D5764" s="229">
        <v>31</v>
      </c>
      <c r="E5764" s="231">
        <v>4.9585570900000002E-3</v>
      </c>
      <c r="F5764" s="231">
        <v>9.2443224999999996E-4</v>
      </c>
      <c r="G5764" s="231">
        <v>7.8442330999999998E-4</v>
      </c>
      <c r="H5764" s="231">
        <v>3.2497010899999999E-3</v>
      </c>
    </row>
    <row r="5765" spans="1:8">
      <c r="A5765" s="227" t="s">
        <v>138</v>
      </c>
      <c r="B5765" s="227" t="s">
        <v>111</v>
      </c>
      <c r="C5765" s="227" t="s">
        <v>100</v>
      </c>
      <c r="D5765" s="229">
        <v>200</v>
      </c>
      <c r="E5765" s="231">
        <v>6.1766201100000003E-3</v>
      </c>
      <c r="F5765" s="231">
        <v>6.2517336999999996E-4</v>
      </c>
      <c r="G5765" s="231">
        <v>1.64716411E-3</v>
      </c>
      <c r="H5765" s="231">
        <v>3.9042821899999999E-3</v>
      </c>
    </row>
    <row r="5766" spans="1:8">
      <c r="A5766" s="227" t="s">
        <v>138</v>
      </c>
      <c r="B5766" s="227" t="s">
        <v>112</v>
      </c>
      <c r="C5766" s="227" t="s">
        <v>100</v>
      </c>
      <c r="D5766" s="229">
        <v>23</v>
      </c>
      <c r="E5766" s="231">
        <v>6.3446051899999998E-3</v>
      </c>
      <c r="F5766" s="231">
        <v>5.0221390999999999E-4</v>
      </c>
      <c r="G5766" s="231">
        <v>1.30032185E-3</v>
      </c>
      <c r="H5766" s="231">
        <v>4.54206904E-3</v>
      </c>
    </row>
    <row r="5767" spans="1:8">
      <c r="A5767" s="227" t="s">
        <v>138</v>
      </c>
      <c r="B5767" s="227" t="s">
        <v>111</v>
      </c>
      <c r="C5767" s="227" t="s">
        <v>101</v>
      </c>
      <c r="D5767" s="229">
        <v>129</v>
      </c>
      <c r="E5767" s="231">
        <v>6.3752509800000003E-3</v>
      </c>
      <c r="F5767" s="231">
        <v>7.3490858999999996E-4</v>
      </c>
      <c r="G5767" s="231">
        <v>2.3813879400000001E-3</v>
      </c>
      <c r="H5767" s="231">
        <v>3.2589539499999999E-3</v>
      </c>
    </row>
    <row r="5768" spans="1:8">
      <c r="A5768" s="227" t="s">
        <v>138</v>
      </c>
      <c r="B5768" s="227" t="s">
        <v>112</v>
      </c>
      <c r="C5768" s="227" t="s">
        <v>101</v>
      </c>
      <c r="D5768" s="229">
        <v>20</v>
      </c>
      <c r="E5768" s="231">
        <v>5.81076367E-3</v>
      </c>
      <c r="F5768" s="231">
        <v>6.4988397999999996E-4</v>
      </c>
      <c r="G5768" s="231">
        <v>2.2251154400000001E-3</v>
      </c>
      <c r="H5768" s="231">
        <v>2.93576367E-3</v>
      </c>
    </row>
    <row r="5769" spans="1:8">
      <c r="A5769" s="227" t="s">
        <v>138</v>
      </c>
      <c r="B5769" s="227" t="s">
        <v>111</v>
      </c>
      <c r="C5769" s="227" t="s">
        <v>102</v>
      </c>
      <c r="D5769" s="229">
        <v>155</v>
      </c>
      <c r="E5769" s="231">
        <v>5.7264782699999999E-3</v>
      </c>
      <c r="F5769" s="231">
        <v>9.2017596999999999E-4</v>
      </c>
      <c r="G5769" s="231">
        <v>9.3914254999999999E-4</v>
      </c>
      <c r="H5769" s="231">
        <v>3.86715927E-3</v>
      </c>
    </row>
    <row r="5770" spans="1:8">
      <c r="A5770" s="227" t="s">
        <v>138</v>
      </c>
      <c r="B5770" s="227" t="s">
        <v>112</v>
      </c>
      <c r="C5770" s="227" t="s">
        <v>102</v>
      </c>
      <c r="D5770" s="229">
        <v>20</v>
      </c>
      <c r="E5770" s="231">
        <v>5.5619211400000004E-3</v>
      </c>
      <c r="F5770" s="231">
        <v>1.0329858900000001E-3</v>
      </c>
      <c r="G5770" s="231">
        <v>7.2743030000000004E-4</v>
      </c>
      <c r="H5770" s="231">
        <v>3.8015043299999998E-3</v>
      </c>
    </row>
    <row r="5771" spans="1:8">
      <c r="A5771" s="227" t="s">
        <v>138</v>
      </c>
      <c r="B5771" s="227" t="s">
        <v>111</v>
      </c>
      <c r="C5771" s="227" t="s">
        <v>103</v>
      </c>
      <c r="D5771" s="229">
        <v>223</v>
      </c>
      <c r="E5771" s="231">
        <v>3.7992025600000002E-3</v>
      </c>
      <c r="F5771" s="231">
        <v>3.7524889999999999E-4</v>
      </c>
      <c r="G5771" s="231">
        <v>7.4541167999999996E-4</v>
      </c>
      <c r="H5771" s="231">
        <v>2.67854153E-3</v>
      </c>
    </row>
    <row r="5772" spans="1:8">
      <c r="A5772" s="227" t="s">
        <v>138</v>
      </c>
      <c r="B5772" s="227" t="s">
        <v>112</v>
      </c>
      <c r="C5772" s="227" t="s">
        <v>103</v>
      </c>
      <c r="D5772" s="229">
        <v>20</v>
      </c>
      <c r="E5772" s="231">
        <v>3.3541664799999998E-3</v>
      </c>
      <c r="F5772" s="231">
        <v>4.9247655000000002E-4</v>
      </c>
      <c r="G5772" s="231">
        <v>6.6030069000000001E-4</v>
      </c>
      <c r="H5772" s="231">
        <v>2.2013887100000001E-3</v>
      </c>
    </row>
    <row r="5773" spans="1:8">
      <c r="A5773" s="227" t="s">
        <v>138</v>
      </c>
      <c r="B5773" s="227" t="s">
        <v>111</v>
      </c>
      <c r="C5773" s="227" t="s">
        <v>104</v>
      </c>
      <c r="D5773" s="229">
        <v>101</v>
      </c>
      <c r="E5773" s="231">
        <v>5.6180094600000001E-3</v>
      </c>
      <c r="F5773" s="231">
        <v>2.9118512999999998E-4</v>
      </c>
      <c r="G5773" s="231">
        <v>1.49970181E-3</v>
      </c>
      <c r="H5773" s="231">
        <v>3.8271220800000002E-3</v>
      </c>
    </row>
    <row r="5774" spans="1:8">
      <c r="A5774" s="227" t="s">
        <v>138</v>
      </c>
      <c r="B5774" s="227" t="s">
        <v>112</v>
      </c>
      <c r="C5774" s="227" t="s">
        <v>104</v>
      </c>
      <c r="D5774" s="229">
        <v>7</v>
      </c>
      <c r="E5774" s="231">
        <v>6.1937828300000003E-3</v>
      </c>
      <c r="F5774" s="231">
        <v>3.3234106000000003E-4</v>
      </c>
      <c r="G5774" s="231">
        <v>1.54761864E-3</v>
      </c>
      <c r="H5774" s="231">
        <v>4.3138225099999998E-3</v>
      </c>
    </row>
    <row r="5775" spans="1:8">
      <c r="A5775" s="227" t="s">
        <v>138</v>
      </c>
      <c r="B5775" s="227" t="s">
        <v>111</v>
      </c>
      <c r="C5775" s="227" t="s">
        <v>105</v>
      </c>
      <c r="D5775" s="229">
        <v>530</v>
      </c>
      <c r="E5775" s="231">
        <v>4.54675466E-3</v>
      </c>
      <c r="F5775" s="231">
        <v>1.0167275699999999E-3</v>
      </c>
      <c r="G5775" s="231">
        <v>8.0232331000000003E-4</v>
      </c>
      <c r="H5775" s="231">
        <v>2.7277032799999999E-3</v>
      </c>
    </row>
    <row r="5776" spans="1:8">
      <c r="A5776" s="227" t="s">
        <v>138</v>
      </c>
      <c r="B5776" s="227" t="s">
        <v>112</v>
      </c>
      <c r="C5776" s="227" t="s">
        <v>105</v>
      </c>
      <c r="D5776" s="229">
        <v>72</v>
      </c>
      <c r="E5776" s="231">
        <v>4.3187368800000001E-3</v>
      </c>
      <c r="F5776" s="231">
        <v>9.8427829999999999E-4</v>
      </c>
      <c r="G5776" s="231">
        <v>7.5842316000000005E-4</v>
      </c>
      <c r="H5776" s="231">
        <v>2.5760349700000001E-3</v>
      </c>
    </row>
    <row r="5777" spans="1:8">
      <c r="A5777" s="227" t="s">
        <v>138</v>
      </c>
      <c r="B5777" s="227" t="s">
        <v>111</v>
      </c>
      <c r="C5777" s="227" t="s">
        <v>106</v>
      </c>
      <c r="D5777" s="229">
        <v>111</v>
      </c>
      <c r="E5777" s="231">
        <v>5.5287577000000003E-3</v>
      </c>
      <c r="F5777" s="231">
        <v>9.0465439999999999E-4</v>
      </c>
      <c r="G5777" s="231">
        <v>2.0782238E-3</v>
      </c>
      <c r="H5777" s="231">
        <v>2.54587901E-3</v>
      </c>
    </row>
    <row r="5778" spans="1:8">
      <c r="A5778" s="227" t="s">
        <v>138</v>
      </c>
      <c r="B5778" s="227" t="s">
        <v>112</v>
      </c>
      <c r="C5778" s="227" t="s">
        <v>106</v>
      </c>
      <c r="D5778" s="229">
        <v>24</v>
      </c>
      <c r="E5778" s="231">
        <v>5.8386378699999998E-3</v>
      </c>
      <c r="F5778" s="231">
        <v>8.5455218999999996E-4</v>
      </c>
      <c r="G5778" s="231">
        <v>2.1204665400000001E-3</v>
      </c>
      <c r="H5778" s="231">
        <v>2.86361857E-3</v>
      </c>
    </row>
    <row r="5779" spans="1:8">
      <c r="A5779" s="227" t="s">
        <v>138</v>
      </c>
      <c r="B5779" s="227" t="s">
        <v>111</v>
      </c>
      <c r="C5779" s="227" t="s">
        <v>107</v>
      </c>
      <c r="D5779" s="229">
        <v>430</v>
      </c>
      <c r="E5779" s="231">
        <v>4.82348168E-3</v>
      </c>
      <c r="F5779" s="231">
        <v>6.6249436999999995E-4</v>
      </c>
      <c r="G5779" s="231">
        <v>9.7337938999999998E-4</v>
      </c>
      <c r="H5779" s="231">
        <v>3.18760741E-3</v>
      </c>
    </row>
    <row r="5780" spans="1:8">
      <c r="A5780" s="227" t="s">
        <v>138</v>
      </c>
      <c r="B5780" s="227" t="s">
        <v>112</v>
      </c>
      <c r="C5780" s="227" t="s">
        <v>107</v>
      </c>
      <c r="D5780" s="229">
        <v>41</v>
      </c>
      <c r="E5780" s="231">
        <v>4.7256094900000002E-3</v>
      </c>
      <c r="F5780" s="231">
        <v>7.6840538999999996E-4</v>
      </c>
      <c r="G5780" s="231">
        <v>1.0518290400000001E-3</v>
      </c>
      <c r="H5780" s="231">
        <v>2.9053746999999999E-3</v>
      </c>
    </row>
    <row r="5781" spans="1:8">
      <c r="A5781" s="227" t="s">
        <v>139</v>
      </c>
      <c r="B5781" s="227" t="s">
        <v>111</v>
      </c>
      <c r="C5781" s="227" t="s">
        <v>58</v>
      </c>
      <c r="D5781" s="229">
        <v>17128</v>
      </c>
      <c r="E5781" s="231">
        <v>5.51038142E-3</v>
      </c>
      <c r="F5781" s="231">
        <v>8.6042216000000002E-4</v>
      </c>
      <c r="G5781" s="231">
        <v>1.24100498E-3</v>
      </c>
      <c r="H5781" s="231">
        <v>3.4089538E-3</v>
      </c>
    </row>
    <row r="5782" spans="1:8">
      <c r="A5782" s="227" t="s">
        <v>139</v>
      </c>
      <c r="B5782" s="227" t="s">
        <v>112</v>
      </c>
      <c r="C5782" s="227" t="s">
        <v>58</v>
      </c>
      <c r="D5782" s="229">
        <v>2677</v>
      </c>
      <c r="E5782" s="231">
        <v>5.2440540500000004E-3</v>
      </c>
      <c r="F5782" s="231">
        <v>8.4101167000000005E-4</v>
      </c>
      <c r="G5782" s="231">
        <v>1.2757074300000001E-3</v>
      </c>
      <c r="H5782" s="231">
        <v>3.1273344600000002E-3</v>
      </c>
    </row>
    <row r="5783" spans="1:8">
      <c r="A5783" s="227" t="s">
        <v>139</v>
      </c>
      <c r="B5783" s="227" t="s">
        <v>111</v>
      </c>
      <c r="C5783" s="227" t="s">
        <v>63</v>
      </c>
      <c r="D5783" s="229">
        <v>342</v>
      </c>
      <c r="E5783" s="231">
        <v>5.6483848200000004E-3</v>
      </c>
      <c r="F5783" s="231">
        <v>1.0446107000000001E-3</v>
      </c>
      <c r="G5783" s="231">
        <v>1.2574789100000001E-3</v>
      </c>
      <c r="H5783" s="231">
        <v>3.34629468E-3</v>
      </c>
    </row>
    <row r="5784" spans="1:8">
      <c r="A5784" s="227" t="s">
        <v>139</v>
      </c>
      <c r="B5784" s="227" t="s">
        <v>112</v>
      </c>
      <c r="C5784" s="227" t="s">
        <v>63</v>
      </c>
      <c r="D5784" s="229">
        <v>61</v>
      </c>
      <c r="E5784" s="231">
        <v>5.4379171699999998E-3</v>
      </c>
      <c r="F5784" s="231">
        <v>9.1776694000000002E-4</v>
      </c>
      <c r="G5784" s="231">
        <v>1.18871406E-3</v>
      </c>
      <c r="H5784" s="231">
        <v>3.3314356800000001E-3</v>
      </c>
    </row>
    <row r="5785" spans="1:8">
      <c r="A5785" s="227" t="s">
        <v>139</v>
      </c>
      <c r="B5785" s="227" t="s">
        <v>111</v>
      </c>
      <c r="C5785" s="227" t="s">
        <v>64</v>
      </c>
      <c r="D5785" s="229">
        <v>204</v>
      </c>
      <c r="E5785" s="231">
        <v>5.46109045E-3</v>
      </c>
      <c r="F5785" s="231">
        <v>6.9194784000000005E-4</v>
      </c>
      <c r="G5785" s="231">
        <v>1.6431211299999999E-3</v>
      </c>
      <c r="H5785" s="231">
        <v>3.1260210100000001E-3</v>
      </c>
    </row>
    <row r="5786" spans="1:8">
      <c r="A5786" s="227" t="s">
        <v>139</v>
      </c>
      <c r="B5786" s="227" t="s">
        <v>112</v>
      </c>
      <c r="C5786" s="227" t="s">
        <v>64</v>
      </c>
      <c r="D5786" s="229">
        <v>58</v>
      </c>
      <c r="E5786" s="231">
        <v>5.0462960800000001E-3</v>
      </c>
      <c r="F5786" s="231">
        <v>6.6331392999999998E-4</v>
      </c>
      <c r="G5786" s="231">
        <v>1.3507739999999999E-3</v>
      </c>
      <c r="H5786" s="231">
        <v>3.0322076499999999E-3</v>
      </c>
    </row>
    <row r="5787" spans="1:8">
      <c r="A5787" s="227" t="s">
        <v>139</v>
      </c>
      <c r="B5787" s="227" t="s">
        <v>111</v>
      </c>
      <c r="C5787" s="227" t="s">
        <v>65</v>
      </c>
      <c r="D5787" s="229">
        <v>227</v>
      </c>
      <c r="E5787" s="231">
        <v>5.6141904799999996E-3</v>
      </c>
      <c r="F5787" s="231">
        <v>9.7574008999999997E-4</v>
      </c>
      <c r="G5787" s="231">
        <v>1.0205577600000001E-3</v>
      </c>
      <c r="H5787" s="231">
        <v>3.61789216E-3</v>
      </c>
    </row>
    <row r="5788" spans="1:8">
      <c r="A5788" s="227" t="s">
        <v>139</v>
      </c>
      <c r="B5788" s="227" t="s">
        <v>112</v>
      </c>
      <c r="C5788" s="227" t="s">
        <v>65</v>
      </c>
      <c r="D5788" s="229">
        <v>37</v>
      </c>
      <c r="E5788" s="231">
        <v>5.6556553600000002E-3</v>
      </c>
      <c r="F5788" s="231">
        <v>8.0080056999999995E-4</v>
      </c>
      <c r="G5788" s="231">
        <v>9.3781257999999996E-4</v>
      </c>
      <c r="H5788" s="231">
        <v>3.9170417500000001E-3</v>
      </c>
    </row>
    <row r="5789" spans="1:8">
      <c r="A5789" s="227" t="s">
        <v>139</v>
      </c>
      <c r="B5789" s="227" t="s">
        <v>111</v>
      </c>
      <c r="C5789" s="227" t="s">
        <v>66</v>
      </c>
      <c r="D5789" s="229">
        <v>261</v>
      </c>
      <c r="E5789" s="231">
        <v>6.3368274900000004E-3</v>
      </c>
      <c r="F5789" s="231">
        <v>1.31469929E-3</v>
      </c>
      <c r="G5789" s="231">
        <v>9.8933918000000004E-4</v>
      </c>
      <c r="H5789" s="231">
        <v>4.0327885200000003E-3</v>
      </c>
    </row>
    <row r="5790" spans="1:8">
      <c r="A5790" s="227" t="s">
        <v>139</v>
      </c>
      <c r="B5790" s="227" t="s">
        <v>112</v>
      </c>
      <c r="C5790" s="227" t="s">
        <v>66</v>
      </c>
      <c r="D5790" s="229">
        <v>69</v>
      </c>
      <c r="E5790" s="231">
        <v>6.5089906000000003E-3</v>
      </c>
      <c r="F5790" s="231">
        <v>1.2887477500000001E-3</v>
      </c>
      <c r="G5790" s="231">
        <v>1.2333934999999999E-3</v>
      </c>
      <c r="H5790" s="231">
        <v>3.9868489200000001E-3</v>
      </c>
    </row>
    <row r="5791" spans="1:8">
      <c r="A5791" s="227" t="s">
        <v>139</v>
      </c>
      <c r="B5791" s="227" t="s">
        <v>111</v>
      </c>
      <c r="C5791" s="227" t="s">
        <v>67</v>
      </c>
      <c r="D5791" s="229">
        <v>261</v>
      </c>
      <c r="E5791" s="231">
        <v>7.2595162199999997E-3</v>
      </c>
      <c r="F5791" s="231">
        <v>6.7213861000000002E-4</v>
      </c>
      <c r="G5791" s="231">
        <v>1.9032475900000001E-3</v>
      </c>
      <c r="H5791" s="231">
        <v>4.68412953E-3</v>
      </c>
    </row>
    <row r="5792" spans="1:8">
      <c r="A5792" s="227" t="s">
        <v>139</v>
      </c>
      <c r="B5792" s="227" t="s">
        <v>112</v>
      </c>
      <c r="C5792" s="227" t="s">
        <v>67</v>
      </c>
      <c r="D5792" s="229">
        <v>29</v>
      </c>
      <c r="E5792" s="231">
        <v>6.50383117E-3</v>
      </c>
      <c r="F5792" s="231">
        <v>6.6251570000000004E-4</v>
      </c>
      <c r="G5792" s="231">
        <v>1.9887449900000001E-3</v>
      </c>
      <c r="H5792" s="231">
        <v>3.8525699600000002E-3</v>
      </c>
    </row>
    <row r="5793" spans="1:8">
      <c r="A5793" s="227" t="s">
        <v>139</v>
      </c>
      <c r="B5793" s="227" t="s">
        <v>111</v>
      </c>
      <c r="C5793" s="227" t="s">
        <v>68</v>
      </c>
      <c r="D5793" s="229">
        <v>303</v>
      </c>
      <c r="E5793" s="231">
        <v>5.8881093800000001E-3</v>
      </c>
      <c r="F5793" s="231">
        <v>9.4368787999999997E-4</v>
      </c>
      <c r="G5793" s="231">
        <v>1.29843515E-3</v>
      </c>
      <c r="H5793" s="231">
        <v>3.6459858899999999E-3</v>
      </c>
    </row>
    <row r="5794" spans="1:8">
      <c r="A5794" s="227" t="s">
        <v>139</v>
      </c>
      <c r="B5794" s="227" t="s">
        <v>112</v>
      </c>
      <c r="C5794" s="227" t="s">
        <v>68</v>
      </c>
      <c r="D5794" s="229">
        <v>30</v>
      </c>
      <c r="E5794" s="231">
        <v>5.6462188999999996E-3</v>
      </c>
      <c r="F5794" s="231">
        <v>9.6566331999999998E-4</v>
      </c>
      <c r="G5794" s="231">
        <v>1.32677443E-3</v>
      </c>
      <c r="H5794" s="231">
        <v>3.3537806199999999E-3</v>
      </c>
    </row>
    <row r="5795" spans="1:8">
      <c r="A5795" s="227" t="s">
        <v>139</v>
      </c>
      <c r="B5795" s="227" t="s">
        <v>111</v>
      </c>
      <c r="C5795" s="227" t="s">
        <v>69</v>
      </c>
      <c r="D5795" s="229">
        <v>152</v>
      </c>
      <c r="E5795" s="231">
        <v>4.29702704E-3</v>
      </c>
      <c r="F5795" s="231">
        <v>5.8228227000000005E-4</v>
      </c>
      <c r="G5795" s="231">
        <v>8.4247051000000002E-4</v>
      </c>
      <c r="H5795" s="231">
        <v>2.8722737699999998E-3</v>
      </c>
    </row>
    <row r="5796" spans="1:8">
      <c r="A5796" s="227" t="s">
        <v>139</v>
      </c>
      <c r="B5796" s="227" t="s">
        <v>112</v>
      </c>
      <c r="C5796" s="227" t="s">
        <v>69</v>
      </c>
      <c r="D5796" s="229">
        <v>12</v>
      </c>
      <c r="E5796" s="231">
        <v>3.6439040999999999E-3</v>
      </c>
      <c r="F5796" s="231">
        <v>6.3850287999999995E-4</v>
      </c>
      <c r="G5796" s="231">
        <v>7.2048581E-4</v>
      </c>
      <c r="H5796" s="231">
        <v>2.2849149200000001E-3</v>
      </c>
    </row>
    <row r="5797" spans="1:8">
      <c r="A5797" s="227" t="s">
        <v>139</v>
      </c>
      <c r="B5797" s="227" t="s">
        <v>111</v>
      </c>
      <c r="C5797" s="227" t="s">
        <v>70</v>
      </c>
      <c r="D5797" s="229">
        <v>149</v>
      </c>
      <c r="E5797" s="231">
        <v>7.3263886499999997E-3</v>
      </c>
      <c r="F5797" s="231">
        <v>1.1452116700000001E-3</v>
      </c>
      <c r="G5797" s="231">
        <v>1.7483840599999999E-3</v>
      </c>
      <c r="H5797" s="231">
        <v>4.4327924600000004E-3</v>
      </c>
    </row>
    <row r="5798" spans="1:8">
      <c r="A5798" s="227" t="s">
        <v>139</v>
      </c>
      <c r="B5798" s="227" t="s">
        <v>112</v>
      </c>
      <c r="C5798" s="227" t="s">
        <v>70</v>
      </c>
      <c r="D5798" s="229">
        <v>22</v>
      </c>
      <c r="E5798" s="231">
        <v>6.95444002E-3</v>
      </c>
      <c r="F5798" s="231">
        <v>1.10900649E-3</v>
      </c>
      <c r="G5798" s="231">
        <v>1.7508414999999999E-3</v>
      </c>
      <c r="H5798" s="231">
        <v>4.0945914699999997E-3</v>
      </c>
    </row>
    <row r="5799" spans="1:8">
      <c r="A5799" s="227" t="s">
        <v>139</v>
      </c>
      <c r="B5799" s="227" t="s">
        <v>111</v>
      </c>
      <c r="C5799" s="227" t="s">
        <v>71</v>
      </c>
      <c r="D5799" s="229">
        <v>159</v>
      </c>
      <c r="E5799" s="231">
        <v>6.20697911E-3</v>
      </c>
      <c r="F5799" s="231">
        <v>7.5573584999999997E-4</v>
      </c>
      <c r="G5799" s="231">
        <v>1.3752035700000001E-3</v>
      </c>
      <c r="H5799" s="231">
        <v>4.0760392499999999E-3</v>
      </c>
    </row>
    <row r="5800" spans="1:8">
      <c r="A5800" s="227" t="s">
        <v>139</v>
      </c>
      <c r="B5800" s="227" t="s">
        <v>112</v>
      </c>
      <c r="C5800" s="227" t="s">
        <v>71</v>
      </c>
      <c r="D5800" s="229">
        <v>23</v>
      </c>
      <c r="E5800" s="231">
        <v>8.2211148500000008E-3</v>
      </c>
      <c r="F5800" s="231">
        <v>8.5899730000000001E-4</v>
      </c>
      <c r="G5800" s="231">
        <v>1.8629224500000001E-3</v>
      </c>
      <c r="H5800" s="231">
        <v>5.4991946199999999E-3</v>
      </c>
    </row>
    <row r="5801" spans="1:8">
      <c r="A5801" s="227" t="s">
        <v>139</v>
      </c>
      <c r="B5801" s="227" t="s">
        <v>111</v>
      </c>
      <c r="C5801" s="227" t="s">
        <v>72</v>
      </c>
      <c r="D5801" s="229">
        <v>345</v>
      </c>
      <c r="E5801" s="231">
        <v>5.8870099400000001E-3</v>
      </c>
      <c r="F5801" s="231">
        <v>3.5792381000000002E-4</v>
      </c>
      <c r="G5801" s="231">
        <v>1.1498588599999999E-3</v>
      </c>
      <c r="H5801" s="231">
        <v>4.3792268100000002E-3</v>
      </c>
    </row>
    <row r="5802" spans="1:8">
      <c r="A5802" s="227" t="s">
        <v>139</v>
      </c>
      <c r="B5802" s="227" t="s">
        <v>112</v>
      </c>
      <c r="C5802" s="227" t="s">
        <v>72</v>
      </c>
      <c r="D5802" s="229">
        <v>55</v>
      </c>
      <c r="E5802" s="231">
        <v>6.0382994199999996E-3</v>
      </c>
      <c r="F5802" s="231">
        <v>4.1940207000000003E-4</v>
      </c>
      <c r="G5802" s="231">
        <v>1.2897724700000001E-3</v>
      </c>
      <c r="H5802" s="231">
        <v>4.3291243800000004E-3</v>
      </c>
    </row>
    <row r="5803" spans="1:8">
      <c r="A5803" s="227" t="s">
        <v>139</v>
      </c>
      <c r="B5803" s="227" t="s">
        <v>111</v>
      </c>
      <c r="C5803" s="227" t="s">
        <v>73</v>
      </c>
      <c r="D5803" s="229">
        <v>520</v>
      </c>
      <c r="E5803" s="231">
        <v>6.8087604399999996E-3</v>
      </c>
      <c r="F5803" s="231">
        <v>1.1342367600000001E-3</v>
      </c>
      <c r="G5803" s="231">
        <v>1.9863334499999998E-3</v>
      </c>
      <c r="H5803" s="231">
        <v>3.6881897400000002E-3</v>
      </c>
    </row>
    <row r="5804" spans="1:8">
      <c r="A5804" s="227" t="s">
        <v>139</v>
      </c>
      <c r="B5804" s="227" t="s">
        <v>112</v>
      </c>
      <c r="C5804" s="227" t="s">
        <v>73</v>
      </c>
      <c r="D5804" s="229">
        <v>88</v>
      </c>
      <c r="E5804" s="231">
        <v>5.9894515800000001E-3</v>
      </c>
      <c r="F5804" s="231">
        <v>1.0006310600000001E-3</v>
      </c>
      <c r="G5804" s="231">
        <v>2.1312076799999999E-3</v>
      </c>
      <c r="H5804" s="231">
        <v>2.8576123299999998E-3</v>
      </c>
    </row>
    <row r="5805" spans="1:8">
      <c r="A5805" s="227" t="s">
        <v>139</v>
      </c>
      <c r="B5805" s="227" t="s">
        <v>111</v>
      </c>
      <c r="C5805" s="227" t="s">
        <v>74</v>
      </c>
      <c r="D5805" s="229">
        <v>392</v>
      </c>
      <c r="E5805" s="231">
        <v>6.5151110200000004E-3</v>
      </c>
      <c r="F5805" s="231">
        <v>7.8951694999999998E-4</v>
      </c>
      <c r="G5805" s="231">
        <v>1.9050273900000001E-3</v>
      </c>
      <c r="H5805" s="231">
        <v>3.8205661699999998E-3</v>
      </c>
    </row>
    <row r="5806" spans="1:8">
      <c r="A5806" s="227" t="s">
        <v>139</v>
      </c>
      <c r="B5806" s="227" t="s">
        <v>112</v>
      </c>
      <c r="C5806" s="227" t="s">
        <v>74</v>
      </c>
      <c r="D5806" s="229">
        <v>67</v>
      </c>
      <c r="E5806" s="231">
        <v>5.6440019899999996E-3</v>
      </c>
      <c r="F5806" s="231">
        <v>7.6889831999999998E-4</v>
      </c>
      <c r="G5806" s="231">
        <v>1.75649506E-3</v>
      </c>
      <c r="H5806" s="231">
        <v>3.1186081100000001E-3</v>
      </c>
    </row>
    <row r="5807" spans="1:8">
      <c r="A5807" s="227" t="s">
        <v>139</v>
      </c>
      <c r="B5807" s="227" t="s">
        <v>111</v>
      </c>
      <c r="C5807" s="227" t="s">
        <v>75</v>
      </c>
      <c r="D5807" s="229">
        <v>257</v>
      </c>
      <c r="E5807" s="231">
        <v>5.7068289100000004E-3</v>
      </c>
      <c r="F5807" s="231">
        <v>6.3459227999999998E-4</v>
      </c>
      <c r="G5807" s="231">
        <v>1.26296993E-3</v>
      </c>
      <c r="H5807" s="231">
        <v>3.8092662199999999E-3</v>
      </c>
    </row>
    <row r="5808" spans="1:8">
      <c r="A5808" s="227" t="s">
        <v>139</v>
      </c>
      <c r="B5808" s="227" t="s">
        <v>112</v>
      </c>
      <c r="C5808" s="227" t="s">
        <v>75</v>
      </c>
      <c r="D5808" s="229">
        <v>17</v>
      </c>
      <c r="E5808" s="231">
        <v>4.8039213500000004E-3</v>
      </c>
      <c r="F5808" s="231">
        <v>5.3649215000000001E-4</v>
      </c>
      <c r="G5808" s="231">
        <v>1.6516882699999999E-3</v>
      </c>
      <c r="H5808" s="231">
        <v>2.6157405100000002E-3</v>
      </c>
    </row>
    <row r="5809" spans="1:8">
      <c r="A5809" s="227" t="s">
        <v>139</v>
      </c>
      <c r="B5809" s="227" t="s">
        <v>111</v>
      </c>
      <c r="C5809" s="227" t="s">
        <v>76</v>
      </c>
      <c r="D5809" s="229">
        <v>202</v>
      </c>
      <c r="E5809" s="231">
        <v>5.2142347299999996E-3</v>
      </c>
      <c r="F5809" s="231">
        <v>4.2044804999999999E-4</v>
      </c>
      <c r="G5809" s="231">
        <v>1.33468532E-3</v>
      </c>
      <c r="H5809" s="231">
        <v>3.45910089E-3</v>
      </c>
    </row>
    <row r="5810" spans="1:8">
      <c r="A5810" s="227" t="s">
        <v>139</v>
      </c>
      <c r="B5810" s="227" t="s">
        <v>112</v>
      </c>
      <c r="C5810" s="227" t="s">
        <v>76</v>
      </c>
      <c r="D5810" s="229">
        <v>80</v>
      </c>
      <c r="E5810" s="231">
        <v>4.4390911700000002E-3</v>
      </c>
      <c r="F5810" s="231">
        <v>4.5572893E-4</v>
      </c>
      <c r="G5810" s="231">
        <v>1.0739291099999999E-3</v>
      </c>
      <c r="H5810" s="231">
        <v>2.90943265E-3</v>
      </c>
    </row>
    <row r="5811" spans="1:8">
      <c r="A5811" s="227" t="s">
        <v>139</v>
      </c>
      <c r="B5811" s="227" t="s">
        <v>111</v>
      </c>
      <c r="C5811" s="227" t="s">
        <v>77</v>
      </c>
      <c r="D5811" s="229">
        <v>463</v>
      </c>
      <c r="E5811" s="231">
        <v>5.8137096700000002E-3</v>
      </c>
      <c r="F5811" s="231">
        <v>6.9244436000000004E-4</v>
      </c>
      <c r="G5811" s="231">
        <v>1.82415383E-3</v>
      </c>
      <c r="H5811" s="231">
        <v>3.2971110000000001E-3</v>
      </c>
    </row>
    <row r="5812" spans="1:8">
      <c r="A5812" s="227" t="s">
        <v>139</v>
      </c>
      <c r="B5812" s="227" t="s">
        <v>112</v>
      </c>
      <c r="C5812" s="227" t="s">
        <v>77</v>
      </c>
      <c r="D5812" s="229">
        <v>109</v>
      </c>
      <c r="E5812" s="231">
        <v>6.2518048899999996E-3</v>
      </c>
      <c r="F5812" s="231">
        <v>6.7235788000000001E-4</v>
      </c>
      <c r="G5812" s="231">
        <v>2.3536779699999998E-3</v>
      </c>
      <c r="H5812" s="231">
        <v>3.2257685000000001E-3</v>
      </c>
    </row>
    <row r="5813" spans="1:8">
      <c r="A5813" s="227" t="s">
        <v>139</v>
      </c>
      <c r="B5813" s="227" t="s">
        <v>111</v>
      </c>
      <c r="C5813" s="227" t="s">
        <v>78</v>
      </c>
      <c r="D5813" s="229">
        <v>170</v>
      </c>
      <c r="E5813" s="231">
        <v>5.9890384300000004E-3</v>
      </c>
      <c r="F5813" s="231">
        <v>8.2563974000000005E-4</v>
      </c>
      <c r="G5813" s="231">
        <v>1.6311272000000001E-3</v>
      </c>
      <c r="H5813" s="231">
        <v>3.5322710199999999E-3</v>
      </c>
    </row>
    <row r="5814" spans="1:8">
      <c r="A5814" s="227" t="s">
        <v>139</v>
      </c>
      <c r="B5814" s="227" t="s">
        <v>112</v>
      </c>
      <c r="C5814" s="227" t="s">
        <v>78</v>
      </c>
      <c r="D5814" s="229">
        <v>36</v>
      </c>
      <c r="E5814" s="231">
        <v>5.9082430300000004E-3</v>
      </c>
      <c r="F5814" s="231">
        <v>8.5776720000000002E-4</v>
      </c>
      <c r="G5814" s="231">
        <v>1.8994339200000001E-3</v>
      </c>
      <c r="H5814" s="231">
        <v>3.1510413700000001E-3</v>
      </c>
    </row>
    <row r="5815" spans="1:8">
      <c r="A5815" s="227" t="s">
        <v>139</v>
      </c>
      <c r="B5815" s="227" t="s">
        <v>111</v>
      </c>
      <c r="C5815" s="227" t="s">
        <v>79</v>
      </c>
      <c r="D5815" s="229">
        <v>2471</v>
      </c>
      <c r="E5815" s="231">
        <v>5.0267779800000001E-3</v>
      </c>
      <c r="F5815" s="231">
        <v>1.13119103E-3</v>
      </c>
      <c r="G5815" s="231">
        <v>8.4394696E-4</v>
      </c>
      <c r="H5815" s="231">
        <v>3.0516395200000002E-3</v>
      </c>
    </row>
    <row r="5816" spans="1:8">
      <c r="A5816" s="227" t="s">
        <v>139</v>
      </c>
      <c r="B5816" s="227" t="s">
        <v>112</v>
      </c>
      <c r="C5816" s="227" t="s">
        <v>79</v>
      </c>
      <c r="D5816" s="229">
        <v>469</v>
      </c>
      <c r="E5816" s="231">
        <v>4.4276136800000003E-3</v>
      </c>
      <c r="F5816" s="231">
        <v>1.0608660700000001E-3</v>
      </c>
      <c r="G5816" s="231">
        <v>7.9004754E-4</v>
      </c>
      <c r="H5816" s="231">
        <v>2.5766996000000002E-3</v>
      </c>
    </row>
    <row r="5817" spans="1:8">
      <c r="A5817" s="227" t="s">
        <v>139</v>
      </c>
      <c r="B5817" s="227" t="s">
        <v>111</v>
      </c>
      <c r="C5817" s="227" t="s">
        <v>80</v>
      </c>
      <c r="D5817" s="229">
        <v>1208</v>
      </c>
      <c r="E5817" s="231">
        <v>4.7994655099999999E-3</v>
      </c>
      <c r="F5817" s="231">
        <v>9.6931888E-4</v>
      </c>
      <c r="G5817" s="231">
        <v>8.1745706999999999E-4</v>
      </c>
      <c r="H5817" s="231">
        <v>3.0126890899999999E-3</v>
      </c>
    </row>
    <row r="5818" spans="1:8">
      <c r="A5818" s="227" t="s">
        <v>139</v>
      </c>
      <c r="B5818" s="227" t="s">
        <v>112</v>
      </c>
      <c r="C5818" s="227" t="s">
        <v>80</v>
      </c>
      <c r="D5818" s="229">
        <v>124</v>
      </c>
      <c r="E5818" s="231">
        <v>4.5088483199999998E-3</v>
      </c>
      <c r="F5818" s="231">
        <v>1.06509459E-3</v>
      </c>
      <c r="G5818" s="231">
        <v>8.015044E-4</v>
      </c>
      <c r="H5818" s="231">
        <v>2.6422488599999999E-3</v>
      </c>
    </row>
    <row r="5819" spans="1:8">
      <c r="A5819" s="227" t="s">
        <v>139</v>
      </c>
      <c r="B5819" s="227" t="s">
        <v>111</v>
      </c>
      <c r="C5819" s="227" t="s">
        <v>119</v>
      </c>
      <c r="D5819" s="229">
        <v>412</v>
      </c>
      <c r="E5819" s="231">
        <v>5.2382234300000002E-3</v>
      </c>
      <c r="F5819" s="231">
        <v>7.9664441999999995E-4</v>
      </c>
      <c r="G5819" s="231">
        <v>1.2896381499999999E-3</v>
      </c>
      <c r="H5819" s="231">
        <v>3.15194039E-3</v>
      </c>
    </row>
    <row r="5820" spans="1:8">
      <c r="A5820" s="227" t="s">
        <v>139</v>
      </c>
      <c r="B5820" s="227" t="s">
        <v>112</v>
      </c>
      <c r="C5820" s="227" t="s">
        <v>119</v>
      </c>
      <c r="D5820" s="229">
        <v>79</v>
      </c>
      <c r="E5820" s="231">
        <v>5.2991675999999998E-3</v>
      </c>
      <c r="F5820" s="231">
        <v>7.1803187000000004E-4</v>
      </c>
      <c r="G5820" s="231">
        <v>1.39782558E-3</v>
      </c>
      <c r="H5820" s="231">
        <v>3.1833096300000001E-3</v>
      </c>
    </row>
    <row r="5821" spans="1:8">
      <c r="A5821" s="227" t="s">
        <v>139</v>
      </c>
      <c r="B5821" s="227" t="s">
        <v>111</v>
      </c>
      <c r="C5821" s="227" t="s">
        <v>82</v>
      </c>
      <c r="D5821" s="229">
        <v>271</v>
      </c>
      <c r="E5821" s="231">
        <v>6.3526716299999999E-3</v>
      </c>
      <c r="F5821" s="231">
        <v>6.0210788000000001E-4</v>
      </c>
      <c r="G5821" s="231">
        <v>2.05219839E-3</v>
      </c>
      <c r="H5821" s="231">
        <v>3.69836486E-3</v>
      </c>
    </row>
    <row r="5822" spans="1:8">
      <c r="A5822" s="227" t="s">
        <v>139</v>
      </c>
      <c r="B5822" s="227" t="s">
        <v>112</v>
      </c>
      <c r="C5822" s="227" t="s">
        <v>82</v>
      </c>
      <c r="D5822" s="229">
        <v>52</v>
      </c>
      <c r="E5822" s="231">
        <v>5.64058024E-3</v>
      </c>
      <c r="F5822" s="231">
        <v>6.8709914000000003E-4</v>
      </c>
      <c r="G5822" s="231">
        <v>2.0114403099999998E-3</v>
      </c>
      <c r="H5822" s="231">
        <v>2.9420403399999999E-3</v>
      </c>
    </row>
    <row r="5823" spans="1:8">
      <c r="A5823" s="227" t="s">
        <v>139</v>
      </c>
      <c r="B5823" s="227" t="s">
        <v>111</v>
      </c>
      <c r="C5823" s="227" t="s">
        <v>83</v>
      </c>
      <c r="D5823" s="229">
        <v>276</v>
      </c>
      <c r="E5823" s="231">
        <v>5.0388316199999998E-3</v>
      </c>
      <c r="F5823" s="231">
        <v>8.5610383000000003E-4</v>
      </c>
      <c r="G5823" s="231">
        <v>1.3812564600000001E-3</v>
      </c>
      <c r="H5823" s="231">
        <v>2.80147085E-3</v>
      </c>
    </row>
    <row r="5824" spans="1:8">
      <c r="A5824" s="227" t="s">
        <v>139</v>
      </c>
      <c r="B5824" s="227" t="s">
        <v>112</v>
      </c>
      <c r="C5824" s="227" t="s">
        <v>83</v>
      </c>
      <c r="D5824" s="229">
        <v>45</v>
      </c>
      <c r="E5824" s="231">
        <v>5.0480964999999999E-3</v>
      </c>
      <c r="F5824" s="231">
        <v>8.0195451000000004E-4</v>
      </c>
      <c r="G5824" s="231">
        <v>1.2525717999999999E-3</v>
      </c>
      <c r="H5824" s="231">
        <v>2.9935697099999999E-3</v>
      </c>
    </row>
    <row r="5825" spans="1:8">
      <c r="A5825" s="227" t="s">
        <v>139</v>
      </c>
      <c r="B5825" s="227" t="s">
        <v>111</v>
      </c>
      <c r="C5825" s="227" t="s">
        <v>84</v>
      </c>
      <c r="D5825" s="229">
        <v>385</v>
      </c>
      <c r="E5825" s="231">
        <v>5.4042205499999999E-3</v>
      </c>
      <c r="F5825" s="231">
        <v>1.0768095200000001E-3</v>
      </c>
      <c r="G5825" s="231">
        <v>1.2490076999999999E-3</v>
      </c>
      <c r="H5825" s="231">
        <v>3.0784028400000002E-3</v>
      </c>
    </row>
    <row r="5826" spans="1:8">
      <c r="A5826" s="227" t="s">
        <v>139</v>
      </c>
      <c r="B5826" s="227" t="s">
        <v>112</v>
      </c>
      <c r="C5826" s="227" t="s">
        <v>84</v>
      </c>
      <c r="D5826" s="229">
        <v>33</v>
      </c>
      <c r="E5826" s="231">
        <v>6.2822669299999996E-3</v>
      </c>
      <c r="F5826" s="231">
        <v>1.0900670999999999E-3</v>
      </c>
      <c r="G5826" s="231">
        <v>1.2787595700000001E-3</v>
      </c>
      <c r="H5826" s="231">
        <v>3.9134397200000001E-3</v>
      </c>
    </row>
    <row r="5827" spans="1:8">
      <c r="A5827" s="227" t="s">
        <v>139</v>
      </c>
      <c r="B5827" s="227" t="s">
        <v>111</v>
      </c>
      <c r="C5827" s="227" t="s">
        <v>87</v>
      </c>
      <c r="D5827" s="229">
        <v>444</v>
      </c>
      <c r="E5827" s="231">
        <v>5.2541080300000003E-3</v>
      </c>
      <c r="F5827" s="231">
        <v>3.0653024999999998E-4</v>
      </c>
      <c r="G5827" s="231">
        <v>1.2427007900000001E-3</v>
      </c>
      <c r="H5827" s="231">
        <v>3.7048765099999999E-3</v>
      </c>
    </row>
    <row r="5828" spans="1:8">
      <c r="A5828" s="227" t="s">
        <v>139</v>
      </c>
      <c r="B5828" s="227" t="s">
        <v>112</v>
      </c>
      <c r="C5828" s="227" t="s">
        <v>87</v>
      </c>
      <c r="D5828" s="229">
        <v>63</v>
      </c>
      <c r="E5828" s="231">
        <v>5.4071132099999999E-3</v>
      </c>
      <c r="F5828" s="231">
        <v>3.1047893000000002E-4</v>
      </c>
      <c r="G5828" s="231">
        <v>1.4467590099999999E-3</v>
      </c>
      <c r="H5828" s="231">
        <v>3.6498748099999998E-3</v>
      </c>
    </row>
    <row r="5829" spans="1:8">
      <c r="A5829" s="227" t="s">
        <v>139</v>
      </c>
      <c r="B5829" s="227" t="s">
        <v>111</v>
      </c>
      <c r="C5829" s="227" t="s">
        <v>88</v>
      </c>
      <c r="D5829" s="229">
        <v>530</v>
      </c>
      <c r="E5829" s="231">
        <v>5.1899892899999996E-3</v>
      </c>
      <c r="F5829" s="231">
        <v>8.8406249000000001E-4</v>
      </c>
      <c r="G5829" s="231">
        <v>9.2732331000000003E-4</v>
      </c>
      <c r="H5829" s="231">
        <v>3.3786030099999999E-3</v>
      </c>
    </row>
    <row r="5830" spans="1:8">
      <c r="A5830" s="227" t="s">
        <v>139</v>
      </c>
      <c r="B5830" s="227" t="s">
        <v>112</v>
      </c>
      <c r="C5830" s="227" t="s">
        <v>88</v>
      </c>
      <c r="D5830" s="229">
        <v>111</v>
      </c>
      <c r="E5830" s="231">
        <v>5.5001874500000001E-3</v>
      </c>
      <c r="F5830" s="231">
        <v>9.3426735999999999E-4</v>
      </c>
      <c r="G5830" s="231">
        <v>9.5272331999999996E-4</v>
      </c>
      <c r="H5830" s="231">
        <v>3.6131962900000001E-3</v>
      </c>
    </row>
    <row r="5831" spans="1:8">
      <c r="A5831" s="227" t="s">
        <v>139</v>
      </c>
      <c r="B5831" s="227" t="s">
        <v>111</v>
      </c>
      <c r="C5831" s="227" t="s">
        <v>89</v>
      </c>
      <c r="D5831" s="229">
        <v>318</v>
      </c>
      <c r="E5831" s="231">
        <v>5.7235249700000003E-3</v>
      </c>
      <c r="F5831" s="231">
        <v>7.8805590000000005E-4</v>
      </c>
      <c r="G5831" s="231">
        <v>1.4870135000000001E-3</v>
      </c>
      <c r="H5831" s="231">
        <v>3.4484550900000001E-3</v>
      </c>
    </row>
    <row r="5832" spans="1:8">
      <c r="A5832" s="227" t="s">
        <v>139</v>
      </c>
      <c r="B5832" s="227" t="s">
        <v>112</v>
      </c>
      <c r="C5832" s="227" t="s">
        <v>89</v>
      </c>
      <c r="D5832" s="229">
        <v>22</v>
      </c>
      <c r="E5832" s="231">
        <v>5.7360056399999998E-3</v>
      </c>
      <c r="F5832" s="231">
        <v>6.1289951999999996E-4</v>
      </c>
      <c r="G5832" s="231">
        <v>1.3825755300000001E-3</v>
      </c>
      <c r="H5832" s="231">
        <v>3.7405300699999999E-3</v>
      </c>
    </row>
    <row r="5833" spans="1:8">
      <c r="A5833" s="227" t="s">
        <v>139</v>
      </c>
      <c r="B5833" s="227" t="s">
        <v>111</v>
      </c>
      <c r="C5833" s="227" t="s">
        <v>90</v>
      </c>
      <c r="D5833" s="229">
        <v>302</v>
      </c>
      <c r="E5833" s="231">
        <v>6.9414165700000001E-3</v>
      </c>
      <c r="F5833" s="231">
        <v>6.0901835000000003E-4</v>
      </c>
      <c r="G5833" s="231">
        <v>2.01086101E-3</v>
      </c>
      <c r="H5833" s="231">
        <v>4.3215367199999997E-3</v>
      </c>
    </row>
    <row r="5834" spans="1:8">
      <c r="A5834" s="227" t="s">
        <v>139</v>
      </c>
      <c r="B5834" s="227" t="s">
        <v>112</v>
      </c>
      <c r="C5834" s="227" t="s">
        <v>90</v>
      </c>
      <c r="D5834" s="229">
        <v>30</v>
      </c>
      <c r="E5834" s="231">
        <v>6.8780861699999996E-3</v>
      </c>
      <c r="F5834" s="231">
        <v>6.2384235000000001E-4</v>
      </c>
      <c r="G5834" s="231">
        <v>1.8614967E-3</v>
      </c>
      <c r="H5834" s="231">
        <v>4.3927466600000003E-3</v>
      </c>
    </row>
    <row r="5835" spans="1:8">
      <c r="A5835" s="227" t="s">
        <v>139</v>
      </c>
      <c r="B5835" s="227" t="s">
        <v>111</v>
      </c>
      <c r="C5835" s="227" t="s">
        <v>91</v>
      </c>
      <c r="D5835" s="229">
        <v>498</v>
      </c>
      <c r="E5835" s="231">
        <v>4.5332717399999998E-3</v>
      </c>
      <c r="F5835" s="231">
        <v>1.0204705399999999E-3</v>
      </c>
      <c r="G5835" s="231">
        <v>9.9423132999999992E-4</v>
      </c>
      <c r="H5835" s="231">
        <v>2.5185694100000001E-3</v>
      </c>
    </row>
    <row r="5836" spans="1:8">
      <c r="A5836" s="227" t="s">
        <v>139</v>
      </c>
      <c r="B5836" s="227" t="s">
        <v>112</v>
      </c>
      <c r="C5836" s="227" t="s">
        <v>91</v>
      </c>
      <c r="D5836" s="229">
        <v>102</v>
      </c>
      <c r="E5836" s="231">
        <v>4.1578156299999997E-3</v>
      </c>
      <c r="F5836" s="231">
        <v>8.8609723000000003E-4</v>
      </c>
      <c r="G5836" s="231">
        <v>1.0400778300000001E-3</v>
      </c>
      <c r="H5836" s="231">
        <v>2.2316400800000001E-3</v>
      </c>
    </row>
    <row r="5837" spans="1:8">
      <c r="A5837" s="227" t="s">
        <v>139</v>
      </c>
      <c r="B5837" s="227" t="s">
        <v>111</v>
      </c>
      <c r="C5837" s="227" t="s">
        <v>92</v>
      </c>
      <c r="D5837" s="229">
        <v>282</v>
      </c>
      <c r="E5837" s="231">
        <v>5.86128324E-3</v>
      </c>
      <c r="F5837" s="231">
        <v>6.7921731000000003E-4</v>
      </c>
      <c r="G5837" s="231">
        <v>1.43009563E-3</v>
      </c>
      <c r="H5837" s="231">
        <v>3.7519698200000002E-3</v>
      </c>
    </row>
    <row r="5838" spans="1:8">
      <c r="A5838" s="227" t="s">
        <v>139</v>
      </c>
      <c r="B5838" s="227" t="s">
        <v>112</v>
      </c>
      <c r="C5838" s="227" t="s">
        <v>92</v>
      </c>
      <c r="D5838" s="229">
        <v>52</v>
      </c>
      <c r="E5838" s="231">
        <v>5.4816593100000003E-3</v>
      </c>
      <c r="F5838" s="231">
        <v>5.0636550999999996E-4</v>
      </c>
      <c r="G5838" s="231">
        <v>1.5320065099999999E-3</v>
      </c>
      <c r="H5838" s="231">
        <v>3.44328682E-3</v>
      </c>
    </row>
    <row r="5839" spans="1:8">
      <c r="A5839" s="227" t="s">
        <v>139</v>
      </c>
      <c r="B5839" s="227" t="s">
        <v>111</v>
      </c>
      <c r="C5839" s="227" t="s">
        <v>93</v>
      </c>
      <c r="D5839" s="229">
        <v>286</v>
      </c>
      <c r="E5839" s="231">
        <v>7.0274861399999998E-3</v>
      </c>
      <c r="F5839" s="231">
        <v>9.7707824000000006E-4</v>
      </c>
      <c r="G5839" s="231">
        <v>1.9579202999999998E-3</v>
      </c>
      <c r="H5839" s="231">
        <v>4.09248713E-3</v>
      </c>
    </row>
    <row r="5840" spans="1:8">
      <c r="A5840" s="227" t="s">
        <v>139</v>
      </c>
      <c r="B5840" s="227" t="s">
        <v>112</v>
      </c>
      <c r="C5840" s="227" t="s">
        <v>93</v>
      </c>
      <c r="D5840" s="229">
        <v>48</v>
      </c>
      <c r="E5840" s="231">
        <v>5.5900364199999997E-3</v>
      </c>
      <c r="F5840" s="231">
        <v>8.4514835999999996E-4</v>
      </c>
      <c r="G5840" s="231">
        <v>1.8164060199999999E-3</v>
      </c>
      <c r="H5840" s="231">
        <v>2.9284816299999998E-3</v>
      </c>
    </row>
    <row r="5841" spans="1:8">
      <c r="A5841" s="227" t="s">
        <v>139</v>
      </c>
      <c r="B5841" s="227" t="s">
        <v>111</v>
      </c>
      <c r="C5841" s="227" t="s">
        <v>94</v>
      </c>
      <c r="D5841" s="229">
        <v>212</v>
      </c>
      <c r="E5841" s="231">
        <v>6.3572783399999996E-3</v>
      </c>
      <c r="F5841" s="231">
        <v>9.6119385999999998E-4</v>
      </c>
      <c r="G5841" s="231">
        <v>1.5803522E-3</v>
      </c>
      <c r="H5841" s="231">
        <v>3.81573179E-3</v>
      </c>
    </row>
    <row r="5842" spans="1:8">
      <c r="A5842" s="227" t="s">
        <v>139</v>
      </c>
      <c r="B5842" s="227" t="s">
        <v>112</v>
      </c>
      <c r="C5842" s="227" t="s">
        <v>94</v>
      </c>
      <c r="D5842" s="229">
        <v>28</v>
      </c>
      <c r="E5842" s="231">
        <v>6.5310844600000003E-3</v>
      </c>
      <c r="F5842" s="231">
        <v>7.1015192000000002E-4</v>
      </c>
      <c r="G5842" s="231">
        <v>1.8886406400000001E-3</v>
      </c>
      <c r="H5842" s="231">
        <v>3.9322914100000002E-3</v>
      </c>
    </row>
    <row r="5843" spans="1:8">
      <c r="A5843" s="227" t="s">
        <v>139</v>
      </c>
      <c r="B5843" s="227" t="s">
        <v>111</v>
      </c>
      <c r="C5843" s="227" t="s">
        <v>95</v>
      </c>
      <c r="D5843" s="229">
        <v>136</v>
      </c>
      <c r="E5843" s="231">
        <v>6.7509188699999998E-3</v>
      </c>
      <c r="F5843" s="231">
        <v>5.6108703999999999E-4</v>
      </c>
      <c r="G5843" s="231">
        <v>1.7176434099999999E-3</v>
      </c>
      <c r="H5843" s="231">
        <v>4.4721879299999996E-3</v>
      </c>
    </row>
    <row r="5844" spans="1:8">
      <c r="A5844" s="227" t="s">
        <v>139</v>
      </c>
      <c r="B5844" s="227" t="s">
        <v>112</v>
      </c>
      <c r="C5844" s="227" t="s">
        <v>95</v>
      </c>
      <c r="D5844" s="229">
        <v>18</v>
      </c>
      <c r="E5844" s="231">
        <v>7.8832302000000007E-3</v>
      </c>
      <c r="F5844" s="231">
        <v>6.0442359999999997E-4</v>
      </c>
      <c r="G5844" s="231">
        <v>2.3199587100000002E-3</v>
      </c>
      <c r="H5844" s="231">
        <v>4.9588474800000004E-3</v>
      </c>
    </row>
    <row r="5845" spans="1:8">
      <c r="A5845" s="227" t="s">
        <v>139</v>
      </c>
      <c r="B5845" s="227" t="s">
        <v>111</v>
      </c>
      <c r="C5845" s="227" t="s">
        <v>96</v>
      </c>
      <c r="D5845" s="229">
        <v>447</v>
      </c>
      <c r="E5845" s="231">
        <v>5.0890450500000002E-3</v>
      </c>
      <c r="F5845" s="231">
        <v>6.2326494000000004E-4</v>
      </c>
      <c r="G5845" s="231">
        <v>1.02279059E-3</v>
      </c>
      <c r="H5845" s="231">
        <v>3.44298902E-3</v>
      </c>
    </row>
    <row r="5846" spans="1:8">
      <c r="A5846" s="227" t="s">
        <v>139</v>
      </c>
      <c r="B5846" s="227" t="s">
        <v>112</v>
      </c>
      <c r="C5846" s="227" t="s">
        <v>96</v>
      </c>
      <c r="D5846" s="229">
        <v>46</v>
      </c>
      <c r="E5846" s="231">
        <v>4.2257948399999998E-3</v>
      </c>
      <c r="F5846" s="231">
        <v>6.8966359E-4</v>
      </c>
      <c r="G5846" s="231">
        <v>7.4275336000000005E-4</v>
      </c>
      <c r="H5846" s="231">
        <v>2.7933773799999999E-3</v>
      </c>
    </row>
    <row r="5847" spans="1:8">
      <c r="A5847" s="227" t="s">
        <v>139</v>
      </c>
      <c r="B5847" s="227" t="s">
        <v>111</v>
      </c>
      <c r="C5847" s="227" t="s">
        <v>97</v>
      </c>
      <c r="D5847" s="229">
        <v>180</v>
      </c>
      <c r="E5847" s="231">
        <v>6.3738423299999998E-3</v>
      </c>
      <c r="F5847" s="231">
        <v>8.4934390999999996E-4</v>
      </c>
      <c r="G5847" s="231">
        <v>2.13843852E-3</v>
      </c>
      <c r="H5847" s="231">
        <v>3.3860594199999999E-3</v>
      </c>
    </row>
    <row r="5848" spans="1:8">
      <c r="A5848" s="227" t="s">
        <v>139</v>
      </c>
      <c r="B5848" s="227" t="s">
        <v>112</v>
      </c>
      <c r="C5848" s="227" t="s">
        <v>97</v>
      </c>
      <c r="D5848" s="229">
        <v>43</v>
      </c>
      <c r="E5848" s="231">
        <v>5.1213929700000002E-3</v>
      </c>
      <c r="F5848" s="231">
        <v>7.5931280999999996E-4</v>
      </c>
      <c r="G5848" s="231">
        <v>2.0424200800000002E-3</v>
      </c>
      <c r="H5848" s="231">
        <v>2.31965954E-3</v>
      </c>
    </row>
    <row r="5849" spans="1:8">
      <c r="A5849" s="227" t="s">
        <v>139</v>
      </c>
      <c r="B5849" s="227" t="s">
        <v>111</v>
      </c>
      <c r="C5849" s="227" t="s">
        <v>98</v>
      </c>
      <c r="D5849" s="229">
        <v>154</v>
      </c>
      <c r="E5849" s="231">
        <v>6.5607711500000002E-3</v>
      </c>
      <c r="F5849" s="231">
        <v>6.5145476999999995E-4</v>
      </c>
      <c r="G5849" s="231">
        <v>2.0555252700000001E-3</v>
      </c>
      <c r="H5849" s="231">
        <v>3.8537906700000001E-3</v>
      </c>
    </row>
    <row r="5850" spans="1:8">
      <c r="A5850" s="227" t="s">
        <v>139</v>
      </c>
      <c r="B5850" s="227" t="s">
        <v>112</v>
      </c>
      <c r="C5850" s="227" t="s">
        <v>98</v>
      </c>
      <c r="D5850" s="229">
        <v>24</v>
      </c>
      <c r="E5850" s="231">
        <v>6.2717011499999996E-3</v>
      </c>
      <c r="F5850" s="231">
        <v>5.7918575E-4</v>
      </c>
      <c r="G5850" s="231">
        <v>2.4483987500000001E-3</v>
      </c>
      <c r="H5850" s="231">
        <v>3.2441163100000001E-3</v>
      </c>
    </row>
    <row r="5851" spans="1:8">
      <c r="A5851" s="227" t="s">
        <v>139</v>
      </c>
      <c r="B5851" s="227" t="s">
        <v>111</v>
      </c>
      <c r="C5851" s="227" t="s">
        <v>99</v>
      </c>
      <c r="D5851" s="229">
        <v>477</v>
      </c>
      <c r="E5851" s="231">
        <v>5.40591734E-3</v>
      </c>
      <c r="F5851" s="231">
        <v>9.5048116999999995E-4</v>
      </c>
      <c r="G5851" s="231">
        <v>7.9232640999999998E-4</v>
      </c>
      <c r="H5851" s="231">
        <v>3.6631092700000001E-3</v>
      </c>
    </row>
    <row r="5852" spans="1:8">
      <c r="A5852" s="227" t="s">
        <v>139</v>
      </c>
      <c r="B5852" s="227" t="s">
        <v>112</v>
      </c>
      <c r="C5852" s="227" t="s">
        <v>99</v>
      </c>
      <c r="D5852" s="229">
        <v>43</v>
      </c>
      <c r="E5852" s="231">
        <v>5.3076548400000003E-3</v>
      </c>
      <c r="F5852" s="231">
        <v>1.03251488E-3</v>
      </c>
      <c r="G5852" s="231">
        <v>7.7950017999999996E-4</v>
      </c>
      <c r="H5852" s="231">
        <v>3.4956392699999998E-3</v>
      </c>
    </row>
    <row r="5853" spans="1:8">
      <c r="A5853" s="227" t="s">
        <v>139</v>
      </c>
      <c r="B5853" s="227" t="s">
        <v>111</v>
      </c>
      <c r="C5853" s="227" t="s">
        <v>100</v>
      </c>
      <c r="D5853" s="229">
        <v>381</v>
      </c>
      <c r="E5853" s="231">
        <v>5.9194855100000001E-3</v>
      </c>
      <c r="F5853" s="231">
        <v>6.4438101000000004E-4</v>
      </c>
      <c r="G5853" s="231">
        <v>1.56310732E-3</v>
      </c>
      <c r="H5853" s="231">
        <v>3.7119966899999998E-3</v>
      </c>
    </row>
    <row r="5854" spans="1:8">
      <c r="A5854" s="227" t="s">
        <v>139</v>
      </c>
      <c r="B5854" s="227" t="s">
        <v>112</v>
      </c>
      <c r="C5854" s="227" t="s">
        <v>100</v>
      </c>
      <c r="D5854" s="229">
        <v>30</v>
      </c>
      <c r="E5854" s="231">
        <v>6.9116510600000002E-3</v>
      </c>
      <c r="F5854" s="231">
        <v>6.6898124000000004E-4</v>
      </c>
      <c r="G5854" s="231">
        <v>1.4810954999999999E-3</v>
      </c>
      <c r="H5854" s="231">
        <v>4.76157383E-3</v>
      </c>
    </row>
    <row r="5855" spans="1:8">
      <c r="A5855" s="227" t="s">
        <v>139</v>
      </c>
      <c r="B5855" s="227" t="s">
        <v>111</v>
      </c>
      <c r="C5855" s="227" t="s">
        <v>101</v>
      </c>
      <c r="D5855" s="229">
        <v>228</v>
      </c>
      <c r="E5855" s="231">
        <v>7.1837432600000001E-3</v>
      </c>
      <c r="F5855" s="231">
        <v>7.9094557000000004E-4</v>
      </c>
      <c r="G5855" s="231">
        <v>2.4128388600000001E-3</v>
      </c>
      <c r="H5855" s="231">
        <v>3.97995834E-3</v>
      </c>
    </row>
    <row r="5856" spans="1:8">
      <c r="A5856" s="227" t="s">
        <v>139</v>
      </c>
      <c r="B5856" s="227" t="s">
        <v>112</v>
      </c>
      <c r="C5856" s="227" t="s">
        <v>101</v>
      </c>
      <c r="D5856" s="229">
        <v>49</v>
      </c>
      <c r="E5856" s="231">
        <v>5.9585220599999997E-3</v>
      </c>
      <c r="F5856" s="231">
        <v>7.6247140000000005E-4</v>
      </c>
      <c r="G5856" s="231">
        <v>1.9940473999999998E-3</v>
      </c>
      <c r="H5856" s="231">
        <v>3.2020027399999999E-3</v>
      </c>
    </row>
    <row r="5857" spans="1:8">
      <c r="A5857" s="227" t="s">
        <v>139</v>
      </c>
      <c r="B5857" s="227" t="s">
        <v>111</v>
      </c>
      <c r="C5857" s="227" t="s">
        <v>102</v>
      </c>
      <c r="D5857" s="229">
        <v>303</v>
      </c>
      <c r="E5857" s="231">
        <v>5.9184006399999999E-3</v>
      </c>
      <c r="F5857" s="231">
        <v>9.6343638000000002E-4</v>
      </c>
      <c r="G5857" s="231">
        <v>8.8448057999999995E-4</v>
      </c>
      <c r="H5857" s="231">
        <v>4.0704831899999998E-3</v>
      </c>
    </row>
    <row r="5858" spans="1:8">
      <c r="A5858" s="227" t="s">
        <v>139</v>
      </c>
      <c r="B5858" s="227" t="s">
        <v>112</v>
      </c>
      <c r="C5858" s="227" t="s">
        <v>102</v>
      </c>
      <c r="D5858" s="229">
        <v>47</v>
      </c>
      <c r="E5858" s="231">
        <v>5.6476553999999998E-3</v>
      </c>
      <c r="F5858" s="231">
        <v>9.0253133000000002E-4</v>
      </c>
      <c r="G5858" s="231">
        <v>8.8504702000000005E-4</v>
      </c>
      <c r="H5858" s="231">
        <v>3.8600765699999999E-3</v>
      </c>
    </row>
    <row r="5859" spans="1:8">
      <c r="A5859" s="227" t="s">
        <v>139</v>
      </c>
      <c r="B5859" s="227" t="s">
        <v>111</v>
      </c>
      <c r="C5859" s="227" t="s">
        <v>103</v>
      </c>
      <c r="D5859" s="229">
        <v>405</v>
      </c>
      <c r="E5859" s="231">
        <v>3.7552295400000001E-3</v>
      </c>
      <c r="F5859" s="231">
        <v>2.9609600999999999E-4</v>
      </c>
      <c r="G5859" s="231">
        <v>7.7757748999999999E-4</v>
      </c>
      <c r="H5859" s="231">
        <v>2.68155554E-3</v>
      </c>
    </row>
    <row r="5860" spans="1:8">
      <c r="A5860" s="227" t="s">
        <v>139</v>
      </c>
      <c r="B5860" s="227" t="s">
        <v>112</v>
      </c>
      <c r="C5860" s="227" t="s">
        <v>103</v>
      </c>
      <c r="D5860" s="229">
        <v>47</v>
      </c>
      <c r="E5860" s="231">
        <v>3.43257462E-3</v>
      </c>
      <c r="F5860" s="231">
        <v>3.3441663000000001E-4</v>
      </c>
      <c r="G5860" s="231">
        <v>7.2522628999999996E-4</v>
      </c>
      <c r="H5860" s="231">
        <v>2.3729311800000001E-3</v>
      </c>
    </row>
    <row r="5861" spans="1:8">
      <c r="A5861" s="227" t="s">
        <v>139</v>
      </c>
      <c r="B5861" s="227" t="s">
        <v>111</v>
      </c>
      <c r="C5861" s="227" t="s">
        <v>104</v>
      </c>
      <c r="D5861" s="229">
        <v>162</v>
      </c>
      <c r="E5861" s="231">
        <v>5.8787005999999999E-3</v>
      </c>
      <c r="F5861" s="231">
        <v>2.8813705999999997E-4</v>
      </c>
      <c r="G5861" s="231">
        <v>1.69152926E-3</v>
      </c>
      <c r="H5861" s="231">
        <v>3.8990338199999999E-3</v>
      </c>
    </row>
    <row r="5862" spans="1:8">
      <c r="A5862" s="227" t="s">
        <v>139</v>
      </c>
      <c r="B5862" s="227" t="s">
        <v>112</v>
      </c>
      <c r="C5862" s="227" t="s">
        <v>104</v>
      </c>
      <c r="D5862" s="229">
        <v>21</v>
      </c>
      <c r="E5862" s="231">
        <v>5.9821426500000002E-3</v>
      </c>
      <c r="F5862" s="231">
        <v>4.3044509999999998E-4</v>
      </c>
      <c r="G5862" s="231">
        <v>1.3718031E-3</v>
      </c>
      <c r="H5862" s="231">
        <v>4.1798939400000002E-3</v>
      </c>
    </row>
    <row r="5863" spans="1:8">
      <c r="A5863" s="227" t="s">
        <v>139</v>
      </c>
      <c r="B5863" s="227" t="s">
        <v>111</v>
      </c>
      <c r="C5863" s="227" t="s">
        <v>105</v>
      </c>
      <c r="D5863" s="229">
        <v>959</v>
      </c>
      <c r="E5863" s="231">
        <v>4.76312347E-3</v>
      </c>
      <c r="F5863" s="231">
        <v>1.0802748299999999E-3</v>
      </c>
      <c r="G5863" s="231">
        <v>8.3866753999999998E-4</v>
      </c>
      <c r="H5863" s="231">
        <v>2.8441806200000001E-3</v>
      </c>
    </row>
    <row r="5864" spans="1:8">
      <c r="A5864" s="227" t="s">
        <v>139</v>
      </c>
      <c r="B5864" s="227" t="s">
        <v>112</v>
      </c>
      <c r="C5864" s="227" t="s">
        <v>105</v>
      </c>
      <c r="D5864" s="229">
        <v>168</v>
      </c>
      <c r="E5864" s="231">
        <v>4.5541223100000004E-3</v>
      </c>
      <c r="F5864" s="231">
        <v>1.00163942E-3</v>
      </c>
      <c r="G5864" s="231">
        <v>8.4263369000000003E-4</v>
      </c>
      <c r="H5864" s="231">
        <v>2.7098487699999999E-3</v>
      </c>
    </row>
    <row r="5865" spans="1:8">
      <c r="A5865" s="227" t="s">
        <v>139</v>
      </c>
      <c r="B5865" s="227" t="s">
        <v>111</v>
      </c>
      <c r="C5865" s="227" t="s">
        <v>106</v>
      </c>
      <c r="D5865" s="229">
        <v>213</v>
      </c>
      <c r="E5865" s="231">
        <v>6.2301662500000004E-3</v>
      </c>
      <c r="F5865" s="231">
        <v>1.12703202E-3</v>
      </c>
      <c r="G5865" s="231">
        <v>1.85918728E-3</v>
      </c>
      <c r="H5865" s="231">
        <v>3.24394647E-3</v>
      </c>
    </row>
    <row r="5866" spans="1:8">
      <c r="A5866" s="227" t="s">
        <v>139</v>
      </c>
      <c r="B5866" s="227" t="s">
        <v>112</v>
      </c>
      <c r="C5866" s="227" t="s">
        <v>106</v>
      </c>
      <c r="D5866" s="229">
        <v>35</v>
      </c>
      <c r="E5866" s="231">
        <v>6.0287695500000002E-3</v>
      </c>
      <c r="F5866" s="231">
        <v>1.0125659399999999E-3</v>
      </c>
      <c r="G5866" s="231">
        <v>1.60350503E-3</v>
      </c>
      <c r="H5866" s="231">
        <v>3.4126982100000001E-3</v>
      </c>
    </row>
    <row r="5867" spans="1:8">
      <c r="A5867" s="227" t="s">
        <v>139</v>
      </c>
      <c r="B5867" s="227" t="s">
        <v>111</v>
      </c>
      <c r="C5867" s="227" t="s">
        <v>107</v>
      </c>
      <c r="D5867" s="229">
        <v>781</v>
      </c>
      <c r="E5867" s="231">
        <v>4.89131312E-3</v>
      </c>
      <c r="F5867" s="231">
        <v>7.0352860000000002E-4</v>
      </c>
      <c r="G5867" s="231">
        <v>8.9450822999999997E-4</v>
      </c>
      <c r="H5867" s="231">
        <v>3.2932758400000001E-3</v>
      </c>
    </row>
    <row r="5868" spans="1:8">
      <c r="A5868" s="227" t="s">
        <v>139</v>
      </c>
      <c r="B5868" s="227" t="s">
        <v>112</v>
      </c>
      <c r="C5868" s="227" t="s">
        <v>107</v>
      </c>
      <c r="D5868" s="229">
        <v>55</v>
      </c>
      <c r="E5868" s="231">
        <v>4.6237371600000004E-3</v>
      </c>
      <c r="F5868" s="231">
        <v>6.7929274000000004E-4</v>
      </c>
      <c r="G5868" s="231">
        <v>8.9078257999999997E-4</v>
      </c>
      <c r="H5868" s="231">
        <v>3.05366134E-3</v>
      </c>
    </row>
    <row r="5869" spans="1:8">
      <c r="A5869" s="227" t="s">
        <v>140</v>
      </c>
      <c r="B5869" s="227" t="s">
        <v>111</v>
      </c>
      <c r="C5869" s="227" t="s">
        <v>58</v>
      </c>
      <c r="D5869" s="229">
        <v>14884</v>
      </c>
      <c r="E5869" s="231">
        <v>5.4004663000000001E-3</v>
      </c>
      <c r="F5869" s="231">
        <v>8.3765743000000002E-4</v>
      </c>
      <c r="G5869" s="231">
        <v>1.2144462700000001E-3</v>
      </c>
      <c r="H5869" s="231">
        <v>3.3483364599999998E-3</v>
      </c>
    </row>
    <row r="5870" spans="1:8">
      <c r="A5870" s="227" t="s">
        <v>140</v>
      </c>
      <c r="B5870" s="227" t="s">
        <v>112</v>
      </c>
      <c r="C5870" s="227" t="s">
        <v>58</v>
      </c>
      <c r="D5870" s="229">
        <v>2339</v>
      </c>
      <c r="E5870" s="231">
        <v>5.2032709899999998E-3</v>
      </c>
      <c r="F5870" s="231">
        <v>8.4874210000000002E-4</v>
      </c>
      <c r="G5870" s="231">
        <v>1.2555369100000001E-3</v>
      </c>
      <c r="H5870" s="231">
        <v>3.0989618100000001E-3</v>
      </c>
    </row>
    <row r="5871" spans="1:8">
      <c r="A5871" s="227" t="s">
        <v>140</v>
      </c>
      <c r="B5871" s="227" t="s">
        <v>111</v>
      </c>
      <c r="C5871" s="227" t="s">
        <v>63</v>
      </c>
      <c r="D5871" s="229">
        <v>293</v>
      </c>
      <c r="E5871" s="231">
        <v>5.6941281799999998E-3</v>
      </c>
      <c r="F5871" s="231">
        <v>1.1048300699999999E-3</v>
      </c>
      <c r="G5871" s="231">
        <v>1.4349084399999999E-3</v>
      </c>
      <c r="H5871" s="231">
        <v>3.1543892100000001E-3</v>
      </c>
    </row>
    <row r="5872" spans="1:8">
      <c r="A5872" s="227" t="s">
        <v>140</v>
      </c>
      <c r="B5872" s="227" t="s">
        <v>112</v>
      </c>
      <c r="C5872" s="227" t="s">
        <v>63</v>
      </c>
      <c r="D5872" s="229">
        <v>41</v>
      </c>
      <c r="E5872" s="231">
        <v>5.23571568E-3</v>
      </c>
      <c r="F5872" s="231">
        <v>1.09247941E-3</v>
      </c>
      <c r="G5872" s="231">
        <v>1.2694781100000001E-3</v>
      </c>
      <c r="H5872" s="231">
        <v>2.8737577E-3</v>
      </c>
    </row>
    <row r="5873" spans="1:8">
      <c r="A5873" s="227" t="s">
        <v>140</v>
      </c>
      <c r="B5873" s="227" t="s">
        <v>111</v>
      </c>
      <c r="C5873" s="227" t="s">
        <v>64</v>
      </c>
      <c r="D5873" s="229">
        <v>189</v>
      </c>
      <c r="E5873" s="231">
        <v>5.2033727799999999E-3</v>
      </c>
      <c r="F5873" s="231">
        <v>6.1875340999999998E-4</v>
      </c>
      <c r="G5873" s="231">
        <v>1.5438832500000001E-3</v>
      </c>
      <c r="H5873" s="231">
        <v>3.04073558E-3</v>
      </c>
    </row>
    <row r="5874" spans="1:8">
      <c r="A5874" s="227" t="s">
        <v>140</v>
      </c>
      <c r="B5874" s="227" t="s">
        <v>112</v>
      </c>
      <c r="C5874" s="227" t="s">
        <v>64</v>
      </c>
      <c r="D5874" s="229">
        <v>44</v>
      </c>
      <c r="E5874" s="231">
        <v>4.9034614600000003E-3</v>
      </c>
      <c r="F5874" s="231">
        <v>7.0233564000000005E-4</v>
      </c>
      <c r="G5874" s="231">
        <v>1.3912561E-3</v>
      </c>
      <c r="H5874" s="231">
        <v>2.8098692800000002E-3</v>
      </c>
    </row>
    <row r="5875" spans="1:8">
      <c r="A5875" s="227" t="s">
        <v>140</v>
      </c>
      <c r="B5875" s="227" t="s">
        <v>111</v>
      </c>
      <c r="C5875" s="227" t="s">
        <v>65</v>
      </c>
      <c r="D5875" s="229">
        <v>181</v>
      </c>
      <c r="E5875" s="231">
        <v>6.2941858699999999E-3</v>
      </c>
      <c r="F5875" s="231">
        <v>1.33779645E-3</v>
      </c>
      <c r="G5875" s="231">
        <v>9.5668330000000005E-4</v>
      </c>
      <c r="H5875" s="231">
        <v>3.9997056100000003E-3</v>
      </c>
    </row>
    <row r="5876" spans="1:8">
      <c r="A5876" s="227" t="s">
        <v>140</v>
      </c>
      <c r="B5876" s="227" t="s">
        <v>112</v>
      </c>
      <c r="C5876" s="227" t="s">
        <v>65</v>
      </c>
      <c r="D5876" s="229">
        <v>47</v>
      </c>
      <c r="E5876" s="231">
        <v>5.4459710899999996E-3</v>
      </c>
      <c r="F5876" s="231">
        <v>9.4759626999999999E-4</v>
      </c>
      <c r="G5876" s="231">
        <v>1.0638295299999999E-3</v>
      </c>
      <c r="H5876" s="231">
        <v>3.4345447000000001E-3</v>
      </c>
    </row>
    <row r="5877" spans="1:8">
      <c r="A5877" s="227" t="s">
        <v>140</v>
      </c>
      <c r="B5877" s="227" t="s">
        <v>111</v>
      </c>
      <c r="C5877" s="227" t="s">
        <v>66</v>
      </c>
      <c r="D5877" s="229">
        <v>227</v>
      </c>
      <c r="E5877" s="231">
        <v>6.4315648499999999E-3</v>
      </c>
      <c r="F5877" s="231">
        <v>1.3520759699999999E-3</v>
      </c>
      <c r="G5877" s="231">
        <v>9.8501975999999995E-4</v>
      </c>
      <c r="H5877" s="231">
        <v>4.0944686800000003E-3</v>
      </c>
    </row>
    <row r="5878" spans="1:8">
      <c r="A5878" s="227" t="s">
        <v>140</v>
      </c>
      <c r="B5878" s="227" t="s">
        <v>112</v>
      </c>
      <c r="C5878" s="227" t="s">
        <v>66</v>
      </c>
      <c r="D5878" s="229">
        <v>48</v>
      </c>
      <c r="E5878" s="231">
        <v>6.65798586E-3</v>
      </c>
      <c r="F5878" s="231">
        <v>1.4072142E-3</v>
      </c>
      <c r="G5878" s="231">
        <v>1.1776617799999999E-3</v>
      </c>
      <c r="H5878" s="231">
        <v>4.0731093700000004E-3</v>
      </c>
    </row>
    <row r="5879" spans="1:8">
      <c r="A5879" s="227" t="s">
        <v>140</v>
      </c>
      <c r="B5879" s="227" t="s">
        <v>111</v>
      </c>
      <c r="C5879" s="227" t="s">
        <v>67</v>
      </c>
      <c r="D5879" s="229">
        <v>203</v>
      </c>
      <c r="E5879" s="231">
        <v>7.0558518000000004E-3</v>
      </c>
      <c r="F5879" s="231">
        <v>6.3828427000000004E-4</v>
      </c>
      <c r="G5879" s="231">
        <v>1.8323524499999999E-3</v>
      </c>
      <c r="H5879" s="231">
        <v>4.5852146199999999E-3</v>
      </c>
    </row>
    <row r="5880" spans="1:8">
      <c r="A5880" s="227" t="s">
        <v>140</v>
      </c>
      <c r="B5880" s="227" t="s">
        <v>112</v>
      </c>
      <c r="C5880" s="227" t="s">
        <v>67</v>
      </c>
      <c r="D5880" s="229">
        <v>19</v>
      </c>
      <c r="E5880" s="231">
        <v>6.3157892500000003E-3</v>
      </c>
      <c r="F5880" s="231">
        <v>1.00633508E-3</v>
      </c>
      <c r="G5880" s="231">
        <v>1.8384501E-3</v>
      </c>
      <c r="H5880" s="231">
        <v>3.47100361E-3</v>
      </c>
    </row>
    <row r="5881" spans="1:8">
      <c r="A5881" s="227" t="s">
        <v>140</v>
      </c>
      <c r="B5881" s="227" t="s">
        <v>111</v>
      </c>
      <c r="C5881" s="227" t="s">
        <v>68</v>
      </c>
      <c r="D5881" s="229">
        <v>247</v>
      </c>
      <c r="E5881" s="231">
        <v>5.9001534599999999E-3</v>
      </c>
      <c r="F5881" s="231">
        <v>9.3496938999999997E-4</v>
      </c>
      <c r="G5881" s="231">
        <v>1.23697308E-3</v>
      </c>
      <c r="H5881" s="231">
        <v>3.7282105300000001E-3</v>
      </c>
    </row>
    <row r="5882" spans="1:8">
      <c r="A5882" s="227" t="s">
        <v>140</v>
      </c>
      <c r="B5882" s="227" t="s">
        <v>112</v>
      </c>
      <c r="C5882" s="227" t="s">
        <v>68</v>
      </c>
      <c r="D5882" s="229">
        <v>28</v>
      </c>
      <c r="E5882" s="231">
        <v>7.0696922800000004E-3</v>
      </c>
      <c r="F5882" s="231">
        <v>1.00818429E-3</v>
      </c>
      <c r="G5882" s="231">
        <v>1.2739745700000001E-3</v>
      </c>
      <c r="H5882" s="231">
        <v>4.7875328499999998E-3</v>
      </c>
    </row>
    <row r="5883" spans="1:8">
      <c r="A5883" s="227" t="s">
        <v>140</v>
      </c>
      <c r="B5883" s="227" t="s">
        <v>111</v>
      </c>
      <c r="C5883" s="227" t="s">
        <v>69</v>
      </c>
      <c r="D5883" s="229">
        <v>132</v>
      </c>
      <c r="E5883" s="231">
        <v>4.0151512800000004E-3</v>
      </c>
      <c r="F5883" s="231">
        <v>4.5375606999999997E-4</v>
      </c>
      <c r="G5883" s="231">
        <v>7.4240646000000004E-4</v>
      </c>
      <c r="H5883" s="231">
        <v>2.8189882300000001E-3</v>
      </c>
    </row>
    <row r="5884" spans="1:8">
      <c r="A5884" s="227" t="s">
        <v>140</v>
      </c>
      <c r="B5884" s="227" t="s">
        <v>112</v>
      </c>
      <c r="C5884" s="227" t="s">
        <v>69</v>
      </c>
      <c r="D5884" s="229">
        <v>14</v>
      </c>
      <c r="E5884" s="231">
        <v>3.32175902E-3</v>
      </c>
      <c r="F5884" s="231">
        <v>5.4480803000000002E-4</v>
      </c>
      <c r="G5884" s="231">
        <v>5.1587276000000001E-4</v>
      </c>
      <c r="H5884" s="231">
        <v>2.26107782E-3</v>
      </c>
    </row>
    <row r="5885" spans="1:8">
      <c r="A5885" s="227" t="s">
        <v>140</v>
      </c>
      <c r="B5885" s="227" t="s">
        <v>111</v>
      </c>
      <c r="C5885" s="227" t="s">
        <v>70</v>
      </c>
      <c r="D5885" s="229">
        <v>151</v>
      </c>
      <c r="E5885" s="231">
        <v>6.9374690899999996E-3</v>
      </c>
      <c r="F5885" s="231">
        <v>1.05829937E-3</v>
      </c>
      <c r="G5885" s="231">
        <v>1.81697608E-3</v>
      </c>
      <c r="H5885" s="231">
        <v>4.0621931299999999E-3</v>
      </c>
    </row>
    <row r="5886" spans="1:8">
      <c r="A5886" s="227" t="s">
        <v>140</v>
      </c>
      <c r="B5886" s="227" t="s">
        <v>112</v>
      </c>
      <c r="C5886" s="227" t="s">
        <v>70</v>
      </c>
      <c r="D5886" s="229">
        <v>36</v>
      </c>
      <c r="E5886" s="231">
        <v>6.5088089400000002E-3</v>
      </c>
      <c r="F5886" s="231">
        <v>1.04230942E-3</v>
      </c>
      <c r="G5886" s="231">
        <v>1.41589482E-3</v>
      </c>
      <c r="H5886" s="231">
        <v>4.0506041399999996E-3</v>
      </c>
    </row>
    <row r="5887" spans="1:8">
      <c r="A5887" s="227" t="s">
        <v>140</v>
      </c>
      <c r="B5887" s="227" t="s">
        <v>111</v>
      </c>
      <c r="C5887" s="227" t="s">
        <v>71</v>
      </c>
      <c r="D5887" s="229">
        <v>135</v>
      </c>
      <c r="E5887" s="231">
        <v>6.2471705300000003E-3</v>
      </c>
      <c r="F5887" s="231">
        <v>1.08118975E-3</v>
      </c>
      <c r="G5887" s="231">
        <v>1.45533243E-3</v>
      </c>
      <c r="H5887" s="231">
        <v>3.7106479199999999E-3</v>
      </c>
    </row>
    <row r="5888" spans="1:8">
      <c r="A5888" s="227" t="s">
        <v>140</v>
      </c>
      <c r="B5888" s="227" t="s">
        <v>112</v>
      </c>
      <c r="C5888" s="227" t="s">
        <v>71</v>
      </c>
      <c r="D5888" s="229">
        <v>24</v>
      </c>
      <c r="E5888" s="231">
        <v>7.0968361299999999E-3</v>
      </c>
      <c r="F5888" s="231">
        <v>9.3942877999999999E-4</v>
      </c>
      <c r="G5888" s="231">
        <v>1.76215251E-3</v>
      </c>
      <c r="H5888" s="231">
        <v>4.3952543299999999E-3</v>
      </c>
    </row>
    <row r="5889" spans="1:8">
      <c r="A5889" s="227" t="s">
        <v>140</v>
      </c>
      <c r="B5889" s="227" t="s">
        <v>111</v>
      </c>
      <c r="C5889" s="227" t="s">
        <v>72</v>
      </c>
      <c r="D5889" s="229">
        <v>253</v>
      </c>
      <c r="E5889" s="231">
        <v>5.8527757E-3</v>
      </c>
      <c r="F5889" s="231">
        <v>3.9274056999999998E-4</v>
      </c>
      <c r="G5889" s="231">
        <v>1.3697662699999999E-3</v>
      </c>
      <c r="H5889" s="231">
        <v>4.0902683800000004E-3</v>
      </c>
    </row>
    <row r="5890" spans="1:8">
      <c r="A5890" s="227" t="s">
        <v>140</v>
      </c>
      <c r="B5890" s="227" t="s">
        <v>112</v>
      </c>
      <c r="C5890" s="227" t="s">
        <v>72</v>
      </c>
      <c r="D5890" s="229">
        <v>30</v>
      </c>
      <c r="E5890" s="231">
        <v>7.1817126999999996E-3</v>
      </c>
      <c r="F5890" s="231">
        <v>4.2862636000000001E-4</v>
      </c>
      <c r="G5890" s="231">
        <v>1.50192872E-3</v>
      </c>
      <c r="H5890" s="231">
        <v>5.2511571700000004E-3</v>
      </c>
    </row>
    <row r="5891" spans="1:8">
      <c r="A5891" s="227" t="s">
        <v>140</v>
      </c>
      <c r="B5891" s="227" t="s">
        <v>111</v>
      </c>
      <c r="C5891" s="227" t="s">
        <v>73</v>
      </c>
      <c r="D5891" s="229">
        <v>465</v>
      </c>
      <c r="E5891" s="231">
        <v>6.9915369999999999E-3</v>
      </c>
      <c r="F5891" s="231">
        <v>1.0941106700000001E-3</v>
      </c>
      <c r="G5891" s="231">
        <v>2.1718187399999999E-3</v>
      </c>
      <c r="H5891" s="231">
        <v>3.7256070699999999E-3</v>
      </c>
    </row>
    <row r="5892" spans="1:8">
      <c r="A5892" s="227" t="s">
        <v>140</v>
      </c>
      <c r="B5892" s="227" t="s">
        <v>112</v>
      </c>
      <c r="C5892" s="227" t="s">
        <v>73</v>
      </c>
      <c r="D5892" s="229">
        <v>94</v>
      </c>
      <c r="E5892" s="231">
        <v>6.4332148800000004E-3</v>
      </c>
      <c r="F5892" s="231">
        <v>1.0754036200000001E-3</v>
      </c>
      <c r="G5892" s="231">
        <v>2.3082887899999998E-3</v>
      </c>
      <c r="H5892" s="231">
        <v>3.0495220099999998E-3</v>
      </c>
    </row>
    <row r="5893" spans="1:8">
      <c r="A5893" s="227" t="s">
        <v>140</v>
      </c>
      <c r="B5893" s="227" t="s">
        <v>111</v>
      </c>
      <c r="C5893" s="227" t="s">
        <v>74</v>
      </c>
      <c r="D5893" s="229">
        <v>357</v>
      </c>
      <c r="E5893" s="231">
        <v>6.3208058599999997E-3</v>
      </c>
      <c r="F5893" s="231">
        <v>7.6158678E-4</v>
      </c>
      <c r="G5893" s="231">
        <v>1.85707128E-3</v>
      </c>
      <c r="H5893" s="231">
        <v>3.70214728E-3</v>
      </c>
    </row>
    <row r="5894" spans="1:8">
      <c r="A5894" s="227" t="s">
        <v>140</v>
      </c>
      <c r="B5894" s="227" t="s">
        <v>112</v>
      </c>
      <c r="C5894" s="227" t="s">
        <v>74</v>
      </c>
      <c r="D5894" s="229">
        <v>61</v>
      </c>
      <c r="E5894" s="231">
        <v>5.8187231699999998E-3</v>
      </c>
      <c r="F5894" s="231">
        <v>6.3771227000000003E-4</v>
      </c>
      <c r="G5894" s="231">
        <v>2.1582799799999999E-3</v>
      </c>
      <c r="H5894" s="231">
        <v>3.0227305000000001E-3</v>
      </c>
    </row>
    <row r="5895" spans="1:8">
      <c r="A5895" s="227" t="s">
        <v>140</v>
      </c>
      <c r="B5895" s="227" t="s">
        <v>111</v>
      </c>
      <c r="C5895" s="227" t="s">
        <v>75</v>
      </c>
      <c r="D5895" s="229">
        <v>207</v>
      </c>
      <c r="E5895" s="231">
        <v>5.7271535300000001E-3</v>
      </c>
      <c r="F5895" s="231">
        <v>5.9290548000000005E-4</v>
      </c>
      <c r="G5895" s="231">
        <v>1.31301415E-3</v>
      </c>
      <c r="H5895" s="231">
        <v>3.8212334399999998E-3</v>
      </c>
    </row>
    <row r="5896" spans="1:8">
      <c r="A5896" s="227" t="s">
        <v>140</v>
      </c>
      <c r="B5896" s="227" t="s">
        <v>112</v>
      </c>
      <c r="C5896" s="227" t="s">
        <v>75</v>
      </c>
      <c r="D5896" s="229">
        <v>17</v>
      </c>
      <c r="E5896" s="231">
        <v>5.3969224600000001E-3</v>
      </c>
      <c r="F5896" s="231">
        <v>7.7001604000000005E-4</v>
      </c>
      <c r="G5896" s="231">
        <v>9.9809354000000004E-4</v>
      </c>
      <c r="H5896" s="231">
        <v>3.6288123700000002E-3</v>
      </c>
    </row>
    <row r="5897" spans="1:8">
      <c r="A5897" s="227" t="s">
        <v>140</v>
      </c>
      <c r="B5897" s="227" t="s">
        <v>111</v>
      </c>
      <c r="C5897" s="227" t="s">
        <v>76</v>
      </c>
      <c r="D5897" s="229">
        <v>212</v>
      </c>
      <c r="E5897" s="231">
        <v>5.1112091499999996E-3</v>
      </c>
      <c r="F5897" s="231">
        <v>3.7626636000000002E-4</v>
      </c>
      <c r="G5897" s="231">
        <v>1.3732199899999999E-3</v>
      </c>
      <c r="H5897" s="231">
        <v>3.3617223200000002E-3</v>
      </c>
    </row>
    <row r="5898" spans="1:8">
      <c r="A5898" s="227" t="s">
        <v>140</v>
      </c>
      <c r="B5898" s="227" t="s">
        <v>112</v>
      </c>
      <c r="C5898" s="227" t="s">
        <v>76</v>
      </c>
      <c r="D5898" s="229">
        <v>59</v>
      </c>
      <c r="E5898" s="231">
        <v>4.0856479000000003E-3</v>
      </c>
      <c r="F5898" s="231">
        <v>3.6683906000000002E-4</v>
      </c>
      <c r="G5898" s="231">
        <v>9.6771005000000001E-4</v>
      </c>
      <c r="H5898" s="231">
        <v>2.75109832E-3</v>
      </c>
    </row>
    <row r="5899" spans="1:8">
      <c r="A5899" s="227" t="s">
        <v>140</v>
      </c>
      <c r="B5899" s="227" t="s">
        <v>111</v>
      </c>
      <c r="C5899" s="227" t="s">
        <v>77</v>
      </c>
      <c r="D5899" s="229">
        <v>395</v>
      </c>
      <c r="E5899" s="231">
        <v>5.80077917E-3</v>
      </c>
      <c r="F5899" s="231">
        <v>7.1425199E-4</v>
      </c>
      <c r="G5899" s="231">
        <v>1.6571434700000001E-3</v>
      </c>
      <c r="H5899" s="231">
        <v>3.4293832600000001E-3</v>
      </c>
    </row>
    <row r="5900" spans="1:8">
      <c r="A5900" s="227" t="s">
        <v>140</v>
      </c>
      <c r="B5900" s="227" t="s">
        <v>112</v>
      </c>
      <c r="C5900" s="227" t="s">
        <v>77</v>
      </c>
      <c r="D5900" s="229">
        <v>75</v>
      </c>
      <c r="E5900" s="231">
        <v>5.3524689299999997E-3</v>
      </c>
      <c r="F5900" s="231">
        <v>7.4012321E-4</v>
      </c>
      <c r="G5900" s="231">
        <v>1.8023145700000001E-3</v>
      </c>
      <c r="H5900" s="231">
        <v>2.8100306199999999E-3</v>
      </c>
    </row>
    <row r="5901" spans="1:8">
      <c r="A5901" s="227" t="s">
        <v>140</v>
      </c>
      <c r="B5901" s="227" t="s">
        <v>111</v>
      </c>
      <c r="C5901" s="227" t="s">
        <v>78</v>
      </c>
      <c r="D5901" s="229">
        <v>144</v>
      </c>
      <c r="E5901" s="231">
        <v>6.2463828899999999E-3</v>
      </c>
      <c r="F5901" s="231">
        <v>8.0696991999999995E-4</v>
      </c>
      <c r="G5901" s="231">
        <v>1.6360433600000001E-3</v>
      </c>
      <c r="H5901" s="231">
        <v>3.8033690600000002E-3</v>
      </c>
    </row>
    <row r="5902" spans="1:8">
      <c r="A5902" s="227" t="s">
        <v>140</v>
      </c>
      <c r="B5902" s="227" t="s">
        <v>112</v>
      </c>
      <c r="C5902" s="227" t="s">
        <v>78</v>
      </c>
      <c r="D5902" s="229">
        <v>32</v>
      </c>
      <c r="E5902" s="231">
        <v>6.1953846000000002E-3</v>
      </c>
      <c r="F5902" s="231">
        <v>7.9137713999999999E-4</v>
      </c>
      <c r="G5902" s="231">
        <v>1.66304949E-3</v>
      </c>
      <c r="H5902" s="231">
        <v>3.7409575200000001E-3</v>
      </c>
    </row>
    <row r="5903" spans="1:8">
      <c r="A5903" s="227" t="s">
        <v>140</v>
      </c>
      <c r="B5903" s="227" t="s">
        <v>111</v>
      </c>
      <c r="C5903" s="227" t="s">
        <v>79</v>
      </c>
      <c r="D5903" s="229">
        <v>2197</v>
      </c>
      <c r="E5903" s="231">
        <v>4.6353821799999997E-3</v>
      </c>
      <c r="F5903" s="231">
        <v>1.0927988700000001E-3</v>
      </c>
      <c r="G5903" s="231">
        <v>7.3581479999999995E-4</v>
      </c>
      <c r="H5903" s="231">
        <v>2.8067680400000001E-3</v>
      </c>
    </row>
    <row r="5904" spans="1:8">
      <c r="A5904" s="227" t="s">
        <v>140</v>
      </c>
      <c r="B5904" s="227" t="s">
        <v>112</v>
      </c>
      <c r="C5904" s="227" t="s">
        <v>79</v>
      </c>
      <c r="D5904" s="229">
        <v>437</v>
      </c>
      <c r="E5904" s="231">
        <v>4.3034364899999997E-3</v>
      </c>
      <c r="F5904" s="231">
        <v>9.9351617000000003E-4</v>
      </c>
      <c r="G5904" s="231">
        <v>7.2024089000000005E-4</v>
      </c>
      <c r="H5904" s="231">
        <v>2.5896789699999998E-3</v>
      </c>
    </row>
    <row r="5905" spans="1:8">
      <c r="A5905" s="227" t="s">
        <v>140</v>
      </c>
      <c r="B5905" s="227" t="s">
        <v>111</v>
      </c>
      <c r="C5905" s="227" t="s">
        <v>80</v>
      </c>
      <c r="D5905" s="229">
        <v>1026</v>
      </c>
      <c r="E5905" s="231">
        <v>4.5737105900000002E-3</v>
      </c>
      <c r="F5905" s="231">
        <v>8.6820196000000004E-4</v>
      </c>
      <c r="G5905" s="231">
        <v>7.7203337999999999E-4</v>
      </c>
      <c r="H5905" s="231">
        <v>2.9334747800000001E-3</v>
      </c>
    </row>
    <row r="5906" spans="1:8">
      <c r="A5906" s="227" t="s">
        <v>140</v>
      </c>
      <c r="B5906" s="227" t="s">
        <v>112</v>
      </c>
      <c r="C5906" s="227" t="s">
        <v>80</v>
      </c>
      <c r="D5906" s="229">
        <v>125</v>
      </c>
      <c r="E5906" s="231">
        <v>4.4357405200000002E-3</v>
      </c>
      <c r="F5906" s="231">
        <v>9.548146E-4</v>
      </c>
      <c r="G5906" s="231">
        <v>7.8259235000000004E-4</v>
      </c>
      <c r="H5906" s="231">
        <v>2.69833307E-3</v>
      </c>
    </row>
    <row r="5907" spans="1:8">
      <c r="A5907" s="227" t="s">
        <v>140</v>
      </c>
      <c r="B5907" s="227" t="s">
        <v>111</v>
      </c>
      <c r="C5907" s="227" t="s">
        <v>119</v>
      </c>
      <c r="D5907" s="229">
        <v>364</v>
      </c>
      <c r="E5907" s="231">
        <v>5.3613716200000003E-3</v>
      </c>
      <c r="F5907" s="231">
        <v>7.0798967000000005E-4</v>
      </c>
      <c r="G5907" s="231">
        <v>1.2183936499999999E-3</v>
      </c>
      <c r="H5907" s="231">
        <v>3.4349878099999998E-3</v>
      </c>
    </row>
    <row r="5908" spans="1:8">
      <c r="A5908" s="227" t="s">
        <v>140</v>
      </c>
      <c r="B5908" s="227" t="s">
        <v>112</v>
      </c>
      <c r="C5908" s="227" t="s">
        <v>119</v>
      </c>
      <c r="D5908" s="229">
        <v>73</v>
      </c>
      <c r="E5908" s="231">
        <v>5.4375949000000003E-3</v>
      </c>
      <c r="F5908" s="231">
        <v>6.1516968000000004E-4</v>
      </c>
      <c r="G5908" s="231">
        <v>1.6956808900000001E-3</v>
      </c>
      <c r="H5908" s="231">
        <v>3.1267437899999998E-3</v>
      </c>
    </row>
    <row r="5909" spans="1:8">
      <c r="A5909" s="227" t="s">
        <v>140</v>
      </c>
      <c r="B5909" s="227" t="s">
        <v>111</v>
      </c>
      <c r="C5909" s="227" t="s">
        <v>82</v>
      </c>
      <c r="D5909" s="229">
        <v>236</v>
      </c>
      <c r="E5909" s="231">
        <v>6.33626582E-3</v>
      </c>
      <c r="F5909" s="231">
        <v>5.7679078999999997E-4</v>
      </c>
      <c r="G5909" s="231">
        <v>1.9646007599999999E-3</v>
      </c>
      <c r="H5909" s="231">
        <v>3.7948738100000001E-3</v>
      </c>
    </row>
    <row r="5910" spans="1:8">
      <c r="A5910" s="227" t="s">
        <v>140</v>
      </c>
      <c r="B5910" s="227" t="s">
        <v>112</v>
      </c>
      <c r="C5910" s="227" t="s">
        <v>82</v>
      </c>
      <c r="D5910" s="229">
        <v>37</v>
      </c>
      <c r="E5910" s="231">
        <v>5.8461583999999999E-3</v>
      </c>
      <c r="F5910" s="231">
        <v>6.2875354000000003E-4</v>
      </c>
      <c r="G5910" s="231">
        <v>1.94288015E-3</v>
      </c>
      <c r="H5910" s="231">
        <v>3.2745242599999998E-3</v>
      </c>
    </row>
    <row r="5911" spans="1:8">
      <c r="A5911" s="227" t="s">
        <v>140</v>
      </c>
      <c r="B5911" s="227" t="s">
        <v>111</v>
      </c>
      <c r="C5911" s="227" t="s">
        <v>83</v>
      </c>
      <c r="D5911" s="229">
        <v>253</v>
      </c>
      <c r="E5911" s="231">
        <v>5.1862371300000001E-3</v>
      </c>
      <c r="F5911" s="231">
        <v>8.322809E-4</v>
      </c>
      <c r="G5911" s="231">
        <v>1.3015112299999999E-3</v>
      </c>
      <c r="H5911" s="231">
        <v>3.0524444999999998E-3</v>
      </c>
    </row>
    <row r="5912" spans="1:8">
      <c r="A5912" s="227" t="s">
        <v>140</v>
      </c>
      <c r="B5912" s="227" t="s">
        <v>112</v>
      </c>
      <c r="C5912" s="227" t="s">
        <v>83</v>
      </c>
      <c r="D5912" s="229">
        <v>31</v>
      </c>
      <c r="E5912" s="231">
        <v>4.9260749900000003E-3</v>
      </c>
      <c r="F5912" s="231">
        <v>8.0607803999999995E-4</v>
      </c>
      <c r="G5912" s="231">
        <v>1.1835421700000001E-3</v>
      </c>
      <c r="H5912" s="231">
        <v>2.9364543999999999E-3</v>
      </c>
    </row>
    <row r="5913" spans="1:8">
      <c r="A5913" s="227" t="s">
        <v>140</v>
      </c>
      <c r="B5913" s="227" t="s">
        <v>111</v>
      </c>
      <c r="C5913" s="227" t="s">
        <v>84</v>
      </c>
      <c r="D5913" s="229">
        <v>320</v>
      </c>
      <c r="E5913" s="231">
        <v>5.4720411299999999E-3</v>
      </c>
      <c r="F5913" s="231">
        <v>7.9528333000000002E-4</v>
      </c>
      <c r="G5913" s="231">
        <v>1.26696301E-3</v>
      </c>
      <c r="H5913" s="231">
        <v>3.4097943199999999E-3</v>
      </c>
    </row>
    <row r="5914" spans="1:8">
      <c r="A5914" s="227" t="s">
        <v>140</v>
      </c>
      <c r="B5914" s="227" t="s">
        <v>112</v>
      </c>
      <c r="C5914" s="227" t="s">
        <v>84</v>
      </c>
      <c r="D5914" s="229">
        <v>24</v>
      </c>
      <c r="E5914" s="231">
        <v>5.8974727600000004E-3</v>
      </c>
      <c r="F5914" s="231">
        <v>8.1548972000000002E-4</v>
      </c>
      <c r="G5914" s="231">
        <v>1.3054589000000001E-3</v>
      </c>
      <c r="H5914" s="231">
        <v>3.7765236899999998E-3</v>
      </c>
    </row>
    <row r="5915" spans="1:8">
      <c r="A5915" s="227" t="s">
        <v>140</v>
      </c>
      <c r="B5915" s="227" t="s">
        <v>111</v>
      </c>
      <c r="C5915" s="227" t="s">
        <v>86</v>
      </c>
      <c r="D5915" s="229">
        <v>2</v>
      </c>
      <c r="E5915" s="231">
        <v>6.4872684000000002E-3</v>
      </c>
      <c r="F5915" s="231">
        <v>3.4143505999999999E-4</v>
      </c>
      <c r="G5915" s="231">
        <v>2.3784718700000001E-3</v>
      </c>
      <c r="H5915" s="231">
        <v>3.76736076E-3</v>
      </c>
    </row>
    <row r="5916" spans="1:8">
      <c r="A5916" s="227" t="s">
        <v>140</v>
      </c>
      <c r="B5916" s="227" t="s">
        <v>111</v>
      </c>
      <c r="C5916" s="227" t="s">
        <v>87</v>
      </c>
      <c r="D5916" s="229">
        <v>364</v>
      </c>
      <c r="E5916" s="231">
        <v>5.05249646E-3</v>
      </c>
      <c r="F5916" s="231">
        <v>2.8699864E-4</v>
      </c>
      <c r="G5916" s="231">
        <v>1.1587744499999999E-3</v>
      </c>
      <c r="H5916" s="231">
        <v>3.6067229E-3</v>
      </c>
    </row>
    <row r="5917" spans="1:8">
      <c r="A5917" s="227" t="s">
        <v>140</v>
      </c>
      <c r="B5917" s="227" t="s">
        <v>112</v>
      </c>
      <c r="C5917" s="227" t="s">
        <v>87</v>
      </c>
      <c r="D5917" s="229">
        <v>38</v>
      </c>
      <c r="E5917" s="231">
        <v>5.47179559E-3</v>
      </c>
      <c r="F5917" s="231">
        <v>3.3808452999999999E-4</v>
      </c>
      <c r="G5917" s="231">
        <v>1.3617809299999999E-3</v>
      </c>
      <c r="H5917" s="231">
        <v>3.7719295600000002E-3</v>
      </c>
    </row>
    <row r="5918" spans="1:8">
      <c r="A5918" s="227" t="s">
        <v>140</v>
      </c>
      <c r="B5918" s="227" t="s">
        <v>111</v>
      </c>
      <c r="C5918" s="227" t="s">
        <v>88</v>
      </c>
      <c r="D5918" s="229">
        <v>497</v>
      </c>
      <c r="E5918" s="231">
        <v>5.2550252999999996E-3</v>
      </c>
      <c r="F5918" s="231">
        <v>8.0021773E-4</v>
      </c>
      <c r="G5918" s="231">
        <v>9.9828110999999995E-4</v>
      </c>
      <c r="H5918" s="231">
        <v>3.4565259499999999E-3</v>
      </c>
    </row>
    <row r="5919" spans="1:8">
      <c r="A5919" s="227" t="s">
        <v>140</v>
      </c>
      <c r="B5919" s="227" t="s">
        <v>112</v>
      </c>
      <c r="C5919" s="227" t="s">
        <v>88</v>
      </c>
      <c r="D5919" s="229">
        <v>63</v>
      </c>
      <c r="E5919" s="231">
        <v>5.0617281899999998E-3</v>
      </c>
      <c r="F5919" s="231">
        <v>9.5936191999999995E-4</v>
      </c>
      <c r="G5919" s="231">
        <v>8.0945007999999998E-4</v>
      </c>
      <c r="H5919" s="231">
        <v>3.2929156999999998E-3</v>
      </c>
    </row>
    <row r="5920" spans="1:8">
      <c r="A5920" s="227" t="s">
        <v>140</v>
      </c>
      <c r="B5920" s="227" t="s">
        <v>111</v>
      </c>
      <c r="C5920" s="227" t="s">
        <v>89</v>
      </c>
      <c r="D5920" s="229">
        <v>235</v>
      </c>
      <c r="E5920" s="231">
        <v>5.7169028300000004E-3</v>
      </c>
      <c r="F5920" s="231">
        <v>8.0604782999999999E-4</v>
      </c>
      <c r="G5920" s="231">
        <v>1.4816782400000001E-3</v>
      </c>
      <c r="H5920" s="231">
        <v>3.4291762800000001E-3</v>
      </c>
    </row>
    <row r="5921" spans="1:8">
      <c r="A5921" s="227" t="s">
        <v>140</v>
      </c>
      <c r="B5921" s="227" t="s">
        <v>112</v>
      </c>
      <c r="C5921" s="227" t="s">
        <v>89</v>
      </c>
      <c r="D5921" s="229">
        <v>22</v>
      </c>
      <c r="E5921" s="231">
        <v>5.8654248600000002E-3</v>
      </c>
      <c r="F5921" s="231">
        <v>7.8019752999999999E-4</v>
      </c>
      <c r="G5921" s="231">
        <v>1.67508392E-3</v>
      </c>
      <c r="H5921" s="231">
        <v>3.4101428299999998E-3</v>
      </c>
    </row>
    <row r="5922" spans="1:8">
      <c r="A5922" s="227" t="s">
        <v>140</v>
      </c>
      <c r="B5922" s="227" t="s">
        <v>111</v>
      </c>
      <c r="C5922" s="227" t="s">
        <v>90</v>
      </c>
      <c r="D5922" s="229">
        <v>241</v>
      </c>
      <c r="E5922" s="231">
        <v>6.43921908E-3</v>
      </c>
      <c r="F5922" s="231">
        <v>6.3196341000000002E-4</v>
      </c>
      <c r="G5922" s="231">
        <v>1.94329159E-3</v>
      </c>
      <c r="H5922" s="231">
        <v>3.8639635700000001E-3</v>
      </c>
    </row>
    <row r="5923" spans="1:8">
      <c r="A5923" s="227" t="s">
        <v>140</v>
      </c>
      <c r="B5923" s="227" t="s">
        <v>112</v>
      </c>
      <c r="C5923" s="227" t="s">
        <v>90</v>
      </c>
      <c r="D5923" s="229">
        <v>30</v>
      </c>
      <c r="E5923" s="231">
        <v>6.2133485100000002E-3</v>
      </c>
      <c r="F5923" s="231">
        <v>5.6867257999999995E-4</v>
      </c>
      <c r="G5923" s="231">
        <v>2.2233794400000001E-3</v>
      </c>
      <c r="H5923" s="231">
        <v>3.4212960300000002E-3</v>
      </c>
    </row>
    <row r="5924" spans="1:8">
      <c r="A5924" s="227" t="s">
        <v>140</v>
      </c>
      <c r="B5924" s="227" t="s">
        <v>111</v>
      </c>
      <c r="C5924" s="227" t="s">
        <v>91</v>
      </c>
      <c r="D5924" s="229">
        <v>433</v>
      </c>
      <c r="E5924" s="231">
        <v>4.6304312799999997E-3</v>
      </c>
      <c r="F5924" s="231">
        <v>9.7315749999999995E-4</v>
      </c>
      <c r="G5924" s="231">
        <v>1.08317804E-3</v>
      </c>
      <c r="H5924" s="231">
        <v>2.5740952099999998E-3</v>
      </c>
    </row>
    <row r="5925" spans="1:8">
      <c r="A5925" s="227" t="s">
        <v>140</v>
      </c>
      <c r="B5925" s="227" t="s">
        <v>112</v>
      </c>
      <c r="C5925" s="227" t="s">
        <v>91</v>
      </c>
      <c r="D5925" s="229">
        <v>99</v>
      </c>
      <c r="E5925" s="231">
        <v>4.3997846500000003E-3</v>
      </c>
      <c r="F5925" s="231">
        <v>8.6513259000000004E-4</v>
      </c>
      <c r="G5925" s="231">
        <v>1.10608374E-3</v>
      </c>
      <c r="H5925" s="231">
        <v>2.4285678200000002E-3</v>
      </c>
    </row>
    <row r="5926" spans="1:8">
      <c r="A5926" s="227" t="s">
        <v>140</v>
      </c>
      <c r="B5926" s="227" t="s">
        <v>111</v>
      </c>
      <c r="C5926" s="227" t="s">
        <v>92</v>
      </c>
      <c r="D5926" s="229">
        <v>243</v>
      </c>
      <c r="E5926" s="231">
        <v>5.8535281900000003E-3</v>
      </c>
      <c r="F5926" s="231">
        <v>6.6967662999999999E-4</v>
      </c>
      <c r="G5926" s="231">
        <v>1.47247918E-3</v>
      </c>
      <c r="H5926" s="231">
        <v>3.7113718800000002E-3</v>
      </c>
    </row>
    <row r="5927" spans="1:8">
      <c r="A5927" s="227" t="s">
        <v>140</v>
      </c>
      <c r="B5927" s="227" t="s">
        <v>112</v>
      </c>
      <c r="C5927" s="227" t="s">
        <v>92</v>
      </c>
      <c r="D5927" s="229">
        <v>44</v>
      </c>
      <c r="E5927" s="231">
        <v>6.1681921199999998E-3</v>
      </c>
      <c r="F5927" s="231">
        <v>5.1951787000000004E-4</v>
      </c>
      <c r="G5927" s="231">
        <v>2.0038928399999999E-3</v>
      </c>
      <c r="H5927" s="231">
        <v>3.64478094E-3</v>
      </c>
    </row>
    <row r="5928" spans="1:8">
      <c r="A5928" s="227" t="s">
        <v>140</v>
      </c>
      <c r="B5928" s="227" t="s">
        <v>111</v>
      </c>
      <c r="C5928" s="227" t="s">
        <v>93</v>
      </c>
      <c r="D5928" s="229">
        <v>237</v>
      </c>
      <c r="E5928" s="231">
        <v>7.4119488899999997E-3</v>
      </c>
      <c r="F5928" s="231">
        <v>9.6899884E-4</v>
      </c>
      <c r="G5928" s="231">
        <v>1.9852220499999998E-3</v>
      </c>
      <c r="H5928" s="231">
        <v>4.4577275200000004E-3</v>
      </c>
    </row>
    <row r="5929" spans="1:8">
      <c r="A5929" s="227" t="s">
        <v>140</v>
      </c>
      <c r="B5929" s="227" t="s">
        <v>112</v>
      </c>
      <c r="C5929" s="227" t="s">
        <v>93</v>
      </c>
      <c r="D5929" s="229">
        <v>57</v>
      </c>
      <c r="E5929" s="231">
        <v>5.7697772000000003E-3</v>
      </c>
      <c r="F5929" s="231">
        <v>9.3242341999999999E-4</v>
      </c>
      <c r="G5929" s="231">
        <v>1.74463914E-3</v>
      </c>
      <c r="H5929" s="231">
        <v>3.0927141500000001E-3</v>
      </c>
    </row>
    <row r="5930" spans="1:8">
      <c r="A5930" s="227" t="s">
        <v>140</v>
      </c>
      <c r="B5930" s="227" t="s">
        <v>111</v>
      </c>
      <c r="C5930" s="227" t="s">
        <v>94</v>
      </c>
      <c r="D5930" s="229">
        <v>198</v>
      </c>
      <c r="E5930" s="231">
        <v>6.69817365E-3</v>
      </c>
      <c r="F5930" s="231">
        <v>1.1893819999999999E-3</v>
      </c>
      <c r="G5930" s="231">
        <v>1.56209057E-3</v>
      </c>
      <c r="H5930" s="231">
        <v>3.9467005700000004E-3</v>
      </c>
    </row>
    <row r="5931" spans="1:8">
      <c r="A5931" s="227" t="s">
        <v>140</v>
      </c>
      <c r="B5931" s="227" t="s">
        <v>112</v>
      </c>
      <c r="C5931" s="227" t="s">
        <v>94</v>
      </c>
      <c r="D5931" s="229">
        <v>31</v>
      </c>
      <c r="E5931" s="231">
        <v>5.82661267E-3</v>
      </c>
      <c r="F5931" s="231">
        <v>1.09692329E-3</v>
      </c>
      <c r="G5931" s="231">
        <v>1.3881419700000001E-3</v>
      </c>
      <c r="H5931" s="231">
        <v>3.3415469899999999E-3</v>
      </c>
    </row>
    <row r="5932" spans="1:8">
      <c r="A5932" s="227" t="s">
        <v>140</v>
      </c>
      <c r="B5932" s="227" t="s">
        <v>111</v>
      </c>
      <c r="C5932" s="227" t="s">
        <v>95</v>
      </c>
      <c r="D5932" s="229">
        <v>132</v>
      </c>
      <c r="E5932" s="231">
        <v>6.2655195500000002E-3</v>
      </c>
      <c r="F5932" s="231">
        <v>5.8396442000000002E-4</v>
      </c>
      <c r="G5932" s="231">
        <v>1.9542646499999998E-3</v>
      </c>
      <c r="H5932" s="231">
        <v>3.7272900300000002E-3</v>
      </c>
    </row>
    <row r="5933" spans="1:8">
      <c r="A5933" s="227" t="s">
        <v>140</v>
      </c>
      <c r="B5933" s="227" t="s">
        <v>112</v>
      </c>
      <c r="C5933" s="227" t="s">
        <v>95</v>
      </c>
      <c r="D5933" s="229">
        <v>14</v>
      </c>
      <c r="E5933" s="231">
        <v>9.2435513300000004E-3</v>
      </c>
      <c r="F5933" s="231">
        <v>6.2003942999999998E-4</v>
      </c>
      <c r="G5933" s="231">
        <v>2.1808859999999999E-3</v>
      </c>
      <c r="H5933" s="231">
        <v>6.4426254900000002E-3</v>
      </c>
    </row>
    <row r="5934" spans="1:8">
      <c r="A5934" s="227" t="s">
        <v>140</v>
      </c>
      <c r="B5934" s="227" t="s">
        <v>111</v>
      </c>
      <c r="C5934" s="227" t="s">
        <v>96</v>
      </c>
      <c r="D5934" s="229">
        <v>330</v>
      </c>
      <c r="E5934" s="231">
        <v>5.3458892100000004E-3</v>
      </c>
      <c r="F5934" s="231">
        <v>6.4614874999999997E-4</v>
      </c>
      <c r="G5934" s="231">
        <v>1.2142253600000001E-3</v>
      </c>
      <c r="H5934" s="231">
        <v>3.48551462E-3</v>
      </c>
    </row>
    <row r="5935" spans="1:8">
      <c r="A5935" s="227" t="s">
        <v>140</v>
      </c>
      <c r="B5935" s="227" t="s">
        <v>112</v>
      </c>
      <c r="C5935" s="227" t="s">
        <v>96</v>
      </c>
      <c r="D5935" s="229">
        <v>54</v>
      </c>
      <c r="E5935" s="231">
        <v>4.6281290399999998E-3</v>
      </c>
      <c r="F5935" s="231">
        <v>5.8749121000000002E-4</v>
      </c>
      <c r="G5935" s="231">
        <v>8.8477341000000004E-4</v>
      </c>
      <c r="H5935" s="231">
        <v>3.1558639700000001E-3</v>
      </c>
    </row>
    <row r="5936" spans="1:8">
      <c r="A5936" s="227" t="s">
        <v>140</v>
      </c>
      <c r="B5936" s="227" t="s">
        <v>111</v>
      </c>
      <c r="C5936" s="227" t="s">
        <v>97</v>
      </c>
      <c r="D5936" s="229">
        <v>164</v>
      </c>
      <c r="E5936" s="231">
        <v>6.3178210000000004E-3</v>
      </c>
      <c r="F5936" s="231">
        <v>8.6974907999999996E-4</v>
      </c>
      <c r="G5936" s="231">
        <v>2.1258890000000002E-3</v>
      </c>
      <c r="H5936" s="231">
        <v>3.3221824499999998E-3</v>
      </c>
    </row>
    <row r="5937" spans="1:8">
      <c r="A5937" s="227" t="s">
        <v>140</v>
      </c>
      <c r="B5937" s="227" t="s">
        <v>112</v>
      </c>
      <c r="C5937" s="227" t="s">
        <v>97</v>
      </c>
      <c r="D5937" s="229">
        <v>45</v>
      </c>
      <c r="E5937" s="231">
        <v>5.9519030600000003E-3</v>
      </c>
      <c r="F5937" s="231">
        <v>7.8986596000000001E-4</v>
      </c>
      <c r="G5937" s="231">
        <v>2.2677466400000002E-3</v>
      </c>
      <c r="H5937" s="231">
        <v>2.8942899099999998E-3</v>
      </c>
    </row>
    <row r="5938" spans="1:8">
      <c r="A5938" s="227" t="s">
        <v>140</v>
      </c>
      <c r="B5938" s="227" t="s">
        <v>111</v>
      </c>
      <c r="C5938" s="227" t="s">
        <v>98</v>
      </c>
      <c r="D5938" s="229">
        <v>111</v>
      </c>
      <c r="E5938" s="231">
        <v>5.67359002E-3</v>
      </c>
      <c r="F5938" s="231">
        <v>3.7037011000000001E-4</v>
      </c>
      <c r="G5938" s="231">
        <v>1.7743783099999999E-3</v>
      </c>
      <c r="H5938" s="231">
        <v>3.5254002300000001E-3</v>
      </c>
    </row>
    <row r="5939" spans="1:8">
      <c r="A5939" s="227" t="s">
        <v>140</v>
      </c>
      <c r="B5939" s="227" t="s">
        <v>112</v>
      </c>
      <c r="C5939" s="227" t="s">
        <v>98</v>
      </c>
      <c r="D5939" s="229">
        <v>19</v>
      </c>
      <c r="E5939" s="231">
        <v>5.7565786100000002E-3</v>
      </c>
      <c r="F5939" s="231">
        <v>2.5706600000000002E-4</v>
      </c>
      <c r="G5939" s="231">
        <v>1.46503391E-3</v>
      </c>
      <c r="H5939" s="231">
        <v>4.03082349E-3</v>
      </c>
    </row>
    <row r="5940" spans="1:8">
      <c r="A5940" s="227" t="s">
        <v>140</v>
      </c>
      <c r="B5940" s="227" t="s">
        <v>111</v>
      </c>
      <c r="C5940" s="227" t="s">
        <v>99</v>
      </c>
      <c r="D5940" s="229">
        <v>420</v>
      </c>
      <c r="E5940" s="231">
        <v>5.2401617799999996E-3</v>
      </c>
      <c r="F5940" s="231">
        <v>9.2181965000000005E-4</v>
      </c>
      <c r="G5940" s="231">
        <v>7.4757470999999996E-4</v>
      </c>
      <c r="H5940" s="231">
        <v>3.5707669500000001E-3</v>
      </c>
    </row>
    <row r="5941" spans="1:8">
      <c r="A5941" s="227" t="s">
        <v>140</v>
      </c>
      <c r="B5941" s="227" t="s">
        <v>112</v>
      </c>
      <c r="C5941" s="227" t="s">
        <v>99</v>
      </c>
      <c r="D5941" s="229">
        <v>45</v>
      </c>
      <c r="E5941" s="231">
        <v>5.3590532899999996E-3</v>
      </c>
      <c r="F5941" s="231">
        <v>1.0707302399999999E-3</v>
      </c>
      <c r="G5941" s="231">
        <v>7.7726311000000004E-4</v>
      </c>
      <c r="H5941" s="231">
        <v>3.51105942E-3</v>
      </c>
    </row>
    <row r="5942" spans="1:8">
      <c r="A5942" s="227" t="s">
        <v>140</v>
      </c>
      <c r="B5942" s="227" t="s">
        <v>111</v>
      </c>
      <c r="C5942" s="227" t="s">
        <v>100</v>
      </c>
      <c r="D5942" s="229">
        <v>346</v>
      </c>
      <c r="E5942" s="231">
        <v>5.9556971499999996E-3</v>
      </c>
      <c r="F5942" s="231">
        <v>6.7985951000000002E-4</v>
      </c>
      <c r="G5942" s="231">
        <v>1.5146647199999999E-3</v>
      </c>
      <c r="H5942" s="231">
        <v>3.7611724400000001E-3</v>
      </c>
    </row>
    <row r="5943" spans="1:8">
      <c r="A5943" s="227" t="s">
        <v>140</v>
      </c>
      <c r="B5943" s="227" t="s">
        <v>112</v>
      </c>
      <c r="C5943" s="227" t="s">
        <v>100</v>
      </c>
      <c r="D5943" s="229">
        <v>29</v>
      </c>
      <c r="E5943" s="231">
        <v>6.0616217100000003E-3</v>
      </c>
      <c r="F5943" s="231">
        <v>7.5391100999999997E-4</v>
      </c>
      <c r="G5943" s="231">
        <v>1.6902136899999999E-3</v>
      </c>
      <c r="H5943" s="231">
        <v>3.6174965899999998E-3</v>
      </c>
    </row>
    <row r="5944" spans="1:8">
      <c r="A5944" s="227" t="s">
        <v>140</v>
      </c>
      <c r="B5944" s="227" t="s">
        <v>111</v>
      </c>
      <c r="C5944" s="227" t="s">
        <v>101</v>
      </c>
      <c r="D5944" s="229">
        <v>171</v>
      </c>
      <c r="E5944" s="231">
        <v>6.8739167800000002E-3</v>
      </c>
      <c r="F5944" s="231">
        <v>7.6395632999999997E-4</v>
      </c>
      <c r="G5944" s="231">
        <v>2.39691605E-3</v>
      </c>
      <c r="H5944" s="231">
        <v>3.7130439600000001E-3</v>
      </c>
    </row>
    <row r="5945" spans="1:8">
      <c r="A5945" s="227" t="s">
        <v>140</v>
      </c>
      <c r="B5945" s="227" t="s">
        <v>112</v>
      </c>
      <c r="C5945" s="227" t="s">
        <v>101</v>
      </c>
      <c r="D5945" s="229">
        <v>21</v>
      </c>
      <c r="E5945" s="231">
        <v>5.8509697699999997E-3</v>
      </c>
      <c r="F5945" s="231">
        <v>6.4539215E-4</v>
      </c>
      <c r="G5945" s="231">
        <v>2.2536372899999999E-3</v>
      </c>
      <c r="H5945" s="231">
        <v>2.9519398399999999E-3</v>
      </c>
    </row>
    <row r="5946" spans="1:8">
      <c r="A5946" s="227" t="s">
        <v>140</v>
      </c>
      <c r="B5946" s="227" t="s">
        <v>111</v>
      </c>
      <c r="C5946" s="227" t="s">
        <v>102</v>
      </c>
      <c r="D5946" s="229">
        <v>273</v>
      </c>
      <c r="E5946" s="231">
        <v>5.9862126300000004E-3</v>
      </c>
      <c r="F5946" s="231">
        <v>8.8340262000000005E-4</v>
      </c>
      <c r="G5946" s="231">
        <v>8.7734002000000003E-4</v>
      </c>
      <c r="H5946" s="231">
        <v>4.2254694999999997E-3</v>
      </c>
    </row>
    <row r="5947" spans="1:8">
      <c r="A5947" s="227" t="s">
        <v>140</v>
      </c>
      <c r="B5947" s="227" t="s">
        <v>112</v>
      </c>
      <c r="C5947" s="227" t="s">
        <v>102</v>
      </c>
      <c r="D5947" s="229">
        <v>33</v>
      </c>
      <c r="E5947" s="231">
        <v>5.5460856200000002E-3</v>
      </c>
      <c r="F5947" s="231">
        <v>1.0164139E-3</v>
      </c>
      <c r="G5947" s="231">
        <v>8.1965467999999995E-4</v>
      </c>
      <c r="H5947" s="231">
        <v>3.7100165699999999E-3</v>
      </c>
    </row>
    <row r="5948" spans="1:8">
      <c r="A5948" s="227" t="s">
        <v>140</v>
      </c>
      <c r="B5948" s="227" t="s">
        <v>111</v>
      </c>
      <c r="C5948" s="227" t="s">
        <v>103</v>
      </c>
      <c r="D5948" s="229">
        <v>391</v>
      </c>
      <c r="E5948" s="231">
        <v>3.86671733E-3</v>
      </c>
      <c r="F5948" s="231">
        <v>3.4994531000000001E-4</v>
      </c>
      <c r="G5948" s="231">
        <v>7.3698115999999995E-4</v>
      </c>
      <c r="H5948" s="231">
        <v>2.7797904199999999E-3</v>
      </c>
    </row>
    <row r="5949" spans="1:8">
      <c r="A5949" s="227" t="s">
        <v>140</v>
      </c>
      <c r="B5949" s="227" t="s">
        <v>112</v>
      </c>
      <c r="C5949" s="227" t="s">
        <v>103</v>
      </c>
      <c r="D5949" s="229">
        <v>42</v>
      </c>
      <c r="E5949" s="231">
        <v>3.4386020400000001E-3</v>
      </c>
      <c r="F5949" s="231">
        <v>3.5107998000000001E-4</v>
      </c>
      <c r="G5949" s="231">
        <v>6.8342127000000003E-4</v>
      </c>
      <c r="H5949" s="231">
        <v>2.4041002899999999E-3</v>
      </c>
    </row>
    <row r="5950" spans="1:8">
      <c r="A5950" s="227" t="s">
        <v>140</v>
      </c>
      <c r="B5950" s="227" t="s">
        <v>111</v>
      </c>
      <c r="C5950" s="227" t="s">
        <v>104</v>
      </c>
      <c r="D5950" s="229">
        <v>125</v>
      </c>
      <c r="E5950" s="231">
        <v>5.9676849599999996E-3</v>
      </c>
      <c r="F5950" s="231">
        <v>2.6055531E-4</v>
      </c>
      <c r="G5950" s="231">
        <v>1.5824071700000001E-3</v>
      </c>
      <c r="H5950" s="231">
        <v>4.1247219999999999E-3</v>
      </c>
    </row>
    <row r="5951" spans="1:8">
      <c r="A5951" s="227" t="s">
        <v>140</v>
      </c>
      <c r="B5951" s="227" t="s">
        <v>112</v>
      </c>
      <c r="C5951" s="227" t="s">
        <v>104</v>
      </c>
      <c r="D5951" s="229">
        <v>10</v>
      </c>
      <c r="E5951" s="231">
        <v>6.80208312E-3</v>
      </c>
      <c r="F5951" s="231">
        <v>2.7199047999999998E-4</v>
      </c>
      <c r="G5951" s="231">
        <v>1.71296263E-3</v>
      </c>
      <c r="H5951" s="231">
        <v>4.8171293700000001E-3</v>
      </c>
    </row>
    <row r="5952" spans="1:8">
      <c r="A5952" s="227" t="s">
        <v>140</v>
      </c>
      <c r="B5952" s="227" t="s">
        <v>111</v>
      </c>
      <c r="C5952" s="227" t="s">
        <v>105</v>
      </c>
      <c r="D5952" s="229">
        <v>943</v>
      </c>
      <c r="E5952" s="231">
        <v>4.6245480999999996E-3</v>
      </c>
      <c r="F5952" s="231">
        <v>9.9020289000000005E-4</v>
      </c>
      <c r="G5952" s="231">
        <v>8.1600266999999995E-4</v>
      </c>
      <c r="H5952" s="231">
        <v>2.81834203E-3</v>
      </c>
    </row>
    <row r="5953" spans="1:8">
      <c r="A5953" s="227" t="s">
        <v>140</v>
      </c>
      <c r="B5953" s="227" t="s">
        <v>112</v>
      </c>
      <c r="C5953" s="227" t="s">
        <v>105</v>
      </c>
      <c r="D5953" s="229">
        <v>143</v>
      </c>
      <c r="E5953" s="231">
        <v>4.6167602999999998E-3</v>
      </c>
      <c r="F5953" s="231">
        <v>1.0347867199999999E-3</v>
      </c>
      <c r="G5953" s="231">
        <v>8.4952059999999997E-4</v>
      </c>
      <c r="H5953" s="231">
        <v>2.7324525199999999E-3</v>
      </c>
    </row>
    <row r="5954" spans="1:8">
      <c r="A5954" s="227" t="s">
        <v>140</v>
      </c>
      <c r="B5954" s="227" t="s">
        <v>111</v>
      </c>
      <c r="C5954" s="227" t="s">
        <v>106</v>
      </c>
      <c r="D5954" s="229">
        <v>215</v>
      </c>
      <c r="E5954" s="231">
        <v>5.70596444E-3</v>
      </c>
      <c r="F5954" s="231">
        <v>8.5863457000000005E-4</v>
      </c>
      <c r="G5954" s="231">
        <v>1.60271294E-3</v>
      </c>
      <c r="H5954" s="231">
        <v>3.2446164699999999E-3</v>
      </c>
    </row>
    <row r="5955" spans="1:8">
      <c r="A5955" s="227" t="s">
        <v>140</v>
      </c>
      <c r="B5955" s="227" t="s">
        <v>112</v>
      </c>
      <c r="C5955" s="227" t="s">
        <v>106</v>
      </c>
      <c r="D5955" s="229">
        <v>40</v>
      </c>
      <c r="E5955" s="231">
        <v>5.9453123E-3</v>
      </c>
      <c r="F5955" s="231">
        <v>7.5607612000000001E-4</v>
      </c>
      <c r="G5955" s="231">
        <v>1.80005768E-3</v>
      </c>
      <c r="H5955" s="231">
        <v>3.3891779800000001E-3</v>
      </c>
    </row>
    <row r="5956" spans="1:8">
      <c r="A5956" s="227" t="s">
        <v>140</v>
      </c>
      <c r="B5956" s="227" t="s">
        <v>111</v>
      </c>
      <c r="C5956" s="227" t="s">
        <v>107</v>
      </c>
      <c r="D5956" s="229">
        <v>626</v>
      </c>
      <c r="E5956" s="231">
        <v>4.6977056499999999E-3</v>
      </c>
      <c r="F5956" s="231">
        <v>7.5166746999999999E-4</v>
      </c>
      <c r="G5956" s="231">
        <v>8.9438357E-4</v>
      </c>
      <c r="H5956" s="231">
        <v>3.0516541299999999E-3</v>
      </c>
    </row>
    <row r="5957" spans="1:8">
      <c r="A5957" s="227" t="s">
        <v>140</v>
      </c>
      <c r="B5957" s="227" t="s">
        <v>112</v>
      </c>
      <c r="C5957" s="227" t="s">
        <v>107</v>
      </c>
      <c r="D5957" s="229">
        <v>64</v>
      </c>
      <c r="E5957" s="231">
        <v>4.63523558E-3</v>
      </c>
      <c r="F5957" s="231">
        <v>7.9517482999999999E-4</v>
      </c>
      <c r="G5957" s="231">
        <v>9.5449917999999997E-4</v>
      </c>
      <c r="H5957" s="231">
        <v>2.8855611399999999E-3</v>
      </c>
    </row>
    <row r="5958" spans="1:8">
      <c r="A5958" s="227" t="s">
        <v>141</v>
      </c>
      <c r="B5958" s="227" t="s">
        <v>111</v>
      </c>
      <c r="C5958" s="227" t="s">
        <v>58</v>
      </c>
      <c r="D5958" s="229">
        <v>14309</v>
      </c>
      <c r="E5958" s="231">
        <v>5.5671455600000003E-3</v>
      </c>
      <c r="F5958" s="231">
        <v>8.7596280000000004E-4</v>
      </c>
      <c r="G5958" s="231">
        <v>1.20151548E-3</v>
      </c>
      <c r="H5958" s="231">
        <v>3.4895608500000001E-3</v>
      </c>
    </row>
    <row r="5959" spans="1:8">
      <c r="A5959" s="227" t="s">
        <v>141</v>
      </c>
      <c r="B5959" s="227" t="s">
        <v>112</v>
      </c>
      <c r="C5959" s="227" t="s">
        <v>58</v>
      </c>
      <c r="D5959" s="229">
        <v>2200</v>
      </c>
      <c r="E5959" s="231">
        <v>5.1658930700000001E-3</v>
      </c>
      <c r="F5959" s="231">
        <v>8.6894440999999995E-4</v>
      </c>
      <c r="G5959" s="231">
        <v>1.21820262E-3</v>
      </c>
      <c r="H5959" s="231">
        <v>3.0786613800000001E-3</v>
      </c>
    </row>
    <row r="5960" spans="1:8">
      <c r="A5960" s="227" t="s">
        <v>141</v>
      </c>
      <c r="B5960" s="227" t="s">
        <v>111</v>
      </c>
      <c r="C5960" s="227" t="s">
        <v>63</v>
      </c>
      <c r="D5960" s="229">
        <v>295</v>
      </c>
      <c r="E5960" s="231">
        <v>5.8313713800000003E-3</v>
      </c>
      <c r="F5960" s="231">
        <v>1.1340236299999999E-3</v>
      </c>
      <c r="G5960" s="231">
        <v>1.38237579E-3</v>
      </c>
      <c r="H5960" s="231">
        <v>3.31497152E-3</v>
      </c>
    </row>
    <row r="5961" spans="1:8">
      <c r="A5961" s="227" t="s">
        <v>141</v>
      </c>
      <c r="B5961" s="227" t="s">
        <v>112</v>
      </c>
      <c r="C5961" s="227" t="s">
        <v>63</v>
      </c>
      <c r="D5961" s="229">
        <v>28</v>
      </c>
      <c r="E5961" s="231">
        <v>4.8689646999999997E-3</v>
      </c>
      <c r="F5961" s="231">
        <v>9.9826366000000007E-4</v>
      </c>
      <c r="G5961" s="231">
        <v>1.2309851799999999E-3</v>
      </c>
      <c r="H5961" s="231">
        <v>2.63971542E-3</v>
      </c>
    </row>
    <row r="5962" spans="1:8">
      <c r="A5962" s="227" t="s">
        <v>141</v>
      </c>
      <c r="B5962" s="227" t="s">
        <v>111</v>
      </c>
      <c r="C5962" s="227" t="s">
        <v>64</v>
      </c>
      <c r="D5962" s="229">
        <v>156</v>
      </c>
      <c r="E5962" s="231">
        <v>5.56104557E-3</v>
      </c>
      <c r="F5962" s="231">
        <v>6.8012499999999996E-4</v>
      </c>
      <c r="G5962" s="231">
        <v>1.64574406E-3</v>
      </c>
      <c r="H5962" s="231">
        <v>3.23517604E-3</v>
      </c>
    </row>
    <row r="5963" spans="1:8">
      <c r="A5963" s="227" t="s">
        <v>141</v>
      </c>
      <c r="B5963" s="227" t="s">
        <v>112</v>
      </c>
      <c r="C5963" s="227" t="s">
        <v>64</v>
      </c>
      <c r="D5963" s="229">
        <v>55</v>
      </c>
      <c r="E5963" s="231">
        <v>4.8672136099999997E-3</v>
      </c>
      <c r="F5963" s="231">
        <v>7.6325730000000004E-4</v>
      </c>
      <c r="G5963" s="231">
        <v>1.6723482699999999E-3</v>
      </c>
      <c r="H5963" s="231">
        <v>2.4316074899999999E-3</v>
      </c>
    </row>
    <row r="5964" spans="1:8">
      <c r="A5964" s="227" t="s">
        <v>141</v>
      </c>
      <c r="B5964" s="227" t="s">
        <v>111</v>
      </c>
      <c r="C5964" s="227" t="s">
        <v>65</v>
      </c>
      <c r="D5964" s="229">
        <v>195</v>
      </c>
      <c r="E5964" s="231">
        <v>5.7377727899999998E-3</v>
      </c>
      <c r="F5964" s="231">
        <v>9.9667593000000001E-4</v>
      </c>
      <c r="G5964" s="231">
        <v>9.9406434999999992E-4</v>
      </c>
      <c r="H5964" s="231">
        <v>3.7470320500000002E-3</v>
      </c>
    </row>
    <row r="5965" spans="1:8">
      <c r="A5965" s="227" t="s">
        <v>141</v>
      </c>
      <c r="B5965" s="227" t="s">
        <v>112</v>
      </c>
      <c r="C5965" s="227" t="s">
        <v>65</v>
      </c>
      <c r="D5965" s="229">
        <v>43</v>
      </c>
      <c r="E5965" s="231">
        <v>5.6747951899999999E-3</v>
      </c>
      <c r="F5965" s="231">
        <v>1.24999973E-3</v>
      </c>
      <c r="G5965" s="231">
        <v>9.0923757000000002E-4</v>
      </c>
      <c r="H5965" s="231">
        <v>3.51555752E-3</v>
      </c>
    </row>
    <row r="5966" spans="1:8">
      <c r="A5966" s="227" t="s">
        <v>141</v>
      </c>
      <c r="B5966" s="227" t="s">
        <v>111</v>
      </c>
      <c r="C5966" s="227" t="s">
        <v>66</v>
      </c>
      <c r="D5966" s="229">
        <v>216</v>
      </c>
      <c r="E5966" s="231">
        <v>6.3847627000000002E-3</v>
      </c>
      <c r="F5966" s="231">
        <v>1.32035513E-3</v>
      </c>
      <c r="G5966" s="231">
        <v>1.04429202E-3</v>
      </c>
      <c r="H5966" s="231">
        <v>4.0201150500000001E-3</v>
      </c>
    </row>
    <row r="5967" spans="1:8">
      <c r="A5967" s="227" t="s">
        <v>141</v>
      </c>
      <c r="B5967" s="227" t="s">
        <v>112</v>
      </c>
      <c r="C5967" s="227" t="s">
        <v>66</v>
      </c>
      <c r="D5967" s="229">
        <v>47</v>
      </c>
      <c r="E5967" s="231">
        <v>6.6316980000000001E-3</v>
      </c>
      <c r="F5967" s="231">
        <v>1.45316168E-3</v>
      </c>
      <c r="G5967" s="231">
        <v>1.34037604E-3</v>
      </c>
      <c r="H5967" s="231">
        <v>3.8381597000000001E-3</v>
      </c>
    </row>
    <row r="5968" spans="1:8">
      <c r="A5968" s="227" t="s">
        <v>141</v>
      </c>
      <c r="B5968" s="227" t="s">
        <v>111</v>
      </c>
      <c r="C5968" s="227" t="s">
        <v>67</v>
      </c>
      <c r="D5968" s="229">
        <v>180</v>
      </c>
      <c r="E5968" s="231">
        <v>7.72627292E-3</v>
      </c>
      <c r="F5968" s="231">
        <v>7.8247147000000004E-4</v>
      </c>
      <c r="G5968" s="231">
        <v>1.98051673E-3</v>
      </c>
      <c r="H5968" s="231">
        <v>4.9632842200000001E-3</v>
      </c>
    </row>
    <row r="5969" spans="1:8">
      <c r="A5969" s="227" t="s">
        <v>141</v>
      </c>
      <c r="B5969" s="227" t="s">
        <v>112</v>
      </c>
      <c r="C5969" s="227" t="s">
        <v>67</v>
      </c>
      <c r="D5969" s="229">
        <v>23</v>
      </c>
      <c r="E5969" s="231">
        <v>6.7008854400000002E-3</v>
      </c>
      <c r="F5969" s="231">
        <v>6.6374773000000002E-4</v>
      </c>
      <c r="G5969" s="231">
        <v>1.76831699E-3</v>
      </c>
      <c r="H5969" s="231">
        <v>4.2688201599999998E-3</v>
      </c>
    </row>
    <row r="5970" spans="1:8">
      <c r="A5970" s="227" t="s">
        <v>141</v>
      </c>
      <c r="B5970" s="227" t="s">
        <v>111</v>
      </c>
      <c r="C5970" s="227" t="s">
        <v>68</v>
      </c>
      <c r="D5970" s="229">
        <v>244</v>
      </c>
      <c r="E5970" s="231">
        <v>5.8472314600000004E-3</v>
      </c>
      <c r="F5970" s="231">
        <v>9.5016483999999998E-4</v>
      </c>
      <c r="G5970" s="231">
        <v>1.20778285E-3</v>
      </c>
      <c r="H5970" s="231">
        <v>3.68928328E-3</v>
      </c>
    </row>
    <row r="5971" spans="1:8">
      <c r="A5971" s="227" t="s">
        <v>141</v>
      </c>
      <c r="B5971" s="227" t="s">
        <v>112</v>
      </c>
      <c r="C5971" s="227" t="s">
        <v>68</v>
      </c>
      <c r="D5971" s="229">
        <v>16</v>
      </c>
      <c r="E5971" s="231">
        <v>6.5596061500000002E-3</v>
      </c>
      <c r="F5971" s="231">
        <v>9.2230879999999999E-4</v>
      </c>
      <c r="G5971" s="231">
        <v>1.46773701E-3</v>
      </c>
      <c r="H5971" s="231">
        <v>4.1695599300000004E-3</v>
      </c>
    </row>
    <row r="5972" spans="1:8">
      <c r="A5972" s="227" t="s">
        <v>141</v>
      </c>
      <c r="B5972" s="227" t="s">
        <v>111</v>
      </c>
      <c r="C5972" s="227" t="s">
        <v>69</v>
      </c>
      <c r="D5972" s="229">
        <v>144</v>
      </c>
      <c r="E5972" s="231">
        <v>4.6072850199999999E-3</v>
      </c>
      <c r="F5972" s="231">
        <v>9.5743289000000005E-4</v>
      </c>
      <c r="G5972" s="231">
        <v>6.1551542000000002E-4</v>
      </c>
      <c r="H5972" s="231">
        <v>3.03433618E-3</v>
      </c>
    </row>
    <row r="5973" spans="1:8">
      <c r="A5973" s="227" t="s">
        <v>141</v>
      </c>
      <c r="B5973" s="227" t="s">
        <v>112</v>
      </c>
      <c r="C5973" s="227" t="s">
        <v>69</v>
      </c>
      <c r="D5973" s="229">
        <v>4</v>
      </c>
      <c r="E5973" s="231">
        <v>4.3084487799999998E-3</v>
      </c>
      <c r="F5973" s="231">
        <v>8.2754617000000005E-4</v>
      </c>
      <c r="G5973" s="231">
        <v>4.1666647999999998E-4</v>
      </c>
      <c r="H5973" s="231">
        <v>3.06423593E-3</v>
      </c>
    </row>
    <row r="5974" spans="1:8">
      <c r="A5974" s="227" t="s">
        <v>141</v>
      </c>
      <c r="B5974" s="227" t="s">
        <v>111</v>
      </c>
      <c r="C5974" s="227" t="s">
        <v>70</v>
      </c>
      <c r="D5974" s="229">
        <v>141</v>
      </c>
      <c r="E5974" s="231">
        <v>7.0013295400000002E-3</v>
      </c>
      <c r="F5974" s="231">
        <v>9.9848936000000005E-4</v>
      </c>
      <c r="G5974" s="231">
        <v>1.6336679900000001E-3</v>
      </c>
      <c r="H5974" s="231">
        <v>4.3691716999999996E-3</v>
      </c>
    </row>
    <row r="5975" spans="1:8">
      <c r="A5975" s="227" t="s">
        <v>141</v>
      </c>
      <c r="B5975" s="227" t="s">
        <v>112</v>
      </c>
      <c r="C5975" s="227" t="s">
        <v>70</v>
      </c>
      <c r="D5975" s="229">
        <v>31</v>
      </c>
      <c r="E5975" s="231">
        <v>6.83505055E-3</v>
      </c>
      <c r="F5975" s="231">
        <v>1.0838557700000001E-3</v>
      </c>
      <c r="G5975" s="231">
        <v>1.68944119E-3</v>
      </c>
      <c r="H5975" s="231">
        <v>4.0617530400000003E-3</v>
      </c>
    </row>
    <row r="5976" spans="1:8">
      <c r="A5976" s="227" t="s">
        <v>141</v>
      </c>
      <c r="B5976" s="227" t="s">
        <v>111</v>
      </c>
      <c r="C5976" s="227" t="s">
        <v>71</v>
      </c>
      <c r="D5976" s="229">
        <v>174</v>
      </c>
      <c r="E5976" s="231">
        <v>6.4341871800000002E-3</v>
      </c>
      <c r="F5976" s="231">
        <v>1.2293792999999999E-3</v>
      </c>
      <c r="G5976" s="231">
        <v>1.7808107600000001E-3</v>
      </c>
      <c r="H5976" s="231">
        <v>3.4239966800000002E-3</v>
      </c>
    </row>
    <row r="5977" spans="1:8">
      <c r="A5977" s="227" t="s">
        <v>141</v>
      </c>
      <c r="B5977" s="227" t="s">
        <v>112</v>
      </c>
      <c r="C5977" s="227" t="s">
        <v>71</v>
      </c>
      <c r="D5977" s="229">
        <v>27</v>
      </c>
      <c r="E5977" s="231">
        <v>6.65166308E-3</v>
      </c>
      <c r="F5977" s="231">
        <v>1.3734566000000001E-3</v>
      </c>
      <c r="G5977" s="231">
        <v>2.38468775E-3</v>
      </c>
      <c r="H5977" s="231">
        <v>2.8935183E-3</v>
      </c>
    </row>
    <row r="5978" spans="1:8">
      <c r="A5978" s="227" t="s">
        <v>141</v>
      </c>
      <c r="B5978" s="227" t="s">
        <v>111</v>
      </c>
      <c r="C5978" s="227" t="s">
        <v>72</v>
      </c>
      <c r="D5978" s="229">
        <v>264</v>
      </c>
      <c r="E5978" s="231">
        <v>6.0172468499999996E-3</v>
      </c>
      <c r="F5978" s="231">
        <v>4.0899422000000002E-4</v>
      </c>
      <c r="G5978" s="231">
        <v>1.19392689E-3</v>
      </c>
      <c r="H5978" s="231">
        <v>4.4143252999999999E-3</v>
      </c>
    </row>
    <row r="5979" spans="1:8">
      <c r="A5979" s="227" t="s">
        <v>141</v>
      </c>
      <c r="B5979" s="227" t="s">
        <v>112</v>
      </c>
      <c r="C5979" s="227" t="s">
        <v>72</v>
      </c>
      <c r="D5979" s="229">
        <v>22</v>
      </c>
      <c r="E5979" s="231">
        <v>5.5160981899999998E-3</v>
      </c>
      <c r="F5979" s="231">
        <v>3.3091312000000002E-4</v>
      </c>
      <c r="G5979" s="231">
        <v>1.45412439E-3</v>
      </c>
      <c r="H5979" s="231">
        <v>3.7310603799999998E-3</v>
      </c>
    </row>
    <row r="5980" spans="1:8">
      <c r="A5980" s="227" t="s">
        <v>141</v>
      </c>
      <c r="B5980" s="227" t="s">
        <v>111</v>
      </c>
      <c r="C5980" s="227" t="s">
        <v>73</v>
      </c>
      <c r="D5980" s="229">
        <v>428</v>
      </c>
      <c r="E5980" s="231">
        <v>6.93497942E-3</v>
      </c>
      <c r="F5980" s="231">
        <v>1.04366755E-3</v>
      </c>
      <c r="G5980" s="231">
        <v>2.1262220699999998E-3</v>
      </c>
      <c r="H5980" s="231">
        <v>3.7650893200000001E-3</v>
      </c>
    </row>
    <row r="5981" spans="1:8">
      <c r="A5981" s="227" t="s">
        <v>141</v>
      </c>
      <c r="B5981" s="227" t="s">
        <v>112</v>
      </c>
      <c r="C5981" s="227" t="s">
        <v>73</v>
      </c>
      <c r="D5981" s="229">
        <v>67</v>
      </c>
      <c r="E5981" s="231">
        <v>6.5393515999999999E-3</v>
      </c>
      <c r="F5981" s="231">
        <v>9.3162636000000004E-4</v>
      </c>
      <c r="G5981" s="231">
        <v>2.2037380400000001E-3</v>
      </c>
      <c r="H5981" s="231">
        <v>3.4039868300000001E-3</v>
      </c>
    </row>
    <row r="5982" spans="1:8">
      <c r="A5982" s="227" t="s">
        <v>141</v>
      </c>
      <c r="B5982" s="227" t="s">
        <v>111</v>
      </c>
      <c r="C5982" s="227" t="s">
        <v>74</v>
      </c>
      <c r="D5982" s="229">
        <v>368</v>
      </c>
      <c r="E5982" s="231">
        <v>6.3185635599999996E-3</v>
      </c>
      <c r="F5982" s="231">
        <v>7.9313834999999999E-4</v>
      </c>
      <c r="G5982" s="231">
        <v>1.88585046E-3</v>
      </c>
      <c r="H5982" s="231">
        <v>3.6395742800000002E-3</v>
      </c>
    </row>
    <row r="5983" spans="1:8">
      <c r="A5983" s="227" t="s">
        <v>141</v>
      </c>
      <c r="B5983" s="227" t="s">
        <v>112</v>
      </c>
      <c r="C5983" s="227" t="s">
        <v>74</v>
      </c>
      <c r="D5983" s="229">
        <v>60</v>
      </c>
      <c r="E5983" s="231">
        <v>5.7642744699999996E-3</v>
      </c>
      <c r="F5983" s="231">
        <v>6.9888093E-4</v>
      </c>
      <c r="G5983" s="231">
        <v>1.9317126999999999E-3</v>
      </c>
      <c r="H5983" s="231">
        <v>3.1336803199999998E-3</v>
      </c>
    </row>
    <row r="5984" spans="1:8">
      <c r="A5984" s="227" t="s">
        <v>141</v>
      </c>
      <c r="B5984" s="227" t="s">
        <v>111</v>
      </c>
      <c r="C5984" s="227" t="s">
        <v>75</v>
      </c>
      <c r="D5984" s="229">
        <v>192</v>
      </c>
      <c r="E5984" s="231">
        <v>5.3515019700000003E-3</v>
      </c>
      <c r="F5984" s="231">
        <v>6.4959464999999998E-4</v>
      </c>
      <c r="G5984" s="231">
        <v>1.15300661E-3</v>
      </c>
      <c r="H5984" s="231">
        <v>3.5489002300000002E-3</v>
      </c>
    </row>
    <row r="5985" spans="1:8">
      <c r="A5985" s="227" t="s">
        <v>141</v>
      </c>
      <c r="B5985" s="227" t="s">
        <v>112</v>
      </c>
      <c r="C5985" s="227" t="s">
        <v>75</v>
      </c>
      <c r="D5985" s="229">
        <v>16</v>
      </c>
      <c r="E5985" s="231">
        <v>5.0665507300000001E-3</v>
      </c>
      <c r="F5985" s="231">
        <v>5.3964096000000004E-4</v>
      </c>
      <c r="G5985" s="231">
        <v>9.8379603999999995E-4</v>
      </c>
      <c r="H5985" s="231">
        <v>3.5431131900000002E-3</v>
      </c>
    </row>
    <row r="5986" spans="1:8">
      <c r="A5986" s="227" t="s">
        <v>141</v>
      </c>
      <c r="B5986" s="227" t="s">
        <v>111</v>
      </c>
      <c r="C5986" s="227" t="s">
        <v>76</v>
      </c>
      <c r="D5986" s="229">
        <v>167</v>
      </c>
      <c r="E5986" s="231">
        <v>5.0812261900000004E-3</v>
      </c>
      <c r="F5986" s="231">
        <v>4.3530970000000001E-4</v>
      </c>
      <c r="G5986" s="231">
        <v>1.20106985E-3</v>
      </c>
      <c r="H5986" s="231">
        <v>3.4448461699999999E-3</v>
      </c>
    </row>
    <row r="5987" spans="1:8">
      <c r="A5987" s="227" t="s">
        <v>141</v>
      </c>
      <c r="B5987" s="227" t="s">
        <v>112</v>
      </c>
      <c r="C5987" s="227" t="s">
        <v>76</v>
      </c>
      <c r="D5987" s="229">
        <v>68</v>
      </c>
      <c r="E5987" s="231">
        <v>4.6287783800000003E-3</v>
      </c>
      <c r="F5987" s="231">
        <v>3.9539053999999998E-4</v>
      </c>
      <c r="G5987" s="231">
        <v>1.19995889E-3</v>
      </c>
      <c r="H5987" s="231">
        <v>3.0334283800000001E-3</v>
      </c>
    </row>
    <row r="5988" spans="1:8">
      <c r="A5988" s="227" t="s">
        <v>141</v>
      </c>
      <c r="B5988" s="227" t="s">
        <v>111</v>
      </c>
      <c r="C5988" s="227" t="s">
        <v>77</v>
      </c>
      <c r="D5988" s="229">
        <v>398</v>
      </c>
      <c r="E5988" s="231">
        <v>5.7715077699999999E-3</v>
      </c>
      <c r="F5988" s="231">
        <v>6.9426972999999997E-4</v>
      </c>
      <c r="G5988" s="231">
        <v>1.5882942499999999E-3</v>
      </c>
      <c r="H5988" s="231">
        <v>3.48894332E-3</v>
      </c>
    </row>
    <row r="5989" spans="1:8">
      <c r="A5989" s="227" t="s">
        <v>141</v>
      </c>
      <c r="B5989" s="227" t="s">
        <v>112</v>
      </c>
      <c r="C5989" s="227" t="s">
        <v>77</v>
      </c>
      <c r="D5989" s="229">
        <v>64</v>
      </c>
      <c r="E5989" s="231">
        <v>5.8443646199999996E-3</v>
      </c>
      <c r="F5989" s="231">
        <v>6.7238108E-4</v>
      </c>
      <c r="G5989" s="231">
        <v>1.8160442900000001E-3</v>
      </c>
      <c r="H5989" s="231">
        <v>3.35593869E-3</v>
      </c>
    </row>
    <row r="5990" spans="1:8">
      <c r="A5990" s="227" t="s">
        <v>141</v>
      </c>
      <c r="B5990" s="227" t="s">
        <v>111</v>
      </c>
      <c r="C5990" s="227" t="s">
        <v>78</v>
      </c>
      <c r="D5990" s="229">
        <v>158</v>
      </c>
      <c r="E5990" s="231">
        <v>6.7607973500000001E-3</v>
      </c>
      <c r="F5990" s="231">
        <v>1.10774121E-3</v>
      </c>
      <c r="G5990" s="231">
        <v>1.74365598E-3</v>
      </c>
      <c r="H5990" s="231">
        <v>3.9093996799999999E-3</v>
      </c>
    </row>
    <row r="5991" spans="1:8">
      <c r="A5991" s="227" t="s">
        <v>141</v>
      </c>
      <c r="B5991" s="227" t="s">
        <v>112</v>
      </c>
      <c r="C5991" s="227" t="s">
        <v>78</v>
      </c>
      <c r="D5991" s="229">
        <v>23</v>
      </c>
      <c r="E5991" s="231">
        <v>6.1473427399999997E-3</v>
      </c>
      <c r="F5991" s="231">
        <v>8.4842972999999995E-4</v>
      </c>
      <c r="G5991" s="231">
        <v>1.8694642699999999E-3</v>
      </c>
      <c r="H5991" s="231">
        <v>3.4294482700000001E-3</v>
      </c>
    </row>
    <row r="5992" spans="1:8">
      <c r="A5992" s="227" t="s">
        <v>141</v>
      </c>
      <c r="B5992" s="227" t="s">
        <v>111</v>
      </c>
      <c r="C5992" s="227" t="s">
        <v>79</v>
      </c>
      <c r="D5992" s="229">
        <v>2214</v>
      </c>
      <c r="E5992" s="231">
        <v>4.5884875799999999E-3</v>
      </c>
      <c r="F5992" s="231">
        <v>1.0327375600000001E-3</v>
      </c>
      <c r="G5992" s="231">
        <v>7.2012777000000005E-4</v>
      </c>
      <c r="H5992" s="231">
        <v>2.8356217699999999E-3</v>
      </c>
    </row>
    <row r="5993" spans="1:8">
      <c r="A5993" s="227" t="s">
        <v>141</v>
      </c>
      <c r="B5993" s="227" t="s">
        <v>112</v>
      </c>
      <c r="C5993" s="227" t="s">
        <v>79</v>
      </c>
      <c r="D5993" s="229">
        <v>498</v>
      </c>
      <c r="E5993" s="231">
        <v>4.2213992499999997E-3</v>
      </c>
      <c r="F5993" s="231">
        <v>1.00257488E-3</v>
      </c>
      <c r="G5993" s="231">
        <v>6.9435123999999997E-4</v>
      </c>
      <c r="H5993" s="231">
        <v>2.5244726599999998E-3</v>
      </c>
    </row>
    <row r="5994" spans="1:8">
      <c r="A5994" s="227" t="s">
        <v>141</v>
      </c>
      <c r="B5994" s="227" t="s">
        <v>111</v>
      </c>
      <c r="C5994" s="227" t="s">
        <v>80</v>
      </c>
      <c r="D5994" s="229">
        <v>903</v>
      </c>
      <c r="E5994" s="231">
        <v>4.7492281499999997E-3</v>
      </c>
      <c r="F5994" s="231">
        <v>9.2086282000000002E-4</v>
      </c>
      <c r="G5994" s="231">
        <v>7.7297615999999999E-4</v>
      </c>
      <c r="H5994" s="231">
        <v>3.0553886899999999E-3</v>
      </c>
    </row>
    <row r="5995" spans="1:8">
      <c r="A5995" s="227" t="s">
        <v>141</v>
      </c>
      <c r="B5995" s="227" t="s">
        <v>112</v>
      </c>
      <c r="C5995" s="227" t="s">
        <v>80</v>
      </c>
      <c r="D5995" s="229">
        <v>98</v>
      </c>
      <c r="E5995" s="231">
        <v>4.3941324200000003E-3</v>
      </c>
      <c r="F5995" s="231">
        <v>1.0393043600000001E-3</v>
      </c>
      <c r="G5995" s="231">
        <v>7.4900768999999995E-4</v>
      </c>
      <c r="H5995" s="231">
        <v>2.6058198299999998E-3</v>
      </c>
    </row>
    <row r="5996" spans="1:8">
      <c r="A5996" s="227" t="s">
        <v>141</v>
      </c>
      <c r="B5996" s="227" t="s">
        <v>111</v>
      </c>
      <c r="C5996" s="227" t="s">
        <v>119</v>
      </c>
      <c r="D5996" s="229">
        <v>367</v>
      </c>
      <c r="E5996" s="231">
        <v>5.6111234999999997E-3</v>
      </c>
      <c r="F5996" s="231">
        <v>7.5540521000000004E-4</v>
      </c>
      <c r="G5996" s="231">
        <v>1.3036756799999999E-3</v>
      </c>
      <c r="H5996" s="231">
        <v>3.5520421000000001E-3</v>
      </c>
    </row>
    <row r="5997" spans="1:8">
      <c r="A5997" s="227" t="s">
        <v>141</v>
      </c>
      <c r="B5997" s="227" t="s">
        <v>112</v>
      </c>
      <c r="C5997" s="227" t="s">
        <v>119</v>
      </c>
      <c r="D5997" s="229">
        <v>49</v>
      </c>
      <c r="E5997" s="231">
        <v>5.5685466499999997E-3</v>
      </c>
      <c r="F5997" s="231">
        <v>7.0601824000000001E-4</v>
      </c>
      <c r="G5997" s="231">
        <v>1.4122730100000001E-3</v>
      </c>
      <c r="H5997" s="231">
        <v>3.4502548900000002E-3</v>
      </c>
    </row>
    <row r="5998" spans="1:8">
      <c r="A5998" s="227" t="s">
        <v>141</v>
      </c>
      <c r="B5998" s="227" t="s">
        <v>111</v>
      </c>
      <c r="C5998" s="227" t="s">
        <v>82</v>
      </c>
      <c r="D5998" s="229">
        <v>207</v>
      </c>
      <c r="E5998" s="231">
        <v>7.1839772100000003E-3</v>
      </c>
      <c r="F5998" s="231">
        <v>1.4295376900000001E-3</v>
      </c>
      <c r="G5998" s="231">
        <v>1.3647340799999999E-3</v>
      </c>
      <c r="H5998" s="231">
        <v>4.3897049999999998E-3</v>
      </c>
    </row>
    <row r="5999" spans="1:8">
      <c r="A5999" s="227" t="s">
        <v>141</v>
      </c>
      <c r="B5999" s="227" t="s">
        <v>112</v>
      </c>
      <c r="C5999" s="227" t="s">
        <v>82</v>
      </c>
      <c r="D5999" s="229">
        <v>32</v>
      </c>
      <c r="E5999" s="231">
        <v>6.4001010499999999E-3</v>
      </c>
      <c r="F5999" s="231">
        <v>1.18019363E-3</v>
      </c>
      <c r="G5999" s="231">
        <v>1.9994210600000001E-3</v>
      </c>
      <c r="H5999" s="231">
        <v>3.22048586E-3</v>
      </c>
    </row>
    <row r="6000" spans="1:8">
      <c r="A6000" s="227" t="s">
        <v>141</v>
      </c>
      <c r="B6000" s="227" t="s">
        <v>111</v>
      </c>
      <c r="C6000" s="227" t="s">
        <v>83</v>
      </c>
      <c r="D6000" s="229">
        <v>206</v>
      </c>
      <c r="E6000" s="231">
        <v>5.2203004499999997E-3</v>
      </c>
      <c r="F6000" s="231">
        <v>8.2670327000000004E-4</v>
      </c>
      <c r="G6000" s="231">
        <v>1.11627986E-3</v>
      </c>
      <c r="H6000" s="231">
        <v>3.27731681E-3</v>
      </c>
    </row>
    <row r="6001" spans="1:8">
      <c r="A6001" s="227" t="s">
        <v>141</v>
      </c>
      <c r="B6001" s="227" t="s">
        <v>112</v>
      </c>
      <c r="C6001" s="227" t="s">
        <v>83</v>
      </c>
      <c r="D6001" s="229">
        <v>27</v>
      </c>
      <c r="E6001" s="231">
        <v>4.5631856100000001E-3</v>
      </c>
      <c r="F6001" s="231">
        <v>7.1159103999999997E-4</v>
      </c>
      <c r="G6001" s="231">
        <v>1.20627548E-3</v>
      </c>
      <c r="H6001" s="231">
        <v>2.6453186900000001E-3</v>
      </c>
    </row>
    <row r="6002" spans="1:8">
      <c r="A6002" s="227" t="s">
        <v>141</v>
      </c>
      <c r="B6002" s="227" t="s">
        <v>111</v>
      </c>
      <c r="C6002" s="227" t="s">
        <v>84</v>
      </c>
      <c r="D6002" s="229">
        <v>341</v>
      </c>
      <c r="E6002" s="231">
        <v>5.8685983900000002E-3</v>
      </c>
      <c r="F6002" s="231">
        <v>8.0465245000000004E-4</v>
      </c>
      <c r="G6002" s="231">
        <v>1.3849174800000001E-3</v>
      </c>
      <c r="H6002" s="231">
        <v>3.6790279299999998E-3</v>
      </c>
    </row>
    <row r="6003" spans="1:8">
      <c r="A6003" s="227" t="s">
        <v>141</v>
      </c>
      <c r="B6003" s="227" t="s">
        <v>112</v>
      </c>
      <c r="C6003" s="227" t="s">
        <v>84</v>
      </c>
      <c r="D6003" s="229">
        <v>21</v>
      </c>
      <c r="E6003" s="231">
        <v>4.8120588500000002E-3</v>
      </c>
      <c r="F6003" s="231">
        <v>7.2145041999999995E-4</v>
      </c>
      <c r="G6003" s="231">
        <v>8.5758351999999996E-4</v>
      </c>
      <c r="H6003" s="231">
        <v>3.2330244300000002E-3</v>
      </c>
    </row>
    <row r="6004" spans="1:8">
      <c r="A6004" s="227" t="s">
        <v>141</v>
      </c>
      <c r="B6004" s="227" t="s">
        <v>111</v>
      </c>
      <c r="C6004" s="227" t="s">
        <v>86</v>
      </c>
      <c r="D6004" s="229">
        <v>1</v>
      </c>
      <c r="E6004" s="231">
        <v>4.1319444400000002E-3</v>
      </c>
      <c r="F6004" s="231">
        <v>5.0925902E-4</v>
      </c>
      <c r="G6004" s="231">
        <v>1.8749999999999999E-3</v>
      </c>
      <c r="H6004" s="231">
        <v>1.7476847199999999E-3</v>
      </c>
    </row>
    <row r="6005" spans="1:8">
      <c r="A6005" s="227" t="s">
        <v>141</v>
      </c>
      <c r="B6005" s="227" t="s">
        <v>112</v>
      </c>
      <c r="C6005" s="227" t="s">
        <v>86</v>
      </c>
      <c r="D6005" s="229">
        <v>3</v>
      </c>
      <c r="E6005" s="231">
        <v>6.1226849400000003E-3</v>
      </c>
      <c r="F6005" s="231">
        <v>9.7222175000000004E-4</v>
      </c>
      <c r="G6005" s="231">
        <v>3.6342590199999998E-3</v>
      </c>
      <c r="H6005" s="231">
        <v>1.5162034699999999E-3</v>
      </c>
    </row>
    <row r="6006" spans="1:8">
      <c r="A6006" s="227" t="s">
        <v>141</v>
      </c>
      <c r="B6006" s="227" t="s">
        <v>111</v>
      </c>
      <c r="C6006" s="227" t="s">
        <v>87</v>
      </c>
      <c r="D6006" s="229">
        <v>383</v>
      </c>
      <c r="E6006" s="231">
        <v>5.5645909300000001E-3</v>
      </c>
      <c r="F6006" s="231">
        <v>3.4679890999999999E-4</v>
      </c>
      <c r="G6006" s="231">
        <v>1.24017842E-3</v>
      </c>
      <c r="H6006" s="231">
        <v>3.9776131699999998E-3</v>
      </c>
    </row>
    <row r="6007" spans="1:8">
      <c r="A6007" s="227" t="s">
        <v>141</v>
      </c>
      <c r="B6007" s="227" t="s">
        <v>112</v>
      </c>
      <c r="C6007" s="227" t="s">
        <v>87</v>
      </c>
      <c r="D6007" s="229">
        <v>38</v>
      </c>
      <c r="E6007" s="231">
        <v>4.9616225600000001E-3</v>
      </c>
      <c r="F6007" s="231">
        <v>3.9382282999999999E-4</v>
      </c>
      <c r="G6007" s="231">
        <v>9.971976E-4</v>
      </c>
      <c r="H6007" s="231">
        <v>3.57060156E-3</v>
      </c>
    </row>
    <row r="6008" spans="1:8">
      <c r="A6008" s="227" t="s">
        <v>141</v>
      </c>
      <c r="B6008" s="227" t="s">
        <v>111</v>
      </c>
      <c r="C6008" s="227" t="s">
        <v>88</v>
      </c>
      <c r="D6008" s="229">
        <v>472</v>
      </c>
      <c r="E6008" s="231">
        <v>5.2571796E-3</v>
      </c>
      <c r="F6008" s="231">
        <v>8.2237205000000005E-4</v>
      </c>
      <c r="G6008" s="231">
        <v>1.0386503E-3</v>
      </c>
      <c r="H6008" s="231">
        <v>3.39615676E-3</v>
      </c>
    </row>
    <row r="6009" spans="1:8">
      <c r="A6009" s="227" t="s">
        <v>141</v>
      </c>
      <c r="B6009" s="227" t="s">
        <v>112</v>
      </c>
      <c r="C6009" s="227" t="s">
        <v>88</v>
      </c>
      <c r="D6009" s="229">
        <v>67</v>
      </c>
      <c r="E6009" s="231">
        <v>4.8984243399999997E-3</v>
      </c>
      <c r="F6009" s="231">
        <v>9.3939996000000001E-4</v>
      </c>
      <c r="G6009" s="231">
        <v>1.00504397E-3</v>
      </c>
      <c r="H6009" s="231">
        <v>2.9539798499999999E-3</v>
      </c>
    </row>
    <row r="6010" spans="1:8">
      <c r="A6010" s="227" t="s">
        <v>141</v>
      </c>
      <c r="B6010" s="227" t="s">
        <v>111</v>
      </c>
      <c r="C6010" s="227" t="s">
        <v>89</v>
      </c>
      <c r="D6010" s="229">
        <v>254</v>
      </c>
      <c r="E6010" s="231">
        <v>6.0323251400000001E-3</v>
      </c>
      <c r="F6010" s="231">
        <v>7.0715746000000004E-4</v>
      </c>
      <c r="G6010" s="231">
        <v>1.53110393E-3</v>
      </c>
      <c r="H6010" s="231">
        <v>3.7940632600000001E-3</v>
      </c>
    </row>
    <row r="6011" spans="1:8">
      <c r="A6011" s="227" t="s">
        <v>141</v>
      </c>
      <c r="B6011" s="227" t="s">
        <v>112</v>
      </c>
      <c r="C6011" s="227" t="s">
        <v>89</v>
      </c>
      <c r="D6011" s="229">
        <v>29</v>
      </c>
      <c r="E6011" s="231">
        <v>5.4869090900000004E-3</v>
      </c>
      <c r="F6011" s="231">
        <v>7.3315749000000001E-4</v>
      </c>
      <c r="G6011" s="231">
        <v>1.5664908000000001E-3</v>
      </c>
      <c r="H6011" s="231">
        <v>3.1872603399999999E-3</v>
      </c>
    </row>
    <row r="6012" spans="1:8">
      <c r="A6012" s="227" t="s">
        <v>141</v>
      </c>
      <c r="B6012" s="227" t="s">
        <v>111</v>
      </c>
      <c r="C6012" s="227" t="s">
        <v>90</v>
      </c>
      <c r="D6012" s="229">
        <v>213</v>
      </c>
      <c r="E6012" s="231">
        <v>6.6490608000000003E-3</v>
      </c>
      <c r="F6012" s="231">
        <v>5.6419510999999997E-4</v>
      </c>
      <c r="G6012" s="231">
        <v>2.04393777E-3</v>
      </c>
      <c r="H6012" s="231">
        <v>4.0409274299999997E-3</v>
      </c>
    </row>
    <row r="6013" spans="1:8">
      <c r="A6013" s="227" t="s">
        <v>141</v>
      </c>
      <c r="B6013" s="227" t="s">
        <v>112</v>
      </c>
      <c r="C6013" s="227" t="s">
        <v>90</v>
      </c>
      <c r="D6013" s="229">
        <v>30</v>
      </c>
      <c r="E6013" s="231">
        <v>7.0686726299999999E-3</v>
      </c>
      <c r="F6013" s="231">
        <v>5.4513866999999995E-4</v>
      </c>
      <c r="G6013" s="231">
        <v>2.0347220499999999E-3</v>
      </c>
      <c r="H6013" s="231">
        <v>4.4888115000000003E-3</v>
      </c>
    </row>
    <row r="6014" spans="1:8">
      <c r="A6014" s="227" t="s">
        <v>141</v>
      </c>
      <c r="B6014" s="227" t="s">
        <v>111</v>
      </c>
      <c r="C6014" s="227" t="s">
        <v>91</v>
      </c>
      <c r="D6014" s="229">
        <v>383</v>
      </c>
      <c r="E6014" s="231">
        <v>4.9549424700000002E-3</v>
      </c>
      <c r="F6014" s="231">
        <v>1.2626919499999999E-3</v>
      </c>
      <c r="G6014" s="231">
        <v>7.8785271999999996E-4</v>
      </c>
      <c r="H6014" s="231">
        <v>2.9043973000000001E-3</v>
      </c>
    </row>
    <row r="6015" spans="1:8">
      <c r="A6015" s="227" t="s">
        <v>141</v>
      </c>
      <c r="B6015" s="227" t="s">
        <v>112</v>
      </c>
      <c r="C6015" s="227" t="s">
        <v>91</v>
      </c>
      <c r="D6015" s="229">
        <v>76</v>
      </c>
      <c r="E6015" s="231">
        <v>4.3116469300000003E-3</v>
      </c>
      <c r="F6015" s="231">
        <v>9.4572342000000004E-4</v>
      </c>
      <c r="G6015" s="231">
        <v>7.8749364000000005E-4</v>
      </c>
      <c r="H6015" s="231">
        <v>2.5784293999999998E-3</v>
      </c>
    </row>
    <row r="6016" spans="1:8">
      <c r="A6016" s="227" t="s">
        <v>141</v>
      </c>
      <c r="B6016" s="227" t="s">
        <v>111</v>
      </c>
      <c r="C6016" s="227" t="s">
        <v>92</v>
      </c>
      <c r="D6016" s="229">
        <v>275</v>
      </c>
      <c r="E6016" s="231">
        <v>6.5177186099999998E-3</v>
      </c>
      <c r="F6016" s="231">
        <v>7.0900651E-4</v>
      </c>
      <c r="G6016" s="231">
        <v>1.5429711400000001E-3</v>
      </c>
      <c r="H6016" s="231">
        <v>4.2657405000000002E-3</v>
      </c>
    </row>
    <row r="6017" spans="1:8">
      <c r="A6017" s="227" t="s">
        <v>141</v>
      </c>
      <c r="B6017" s="227" t="s">
        <v>112</v>
      </c>
      <c r="C6017" s="227" t="s">
        <v>92</v>
      </c>
      <c r="D6017" s="229">
        <v>40</v>
      </c>
      <c r="E6017" s="231">
        <v>5.7557867800000001E-3</v>
      </c>
      <c r="F6017" s="231">
        <v>7.4826364999999999E-4</v>
      </c>
      <c r="G6017" s="231">
        <v>1.31510391E-3</v>
      </c>
      <c r="H6017" s="231">
        <v>3.6924187399999999E-3</v>
      </c>
    </row>
    <row r="6018" spans="1:8">
      <c r="A6018" s="227" t="s">
        <v>141</v>
      </c>
      <c r="B6018" s="227" t="s">
        <v>111</v>
      </c>
      <c r="C6018" s="227" t="s">
        <v>93</v>
      </c>
      <c r="D6018" s="229">
        <v>289</v>
      </c>
      <c r="E6018" s="231">
        <v>7.5072485699999997E-3</v>
      </c>
      <c r="F6018" s="231">
        <v>1.2159984099999999E-3</v>
      </c>
      <c r="G6018" s="231">
        <v>1.76094106E-3</v>
      </c>
      <c r="H6018" s="231">
        <v>4.5303086100000004E-3</v>
      </c>
    </row>
    <row r="6019" spans="1:8">
      <c r="A6019" s="227" t="s">
        <v>141</v>
      </c>
      <c r="B6019" s="227" t="s">
        <v>112</v>
      </c>
      <c r="C6019" s="227" t="s">
        <v>93</v>
      </c>
      <c r="D6019" s="229">
        <v>43</v>
      </c>
      <c r="E6019" s="231">
        <v>6.1280682400000003E-3</v>
      </c>
      <c r="F6019" s="231">
        <v>9.7572111999999999E-4</v>
      </c>
      <c r="G6019" s="231">
        <v>1.77029474E-3</v>
      </c>
      <c r="H6019" s="231">
        <v>3.3820518600000001E-3</v>
      </c>
    </row>
    <row r="6020" spans="1:8">
      <c r="A6020" s="227" t="s">
        <v>141</v>
      </c>
      <c r="B6020" s="227" t="s">
        <v>111</v>
      </c>
      <c r="C6020" s="227" t="s">
        <v>94</v>
      </c>
      <c r="D6020" s="229">
        <v>183</v>
      </c>
      <c r="E6020" s="231">
        <v>6.7550847400000003E-3</v>
      </c>
      <c r="F6020" s="231">
        <v>1.3411376899999999E-3</v>
      </c>
      <c r="G6020" s="231">
        <v>1.6009535200000001E-3</v>
      </c>
      <c r="H6020" s="231">
        <v>3.8129930699999999E-3</v>
      </c>
    </row>
    <row r="6021" spans="1:8">
      <c r="A6021" s="227" t="s">
        <v>141</v>
      </c>
      <c r="B6021" s="227" t="s">
        <v>112</v>
      </c>
      <c r="C6021" s="227" t="s">
        <v>94</v>
      </c>
      <c r="D6021" s="229">
        <v>51</v>
      </c>
      <c r="E6021" s="231">
        <v>5.2643879300000003E-3</v>
      </c>
      <c r="F6021" s="231">
        <v>8.7962939E-4</v>
      </c>
      <c r="G6021" s="231">
        <v>1.4261072100000001E-3</v>
      </c>
      <c r="H6021" s="231">
        <v>2.9586508299999999E-3</v>
      </c>
    </row>
    <row r="6022" spans="1:8">
      <c r="A6022" s="227" t="s">
        <v>141</v>
      </c>
      <c r="B6022" s="227" t="s">
        <v>111</v>
      </c>
      <c r="C6022" s="227" t="s">
        <v>95</v>
      </c>
      <c r="D6022" s="229">
        <v>107</v>
      </c>
      <c r="E6022" s="231">
        <v>7.5269338199999997E-3</v>
      </c>
      <c r="F6022" s="231">
        <v>6.4144145000000002E-4</v>
      </c>
      <c r="G6022" s="231">
        <v>2.1429341800000001E-3</v>
      </c>
      <c r="H6022" s="231">
        <v>4.7425577500000001E-3</v>
      </c>
    </row>
    <row r="6023" spans="1:8">
      <c r="A6023" s="227" t="s">
        <v>141</v>
      </c>
      <c r="B6023" s="227" t="s">
        <v>112</v>
      </c>
      <c r="C6023" s="227" t="s">
        <v>95</v>
      </c>
      <c r="D6023" s="229">
        <v>11</v>
      </c>
      <c r="E6023" s="231">
        <v>7.8177607200000006E-3</v>
      </c>
      <c r="F6023" s="231">
        <v>5.7449463000000002E-4</v>
      </c>
      <c r="G6023" s="231">
        <v>2.7925082E-3</v>
      </c>
      <c r="H6023" s="231">
        <v>4.4507573100000001E-3</v>
      </c>
    </row>
    <row r="6024" spans="1:8">
      <c r="A6024" s="227" t="s">
        <v>141</v>
      </c>
      <c r="B6024" s="227" t="s">
        <v>111</v>
      </c>
      <c r="C6024" s="227" t="s">
        <v>96</v>
      </c>
      <c r="D6024" s="229">
        <v>322</v>
      </c>
      <c r="E6024" s="231">
        <v>5.5397757499999999E-3</v>
      </c>
      <c r="F6024" s="231">
        <v>6.7517803999999997E-4</v>
      </c>
      <c r="G6024" s="231">
        <v>1.17868621E-3</v>
      </c>
      <c r="H6024" s="231">
        <v>3.68591102E-3</v>
      </c>
    </row>
    <row r="6025" spans="1:8">
      <c r="A6025" s="227" t="s">
        <v>141</v>
      </c>
      <c r="B6025" s="227" t="s">
        <v>112</v>
      </c>
      <c r="C6025" s="227" t="s">
        <v>96</v>
      </c>
      <c r="D6025" s="229">
        <v>41</v>
      </c>
      <c r="E6025" s="231">
        <v>4.5009030700000003E-3</v>
      </c>
      <c r="F6025" s="231">
        <v>6.7665965999999999E-4</v>
      </c>
      <c r="G6025" s="231">
        <v>9.5443746000000004E-4</v>
      </c>
      <c r="H6025" s="231">
        <v>2.86980555E-3</v>
      </c>
    </row>
    <row r="6026" spans="1:8">
      <c r="A6026" s="227" t="s">
        <v>141</v>
      </c>
      <c r="B6026" s="227" t="s">
        <v>111</v>
      </c>
      <c r="C6026" s="227" t="s">
        <v>97</v>
      </c>
      <c r="D6026" s="229">
        <v>154</v>
      </c>
      <c r="E6026" s="231">
        <v>6.4550262399999999E-3</v>
      </c>
      <c r="F6026" s="231">
        <v>8.0244384000000002E-4</v>
      </c>
      <c r="G6026" s="231">
        <v>2.0214794100000002E-3</v>
      </c>
      <c r="H6026" s="231">
        <v>3.6311024600000001E-3</v>
      </c>
    </row>
    <row r="6027" spans="1:8">
      <c r="A6027" s="227" t="s">
        <v>141</v>
      </c>
      <c r="B6027" s="227" t="s">
        <v>112</v>
      </c>
      <c r="C6027" s="227" t="s">
        <v>97</v>
      </c>
      <c r="D6027" s="229">
        <v>39</v>
      </c>
      <c r="E6027" s="231">
        <v>5.9078226200000002E-3</v>
      </c>
      <c r="F6027" s="231">
        <v>6.6179941999999997E-4</v>
      </c>
      <c r="G6027" s="231">
        <v>2.05899785E-3</v>
      </c>
      <c r="H6027" s="231">
        <v>3.1870249199999999E-3</v>
      </c>
    </row>
    <row r="6028" spans="1:8">
      <c r="A6028" s="227" t="s">
        <v>141</v>
      </c>
      <c r="B6028" s="227" t="s">
        <v>111</v>
      </c>
      <c r="C6028" s="227" t="s">
        <v>98</v>
      </c>
      <c r="D6028" s="229">
        <v>133</v>
      </c>
      <c r="E6028" s="231">
        <v>5.7946947999999998E-3</v>
      </c>
      <c r="F6028" s="231">
        <v>2.9405087000000001E-4</v>
      </c>
      <c r="G6028" s="231">
        <v>1.33058315E-3</v>
      </c>
      <c r="H6028" s="231">
        <v>4.1586603100000003E-3</v>
      </c>
    </row>
    <row r="6029" spans="1:8">
      <c r="A6029" s="227" t="s">
        <v>141</v>
      </c>
      <c r="B6029" s="227" t="s">
        <v>112</v>
      </c>
      <c r="C6029" s="227" t="s">
        <v>98</v>
      </c>
      <c r="D6029" s="229">
        <v>19</v>
      </c>
      <c r="E6029" s="231">
        <v>7.7863058400000004E-3</v>
      </c>
      <c r="F6029" s="231">
        <v>2.3452704E-4</v>
      </c>
      <c r="G6029" s="231">
        <v>2.11379129E-3</v>
      </c>
      <c r="H6029" s="231">
        <v>5.4282404899999998E-3</v>
      </c>
    </row>
    <row r="6030" spans="1:8">
      <c r="A6030" s="227" t="s">
        <v>141</v>
      </c>
      <c r="B6030" s="227" t="s">
        <v>111</v>
      </c>
      <c r="C6030" s="227" t="s">
        <v>99</v>
      </c>
      <c r="D6030" s="229">
        <v>418</v>
      </c>
      <c r="E6030" s="231">
        <v>5.4046216300000002E-3</v>
      </c>
      <c r="F6030" s="231">
        <v>9.5184274999999998E-4</v>
      </c>
      <c r="G6030" s="231">
        <v>8.3532672E-4</v>
      </c>
      <c r="H6030" s="231">
        <v>3.6174516900000001E-3</v>
      </c>
    </row>
    <row r="6031" spans="1:8">
      <c r="A6031" s="227" t="s">
        <v>141</v>
      </c>
      <c r="B6031" s="227" t="s">
        <v>112</v>
      </c>
      <c r="C6031" s="227" t="s">
        <v>99</v>
      </c>
      <c r="D6031" s="229">
        <v>43</v>
      </c>
      <c r="E6031" s="231">
        <v>5.5450578699999999E-3</v>
      </c>
      <c r="F6031" s="231">
        <v>9.1488995E-4</v>
      </c>
      <c r="G6031" s="231">
        <v>7.2593644000000003E-4</v>
      </c>
      <c r="H6031" s="231">
        <v>3.90423106E-3</v>
      </c>
    </row>
    <row r="6032" spans="1:8">
      <c r="A6032" s="227" t="s">
        <v>141</v>
      </c>
      <c r="B6032" s="227" t="s">
        <v>111</v>
      </c>
      <c r="C6032" s="227" t="s">
        <v>100</v>
      </c>
      <c r="D6032" s="229">
        <v>301</v>
      </c>
      <c r="E6032" s="231">
        <v>6.2942196200000003E-3</v>
      </c>
      <c r="F6032" s="231">
        <v>6.7898649000000001E-4</v>
      </c>
      <c r="G6032" s="231">
        <v>1.4886717900000001E-3</v>
      </c>
      <c r="H6032" s="231">
        <v>4.1265609000000003E-3</v>
      </c>
    </row>
    <row r="6033" spans="1:8">
      <c r="A6033" s="227" t="s">
        <v>141</v>
      </c>
      <c r="B6033" s="227" t="s">
        <v>112</v>
      </c>
      <c r="C6033" s="227" t="s">
        <v>100</v>
      </c>
      <c r="D6033" s="229">
        <v>31</v>
      </c>
      <c r="E6033" s="231">
        <v>6.66442627E-3</v>
      </c>
      <c r="F6033" s="231">
        <v>6.7054932000000002E-4</v>
      </c>
      <c r="G6033" s="231">
        <v>1.91382898E-3</v>
      </c>
      <c r="H6033" s="231">
        <v>4.0800475700000002E-3</v>
      </c>
    </row>
    <row r="6034" spans="1:8">
      <c r="A6034" s="227" t="s">
        <v>141</v>
      </c>
      <c r="B6034" s="227" t="s">
        <v>111</v>
      </c>
      <c r="C6034" s="227" t="s">
        <v>101</v>
      </c>
      <c r="D6034" s="229">
        <v>182</v>
      </c>
      <c r="E6034" s="231">
        <v>6.9202785799999996E-3</v>
      </c>
      <c r="F6034" s="231">
        <v>7.8264882999999998E-4</v>
      </c>
      <c r="G6034" s="231">
        <v>2.3700139799999998E-3</v>
      </c>
      <c r="H6034" s="231">
        <v>3.7676152200000002E-3</v>
      </c>
    </row>
    <row r="6035" spans="1:8">
      <c r="A6035" s="227" t="s">
        <v>141</v>
      </c>
      <c r="B6035" s="227" t="s">
        <v>112</v>
      </c>
      <c r="C6035" s="227" t="s">
        <v>101</v>
      </c>
      <c r="D6035" s="229">
        <v>23</v>
      </c>
      <c r="E6035" s="231">
        <v>6.6560988400000002E-3</v>
      </c>
      <c r="F6035" s="231">
        <v>9.3095793000000002E-4</v>
      </c>
      <c r="G6035" s="231">
        <v>2.4698065099999999E-3</v>
      </c>
      <c r="H6035" s="231">
        <v>3.2553338999999999E-3</v>
      </c>
    </row>
    <row r="6036" spans="1:8">
      <c r="A6036" s="227" t="s">
        <v>141</v>
      </c>
      <c r="B6036" s="227" t="s">
        <v>111</v>
      </c>
      <c r="C6036" s="227" t="s">
        <v>102</v>
      </c>
      <c r="D6036" s="229">
        <v>284</v>
      </c>
      <c r="E6036" s="231">
        <v>5.41866338E-3</v>
      </c>
      <c r="F6036" s="231">
        <v>7.9771428000000001E-4</v>
      </c>
      <c r="G6036" s="231">
        <v>8.6785156999999999E-4</v>
      </c>
      <c r="H6036" s="231">
        <v>3.7530970500000002E-3</v>
      </c>
    </row>
    <row r="6037" spans="1:8">
      <c r="A6037" s="227" t="s">
        <v>141</v>
      </c>
      <c r="B6037" s="227" t="s">
        <v>112</v>
      </c>
      <c r="C6037" s="227" t="s">
        <v>102</v>
      </c>
      <c r="D6037" s="229">
        <v>30</v>
      </c>
      <c r="E6037" s="231">
        <v>5.1018516100000003E-3</v>
      </c>
      <c r="F6037" s="231">
        <v>8.0902754000000004E-4</v>
      </c>
      <c r="G6037" s="231">
        <v>1.02777763E-3</v>
      </c>
      <c r="H6037" s="231">
        <v>3.2650460100000001E-3</v>
      </c>
    </row>
    <row r="6038" spans="1:8">
      <c r="A6038" s="227" t="s">
        <v>141</v>
      </c>
      <c r="B6038" s="227" t="s">
        <v>111</v>
      </c>
      <c r="C6038" s="227" t="s">
        <v>103</v>
      </c>
      <c r="D6038" s="229">
        <v>311</v>
      </c>
      <c r="E6038" s="231">
        <v>3.7236510599999999E-3</v>
      </c>
      <c r="F6038" s="231">
        <v>3.6344802999999998E-4</v>
      </c>
      <c r="G6038" s="231">
        <v>7.0635322000000005E-4</v>
      </c>
      <c r="H6038" s="231">
        <v>2.6538493400000002E-3</v>
      </c>
    </row>
    <row r="6039" spans="1:8">
      <c r="A6039" s="227" t="s">
        <v>141</v>
      </c>
      <c r="B6039" s="227" t="s">
        <v>112</v>
      </c>
      <c r="C6039" s="227" t="s">
        <v>103</v>
      </c>
      <c r="D6039" s="229">
        <v>35</v>
      </c>
      <c r="E6039" s="231">
        <v>3.9285711999999997E-3</v>
      </c>
      <c r="F6039" s="231">
        <v>4.7288338000000001E-4</v>
      </c>
      <c r="G6039" s="231">
        <v>7.6587279E-4</v>
      </c>
      <c r="H6039" s="231">
        <v>2.6898145300000001E-3</v>
      </c>
    </row>
    <row r="6040" spans="1:8">
      <c r="A6040" s="227" t="s">
        <v>141</v>
      </c>
      <c r="B6040" s="227" t="s">
        <v>111</v>
      </c>
      <c r="C6040" s="227" t="s">
        <v>104</v>
      </c>
      <c r="D6040" s="229">
        <v>89</v>
      </c>
      <c r="E6040" s="231">
        <v>5.7739021900000001E-3</v>
      </c>
      <c r="F6040" s="231">
        <v>2.1327480999999999E-4</v>
      </c>
      <c r="G6040" s="231">
        <v>1.55677772E-3</v>
      </c>
      <c r="H6040" s="231">
        <v>4.0038491199999998E-3</v>
      </c>
    </row>
    <row r="6041" spans="1:8">
      <c r="A6041" s="227" t="s">
        <v>141</v>
      </c>
      <c r="B6041" s="227" t="s">
        <v>112</v>
      </c>
      <c r="C6041" s="227" t="s">
        <v>104</v>
      </c>
      <c r="D6041" s="229">
        <v>16</v>
      </c>
      <c r="E6041" s="231">
        <v>5.9230321100000004E-3</v>
      </c>
      <c r="F6041" s="231">
        <v>1.2731462E-4</v>
      </c>
      <c r="G6041" s="231">
        <v>1.19357612E-3</v>
      </c>
      <c r="H6041" s="231">
        <v>4.60214092E-3</v>
      </c>
    </row>
    <row r="6042" spans="1:8">
      <c r="A6042" s="227" t="s">
        <v>141</v>
      </c>
      <c r="B6042" s="227" t="s">
        <v>111</v>
      </c>
      <c r="C6042" s="227" t="s">
        <v>105</v>
      </c>
      <c r="D6042" s="229">
        <v>793</v>
      </c>
      <c r="E6042" s="231">
        <v>4.8688755600000003E-3</v>
      </c>
      <c r="F6042" s="231">
        <v>1.0653108200000001E-3</v>
      </c>
      <c r="G6042" s="231">
        <v>8.5764887000000002E-4</v>
      </c>
      <c r="H6042" s="231">
        <v>2.94591541E-3</v>
      </c>
    </row>
    <row r="6043" spans="1:8">
      <c r="A6043" s="227" t="s">
        <v>141</v>
      </c>
      <c r="B6043" s="227" t="s">
        <v>112</v>
      </c>
      <c r="C6043" s="227" t="s">
        <v>105</v>
      </c>
      <c r="D6043" s="229">
        <v>123</v>
      </c>
      <c r="E6043" s="231">
        <v>4.7193990299999999E-3</v>
      </c>
      <c r="F6043" s="231">
        <v>1.05248769E-3</v>
      </c>
      <c r="G6043" s="231">
        <v>8.7925297999999995E-4</v>
      </c>
      <c r="H6043" s="231">
        <v>2.78765783E-3</v>
      </c>
    </row>
    <row r="6044" spans="1:8">
      <c r="A6044" s="227" t="s">
        <v>141</v>
      </c>
      <c r="B6044" s="227" t="s">
        <v>111</v>
      </c>
      <c r="C6044" s="227" t="s">
        <v>106</v>
      </c>
      <c r="D6044" s="229">
        <v>206</v>
      </c>
      <c r="E6044" s="231">
        <v>5.6547777200000003E-3</v>
      </c>
      <c r="F6044" s="231">
        <v>7.2725613000000004E-4</v>
      </c>
      <c r="G6044" s="231">
        <v>1.55171228E-3</v>
      </c>
      <c r="H6044" s="231">
        <v>3.3758088099999999E-3</v>
      </c>
    </row>
    <row r="6045" spans="1:8">
      <c r="A6045" s="227" t="s">
        <v>141</v>
      </c>
      <c r="B6045" s="227" t="s">
        <v>112</v>
      </c>
      <c r="C6045" s="227" t="s">
        <v>106</v>
      </c>
      <c r="D6045" s="229">
        <v>41</v>
      </c>
      <c r="E6045" s="231">
        <v>6.0216235699999997E-3</v>
      </c>
      <c r="F6045" s="231">
        <v>7.4695101E-4</v>
      </c>
      <c r="G6045" s="231">
        <v>1.58000207E-3</v>
      </c>
      <c r="H6045" s="231">
        <v>3.6946701000000002E-3</v>
      </c>
    </row>
    <row r="6046" spans="1:8">
      <c r="A6046" s="227" t="s">
        <v>141</v>
      </c>
      <c r="B6046" s="227" t="s">
        <v>111</v>
      </c>
      <c r="C6046" s="227" t="s">
        <v>107</v>
      </c>
      <c r="D6046" s="229">
        <v>598</v>
      </c>
      <c r="E6046" s="231">
        <v>5.2311522200000002E-3</v>
      </c>
      <c r="F6046" s="231">
        <v>7.9305608E-4</v>
      </c>
      <c r="G6046" s="231">
        <v>9.6101564999999996E-4</v>
      </c>
      <c r="H6046" s="231">
        <v>3.47708E-3</v>
      </c>
    </row>
    <row r="6047" spans="1:8">
      <c r="A6047" s="227" t="s">
        <v>141</v>
      </c>
      <c r="B6047" s="227" t="s">
        <v>112</v>
      </c>
      <c r="C6047" s="227" t="s">
        <v>107</v>
      </c>
      <c r="D6047" s="229">
        <v>52</v>
      </c>
      <c r="E6047" s="231">
        <v>4.4259701999999996E-3</v>
      </c>
      <c r="F6047" s="231">
        <v>8.1263332000000002E-4</v>
      </c>
      <c r="G6047" s="231">
        <v>8.1975579999999998E-4</v>
      </c>
      <c r="H6047" s="231">
        <v>2.79358064E-3</v>
      </c>
    </row>
    <row r="6048" spans="1:8">
      <c r="A6048" s="227" t="s">
        <v>142</v>
      </c>
      <c r="B6048" s="227" t="s">
        <v>111</v>
      </c>
      <c r="C6048" s="227" t="s">
        <v>58</v>
      </c>
      <c r="D6048" s="229">
        <v>12986</v>
      </c>
      <c r="E6048" s="231">
        <v>5.8306218400000004E-3</v>
      </c>
      <c r="F6048" s="231">
        <v>9.6666757000000005E-4</v>
      </c>
      <c r="G6048" s="231">
        <v>1.1860892299999999E-3</v>
      </c>
      <c r="H6048" s="231">
        <v>3.6777442400000001E-3</v>
      </c>
    </row>
    <row r="6049" spans="1:8">
      <c r="A6049" s="227" t="s">
        <v>142</v>
      </c>
      <c r="B6049" s="227" t="s">
        <v>112</v>
      </c>
      <c r="C6049" s="227" t="s">
        <v>58</v>
      </c>
      <c r="D6049" s="229">
        <v>1999</v>
      </c>
      <c r="E6049" s="231">
        <v>5.3994356000000004E-3</v>
      </c>
      <c r="F6049" s="231">
        <v>9.0085527999999996E-4</v>
      </c>
      <c r="G6049" s="231">
        <v>1.1817480299999999E-3</v>
      </c>
      <c r="H6049" s="231">
        <v>3.3166580900000002E-3</v>
      </c>
    </row>
    <row r="6050" spans="1:8">
      <c r="A6050" s="227" t="s">
        <v>142</v>
      </c>
      <c r="B6050" s="227" t="s">
        <v>111</v>
      </c>
      <c r="C6050" s="227" t="s">
        <v>63</v>
      </c>
      <c r="D6050" s="229">
        <v>280</v>
      </c>
      <c r="E6050" s="231">
        <v>5.86392171E-3</v>
      </c>
      <c r="F6050" s="231">
        <v>1.1388886400000001E-3</v>
      </c>
      <c r="G6050" s="231">
        <v>1.1807206499999999E-3</v>
      </c>
      <c r="H6050" s="231">
        <v>3.5443119099999999E-3</v>
      </c>
    </row>
    <row r="6051" spans="1:8">
      <c r="A6051" s="227" t="s">
        <v>142</v>
      </c>
      <c r="B6051" s="227" t="s">
        <v>112</v>
      </c>
      <c r="C6051" s="227" t="s">
        <v>63</v>
      </c>
      <c r="D6051" s="229">
        <v>29</v>
      </c>
      <c r="E6051" s="231">
        <v>5.8081894300000001E-3</v>
      </c>
      <c r="F6051" s="231">
        <v>9.6503816E-4</v>
      </c>
      <c r="G6051" s="231">
        <v>1.1162992200000001E-3</v>
      </c>
      <c r="H6051" s="231">
        <v>3.72685159E-3</v>
      </c>
    </row>
    <row r="6052" spans="1:8">
      <c r="A6052" s="227" t="s">
        <v>142</v>
      </c>
      <c r="B6052" s="227" t="s">
        <v>111</v>
      </c>
      <c r="C6052" s="227" t="s">
        <v>64</v>
      </c>
      <c r="D6052" s="229">
        <v>161</v>
      </c>
      <c r="E6052" s="231">
        <v>5.4518918700000004E-3</v>
      </c>
      <c r="F6052" s="231">
        <v>6.5699021999999997E-4</v>
      </c>
      <c r="G6052" s="231">
        <v>1.6743585100000001E-3</v>
      </c>
      <c r="H6052" s="231">
        <v>3.1205426400000001E-3</v>
      </c>
    </row>
    <row r="6053" spans="1:8">
      <c r="A6053" s="227" t="s">
        <v>142</v>
      </c>
      <c r="B6053" s="227" t="s">
        <v>112</v>
      </c>
      <c r="C6053" s="227" t="s">
        <v>64</v>
      </c>
      <c r="D6053" s="229">
        <v>30</v>
      </c>
      <c r="E6053" s="231">
        <v>5.2129627700000002E-3</v>
      </c>
      <c r="F6053" s="231">
        <v>5.8912014999999999E-4</v>
      </c>
      <c r="G6053" s="231">
        <v>1.4525460600000001E-3</v>
      </c>
      <c r="H6053" s="231">
        <v>3.17129603E-3</v>
      </c>
    </row>
    <row r="6054" spans="1:8">
      <c r="A6054" s="227" t="s">
        <v>142</v>
      </c>
      <c r="B6054" s="227" t="s">
        <v>111</v>
      </c>
      <c r="C6054" s="227" t="s">
        <v>65</v>
      </c>
      <c r="D6054" s="229">
        <v>156</v>
      </c>
      <c r="E6054" s="231">
        <v>5.9879508499999998E-3</v>
      </c>
      <c r="F6054" s="231">
        <v>1.0081313100000001E-3</v>
      </c>
      <c r="G6054" s="231">
        <v>1.0434470399999999E-3</v>
      </c>
      <c r="H6054" s="231">
        <v>3.9363720500000003E-3</v>
      </c>
    </row>
    <row r="6055" spans="1:8">
      <c r="A6055" s="227" t="s">
        <v>142</v>
      </c>
      <c r="B6055" s="227" t="s">
        <v>112</v>
      </c>
      <c r="C6055" s="227" t="s">
        <v>65</v>
      </c>
      <c r="D6055" s="229">
        <v>30</v>
      </c>
      <c r="E6055" s="231">
        <v>6.2766201500000004E-3</v>
      </c>
      <c r="F6055" s="231">
        <v>9.6257693999999997E-4</v>
      </c>
      <c r="G6055" s="231">
        <v>1.0432096400000001E-3</v>
      </c>
      <c r="H6055" s="231">
        <v>4.2708330699999996E-3</v>
      </c>
    </row>
    <row r="6056" spans="1:8">
      <c r="A6056" s="227" t="s">
        <v>142</v>
      </c>
      <c r="B6056" s="227" t="s">
        <v>111</v>
      </c>
      <c r="C6056" s="227" t="s">
        <v>66</v>
      </c>
      <c r="D6056" s="229">
        <v>179</v>
      </c>
      <c r="E6056" s="231">
        <v>6.6119643999999998E-3</v>
      </c>
      <c r="F6056" s="231">
        <v>1.1603168500000001E-3</v>
      </c>
      <c r="G6056" s="231">
        <v>1.1140852200000001E-3</v>
      </c>
      <c r="H6056" s="231">
        <v>4.3375618200000004E-3</v>
      </c>
    </row>
    <row r="6057" spans="1:8">
      <c r="A6057" s="227" t="s">
        <v>142</v>
      </c>
      <c r="B6057" s="227" t="s">
        <v>112</v>
      </c>
      <c r="C6057" s="227" t="s">
        <v>66</v>
      </c>
      <c r="D6057" s="229">
        <v>50</v>
      </c>
      <c r="E6057" s="231">
        <v>6.2152775199999996E-3</v>
      </c>
      <c r="F6057" s="231">
        <v>1.06087938E-3</v>
      </c>
      <c r="G6057" s="231">
        <v>1.0495368000000001E-3</v>
      </c>
      <c r="H6057" s="231">
        <v>4.1048608500000002E-3</v>
      </c>
    </row>
    <row r="6058" spans="1:8">
      <c r="A6058" s="227" t="s">
        <v>142</v>
      </c>
      <c r="B6058" s="227" t="s">
        <v>111</v>
      </c>
      <c r="C6058" s="227" t="s">
        <v>67</v>
      </c>
      <c r="D6058" s="229">
        <v>163</v>
      </c>
      <c r="E6058" s="231">
        <v>7.1008717299999996E-3</v>
      </c>
      <c r="F6058" s="231">
        <v>8.6691920000000003E-4</v>
      </c>
      <c r="G6058" s="231">
        <v>1.4642976299999999E-3</v>
      </c>
      <c r="H6058" s="231">
        <v>4.7696543800000001E-3</v>
      </c>
    </row>
    <row r="6059" spans="1:8">
      <c r="A6059" s="227" t="s">
        <v>142</v>
      </c>
      <c r="B6059" s="227" t="s">
        <v>112</v>
      </c>
      <c r="C6059" s="227" t="s">
        <v>67</v>
      </c>
      <c r="D6059" s="229">
        <v>14</v>
      </c>
      <c r="E6059" s="231">
        <v>6.2624006399999996E-3</v>
      </c>
      <c r="F6059" s="231">
        <v>5.5555535000000001E-4</v>
      </c>
      <c r="G6059" s="231">
        <v>1.1524468700000001E-3</v>
      </c>
      <c r="H6059" s="231">
        <v>4.5543978100000002E-3</v>
      </c>
    </row>
    <row r="6060" spans="1:8">
      <c r="A6060" s="227" t="s">
        <v>142</v>
      </c>
      <c r="B6060" s="227" t="s">
        <v>111</v>
      </c>
      <c r="C6060" s="227" t="s">
        <v>68</v>
      </c>
      <c r="D6060" s="229">
        <v>225</v>
      </c>
      <c r="E6060" s="231">
        <v>6.3424894799999996E-3</v>
      </c>
      <c r="F6060" s="231">
        <v>1.06270554E-3</v>
      </c>
      <c r="G6060" s="231">
        <v>1.34665614E-3</v>
      </c>
      <c r="H6060" s="231">
        <v>3.9331273000000003E-3</v>
      </c>
    </row>
    <row r="6061" spans="1:8">
      <c r="A6061" s="227" t="s">
        <v>142</v>
      </c>
      <c r="B6061" s="227" t="s">
        <v>112</v>
      </c>
      <c r="C6061" s="227" t="s">
        <v>68</v>
      </c>
      <c r="D6061" s="229">
        <v>14</v>
      </c>
      <c r="E6061" s="231">
        <v>5.7233793999999999E-3</v>
      </c>
      <c r="F6061" s="231">
        <v>7.5148784000000001E-4</v>
      </c>
      <c r="G6061" s="231">
        <v>1.23098521E-3</v>
      </c>
      <c r="H6061" s="231">
        <v>3.74090589E-3</v>
      </c>
    </row>
    <row r="6062" spans="1:8">
      <c r="A6062" s="227" t="s">
        <v>142</v>
      </c>
      <c r="B6062" s="227" t="s">
        <v>111</v>
      </c>
      <c r="C6062" s="227" t="s">
        <v>69</v>
      </c>
      <c r="D6062" s="229">
        <v>133</v>
      </c>
      <c r="E6062" s="231">
        <v>4.1765870599999996E-3</v>
      </c>
      <c r="F6062" s="231">
        <v>7.9913301000000001E-4</v>
      </c>
      <c r="G6062" s="231">
        <v>5.6739048000000001E-4</v>
      </c>
      <c r="H6062" s="231">
        <v>2.8100631099999998E-3</v>
      </c>
    </row>
    <row r="6063" spans="1:8">
      <c r="A6063" s="227" t="s">
        <v>142</v>
      </c>
      <c r="B6063" s="227" t="s">
        <v>112</v>
      </c>
      <c r="C6063" s="227" t="s">
        <v>69</v>
      </c>
      <c r="D6063" s="229">
        <v>3</v>
      </c>
      <c r="E6063" s="231">
        <v>4.8919752199999998E-3</v>
      </c>
      <c r="F6063" s="231">
        <v>8.1404304999999999E-4</v>
      </c>
      <c r="G6063" s="231">
        <v>1.6820985999999999E-3</v>
      </c>
      <c r="H6063" s="231">
        <v>2.3958331E-3</v>
      </c>
    </row>
    <row r="6064" spans="1:8">
      <c r="A6064" s="227" t="s">
        <v>142</v>
      </c>
      <c r="B6064" s="227" t="s">
        <v>111</v>
      </c>
      <c r="C6064" s="227" t="s">
        <v>70</v>
      </c>
      <c r="D6064" s="229">
        <v>140</v>
      </c>
      <c r="E6064" s="231">
        <v>7.9353502799999996E-3</v>
      </c>
      <c r="F6064" s="231">
        <v>1.19163336E-3</v>
      </c>
      <c r="G6064" s="231">
        <v>1.9594905100000001E-3</v>
      </c>
      <c r="H6064" s="231">
        <v>4.7842259600000001E-3</v>
      </c>
    </row>
    <row r="6065" spans="1:8">
      <c r="A6065" s="227" t="s">
        <v>142</v>
      </c>
      <c r="B6065" s="227" t="s">
        <v>112</v>
      </c>
      <c r="C6065" s="227" t="s">
        <v>70</v>
      </c>
      <c r="D6065" s="229">
        <v>20</v>
      </c>
      <c r="E6065" s="231">
        <v>7.2494211400000001E-3</v>
      </c>
      <c r="F6065" s="231">
        <v>1.07986086E-3</v>
      </c>
      <c r="G6065" s="231">
        <v>2.2228006200000002E-3</v>
      </c>
      <c r="H6065" s="231">
        <v>3.94675905E-3</v>
      </c>
    </row>
    <row r="6066" spans="1:8">
      <c r="A6066" s="227" t="s">
        <v>142</v>
      </c>
      <c r="B6066" s="227" t="s">
        <v>111</v>
      </c>
      <c r="C6066" s="227" t="s">
        <v>71</v>
      </c>
      <c r="D6066" s="229">
        <v>142</v>
      </c>
      <c r="E6066" s="231">
        <v>6.9432215699999997E-3</v>
      </c>
      <c r="F6066" s="231">
        <v>1.14917492E-3</v>
      </c>
      <c r="G6066" s="231">
        <v>1.77710916E-3</v>
      </c>
      <c r="H6066" s="231">
        <v>4.0169370299999998E-3</v>
      </c>
    </row>
    <row r="6067" spans="1:8">
      <c r="A6067" s="227" t="s">
        <v>142</v>
      </c>
      <c r="B6067" s="227" t="s">
        <v>112</v>
      </c>
      <c r="C6067" s="227" t="s">
        <v>71</v>
      </c>
      <c r="D6067" s="229">
        <v>24</v>
      </c>
      <c r="E6067" s="231">
        <v>6.3421101200000001E-3</v>
      </c>
      <c r="F6067" s="231">
        <v>1.0855514399999999E-3</v>
      </c>
      <c r="G6067" s="231">
        <v>1.9974920299999999E-3</v>
      </c>
      <c r="H6067" s="231">
        <v>3.2590661699999999E-3</v>
      </c>
    </row>
    <row r="6068" spans="1:8">
      <c r="A6068" s="227" t="s">
        <v>142</v>
      </c>
      <c r="B6068" s="227" t="s">
        <v>111</v>
      </c>
      <c r="C6068" s="227" t="s">
        <v>72</v>
      </c>
      <c r="D6068" s="229">
        <v>258</v>
      </c>
      <c r="E6068" s="231">
        <v>6.3987131599999997E-3</v>
      </c>
      <c r="F6068" s="231">
        <v>6.0297311000000002E-4</v>
      </c>
      <c r="G6068" s="231">
        <v>1.4911263000000001E-3</v>
      </c>
      <c r="H6068" s="231">
        <v>4.3046132299999996E-3</v>
      </c>
    </row>
    <row r="6069" spans="1:8">
      <c r="A6069" s="227" t="s">
        <v>142</v>
      </c>
      <c r="B6069" s="227" t="s">
        <v>112</v>
      </c>
      <c r="C6069" s="227" t="s">
        <v>72</v>
      </c>
      <c r="D6069" s="229">
        <v>30</v>
      </c>
      <c r="E6069" s="231">
        <v>5.3892744400000003E-3</v>
      </c>
      <c r="F6069" s="231">
        <v>4.6334851E-4</v>
      </c>
      <c r="G6069" s="231">
        <v>1.5378083699999999E-3</v>
      </c>
      <c r="H6069" s="231">
        <v>3.3881170299999998E-3</v>
      </c>
    </row>
    <row r="6070" spans="1:8">
      <c r="A6070" s="227" t="s">
        <v>142</v>
      </c>
      <c r="B6070" s="227" t="s">
        <v>111</v>
      </c>
      <c r="C6070" s="227" t="s">
        <v>73</v>
      </c>
      <c r="D6070" s="229">
        <v>453</v>
      </c>
      <c r="E6070" s="231">
        <v>7.0896183500000001E-3</v>
      </c>
      <c r="F6070" s="231">
        <v>1.1758541399999999E-3</v>
      </c>
      <c r="G6070" s="231">
        <v>1.66538894E-3</v>
      </c>
      <c r="H6070" s="231">
        <v>4.2483748000000003E-3</v>
      </c>
    </row>
    <row r="6071" spans="1:8">
      <c r="A6071" s="227" t="s">
        <v>142</v>
      </c>
      <c r="B6071" s="227" t="s">
        <v>112</v>
      </c>
      <c r="C6071" s="227" t="s">
        <v>73</v>
      </c>
      <c r="D6071" s="229">
        <v>77</v>
      </c>
      <c r="E6071" s="231">
        <v>6.3935483600000001E-3</v>
      </c>
      <c r="F6071" s="231">
        <v>1.1757453000000001E-3</v>
      </c>
      <c r="G6071" s="231">
        <v>1.6977811400000001E-3</v>
      </c>
      <c r="H6071" s="231">
        <v>3.5200214000000001E-3</v>
      </c>
    </row>
    <row r="6072" spans="1:8">
      <c r="A6072" s="227" t="s">
        <v>142</v>
      </c>
      <c r="B6072" s="227" t="s">
        <v>111</v>
      </c>
      <c r="C6072" s="227" t="s">
        <v>74</v>
      </c>
      <c r="D6072" s="229">
        <v>319</v>
      </c>
      <c r="E6072" s="231">
        <v>6.4559747500000002E-3</v>
      </c>
      <c r="F6072" s="231">
        <v>7.7491848999999998E-4</v>
      </c>
      <c r="G6072" s="231">
        <v>1.92118722E-3</v>
      </c>
      <c r="H6072" s="231">
        <v>3.7598685599999999E-3</v>
      </c>
    </row>
    <row r="6073" spans="1:8">
      <c r="A6073" s="227" t="s">
        <v>142</v>
      </c>
      <c r="B6073" s="227" t="s">
        <v>112</v>
      </c>
      <c r="C6073" s="227" t="s">
        <v>74</v>
      </c>
      <c r="D6073" s="229">
        <v>53</v>
      </c>
      <c r="E6073" s="231">
        <v>6.2714008699999999E-3</v>
      </c>
      <c r="F6073" s="231">
        <v>7.4292428000000002E-4</v>
      </c>
      <c r="G6073" s="231">
        <v>1.78895848E-3</v>
      </c>
      <c r="H6073" s="231">
        <v>3.7395175699999998E-3</v>
      </c>
    </row>
    <row r="6074" spans="1:8">
      <c r="A6074" s="227" t="s">
        <v>142</v>
      </c>
      <c r="B6074" s="227" t="s">
        <v>111</v>
      </c>
      <c r="C6074" s="227" t="s">
        <v>75</v>
      </c>
      <c r="D6074" s="229">
        <v>182</v>
      </c>
      <c r="E6074" s="231">
        <v>5.6375277200000004E-3</v>
      </c>
      <c r="F6074" s="231">
        <v>5.8684348000000001E-4</v>
      </c>
      <c r="G6074" s="231">
        <v>1.2575674200000001E-3</v>
      </c>
      <c r="H6074" s="231">
        <v>3.7931163599999999E-3</v>
      </c>
    </row>
    <row r="6075" spans="1:8">
      <c r="A6075" s="227" t="s">
        <v>142</v>
      </c>
      <c r="B6075" s="227" t="s">
        <v>112</v>
      </c>
      <c r="C6075" s="227" t="s">
        <v>75</v>
      </c>
      <c r="D6075" s="229">
        <v>11</v>
      </c>
      <c r="E6075" s="231">
        <v>6.3731058599999996E-3</v>
      </c>
      <c r="F6075" s="231">
        <v>8.3122871999999999E-4</v>
      </c>
      <c r="G6075" s="231">
        <v>1.3899409E-3</v>
      </c>
      <c r="H6075" s="231">
        <v>4.1519358499999999E-3</v>
      </c>
    </row>
    <row r="6076" spans="1:8">
      <c r="A6076" s="227" t="s">
        <v>142</v>
      </c>
      <c r="B6076" s="227" t="s">
        <v>111</v>
      </c>
      <c r="C6076" s="227" t="s">
        <v>76</v>
      </c>
      <c r="D6076" s="229">
        <v>190</v>
      </c>
      <c r="E6076" s="231">
        <v>5.5743175000000002E-3</v>
      </c>
      <c r="F6076" s="231">
        <v>4.5595736000000002E-4</v>
      </c>
      <c r="G6076" s="231">
        <v>1.40064545E-3</v>
      </c>
      <c r="H6076" s="231">
        <v>3.7177141599999998E-3</v>
      </c>
    </row>
    <row r="6077" spans="1:8">
      <c r="A6077" s="227" t="s">
        <v>142</v>
      </c>
      <c r="B6077" s="227" t="s">
        <v>112</v>
      </c>
      <c r="C6077" s="227" t="s">
        <v>76</v>
      </c>
      <c r="D6077" s="229">
        <v>63</v>
      </c>
      <c r="E6077" s="231">
        <v>5.0466634899999996E-3</v>
      </c>
      <c r="F6077" s="231">
        <v>6.0313765000000001E-4</v>
      </c>
      <c r="G6077" s="231">
        <v>1.3170559E-3</v>
      </c>
      <c r="H6077" s="231">
        <v>3.12646949E-3</v>
      </c>
    </row>
    <row r="6078" spans="1:8">
      <c r="A6078" s="227" t="s">
        <v>142</v>
      </c>
      <c r="B6078" s="227" t="s">
        <v>111</v>
      </c>
      <c r="C6078" s="227" t="s">
        <v>77</v>
      </c>
      <c r="D6078" s="229">
        <v>351</v>
      </c>
      <c r="E6078" s="231">
        <v>5.9213751999999996E-3</v>
      </c>
      <c r="F6078" s="231">
        <v>7.3407962999999998E-4</v>
      </c>
      <c r="G6078" s="231">
        <v>1.7243389500000001E-3</v>
      </c>
      <c r="H6078" s="231">
        <v>3.4629561499999999E-3</v>
      </c>
    </row>
    <row r="6079" spans="1:8">
      <c r="A6079" s="227" t="s">
        <v>142</v>
      </c>
      <c r="B6079" s="227" t="s">
        <v>112</v>
      </c>
      <c r="C6079" s="227" t="s">
        <v>77</v>
      </c>
      <c r="D6079" s="229">
        <v>63</v>
      </c>
      <c r="E6079" s="231">
        <v>5.7210829300000004E-3</v>
      </c>
      <c r="F6079" s="231">
        <v>7.1906208000000003E-4</v>
      </c>
      <c r="G6079" s="231">
        <v>2.3238166499999998E-3</v>
      </c>
      <c r="H6079" s="231">
        <v>2.6782037400000002E-3</v>
      </c>
    </row>
    <row r="6080" spans="1:8">
      <c r="A6080" s="227" t="s">
        <v>142</v>
      </c>
      <c r="B6080" s="227" t="s">
        <v>111</v>
      </c>
      <c r="C6080" s="227" t="s">
        <v>78</v>
      </c>
      <c r="D6080" s="229">
        <v>120</v>
      </c>
      <c r="E6080" s="231">
        <v>7.0284527099999999E-3</v>
      </c>
      <c r="F6080" s="231">
        <v>1.1170908100000001E-3</v>
      </c>
      <c r="G6080" s="231">
        <v>1.6620368E-3</v>
      </c>
      <c r="H6080" s="231">
        <v>4.2493246199999998E-3</v>
      </c>
    </row>
    <row r="6081" spans="1:8">
      <c r="A6081" s="227" t="s">
        <v>142</v>
      </c>
      <c r="B6081" s="227" t="s">
        <v>112</v>
      </c>
      <c r="C6081" s="227" t="s">
        <v>78</v>
      </c>
      <c r="D6081" s="229">
        <v>26</v>
      </c>
      <c r="E6081" s="231">
        <v>5.8912034600000001E-3</v>
      </c>
      <c r="F6081" s="231">
        <v>8.2042360000000002E-4</v>
      </c>
      <c r="G6081" s="231">
        <v>1.4240559700000001E-3</v>
      </c>
      <c r="H6081" s="231">
        <v>3.6467233899999999E-3</v>
      </c>
    </row>
    <row r="6082" spans="1:8">
      <c r="A6082" s="227" t="s">
        <v>142</v>
      </c>
      <c r="B6082" s="227" t="s">
        <v>111</v>
      </c>
      <c r="C6082" s="227" t="s">
        <v>79</v>
      </c>
      <c r="D6082" s="229">
        <v>1916</v>
      </c>
      <c r="E6082" s="231">
        <v>4.6364856400000001E-3</v>
      </c>
      <c r="F6082" s="231">
        <v>1.0403072499999999E-3</v>
      </c>
      <c r="G6082" s="231">
        <v>7.2279946999999995E-4</v>
      </c>
      <c r="H6082" s="231">
        <v>2.8733784299999998E-3</v>
      </c>
    </row>
    <row r="6083" spans="1:8">
      <c r="A6083" s="227" t="s">
        <v>142</v>
      </c>
      <c r="B6083" s="227" t="s">
        <v>112</v>
      </c>
      <c r="C6083" s="227" t="s">
        <v>79</v>
      </c>
      <c r="D6083" s="229">
        <v>396</v>
      </c>
      <c r="E6083" s="231">
        <v>4.4298304599999999E-3</v>
      </c>
      <c r="F6083" s="231">
        <v>9.8069793999999992E-4</v>
      </c>
      <c r="G6083" s="231">
        <v>6.8710810999999996E-4</v>
      </c>
      <c r="H6083" s="231">
        <v>2.76202392E-3</v>
      </c>
    </row>
    <row r="6084" spans="1:8">
      <c r="A6084" s="227" t="s">
        <v>142</v>
      </c>
      <c r="B6084" s="227" t="s">
        <v>111</v>
      </c>
      <c r="C6084" s="227" t="s">
        <v>80</v>
      </c>
      <c r="D6084" s="229">
        <v>775</v>
      </c>
      <c r="E6084" s="231">
        <v>5.1287183900000002E-3</v>
      </c>
      <c r="F6084" s="231">
        <v>1.1520009600000001E-3</v>
      </c>
      <c r="G6084" s="231">
        <v>8.1353022000000001E-4</v>
      </c>
      <c r="H6084" s="231">
        <v>3.1631867400000002E-3</v>
      </c>
    </row>
    <row r="6085" spans="1:8">
      <c r="A6085" s="227" t="s">
        <v>142</v>
      </c>
      <c r="B6085" s="227" t="s">
        <v>112</v>
      </c>
      <c r="C6085" s="227" t="s">
        <v>80</v>
      </c>
      <c r="D6085" s="229">
        <v>134</v>
      </c>
      <c r="E6085" s="231">
        <v>4.70209693E-3</v>
      </c>
      <c r="F6085" s="231">
        <v>1.03967985E-3</v>
      </c>
      <c r="G6085" s="231">
        <v>9.3197183000000002E-4</v>
      </c>
      <c r="H6085" s="231">
        <v>2.7304447499999999E-3</v>
      </c>
    </row>
    <row r="6086" spans="1:8">
      <c r="A6086" s="227" t="s">
        <v>142</v>
      </c>
      <c r="B6086" s="227" t="s">
        <v>111</v>
      </c>
      <c r="C6086" s="227" t="s">
        <v>119</v>
      </c>
      <c r="D6086" s="229">
        <v>290</v>
      </c>
      <c r="E6086" s="231">
        <v>6.2314014100000002E-3</v>
      </c>
      <c r="F6086" s="231">
        <v>9.9812395999999992E-4</v>
      </c>
      <c r="G6086" s="231">
        <v>1.30248221E-3</v>
      </c>
      <c r="H6086" s="231">
        <v>3.93079478E-3</v>
      </c>
    </row>
    <row r="6087" spans="1:8">
      <c r="A6087" s="227" t="s">
        <v>142</v>
      </c>
      <c r="B6087" s="227" t="s">
        <v>112</v>
      </c>
      <c r="C6087" s="227" t="s">
        <v>119</v>
      </c>
      <c r="D6087" s="229">
        <v>55</v>
      </c>
      <c r="E6087" s="231">
        <v>5.1254206099999996E-3</v>
      </c>
      <c r="F6087" s="231">
        <v>7.0728092000000003E-4</v>
      </c>
      <c r="G6087" s="231">
        <v>1.4446546000000001E-3</v>
      </c>
      <c r="H6087" s="231">
        <v>2.9734846399999998E-3</v>
      </c>
    </row>
    <row r="6088" spans="1:8">
      <c r="A6088" s="227" t="s">
        <v>142</v>
      </c>
      <c r="B6088" s="227" t="s">
        <v>111</v>
      </c>
      <c r="C6088" s="227" t="s">
        <v>82</v>
      </c>
      <c r="D6088" s="229">
        <v>195</v>
      </c>
      <c r="E6088" s="231">
        <v>7.7489313799999999E-3</v>
      </c>
      <c r="F6088" s="231">
        <v>1.3295937799999999E-3</v>
      </c>
      <c r="G6088" s="231">
        <v>1.4964978600000001E-3</v>
      </c>
      <c r="H6088" s="231">
        <v>4.9228392699999998E-3</v>
      </c>
    </row>
    <row r="6089" spans="1:8">
      <c r="A6089" s="227" t="s">
        <v>142</v>
      </c>
      <c r="B6089" s="227" t="s">
        <v>112</v>
      </c>
      <c r="C6089" s="227" t="s">
        <v>82</v>
      </c>
      <c r="D6089" s="229">
        <v>33</v>
      </c>
      <c r="E6089" s="231">
        <v>7.0710576099999997E-3</v>
      </c>
      <c r="F6089" s="231">
        <v>1.1994947099999999E-3</v>
      </c>
      <c r="G6089" s="231">
        <v>1.4386921600000001E-3</v>
      </c>
      <c r="H6089" s="231">
        <v>4.4328701700000004E-3</v>
      </c>
    </row>
    <row r="6090" spans="1:8">
      <c r="A6090" s="227" t="s">
        <v>142</v>
      </c>
      <c r="B6090" s="227" t="s">
        <v>111</v>
      </c>
      <c r="C6090" s="227" t="s">
        <v>83</v>
      </c>
      <c r="D6090" s="229">
        <v>207</v>
      </c>
      <c r="E6090" s="231">
        <v>5.5593014899999998E-3</v>
      </c>
      <c r="F6090" s="231">
        <v>9.1312152000000001E-4</v>
      </c>
      <c r="G6090" s="231">
        <v>1.2079528799999999E-3</v>
      </c>
      <c r="H6090" s="231">
        <v>3.43822663E-3</v>
      </c>
    </row>
    <row r="6091" spans="1:8">
      <c r="A6091" s="227" t="s">
        <v>142</v>
      </c>
      <c r="B6091" s="227" t="s">
        <v>112</v>
      </c>
      <c r="C6091" s="227" t="s">
        <v>83</v>
      </c>
      <c r="D6091" s="229">
        <v>19</v>
      </c>
      <c r="E6091" s="231">
        <v>5.3849899800000002E-3</v>
      </c>
      <c r="F6091" s="231">
        <v>7.1515569000000004E-4</v>
      </c>
      <c r="G6091" s="231">
        <v>9.8806011999999998E-4</v>
      </c>
      <c r="H6091" s="231">
        <v>3.6817736400000002E-3</v>
      </c>
    </row>
    <row r="6092" spans="1:8">
      <c r="A6092" s="227" t="s">
        <v>142</v>
      </c>
      <c r="B6092" s="227" t="s">
        <v>111</v>
      </c>
      <c r="C6092" s="227" t="s">
        <v>84</v>
      </c>
      <c r="D6092" s="229">
        <v>292</v>
      </c>
      <c r="E6092" s="231">
        <v>5.9081285499999999E-3</v>
      </c>
      <c r="F6092" s="231">
        <v>8.7610168999999996E-4</v>
      </c>
      <c r="G6092" s="231">
        <v>1.241121E-3</v>
      </c>
      <c r="H6092" s="231">
        <v>3.79090539E-3</v>
      </c>
    </row>
    <row r="6093" spans="1:8">
      <c r="A6093" s="227" t="s">
        <v>142</v>
      </c>
      <c r="B6093" s="227" t="s">
        <v>112</v>
      </c>
      <c r="C6093" s="227" t="s">
        <v>84</v>
      </c>
      <c r="D6093" s="229">
        <v>22</v>
      </c>
      <c r="E6093" s="231">
        <v>5.8107110700000002E-3</v>
      </c>
      <c r="F6093" s="231">
        <v>8.9225567000000003E-4</v>
      </c>
      <c r="G6093" s="231">
        <v>8.1544588999999995E-4</v>
      </c>
      <c r="H6093" s="231">
        <v>4.1030089599999996E-3</v>
      </c>
    </row>
    <row r="6094" spans="1:8">
      <c r="A6094" s="227" t="s">
        <v>142</v>
      </c>
      <c r="B6094" s="227" t="s">
        <v>111</v>
      </c>
      <c r="C6094" s="227" t="s">
        <v>87</v>
      </c>
      <c r="D6094" s="229">
        <v>340</v>
      </c>
      <c r="E6094" s="231">
        <v>5.9161217600000003E-3</v>
      </c>
      <c r="F6094" s="231">
        <v>4.061817E-4</v>
      </c>
      <c r="G6094" s="231">
        <v>1.0514022800000001E-3</v>
      </c>
      <c r="H6094" s="231">
        <v>4.4585373399999998E-3</v>
      </c>
    </row>
    <row r="6095" spans="1:8">
      <c r="A6095" s="227" t="s">
        <v>142</v>
      </c>
      <c r="B6095" s="227" t="s">
        <v>112</v>
      </c>
      <c r="C6095" s="227" t="s">
        <v>87</v>
      </c>
      <c r="D6095" s="229">
        <v>35</v>
      </c>
      <c r="E6095" s="231">
        <v>4.6428569199999997E-3</v>
      </c>
      <c r="F6095" s="231">
        <v>3.3432515000000001E-4</v>
      </c>
      <c r="G6095" s="231">
        <v>8.6144154000000002E-4</v>
      </c>
      <c r="H6095" s="231">
        <v>3.4470897100000002E-3</v>
      </c>
    </row>
    <row r="6096" spans="1:8">
      <c r="A6096" s="227" t="s">
        <v>142</v>
      </c>
      <c r="B6096" s="227" t="s">
        <v>111</v>
      </c>
      <c r="C6096" s="227" t="s">
        <v>88</v>
      </c>
      <c r="D6096" s="229">
        <v>461</v>
      </c>
      <c r="E6096" s="231">
        <v>5.37165054E-3</v>
      </c>
      <c r="F6096" s="231">
        <v>1.0069693199999999E-3</v>
      </c>
      <c r="G6096" s="231">
        <v>9.7751944000000002E-4</v>
      </c>
      <c r="H6096" s="231">
        <v>3.38716134E-3</v>
      </c>
    </row>
    <row r="6097" spans="1:8">
      <c r="A6097" s="227" t="s">
        <v>142</v>
      </c>
      <c r="B6097" s="227" t="s">
        <v>112</v>
      </c>
      <c r="C6097" s="227" t="s">
        <v>88</v>
      </c>
      <c r="D6097" s="229">
        <v>50</v>
      </c>
      <c r="E6097" s="231">
        <v>4.8018516300000003E-3</v>
      </c>
      <c r="F6097" s="231">
        <v>1.01458309E-3</v>
      </c>
      <c r="G6097" s="231">
        <v>9.5162011999999998E-4</v>
      </c>
      <c r="H6097" s="231">
        <v>2.8356478800000001E-3</v>
      </c>
    </row>
    <row r="6098" spans="1:8">
      <c r="A6098" s="227" t="s">
        <v>142</v>
      </c>
      <c r="B6098" s="227" t="s">
        <v>111</v>
      </c>
      <c r="C6098" s="227" t="s">
        <v>89</v>
      </c>
      <c r="D6098" s="229">
        <v>208</v>
      </c>
      <c r="E6098" s="231">
        <v>6.0958085999999996E-3</v>
      </c>
      <c r="F6098" s="231">
        <v>6.8782250999999996E-4</v>
      </c>
      <c r="G6098" s="231">
        <v>1.7111821200000001E-3</v>
      </c>
      <c r="H6098" s="231">
        <v>3.6968035199999999E-3</v>
      </c>
    </row>
    <row r="6099" spans="1:8">
      <c r="A6099" s="227" t="s">
        <v>142</v>
      </c>
      <c r="B6099" s="227" t="s">
        <v>112</v>
      </c>
      <c r="C6099" s="227" t="s">
        <v>89</v>
      </c>
      <c r="D6099" s="229">
        <v>19</v>
      </c>
      <c r="E6099" s="231">
        <v>5.9825777699999997E-3</v>
      </c>
      <c r="F6099" s="231">
        <v>6.9688080000000004E-4</v>
      </c>
      <c r="G6099" s="231">
        <v>1.8360133700000001E-3</v>
      </c>
      <c r="H6099" s="231">
        <v>3.44968296E-3</v>
      </c>
    </row>
    <row r="6100" spans="1:8">
      <c r="A6100" s="227" t="s">
        <v>142</v>
      </c>
      <c r="B6100" s="227" t="s">
        <v>111</v>
      </c>
      <c r="C6100" s="227" t="s">
        <v>90</v>
      </c>
      <c r="D6100" s="229">
        <v>224</v>
      </c>
      <c r="E6100" s="231">
        <v>6.9937373600000002E-3</v>
      </c>
      <c r="F6100" s="231">
        <v>7.8109475000000001E-4</v>
      </c>
      <c r="G6100" s="231">
        <v>1.8512832500000001E-3</v>
      </c>
      <c r="H6100" s="231">
        <v>4.3613588999999999E-3</v>
      </c>
    </row>
    <row r="6101" spans="1:8">
      <c r="A6101" s="227" t="s">
        <v>142</v>
      </c>
      <c r="B6101" s="227" t="s">
        <v>112</v>
      </c>
      <c r="C6101" s="227" t="s">
        <v>90</v>
      </c>
      <c r="D6101" s="229">
        <v>33</v>
      </c>
      <c r="E6101" s="231">
        <v>7.85563949E-3</v>
      </c>
      <c r="F6101" s="231">
        <v>1.0746350300000001E-3</v>
      </c>
      <c r="G6101" s="231">
        <v>1.7736389199999999E-3</v>
      </c>
      <c r="H6101" s="231">
        <v>5.0073651200000001E-3</v>
      </c>
    </row>
    <row r="6102" spans="1:8">
      <c r="A6102" s="227" t="s">
        <v>142</v>
      </c>
      <c r="B6102" s="227" t="s">
        <v>111</v>
      </c>
      <c r="C6102" s="227" t="s">
        <v>91</v>
      </c>
      <c r="D6102" s="229">
        <v>323</v>
      </c>
      <c r="E6102" s="231">
        <v>4.7100029100000003E-3</v>
      </c>
      <c r="F6102" s="231">
        <v>1.0563938200000001E-3</v>
      </c>
      <c r="G6102" s="231">
        <v>5.3538128999999996E-4</v>
      </c>
      <c r="H6102" s="231">
        <v>3.11822731E-3</v>
      </c>
    </row>
    <row r="6103" spans="1:8">
      <c r="A6103" s="227" t="s">
        <v>142</v>
      </c>
      <c r="B6103" s="227" t="s">
        <v>112</v>
      </c>
      <c r="C6103" s="227" t="s">
        <v>91</v>
      </c>
      <c r="D6103" s="229">
        <v>53</v>
      </c>
      <c r="E6103" s="231">
        <v>4.5490476499999996E-3</v>
      </c>
      <c r="F6103" s="231">
        <v>9.5234951999999999E-4</v>
      </c>
      <c r="G6103" s="231">
        <v>5.6669258999999996E-4</v>
      </c>
      <c r="H6103" s="231">
        <v>3.0300049699999998E-3</v>
      </c>
    </row>
    <row r="6104" spans="1:8">
      <c r="A6104" s="227" t="s">
        <v>142</v>
      </c>
      <c r="B6104" s="227" t="s">
        <v>111</v>
      </c>
      <c r="C6104" s="227" t="s">
        <v>92</v>
      </c>
      <c r="D6104" s="229">
        <v>255</v>
      </c>
      <c r="E6104" s="231">
        <v>6.8051921899999999E-3</v>
      </c>
      <c r="F6104" s="231">
        <v>7.4904661999999997E-4</v>
      </c>
      <c r="G6104" s="231">
        <v>1.47353825E-3</v>
      </c>
      <c r="H6104" s="231">
        <v>4.5826068800000003E-3</v>
      </c>
    </row>
    <row r="6105" spans="1:8">
      <c r="A6105" s="227" t="s">
        <v>142</v>
      </c>
      <c r="B6105" s="227" t="s">
        <v>112</v>
      </c>
      <c r="C6105" s="227" t="s">
        <v>92</v>
      </c>
      <c r="D6105" s="229">
        <v>53</v>
      </c>
      <c r="E6105" s="231">
        <v>5.6269651399999997E-3</v>
      </c>
      <c r="F6105" s="231">
        <v>7.9664549999999997E-4</v>
      </c>
      <c r="G6105" s="231">
        <v>1.1060881600000001E-3</v>
      </c>
      <c r="H6105" s="231">
        <v>3.72423103E-3</v>
      </c>
    </row>
    <row r="6106" spans="1:8">
      <c r="A6106" s="227" t="s">
        <v>142</v>
      </c>
      <c r="B6106" s="227" t="s">
        <v>111</v>
      </c>
      <c r="C6106" s="227" t="s">
        <v>93</v>
      </c>
      <c r="D6106" s="229">
        <v>230</v>
      </c>
      <c r="E6106" s="231">
        <v>7.6861914000000003E-3</v>
      </c>
      <c r="F6106" s="231">
        <v>1.5258149699999999E-3</v>
      </c>
      <c r="G6106" s="231">
        <v>1.65579686E-3</v>
      </c>
      <c r="H6106" s="231">
        <v>4.5045790800000004E-3</v>
      </c>
    </row>
    <row r="6107" spans="1:8">
      <c r="A6107" s="227" t="s">
        <v>142</v>
      </c>
      <c r="B6107" s="227" t="s">
        <v>112</v>
      </c>
      <c r="C6107" s="227" t="s">
        <v>93</v>
      </c>
      <c r="D6107" s="229">
        <v>39</v>
      </c>
      <c r="E6107" s="231">
        <v>6.5102680800000002E-3</v>
      </c>
      <c r="F6107" s="231">
        <v>1.1817423500000001E-3</v>
      </c>
      <c r="G6107" s="231">
        <v>1.59247367E-3</v>
      </c>
      <c r="H6107" s="231">
        <v>3.7360515199999999E-3</v>
      </c>
    </row>
    <row r="6108" spans="1:8">
      <c r="A6108" s="227" t="s">
        <v>142</v>
      </c>
      <c r="B6108" s="227" t="s">
        <v>111</v>
      </c>
      <c r="C6108" s="227" t="s">
        <v>94</v>
      </c>
      <c r="D6108" s="229">
        <v>161</v>
      </c>
      <c r="E6108" s="231">
        <v>6.9223744000000004E-3</v>
      </c>
      <c r="F6108" s="231">
        <v>1.30923602E-3</v>
      </c>
      <c r="G6108" s="231">
        <v>1.65962133E-3</v>
      </c>
      <c r="H6108" s="231">
        <v>3.9535165300000003E-3</v>
      </c>
    </row>
    <row r="6109" spans="1:8">
      <c r="A6109" s="227" t="s">
        <v>142</v>
      </c>
      <c r="B6109" s="227" t="s">
        <v>112</v>
      </c>
      <c r="C6109" s="227" t="s">
        <v>94</v>
      </c>
      <c r="D6109" s="229">
        <v>41</v>
      </c>
      <c r="E6109" s="231">
        <v>5.4739722500000004E-3</v>
      </c>
      <c r="F6109" s="231">
        <v>9.1915064999999998E-4</v>
      </c>
      <c r="G6109" s="231">
        <v>1.6039970400000001E-3</v>
      </c>
      <c r="H6109" s="231">
        <v>2.9508241099999999E-3</v>
      </c>
    </row>
    <row r="6110" spans="1:8">
      <c r="A6110" s="227" t="s">
        <v>142</v>
      </c>
      <c r="B6110" s="227" t="s">
        <v>111</v>
      </c>
      <c r="C6110" s="227" t="s">
        <v>95</v>
      </c>
      <c r="D6110" s="229">
        <v>100</v>
      </c>
      <c r="E6110" s="231">
        <v>7.5244210199999998E-3</v>
      </c>
      <c r="F6110" s="231">
        <v>8.9467569E-4</v>
      </c>
      <c r="G6110" s="231">
        <v>1.45300904E-3</v>
      </c>
      <c r="H6110" s="231">
        <v>5.1767358600000001E-3</v>
      </c>
    </row>
    <row r="6111" spans="1:8">
      <c r="A6111" s="227" t="s">
        <v>142</v>
      </c>
      <c r="B6111" s="227" t="s">
        <v>112</v>
      </c>
      <c r="C6111" s="227" t="s">
        <v>95</v>
      </c>
      <c r="D6111" s="229">
        <v>16</v>
      </c>
      <c r="E6111" s="231">
        <v>1.062934014E-2</v>
      </c>
      <c r="F6111" s="231">
        <v>9.5920108000000003E-4</v>
      </c>
      <c r="G6111" s="231">
        <v>2.72280077E-3</v>
      </c>
      <c r="H6111" s="231">
        <v>6.9473377100000002E-3</v>
      </c>
    </row>
    <row r="6112" spans="1:8">
      <c r="A6112" s="227" t="s">
        <v>142</v>
      </c>
      <c r="B6112" s="227" t="s">
        <v>111</v>
      </c>
      <c r="C6112" s="227" t="s">
        <v>96</v>
      </c>
      <c r="D6112" s="229">
        <v>333</v>
      </c>
      <c r="E6112" s="231">
        <v>5.7449460900000004E-3</v>
      </c>
      <c r="F6112" s="231">
        <v>7.2346626000000002E-4</v>
      </c>
      <c r="G6112" s="231">
        <v>1.1485788800000001E-3</v>
      </c>
      <c r="H6112" s="231">
        <v>3.8729004299999999E-3</v>
      </c>
    </row>
    <row r="6113" spans="1:8">
      <c r="A6113" s="227" t="s">
        <v>142</v>
      </c>
      <c r="B6113" s="227" t="s">
        <v>112</v>
      </c>
      <c r="C6113" s="227" t="s">
        <v>96</v>
      </c>
      <c r="D6113" s="229">
        <v>58</v>
      </c>
      <c r="E6113" s="231">
        <v>5.0131702799999997E-3</v>
      </c>
      <c r="F6113" s="231">
        <v>6.2400200000000002E-4</v>
      </c>
      <c r="G6113" s="231">
        <v>9.7481618999999999E-4</v>
      </c>
      <c r="H6113" s="231">
        <v>3.41435163E-3</v>
      </c>
    </row>
    <row r="6114" spans="1:8">
      <c r="A6114" s="227" t="s">
        <v>142</v>
      </c>
      <c r="B6114" s="227" t="s">
        <v>111</v>
      </c>
      <c r="C6114" s="227" t="s">
        <v>97</v>
      </c>
      <c r="D6114" s="229">
        <v>156</v>
      </c>
      <c r="E6114" s="231">
        <v>6.9984565599999996E-3</v>
      </c>
      <c r="F6114" s="231">
        <v>1.02564076E-3</v>
      </c>
      <c r="G6114" s="231">
        <v>2.2458152800000001E-3</v>
      </c>
      <c r="H6114" s="231">
        <v>3.7269999999999998E-3</v>
      </c>
    </row>
    <row r="6115" spans="1:8">
      <c r="A6115" s="227" t="s">
        <v>142</v>
      </c>
      <c r="B6115" s="227" t="s">
        <v>112</v>
      </c>
      <c r="C6115" s="227" t="s">
        <v>97</v>
      </c>
      <c r="D6115" s="229">
        <v>31</v>
      </c>
      <c r="E6115" s="231">
        <v>5.65262817E-3</v>
      </c>
      <c r="F6115" s="231">
        <v>7.1087196999999999E-4</v>
      </c>
      <c r="G6115" s="231">
        <v>1.6931747699999999E-3</v>
      </c>
      <c r="H6115" s="231">
        <v>3.2485810399999998E-3</v>
      </c>
    </row>
    <row r="6116" spans="1:8">
      <c r="A6116" s="227" t="s">
        <v>142</v>
      </c>
      <c r="B6116" s="227" t="s">
        <v>111</v>
      </c>
      <c r="C6116" s="227" t="s">
        <v>98</v>
      </c>
      <c r="D6116" s="229">
        <v>140</v>
      </c>
      <c r="E6116" s="231">
        <v>6.6873344099999997E-3</v>
      </c>
      <c r="F6116" s="231">
        <v>4.3907054000000002E-4</v>
      </c>
      <c r="G6116" s="231">
        <v>1.45585295E-3</v>
      </c>
      <c r="H6116" s="231">
        <v>4.7812497899999999E-3</v>
      </c>
    </row>
    <row r="6117" spans="1:8">
      <c r="A6117" s="227" t="s">
        <v>142</v>
      </c>
      <c r="B6117" s="227" t="s">
        <v>112</v>
      </c>
      <c r="C6117" s="227" t="s">
        <v>98</v>
      </c>
      <c r="D6117" s="229">
        <v>25</v>
      </c>
      <c r="E6117" s="231">
        <v>5.1185183000000004E-3</v>
      </c>
      <c r="F6117" s="231">
        <v>1.6388859999999999E-4</v>
      </c>
      <c r="G6117" s="231">
        <v>1.23194421E-3</v>
      </c>
      <c r="H6117" s="231">
        <v>3.7087960999999999E-3</v>
      </c>
    </row>
    <row r="6118" spans="1:8">
      <c r="A6118" s="227" t="s">
        <v>142</v>
      </c>
      <c r="B6118" s="227" t="s">
        <v>111</v>
      </c>
      <c r="C6118" s="227" t="s">
        <v>99</v>
      </c>
      <c r="D6118" s="229">
        <v>354</v>
      </c>
      <c r="E6118" s="231">
        <v>5.8499749299999997E-3</v>
      </c>
      <c r="F6118" s="231">
        <v>1.12098477E-3</v>
      </c>
      <c r="G6118" s="231">
        <v>9.0951273000000003E-4</v>
      </c>
      <c r="H6118" s="231">
        <v>3.8194768899999999E-3</v>
      </c>
    </row>
    <row r="6119" spans="1:8">
      <c r="A6119" s="227" t="s">
        <v>142</v>
      </c>
      <c r="B6119" s="227" t="s">
        <v>112</v>
      </c>
      <c r="C6119" s="227" t="s">
        <v>99</v>
      </c>
      <c r="D6119" s="229">
        <v>44</v>
      </c>
      <c r="E6119" s="231">
        <v>5.6231584299999996E-3</v>
      </c>
      <c r="F6119" s="231">
        <v>1.22080157E-3</v>
      </c>
      <c r="G6119" s="231">
        <v>8.4148755E-4</v>
      </c>
      <c r="H6119" s="231">
        <v>3.5608688999999999E-3</v>
      </c>
    </row>
    <row r="6120" spans="1:8">
      <c r="A6120" s="227" t="s">
        <v>142</v>
      </c>
      <c r="B6120" s="227" t="s">
        <v>111</v>
      </c>
      <c r="C6120" s="227" t="s">
        <v>100</v>
      </c>
      <c r="D6120" s="229">
        <v>351</v>
      </c>
      <c r="E6120" s="231">
        <v>7.19201726E-3</v>
      </c>
      <c r="F6120" s="231">
        <v>1.26968559E-3</v>
      </c>
      <c r="G6120" s="231">
        <v>1.14161237E-3</v>
      </c>
      <c r="H6120" s="231">
        <v>4.7807188699999998E-3</v>
      </c>
    </row>
    <row r="6121" spans="1:8">
      <c r="A6121" s="227" t="s">
        <v>142</v>
      </c>
      <c r="B6121" s="227" t="s">
        <v>112</v>
      </c>
      <c r="C6121" s="227" t="s">
        <v>100</v>
      </c>
      <c r="D6121" s="229">
        <v>33</v>
      </c>
      <c r="E6121" s="231">
        <v>6.7743404400000002E-3</v>
      </c>
      <c r="F6121" s="231">
        <v>1.18090605E-3</v>
      </c>
      <c r="G6121" s="231">
        <v>1.6996350100000001E-3</v>
      </c>
      <c r="H6121" s="231">
        <v>3.8937988799999999E-3</v>
      </c>
    </row>
    <row r="6122" spans="1:8">
      <c r="A6122" s="227" t="s">
        <v>142</v>
      </c>
      <c r="B6122" s="227" t="s">
        <v>111</v>
      </c>
      <c r="C6122" s="227" t="s">
        <v>101</v>
      </c>
      <c r="D6122" s="229">
        <v>161</v>
      </c>
      <c r="E6122" s="231">
        <v>7.5069010900000004E-3</v>
      </c>
      <c r="F6122" s="231">
        <v>8.0429006999999998E-4</v>
      </c>
      <c r="G6122" s="231">
        <v>2.3777890299999998E-3</v>
      </c>
      <c r="H6122" s="231">
        <v>4.3248214900000002E-3</v>
      </c>
    </row>
    <row r="6123" spans="1:8">
      <c r="A6123" s="227" t="s">
        <v>142</v>
      </c>
      <c r="B6123" s="227" t="s">
        <v>112</v>
      </c>
      <c r="C6123" s="227" t="s">
        <v>101</v>
      </c>
      <c r="D6123" s="229">
        <v>21</v>
      </c>
      <c r="E6123" s="231">
        <v>5.9744265100000003E-3</v>
      </c>
      <c r="F6123" s="231">
        <v>6.5696628999999996E-4</v>
      </c>
      <c r="G6123" s="231">
        <v>1.6975306500000001E-3</v>
      </c>
      <c r="H6123" s="231">
        <v>3.61992922E-3</v>
      </c>
    </row>
    <row r="6124" spans="1:8">
      <c r="A6124" s="227" t="s">
        <v>142</v>
      </c>
      <c r="B6124" s="227" t="s">
        <v>111</v>
      </c>
      <c r="C6124" s="227" t="s">
        <v>102</v>
      </c>
      <c r="D6124" s="229">
        <v>262</v>
      </c>
      <c r="E6124" s="231">
        <v>5.86089882E-3</v>
      </c>
      <c r="F6124" s="231">
        <v>9.4399361000000002E-4</v>
      </c>
      <c r="G6124" s="231">
        <v>8.4424452000000005E-4</v>
      </c>
      <c r="H6124" s="231">
        <v>4.0726602099999997E-3</v>
      </c>
    </row>
    <row r="6125" spans="1:8">
      <c r="A6125" s="227" t="s">
        <v>142</v>
      </c>
      <c r="B6125" s="227" t="s">
        <v>112</v>
      </c>
      <c r="C6125" s="227" t="s">
        <v>102</v>
      </c>
      <c r="D6125" s="229">
        <v>34</v>
      </c>
      <c r="E6125" s="231">
        <v>5.8241418999999996E-3</v>
      </c>
      <c r="F6125" s="231">
        <v>8.0303627000000003E-4</v>
      </c>
      <c r="G6125" s="231">
        <v>8.3775848999999996E-4</v>
      </c>
      <c r="H6125" s="231">
        <v>4.18334668E-3</v>
      </c>
    </row>
    <row r="6126" spans="1:8">
      <c r="A6126" s="227" t="s">
        <v>142</v>
      </c>
      <c r="B6126" s="227" t="s">
        <v>111</v>
      </c>
      <c r="C6126" s="227" t="s">
        <v>103</v>
      </c>
      <c r="D6126" s="229">
        <v>290</v>
      </c>
      <c r="E6126" s="231">
        <v>4.4007820099999997E-3</v>
      </c>
      <c r="F6126" s="231">
        <v>7.2533502000000005E-4</v>
      </c>
      <c r="G6126" s="231">
        <v>6.8015622E-4</v>
      </c>
      <c r="H6126" s="231">
        <v>2.9952903199999999E-3</v>
      </c>
    </row>
    <row r="6127" spans="1:8">
      <c r="A6127" s="227" t="s">
        <v>142</v>
      </c>
      <c r="B6127" s="227" t="s">
        <v>112</v>
      </c>
      <c r="C6127" s="227" t="s">
        <v>103</v>
      </c>
      <c r="D6127" s="229">
        <v>45</v>
      </c>
      <c r="E6127" s="231">
        <v>4.41769524E-3</v>
      </c>
      <c r="F6127" s="231">
        <v>8.5107998999999998E-4</v>
      </c>
      <c r="G6127" s="231">
        <v>6.6409433000000004E-4</v>
      </c>
      <c r="H6127" s="231">
        <v>2.9025203499999999E-3</v>
      </c>
    </row>
    <row r="6128" spans="1:8">
      <c r="A6128" s="227" t="s">
        <v>142</v>
      </c>
      <c r="B6128" s="227" t="s">
        <v>111</v>
      </c>
      <c r="C6128" s="227" t="s">
        <v>104</v>
      </c>
      <c r="D6128" s="229">
        <v>87</v>
      </c>
      <c r="E6128" s="231">
        <v>7.5802200700000001E-3</v>
      </c>
      <c r="F6128" s="231">
        <v>1.02942719E-3</v>
      </c>
      <c r="G6128" s="231">
        <v>1.7607224000000001E-3</v>
      </c>
      <c r="H6128" s="231">
        <v>4.7900699799999997E-3</v>
      </c>
    </row>
    <row r="6129" spans="1:8">
      <c r="A6129" s="227" t="s">
        <v>142</v>
      </c>
      <c r="B6129" s="227" t="s">
        <v>112</v>
      </c>
      <c r="C6129" s="227" t="s">
        <v>104</v>
      </c>
      <c r="D6129" s="229">
        <v>15</v>
      </c>
      <c r="E6129" s="231">
        <v>7.2268516600000002E-3</v>
      </c>
      <c r="F6129" s="231">
        <v>7.4999967000000003E-4</v>
      </c>
      <c r="G6129" s="231">
        <v>2.3271603100000001E-3</v>
      </c>
      <c r="H6129" s="231">
        <v>4.1496911499999999E-3</v>
      </c>
    </row>
    <row r="6130" spans="1:8">
      <c r="A6130" s="227" t="s">
        <v>142</v>
      </c>
      <c r="B6130" s="227" t="s">
        <v>111</v>
      </c>
      <c r="C6130" s="227" t="s">
        <v>105</v>
      </c>
      <c r="D6130" s="229">
        <v>700</v>
      </c>
      <c r="E6130" s="231">
        <v>4.9788522700000004E-3</v>
      </c>
      <c r="F6130" s="231">
        <v>1.1728502999999999E-3</v>
      </c>
      <c r="G6130" s="231">
        <v>8.5079342000000003E-4</v>
      </c>
      <c r="H6130" s="231">
        <v>2.9552081E-3</v>
      </c>
    </row>
    <row r="6131" spans="1:8">
      <c r="A6131" s="227" t="s">
        <v>142</v>
      </c>
      <c r="B6131" s="227" t="s">
        <v>112</v>
      </c>
      <c r="C6131" s="227" t="s">
        <v>105</v>
      </c>
      <c r="D6131" s="229">
        <v>83</v>
      </c>
      <c r="E6131" s="231">
        <v>4.6905676199999998E-3</v>
      </c>
      <c r="F6131" s="231">
        <v>1.1052541300000001E-3</v>
      </c>
      <c r="G6131" s="231">
        <v>8.2120122000000002E-4</v>
      </c>
      <c r="H6131" s="231">
        <v>2.7641117600000001E-3</v>
      </c>
    </row>
    <row r="6132" spans="1:8">
      <c r="A6132" s="227" t="s">
        <v>142</v>
      </c>
      <c r="B6132" s="227" t="s">
        <v>111</v>
      </c>
      <c r="C6132" s="227" t="s">
        <v>106</v>
      </c>
      <c r="D6132" s="229">
        <v>141</v>
      </c>
      <c r="E6132" s="231">
        <v>6.5006892700000003E-3</v>
      </c>
      <c r="F6132" s="231">
        <v>9.5744657000000003E-4</v>
      </c>
      <c r="G6132" s="231">
        <v>1.64105571E-3</v>
      </c>
      <c r="H6132" s="231">
        <v>3.9021865099999999E-3</v>
      </c>
    </row>
    <row r="6133" spans="1:8">
      <c r="A6133" s="227" t="s">
        <v>142</v>
      </c>
      <c r="B6133" s="227" t="s">
        <v>112</v>
      </c>
      <c r="C6133" s="227" t="s">
        <v>106</v>
      </c>
      <c r="D6133" s="229">
        <v>36</v>
      </c>
      <c r="E6133" s="231">
        <v>6.4949843300000001E-3</v>
      </c>
      <c r="F6133" s="231">
        <v>9.8701109999999991E-4</v>
      </c>
      <c r="G6133" s="231">
        <v>1.53999461E-3</v>
      </c>
      <c r="H6133" s="231">
        <v>3.96797812E-3</v>
      </c>
    </row>
    <row r="6134" spans="1:8">
      <c r="A6134" s="227" t="s">
        <v>142</v>
      </c>
      <c r="B6134" s="227" t="s">
        <v>111</v>
      </c>
      <c r="C6134" s="227" t="s">
        <v>107</v>
      </c>
      <c r="D6134" s="229">
        <v>582</v>
      </c>
      <c r="E6134" s="231">
        <v>5.2048926899999999E-3</v>
      </c>
      <c r="F6134" s="231">
        <v>8.6817464000000003E-4</v>
      </c>
      <c r="G6134" s="231">
        <v>1.00666579E-3</v>
      </c>
      <c r="H6134" s="231">
        <v>3.33005179E-3</v>
      </c>
    </row>
    <row r="6135" spans="1:8">
      <c r="A6135" s="227" t="s">
        <v>142</v>
      </c>
      <c r="B6135" s="227" t="s">
        <v>112</v>
      </c>
      <c r="C6135" s="227" t="s">
        <v>107</v>
      </c>
      <c r="D6135" s="229">
        <v>39</v>
      </c>
      <c r="E6135" s="231">
        <v>4.87773006E-3</v>
      </c>
      <c r="F6135" s="231">
        <v>8.2057191000000002E-4</v>
      </c>
      <c r="G6135" s="231">
        <v>1.0535372399999999E-3</v>
      </c>
      <c r="H6135" s="231">
        <v>3.0036204E-3</v>
      </c>
    </row>
    <row r="6136" spans="1:8">
      <c r="A6136" s="227" t="s">
        <v>143</v>
      </c>
      <c r="B6136" s="227" t="s">
        <v>111</v>
      </c>
      <c r="C6136" s="227" t="s">
        <v>58</v>
      </c>
      <c r="D6136" s="229">
        <v>13552</v>
      </c>
      <c r="E6136" s="231">
        <v>5.9119235499999999E-3</v>
      </c>
      <c r="F6136" s="231">
        <v>1.0176053000000001E-3</v>
      </c>
      <c r="G6136" s="231">
        <v>1.1605791099999999E-3</v>
      </c>
      <c r="H6136" s="231">
        <v>3.7336131200000002E-3</v>
      </c>
    </row>
    <row r="6137" spans="1:8">
      <c r="A6137" s="227" t="s">
        <v>143</v>
      </c>
      <c r="B6137" s="227" t="s">
        <v>112</v>
      </c>
      <c r="C6137" s="227" t="s">
        <v>58</v>
      </c>
      <c r="D6137" s="229">
        <v>1915</v>
      </c>
      <c r="E6137" s="231">
        <v>5.4965124300000003E-3</v>
      </c>
      <c r="F6137" s="231">
        <v>9.7036045999999998E-4</v>
      </c>
      <c r="G6137" s="231">
        <v>1.1409012799999999E-3</v>
      </c>
      <c r="H6137" s="231">
        <v>3.3851112200000001E-3</v>
      </c>
    </row>
    <row r="6138" spans="1:8">
      <c r="A6138" s="227" t="s">
        <v>143</v>
      </c>
      <c r="B6138" s="227" t="s">
        <v>111</v>
      </c>
      <c r="C6138" s="227" t="s">
        <v>63</v>
      </c>
      <c r="D6138" s="229">
        <v>265</v>
      </c>
      <c r="E6138" s="231">
        <v>5.95099557E-3</v>
      </c>
      <c r="F6138" s="231">
        <v>1.07337502E-3</v>
      </c>
      <c r="G6138" s="231">
        <v>1.1332981500000001E-3</v>
      </c>
      <c r="H6138" s="231">
        <v>3.7443219E-3</v>
      </c>
    </row>
    <row r="6139" spans="1:8">
      <c r="A6139" s="227" t="s">
        <v>143</v>
      </c>
      <c r="B6139" s="227" t="s">
        <v>112</v>
      </c>
      <c r="C6139" s="227" t="s">
        <v>63</v>
      </c>
      <c r="D6139" s="229">
        <v>31</v>
      </c>
      <c r="E6139" s="231">
        <v>5.1273145700000003E-3</v>
      </c>
      <c r="F6139" s="231">
        <v>9.5691432999999999E-4</v>
      </c>
      <c r="G6139" s="231">
        <v>1.22871843E-3</v>
      </c>
      <c r="H6139" s="231">
        <v>2.94168138E-3</v>
      </c>
    </row>
    <row r="6140" spans="1:8">
      <c r="A6140" s="227" t="s">
        <v>143</v>
      </c>
      <c r="B6140" s="227" t="s">
        <v>111</v>
      </c>
      <c r="C6140" s="227" t="s">
        <v>64</v>
      </c>
      <c r="D6140" s="229">
        <v>159</v>
      </c>
      <c r="E6140" s="231">
        <v>5.6545536900000004E-3</v>
      </c>
      <c r="F6140" s="231">
        <v>6.7340703999999995E-4</v>
      </c>
      <c r="G6140" s="231">
        <v>1.84573703E-3</v>
      </c>
      <c r="H6140" s="231">
        <v>3.13540912E-3</v>
      </c>
    </row>
    <row r="6141" spans="1:8">
      <c r="A6141" s="227" t="s">
        <v>143</v>
      </c>
      <c r="B6141" s="227" t="s">
        <v>112</v>
      </c>
      <c r="C6141" s="227" t="s">
        <v>64</v>
      </c>
      <c r="D6141" s="229">
        <v>19</v>
      </c>
      <c r="E6141" s="231">
        <v>4.62353778E-3</v>
      </c>
      <c r="F6141" s="231">
        <v>7.0662750999999995E-4</v>
      </c>
      <c r="G6141" s="231">
        <v>1.4656431199999999E-3</v>
      </c>
      <c r="H6141" s="231">
        <v>2.4512668800000001E-3</v>
      </c>
    </row>
    <row r="6142" spans="1:8">
      <c r="A6142" s="227" t="s">
        <v>143</v>
      </c>
      <c r="B6142" s="227" t="s">
        <v>111</v>
      </c>
      <c r="C6142" s="227" t="s">
        <v>65</v>
      </c>
      <c r="D6142" s="229">
        <v>177</v>
      </c>
      <c r="E6142" s="231">
        <v>6.5261427799999999E-3</v>
      </c>
      <c r="F6142" s="231">
        <v>1.31316674E-3</v>
      </c>
      <c r="G6142" s="231">
        <v>1.0348004599999999E-3</v>
      </c>
      <c r="H6142" s="231">
        <v>4.1781750899999998E-3</v>
      </c>
    </row>
    <row r="6143" spans="1:8">
      <c r="A6143" s="227" t="s">
        <v>143</v>
      </c>
      <c r="B6143" s="227" t="s">
        <v>112</v>
      </c>
      <c r="C6143" s="227" t="s">
        <v>65</v>
      </c>
      <c r="D6143" s="229">
        <v>36</v>
      </c>
      <c r="E6143" s="231">
        <v>5.67097457E-3</v>
      </c>
      <c r="F6143" s="231">
        <v>1.08442623E-3</v>
      </c>
      <c r="G6143" s="231">
        <v>1.0310568600000001E-3</v>
      </c>
      <c r="H6143" s="231">
        <v>3.555491E-3</v>
      </c>
    </row>
    <row r="6144" spans="1:8">
      <c r="A6144" s="227" t="s">
        <v>143</v>
      </c>
      <c r="B6144" s="227" t="s">
        <v>111</v>
      </c>
      <c r="C6144" s="227" t="s">
        <v>66</v>
      </c>
      <c r="D6144" s="229">
        <v>214</v>
      </c>
      <c r="E6144" s="231">
        <v>6.8625603299999997E-3</v>
      </c>
      <c r="F6144" s="231">
        <v>1.19223755E-3</v>
      </c>
      <c r="G6144" s="231">
        <v>1.05367316E-3</v>
      </c>
      <c r="H6144" s="231">
        <v>4.61664912E-3</v>
      </c>
    </row>
    <row r="6145" spans="1:8">
      <c r="A6145" s="227" t="s">
        <v>143</v>
      </c>
      <c r="B6145" s="227" t="s">
        <v>112</v>
      </c>
      <c r="C6145" s="227" t="s">
        <v>66</v>
      </c>
      <c r="D6145" s="229">
        <v>47</v>
      </c>
      <c r="E6145" s="231">
        <v>6.3871648499999999E-3</v>
      </c>
      <c r="F6145" s="231">
        <v>1.1768614399999999E-3</v>
      </c>
      <c r="G6145" s="231">
        <v>1.2219264799999999E-3</v>
      </c>
      <c r="H6145" s="231">
        <v>3.9883764200000001E-3</v>
      </c>
    </row>
    <row r="6146" spans="1:8">
      <c r="A6146" s="227" t="s">
        <v>143</v>
      </c>
      <c r="B6146" s="227" t="s">
        <v>111</v>
      </c>
      <c r="C6146" s="227" t="s">
        <v>67</v>
      </c>
      <c r="D6146" s="229">
        <v>166</v>
      </c>
      <c r="E6146" s="231">
        <v>6.8609156500000004E-3</v>
      </c>
      <c r="F6146" s="231">
        <v>6.9367723000000002E-4</v>
      </c>
      <c r="G6146" s="231">
        <v>1.4277245699999999E-3</v>
      </c>
      <c r="H6146" s="231">
        <v>4.7395133600000002E-3</v>
      </c>
    </row>
    <row r="6147" spans="1:8">
      <c r="A6147" s="227" t="s">
        <v>143</v>
      </c>
      <c r="B6147" s="227" t="s">
        <v>112</v>
      </c>
      <c r="C6147" s="227" t="s">
        <v>67</v>
      </c>
      <c r="D6147" s="229">
        <v>21</v>
      </c>
      <c r="E6147" s="231">
        <v>6.1287476099999997E-3</v>
      </c>
      <c r="F6147" s="231">
        <v>6.3271585999999998E-4</v>
      </c>
      <c r="G6147" s="231">
        <v>1.39660472E-3</v>
      </c>
      <c r="H6147" s="231">
        <v>4.0994264799999996E-3</v>
      </c>
    </row>
    <row r="6148" spans="1:8">
      <c r="A6148" s="227" t="s">
        <v>143</v>
      </c>
      <c r="B6148" s="227" t="s">
        <v>111</v>
      </c>
      <c r="C6148" s="227" t="s">
        <v>68</v>
      </c>
      <c r="D6148" s="229">
        <v>231</v>
      </c>
      <c r="E6148" s="231">
        <v>6.76291663E-3</v>
      </c>
      <c r="F6148" s="231">
        <v>1.37921853E-3</v>
      </c>
      <c r="G6148" s="231">
        <v>1.42857117E-3</v>
      </c>
      <c r="H6148" s="231">
        <v>3.9551264199999998E-3</v>
      </c>
    </row>
    <row r="6149" spans="1:8">
      <c r="A6149" s="227" t="s">
        <v>143</v>
      </c>
      <c r="B6149" s="227" t="s">
        <v>112</v>
      </c>
      <c r="C6149" s="227" t="s">
        <v>68</v>
      </c>
      <c r="D6149" s="229">
        <v>16</v>
      </c>
      <c r="E6149" s="231">
        <v>7.2439232999999999E-3</v>
      </c>
      <c r="F6149" s="231">
        <v>9.9826352999999994E-4</v>
      </c>
      <c r="G6149" s="231">
        <v>1.6861975999999999E-3</v>
      </c>
      <c r="H6149" s="231">
        <v>4.5594614899999997E-3</v>
      </c>
    </row>
    <row r="6150" spans="1:8">
      <c r="A6150" s="227" t="s">
        <v>143</v>
      </c>
      <c r="B6150" s="227" t="s">
        <v>111</v>
      </c>
      <c r="C6150" s="227" t="s">
        <v>69</v>
      </c>
      <c r="D6150" s="229">
        <v>157</v>
      </c>
      <c r="E6150" s="231">
        <v>4.4763650600000001E-3</v>
      </c>
      <c r="F6150" s="231">
        <v>7.7126066999999999E-4</v>
      </c>
      <c r="G6150" s="231">
        <v>6.6193356000000001E-4</v>
      </c>
      <c r="H6150" s="231">
        <v>3.04317032E-3</v>
      </c>
    </row>
    <row r="6151" spans="1:8">
      <c r="A6151" s="227" t="s">
        <v>143</v>
      </c>
      <c r="B6151" s="227" t="s">
        <v>112</v>
      </c>
      <c r="C6151" s="227" t="s">
        <v>69</v>
      </c>
      <c r="D6151" s="229">
        <v>8</v>
      </c>
      <c r="E6151" s="231">
        <v>3.3478007700000001E-3</v>
      </c>
      <c r="F6151" s="231">
        <v>8.4346040999999997E-4</v>
      </c>
      <c r="G6151" s="231">
        <v>3.7760381000000003E-4</v>
      </c>
      <c r="H6151" s="231">
        <v>2.12673593E-3</v>
      </c>
    </row>
    <row r="6152" spans="1:8">
      <c r="A6152" s="227" t="s">
        <v>143</v>
      </c>
      <c r="B6152" s="227" t="s">
        <v>111</v>
      </c>
      <c r="C6152" s="227" t="s">
        <v>70</v>
      </c>
      <c r="D6152" s="229">
        <v>138</v>
      </c>
      <c r="E6152" s="231">
        <v>7.4410390699999997E-3</v>
      </c>
      <c r="F6152" s="231">
        <v>1.19447777E-3</v>
      </c>
      <c r="G6152" s="231">
        <v>1.73174963E-3</v>
      </c>
      <c r="H6152" s="231">
        <v>4.5148112199999996E-3</v>
      </c>
    </row>
    <row r="6153" spans="1:8">
      <c r="A6153" s="227" t="s">
        <v>143</v>
      </c>
      <c r="B6153" s="227" t="s">
        <v>112</v>
      </c>
      <c r="C6153" s="227" t="s">
        <v>70</v>
      </c>
      <c r="D6153" s="229">
        <v>27</v>
      </c>
      <c r="E6153" s="231">
        <v>6.5805038E-3</v>
      </c>
      <c r="F6153" s="231">
        <v>8.9120354000000004E-4</v>
      </c>
      <c r="G6153" s="231">
        <v>1.2864366200000001E-3</v>
      </c>
      <c r="H6153" s="231">
        <v>4.4028632599999997E-3</v>
      </c>
    </row>
    <row r="6154" spans="1:8">
      <c r="A6154" s="227" t="s">
        <v>143</v>
      </c>
      <c r="B6154" s="227" t="s">
        <v>111</v>
      </c>
      <c r="C6154" s="227" t="s">
        <v>71</v>
      </c>
      <c r="D6154" s="229">
        <v>116</v>
      </c>
      <c r="E6154" s="231">
        <v>6.8183266700000003E-3</v>
      </c>
      <c r="F6154" s="231">
        <v>8.3602706999999997E-4</v>
      </c>
      <c r="G6154" s="231">
        <v>1.5656926199999999E-3</v>
      </c>
      <c r="H6154" s="231">
        <v>4.4166065299999996E-3</v>
      </c>
    </row>
    <row r="6155" spans="1:8">
      <c r="A6155" s="227" t="s">
        <v>143</v>
      </c>
      <c r="B6155" s="227" t="s">
        <v>112</v>
      </c>
      <c r="C6155" s="227" t="s">
        <v>71</v>
      </c>
      <c r="D6155" s="229">
        <v>12</v>
      </c>
      <c r="E6155" s="231">
        <v>6.3310183400000003E-3</v>
      </c>
      <c r="F6155" s="231">
        <v>5.3144257999999998E-4</v>
      </c>
      <c r="G6155" s="231">
        <v>2.37461394E-3</v>
      </c>
      <c r="H6155" s="231">
        <v>3.42496116E-3</v>
      </c>
    </row>
    <row r="6156" spans="1:8">
      <c r="A6156" s="227" t="s">
        <v>143</v>
      </c>
      <c r="B6156" s="227" t="s">
        <v>111</v>
      </c>
      <c r="C6156" s="227" t="s">
        <v>72</v>
      </c>
      <c r="D6156" s="229">
        <v>230</v>
      </c>
      <c r="E6156" s="231">
        <v>6.4420790499999997E-3</v>
      </c>
      <c r="F6156" s="231">
        <v>6.3093776000000003E-4</v>
      </c>
      <c r="G6156" s="231">
        <v>1.7715376000000001E-3</v>
      </c>
      <c r="H6156" s="231">
        <v>4.0396032300000001E-3</v>
      </c>
    </row>
    <row r="6157" spans="1:8">
      <c r="A6157" s="227" t="s">
        <v>143</v>
      </c>
      <c r="B6157" s="227" t="s">
        <v>112</v>
      </c>
      <c r="C6157" s="227" t="s">
        <v>72</v>
      </c>
      <c r="D6157" s="229">
        <v>11</v>
      </c>
      <c r="E6157" s="231">
        <v>4.9589643799999999E-3</v>
      </c>
      <c r="F6157" s="231">
        <v>4.8190207000000003E-4</v>
      </c>
      <c r="G6157" s="231">
        <v>1.8676344000000001E-3</v>
      </c>
      <c r="H6157" s="231">
        <v>2.6094273899999998E-3</v>
      </c>
    </row>
    <row r="6158" spans="1:8">
      <c r="A6158" s="227" t="s">
        <v>143</v>
      </c>
      <c r="B6158" s="227" t="s">
        <v>111</v>
      </c>
      <c r="C6158" s="227" t="s">
        <v>73</v>
      </c>
      <c r="D6158" s="229">
        <v>413</v>
      </c>
      <c r="E6158" s="231">
        <v>7.0554488299999999E-3</v>
      </c>
      <c r="F6158" s="231">
        <v>1.1783974400000001E-3</v>
      </c>
      <c r="G6158" s="231">
        <v>1.6607252499999999E-3</v>
      </c>
      <c r="H6158" s="231">
        <v>4.2163256499999999E-3</v>
      </c>
    </row>
    <row r="6159" spans="1:8">
      <c r="A6159" s="227" t="s">
        <v>143</v>
      </c>
      <c r="B6159" s="227" t="s">
        <v>112</v>
      </c>
      <c r="C6159" s="227" t="s">
        <v>73</v>
      </c>
      <c r="D6159" s="229">
        <v>74</v>
      </c>
      <c r="E6159" s="231">
        <v>6.9075322899999998E-3</v>
      </c>
      <c r="F6159" s="231">
        <v>1.19588312E-3</v>
      </c>
      <c r="G6159" s="231">
        <v>1.6851223800000001E-3</v>
      </c>
      <c r="H6159" s="231">
        <v>4.0265263100000004E-3</v>
      </c>
    </row>
    <row r="6160" spans="1:8">
      <c r="A6160" s="227" t="s">
        <v>143</v>
      </c>
      <c r="B6160" s="227" t="s">
        <v>111</v>
      </c>
      <c r="C6160" s="227" t="s">
        <v>74</v>
      </c>
      <c r="D6160" s="229">
        <v>342</v>
      </c>
      <c r="E6160" s="231">
        <v>7.05355184E-3</v>
      </c>
      <c r="F6160" s="231">
        <v>9.775690699999999E-4</v>
      </c>
      <c r="G6160" s="231">
        <v>1.8737137599999999E-3</v>
      </c>
      <c r="H6160" s="231">
        <v>4.2022685699999998E-3</v>
      </c>
    </row>
    <row r="6161" spans="1:8">
      <c r="A6161" s="227" t="s">
        <v>143</v>
      </c>
      <c r="B6161" s="227" t="s">
        <v>112</v>
      </c>
      <c r="C6161" s="227" t="s">
        <v>74</v>
      </c>
      <c r="D6161" s="229">
        <v>75</v>
      </c>
      <c r="E6161" s="231">
        <v>5.9101848999999996E-3</v>
      </c>
      <c r="F6161" s="231">
        <v>9.3456767999999996E-4</v>
      </c>
      <c r="G6161" s="231">
        <v>1.4341046899999999E-3</v>
      </c>
      <c r="H6161" s="231">
        <v>3.5415120900000002E-3</v>
      </c>
    </row>
    <row r="6162" spans="1:8">
      <c r="A6162" s="227" t="s">
        <v>143</v>
      </c>
      <c r="B6162" s="227" t="s">
        <v>111</v>
      </c>
      <c r="C6162" s="227" t="s">
        <v>75</v>
      </c>
      <c r="D6162" s="229">
        <v>224</v>
      </c>
      <c r="E6162" s="231">
        <v>6.0262171099999999E-3</v>
      </c>
      <c r="F6162" s="231">
        <v>8.2821776000000001E-4</v>
      </c>
      <c r="G6162" s="231">
        <v>1.3187208500000001E-3</v>
      </c>
      <c r="H6162" s="231">
        <v>3.8792780400000002E-3</v>
      </c>
    </row>
    <row r="6163" spans="1:8">
      <c r="A6163" s="227" t="s">
        <v>143</v>
      </c>
      <c r="B6163" s="227" t="s">
        <v>112</v>
      </c>
      <c r="C6163" s="227" t="s">
        <v>75</v>
      </c>
      <c r="D6163" s="229">
        <v>15</v>
      </c>
      <c r="E6163" s="231">
        <v>6.0362651300000002E-3</v>
      </c>
      <c r="F6163" s="231">
        <v>9.3827129E-4</v>
      </c>
      <c r="G6163" s="231">
        <v>1.05864175E-3</v>
      </c>
      <c r="H6163" s="231">
        <v>4.0393515600000004E-3</v>
      </c>
    </row>
    <row r="6164" spans="1:8">
      <c r="A6164" s="227" t="s">
        <v>143</v>
      </c>
      <c r="B6164" s="227" t="s">
        <v>111</v>
      </c>
      <c r="C6164" s="227" t="s">
        <v>76</v>
      </c>
      <c r="D6164" s="229">
        <v>184</v>
      </c>
      <c r="E6164" s="231">
        <v>5.9044758900000001E-3</v>
      </c>
      <c r="F6164" s="231">
        <v>5.3951515999999997E-4</v>
      </c>
      <c r="G6164" s="231">
        <v>1.6545891300000001E-3</v>
      </c>
      <c r="H6164" s="231">
        <v>3.7103711399999999E-3</v>
      </c>
    </row>
    <row r="6165" spans="1:8">
      <c r="A6165" s="227" t="s">
        <v>143</v>
      </c>
      <c r="B6165" s="227" t="s">
        <v>112</v>
      </c>
      <c r="C6165" s="227" t="s">
        <v>76</v>
      </c>
      <c r="D6165" s="229">
        <v>58</v>
      </c>
      <c r="E6165" s="231">
        <v>4.9706655199999996E-3</v>
      </c>
      <c r="F6165" s="231">
        <v>4.1586820999999998E-4</v>
      </c>
      <c r="G6165" s="231">
        <v>1.0111348699999999E-3</v>
      </c>
      <c r="H6165" s="231">
        <v>3.5436619500000001E-3</v>
      </c>
    </row>
    <row r="6166" spans="1:8">
      <c r="A6166" s="227" t="s">
        <v>143</v>
      </c>
      <c r="B6166" s="227" t="s">
        <v>111</v>
      </c>
      <c r="C6166" s="227" t="s">
        <v>77</v>
      </c>
      <c r="D6166" s="229">
        <v>331</v>
      </c>
      <c r="E6166" s="231">
        <v>6.2974149899999998E-3</v>
      </c>
      <c r="F6166" s="231">
        <v>1.00376222E-3</v>
      </c>
      <c r="G6166" s="231">
        <v>1.8038768999999999E-3</v>
      </c>
      <c r="H6166" s="231">
        <v>3.4897754200000001E-3</v>
      </c>
    </row>
    <row r="6167" spans="1:8">
      <c r="A6167" s="227" t="s">
        <v>143</v>
      </c>
      <c r="B6167" s="227" t="s">
        <v>112</v>
      </c>
      <c r="C6167" s="227" t="s">
        <v>77</v>
      </c>
      <c r="D6167" s="229">
        <v>58</v>
      </c>
      <c r="E6167" s="231">
        <v>5.9688295299999998E-3</v>
      </c>
      <c r="F6167" s="231">
        <v>7.4054093000000001E-4</v>
      </c>
      <c r="G6167" s="231">
        <v>2.1970783600000002E-3</v>
      </c>
      <c r="H6167" s="231">
        <v>3.0312098799999999E-3</v>
      </c>
    </row>
    <row r="6168" spans="1:8">
      <c r="A6168" s="227" t="s">
        <v>143</v>
      </c>
      <c r="B6168" s="227" t="s">
        <v>111</v>
      </c>
      <c r="C6168" s="227" t="s">
        <v>78</v>
      </c>
      <c r="D6168" s="229">
        <v>159</v>
      </c>
      <c r="E6168" s="231">
        <v>6.8972016099999997E-3</v>
      </c>
      <c r="F6168" s="231">
        <v>1.23740659E-3</v>
      </c>
      <c r="G6168" s="231">
        <v>1.66200766E-3</v>
      </c>
      <c r="H6168" s="231">
        <v>3.9977868199999999E-3</v>
      </c>
    </row>
    <row r="6169" spans="1:8">
      <c r="A6169" s="227" t="s">
        <v>143</v>
      </c>
      <c r="B6169" s="227" t="s">
        <v>112</v>
      </c>
      <c r="C6169" s="227" t="s">
        <v>78</v>
      </c>
      <c r="D6169" s="229">
        <v>18</v>
      </c>
      <c r="E6169" s="231">
        <v>6.3605964399999996E-3</v>
      </c>
      <c r="F6169" s="231">
        <v>1.1239710600000001E-3</v>
      </c>
      <c r="G6169" s="231">
        <v>1.66473741E-3</v>
      </c>
      <c r="H6169" s="231">
        <v>3.57188768E-3</v>
      </c>
    </row>
    <row r="6170" spans="1:8">
      <c r="A6170" s="227" t="s">
        <v>143</v>
      </c>
      <c r="B6170" s="227" t="s">
        <v>111</v>
      </c>
      <c r="C6170" s="227" t="s">
        <v>79</v>
      </c>
      <c r="D6170" s="229">
        <v>2072</v>
      </c>
      <c r="E6170" s="231">
        <v>4.7317962899999996E-3</v>
      </c>
      <c r="F6170" s="231">
        <v>1.0266458200000001E-3</v>
      </c>
      <c r="G6170" s="231">
        <v>7.3621589000000005E-4</v>
      </c>
      <c r="H6170" s="231">
        <v>2.96893409E-3</v>
      </c>
    </row>
    <row r="6171" spans="1:8">
      <c r="A6171" s="227" t="s">
        <v>143</v>
      </c>
      <c r="B6171" s="227" t="s">
        <v>112</v>
      </c>
      <c r="C6171" s="227" t="s">
        <v>79</v>
      </c>
      <c r="D6171" s="229">
        <v>357</v>
      </c>
      <c r="E6171" s="231">
        <v>4.4601680900000001E-3</v>
      </c>
      <c r="F6171" s="231">
        <v>9.4307604999999996E-4</v>
      </c>
      <c r="G6171" s="231">
        <v>7.0465662999999999E-4</v>
      </c>
      <c r="H6171" s="231">
        <v>2.8124349200000002E-3</v>
      </c>
    </row>
    <row r="6172" spans="1:8">
      <c r="A6172" s="227" t="s">
        <v>143</v>
      </c>
      <c r="B6172" s="227" t="s">
        <v>111</v>
      </c>
      <c r="C6172" s="227" t="s">
        <v>80</v>
      </c>
      <c r="D6172" s="229">
        <v>821</v>
      </c>
      <c r="E6172" s="231">
        <v>5.3448958899999996E-3</v>
      </c>
      <c r="F6172" s="231">
        <v>1.29678948E-3</v>
      </c>
      <c r="G6172" s="231">
        <v>7.8368158999999997E-4</v>
      </c>
      <c r="H6172" s="231">
        <v>3.26442436E-3</v>
      </c>
    </row>
    <row r="6173" spans="1:8">
      <c r="A6173" s="227" t="s">
        <v>143</v>
      </c>
      <c r="B6173" s="227" t="s">
        <v>112</v>
      </c>
      <c r="C6173" s="227" t="s">
        <v>80</v>
      </c>
      <c r="D6173" s="229">
        <v>147</v>
      </c>
      <c r="E6173" s="231">
        <v>5.2244738199999996E-3</v>
      </c>
      <c r="F6173" s="231">
        <v>1.26338476E-3</v>
      </c>
      <c r="G6173" s="231">
        <v>7.6129039000000004E-4</v>
      </c>
      <c r="H6173" s="231">
        <v>3.1997982200000002E-3</v>
      </c>
    </row>
    <row r="6174" spans="1:8">
      <c r="A6174" s="227" t="s">
        <v>143</v>
      </c>
      <c r="B6174" s="227" t="s">
        <v>111</v>
      </c>
      <c r="C6174" s="227" t="s">
        <v>119</v>
      </c>
      <c r="D6174" s="229">
        <v>330</v>
      </c>
      <c r="E6174" s="231">
        <v>5.9800081600000004E-3</v>
      </c>
      <c r="F6174" s="231">
        <v>1.17445263E-3</v>
      </c>
      <c r="G6174" s="231">
        <v>1.2575053799999999E-3</v>
      </c>
      <c r="H6174" s="231">
        <v>3.5480497E-3</v>
      </c>
    </row>
    <row r="6175" spans="1:8">
      <c r="A6175" s="227" t="s">
        <v>143</v>
      </c>
      <c r="B6175" s="227" t="s">
        <v>112</v>
      </c>
      <c r="C6175" s="227" t="s">
        <v>119</v>
      </c>
      <c r="D6175" s="229">
        <v>69</v>
      </c>
      <c r="E6175" s="231">
        <v>6.9823534400000001E-3</v>
      </c>
      <c r="F6175" s="231">
        <v>1.0820917999999999E-3</v>
      </c>
      <c r="G6175" s="231">
        <v>1.59202201E-3</v>
      </c>
      <c r="H6175" s="231">
        <v>4.3082392000000002E-3</v>
      </c>
    </row>
    <row r="6176" spans="1:8">
      <c r="A6176" s="227" t="s">
        <v>143</v>
      </c>
      <c r="B6176" s="227" t="s">
        <v>111</v>
      </c>
      <c r="C6176" s="227" t="s">
        <v>82</v>
      </c>
      <c r="D6176" s="229">
        <v>208</v>
      </c>
      <c r="E6176" s="231">
        <v>6.9672585000000002E-3</v>
      </c>
      <c r="F6176" s="231">
        <v>1.1550144599999999E-3</v>
      </c>
      <c r="G6176" s="231">
        <v>1.3427036199999999E-3</v>
      </c>
      <c r="H6176" s="231">
        <v>4.4695399199999996E-3</v>
      </c>
    </row>
    <row r="6177" spans="1:8">
      <c r="A6177" s="227" t="s">
        <v>143</v>
      </c>
      <c r="B6177" s="227" t="s">
        <v>112</v>
      </c>
      <c r="C6177" s="227" t="s">
        <v>82</v>
      </c>
      <c r="D6177" s="229">
        <v>24</v>
      </c>
      <c r="E6177" s="231">
        <v>6.5750383600000004E-3</v>
      </c>
      <c r="F6177" s="231">
        <v>1.1877891399999999E-3</v>
      </c>
      <c r="G6177" s="231">
        <v>1.74045112E-3</v>
      </c>
      <c r="H6177" s="231">
        <v>3.64679759E-3</v>
      </c>
    </row>
    <row r="6178" spans="1:8">
      <c r="A6178" s="227" t="s">
        <v>143</v>
      </c>
      <c r="B6178" s="227" t="s">
        <v>111</v>
      </c>
      <c r="C6178" s="227" t="s">
        <v>83</v>
      </c>
      <c r="D6178" s="229">
        <v>197</v>
      </c>
      <c r="E6178" s="231">
        <v>5.4857583899999996E-3</v>
      </c>
      <c r="F6178" s="231">
        <v>1.0122906000000001E-3</v>
      </c>
      <c r="G6178" s="231">
        <v>1.0511841699999999E-3</v>
      </c>
      <c r="H6178" s="231">
        <v>3.4222830700000001E-3</v>
      </c>
    </row>
    <row r="6179" spans="1:8">
      <c r="A6179" s="227" t="s">
        <v>143</v>
      </c>
      <c r="B6179" s="227" t="s">
        <v>112</v>
      </c>
      <c r="C6179" s="227" t="s">
        <v>83</v>
      </c>
      <c r="D6179" s="229">
        <v>28</v>
      </c>
      <c r="E6179" s="231">
        <v>6.2843086499999997E-3</v>
      </c>
      <c r="F6179" s="231">
        <v>8.8293629999999996E-4</v>
      </c>
      <c r="G6179" s="231">
        <v>1.5405917299999999E-3</v>
      </c>
      <c r="H6179" s="231">
        <v>3.8607801500000001E-3</v>
      </c>
    </row>
    <row r="6180" spans="1:8">
      <c r="A6180" s="227" t="s">
        <v>143</v>
      </c>
      <c r="B6180" s="227" t="s">
        <v>111</v>
      </c>
      <c r="C6180" s="227" t="s">
        <v>84</v>
      </c>
      <c r="D6180" s="229">
        <v>304</v>
      </c>
      <c r="E6180" s="231">
        <v>5.5898206699999996E-3</v>
      </c>
      <c r="F6180" s="231">
        <v>8.3801600999999998E-4</v>
      </c>
      <c r="G6180" s="231">
        <v>1.06051237E-3</v>
      </c>
      <c r="H6180" s="231">
        <v>3.6912917800000001E-3</v>
      </c>
    </row>
    <row r="6181" spans="1:8">
      <c r="A6181" s="227" t="s">
        <v>143</v>
      </c>
      <c r="B6181" s="227" t="s">
        <v>112</v>
      </c>
      <c r="C6181" s="227" t="s">
        <v>84</v>
      </c>
      <c r="D6181" s="229">
        <v>25</v>
      </c>
      <c r="E6181" s="231">
        <v>5.1236108799999997E-3</v>
      </c>
      <c r="F6181" s="231">
        <v>8.4305527E-4</v>
      </c>
      <c r="G6181" s="231">
        <v>1.0148145700000001E-3</v>
      </c>
      <c r="H6181" s="231">
        <v>3.2657404899999998E-3</v>
      </c>
    </row>
    <row r="6182" spans="1:8">
      <c r="A6182" s="227" t="s">
        <v>143</v>
      </c>
      <c r="B6182" s="227" t="s">
        <v>111</v>
      </c>
      <c r="C6182" s="227" t="s">
        <v>86</v>
      </c>
      <c r="D6182" s="229">
        <v>3</v>
      </c>
      <c r="E6182" s="231">
        <v>5.8526231399999998E-3</v>
      </c>
      <c r="F6182" s="231">
        <v>1.30787013E-3</v>
      </c>
      <c r="G6182" s="231">
        <v>2.1450615700000001E-3</v>
      </c>
      <c r="H6182" s="231">
        <v>2.3996911999999999E-3</v>
      </c>
    </row>
    <row r="6183" spans="1:8">
      <c r="A6183" s="227" t="s">
        <v>143</v>
      </c>
      <c r="B6183" s="227" t="s">
        <v>112</v>
      </c>
      <c r="C6183" s="227" t="s">
        <v>86</v>
      </c>
      <c r="D6183" s="229">
        <v>1</v>
      </c>
      <c r="E6183" s="231">
        <v>9.8842590199999993E-3</v>
      </c>
      <c r="F6183" s="231">
        <v>1.3657402700000001E-3</v>
      </c>
      <c r="G6183" s="231">
        <v>4.4328701299999997E-3</v>
      </c>
      <c r="H6183" s="231">
        <v>4.0856479100000002E-3</v>
      </c>
    </row>
    <row r="6184" spans="1:8">
      <c r="A6184" s="227" t="s">
        <v>143</v>
      </c>
      <c r="B6184" s="227" t="s">
        <v>111</v>
      </c>
      <c r="C6184" s="227" t="s">
        <v>87</v>
      </c>
      <c r="D6184" s="229">
        <v>374</v>
      </c>
      <c r="E6184" s="231">
        <v>5.8449071600000001E-3</v>
      </c>
      <c r="F6184" s="231">
        <v>5.5406989000000005E-4</v>
      </c>
      <c r="G6184" s="231">
        <v>9.3106285000000004E-4</v>
      </c>
      <c r="H6184" s="231">
        <v>4.3597739900000003E-3</v>
      </c>
    </row>
    <row r="6185" spans="1:8">
      <c r="A6185" s="227" t="s">
        <v>143</v>
      </c>
      <c r="B6185" s="227" t="s">
        <v>112</v>
      </c>
      <c r="C6185" s="227" t="s">
        <v>87</v>
      </c>
      <c r="D6185" s="229">
        <v>26</v>
      </c>
      <c r="E6185" s="231">
        <v>5.0565346599999996E-3</v>
      </c>
      <c r="F6185" s="231">
        <v>6.6283811000000001E-4</v>
      </c>
      <c r="G6185" s="231">
        <v>9.6688011999999999E-4</v>
      </c>
      <c r="H6185" s="231">
        <v>3.42681602E-3</v>
      </c>
    </row>
    <row r="6186" spans="1:8">
      <c r="A6186" s="227" t="s">
        <v>143</v>
      </c>
      <c r="B6186" s="227" t="s">
        <v>111</v>
      </c>
      <c r="C6186" s="227" t="s">
        <v>88</v>
      </c>
      <c r="D6186" s="229">
        <v>438</v>
      </c>
      <c r="E6186" s="231">
        <v>5.68567117E-3</v>
      </c>
      <c r="F6186" s="231">
        <v>1.1683206199999999E-3</v>
      </c>
      <c r="G6186" s="231">
        <v>1.07456533E-3</v>
      </c>
      <c r="H6186" s="231">
        <v>3.44278474E-3</v>
      </c>
    </row>
    <row r="6187" spans="1:8">
      <c r="A6187" s="227" t="s">
        <v>143</v>
      </c>
      <c r="B6187" s="227" t="s">
        <v>112</v>
      </c>
      <c r="C6187" s="227" t="s">
        <v>88</v>
      </c>
      <c r="D6187" s="229">
        <v>44</v>
      </c>
      <c r="E6187" s="231">
        <v>5.5613423399999999E-3</v>
      </c>
      <c r="F6187" s="231">
        <v>1.3368052900000001E-3</v>
      </c>
      <c r="G6187" s="231">
        <v>8.9225565999999997E-4</v>
      </c>
      <c r="H6187" s="231">
        <v>3.3322808899999999E-3</v>
      </c>
    </row>
    <row r="6188" spans="1:8">
      <c r="A6188" s="227" t="s">
        <v>143</v>
      </c>
      <c r="B6188" s="227" t="s">
        <v>111</v>
      </c>
      <c r="C6188" s="227" t="s">
        <v>89</v>
      </c>
      <c r="D6188" s="229">
        <v>271</v>
      </c>
      <c r="E6188" s="231">
        <v>6.1757719399999998E-3</v>
      </c>
      <c r="F6188" s="231">
        <v>7.8917224E-4</v>
      </c>
      <c r="G6188" s="231">
        <v>1.55267676E-3</v>
      </c>
      <c r="H6188" s="231">
        <v>3.8339224799999998E-3</v>
      </c>
    </row>
    <row r="6189" spans="1:8">
      <c r="A6189" s="227" t="s">
        <v>143</v>
      </c>
      <c r="B6189" s="227" t="s">
        <v>112</v>
      </c>
      <c r="C6189" s="227" t="s">
        <v>89</v>
      </c>
      <c r="D6189" s="229">
        <v>19</v>
      </c>
      <c r="E6189" s="231">
        <v>6.3663497000000001E-3</v>
      </c>
      <c r="F6189" s="231">
        <v>7.1210990000000003E-4</v>
      </c>
      <c r="G6189" s="231">
        <v>1.6276801399999999E-3</v>
      </c>
      <c r="H6189" s="231">
        <v>4.0265592399999998E-3</v>
      </c>
    </row>
    <row r="6190" spans="1:8">
      <c r="A6190" s="227" t="s">
        <v>143</v>
      </c>
      <c r="B6190" s="227" t="s">
        <v>111</v>
      </c>
      <c r="C6190" s="227" t="s">
        <v>90</v>
      </c>
      <c r="D6190" s="229">
        <v>235</v>
      </c>
      <c r="E6190" s="231">
        <v>6.6936069300000001E-3</v>
      </c>
      <c r="F6190" s="231">
        <v>7.6910928999999995E-4</v>
      </c>
      <c r="G6190" s="231">
        <v>1.59732047E-3</v>
      </c>
      <c r="H6190" s="231">
        <v>4.3271766700000002E-3</v>
      </c>
    </row>
    <row r="6191" spans="1:8">
      <c r="A6191" s="227" t="s">
        <v>143</v>
      </c>
      <c r="B6191" s="227" t="s">
        <v>112</v>
      </c>
      <c r="C6191" s="227" t="s">
        <v>90</v>
      </c>
      <c r="D6191" s="229">
        <v>26</v>
      </c>
      <c r="E6191" s="231">
        <v>6.2442126999999997E-3</v>
      </c>
      <c r="F6191" s="231">
        <v>7.7145629000000004E-4</v>
      </c>
      <c r="G6191" s="231">
        <v>1.3563922200000001E-3</v>
      </c>
      <c r="H6191" s="231">
        <v>4.1163636900000003E-3</v>
      </c>
    </row>
    <row r="6192" spans="1:8">
      <c r="A6192" s="227" t="s">
        <v>143</v>
      </c>
      <c r="B6192" s="227" t="s">
        <v>111</v>
      </c>
      <c r="C6192" s="227" t="s">
        <v>91</v>
      </c>
      <c r="D6192" s="229">
        <v>349</v>
      </c>
      <c r="E6192" s="231">
        <v>4.97217556E-3</v>
      </c>
      <c r="F6192" s="231">
        <v>1.05791657E-3</v>
      </c>
      <c r="G6192" s="231">
        <v>4.8846548000000003E-4</v>
      </c>
      <c r="H6192" s="231">
        <v>3.4257930300000002E-3</v>
      </c>
    </row>
    <row r="6193" spans="1:8">
      <c r="A6193" s="227" t="s">
        <v>143</v>
      </c>
      <c r="B6193" s="227" t="s">
        <v>112</v>
      </c>
      <c r="C6193" s="227" t="s">
        <v>91</v>
      </c>
      <c r="D6193" s="229">
        <v>46</v>
      </c>
      <c r="E6193" s="231">
        <v>4.4990436800000002E-3</v>
      </c>
      <c r="F6193" s="231">
        <v>1.0092087E-3</v>
      </c>
      <c r="G6193" s="231">
        <v>4.4182743999999997E-4</v>
      </c>
      <c r="H6193" s="231">
        <v>3.0480070100000001E-3</v>
      </c>
    </row>
    <row r="6194" spans="1:8">
      <c r="A6194" s="227" t="s">
        <v>143</v>
      </c>
      <c r="B6194" s="227" t="s">
        <v>111</v>
      </c>
      <c r="C6194" s="227" t="s">
        <v>92</v>
      </c>
      <c r="D6194" s="229">
        <v>269</v>
      </c>
      <c r="E6194" s="231">
        <v>6.6721307699999996E-3</v>
      </c>
      <c r="F6194" s="231">
        <v>8.2898745000000004E-4</v>
      </c>
      <c r="G6194" s="231">
        <v>1.28781985E-3</v>
      </c>
      <c r="H6194" s="231">
        <v>4.5553229600000002E-3</v>
      </c>
    </row>
    <row r="6195" spans="1:8">
      <c r="A6195" s="227" t="s">
        <v>143</v>
      </c>
      <c r="B6195" s="227" t="s">
        <v>112</v>
      </c>
      <c r="C6195" s="227" t="s">
        <v>92</v>
      </c>
      <c r="D6195" s="229">
        <v>35</v>
      </c>
      <c r="E6195" s="231">
        <v>5.41236753E-3</v>
      </c>
      <c r="F6195" s="231">
        <v>7.0767175999999999E-4</v>
      </c>
      <c r="G6195" s="231">
        <v>1.0796955299999999E-3</v>
      </c>
      <c r="H6195" s="231">
        <v>3.6249997499999999E-3</v>
      </c>
    </row>
    <row r="6196" spans="1:8">
      <c r="A6196" s="227" t="s">
        <v>143</v>
      </c>
      <c r="B6196" s="227" t="s">
        <v>111</v>
      </c>
      <c r="C6196" s="227" t="s">
        <v>93</v>
      </c>
      <c r="D6196" s="229">
        <v>213</v>
      </c>
      <c r="E6196" s="231">
        <v>7.6197615299999997E-3</v>
      </c>
      <c r="F6196" s="231">
        <v>1.33704984E-3</v>
      </c>
      <c r="G6196" s="231">
        <v>1.7349154300000001E-3</v>
      </c>
      <c r="H6196" s="231">
        <v>4.5477957799999998E-3</v>
      </c>
    </row>
    <row r="6197" spans="1:8">
      <c r="A6197" s="227" t="s">
        <v>143</v>
      </c>
      <c r="B6197" s="227" t="s">
        <v>112</v>
      </c>
      <c r="C6197" s="227" t="s">
        <v>93</v>
      </c>
      <c r="D6197" s="229">
        <v>56</v>
      </c>
      <c r="E6197" s="231">
        <v>6.5930883499999999E-3</v>
      </c>
      <c r="F6197" s="231">
        <v>1.0195516799999999E-3</v>
      </c>
      <c r="G6197" s="231">
        <v>1.5674601099999999E-3</v>
      </c>
      <c r="H6197" s="231">
        <v>4.0060761800000001E-3</v>
      </c>
    </row>
    <row r="6198" spans="1:8">
      <c r="A6198" s="227" t="s">
        <v>143</v>
      </c>
      <c r="B6198" s="227" t="s">
        <v>111</v>
      </c>
      <c r="C6198" s="227" t="s">
        <v>94</v>
      </c>
      <c r="D6198" s="229">
        <v>153</v>
      </c>
      <c r="E6198" s="231">
        <v>7.1640490300000003E-3</v>
      </c>
      <c r="F6198" s="231">
        <v>1.21217597E-3</v>
      </c>
      <c r="G6198" s="231">
        <v>1.4909371700000001E-3</v>
      </c>
      <c r="H6198" s="231">
        <v>4.4609353700000003E-3</v>
      </c>
    </row>
    <row r="6199" spans="1:8">
      <c r="A6199" s="227" t="s">
        <v>143</v>
      </c>
      <c r="B6199" s="227" t="s">
        <v>112</v>
      </c>
      <c r="C6199" s="227" t="s">
        <v>94</v>
      </c>
      <c r="D6199" s="229">
        <v>27</v>
      </c>
      <c r="E6199" s="231">
        <v>5.4170950799999999E-3</v>
      </c>
      <c r="F6199" s="231">
        <v>7.3302443E-4</v>
      </c>
      <c r="G6199" s="231">
        <v>1.1612652200000001E-3</v>
      </c>
      <c r="H6199" s="231">
        <v>3.5228050299999998E-3</v>
      </c>
    </row>
    <row r="6200" spans="1:8">
      <c r="A6200" s="227" t="s">
        <v>143</v>
      </c>
      <c r="B6200" s="227" t="s">
        <v>111</v>
      </c>
      <c r="C6200" s="227" t="s">
        <v>95</v>
      </c>
      <c r="D6200" s="229">
        <v>129</v>
      </c>
      <c r="E6200" s="231">
        <v>7.3936797599999998E-3</v>
      </c>
      <c r="F6200" s="231">
        <v>8.2346372000000002E-4</v>
      </c>
      <c r="G6200" s="231">
        <v>1.1339001400000001E-3</v>
      </c>
      <c r="H6200" s="231">
        <v>5.4363153899999999E-3</v>
      </c>
    </row>
    <row r="6201" spans="1:8">
      <c r="A6201" s="227" t="s">
        <v>143</v>
      </c>
      <c r="B6201" s="227" t="s">
        <v>112</v>
      </c>
      <c r="C6201" s="227" t="s">
        <v>95</v>
      </c>
      <c r="D6201" s="229">
        <v>17</v>
      </c>
      <c r="E6201" s="231">
        <v>6.8879354099999996E-3</v>
      </c>
      <c r="F6201" s="231">
        <v>8.8507596999999995E-4</v>
      </c>
      <c r="G6201" s="231">
        <v>1.3139976600000001E-3</v>
      </c>
      <c r="H6201" s="231">
        <v>4.6888614299999999E-3</v>
      </c>
    </row>
    <row r="6202" spans="1:8">
      <c r="A6202" s="227" t="s">
        <v>143</v>
      </c>
      <c r="B6202" s="227" t="s">
        <v>111</v>
      </c>
      <c r="C6202" s="227" t="s">
        <v>96</v>
      </c>
      <c r="D6202" s="229">
        <v>329</v>
      </c>
      <c r="E6202" s="231">
        <v>5.8308353699999997E-3</v>
      </c>
      <c r="F6202" s="231">
        <v>9.1192422999999999E-4</v>
      </c>
      <c r="G6202" s="231">
        <v>1.2028943299999999E-3</v>
      </c>
      <c r="H6202" s="231">
        <v>3.71601631E-3</v>
      </c>
    </row>
    <row r="6203" spans="1:8">
      <c r="A6203" s="227" t="s">
        <v>143</v>
      </c>
      <c r="B6203" s="227" t="s">
        <v>112</v>
      </c>
      <c r="C6203" s="227" t="s">
        <v>96</v>
      </c>
      <c r="D6203" s="229">
        <v>42</v>
      </c>
      <c r="E6203" s="231">
        <v>5.1284168700000002E-3</v>
      </c>
      <c r="F6203" s="231">
        <v>6.6468232999999997E-4</v>
      </c>
      <c r="G6203" s="231">
        <v>1.1022924999999999E-3</v>
      </c>
      <c r="H6203" s="231">
        <v>3.3614415700000001E-3</v>
      </c>
    </row>
    <row r="6204" spans="1:8">
      <c r="A6204" s="227" t="s">
        <v>143</v>
      </c>
      <c r="B6204" s="227" t="s">
        <v>111</v>
      </c>
      <c r="C6204" s="227" t="s">
        <v>97</v>
      </c>
      <c r="D6204" s="229">
        <v>171</v>
      </c>
      <c r="E6204" s="231">
        <v>7.3544100900000001E-3</v>
      </c>
      <c r="F6204" s="231">
        <v>1.1138182400000001E-3</v>
      </c>
      <c r="G6204" s="231">
        <v>1.8805498899999999E-3</v>
      </c>
      <c r="H6204" s="231">
        <v>4.3600414700000001E-3</v>
      </c>
    </row>
    <row r="6205" spans="1:8">
      <c r="A6205" s="227" t="s">
        <v>143</v>
      </c>
      <c r="B6205" s="227" t="s">
        <v>112</v>
      </c>
      <c r="C6205" s="227" t="s">
        <v>97</v>
      </c>
      <c r="D6205" s="229">
        <v>29</v>
      </c>
      <c r="E6205" s="231">
        <v>5.8345303499999996E-3</v>
      </c>
      <c r="F6205" s="231">
        <v>9.9776479000000004E-4</v>
      </c>
      <c r="G6205" s="231">
        <v>1.7568644299999999E-3</v>
      </c>
      <c r="H6205" s="231">
        <v>3.07990076E-3</v>
      </c>
    </row>
    <row r="6206" spans="1:8">
      <c r="A6206" s="227" t="s">
        <v>143</v>
      </c>
      <c r="B6206" s="227" t="s">
        <v>111</v>
      </c>
      <c r="C6206" s="227" t="s">
        <v>98</v>
      </c>
      <c r="D6206" s="229">
        <v>144</v>
      </c>
      <c r="E6206" s="231">
        <v>6.85538812E-3</v>
      </c>
      <c r="F6206" s="231">
        <v>2.4892273000000001E-4</v>
      </c>
      <c r="G6206" s="231">
        <v>1.72397419E-3</v>
      </c>
      <c r="H6206" s="231">
        <v>4.87075589E-3</v>
      </c>
    </row>
    <row r="6207" spans="1:8">
      <c r="A6207" s="227" t="s">
        <v>143</v>
      </c>
      <c r="B6207" s="227" t="s">
        <v>112</v>
      </c>
      <c r="C6207" s="227" t="s">
        <v>98</v>
      </c>
      <c r="D6207" s="229">
        <v>21</v>
      </c>
      <c r="E6207" s="231">
        <v>6.68871229E-3</v>
      </c>
      <c r="F6207" s="231">
        <v>2.2596979999999999E-4</v>
      </c>
      <c r="G6207" s="231">
        <v>1.9995588900000002E-3</v>
      </c>
      <c r="H6207" s="231">
        <v>4.4505068999999998E-3</v>
      </c>
    </row>
    <row r="6208" spans="1:8">
      <c r="A6208" s="227" t="s">
        <v>143</v>
      </c>
      <c r="B6208" s="227" t="s">
        <v>111</v>
      </c>
      <c r="C6208" s="227" t="s">
        <v>99</v>
      </c>
      <c r="D6208" s="229">
        <v>371</v>
      </c>
      <c r="E6208" s="231">
        <v>5.8497738899999999E-3</v>
      </c>
      <c r="F6208" s="231">
        <v>1.26831238E-3</v>
      </c>
      <c r="G6208" s="231">
        <v>8.7585454999999999E-4</v>
      </c>
      <c r="H6208" s="231">
        <v>3.70560648E-3</v>
      </c>
    </row>
    <row r="6209" spans="1:8">
      <c r="A6209" s="227" t="s">
        <v>143</v>
      </c>
      <c r="B6209" s="227" t="s">
        <v>112</v>
      </c>
      <c r="C6209" s="227" t="s">
        <v>99</v>
      </c>
      <c r="D6209" s="229">
        <v>34</v>
      </c>
      <c r="E6209" s="231">
        <v>5.57972472E-3</v>
      </c>
      <c r="F6209" s="231">
        <v>1.47467293E-3</v>
      </c>
      <c r="G6209" s="231">
        <v>7.4652751999999996E-4</v>
      </c>
      <c r="H6209" s="231">
        <v>3.3585237200000001E-3</v>
      </c>
    </row>
    <row r="6210" spans="1:8">
      <c r="A6210" s="227" t="s">
        <v>143</v>
      </c>
      <c r="B6210" s="227" t="s">
        <v>111</v>
      </c>
      <c r="C6210" s="227" t="s">
        <v>100</v>
      </c>
      <c r="D6210" s="229">
        <v>405</v>
      </c>
      <c r="E6210" s="231">
        <v>7.3228164200000003E-3</v>
      </c>
      <c r="F6210" s="231">
        <v>1.23779698E-3</v>
      </c>
      <c r="G6210" s="231">
        <v>1.08573365E-3</v>
      </c>
      <c r="H6210" s="231">
        <v>4.9992567300000002E-3</v>
      </c>
    </row>
    <row r="6211" spans="1:8">
      <c r="A6211" s="227" t="s">
        <v>143</v>
      </c>
      <c r="B6211" s="227" t="s">
        <v>112</v>
      </c>
      <c r="C6211" s="227" t="s">
        <v>100</v>
      </c>
      <c r="D6211" s="229">
        <v>39</v>
      </c>
      <c r="E6211" s="231">
        <v>6.1185301399999999E-3</v>
      </c>
      <c r="F6211" s="231">
        <v>1.2286322E-3</v>
      </c>
      <c r="G6211" s="231">
        <v>1.05709855E-3</v>
      </c>
      <c r="H6211" s="231">
        <v>3.8327989600000002E-3</v>
      </c>
    </row>
    <row r="6212" spans="1:8">
      <c r="A6212" s="227" t="s">
        <v>143</v>
      </c>
      <c r="B6212" s="227" t="s">
        <v>111</v>
      </c>
      <c r="C6212" s="227" t="s">
        <v>101</v>
      </c>
      <c r="D6212" s="229">
        <v>159</v>
      </c>
      <c r="E6212" s="231">
        <v>7.65803318E-3</v>
      </c>
      <c r="F6212" s="231">
        <v>7.0048603000000004E-4</v>
      </c>
      <c r="G6212" s="231">
        <v>2.1569267300000001E-3</v>
      </c>
      <c r="H6212" s="231">
        <v>4.8006199600000004E-3</v>
      </c>
    </row>
    <row r="6213" spans="1:8">
      <c r="A6213" s="227" t="s">
        <v>143</v>
      </c>
      <c r="B6213" s="227" t="s">
        <v>112</v>
      </c>
      <c r="C6213" s="227" t="s">
        <v>101</v>
      </c>
      <c r="D6213" s="229">
        <v>20</v>
      </c>
      <c r="E6213" s="231">
        <v>5.9270831499999999E-3</v>
      </c>
      <c r="F6213" s="231">
        <v>6.2384238999999995E-4</v>
      </c>
      <c r="G6213" s="231">
        <v>1.82233777E-3</v>
      </c>
      <c r="H6213" s="231">
        <v>3.4809025300000002E-3</v>
      </c>
    </row>
    <row r="6214" spans="1:8">
      <c r="A6214" s="227" t="s">
        <v>143</v>
      </c>
      <c r="B6214" s="227" t="s">
        <v>111</v>
      </c>
      <c r="C6214" s="227" t="s">
        <v>102</v>
      </c>
      <c r="D6214" s="229">
        <v>265</v>
      </c>
      <c r="E6214" s="231">
        <v>5.84302912E-3</v>
      </c>
      <c r="F6214" s="231">
        <v>9.3741240999999998E-4</v>
      </c>
      <c r="G6214" s="231">
        <v>9.0858642000000002E-4</v>
      </c>
      <c r="H6214" s="231">
        <v>3.9970298100000003E-3</v>
      </c>
    </row>
    <row r="6215" spans="1:8">
      <c r="A6215" s="227" t="s">
        <v>143</v>
      </c>
      <c r="B6215" s="227" t="s">
        <v>112</v>
      </c>
      <c r="C6215" s="227" t="s">
        <v>102</v>
      </c>
      <c r="D6215" s="229">
        <v>42</v>
      </c>
      <c r="E6215" s="231">
        <v>5.5610667700000003E-3</v>
      </c>
      <c r="F6215" s="231">
        <v>8.4959198999999997E-4</v>
      </c>
      <c r="G6215" s="231">
        <v>8.3333311000000001E-4</v>
      </c>
      <c r="H6215" s="231">
        <v>3.87814129E-3</v>
      </c>
    </row>
    <row r="6216" spans="1:8">
      <c r="A6216" s="227" t="s">
        <v>143</v>
      </c>
      <c r="B6216" s="227" t="s">
        <v>111</v>
      </c>
      <c r="C6216" s="227" t="s">
        <v>103</v>
      </c>
      <c r="D6216" s="229">
        <v>296</v>
      </c>
      <c r="E6216" s="231">
        <v>4.6490628899999997E-3</v>
      </c>
      <c r="F6216" s="231">
        <v>9.2756795000000002E-4</v>
      </c>
      <c r="G6216" s="231">
        <v>5.9168519E-4</v>
      </c>
      <c r="H6216" s="231">
        <v>3.1298092600000002E-3</v>
      </c>
    </row>
    <row r="6217" spans="1:8">
      <c r="A6217" s="227" t="s">
        <v>143</v>
      </c>
      <c r="B6217" s="227" t="s">
        <v>112</v>
      </c>
      <c r="C6217" s="227" t="s">
        <v>103</v>
      </c>
      <c r="D6217" s="229">
        <v>47</v>
      </c>
      <c r="E6217" s="231">
        <v>4.78797258E-3</v>
      </c>
      <c r="F6217" s="231">
        <v>1.1891743300000001E-3</v>
      </c>
      <c r="G6217" s="231">
        <v>5.3831737E-4</v>
      </c>
      <c r="H6217" s="231">
        <v>3.06048043E-3</v>
      </c>
    </row>
    <row r="6218" spans="1:8">
      <c r="A6218" s="227" t="s">
        <v>143</v>
      </c>
      <c r="B6218" s="227" t="s">
        <v>111</v>
      </c>
      <c r="C6218" s="227" t="s">
        <v>104</v>
      </c>
      <c r="D6218" s="229">
        <v>85</v>
      </c>
      <c r="E6218" s="231">
        <v>6.7634801899999998E-3</v>
      </c>
      <c r="F6218" s="231">
        <v>8.8834399000000004E-4</v>
      </c>
      <c r="G6218" s="231">
        <v>1.56413379E-3</v>
      </c>
      <c r="H6218" s="231">
        <v>4.3110019299999998E-3</v>
      </c>
    </row>
    <row r="6219" spans="1:8">
      <c r="A6219" s="227" t="s">
        <v>143</v>
      </c>
      <c r="B6219" s="227" t="s">
        <v>112</v>
      </c>
      <c r="C6219" s="227" t="s">
        <v>104</v>
      </c>
      <c r="D6219" s="229">
        <v>15</v>
      </c>
      <c r="E6219" s="231">
        <v>6.2291664300000004E-3</v>
      </c>
      <c r="F6219" s="231">
        <v>9.6219109999999997E-4</v>
      </c>
      <c r="G6219" s="231">
        <v>1.8317899E-3</v>
      </c>
      <c r="H6219" s="231">
        <v>3.43518508E-3</v>
      </c>
    </row>
    <row r="6220" spans="1:8">
      <c r="A6220" s="227" t="s">
        <v>143</v>
      </c>
      <c r="B6220" s="227" t="s">
        <v>111</v>
      </c>
      <c r="C6220" s="227" t="s">
        <v>105</v>
      </c>
      <c r="D6220" s="229">
        <v>746</v>
      </c>
      <c r="E6220" s="231">
        <v>4.9168401899999997E-3</v>
      </c>
      <c r="F6220" s="231">
        <v>1.08996415E-3</v>
      </c>
      <c r="G6220" s="231">
        <v>8.1904392999999995E-4</v>
      </c>
      <c r="H6220" s="231">
        <v>3.0078316499999999E-3</v>
      </c>
    </row>
    <row r="6221" spans="1:8">
      <c r="A6221" s="227" t="s">
        <v>143</v>
      </c>
      <c r="B6221" s="227" t="s">
        <v>112</v>
      </c>
      <c r="C6221" s="227" t="s">
        <v>105</v>
      </c>
      <c r="D6221" s="229">
        <v>89</v>
      </c>
      <c r="E6221" s="231">
        <v>4.6646117099999997E-3</v>
      </c>
      <c r="F6221" s="231">
        <v>1.16507988E-3</v>
      </c>
      <c r="G6221" s="231">
        <v>7.5725632000000001E-4</v>
      </c>
      <c r="H6221" s="231">
        <v>2.74227505E-3</v>
      </c>
    </row>
    <row r="6222" spans="1:8">
      <c r="A6222" s="227" t="s">
        <v>143</v>
      </c>
      <c r="B6222" s="227" t="s">
        <v>111</v>
      </c>
      <c r="C6222" s="227" t="s">
        <v>106</v>
      </c>
      <c r="D6222" s="229">
        <v>186</v>
      </c>
      <c r="E6222" s="231">
        <v>5.9119870099999996E-3</v>
      </c>
      <c r="F6222" s="231">
        <v>8.2007892999999999E-4</v>
      </c>
      <c r="G6222" s="231">
        <v>1.57749624E-3</v>
      </c>
      <c r="H6222" s="231">
        <v>3.5144113099999999E-3</v>
      </c>
    </row>
    <row r="6223" spans="1:8">
      <c r="A6223" s="227" t="s">
        <v>143</v>
      </c>
      <c r="B6223" s="227" t="s">
        <v>112</v>
      </c>
      <c r="C6223" s="227" t="s">
        <v>106</v>
      </c>
      <c r="D6223" s="229">
        <v>34</v>
      </c>
      <c r="E6223" s="231">
        <v>5.9364784600000001E-3</v>
      </c>
      <c r="F6223" s="231">
        <v>8.1699321000000004E-4</v>
      </c>
      <c r="G6223" s="231">
        <v>1.99278292E-3</v>
      </c>
      <c r="H6223" s="231">
        <v>3.1267018300000001E-3</v>
      </c>
    </row>
    <row r="6224" spans="1:8">
      <c r="A6224" s="227" t="s">
        <v>143</v>
      </c>
      <c r="B6224" s="227" t="s">
        <v>111</v>
      </c>
      <c r="C6224" s="227" t="s">
        <v>107</v>
      </c>
      <c r="D6224" s="229">
        <v>523</v>
      </c>
      <c r="E6224" s="231">
        <v>5.8303455200000003E-3</v>
      </c>
      <c r="F6224" s="231">
        <v>1.11131002E-3</v>
      </c>
      <c r="G6224" s="231">
        <v>1.2189954099999999E-3</v>
      </c>
      <c r="H6224" s="231">
        <v>3.5000395800000002E-3</v>
      </c>
    </row>
    <row r="6225" spans="1:8">
      <c r="A6225" s="227" t="s">
        <v>143</v>
      </c>
      <c r="B6225" s="227" t="s">
        <v>112</v>
      </c>
      <c r="C6225" s="227" t="s">
        <v>107</v>
      </c>
      <c r="D6225" s="229">
        <v>30</v>
      </c>
      <c r="E6225" s="231">
        <v>5.2650461300000001E-3</v>
      </c>
      <c r="F6225" s="231">
        <v>1.13271578E-3</v>
      </c>
      <c r="G6225" s="231">
        <v>1.12114175E-3</v>
      </c>
      <c r="H6225" s="231">
        <v>3.0111880000000001E-3</v>
      </c>
    </row>
    <row r="6226" spans="1:8">
      <c r="A6226" s="227" t="s">
        <v>144</v>
      </c>
      <c r="B6226" s="227" t="s">
        <v>111</v>
      </c>
      <c r="C6226" s="227" t="s">
        <v>58</v>
      </c>
      <c r="D6226" s="229">
        <v>13307</v>
      </c>
      <c r="E6226" s="231">
        <v>5.9325611800000004E-3</v>
      </c>
      <c r="F6226" s="231">
        <v>1.0601352000000001E-3</v>
      </c>
      <c r="G6226" s="231">
        <v>1.1254351699999999E-3</v>
      </c>
      <c r="H6226" s="231">
        <v>3.7468555299999999E-3</v>
      </c>
    </row>
    <row r="6227" spans="1:8">
      <c r="A6227" s="227" t="s">
        <v>144</v>
      </c>
      <c r="B6227" s="227" t="s">
        <v>112</v>
      </c>
      <c r="C6227" s="227" t="s">
        <v>58</v>
      </c>
      <c r="D6227" s="229">
        <v>1851</v>
      </c>
      <c r="E6227" s="231">
        <v>5.6734157799999997E-3</v>
      </c>
      <c r="F6227" s="231">
        <v>1.04492417E-3</v>
      </c>
      <c r="G6227" s="231">
        <v>1.1820872700000001E-3</v>
      </c>
      <c r="H6227" s="231">
        <v>3.44629755E-3</v>
      </c>
    </row>
    <row r="6228" spans="1:8">
      <c r="A6228" s="227" t="s">
        <v>144</v>
      </c>
      <c r="B6228" s="227" t="s">
        <v>111</v>
      </c>
      <c r="C6228" s="227" t="s">
        <v>63</v>
      </c>
      <c r="D6228" s="229">
        <v>320</v>
      </c>
      <c r="E6228" s="231">
        <v>6.3205654400000002E-3</v>
      </c>
      <c r="F6228" s="231">
        <v>1.2382086699999999E-3</v>
      </c>
      <c r="G6228" s="231">
        <v>1.1748767899999999E-3</v>
      </c>
      <c r="H6228" s="231">
        <v>3.9074794999999999E-3</v>
      </c>
    </row>
    <row r="6229" spans="1:8">
      <c r="A6229" s="227" t="s">
        <v>144</v>
      </c>
      <c r="B6229" s="227" t="s">
        <v>112</v>
      </c>
      <c r="C6229" s="227" t="s">
        <v>63</v>
      </c>
      <c r="D6229" s="229">
        <v>34</v>
      </c>
      <c r="E6229" s="231">
        <v>5.7519741500000002E-3</v>
      </c>
      <c r="F6229" s="231">
        <v>1.21221376E-3</v>
      </c>
      <c r="G6229" s="231">
        <v>1.2241283199999999E-3</v>
      </c>
      <c r="H6229" s="231">
        <v>3.3156315700000002E-3</v>
      </c>
    </row>
    <row r="6230" spans="1:8">
      <c r="A6230" s="227" t="s">
        <v>144</v>
      </c>
      <c r="B6230" s="227" t="s">
        <v>111</v>
      </c>
      <c r="C6230" s="227" t="s">
        <v>64</v>
      </c>
      <c r="D6230" s="229">
        <v>162</v>
      </c>
      <c r="E6230" s="231">
        <v>6.0163035000000004E-3</v>
      </c>
      <c r="F6230" s="231">
        <v>7.5145724999999995E-4</v>
      </c>
      <c r="G6230" s="231">
        <v>1.60722427E-3</v>
      </c>
      <c r="H6230" s="231">
        <v>3.6576214600000001E-3</v>
      </c>
    </row>
    <row r="6231" spans="1:8">
      <c r="A6231" s="227" t="s">
        <v>144</v>
      </c>
      <c r="B6231" s="227" t="s">
        <v>112</v>
      </c>
      <c r="C6231" s="227" t="s">
        <v>64</v>
      </c>
      <c r="D6231" s="229">
        <v>39</v>
      </c>
      <c r="E6231" s="231">
        <v>5.32674477E-3</v>
      </c>
      <c r="F6231" s="231">
        <v>7.5379842000000002E-4</v>
      </c>
      <c r="G6231" s="231">
        <v>1.52807435E-3</v>
      </c>
      <c r="H6231" s="231">
        <v>3.0448715500000002E-3</v>
      </c>
    </row>
    <row r="6232" spans="1:8">
      <c r="A6232" s="227" t="s">
        <v>144</v>
      </c>
      <c r="B6232" s="227" t="s">
        <v>111</v>
      </c>
      <c r="C6232" s="227" t="s">
        <v>65</v>
      </c>
      <c r="D6232" s="229">
        <v>160</v>
      </c>
      <c r="E6232" s="231">
        <v>6.2861687399999996E-3</v>
      </c>
      <c r="F6232" s="231">
        <v>1.1176213E-3</v>
      </c>
      <c r="G6232" s="231">
        <v>9.0075207000000004E-4</v>
      </c>
      <c r="H6232" s="231">
        <v>4.2677948800000001E-3</v>
      </c>
    </row>
    <row r="6233" spans="1:8">
      <c r="A6233" s="227" t="s">
        <v>144</v>
      </c>
      <c r="B6233" s="227" t="s">
        <v>112</v>
      </c>
      <c r="C6233" s="227" t="s">
        <v>65</v>
      </c>
      <c r="D6233" s="229">
        <v>27</v>
      </c>
      <c r="E6233" s="231">
        <v>5.7604593300000003E-3</v>
      </c>
      <c r="F6233" s="231">
        <v>9.4221514000000003E-4</v>
      </c>
      <c r="G6233" s="231">
        <v>8.4062046000000004E-4</v>
      </c>
      <c r="H6233" s="231">
        <v>3.9776231899999997E-3</v>
      </c>
    </row>
    <row r="6234" spans="1:8">
      <c r="A6234" s="227" t="s">
        <v>144</v>
      </c>
      <c r="B6234" s="227" t="s">
        <v>111</v>
      </c>
      <c r="C6234" s="227" t="s">
        <v>66</v>
      </c>
      <c r="D6234" s="229">
        <v>188</v>
      </c>
      <c r="E6234" s="231">
        <v>6.2708700200000004E-3</v>
      </c>
      <c r="F6234" s="231">
        <v>9.3823851000000001E-4</v>
      </c>
      <c r="G6234" s="231">
        <v>9.4396396999999995E-4</v>
      </c>
      <c r="H6234" s="231">
        <v>4.3886670099999997E-3</v>
      </c>
    </row>
    <row r="6235" spans="1:8">
      <c r="A6235" s="227" t="s">
        <v>144</v>
      </c>
      <c r="B6235" s="227" t="s">
        <v>112</v>
      </c>
      <c r="C6235" s="227" t="s">
        <v>66</v>
      </c>
      <c r="D6235" s="229">
        <v>28</v>
      </c>
      <c r="E6235" s="231">
        <v>6.2756280699999998E-3</v>
      </c>
      <c r="F6235" s="231">
        <v>1.1284720099999999E-3</v>
      </c>
      <c r="G6235" s="231">
        <v>8.7508238000000001E-4</v>
      </c>
      <c r="H6235" s="231">
        <v>4.2720731299999998E-3</v>
      </c>
    </row>
    <row r="6236" spans="1:8">
      <c r="A6236" s="227" t="s">
        <v>144</v>
      </c>
      <c r="B6236" s="227" t="s">
        <v>111</v>
      </c>
      <c r="C6236" s="227" t="s">
        <v>67</v>
      </c>
      <c r="D6236" s="229">
        <v>189</v>
      </c>
      <c r="E6236" s="231">
        <v>6.6572969199999998E-3</v>
      </c>
      <c r="F6236" s="231">
        <v>7.0552837000000001E-4</v>
      </c>
      <c r="G6236" s="231">
        <v>1.2302197399999999E-3</v>
      </c>
      <c r="H6236" s="231">
        <v>4.7215483600000002E-3</v>
      </c>
    </row>
    <row r="6237" spans="1:8">
      <c r="A6237" s="227" t="s">
        <v>144</v>
      </c>
      <c r="B6237" s="227" t="s">
        <v>112</v>
      </c>
      <c r="C6237" s="227" t="s">
        <v>67</v>
      </c>
      <c r="D6237" s="229">
        <v>21</v>
      </c>
      <c r="E6237" s="231">
        <v>6.1381170200000001E-3</v>
      </c>
      <c r="F6237" s="231">
        <v>1.07087727E-3</v>
      </c>
      <c r="G6237" s="231">
        <v>1.3040121299999999E-3</v>
      </c>
      <c r="H6237" s="231">
        <v>3.7632273100000001E-3</v>
      </c>
    </row>
    <row r="6238" spans="1:8">
      <c r="A6238" s="227" t="s">
        <v>144</v>
      </c>
      <c r="B6238" s="227" t="s">
        <v>111</v>
      </c>
      <c r="C6238" s="227" t="s">
        <v>68</v>
      </c>
      <c r="D6238" s="229">
        <v>199</v>
      </c>
      <c r="E6238" s="231">
        <v>6.7458819600000001E-3</v>
      </c>
      <c r="F6238" s="231">
        <v>1.2161499300000001E-3</v>
      </c>
      <c r="G6238" s="231">
        <v>1.2438346600000001E-3</v>
      </c>
      <c r="H6238" s="231">
        <v>4.28589685E-3</v>
      </c>
    </row>
    <row r="6239" spans="1:8">
      <c r="A6239" s="227" t="s">
        <v>144</v>
      </c>
      <c r="B6239" s="227" t="s">
        <v>112</v>
      </c>
      <c r="C6239" s="227" t="s">
        <v>68</v>
      </c>
      <c r="D6239" s="229">
        <v>18</v>
      </c>
      <c r="E6239" s="231">
        <v>7.1913577800000001E-3</v>
      </c>
      <c r="F6239" s="231">
        <v>1.43968599E-3</v>
      </c>
      <c r="G6239" s="231">
        <v>1.2660749099999999E-3</v>
      </c>
      <c r="H6239" s="231">
        <v>4.4855965200000002E-3</v>
      </c>
    </row>
    <row r="6240" spans="1:8">
      <c r="A6240" s="227" t="s">
        <v>144</v>
      </c>
      <c r="B6240" s="227" t="s">
        <v>111</v>
      </c>
      <c r="C6240" s="227" t="s">
        <v>69</v>
      </c>
      <c r="D6240" s="229">
        <v>127</v>
      </c>
      <c r="E6240" s="231">
        <v>4.5635569099999997E-3</v>
      </c>
      <c r="F6240" s="231">
        <v>9.0943036E-4</v>
      </c>
      <c r="G6240" s="231">
        <v>5.4452806000000005E-4</v>
      </c>
      <c r="H6240" s="231">
        <v>3.1095980400000001E-3</v>
      </c>
    </row>
    <row r="6241" spans="1:8">
      <c r="A6241" s="227" t="s">
        <v>144</v>
      </c>
      <c r="B6241" s="227" t="s">
        <v>112</v>
      </c>
      <c r="C6241" s="227" t="s">
        <v>69</v>
      </c>
      <c r="D6241" s="229">
        <v>2</v>
      </c>
      <c r="E6241" s="231">
        <v>4.4965277699999997E-3</v>
      </c>
      <c r="F6241" s="231">
        <v>1.11689791E-3</v>
      </c>
      <c r="G6241" s="231">
        <v>8.6805199999999993E-5</v>
      </c>
      <c r="H6241" s="231">
        <v>3.29282395E-3</v>
      </c>
    </row>
    <row r="6242" spans="1:8">
      <c r="A6242" s="227" t="s">
        <v>144</v>
      </c>
      <c r="B6242" s="227" t="s">
        <v>111</v>
      </c>
      <c r="C6242" s="227" t="s">
        <v>70</v>
      </c>
      <c r="D6242" s="229">
        <v>118</v>
      </c>
      <c r="E6242" s="231">
        <v>7.8323130000000005E-3</v>
      </c>
      <c r="F6242" s="231">
        <v>1.25804276E-3</v>
      </c>
      <c r="G6242" s="231">
        <v>1.8694089E-3</v>
      </c>
      <c r="H6242" s="231">
        <v>4.7048608999999998E-3</v>
      </c>
    </row>
    <row r="6243" spans="1:8">
      <c r="A6243" s="227" t="s">
        <v>144</v>
      </c>
      <c r="B6243" s="227" t="s">
        <v>112</v>
      </c>
      <c r="C6243" s="227" t="s">
        <v>70</v>
      </c>
      <c r="D6243" s="229">
        <v>26</v>
      </c>
      <c r="E6243" s="231">
        <v>8.5265311300000007E-3</v>
      </c>
      <c r="F6243" s="231">
        <v>1.12758169E-3</v>
      </c>
      <c r="G6243" s="231">
        <v>2.36778821E-3</v>
      </c>
      <c r="H6243" s="231">
        <v>5.0311607800000002E-3</v>
      </c>
    </row>
    <row r="6244" spans="1:8">
      <c r="A6244" s="227" t="s">
        <v>144</v>
      </c>
      <c r="B6244" s="227" t="s">
        <v>111</v>
      </c>
      <c r="C6244" s="227" t="s">
        <v>71</v>
      </c>
      <c r="D6244" s="229">
        <v>145</v>
      </c>
      <c r="E6244" s="231">
        <v>7.0530808599999998E-3</v>
      </c>
      <c r="F6244" s="231">
        <v>9.2464855E-4</v>
      </c>
      <c r="G6244" s="231">
        <v>1.4545017E-3</v>
      </c>
      <c r="H6244" s="231">
        <v>4.67393016E-3</v>
      </c>
    </row>
    <row r="6245" spans="1:8">
      <c r="A6245" s="227" t="s">
        <v>144</v>
      </c>
      <c r="B6245" s="227" t="s">
        <v>112</v>
      </c>
      <c r="C6245" s="227" t="s">
        <v>71</v>
      </c>
      <c r="D6245" s="229">
        <v>18</v>
      </c>
      <c r="E6245" s="231">
        <v>7.4402003399999996E-3</v>
      </c>
      <c r="F6245" s="231">
        <v>9.0277757999999997E-4</v>
      </c>
      <c r="G6245" s="231">
        <v>2.3225306199999999E-3</v>
      </c>
      <c r="H6245" s="231">
        <v>4.2148917699999996E-3</v>
      </c>
    </row>
    <row r="6246" spans="1:8">
      <c r="A6246" s="227" t="s">
        <v>144</v>
      </c>
      <c r="B6246" s="227" t="s">
        <v>111</v>
      </c>
      <c r="C6246" s="227" t="s">
        <v>72</v>
      </c>
      <c r="D6246" s="229">
        <v>240</v>
      </c>
      <c r="E6246" s="231">
        <v>7.4424669599999996E-3</v>
      </c>
      <c r="F6246" s="231">
        <v>1.5652486099999999E-3</v>
      </c>
      <c r="G6246" s="231">
        <v>1.82638865E-3</v>
      </c>
      <c r="H6246" s="231">
        <v>4.0508292299999997E-3</v>
      </c>
    </row>
    <row r="6247" spans="1:8">
      <c r="A6247" s="227" t="s">
        <v>144</v>
      </c>
      <c r="B6247" s="227" t="s">
        <v>112</v>
      </c>
      <c r="C6247" s="227" t="s">
        <v>72</v>
      </c>
      <c r="D6247" s="229">
        <v>26</v>
      </c>
      <c r="E6247" s="231">
        <v>6.5308936300000004E-3</v>
      </c>
      <c r="F6247" s="231">
        <v>1.5389064800000001E-3</v>
      </c>
      <c r="G6247" s="231">
        <v>1.9008188499999999E-3</v>
      </c>
      <c r="H6247" s="231">
        <v>3.0911678299999999E-3</v>
      </c>
    </row>
    <row r="6248" spans="1:8">
      <c r="A6248" s="227" t="s">
        <v>144</v>
      </c>
      <c r="B6248" s="227" t="s">
        <v>111</v>
      </c>
      <c r="C6248" s="227" t="s">
        <v>73</v>
      </c>
      <c r="D6248" s="229">
        <v>400</v>
      </c>
      <c r="E6248" s="231">
        <v>6.9834198800000002E-3</v>
      </c>
      <c r="F6248" s="231">
        <v>9.8249395999999993E-4</v>
      </c>
      <c r="G6248" s="231">
        <v>1.7596062199999999E-3</v>
      </c>
      <c r="H6248" s="231">
        <v>4.2413192000000004E-3</v>
      </c>
    </row>
    <row r="6249" spans="1:8">
      <c r="A6249" s="227" t="s">
        <v>144</v>
      </c>
      <c r="B6249" s="227" t="s">
        <v>112</v>
      </c>
      <c r="C6249" s="227" t="s">
        <v>73</v>
      </c>
      <c r="D6249" s="229">
        <v>65</v>
      </c>
      <c r="E6249" s="231">
        <v>6.2396721400000002E-3</v>
      </c>
      <c r="F6249" s="231">
        <v>9.6812654000000004E-4</v>
      </c>
      <c r="G6249" s="231">
        <v>1.5792376500000001E-3</v>
      </c>
      <c r="H6249" s="231">
        <v>3.6923074899999999E-3</v>
      </c>
    </row>
    <row r="6250" spans="1:8">
      <c r="A6250" s="227" t="s">
        <v>144</v>
      </c>
      <c r="B6250" s="227" t="s">
        <v>111</v>
      </c>
      <c r="C6250" s="227" t="s">
        <v>74</v>
      </c>
      <c r="D6250" s="229">
        <v>329</v>
      </c>
      <c r="E6250" s="231">
        <v>7.2085019499999996E-3</v>
      </c>
      <c r="F6250" s="231">
        <v>1.10214008E-3</v>
      </c>
      <c r="G6250" s="231">
        <v>1.6147414099999999E-3</v>
      </c>
      <c r="H6250" s="231">
        <v>4.4916199800000001E-3</v>
      </c>
    </row>
    <row r="6251" spans="1:8">
      <c r="A6251" s="227" t="s">
        <v>144</v>
      </c>
      <c r="B6251" s="227" t="s">
        <v>112</v>
      </c>
      <c r="C6251" s="227" t="s">
        <v>74</v>
      </c>
      <c r="D6251" s="229">
        <v>57</v>
      </c>
      <c r="E6251" s="231">
        <v>6.0847138800000002E-3</v>
      </c>
      <c r="F6251" s="231">
        <v>9.9922816999999998E-4</v>
      </c>
      <c r="G6251" s="231">
        <v>1.45691174E-3</v>
      </c>
      <c r="H6251" s="231">
        <v>3.6285734599999999E-3</v>
      </c>
    </row>
    <row r="6252" spans="1:8">
      <c r="A6252" s="227" t="s">
        <v>144</v>
      </c>
      <c r="B6252" s="227" t="s">
        <v>111</v>
      </c>
      <c r="C6252" s="227" t="s">
        <v>75</v>
      </c>
      <c r="D6252" s="229">
        <v>185</v>
      </c>
      <c r="E6252" s="231">
        <v>5.8086208599999996E-3</v>
      </c>
      <c r="F6252" s="231">
        <v>7.0426653999999995E-4</v>
      </c>
      <c r="G6252" s="231">
        <v>1.24393121E-3</v>
      </c>
      <c r="H6252" s="231">
        <v>3.86042266E-3</v>
      </c>
    </row>
    <row r="6253" spans="1:8">
      <c r="A6253" s="227" t="s">
        <v>144</v>
      </c>
      <c r="B6253" s="227" t="s">
        <v>112</v>
      </c>
      <c r="C6253" s="227" t="s">
        <v>75</v>
      </c>
      <c r="D6253" s="229">
        <v>6</v>
      </c>
      <c r="E6253" s="231">
        <v>6.3888888799999996E-3</v>
      </c>
      <c r="F6253" s="231">
        <v>8.8348748999999996E-4</v>
      </c>
      <c r="G6253" s="231">
        <v>9.3171271999999996E-4</v>
      </c>
      <c r="H6253" s="231">
        <v>4.5736879600000004E-3</v>
      </c>
    </row>
    <row r="6254" spans="1:8">
      <c r="A6254" s="227" t="s">
        <v>144</v>
      </c>
      <c r="B6254" s="227" t="s">
        <v>111</v>
      </c>
      <c r="C6254" s="227" t="s">
        <v>76</v>
      </c>
      <c r="D6254" s="229">
        <v>203</v>
      </c>
      <c r="E6254" s="231">
        <v>5.53645523E-3</v>
      </c>
      <c r="F6254" s="231">
        <v>4.9745688999999998E-4</v>
      </c>
      <c r="G6254" s="231">
        <v>1.3258298799999999E-3</v>
      </c>
      <c r="H6254" s="231">
        <v>3.7131679599999999E-3</v>
      </c>
    </row>
    <row r="6255" spans="1:8">
      <c r="A6255" s="227" t="s">
        <v>144</v>
      </c>
      <c r="B6255" s="227" t="s">
        <v>112</v>
      </c>
      <c r="C6255" s="227" t="s">
        <v>76</v>
      </c>
      <c r="D6255" s="229">
        <v>40</v>
      </c>
      <c r="E6255" s="231">
        <v>5.5483215199999998E-3</v>
      </c>
      <c r="F6255" s="231">
        <v>4.2013865000000003E-4</v>
      </c>
      <c r="G6255" s="231">
        <v>1.3515622E-3</v>
      </c>
      <c r="H6255" s="231">
        <v>3.7766201499999999E-3</v>
      </c>
    </row>
    <row r="6256" spans="1:8">
      <c r="A6256" s="227" t="s">
        <v>144</v>
      </c>
      <c r="B6256" s="227" t="s">
        <v>111</v>
      </c>
      <c r="C6256" s="227" t="s">
        <v>77</v>
      </c>
      <c r="D6256" s="229">
        <v>368</v>
      </c>
      <c r="E6256" s="231">
        <v>5.9884193900000002E-3</v>
      </c>
      <c r="F6256" s="231">
        <v>7.8634486000000005E-4</v>
      </c>
      <c r="G6256" s="231">
        <v>1.6747493900000001E-3</v>
      </c>
      <c r="H6256" s="231">
        <v>3.5273246300000002E-3</v>
      </c>
    </row>
    <row r="6257" spans="1:8">
      <c r="A6257" s="227" t="s">
        <v>144</v>
      </c>
      <c r="B6257" s="227" t="s">
        <v>112</v>
      </c>
      <c r="C6257" s="227" t="s">
        <v>77</v>
      </c>
      <c r="D6257" s="229">
        <v>60</v>
      </c>
      <c r="E6257" s="231">
        <v>6.1726463599999998E-3</v>
      </c>
      <c r="F6257" s="231">
        <v>7.7932071999999995E-4</v>
      </c>
      <c r="G6257" s="231">
        <v>1.9182096499999999E-3</v>
      </c>
      <c r="H6257" s="231">
        <v>3.4751155000000001E-3</v>
      </c>
    </row>
    <row r="6258" spans="1:8">
      <c r="A6258" s="227" t="s">
        <v>144</v>
      </c>
      <c r="B6258" s="227" t="s">
        <v>111</v>
      </c>
      <c r="C6258" s="227" t="s">
        <v>78</v>
      </c>
      <c r="D6258" s="229">
        <v>129</v>
      </c>
      <c r="E6258" s="231">
        <v>6.9733345299999999E-3</v>
      </c>
      <c r="F6258" s="231">
        <v>1.0930768599999999E-3</v>
      </c>
      <c r="G6258" s="231">
        <v>1.8313053800000001E-3</v>
      </c>
      <c r="H6258" s="231">
        <v>4.0489518199999996E-3</v>
      </c>
    </row>
    <row r="6259" spans="1:8">
      <c r="A6259" s="227" t="s">
        <v>144</v>
      </c>
      <c r="B6259" s="227" t="s">
        <v>112</v>
      </c>
      <c r="C6259" s="227" t="s">
        <v>78</v>
      </c>
      <c r="D6259" s="229">
        <v>34</v>
      </c>
      <c r="E6259" s="231">
        <v>6.9073391399999996E-3</v>
      </c>
      <c r="F6259" s="231">
        <v>1.5516065299999999E-3</v>
      </c>
      <c r="G6259" s="231">
        <v>2.3723445600000001E-3</v>
      </c>
      <c r="H6259" s="231">
        <v>2.9833875500000001E-3</v>
      </c>
    </row>
    <row r="6260" spans="1:8">
      <c r="A6260" s="227" t="s">
        <v>144</v>
      </c>
      <c r="B6260" s="227" t="s">
        <v>111</v>
      </c>
      <c r="C6260" s="227" t="s">
        <v>79</v>
      </c>
      <c r="D6260" s="229">
        <v>1949</v>
      </c>
      <c r="E6260" s="231">
        <v>4.5897288199999997E-3</v>
      </c>
      <c r="F6260" s="231">
        <v>1.06113867E-3</v>
      </c>
      <c r="G6260" s="231">
        <v>7.4682743000000005E-4</v>
      </c>
      <c r="H6260" s="231">
        <v>2.78176225E-3</v>
      </c>
    </row>
    <row r="6261" spans="1:8">
      <c r="A6261" s="227" t="s">
        <v>144</v>
      </c>
      <c r="B6261" s="227" t="s">
        <v>112</v>
      </c>
      <c r="C6261" s="227" t="s">
        <v>79</v>
      </c>
      <c r="D6261" s="229">
        <v>310</v>
      </c>
      <c r="E6261" s="231">
        <v>4.4100206699999997E-3</v>
      </c>
      <c r="F6261" s="231">
        <v>9.3847047000000002E-4</v>
      </c>
      <c r="G6261" s="231">
        <v>7.3760429999999999E-4</v>
      </c>
      <c r="H6261" s="231">
        <v>2.7339453999999999E-3</v>
      </c>
    </row>
    <row r="6262" spans="1:8">
      <c r="A6262" s="227" t="s">
        <v>144</v>
      </c>
      <c r="B6262" s="227" t="s">
        <v>111</v>
      </c>
      <c r="C6262" s="227" t="s">
        <v>80</v>
      </c>
      <c r="D6262" s="229">
        <v>780</v>
      </c>
      <c r="E6262" s="231">
        <v>5.0635236300000004E-3</v>
      </c>
      <c r="F6262" s="231">
        <v>1.24378241E-3</v>
      </c>
      <c r="G6262" s="231">
        <v>6.1664564000000002E-4</v>
      </c>
      <c r="H6262" s="231">
        <v>3.2030950800000001E-3</v>
      </c>
    </row>
    <row r="6263" spans="1:8">
      <c r="A6263" s="227" t="s">
        <v>144</v>
      </c>
      <c r="B6263" s="227" t="s">
        <v>112</v>
      </c>
      <c r="C6263" s="227" t="s">
        <v>80</v>
      </c>
      <c r="D6263" s="229">
        <v>153</v>
      </c>
      <c r="E6263" s="231">
        <v>4.9030952399999996E-3</v>
      </c>
      <c r="F6263" s="231">
        <v>1.3177042999999999E-3</v>
      </c>
      <c r="G6263" s="231">
        <v>6.1879667000000005E-4</v>
      </c>
      <c r="H6263" s="231">
        <v>2.9665937999999998E-3</v>
      </c>
    </row>
    <row r="6264" spans="1:8">
      <c r="A6264" s="227" t="s">
        <v>144</v>
      </c>
      <c r="B6264" s="227" t="s">
        <v>111</v>
      </c>
      <c r="C6264" s="227" t="s">
        <v>119</v>
      </c>
      <c r="D6264" s="229">
        <v>368</v>
      </c>
      <c r="E6264" s="231">
        <v>5.88044712E-3</v>
      </c>
      <c r="F6264" s="231">
        <v>1.21005663E-3</v>
      </c>
      <c r="G6264" s="231">
        <v>1.06361944E-3</v>
      </c>
      <c r="H6264" s="231">
        <v>3.6067705699999999E-3</v>
      </c>
    </row>
    <row r="6265" spans="1:8">
      <c r="A6265" s="227" t="s">
        <v>144</v>
      </c>
      <c r="B6265" s="227" t="s">
        <v>112</v>
      </c>
      <c r="C6265" s="227" t="s">
        <v>119</v>
      </c>
      <c r="D6265" s="229">
        <v>68</v>
      </c>
      <c r="E6265" s="231">
        <v>6.4033561999999999E-3</v>
      </c>
      <c r="F6265" s="231">
        <v>1.0348581600000001E-3</v>
      </c>
      <c r="G6265" s="231">
        <v>1.4566310499999999E-3</v>
      </c>
      <c r="H6265" s="231">
        <v>3.9118666000000002E-3</v>
      </c>
    </row>
    <row r="6266" spans="1:8">
      <c r="A6266" s="227" t="s">
        <v>144</v>
      </c>
      <c r="B6266" s="227" t="s">
        <v>111</v>
      </c>
      <c r="C6266" s="227" t="s">
        <v>82</v>
      </c>
      <c r="D6266" s="229">
        <v>247</v>
      </c>
      <c r="E6266" s="231">
        <v>7.0940168499999999E-3</v>
      </c>
      <c r="F6266" s="231">
        <v>1.1204826100000001E-3</v>
      </c>
      <c r="G6266" s="231">
        <v>1.5203270200000001E-3</v>
      </c>
      <c r="H6266" s="231">
        <v>4.4532067599999999E-3</v>
      </c>
    </row>
    <row r="6267" spans="1:8">
      <c r="A6267" s="227" t="s">
        <v>144</v>
      </c>
      <c r="B6267" s="227" t="s">
        <v>112</v>
      </c>
      <c r="C6267" s="227" t="s">
        <v>82</v>
      </c>
      <c r="D6267" s="229">
        <v>21</v>
      </c>
      <c r="E6267" s="231">
        <v>7.2464724100000004E-3</v>
      </c>
      <c r="F6267" s="231">
        <v>1.0912696E-3</v>
      </c>
      <c r="G6267" s="231">
        <v>1.60052886E-3</v>
      </c>
      <c r="H6267" s="231">
        <v>4.5546735000000001E-3</v>
      </c>
    </row>
    <row r="6268" spans="1:8">
      <c r="A6268" s="227" t="s">
        <v>144</v>
      </c>
      <c r="B6268" s="227" t="s">
        <v>111</v>
      </c>
      <c r="C6268" s="227" t="s">
        <v>83</v>
      </c>
      <c r="D6268" s="229">
        <v>193</v>
      </c>
      <c r="E6268" s="231">
        <v>5.5737260100000002E-3</v>
      </c>
      <c r="F6268" s="231">
        <v>8.7363245999999995E-4</v>
      </c>
      <c r="G6268" s="231">
        <v>9.7863870000000001E-4</v>
      </c>
      <c r="H6268" s="231">
        <v>3.7214543900000001E-3</v>
      </c>
    </row>
    <row r="6269" spans="1:8">
      <c r="A6269" s="227" t="s">
        <v>144</v>
      </c>
      <c r="B6269" s="227" t="s">
        <v>112</v>
      </c>
      <c r="C6269" s="227" t="s">
        <v>83</v>
      </c>
      <c r="D6269" s="229">
        <v>21</v>
      </c>
      <c r="E6269" s="231">
        <v>5.4028877599999999E-3</v>
      </c>
      <c r="F6269" s="231">
        <v>8.6585071999999998E-4</v>
      </c>
      <c r="G6269" s="231">
        <v>1.26267608E-3</v>
      </c>
      <c r="H6269" s="231">
        <v>3.2743604100000001E-3</v>
      </c>
    </row>
    <row r="6270" spans="1:8">
      <c r="A6270" s="227" t="s">
        <v>144</v>
      </c>
      <c r="B6270" s="227" t="s">
        <v>111</v>
      </c>
      <c r="C6270" s="227" t="s">
        <v>84</v>
      </c>
      <c r="D6270" s="229">
        <v>285</v>
      </c>
      <c r="E6270" s="231">
        <v>5.51608163E-3</v>
      </c>
      <c r="F6270" s="231">
        <v>7.6279216999999996E-4</v>
      </c>
      <c r="G6270" s="231">
        <v>1.1204107399999999E-3</v>
      </c>
      <c r="H6270" s="231">
        <v>3.6328782700000002E-3</v>
      </c>
    </row>
    <row r="6271" spans="1:8">
      <c r="A6271" s="227" t="s">
        <v>144</v>
      </c>
      <c r="B6271" s="227" t="s">
        <v>112</v>
      </c>
      <c r="C6271" s="227" t="s">
        <v>84</v>
      </c>
      <c r="D6271" s="229">
        <v>21</v>
      </c>
      <c r="E6271" s="231">
        <v>5.19014526E-3</v>
      </c>
      <c r="F6271" s="231">
        <v>5.5886222999999998E-4</v>
      </c>
      <c r="G6271" s="231">
        <v>1.0229274699999999E-3</v>
      </c>
      <c r="H6271" s="231">
        <v>3.6083551799999999E-3</v>
      </c>
    </row>
    <row r="6272" spans="1:8">
      <c r="A6272" s="227" t="s">
        <v>144</v>
      </c>
      <c r="B6272" s="227" t="s">
        <v>111</v>
      </c>
      <c r="C6272" s="227" t="s">
        <v>86</v>
      </c>
      <c r="D6272" s="229">
        <v>1</v>
      </c>
      <c r="E6272" s="231">
        <v>4.7569444399999999E-3</v>
      </c>
      <c r="F6272" s="231">
        <v>2.0370368000000002E-3</v>
      </c>
      <c r="G6272" s="231">
        <v>1.4814812500000001E-3</v>
      </c>
      <c r="H6272" s="231">
        <v>1.2384256900000001E-3</v>
      </c>
    </row>
    <row r="6273" spans="1:8">
      <c r="A6273" s="227" t="s">
        <v>144</v>
      </c>
      <c r="B6273" s="227" t="s">
        <v>111</v>
      </c>
      <c r="C6273" s="227" t="s">
        <v>87</v>
      </c>
      <c r="D6273" s="229">
        <v>408</v>
      </c>
      <c r="E6273" s="231">
        <v>6.1822006499999997E-3</v>
      </c>
      <c r="F6273" s="231">
        <v>9.9661831999999992E-4</v>
      </c>
      <c r="G6273" s="231">
        <v>1.14137935E-3</v>
      </c>
      <c r="H6273" s="231">
        <v>4.0442025099999999E-3</v>
      </c>
    </row>
    <row r="6274" spans="1:8">
      <c r="A6274" s="227" t="s">
        <v>144</v>
      </c>
      <c r="B6274" s="227" t="s">
        <v>112</v>
      </c>
      <c r="C6274" s="227" t="s">
        <v>87</v>
      </c>
      <c r="D6274" s="229">
        <v>34</v>
      </c>
      <c r="E6274" s="231">
        <v>5.9957105300000001E-3</v>
      </c>
      <c r="F6274" s="231">
        <v>1.1233657999999999E-3</v>
      </c>
      <c r="G6274" s="231">
        <v>1.5131397599999999E-3</v>
      </c>
      <c r="H6274" s="231">
        <v>3.3592045500000002E-3</v>
      </c>
    </row>
    <row r="6275" spans="1:8">
      <c r="A6275" s="227" t="s">
        <v>144</v>
      </c>
      <c r="B6275" s="227" t="s">
        <v>111</v>
      </c>
      <c r="C6275" s="227" t="s">
        <v>88</v>
      </c>
      <c r="D6275" s="229">
        <v>437</v>
      </c>
      <c r="E6275" s="231">
        <v>5.8949378800000002E-3</v>
      </c>
      <c r="F6275" s="231">
        <v>1.2788157699999999E-3</v>
      </c>
      <c r="G6275" s="231">
        <v>9.8938444000000003E-4</v>
      </c>
      <c r="H6275" s="231">
        <v>3.6267371900000002E-3</v>
      </c>
    </row>
    <row r="6276" spans="1:8">
      <c r="A6276" s="227" t="s">
        <v>144</v>
      </c>
      <c r="B6276" s="227" t="s">
        <v>112</v>
      </c>
      <c r="C6276" s="227" t="s">
        <v>88</v>
      </c>
      <c r="D6276" s="229">
        <v>50</v>
      </c>
      <c r="E6276" s="231">
        <v>5.7446757000000001E-3</v>
      </c>
      <c r="F6276" s="231">
        <v>1.3627312100000001E-3</v>
      </c>
      <c r="G6276" s="231">
        <v>8.9537014000000002E-4</v>
      </c>
      <c r="H6276" s="231">
        <v>3.4865738E-3</v>
      </c>
    </row>
    <row r="6277" spans="1:8">
      <c r="A6277" s="227" t="s">
        <v>144</v>
      </c>
      <c r="B6277" s="227" t="s">
        <v>111</v>
      </c>
      <c r="C6277" s="227" t="s">
        <v>89</v>
      </c>
      <c r="D6277" s="229">
        <v>221</v>
      </c>
      <c r="E6277" s="231">
        <v>6.9484767799999998E-3</v>
      </c>
      <c r="F6277" s="231">
        <v>1.4895988E-3</v>
      </c>
      <c r="G6277" s="231">
        <v>1.52751569E-3</v>
      </c>
      <c r="H6277" s="231">
        <v>3.9313618299999997E-3</v>
      </c>
    </row>
    <row r="6278" spans="1:8">
      <c r="A6278" s="227" t="s">
        <v>144</v>
      </c>
      <c r="B6278" s="227" t="s">
        <v>112</v>
      </c>
      <c r="C6278" s="227" t="s">
        <v>89</v>
      </c>
      <c r="D6278" s="229">
        <v>37</v>
      </c>
      <c r="E6278" s="231">
        <v>7.68174398E-3</v>
      </c>
      <c r="F6278" s="231">
        <v>1.4101598600000001E-3</v>
      </c>
      <c r="G6278" s="231">
        <v>1.5355978700000001E-3</v>
      </c>
      <c r="H6278" s="231">
        <v>4.7359857500000003E-3</v>
      </c>
    </row>
    <row r="6279" spans="1:8">
      <c r="A6279" s="227" t="s">
        <v>144</v>
      </c>
      <c r="B6279" s="227" t="s">
        <v>111</v>
      </c>
      <c r="C6279" s="227" t="s">
        <v>90</v>
      </c>
      <c r="D6279" s="229">
        <v>241</v>
      </c>
      <c r="E6279" s="231">
        <v>6.2988413999999996E-3</v>
      </c>
      <c r="F6279" s="231">
        <v>7.5649275000000003E-4</v>
      </c>
      <c r="G6279" s="231">
        <v>1.3166587500000001E-3</v>
      </c>
      <c r="H6279" s="231">
        <v>4.2256894200000004E-3</v>
      </c>
    </row>
    <row r="6280" spans="1:8">
      <c r="A6280" s="227" t="s">
        <v>144</v>
      </c>
      <c r="B6280" s="227" t="s">
        <v>112</v>
      </c>
      <c r="C6280" s="227" t="s">
        <v>90</v>
      </c>
      <c r="D6280" s="229">
        <v>27</v>
      </c>
      <c r="E6280" s="231">
        <v>6.5890772800000002E-3</v>
      </c>
      <c r="F6280" s="231">
        <v>8.4576452000000002E-4</v>
      </c>
      <c r="G6280" s="231">
        <v>1.4416149300000001E-3</v>
      </c>
      <c r="H6280" s="231">
        <v>4.3016972400000001E-3</v>
      </c>
    </row>
    <row r="6281" spans="1:8">
      <c r="A6281" s="227" t="s">
        <v>144</v>
      </c>
      <c r="B6281" s="227" t="s">
        <v>111</v>
      </c>
      <c r="C6281" s="227" t="s">
        <v>91</v>
      </c>
      <c r="D6281" s="229">
        <v>335</v>
      </c>
      <c r="E6281" s="231">
        <v>4.85167885E-3</v>
      </c>
      <c r="F6281" s="231">
        <v>1.0201421200000001E-3</v>
      </c>
      <c r="G6281" s="231">
        <v>4.9004951999999998E-4</v>
      </c>
      <c r="H6281" s="231">
        <v>3.3414867699999998E-3</v>
      </c>
    </row>
    <row r="6282" spans="1:8">
      <c r="A6282" s="227" t="s">
        <v>144</v>
      </c>
      <c r="B6282" s="227" t="s">
        <v>112</v>
      </c>
      <c r="C6282" s="227" t="s">
        <v>91</v>
      </c>
      <c r="D6282" s="229">
        <v>58</v>
      </c>
      <c r="E6282" s="231">
        <v>4.55739124E-3</v>
      </c>
      <c r="F6282" s="231">
        <v>9.7820858999999997E-4</v>
      </c>
      <c r="G6282" s="231">
        <v>5.1604381999999997E-4</v>
      </c>
      <c r="H6282" s="231">
        <v>3.0631382900000001E-3</v>
      </c>
    </row>
    <row r="6283" spans="1:8">
      <c r="A6283" s="227" t="s">
        <v>144</v>
      </c>
      <c r="B6283" s="227" t="s">
        <v>111</v>
      </c>
      <c r="C6283" s="227" t="s">
        <v>92</v>
      </c>
      <c r="D6283" s="229">
        <v>244</v>
      </c>
      <c r="E6283" s="231">
        <v>6.5916721200000002E-3</v>
      </c>
      <c r="F6283" s="231">
        <v>8.0093517999999995E-4</v>
      </c>
      <c r="G6283" s="231">
        <v>1.3403629300000001E-3</v>
      </c>
      <c r="H6283" s="231">
        <v>4.4503735400000001E-3</v>
      </c>
    </row>
    <row r="6284" spans="1:8">
      <c r="A6284" s="227" t="s">
        <v>144</v>
      </c>
      <c r="B6284" s="227" t="s">
        <v>112</v>
      </c>
      <c r="C6284" s="227" t="s">
        <v>92</v>
      </c>
      <c r="D6284" s="229">
        <v>42</v>
      </c>
      <c r="E6284" s="231">
        <v>6.7782735799999999E-3</v>
      </c>
      <c r="F6284" s="231">
        <v>6.7708310999999998E-4</v>
      </c>
      <c r="G6284" s="231">
        <v>1.70800237E-3</v>
      </c>
      <c r="H6284" s="231">
        <v>4.3931875400000002E-3</v>
      </c>
    </row>
    <row r="6285" spans="1:8">
      <c r="A6285" s="227" t="s">
        <v>144</v>
      </c>
      <c r="B6285" s="227" t="s">
        <v>111</v>
      </c>
      <c r="C6285" s="227" t="s">
        <v>93</v>
      </c>
      <c r="D6285" s="229">
        <v>192</v>
      </c>
      <c r="E6285" s="231">
        <v>7.6400340000000004E-3</v>
      </c>
      <c r="F6285" s="231">
        <v>1.22184822E-3</v>
      </c>
      <c r="G6285" s="231">
        <v>1.6072287399999999E-3</v>
      </c>
      <c r="H6285" s="231">
        <v>4.8109565800000002E-3</v>
      </c>
    </row>
    <row r="6286" spans="1:8">
      <c r="A6286" s="227" t="s">
        <v>144</v>
      </c>
      <c r="B6286" s="227" t="s">
        <v>112</v>
      </c>
      <c r="C6286" s="227" t="s">
        <v>93</v>
      </c>
      <c r="D6286" s="229">
        <v>58</v>
      </c>
      <c r="E6286" s="231">
        <v>6.67105662E-3</v>
      </c>
      <c r="F6286" s="231">
        <v>9.7581394999999996E-4</v>
      </c>
      <c r="G6286" s="231">
        <v>1.6690610499999999E-3</v>
      </c>
      <c r="H6286" s="231">
        <v>4.0261811099999998E-3</v>
      </c>
    </row>
    <row r="6287" spans="1:8">
      <c r="A6287" s="227" t="s">
        <v>144</v>
      </c>
      <c r="B6287" s="227" t="s">
        <v>111</v>
      </c>
      <c r="C6287" s="227" t="s">
        <v>94</v>
      </c>
      <c r="D6287" s="229">
        <v>163</v>
      </c>
      <c r="E6287" s="231">
        <v>6.9749060700000001E-3</v>
      </c>
      <c r="F6287" s="231">
        <v>1.21080411E-3</v>
      </c>
      <c r="G6287" s="231">
        <v>1.35970492E-3</v>
      </c>
      <c r="H6287" s="231">
        <v>4.4043964900000003E-3</v>
      </c>
    </row>
    <row r="6288" spans="1:8">
      <c r="A6288" s="227" t="s">
        <v>144</v>
      </c>
      <c r="B6288" s="227" t="s">
        <v>112</v>
      </c>
      <c r="C6288" s="227" t="s">
        <v>94</v>
      </c>
      <c r="D6288" s="229">
        <v>33</v>
      </c>
      <c r="E6288" s="231">
        <v>4.8695284399999997E-3</v>
      </c>
      <c r="F6288" s="231">
        <v>9.0979213999999996E-4</v>
      </c>
      <c r="G6288" s="231">
        <v>1.0627102199999999E-3</v>
      </c>
      <c r="H6288" s="231">
        <v>2.8970256199999998E-3</v>
      </c>
    </row>
    <row r="6289" spans="1:8">
      <c r="A6289" s="227" t="s">
        <v>144</v>
      </c>
      <c r="B6289" s="227" t="s">
        <v>111</v>
      </c>
      <c r="C6289" s="227" t="s">
        <v>95</v>
      </c>
      <c r="D6289" s="229">
        <v>99</v>
      </c>
      <c r="E6289" s="231">
        <v>7.5147304099999999E-3</v>
      </c>
      <c r="F6289" s="231">
        <v>1.0242468699999999E-3</v>
      </c>
      <c r="G6289" s="231">
        <v>1.30120628E-3</v>
      </c>
      <c r="H6289" s="231">
        <v>5.1892767899999999E-3</v>
      </c>
    </row>
    <row r="6290" spans="1:8">
      <c r="A6290" s="227" t="s">
        <v>144</v>
      </c>
      <c r="B6290" s="227" t="s">
        <v>112</v>
      </c>
      <c r="C6290" s="227" t="s">
        <v>95</v>
      </c>
      <c r="D6290" s="229">
        <v>11</v>
      </c>
      <c r="E6290" s="231">
        <v>8.10921704E-3</v>
      </c>
      <c r="F6290" s="231">
        <v>8.0913275999999995E-4</v>
      </c>
      <c r="G6290" s="231">
        <v>1.81818162E-3</v>
      </c>
      <c r="H6290" s="231">
        <v>5.4819022000000004E-3</v>
      </c>
    </row>
    <row r="6291" spans="1:8">
      <c r="A6291" s="227" t="s">
        <v>144</v>
      </c>
      <c r="B6291" s="227" t="s">
        <v>111</v>
      </c>
      <c r="C6291" s="227" t="s">
        <v>96</v>
      </c>
      <c r="D6291" s="229">
        <v>296</v>
      </c>
      <c r="E6291" s="231">
        <v>6.8432883599999998E-3</v>
      </c>
      <c r="F6291" s="231">
        <v>1.6649850499999999E-3</v>
      </c>
      <c r="G6291" s="231">
        <v>1.48910606E-3</v>
      </c>
      <c r="H6291" s="231">
        <v>3.68919677E-3</v>
      </c>
    </row>
    <row r="6292" spans="1:8">
      <c r="A6292" s="227" t="s">
        <v>144</v>
      </c>
      <c r="B6292" s="227" t="s">
        <v>112</v>
      </c>
      <c r="C6292" s="227" t="s">
        <v>96</v>
      </c>
      <c r="D6292" s="229">
        <v>47</v>
      </c>
      <c r="E6292" s="231">
        <v>6.8392925299999999E-3</v>
      </c>
      <c r="F6292" s="231">
        <v>1.76196784E-3</v>
      </c>
      <c r="G6292" s="231">
        <v>1.4337074100000001E-3</v>
      </c>
      <c r="H6292" s="231">
        <v>3.64361679E-3</v>
      </c>
    </row>
    <row r="6293" spans="1:8">
      <c r="A6293" s="227" t="s">
        <v>144</v>
      </c>
      <c r="B6293" s="227" t="s">
        <v>111</v>
      </c>
      <c r="C6293" s="227" t="s">
        <v>97</v>
      </c>
      <c r="D6293" s="229">
        <v>139</v>
      </c>
      <c r="E6293" s="231">
        <v>7.03303998E-3</v>
      </c>
      <c r="F6293" s="231">
        <v>1.0073605299999999E-3</v>
      </c>
      <c r="G6293" s="231">
        <v>1.29712872E-3</v>
      </c>
      <c r="H6293" s="231">
        <v>4.7285502299999997E-3</v>
      </c>
    </row>
    <row r="6294" spans="1:8">
      <c r="A6294" s="227" t="s">
        <v>144</v>
      </c>
      <c r="B6294" s="227" t="s">
        <v>112</v>
      </c>
      <c r="C6294" s="227" t="s">
        <v>97</v>
      </c>
      <c r="D6294" s="229">
        <v>22</v>
      </c>
      <c r="E6294" s="231">
        <v>5.9117211400000003E-3</v>
      </c>
      <c r="F6294" s="231">
        <v>8.6700299000000002E-4</v>
      </c>
      <c r="G6294" s="231">
        <v>1.23947789E-3</v>
      </c>
      <c r="H6294" s="231">
        <v>3.8052396700000001E-3</v>
      </c>
    </row>
    <row r="6295" spans="1:8">
      <c r="A6295" s="227" t="s">
        <v>144</v>
      </c>
      <c r="B6295" s="227" t="s">
        <v>111</v>
      </c>
      <c r="C6295" s="227" t="s">
        <v>98</v>
      </c>
      <c r="D6295" s="229">
        <v>147</v>
      </c>
      <c r="E6295" s="231">
        <v>6.9357045800000003E-3</v>
      </c>
      <c r="F6295" s="231">
        <v>3.0391766999999999E-4</v>
      </c>
      <c r="G6295" s="231">
        <v>1.7202851E-3</v>
      </c>
      <c r="H6295" s="231">
        <v>4.8992974700000002E-3</v>
      </c>
    </row>
    <row r="6296" spans="1:8">
      <c r="A6296" s="227" t="s">
        <v>144</v>
      </c>
      <c r="B6296" s="227" t="s">
        <v>112</v>
      </c>
      <c r="C6296" s="227" t="s">
        <v>98</v>
      </c>
      <c r="D6296" s="229">
        <v>18</v>
      </c>
      <c r="E6296" s="231">
        <v>5.58191843E-3</v>
      </c>
      <c r="F6296" s="231">
        <v>1.0995342E-4</v>
      </c>
      <c r="G6296" s="231">
        <v>1.2107764200000001E-3</v>
      </c>
      <c r="H6296" s="231">
        <v>4.2502569699999996E-3</v>
      </c>
    </row>
    <row r="6297" spans="1:8">
      <c r="A6297" s="227" t="s">
        <v>144</v>
      </c>
      <c r="B6297" s="227" t="s">
        <v>111</v>
      </c>
      <c r="C6297" s="227" t="s">
        <v>99</v>
      </c>
      <c r="D6297" s="229">
        <v>396</v>
      </c>
      <c r="E6297" s="231">
        <v>6.0740212299999997E-3</v>
      </c>
      <c r="F6297" s="231">
        <v>1.20297277E-3</v>
      </c>
      <c r="G6297" s="231">
        <v>8.6200522999999995E-4</v>
      </c>
      <c r="H6297" s="231">
        <v>4.0090427399999996E-3</v>
      </c>
    </row>
    <row r="6298" spans="1:8">
      <c r="A6298" s="227" t="s">
        <v>144</v>
      </c>
      <c r="B6298" s="227" t="s">
        <v>112</v>
      </c>
      <c r="C6298" s="227" t="s">
        <v>99</v>
      </c>
      <c r="D6298" s="229">
        <v>29</v>
      </c>
      <c r="E6298" s="231">
        <v>5.6940451099999996E-3</v>
      </c>
      <c r="F6298" s="231">
        <v>1.20130883E-3</v>
      </c>
      <c r="G6298" s="231">
        <v>8.4929738000000005E-4</v>
      </c>
      <c r="H6298" s="231">
        <v>3.6434384300000002E-3</v>
      </c>
    </row>
    <row r="6299" spans="1:8">
      <c r="A6299" s="227" t="s">
        <v>144</v>
      </c>
      <c r="B6299" s="227" t="s">
        <v>111</v>
      </c>
      <c r="C6299" s="227" t="s">
        <v>100</v>
      </c>
      <c r="D6299" s="229">
        <v>362</v>
      </c>
      <c r="E6299" s="231">
        <v>7.4751570700000002E-3</v>
      </c>
      <c r="F6299" s="231">
        <v>1.03754195E-3</v>
      </c>
      <c r="G6299" s="231">
        <v>1.1469521099999999E-3</v>
      </c>
      <c r="H6299" s="231">
        <v>5.2906624799999996E-3</v>
      </c>
    </row>
    <row r="6300" spans="1:8">
      <c r="A6300" s="227" t="s">
        <v>144</v>
      </c>
      <c r="B6300" s="227" t="s">
        <v>112</v>
      </c>
      <c r="C6300" s="227" t="s">
        <v>100</v>
      </c>
      <c r="D6300" s="229">
        <v>38</v>
      </c>
      <c r="E6300" s="231">
        <v>7.2216128199999998E-3</v>
      </c>
      <c r="F6300" s="231">
        <v>1.3361961900000001E-3</v>
      </c>
      <c r="G6300" s="231">
        <v>1.2055309100000001E-3</v>
      </c>
      <c r="H6300" s="231">
        <v>4.6798852599999998E-3</v>
      </c>
    </row>
    <row r="6301" spans="1:8">
      <c r="A6301" s="227" t="s">
        <v>144</v>
      </c>
      <c r="B6301" s="227" t="s">
        <v>111</v>
      </c>
      <c r="C6301" s="227" t="s">
        <v>101</v>
      </c>
      <c r="D6301" s="229">
        <v>174</v>
      </c>
      <c r="E6301" s="231">
        <v>7.4070080700000002E-3</v>
      </c>
      <c r="F6301" s="231">
        <v>6.8493218000000001E-4</v>
      </c>
      <c r="G6301" s="231">
        <v>2.2711124699999999E-3</v>
      </c>
      <c r="H6301" s="231">
        <v>4.4509629299999999E-3</v>
      </c>
    </row>
    <row r="6302" spans="1:8">
      <c r="A6302" s="227" t="s">
        <v>144</v>
      </c>
      <c r="B6302" s="227" t="s">
        <v>112</v>
      </c>
      <c r="C6302" s="227" t="s">
        <v>101</v>
      </c>
      <c r="D6302" s="229">
        <v>26</v>
      </c>
      <c r="E6302" s="231">
        <v>5.5390845500000001E-3</v>
      </c>
      <c r="F6302" s="231">
        <v>6.0585811000000002E-4</v>
      </c>
      <c r="G6302" s="231">
        <v>1.24421276E-3</v>
      </c>
      <c r="H6302" s="231">
        <v>3.68901324E-3</v>
      </c>
    </row>
    <row r="6303" spans="1:8">
      <c r="A6303" s="227" t="s">
        <v>144</v>
      </c>
      <c r="B6303" s="227" t="s">
        <v>111</v>
      </c>
      <c r="C6303" s="227" t="s">
        <v>102</v>
      </c>
      <c r="D6303" s="229">
        <v>296</v>
      </c>
      <c r="E6303" s="231">
        <v>6.1053629300000002E-3</v>
      </c>
      <c r="F6303" s="231">
        <v>1.1836052300000001E-3</v>
      </c>
      <c r="G6303" s="231">
        <v>9.2991405999999998E-4</v>
      </c>
      <c r="H6303" s="231">
        <v>3.9918431600000004E-3</v>
      </c>
    </row>
    <row r="6304" spans="1:8">
      <c r="A6304" s="227" t="s">
        <v>144</v>
      </c>
      <c r="B6304" s="227" t="s">
        <v>112</v>
      </c>
      <c r="C6304" s="227" t="s">
        <v>102</v>
      </c>
      <c r="D6304" s="229">
        <v>30</v>
      </c>
      <c r="E6304" s="231">
        <v>6.2916664700000003E-3</v>
      </c>
      <c r="F6304" s="231">
        <v>1.14467568E-3</v>
      </c>
      <c r="G6304" s="231">
        <v>1.10532383E-3</v>
      </c>
      <c r="H6304" s="231">
        <v>4.04166647E-3</v>
      </c>
    </row>
    <row r="6305" spans="1:8">
      <c r="A6305" s="227" t="s">
        <v>144</v>
      </c>
      <c r="B6305" s="227" t="s">
        <v>111</v>
      </c>
      <c r="C6305" s="227" t="s">
        <v>103</v>
      </c>
      <c r="D6305" s="229">
        <v>269</v>
      </c>
      <c r="E6305" s="231">
        <v>5.0726711700000001E-3</v>
      </c>
      <c r="F6305" s="231">
        <v>1.0569407700000001E-3</v>
      </c>
      <c r="G6305" s="231">
        <v>5.9354754000000005E-4</v>
      </c>
      <c r="H6305" s="231">
        <v>3.4221823999999999E-3</v>
      </c>
    </row>
    <row r="6306" spans="1:8">
      <c r="A6306" s="227" t="s">
        <v>144</v>
      </c>
      <c r="B6306" s="227" t="s">
        <v>112</v>
      </c>
      <c r="C6306" s="227" t="s">
        <v>103</v>
      </c>
      <c r="D6306" s="229">
        <v>29</v>
      </c>
      <c r="E6306" s="231">
        <v>4.2085725700000002E-3</v>
      </c>
      <c r="F6306" s="231">
        <v>9.4428456999999999E-4</v>
      </c>
      <c r="G6306" s="231">
        <v>5.7311595999999998E-4</v>
      </c>
      <c r="H6306" s="231">
        <v>2.6911715200000001E-3</v>
      </c>
    </row>
    <row r="6307" spans="1:8">
      <c r="A6307" s="227" t="s">
        <v>144</v>
      </c>
      <c r="B6307" s="227" t="s">
        <v>111</v>
      </c>
      <c r="C6307" s="227" t="s">
        <v>104</v>
      </c>
      <c r="D6307" s="229">
        <v>100</v>
      </c>
      <c r="E6307" s="231">
        <v>6.0630784800000002E-3</v>
      </c>
      <c r="F6307" s="231">
        <v>6.8969886000000002E-4</v>
      </c>
      <c r="G6307" s="231">
        <v>1.38518493E-3</v>
      </c>
      <c r="H6307" s="231">
        <v>3.9881942199999996E-3</v>
      </c>
    </row>
    <row r="6308" spans="1:8">
      <c r="A6308" s="227" t="s">
        <v>144</v>
      </c>
      <c r="B6308" s="227" t="s">
        <v>112</v>
      </c>
      <c r="C6308" s="227" t="s">
        <v>104</v>
      </c>
      <c r="D6308" s="229">
        <v>10</v>
      </c>
      <c r="E6308" s="231">
        <v>5.7812497799999999E-3</v>
      </c>
      <c r="F6308" s="231">
        <v>6.2037020000000004E-4</v>
      </c>
      <c r="G6308" s="231">
        <v>1.5092590900000001E-3</v>
      </c>
      <c r="H6308" s="231">
        <v>3.6516201299999999E-3</v>
      </c>
    </row>
    <row r="6309" spans="1:8">
      <c r="A6309" s="227" t="s">
        <v>144</v>
      </c>
      <c r="B6309" s="227" t="s">
        <v>111</v>
      </c>
      <c r="C6309" s="227" t="s">
        <v>105</v>
      </c>
      <c r="D6309" s="229">
        <v>709</v>
      </c>
      <c r="E6309" s="231">
        <v>4.6345430500000003E-3</v>
      </c>
      <c r="F6309" s="231">
        <v>1.0641616000000001E-3</v>
      </c>
      <c r="G6309" s="231">
        <v>7.2836654000000005E-4</v>
      </c>
      <c r="H6309" s="231">
        <v>2.8420144599999998E-3</v>
      </c>
    </row>
    <row r="6310" spans="1:8">
      <c r="A6310" s="227" t="s">
        <v>144</v>
      </c>
      <c r="B6310" s="227" t="s">
        <v>112</v>
      </c>
      <c r="C6310" s="227" t="s">
        <v>105</v>
      </c>
      <c r="D6310" s="229">
        <v>87</v>
      </c>
      <c r="E6310" s="231">
        <v>4.6135321099999996E-3</v>
      </c>
      <c r="F6310" s="231">
        <v>1.1065876699999999E-3</v>
      </c>
      <c r="G6310" s="231">
        <v>7.0189416000000001E-4</v>
      </c>
      <c r="H6310" s="231">
        <v>2.80504977E-3</v>
      </c>
    </row>
    <row r="6311" spans="1:8">
      <c r="A6311" s="227" t="s">
        <v>144</v>
      </c>
      <c r="B6311" s="227" t="s">
        <v>111</v>
      </c>
      <c r="C6311" s="227" t="s">
        <v>106</v>
      </c>
      <c r="D6311" s="229">
        <v>180</v>
      </c>
      <c r="E6311" s="231">
        <v>6.0688655000000003E-3</v>
      </c>
      <c r="F6311" s="231">
        <v>8.8271577999999998E-4</v>
      </c>
      <c r="G6311" s="231">
        <v>1.43145552E-3</v>
      </c>
      <c r="H6311" s="231">
        <v>3.7546937000000002E-3</v>
      </c>
    </row>
    <row r="6312" spans="1:8">
      <c r="A6312" s="227" t="s">
        <v>144</v>
      </c>
      <c r="B6312" s="227" t="s">
        <v>112</v>
      </c>
      <c r="C6312" s="227" t="s">
        <v>106</v>
      </c>
      <c r="D6312" s="229">
        <v>30</v>
      </c>
      <c r="E6312" s="231">
        <v>5.9378854800000002E-3</v>
      </c>
      <c r="F6312" s="231">
        <v>1.14930532E-3</v>
      </c>
      <c r="G6312" s="231">
        <v>1.82137323E-3</v>
      </c>
      <c r="H6312" s="231">
        <v>2.9672064699999999E-3</v>
      </c>
    </row>
    <row r="6313" spans="1:8">
      <c r="A6313" s="227" t="s">
        <v>144</v>
      </c>
      <c r="B6313" s="227" t="s">
        <v>111</v>
      </c>
      <c r="C6313" s="227" t="s">
        <v>107</v>
      </c>
      <c r="D6313" s="229">
        <v>614</v>
      </c>
      <c r="E6313" s="231">
        <v>5.8731637400000003E-3</v>
      </c>
      <c r="F6313" s="231">
        <v>1.15005556E-3</v>
      </c>
      <c r="G6313" s="231">
        <v>1.1771622600000001E-3</v>
      </c>
      <c r="H6313" s="231">
        <v>3.54594544E-3</v>
      </c>
    </row>
    <row r="6314" spans="1:8">
      <c r="A6314" s="227" t="s">
        <v>144</v>
      </c>
      <c r="B6314" s="227" t="s">
        <v>112</v>
      </c>
      <c r="C6314" s="227" t="s">
        <v>107</v>
      </c>
      <c r="D6314" s="229">
        <v>40</v>
      </c>
      <c r="E6314" s="231">
        <v>5.1559603900000004E-3</v>
      </c>
      <c r="F6314" s="231">
        <v>1.1773723699999999E-3</v>
      </c>
      <c r="G6314" s="231">
        <v>1.15219883E-3</v>
      </c>
      <c r="H6314" s="231">
        <v>2.82638864E-3</v>
      </c>
    </row>
    <row r="6315" spans="1:8">
      <c r="A6315" s="227" t="s">
        <v>145</v>
      </c>
      <c r="B6315" s="227" t="s">
        <v>111</v>
      </c>
      <c r="C6315" s="227" t="s">
        <v>58</v>
      </c>
      <c r="D6315" s="229">
        <v>13911</v>
      </c>
      <c r="E6315" s="231">
        <v>5.8968586299999997E-3</v>
      </c>
      <c r="F6315" s="231">
        <v>1.02477415E-3</v>
      </c>
      <c r="G6315" s="231">
        <v>1.0620789299999999E-3</v>
      </c>
      <c r="H6315" s="231">
        <v>3.8099010599999998E-3</v>
      </c>
    </row>
    <row r="6316" spans="1:8">
      <c r="A6316" s="227" t="s">
        <v>145</v>
      </c>
      <c r="B6316" s="227" t="s">
        <v>112</v>
      </c>
      <c r="C6316" s="227" t="s">
        <v>58</v>
      </c>
      <c r="D6316" s="229">
        <v>1767</v>
      </c>
      <c r="E6316" s="231">
        <v>5.5094293200000002E-3</v>
      </c>
      <c r="F6316" s="231">
        <v>9.6185968000000001E-4</v>
      </c>
      <c r="G6316" s="231">
        <v>1.13012588E-3</v>
      </c>
      <c r="H6316" s="231">
        <v>3.41732537E-3</v>
      </c>
    </row>
    <row r="6317" spans="1:8">
      <c r="A6317" s="227" t="s">
        <v>145</v>
      </c>
      <c r="B6317" s="227" t="s">
        <v>111</v>
      </c>
      <c r="C6317" s="227" t="s">
        <v>63</v>
      </c>
      <c r="D6317" s="229">
        <v>274</v>
      </c>
      <c r="E6317" s="231">
        <v>6.2383411899999998E-3</v>
      </c>
      <c r="F6317" s="231">
        <v>1.24425498E-3</v>
      </c>
      <c r="G6317" s="231">
        <v>1.05704221E-3</v>
      </c>
      <c r="H6317" s="231">
        <v>3.9370435599999998E-3</v>
      </c>
    </row>
    <row r="6318" spans="1:8">
      <c r="A6318" s="227" t="s">
        <v>145</v>
      </c>
      <c r="B6318" s="227" t="s">
        <v>112</v>
      </c>
      <c r="C6318" s="227" t="s">
        <v>63</v>
      </c>
      <c r="D6318" s="229">
        <v>25</v>
      </c>
      <c r="E6318" s="231">
        <v>6.4842590199999999E-3</v>
      </c>
      <c r="F6318" s="231">
        <v>1.28194421E-3</v>
      </c>
      <c r="G6318" s="231">
        <v>1.0736108500000001E-3</v>
      </c>
      <c r="H6318" s="231">
        <v>4.12870346E-3</v>
      </c>
    </row>
    <row r="6319" spans="1:8">
      <c r="A6319" s="227" t="s">
        <v>145</v>
      </c>
      <c r="B6319" s="227" t="s">
        <v>111</v>
      </c>
      <c r="C6319" s="227" t="s">
        <v>64</v>
      </c>
      <c r="D6319" s="229">
        <v>143</v>
      </c>
      <c r="E6319" s="231">
        <v>6.5669513300000001E-3</v>
      </c>
      <c r="F6319" s="231">
        <v>9.6437105000000002E-4</v>
      </c>
      <c r="G6319" s="231">
        <v>1.7607159E-3</v>
      </c>
      <c r="H6319" s="231">
        <v>3.8418639199999998E-3</v>
      </c>
    </row>
    <row r="6320" spans="1:8">
      <c r="A6320" s="227" t="s">
        <v>145</v>
      </c>
      <c r="B6320" s="227" t="s">
        <v>112</v>
      </c>
      <c r="C6320" s="227" t="s">
        <v>64</v>
      </c>
      <c r="D6320" s="229">
        <v>27</v>
      </c>
      <c r="E6320" s="231">
        <v>6.8672837099999998E-3</v>
      </c>
      <c r="F6320" s="231">
        <v>1.1801266899999999E-3</v>
      </c>
      <c r="G6320" s="231">
        <v>1.7493996E-3</v>
      </c>
      <c r="H6320" s="231">
        <v>3.9377569900000001E-3</v>
      </c>
    </row>
    <row r="6321" spans="1:8">
      <c r="A6321" s="227" t="s">
        <v>145</v>
      </c>
      <c r="B6321" s="227" t="s">
        <v>111</v>
      </c>
      <c r="C6321" s="227" t="s">
        <v>65</v>
      </c>
      <c r="D6321" s="229">
        <v>153</v>
      </c>
      <c r="E6321" s="231">
        <v>5.8303828500000003E-3</v>
      </c>
      <c r="F6321" s="231">
        <v>7.7606788000000003E-4</v>
      </c>
      <c r="G6321" s="231">
        <v>8.6646670999999996E-4</v>
      </c>
      <c r="H6321" s="231">
        <v>4.1878477500000002E-3</v>
      </c>
    </row>
    <row r="6322" spans="1:8">
      <c r="A6322" s="227" t="s">
        <v>145</v>
      </c>
      <c r="B6322" s="227" t="s">
        <v>112</v>
      </c>
      <c r="C6322" s="227" t="s">
        <v>65</v>
      </c>
      <c r="D6322" s="229">
        <v>32</v>
      </c>
      <c r="E6322" s="231">
        <v>5.8553961699999999E-3</v>
      </c>
      <c r="F6322" s="231">
        <v>5.9570292000000005E-4</v>
      </c>
      <c r="G6322" s="231">
        <v>1.0177948899999999E-3</v>
      </c>
      <c r="H6322" s="231">
        <v>4.2418978899999996E-3</v>
      </c>
    </row>
    <row r="6323" spans="1:8">
      <c r="A6323" s="227" t="s">
        <v>145</v>
      </c>
      <c r="B6323" s="227" t="s">
        <v>111</v>
      </c>
      <c r="C6323" s="227" t="s">
        <v>66</v>
      </c>
      <c r="D6323" s="229">
        <v>235</v>
      </c>
      <c r="E6323" s="231">
        <v>5.9572002899999999E-3</v>
      </c>
      <c r="F6323" s="231">
        <v>7.4926096999999999E-4</v>
      </c>
      <c r="G6323" s="231">
        <v>7.4113452000000005E-4</v>
      </c>
      <c r="H6323" s="231">
        <v>4.4668043399999999E-3</v>
      </c>
    </row>
    <row r="6324" spans="1:8">
      <c r="A6324" s="227" t="s">
        <v>145</v>
      </c>
      <c r="B6324" s="227" t="s">
        <v>112</v>
      </c>
      <c r="C6324" s="227" t="s">
        <v>66</v>
      </c>
      <c r="D6324" s="229">
        <v>19</v>
      </c>
      <c r="E6324" s="231">
        <v>5.8516079199999998E-3</v>
      </c>
      <c r="F6324" s="231">
        <v>7.7485357000000004E-4</v>
      </c>
      <c r="G6324" s="231">
        <v>6.3413716000000001E-4</v>
      </c>
      <c r="H6324" s="231">
        <v>4.4426166899999998E-3</v>
      </c>
    </row>
    <row r="6325" spans="1:8">
      <c r="A6325" s="227" t="s">
        <v>145</v>
      </c>
      <c r="B6325" s="227" t="s">
        <v>111</v>
      </c>
      <c r="C6325" s="227" t="s">
        <v>67</v>
      </c>
      <c r="D6325" s="229">
        <v>225</v>
      </c>
      <c r="E6325" s="231">
        <v>6.8865738300000002E-3</v>
      </c>
      <c r="F6325" s="231">
        <v>7.0077137000000003E-4</v>
      </c>
      <c r="G6325" s="231">
        <v>1.29989687E-3</v>
      </c>
      <c r="H6325" s="231">
        <v>4.8859051199999998E-3</v>
      </c>
    </row>
    <row r="6326" spans="1:8">
      <c r="A6326" s="227" t="s">
        <v>145</v>
      </c>
      <c r="B6326" s="227" t="s">
        <v>112</v>
      </c>
      <c r="C6326" s="227" t="s">
        <v>67</v>
      </c>
      <c r="D6326" s="229">
        <v>16</v>
      </c>
      <c r="E6326" s="231">
        <v>5.34071158E-3</v>
      </c>
      <c r="F6326" s="231">
        <v>7.2482625000000001E-4</v>
      </c>
      <c r="G6326" s="231">
        <v>1.28327525E-3</v>
      </c>
      <c r="H6326" s="231">
        <v>3.3326096299999999E-3</v>
      </c>
    </row>
    <row r="6327" spans="1:8">
      <c r="A6327" s="227" t="s">
        <v>145</v>
      </c>
      <c r="B6327" s="227" t="s">
        <v>111</v>
      </c>
      <c r="C6327" s="227" t="s">
        <v>68</v>
      </c>
      <c r="D6327" s="229">
        <v>236</v>
      </c>
      <c r="E6327" s="231">
        <v>6.5309162600000002E-3</v>
      </c>
      <c r="F6327" s="231">
        <v>1.1522086400000001E-3</v>
      </c>
      <c r="G6327" s="231">
        <v>1.17388553E-3</v>
      </c>
      <c r="H6327" s="231">
        <v>4.2048216200000002E-3</v>
      </c>
    </row>
    <row r="6328" spans="1:8">
      <c r="A6328" s="227" t="s">
        <v>145</v>
      </c>
      <c r="B6328" s="227" t="s">
        <v>112</v>
      </c>
      <c r="C6328" s="227" t="s">
        <v>68</v>
      </c>
      <c r="D6328" s="229">
        <v>13</v>
      </c>
      <c r="E6328" s="231">
        <v>5.8137461400000002E-3</v>
      </c>
      <c r="F6328" s="231">
        <v>9.2681602000000004E-4</v>
      </c>
      <c r="G6328" s="231">
        <v>1.0933046400000001E-3</v>
      </c>
      <c r="H6328" s="231">
        <v>3.7936252100000002E-3</v>
      </c>
    </row>
    <row r="6329" spans="1:8">
      <c r="A6329" s="227" t="s">
        <v>145</v>
      </c>
      <c r="B6329" s="227" t="s">
        <v>111</v>
      </c>
      <c r="C6329" s="227" t="s">
        <v>69</v>
      </c>
      <c r="D6329" s="229">
        <v>143</v>
      </c>
      <c r="E6329" s="231">
        <v>4.34116785E-3</v>
      </c>
      <c r="F6329" s="231">
        <v>7.2795235000000004E-4</v>
      </c>
      <c r="G6329" s="231">
        <v>6.0419881999999999E-4</v>
      </c>
      <c r="H6329" s="231">
        <v>3.0090162099999998E-3</v>
      </c>
    </row>
    <row r="6330" spans="1:8">
      <c r="A6330" s="227" t="s">
        <v>145</v>
      </c>
      <c r="B6330" s="227" t="s">
        <v>112</v>
      </c>
      <c r="C6330" s="227" t="s">
        <v>69</v>
      </c>
      <c r="D6330" s="229">
        <v>8</v>
      </c>
      <c r="E6330" s="231">
        <v>3.56770815E-3</v>
      </c>
      <c r="F6330" s="231">
        <v>7.4508080999999998E-4</v>
      </c>
      <c r="G6330" s="231">
        <v>2.7488392999999999E-4</v>
      </c>
      <c r="H6330" s="231">
        <v>2.54774287E-3</v>
      </c>
    </row>
    <row r="6331" spans="1:8">
      <c r="A6331" s="227" t="s">
        <v>145</v>
      </c>
      <c r="B6331" s="227" t="s">
        <v>111</v>
      </c>
      <c r="C6331" s="227" t="s">
        <v>70</v>
      </c>
      <c r="D6331" s="229">
        <v>148</v>
      </c>
      <c r="E6331" s="231">
        <v>8.79832935E-3</v>
      </c>
      <c r="F6331" s="231">
        <v>1.6436747200000001E-3</v>
      </c>
      <c r="G6331" s="231">
        <v>2.3122338799999999E-3</v>
      </c>
      <c r="H6331" s="231">
        <v>4.8424203400000004E-3</v>
      </c>
    </row>
    <row r="6332" spans="1:8">
      <c r="A6332" s="227" t="s">
        <v>145</v>
      </c>
      <c r="B6332" s="227" t="s">
        <v>112</v>
      </c>
      <c r="C6332" s="227" t="s">
        <v>70</v>
      </c>
      <c r="D6332" s="229">
        <v>22</v>
      </c>
      <c r="E6332" s="231">
        <v>8.2507362899999995E-3</v>
      </c>
      <c r="F6332" s="231">
        <v>1.5035771700000001E-3</v>
      </c>
      <c r="G6332" s="231">
        <v>2.6746630600000001E-3</v>
      </c>
      <c r="H6332" s="231">
        <v>4.0724956299999998E-3</v>
      </c>
    </row>
    <row r="6333" spans="1:8">
      <c r="A6333" s="227" t="s">
        <v>145</v>
      </c>
      <c r="B6333" s="227" t="s">
        <v>111</v>
      </c>
      <c r="C6333" s="227" t="s">
        <v>71</v>
      </c>
      <c r="D6333" s="229">
        <v>121</v>
      </c>
      <c r="E6333" s="231">
        <v>7.11623789E-3</v>
      </c>
      <c r="F6333" s="231">
        <v>1.1426765099999999E-3</v>
      </c>
      <c r="G6333" s="231">
        <v>1.6842666900000001E-3</v>
      </c>
      <c r="H6333" s="231">
        <v>4.2892942099999999E-3</v>
      </c>
    </row>
    <row r="6334" spans="1:8">
      <c r="A6334" s="227" t="s">
        <v>145</v>
      </c>
      <c r="B6334" s="227" t="s">
        <v>112</v>
      </c>
      <c r="C6334" s="227" t="s">
        <v>71</v>
      </c>
      <c r="D6334" s="229">
        <v>21</v>
      </c>
      <c r="E6334" s="231">
        <v>8.3173497899999994E-3</v>
      </c>
      <c r="F6334" s="231">
        <v>1.24063032E-3</v>
      </c>
      <c r="G6334" s="231">
        <v>2.0006611700000001E-3</v>
      </c>
      <c r="H6334" s="231">
        <v>5.0760579299999999E-3</v>
      </c>
    </row>
    <row r="6335" spans="1:8">
      <c r="A6335" s="227" t="s">
        <v>145</v>
      </c>
      <c r="B6335" s="227" t="s">
        <v>111</v>
      </c>
      <c r="C6335" s="227" t="s">
        <v>72</v>
      </c>
      <c r="D6335" s="229">
        <v>255</v>
      </c>
      <c r="E6335" s="231">
        <v>6.7355662000000002E-3</v>
      </c>
      <c r="F6335" s="231">
        <v>1.41966208E-3</v>
      </c>
      <c r="G6335" s="231">
        <v>1.51520493E-3</v>
      </c>
      <c r="H6335" s="231">
        <v>3.80069875E-3</v>
      </c>
    </row>
    <row r="6336" spans="1:8">
      <c r="A6336" s="227" t="s">
        <v>145</v>
      </c>
      <c r="B6336" s="227" t="s">
        <v>112</v>
      </c>
      <c r="C6336" s="227" t="s">
        <v>72</v>
      </c>
      <c r="D6336" s="229">
        <v>24</v>
      </c>
      <c r="E6336" s="231">
        <v>7.9827351200000007E-3</v>
      </c>
      <c r="F6336" s="231">
        <v>1.39805144E-3</v>
      </c>
      <c r="G6336" s="231">
        <v>1.7240545900000001E-3</v>
      </c>
      <c r="H6336" s="231">
        <v>4.8606285799999999E-3</v>
      </c>
    </row>
    <row r="6337" spans="1:8">
      <c r="A6337" s="227" t="s">
        <v>145</v>
      </c>
      <c r="B6337" s="227" t="s">
        <v>111</v>
      </c>
      <c r="C6337" s="227" t="s">
        <v>73</v>
      </c>
      <c r="D6337" s="229">
        <v>386</v>
      </c>
      <c r="E6337" s="231">
        <v>6.7585093900000004E-3</v>
      </c>
      <c r="F6337" s="231">
        <v>7.6472822999999995E-4</v>
      </c>
      <c r="G6337" s="231">
        <v>1.69611135E-3</v>
      </c>
      <c r="H6337" s="231">
        <v>4.2976693599999999E-3</v>
      </c>
    </row>
    <row r="6338" spans="1:8">
      <c r="A6338" s="227" t="s">
        <v>145</v>
      </c>
      <c r="B6338" s="227" t="s">
        <v>112</v>
      </c>
      <c r="C6338" s="227" t="s">
        <v>73</v>
      </c>
      <c r="D6338" s="229">
        <v>84</v>
      </c>
      <c r="E6338" s="231">
        <v>6.4801033900000003E-3</v>
      </c>
      <c r="F6338" s="231">
        <v>7.3412673999999995E-4</v>
      </c>
      <c r="G6338" s="231">
        <v>1.99611416E-3</v>
      </c>
      <c r="H6338" s="231">
        <v>3.7498619399999999E-3</v>
      </c>
    </row>
    <row r="6339" spans="1:8">
      <c r="A6339" s="227" t="s">
        <v>145</v>
      </c>
      <c r="B6339" s="227" t="s">
        <v>111</v>
      </c>
      <c r="C6339" s="227" t="s">
        <v>74</v>
      </c>
      <c r="D6339" s="229">
        <v>387</v>
      </c>
      <c r="E6339" s="231">
        <v>6.6925361200000002E-3</v>
      </c>
      <c r="F6339" s="231">
        <v>9.0143172000000001E-4</v>
      </c>
      <c r="G6339" s="231">
        <v>1.4677837600000001E-3</v>
      </c>
      <c r="H6339" s="231">
        <v>4.3233201699999996E-3</v>
      </c>
    </row>
    <row r="6340" spans="1:8">
      <c r="A6340" s="227" t="s">
        <v>145</v>
      </c>
      <c r="B6340" s="227" t="s">
        <v>112</v>
      </c>
      <c r="C6340" s="227" t="s">
        <v>74</v>
      </c>
      <c r="D6340" s="229">
        <v>61</v>
      </c>
      <c r="E6340" s="231">
        <v>6.0722144100000004E-3</v>
      </c>
      <c r="F6340" s="231">
        <v>7.5402219000000003E-4</v>
      </c>
      <c r="G6340" s="231">
        <v>1.5702790200000001E-3</v>
      </c>
      <c r="H6340" s="231">
        <v>3.7479125699999998E-3</v>
      </c>
    </row>
    <row r="6341" spans="1:8">
      <c r="A6341" s="227" t="s">
        <v>145</v>
      </c>
      <c r="B6341" s="227" t="s">
        <v>111</v>
      </c>
      <c r="C6341" s="227" t="s">
        <v>75</v>
      </c>
      <c r="D6341" s="229">
        <v>205</v>
      </c>
      <c r="E6341" s="231">
        <v>5.7167454700000004E-3</v>
      </c>
      <c r="F6341" s="231">
        <v>6.2765333999999999E-4</v>
      </c>
      <c r="G6341" s="231">
        <v>1.12228973E-3</v>
      </c>
      <c r="H6341" s="231">
        <v>3.9668019500000004E-3</v>
      </c>
    </row>
    <row r="6342" spans="1:8">
      <c r="A6342" s="227" t="s">
        <v>145</v>
      </c>
      <c r="B6342" s="227" t="s">
        <v>112</v>
      </c>
      <c r="C6342" s="227" t="s">
        <v>75</v>
      </c>
      <c r="D6342" s="229">
        <v>11</v>
      </c>
      <c r="E6342" s="231">
        <v>5.63446956E-3</v>
      </c>
      <c r="F6342" s="231">
        <v>5.0294589E-4</v>
      </c>
      <c r="G6342" s="231">
        <v>1.3783667799999999E-3</v>
      </c>
      <c r="H6342" s="231">
        <v>3.7531563699999999E-3</v>
      </c>
    </row>
    <row r="6343" spans="1:8">
      <c r="A6343" s="227" t="s">
        <v>145</v>
      </c>
      <c r="B6343" s="227" t="s">
        <v>111</v>
      </c>
      <c r="C6343" s="227" t="s">
        <v>76</v>
      </c>
      <c r="D6343" s="229">
        <v>199</v>
      </c>
      <c r="E6343" s="231">
        <v>5.7196861600000001E-3</v>
      </c>
      <c r="F6343" s="231">
        <v>4.9384628999999997E-4</v>
      </c>
      <c r="G6343" s="231">
        <v>1.5374904400000001E-3</v>
      </c>
      <c r="H6343" s="231">
        <v>3.6883489E-3</v>
      </c>
    </row>
    <row r="6344" spans="1:8">
      <c r="A6344" s="227" t="s">
        <v>145</v>
      </c>
      <c r="B6344" s="227" t="s">
        <v>112</v>
      </c>
      <c r="C6344" s="227" t="s">
        <v>76</v>
      </c>
      <c r="D6344" s="229">
        <v>48</v>
      </c>
      <c r="E6344" s="231">
        <v>5.69589096E-3</v>
      </c>
      <c r="F6344" s="231">
        <v>4.6682073999999998E-4</v>
      </c>
      <c r="G6344" s="231">
        <v>1.3640526200000001E-3</v>
      </c>
      <c r="H6344" s="231">
        <v>3.8650171499999999E-3</v>
      </c>
    </row>
    <row r="6345" spans="1:8">
      <c r="A6345" s="227" t="s">
        <v>145</v>
      </c>
      <c r="B6345" s="227" t="s">
        <v>111</v>
      </c>
      <c r="C6345" s="227" t="s">
        <v>77</v>
      </c>
      <c r="D6345" s="229">
        <v>360</v>
      </c>
      <c r="E6345" s="231">
        <v>6.0785427E-3</v>
      </c>
      <c r="F6345" s="231">
        <v>8.4419986000000005E-4</v>
      </c>
      <c r="G6345" s="231">
        <v>1.6129434399999999E-3</v>
      </c>
      <c r="H6345" s="231">
        <v>3.6213989500000002E-3</v>
      </c>
    </row>
    <row r="6346" spans="1:8">
      <c r="A6346" s="227" t="s">
        <v>145</v>
      </c>
      <c r="B6346" s="227" t="s">
        <v>112</v>
      </c>
      <c r="C6346" s="227" t="s">
        <v>77</v>
      </c>
      <c r="D6346" s="229">
        <v>64</v>
      </c>
      <c r="E6346" s="231">
        <v>5.6629771599999998E-3</v>
      </c>
      <c r="F6346" s="231">
        <v>7.6551627000000005E-4</v>
      </c>
      <c r="G6346" s="231">
        <v>1.6299548599999999E-3</v>
      </c>
      <c r="H6346" s="231">
        <v>3.2675055499999999E-3</v>
      </c>
    </row>
    <row r="6347" spans="1:8">
      <c r="A6347" s="227" t="s">
        <v>145</v>
      </c>
      <c r="B6347" s="227" t="s">
        <v>111</v>
      </c>
      <c r="C6347" s="227" t="s">
        <v>78</v>
      </c>
      <c r="D6347" s="229">
        <v>132</v>
      </c>
      <c r="E6347" s="231">
        <v>6.7770585300000004E-3</v>
      </c>
      <c r="F6347" s="231">
        <v>1.0101007700000001E-3</v>
      </c>
      <c r="G6347" s="231">
        <v>1.5233934099999999E-3</v>
      </c>
      <c r="H6347" s="231">
        <v>4.2435639000000004E-3</v>
      </c>
    </row>
    <row r="6348" spans="1:8">
      <c r="A6348" s="227" t="s">
        <v>145</v>
      </c>
      <c r="B6348" s="227" t="s">
        <v>112</v>
      </c>
      <c r="C6348" s="227" t="s">
        <v>78</v>
      </c>
      <c r="D6348" s="229">
        <v>18</v>
      </c>
      <c r="E6348" s="231">
        <v>7.1424894999999999E-3</v>
      </c>
      <c r="F6348" s="231">
        <v>1.14583309E-3</v>
      </c>
      <c r="G6348" s="231">
        <v>2.0003856000000001E-3</v>
      </c>
      <c r="H6348" s="231">
        <v>3.9962703999999998E-3</v>
      </c>
    </row>
    <row r="6349" spans="1:8">
      <c r="A6349" s="227" t="s">
        <v>145</v>
      </c>
      <c r="B6349" s="227" t="s">
        <v>111</v>
      </c>
      <c r="C6349" s="227" t="s">
        <v>79</v>
      </c>
      <c r="D6349" s="229">
        <v>2016</v>
      </c>
      <c r="E6349" s="231">
        <v>4.5727120400000003E-3</v>
      </c>
      <c r="F6349" s="231">
        <v>1.05135743E-3</v>
      </c>
      <c r="G6349" s="231">
        <v>6.9310078999999998E-4</v>
      </c>
      <c r="H6349" s="231">
        <v>2.8282533600000001E-3</v>
      </c>
    </row>
    <row r="6350" spans="1:8">
      <c r="A6350" s="227" t="s">
        <v>145</v>
      </c>
      <c r="B6350" s="227" t="s">
        <v>112</v>
      </c>
      <c r="C6350" s="227" t="s">
        <v>79</v>
      </c>
      <c r="D6350" s="229">
        <v>320</v>
      </c>
      <c r="E6350" s="231">
        <v>4.0921945000000001E-3</v>
      </c>
      <c r="F6350" s="231">
        <v>9.2183860000000001E-4</v>
      </c>
      <c r="G6350" s="231">
        <v>6.9726537000000001E-4</v>
      </c>
      <c r="H6350" s="231">
        <v>2.4730900500000001E-3</v>
      </c>
    </row>
    <row r="6351" spans="1:8">
      <c r="A6351" s="227" t="s">
        <v>145</v>
      </c>
      <c r="B6351" s="227" t="s">
        <v>111</v>
      </c>
      <c r="C6351" s="227" t="s">
        <v>80</v>
      </c>
      <c r="D6351" s="229">
        <v>828</v>
      </c>
      <c r="E6351" s="231">
        <v>4.9594485700000003E-3</v>
      </c>
      <c r="F6351" s="231">
        <v>1.2531588700000001E-3</v>
      </c>
      <c r="G6351" s="231">
        <v>5.1331274000000001E-4</v>
      </c>
      <c r="H6351" s="231">
        <v>3.1929764899999999E-3</v>
      </c>
    </row>
    <row r="6352" spans="1:8">
      <c r="A6352" s="227" t="s">
        <v>145</v>
      </c>
      <c r="B6352" s="227" t="s">
        <v>112</v>
      </c>
      <c r="C6352" s="227" t="s">
        <v>80</v>
      </c>
      <c r="D6352" s="229">
        <v>146</v>
      </c>
      <c r="E6352" s="231">
        <v>4.5202305900000003E-3</v>
      </c>
      <c r="F6352" s="231">
        <v>1.1233191299999999E-3</v>
      </c>
      <c r="G6352" s="231">
        <v>4.4544304000000001E-4</v>
      </c>
      <c r="H6352" s="231">
        <v>2.95146791E-3</v>
      </c>
    </row>
    <row r="6353" spans="1:8">
      <c r="A6353" s="227" t="s">
        <v>145</v>
      </c>
      <c r="B6353" s="227" t="s">
        <v>111</v>
      </c>
      <c r="C6353" s="227" t="s">
        <v>119</v>
      </c>
      <c r="D6353" s="229">
        <v>374</v>
      </c>
      <c r="E6353" s="231">
        <v>5.9228929199999997E-3</v>
      </c>
      <c r="F6353" s="231">
        <v>1.1114203300000001E-3</v>
      </c>
      <c r="G6353" s="231">
        <v>1.03170158E-3</v>
      </c>
      <c r="H6353" s="231">
        <v>3.7797705000000002E-3</v>
      </c>
    </row>
    <row r="6354" spans="1:8">
      <c r="A6354" s="227" t="s">
        <v>145</v>
      </c>
      <c r="B6354" s="227" t="s">
        <v>112</v>
      </c>
      <c r="C6354" s="227" t="s">
        <v>119</v>
      </c>
      <c r="D6354" s="229">
        <v>49</v>
      </c>
      <c r="E6354" s="231">
        <v>5.5718535300000004E-3</v>
      </c>
      <c r="F6354" s="231">
        <v>1.08630926E-3</v>
      </c>
      <c r="G6354" s="231">
        <v>1.1493761700000001E-3</v>
      </c>
      <c r="H6354" s="231">
        <v>3.3361675400000001E-3</v>
      </c>
    </row>
    <row r="6355" spans="1:8">
      <c r="A6355" s="227" t="s">
        <v>145</v>
      </c>
      <c r="B6355" s="227" t="s">
        <v>111</v>
      </c>
      <c r="C6355" s="227" t="s">
        <v>82</v>
      </c>
      <c r="D6355" s="229">
        <v>220</v>
      </c>
      <c r="E6355" s="231">
        <v>7.37321105E-3</v>
      </c>
      <c r="F6355" s="231">
        <v>1.28030279E-3</v>
      </c>
      <c r="G6355" s="231">
        <v>1.5548713899999999E-3</v>
      </c>
      <c r="H6355" s="231">
        <v>4.5380363799999998E-3</v>
      </c>
    </row>
    <row r="6356" spans="1:8">
      <c r="A6356" s="227" t="s">
        <v>145</v>
      </c>
      <c r="B6356" s="227" t="s">
        <v>112</v>
      </c>
      <c r="C6356" s="227" t="s">
        <v>82</v>
      </c>
      <c r="D6356" s="229">
        <v>30</v>
      </c>
      <c r="E6356" s="231">
        <v>6.6882714000000001E-3</v>
      </c>
      <c r="F6356" s="231">
        <v>1.08680536E-3</v>
      </c>
      <c r="G6356" s="231">
        <v>1.35146582E-3</v>
      </c>
      <c r="H6356" s="231">
        <v>4.2499998100000002E-3</v>
      </c>
    </row>
    <row r="6357" spans="1:8">
      <c r="A6357" s="227" t="s">
        <v>145</v>
      </c>
      <c r="B6357" s="227" t="s">
        <v>111</v>
      </c>
      <c r="C6357" s="227" t="s">
        <v>83</v>
      </c>
      <c r="D6357" s="229">
        <v>203</v>
      </c>
      <c r="E6357" s="231">
        <v>5.5196358100000004E-3</v>
      </c>
      <c r="F6357" s="231">
        <v>8.6309498999999996E-4</v>
      </c>
      <c r="G6357" s="231">
        <v>9.4947293999999996E-4</v>
      </c>
      <c r="H6357" s="231">
        <v>3.70706735E-3</v>
      </c>
    </row>
    <row r="6358" spans="1:8">
      <c r="A6358" s="227" t="s">
        <v>145</v>
      </c>
      <c r="B6358" s="227" t="s">
        <v>112</v>
      </c>
      <c r="C6358" s="227" t="s">
        <v>83</v>
      </c>
      <c r="D6358" s="229">
        <v>27</v>
      </c>
      <c r="E6358" s="231">
        <v>5.19118631E-3</v>
      </c>
      <c r="F6358" s="231">
        <v>7.3988313999999997E-4</v>
      </c>
      <c r="G6358" s="231">
        <v>1.1861279799999999E-3</v>
      </c>
      <c r="H6358" s="231">
        <v>3.2651746799999999E-3</v>
      </c>
    </row>
    <row r="6359" spans="1:8">
      <c r="A6359" s="227" t="s">
        <v>145</v>
      </c>
      <c r="B6359" s="227" t="s">
        <v>111</v>
      </c>
      <c r="C6359" s="227" t="s">
        <v>84</v>
      </c>
      <c r="D6359" s="229">
        <v>318</v>
      </c>
      <c r="E6359" s="231">
        <v>5.3756112099999998E-3</v>
      </c>
      <c r="F6359" s="231">
        <v>7.3386157000000004E-4</v>
      </c>
      <c r="G6359" s="231">
        <v>1.00534276E-3</v>
      </c>
      <c r="H6359" s="231">
        <v>3.6364064200000001E-3</v>
      </c>
    </row>
    <row r="6360" spans="1:8">
      <c r="A6360" s="227" t="s">
        <v>145</v>
      </c>
      <c r="B6360" s="227" t="s">
        <v>112</v>
      </c>
      <c r="C6360" s="227" t="s">
        <v>84</v>
      </c>
      <c r="D6360" s="229">
        <v>27</v>
      </c>
      <c r="E6360" s="231">
        <v>5.0861623400000004E-3</v>
      </c>
      <c r="F6360" s="231">
        <v>9.0277754000000002E-4</v>
      </c>
      <c r="G6360" s="231">
        <v>7.6989001000000003E-4</v>
      </c>
      <c r="H6360" s="231">
        <v>3.41349433E-3</v>
      </c>
    </row>
    <row r="6361" spans="1:8">
      <c r="A6361" s="227" t="s">
        <v>145</v>
      </c>
      <c r="B6361" s="227" t="s">
        <v>111</v>
      </c>
      <c r="C6361" s="227" t="s">
        <v>86</v>
      </c>
      <c r="D6361" s="229">
        <v>2</v>
      </c>
      <c r="E6361" s="231">
        <v>6.5856479099999999E-3</v>
      </c>
      <c r="F6361" s="231">
        <v>3.4664347200000002E-3</v>
      </c>
      <c r="G6361" s="231">
        <v>1.97916666E-3</v>
      </c>
      <c r="H6361" s="231">
        <v>1.14004617E-3</v>
      </c>
    </row>
    <row r="6362" spans="1:8">
      <c r="A6362" s="227" t="s">
        <v>145</v>
      </c>
      <c r="B6362" s="227" t="s">
        <v>112</v>
      </c>
      <c r="C6362" s="227" t="s">
        <v>86</v>
      </c>
      <c r="D6362" s="229">
        <v>1</v>
      </c>
      <c r="E6362" s="231">
        <v>8.1597222200000003E-3</v>
      </c>
      <c r="F6362" s="231">
        <v>1.7592590199999999E-3</v>
      </c>
      <c r="G6362" s="231">
        <v>6.3541666599999996E-3</v>
      </c>
      <c r="H6362" s="231">
        <v>4.629583E-5</v>
      </c>
    </row>
    <row r="6363" spans="1:8">
      <c r="A6363" s="227" t="s">
        <v>145</v>
      </c>
      <c r="B6363" s="227" t="s">
        <v>111</v>
      </c>
      <c r="C6363" s="227" t="s">
        <v>87</v>
      </c>
      <c r="D6363" s="229">
        <v>409</v>
      </c>
      <c r="E6363" s="231">
        <v>6.1697453100000004E-3</v>
      </c>
      <c r="F6363" s="231">
        <v>8.647727E-4</v>
      </c>
      <c r="G6363" s="231">
        <v>1.00835913E-3</v>
      </c>
      <c r="H6363" s="231">
        <v>4.2966129900000004E-3</v>
      </c>
    </row>
    <row r="6364" spans="1:8">
      <c r="A6364" s="227" t="s">
        <v>145</v>
      </c>
      <c r="B6364" s="227" t="s">
        <v>112</v>
      </c>
      <c r="C6364" s="227" t="s">
        <v>87</v>
      </c>
      <c r="D6364" s="229">
        <v>28</v>
      </c>
      <c r="E6364" s="231">
        <v>5.2947252899999998E-3</v>
      </c>
      <c r="F6364" s="231">
        <v>1.16608769E-3</v>
      </c>
      <c r="G6364" s="231">
        <v>1.1962629600000001E-3</v>
      </c>
      <c r="H6364" s="231">
        <v>2.9323741699999999E-3</v>
      </c>
    </row>
    <row r="6365" spans="1:8">
      <c r="A6365" s="227" t="s">
        <v>145</v>
      </c>
      <c r="B6365" s="227" t="s">
        <v>111</v>
      </c>
      <c r="C6365" s="227" t="s">
        <v>88</v>
      </c>
      <c r="D6365" s="229">
        <v>454</v>
      </c>
      <c r="E6365" s="231">
        <v>5.7652653099999999E-3</v>
      </c>
      <c r="F6365" s="231">
        <v>1.18562853E-3</v>
      </c>
      <c r="G6365" s="231">
        <v>8.7310304000000002E-4</v>
      </c>
      <c r="H6365" s="231">
        <v>3.70653325E-3</v>
      </c>
    </row>
    <row r="6366" spans="1:8">
      <c r="A6366" s="227" t="s">
        <v>145</v>
      </c>
      <c r="B6366" s="227" t="s">
        <v>112</v>
      </c>
      <c r="C6366" s="227" t="s">
        <v>88</v>
      </c>
      <c r="D6366" s="229">
        <v>59</v>
      </c>
      <c r="E6366" s="231">
        <v>4.95272258E-3</v>
      </c>
      <c r="F6366" s="231">
        <v>1.15995741E-3</v>
      </c>
      <c r="G6366" s="231">
        <v>9.1533249000000003E-4</v>
      </c>
      <c r="H6366" s="231">
        <v>2.8774322899999998E-3</v>
      </c>
    </row>
    <row r="6367" spans="1:8">
      <c r="A6367" s="227" t="s">
        <v>145</v>
      </c>
      <c r="B6367" s="227" t="s">
        <v>111</v>
      </c>
      <c r="C6367" s="227" t="s">
        <v>89</v>
      </c>
      <c r="D6367" s="229">
        <v>240</v>
      </c>
      <c r="E6367" s="231">
        <v>6.7645637899999998E-3</v>
      </c>
      <c r="F6367" s="231">
        <v>1.3871043300000001E-3</v>
      </c>
      <c r="G6367" s="231">
        <v>1.5313944500000001E-3</v>
      </c>
      <c r="H6367" s="231">
        <v>3.8460645600000001E-3</v>
      </c>
    </row>
    <row r="6368" spans="1:8">
      <c r="A6368" s="227" t="s">
        <v>145</v>
      </c>
      <c r="B6368" s="227" t="s">
        <v>112</v>
      </c>
      <c r="C6368" s="227" t="s">
        <v>89</v>
      </c>
      <c r="D6368" s="229">
        <v>24</v>
      </c>
      <c r="E6368" s="231">
        <v>6.1993631299999997E-3</v>
      </c>
      <c r="F6368" s="231">
        <v>1.5108986899999999E-3</v>
      </c>
      <c r="G6368" s="231">
        <v>1.37876133E-3</v>
      </c>
      <c r="H6368" s="231">
        <v>3.3097026800000002E-3</v>
      </c>
    </row>
    <row r="6369" spans="1:8">
      <c r="A6369" s="227" t="s">
        <v>145</v>
      </c>
      <c r="B6369" s="227" t="s">
        <v>111</v>
      </c>
      <c r="C6369" s="227" t="s">
        <v>90</v>
      </c>
      <c r="D6369" s="229">
        <v>217</v>
      </c>
      <c r="E6369" s="231">
        <v>6.3763011800000002E-3</v>
      </c>
      <c r="F6369" s="231">
        <v>7.8714347999999995E-4</v>
      </c>
      <c r="G6369" s="231">
        <v>1.2772014999999999E-3</v>
      </c>
      <c r="H6369" s="231">
        <v>4.3119557199999999E-3</v>
      </c>
    </row>
    <row r="6370" spans="1:8">
      <c r="A6370" s="227" t="s">
        <v>145</v>
      </c>
      <c r="B6370" s="227" t="s">
        <v>112</v>
      </c>
      <c r="C6370" s="227" t="s">
        <v>90</v>
      </c>
      <c r="D6370" s="229">
        <v>27</v>
      </c>
      <c r="E6370" s="231">
        <v>6.2345676100000001E-3</v>
      </c>
      <c r="F6370" s="231">
        <v>8.2090166000000004E-4</v>
      </c>
      <c r="G6370" s="231">
        <v>1.1076815500000001E-3</v>
      </c>
      <c r="H6370" s="231">
        <v>4.3059839399999999E-3</v>
      </c>
    </row>
    <row r="6371" spans="1:8">
      <c r="A6371" s="227" t="s">
        <v>145</v>
      </c>
      <c r="B6371" s="227" t="s">
        <v>111</v>
      </c>
      <c r="C6371" s="227" t="s">
        <v>91</v>
      </c>
      <c r="D6371" s="229">
        <v>343</v>
      </c>
      <c r="E6371" s="231">
        <v>4.9543783500000001E-3</v>
      </c>
      <c r="F6371" s="231">
        <v>9.9456026000000006E-4</v>
      </c>
      <c r="G6371" s="231">
        <v>5.0520977999999998E-4</v>
      </c>
      <c r="H6371" s="231">
        <v>3.45460779E-3</v>
      </c>
    </row>
    <row r="6372" spans="1:8">
      <c r="A6372" s="227" t="s">
        <v>145</v>
      </c>
      <c r="B6372" s="227" t="s">
        <v>112</v>
      </c>
      <c r="C6372" s="227" t="s">
        <v>91</v>
      </c>
      <c r="D6372" s="229">
        <v>51</v>
      </c>
      <c r="E6372" s="231">
        <v>4.4546565899999998E-3</v>
      </c>
      <c r="F6372" s="231">
        <v>8.8008325999999997E-4</v>
      </c>
      <c r="G6372" s="231">
        <v>5.2764138000000003E-4</v>
      </c>
      <c r="H6372" s="231">
        <v>3.0469314999999999E-3</v>
      </c>
    </row>
    <row r="6373" spans="1:8">
      <c r="A6373" s="227" t="s">
        <v>145</v>
      </c>
      <c r="B6373" s="227" t="s">
        <v>111</v>
      </c>
      <c r="C6373" s="227" t="s">
        <v>92</v>
      </c>
      <c r="D6373" s="229">
        <v>271</v>
      </c>
      <c r="E6373" s="231">
        <v>6.6768311199999998E-3</v>
      </c>
      <c r="F6373" s="231">
        <v>7.6632304000000002E-4</v>
      </c>
      <c r="G6373" s="231">
        <v>1.2797677500000001E-3</v>
      </c>
      <c r="H6373" s="231">
        <v>4.6307398000000003E-3</v>
      </c>
    </row>
    <row r="6374" spans="1:8">
      <c r="A6374" s="227" t="s">
        <v>145</v>
      </c>
      <c r="B6374" s="227" t="s">
        <v>112</v>
      </c>
      <c r="C6374" s="227" t="s">
        <v>92</v>
      </c>
      <c r="D6374" s="229">
        <v>26</v>
      </c>
      <c r="E6374" s="231">
        <v>6.32612157E-3</v>
      </c>
      <c r="F6374" s="231">
        <v>6.5927681E-4</v>
      </c>
      <c r="G6374" s="231">
        <v>1.6515311099999999E-3</v>
      </c>
      <c r="H6374" s="231">
        <v>4.0153131799999997E-3</v>
      </c>
    </row>
    <row r="6375" spans="1:8">
      <c r="A6375" s="227" t="s">
        <v>145</v>
      </c>
      <c r="B6375" s="227" t="s">
        <v>111</v>
      </c>
      <c r="C6375" s="227" t="s">
        <v>93</v>
      </c>
      <c r="D6375" s="229">
        <v>195</v>
      </c>
      <c r="E6375" s="231">
        <v>7.25605391E-3</v>
      </c>
      <c r="F6375" s="231">
        <v>1.04653347E-3</v>
      </c>
      <c r="G6375" s="231">
        <v>1.6480292200000001E-3</v>
      </c>
      <c r="H6375" s="231">
        <v>4.5614907300000002E-3</v>
      </c>
    </row>
    <row r="6376" spans="1:8">
      <c r="A6376" s="227" t="s">
        <v>145</v>
      </c>
      <c r="B6376" s="227" t="s">
        <v>112</v>
      </c>
      <c r="C6376" s="227" t="s">
        <v>93</v>
      </c>
      <c r="D6376" s="229">
        <v>41</v>
      </c>
      <c r="E6376" s="231">
        <v>5.8632563400000002E-3</v>
      </c>
      <c r="F6376" s="231">
        <v>1.0422310199999999E-3</v>
      </c>
      <c r="G6376" s="231">
        <v>1.3377933300000001E-3</v>
      </c>
      <c r="H6376" s="231">
        <v>3.4832314399999998E-3</v>
      </c>
    </row>
    <row r="6377" spans="1:8">
      <c r="A6377" s="227" t="s">
        <v>145</v>
      </c>
      <c r="B6377" s="227" t="s">
        <v>111</v>
      </c>
      <c r="C6377" s="227" t="s">
        <v>94</v>
      </c>
      <c r="D6377" s="229">
        <v>192</v>
      </c>
      <c r="E6377" s="231">
        <v>7.27400392E-3</v>
      </c>
      <c r="F6377" s="231">
        <v>1.11581284E-3</v>
      </c>
      <c r="G6377" s="231">
        <v>1.5280789399999999E-3</v>
      </c>
      <c r="H6377" s="231">
        <v>4.6301116300000002E-3</v>
      </c>
    </row>
    <row r="6378" spans="1:8">
      <c r="A6378" s="227" t="s">
        <v>145</v>
      </c>
      <c r="B6378" s="227" t="s">
        <v>112</v>
      </c>
      <c r="C6378" s="227" t="s">
        <v>94</v>
      </c>
      <c r="D6378" s="229">
        <v>35</v>
      </c>
      <c r="E6378" s="231">
        <v>6.1392193799999998E-3</v>
      </c>
      <c r="F6378" s="231">
        <v>9.3485430000000004E-4</v>
      </c>
      <c r="G6378" s="231">
        <v>1.2824071099999999E-3</v>
      </c>
      <c r="H6378" s="231">
        <v>3.9219574300000002E-3</v>
      </c>
    </row>
    <row r="6379" spans="1:8">
      <c r="A6379" s="227" t="s">
        <v>145</v>
      </c>
      <c r="B6379" s="227" t="s">
        <v>111</v>
      </c>
      <c r="C6379" s="227" t="s">
        <v>95</v>
      </c>
      <c r="D6379" s="229">
        <v>130</v>
      </c>
      <c r="E6379" s="231">
        <v>8.3294157000000004E-3</v>
      </c>
      <c r="F6379" s="231">
        <v>7.7386017999999995E-4</v>
      </c>
      <c r="G6379" s="231">
        <v>1.0650816500000001E-3</v>
      </c>
      <c r="H6379" s="231">
        <v>6.4904734300000001E-3</v>
      </c>
    </row>
    <row r="6380" spans="1:8">
      <c r="A6380" s="227" t="s">
        <v>145</v>
      </c>
      <c r="B6380" s="227" t="s">
        <v>112</v>
      </c>
      <c r="C6380" s="227" t="s">
        <v>95</v>
      </c>
      <c r="D6380" s="229">
        <v>10</v>
      </c>
      <c r="E6380" s="231">
        <v>1.089120346E-2</v>
      </c>
      <c r="F6380" s="231">
        <v>8.2986081999999995E-4</v>
      </c>
      <c r="G6380" s="231">
        <v>2.0300923500000002E-3</v>
      </c>
      <c r="H6380" s="231">
        <v>8.0312497799999993E-3</v>
      </c>
    </row>
    <row r="6381" spans="1:8">
      <c r="A6381" s="227" t="s">
        <v>145</v>
      </c>
      <c r="B6381" s="227" t="s">
        <v>111</v>
      </c>
      <c r="C6381" s="227" t="s">
        <v>96</v>
      </c>
      <c r="D6381" s="229">
        <v>309</v>
      </c>
      <c r="E6381" s="231">
        <v>6.6547926800000004E-3</v>
      </c>
      <c r="F6381" s="231">
        <v>1.36042168E-3</v>
      </c>
      <c r="G6381" s="231">
        <v>1.33334058E-3</v>
      </c>
      <c r="H6381" s="231">
        <v>3.9610299700000001E-3</v>
      </c>
    </row>
    <row r="6382" spans="1:8">
      <c r="A6382" s="227" t="s">
        <v>145</v>
      </c>
      <c r="B6382" s="227" t="s">
        <v>112</v>
      </c>
      <c r="C6382" s="227" t="s">
        <v>96</v>
      </c>
      <c r="D6382" s="229">
        <v>33</v>
      </c>
      <c r="E6382" s="231">
        <v>6.7974885600000003E-3</v>
      </c>
      <c r="F6382" s="231">
        <v>1.34960696E-3</v>
      </c>
      <c r="G6382" s="231">
        <v>1.49551045E-3</v>
      </c>
      <c r="H6382" s="231">
        <v>3.9523707E-3</v>
      </c>
    </row>
    <row r="6383" spans="1:8">
      <c r="A6383" s="227" t="s">
        <v>145</v>
      </c>
      <c r="B6383" s="227" t="s">
        <v>111</v>
      </c>
      <c r="C6383" s="227" t="s">
        <v>97</v>
      </c>
      <c r="D6383" s="229">
        <v>143</v>
      </c>
      <c r="E6383" s="231">
        <v>6.8575981699999997E-3</v>
      </c>
      <c r="F6383" s="231">
        <v>7.7700054000000003E-4</v>
      </c>
      <c r="G6383" s="231">
        <v>1.30965073E-3</v>
      </c>
      <c r="H6383" s="231">
        <v>4.7709464E-3</v>
      </c>
    </row>
    <row r="6384" spans="1:8">
      <c r="A6384" s="227" t="s">
        <v>145</v>
      </c>
      <c r="B6384" s="227" t="s">
        <v>112</v>
      </c>
      <c r="C6384" s="227" t="s">
        <v>97</v>
      </c>
      <c r="D6384" s="229">
        <v>21</v>
      </c>
      <c r="E6384" s="231">
        <v>6.3833771100000004E-3</v>
      </c>
      <c r="F6384" s="231">
        <v>9.1820960999999997E-4</v>
      </c>
      <c r="G6384" s="231">
        <v>1.39715574E-3</v>
      </c>
      <c r="H6384" s="231">
        <v>4.06801117E-3</v>
      </c>
    </row>
    <row r="6385" spans="1:8">
      <c r="A6385" s="227" t="s">
        <v>145</v>
      </c>
      <c r="B6385" s="227" t="s">
        <v>111</v>
      </c>
      <c r="C6385" s="227" t="s">
        <v>98</v>
      </c>
      <c r="D6385" s="229">
        <v>125</v>
      </c>
      <c r="E6385" s="231">
        <v>6.6817590299999997E-3</v>
      </c>
      <c r="F6385" s="231">
        <v>3.2675900999999999E-4</v>
      </c>
      <c r="G6385" s="231">
        <v>1.51916642E-3</v>
      </c>
      <c r="H6385" s="231">
        <v>4.8242590399999999E-3</v>
      </c>
    </row>
    <row r="6386" spans="1:8">
      <c r="A6386" s="227" t="s">
        <v>145</v>
      </c>
      <c r="B6386" s="227" t="s">
        <v>112</v>
      </c>
      <c r="C6386" s="227" t="s">
        <v>98</v>
      </c>
      <c r="D6386" s="229">
        <v>16</v>
      </c>
      <c r="E6386" s="231">
        <v>6.2818284199999998E-3</v>
      </c>
      <c r="F6386" s="231">
        <v>9.4762490000000006E-5</v>
      </c>
      <c r="G6386" s="231">
        <v>2.0312497700000001E-3</v>
      </c>
      <c r="H6386" s="231">
        <v>4.1427949099999998E-3</v>
      </c>
    </row>
    <row r="6387" spans="1:8">
      <c r="A6387" s="227" t="s">
        <v>145</v>
      </c>
      <c r="B6387" s="227" t="s">
        <v>111</v>
      </c>
      <c r="C6387" s="227" t="s">
        <v>99</v>
      </c>
      <c r="D6387" s="229">
        <v>426</v>
      </c>
      <c r="E6387" s="231">
        <v>6.0620704799999999E-3</v>
      </c>
      <c r="F6387" s="231">
        <v>1.19495498E-3</v>
      </c>
      <c r="G6387" s="231">
        <v>8.4194573999999995E-4</v>
      </c>
      <c r="H6387" s="231">
        <v>4.02516929E-3</v>
      </c>
    </row>
    <row r="6388" spans="1:8">
      <c r="A6388" s="227" t="s">
        <v>145</v>
      </c>
      <c r="B6388" s="227" t="s">
        <v>112</v>
      </c>
      <c r="C6388" s="227" t="s">
        <v>99</v>
      </c>
      <c r="D6388" s="229">
        <v>37</v>
      </c>
      <c r="E6388" s="231">
        <v>5.6678551299999998E-3</v>
      </c>
      <c r="F6388" s="231">
        <v>1.2393641E-3</v>
      </c>
      <c r="G6388" s="231">
        <v>7.8578557999999996E-4</v>
      </c>
      <c r="H6388" s="231">
        <v>3.6427049800000001E-3</v>
      </c>
    </row>
    <row r="6389" spans="1:8">
      <c r="A6389" s="227" t="s">
        <v>145</v>
      </c>
      <c r="B6389" s="227" t="s">
        <v>111</v>
      </c>
      <c r="C6389" s="227" t="s">
        <v>100</v>
      </c>
      <c r="D6389" s="229">
        <v>373</v>
      </c>
      <c r="E6389" s="231">
        <v>7.9301022699999994E-3</v>
      </c>
      <c r="F6389" s="231">
        <v>1.1259120300000001E-3</v>
      </c>
      <c r="G6389" s="231">
        <v>1.10288801E-3</v>
      </c>
      <c r="H6389" s="231">
        <v>5.7013017800000001E-3</v>
      </c>
    </row>
    <row r="6390" spans="1:8">
      <c r="A6390" s="227" t="s">
        <v>145</v>
      </c>
      <c r="B6390" s="227" t="s">
        <v>112</v>
      </c>
      <c r="C6390" s="227" t="s">
        <v>100</v>
      </c>
      <c r="D6390" s="229">
        <v>32</v>
      </c>
      <c r="E6390" s="231">
        <v>7.2923898599999998E-3</v>
      </c>
      <c r="F6390" s="231">
        <v>1.03045403E-3</v>
      </c>
      <c r="G6390" s="231">
        <v>1.5530958000000001E-3</v>
      </c>
      <c r="H6390" s="231">
        <v>4.7088395299999999E-3</v>
      </c>
    </row>
    <row r="6391" spans="1:8">
      <c r="A6391" s="227" t="s">
        <v>145</v>
      </c>
      <c r="B6391" s="227" t="s">
        <v>111</v>
      </c>
      <c r="C6391" s="227" t="s">
        <v>101</v>
      </c>
      <c r="D6391" s="229">
        <v>161</v>
      </c>
      <c r="E6391" s="231">
        <v>6.9280535500000004E-3</v>
      </c>
      <c r="F6391" s="231">
        <v>7.2212134999999995E-4</v>
      </c>
      <c r="G6391" s="231">
        <v>1.8640007799999999E-3</v>
      </c>
      <c r="H6391" s="231">
        <v>4.3419309800000003E-3</v>
      </c>
    </row>
    <row r="6392" spans="1:8">
      <c r="A6392" s="227" t="s">
        <v>145</v>
      </c>
      <c r="B6392" s="227" t="s">
        <v>112</v>
      </c>
      <c r="C6392" s="227" t="s">
        <v>101</v>
      </c>
      <c r="D6392" s="229">
        <v>23</v>
      </c>
      <c r="E6392" s="231">
        <v>6.7290658400000003E-3</v>
      </c>
      <c r="F6392" s="231">
        <v>7.3117931000000005E-4</v>
      </c>
      <c r="G6392" s="231">
        <v>1.7195046700000001E-3</v>
      </c>
      <c r="H6392" s="231">
        <v>4.2783814200000004E-3</v>
      </c>
    </row>
    <row r="6393" spans="1:8">
      <c r="A6393" s="227" t="s">
        <v>145</v>
      </c>
      <c r="B6393" s="227" t="s">
        <v>111</v>
      </c>
      <c r="C6393" s="227" t="s">
        <v>102</v>
      </c>
      <c r="D6393" s="229">
        <v>281</v>
      </c>
      <c r="E6393" s="231">
        <v>6.0226371500000002E-3</v>
      </c>
      <c r="F6393" s="231">
        <v>1.09842471E-3</v>
      </c>
      <c r="G6393" s="231">
        <v>8.9989430000000003E-4</v>
      </c>
      <c r="H6393" s="231">
        <v>4.0243176700000003E-3</v>
      </c>
    </row>
    <row r="6394" spans="1:8">
      <c r="A6394" s="227" t="s">
        <v>145</v>
      </c>
      <c r="B6394" s="227" t="s">
        <v>112</v>
      </c>
      <c r="C6394" s="227" t="s">
        <v>102</v>
      </c>
      <c r="D6394" s="229">
        <v>39</v>
      </c>
      <c r="E6394" s="231">
        <v>6.45150733E-3</v>
      </c>
      <c r="F6394" s="231">
        <v>1.1648264299999999E-3</v>
      </c>
      <c r="G6394" s="231">
        <v>9.986346200000001E-4</v>
      </c>
      <c r="H6394" s="231">
        <v>4.2880458200000001E-3</v>
      </c>
    </row>
    <row r="6395" spans="1:8">
      <c r="A6395" s="227" t="s">
        <v>145</v>
      </c>
      <c r="B6395" s="227" t="s">
        <v>111</v>
      </c>
      <c r="C6395" s="227" t="s">
        <v>103</v>
      </c>
      <c r="D6395" s="229">
        <v>323</v>
      </c>
      <c r="E6395" s="231">
        <v>4.8259228100000001E-3</v>
      </c>
      <c r="F6395" s="231">
        <v>9.5082965000000005E-4</v>
      </c>
      <c r="G6395" s="231">
        <v>5.4964285999999996E-4</v>
      </c>
      <c r="H6395" s="231">
        <v>3.3254498100000001E-3</v>
      </c>
    </row>
    <row r="6396" spans="1:8">
      <c r="A6396" s="227" t="s">
        <v>145</v>
      </c>
      <c r="B6396" s="227" t="s">
        <v>112</v>
      </c>
      <c r="C6396" s="227" t="s">
        <v>103</v>
      </c>
      <c r="D6396" s="229">
        <v>29</v>
      </c>
      <c r="E6396" s="231">
        <v>4.1004147899999996E-3</v>
      </c>
      <c r="F6396" s="231">
        <v>8.1816706000000005E-4</v>
      </c>
      <c r="G6396" s="231">
        <v>5.0646527E-4</v>
      </c>
      <c r="H6396" s="231">
        <v>2.7757819800000002E-3</v>
      </c>
    </row>
    <row r="6397" spans="1:8">
      <c r="A6397" s="227" t="s">
        <v>145</v>
      </c>
      <c r="B6397" s="227" t="s">
        <v>111</v>
      </c>
      <c r="C6397" s="227" t="s">
        <v>104</v>
      </c>
      <c r="D6397" s="229">
        <v>98</v>
      </c>
      <c r="E6397" s="231">
        <v>6.61434689E-3</v>
      </c>
      <c r="F6397" s="231">
        <v>8.8600693999999999E-4</v>
      </c>
      <c r="G6397" s="231">
        <v>1.32204244E-3</v>
      </c>
      <c r="H6397" s="231">
        <v>4.4062969700000001E-3</v>
      </c>
    </row>
    <row r="6398" spans="1:8">
      <c r="A6398" s="227" t="s">
        <v>145</v>
      </c>
      <c r="B6398" s="227" t="s">
        <v>112</v>
      </c>
      <c r="C6398" s="227" t="s">
        <v>104</v>
      </c>
      <c r="D6398" s="229">
        <v>20</v>
      </c>
      <c r="E6398" s="231">
        <v>6.0734951600000002E-3</v>
      </c>
      <c r="F6398" s="231">
        <v>7.9398117E-4</v>
      </c>
      <c r="G6398" s="231">
        <v>1.2494210999999999E-3</v>
      </c>
      <c r="H6398" s="231">
        <v>4.0300923200000003E-3</v>
      </c>
    </row>
    <row r="6399" spans="1:8">
      <c r="A6399" s="227" t="s">
        <v>145</v>
      </c>
      <c r="B6399" s="227" t="s">
        <v>111</v>
      </c>
      <c r="C6399" s="227" t="s">
        <v>105</v>
      </c>
      <c r="D6399" s="229">
        <v>773</v>
      </c>
      <c r="E6399" s="231">
        <v>4.7304720600000001E-3</v>
      </c>
      <c r="F6399" s="231">
        <v>1.08338101E-3</v>
      </c>
      <c r="G6399" s="231">
        <v>7.4333082000000003E-4</v>
      </c>
      <c r="H6399" s="231">
        <v>2.9037597700000001E-3</v>
      </c>
    </row>
    <row r="6400" spans="1:8">
      <c r="A6400" s="227" t="s">
        <v>145</v>
      </c>
      <c r="B6400" s="227" t="s">
        <v>112</v>
      </c>
      <c r="C6400" s="227" t="s">
        <v>105</v>
      </c>
      <c r="D6400" s="229">
        <v>60</v>
      </c>
      <c r="E6400" s="231">
        <v>4.6413963400000003E-3</v>
      </c>
      <c r="F6400" s="231">
        <v>1.0642358900000001E-3</v>
      </c>
      <c r="G6400" s="231">
        <v>7.5115716000000003E-4</v>
      </c>
      <c r="H6400" s="231">
        <v>2.8260028599999998E-3</v>
      </c>
    </row>
    <row r="6401" spans="1:8">
      <c r="A6401" s="227" t="s">
        <v>145</v>
      </c>
      <c r="B6401" s="227" t="s">
        <v>111</v>
      </c>
      <c r="C6401" s="227" t="s">
        <v>106</v>
      </c>
      <c r="D6401" s="229">
        <v>182</v>
      </c>
      <c r="E6401" s="231">
        <v>6.4674905699999997E-3</v>
      </c>
      <c r="F6401" s="231">
        <v>1.0798863000000001E-3</v>
      </c>
      <c r="G6401" s="231">
        <v>1.56199099E-3</v>
      </c>
      <c r="H6401" s="231">
        <v>3.8256127799999999E-3</v>
      </c>
    </row>
    <row r="6402" spans="1:8">
      <c r="A6402" s="227" t="s">
        <v>145</v>
      </c>
      <c r="B6402" s="227" t="s">
        <v>112</v>
      </c>
      <c r="C6402" s="227" t="s">
        <v>106</v>
      </c>
      <c r="D6402" s="229">
        <v>31</v>
      </c>
      <c r="E6402" s="231">
        <v>5.58131693E-3</v>
      </c>
      <c r="F6402" s="231">
        <v>9.1509833000000002E-4</v>
      </c>
      <c r="G6402" s="231">
        <v>1.3989693E-3</v>
      </c>
      <c r="H6402" s="231">
        <v>3.2672489400000001E-3</v>
      </c>
    </row>
    <row r="6403" spans="1:8">
      <c r="A6403" s="227" t="s">
        <v>145</v>
      </c>
      <c r="B6403" s="227" t="s">
        <v>111</v>
      </c>
      <c r="C6403" s="227" t="s">
        <v>107</v>
      </c>
      <c r="D6403" s="229">
        <v>703</v>
      </c>
      <c r="E6403" s="231">
        <v>5.8166552400000003E-3</v>
      </c>
      <c r="F6403" s="231">
        <v>1.1506734699999999E-3</v>
      </c>
      <c r="G6403" s="231">
        <v>1.0327101000000001E-3</v>
      </c>
      <c r="H6403" s="231">
        <v>3.6332711800000001E-3</v>
      </c>
    </row>
    <row r="6404" spans="1:8">
      <c r="A6404" s="227" t="s">
        <v>145</v>
      </c>
      <c r="B6404" s="227" t="s">
        <v>112</v>
      </c>
      <c r="C6404" s="227" t="s">
        <v>107</v>
      </c>
      <c r="D6404" s="229">
        <v>32</v>
      </c>
      <c r="E6404" s="231">
        <v>5.2571612299999997E-3</v>
      </c>
      <c r="F6404" s="231">
        <v>1.2478295700000001E-3</v>
      </c>
      <c r="G6404" s="231">
        <v>1.04673007E-3</v>
      </c>
      <c r="H6404" s="231">
        <v>2.9626011000000001E-3</v>
      </c>
    </row>
    <row r="6405" spans="1:8">
      <c r="A6405" s="227" t="s">
        <v>146</v>
      </c>
      <c r="B6405" s="227" t="s">
        <v>111</v>
      </c>
      <c r="C6405" s="227" t="s">
        <v>58</v>
      </c>
      <c r="D6405" s="229">
        <v>13095</v>
      </c>
      <c r="E6405" s="231">
        <v>6.0030357999999997E-3</v>
      </c>
      <c r="F6405" s="231">
        <v>9.9417339000000006E-4</v>
      </c>
      <c r="G6405" s="231">
        <v>1.08118444E-3</v>
      </c>
      <c r="H6405" s="231">
        <v>3.9275625800000002E-3</v>
      </c>
    </row>
    <row r="6406" spans="1:8">
      <c r="A6406" s="227" t="s">
        <v>146</v>
      </c>
      <c r="B6406" s="227" t="s">
        <v>112</v>
      </c>
      <c r="C6406" s="227" t="s">
        <v>58</v>
      </c>
      <c r="D6406" s="229">
        <v>1768</v>
      </c>
      <c r="E6406" s="231">
        <v>5.5640721999999998E-3</v>
      </c>
      <c r="F6406" s="231">
        <v>9.6240233999999995E-4</v>
      </c>
      <c r="G6406" s="231">
        <v>1.0882245799999999E-3</v>
      </c>
      <c r="H6406" s="231">
        <v>3.5133073299999998E-3</v>
      </c>
    </row>
    <row r="6407" spans="1:8">
      <c r="A6407" s="227" t="s">
        <v>146</v>
      </c>
      <c r="B6407" s="227" t="s">
        <v>111</v>
      </c>
      <c r="C6407" s="227" t="s">
        <v>63</v>
      </c>
      <c r="D6407" s="229">
        <v>231</v>
      </c>
      <c r="E6407" s="231">
        <v>5.9832449100000002E-3</v>
      </c>
      <c r="F6407" s="231">
        <v>1.1833611400000001E-3</v>
      </c>
      <c r="G6407" s="231">
        <v>1.0784930299999999E-3</v>
      </c>
      <c r="H6407" s="231">
        <v>3.72139026E-3</v>
      </c>
    </row>
    <row r="6408" spans="1:8">
      <c r="A6408" s="227" t="s">
        <v>146</v>
      </c>
      <c r="B6408" s="227" t="s">
        <v>112</v>
      </c>
      <c r="C6408" s="227" t="s">
        <v>63</v>
      </c>
      <c r="D6408" s="229">
        <v>27</v>
      </c>
      <c r="E6408" s="231">
        <v>5.0780175600000001E-3</v>
      </c>
      <c r="F6408" s="231">
        <v>9.1220826999999997E-4</v>
      </c>
      <c r="G6408" s="231">
        <v>1.07381666E-3</v>
      </c>
      <c r="H6408" s="231">
        <v>3.09199222E-3</v>
      </c>
    </row>
    <row r="6409" spans="1:8">
      <c r="A6409" s="227" t="s">
        <v>146</v>
      </c>
      <c r="B6409" s="227" t="s">
        <v>111</v>
      </c>
      <c r="C6409" s="227" t="s">
        <v>64</v>
      </c>
      <c r="D6409" s="229">
        <v>125</v>
      </c>
      <c r="E6409" s="231">
        <v>7.6113886500000002E-3</v>
      </c>
      <c r="F6409" s="231">
        <v>1.48712939E-3</v>
      </c>
      <c r="G6409" s="231">
        <v>1.6917590200000001E-3</v>
      </c>
      <c r="H6409" s="231">
        <v>4.4324997499999999E-3</v>
      </c>
    </row>
    <row r="6410" spans="1:8">
      <c r="A6410" s="227" t="s">
        <v>146</v>
      </c>
      <c r="B6410" s="227" t="s">
        <v>112</v>
      </c>
      <c r="C6410" s="227" t="s">
        <v>64</v>
      </c>
      <c r="D6410" s="229">
        <v>35</v>
      </c>
      <c r="E6410" s="231">
        <v>5.1977510400000003E-3</v>
      </c>
      <c r="F6410" s="231">
        <v>8.0423256999999999E-4</v>
      </c>
      <c r="G6410" s="231">
        <v>1.1223542800000001E-3</v>
      </c>
      <c r="H6410" s="231">
        <v>3.2711636999999999E-3</v>
      </c>
    </row>
    <row r="6411" spans="1:8">
      <c r="A6411" s="227" t="s">
        <v>146</v>
      </c>
      <c r="B6411" s="227" t="s">
        <v>111</v>
      </c>
      <c r="C6411" s="227" t="s">
        <v>65</v>
      </c>
      <c r="D6411" s="229">
        <v>184</v>
      </c>
      <c r="E6411" s="231">
        <v>5.6761395499999997E-3</v>
      </c>
      <c r="F6411" s="231">
        <v>8.0144147999999999E-4</v>
      </c>
      <c r="G6411" s="231">
        <v>6.4059958999999997E-4</v>
      </c>
      <c r="H6411" s="231">
        <v>4.2340979900000004E-3</v>
      </c>
    </row>
    <row r="6412" spans="1:8">
      <c r="A6412" s="227" t="s">
        <v>146</v>
      </c>
      <c r="B6412" s="227" t="s">
        <v>112</v>
      </c>
      <c r="C6412" s="227" t="s">
        <v>65</v>
      </c>
      <c r="D6412" s="229">
        <v>28</v>
      </c>
      <c r="E6412" s="231">
        <v>5.24388201E-3</v>
      </c>
      <c r="F6412" s="231">
        <v>8.4160020999999999E-4</v>
      </c>
      <c r="G6412" s="231">
        <v>4.8693758999999998E-4</v>
      </c>
      <c r="H6412" s="231">
        <v>3.9153436699999999E-3</v>
      </c>
    </row>
    <row r="6413" spans="1:8">
      <c r="A6413" s="227" t="s">
        <v>146</v>
      </c>
      <c r="B6413" s="227" t="s">
        <v>111</v>
      </c>
      <c r="C6413" s="227" t="s">
        <v>66</v>
      </c>
      <c r="D6413" s="229">
        <v>166</v>
      </c>
      <c r="E6413" s="231">
        <v>6.8457159700000001E-3</v>
      </c>
      <c r="F6413" s="231">
        <v>7.7197653999999997E-4</v>
      </c>
      <c r="G6413" s="231">
        <v>8.8736863999999997E-4</v>
      </c>
      <c r="H6413" s="231">
        <v>5.18637024E-3</v>
      </c>
    </row>
    <row r="6414" spans="1:8">
      <c r="A6414" s="227" t="s">
        <v>146</v>
      </c>
      <c r="B6414" s="227" t="s">
        <v>112</v>
      </c>
      <c r="C6414" s="227" t="s">
        <v>66</v>
      </c>
      <c r="D6414" s="229">
        <v>24</v>
      </c>
      <c r="E6414" s="231">
        <v>5.6240352000000004E-3</v>
      </c>
      <c r="F6414" s="231">
        <v>8.1500742999999999E-4</v>
      </c>
      <c r="G6414" s="231">
        <v>7.079473E-4</v>
      </c>
      <c r="H6414" s="231">
        <v>4.1010799700000001E-3</v>
      </c>
    </row>
    <row r="6415" spans="1:8">
      <c r="A6415" s="227" t="s">
        <v>146</v>
      </c>
      <c r="B6415" s="227" t="s">
        <v>111</v>
      </c>
      <c r="C6415" s="227" t="s">
        <v>67</v>
      </c>
      <c r="D6415" s="229">
        <v>188</v>
      </c>
      <c r="E6415" s="231">
        <v>7.2698111099999997E-3</v>
      </c>
      <c r="F6415" s="231">
        <v>7.4092517999999996E-4</v>
      </c>
      <c r="G6415" s="231">
        <v>1.30731606E-3</v>
      </c>
      <c r="H6415" s="231">
        <v>5.2215694099999998E-3</v>
      </c>
    </row>
    <row r="6416" spans="1:8">
      <c r="A6416" s="227" t="s">
        <v>146</v>
      </c>
      <c r="B6416" s="227" t="s">
        <v>112</v>
      </c>
      <c r="C6416" s="227" t="s">
        <v>67</v>
      </c>
      <c r="D6416" s="229">
        <v>21</v>
      </c>
      <c r="E6416" s="231">
        <v>5.5379187399999998E-3</v>
      </c>
      <c r="F6416" s="231">
        <v>7.6058180000000003E-4</v>
      </c>
      <c r="G6416" s="231">
        <v>9.0222638E-4</v>
      </c>
      <c r="H6416" s="231">
        <v>3.87511004E-3</v>
      </c>
    </row>
    <row r="6417" spans="1:8">
      <c r="A6417" s="227" t="s">
        <v>146</v>
      </c>
      <c r="B6417" s="227" t="s">
        <v>111</v>
      </c>
      <c r="C6417" s="227" t="s">
        <v>68</v>
      </c>
      <c r="D6417" s="229">
        <v>211</v>
      </c>
      <c r="E6417" s="231">
        <v>6.56601036E-3</v>
      </c>
      <c r="F6417" s="231">
        <v>1.1363434399999999E-3</v>
      </c>
      <c r="G6417" s="231">
        <v>1.10864249E-3</v>
      </c>
      <c r="H6417" s="231">
        <v>4.3210239899999997E-3</v>
      </c>
    </row>
    <row r="6418" spans="1:8">
      <c r="A6418" s="227" t="s">
        <v>146</v>
      </c>
      <c r="B6418" s="227" t="s">
        <v>112</v>
      </c>
      <c r="C6418" s="227" t="s">
        <v>68</v>
      </c>
      <c r="D6418" s="229">
        <v>19</v>
      </c>
      <c r="E6418" s="231">
        <v>6.70869864E-3</v>
      </c>
      <c r="F6418" s="231">
        <v>1.4059451299999999E-3</v>
      </c>
      <c r="G6418" s="231">
        <v>1.15009729E-3</v>
      </c>
      <c r="H6418" s="231">
        <v>4.1526557700000003E-3</v>
      </c>
    </row>
    <row r="6419" spans="1:8">
      <c r="A6419" s="227" t="s">
        <v>146</v>
      </c>
      <c r="B6419" s="227" t="s">
        <v>111</v>
      </c>
      <c r="C6419" s="227" t="s">
        <v>69</v>
      </c>
      <c r="D6419" s="229">
        <v>132</v>
      </c>
      <c r="E6419" s="231">
        <v>4.5827193200000003E-3</v>
      </c>
      <c r="F6419" s="231">
        <v>7.3811000000000005E-4</v>
      </c>
      <c r="G6419" s="231">
        <v>5.5117114999999998E-4</v>
      </c>
      <c r="H6419" s="231">
        <v>3.2934376E-3</v>
      </c>
    </row>
    <row r="6420" spans="1:8">
      <c r="A6420" s="227" t="s">
        <v>146</v>
      </c>
      <c r="B6420" s="227" t="s">
        <v>112</v>
      </c>
      <c r="C6420" s="227" t="s">
        <v>69</v>
      </c>
      <c r="D6420" s="229">
        <v>8</v>
      </c>
      <c r="E6420" s="231">
        <v>4.6426502499999998E-3</v>
      </c>
      <c r="F6420" s="231">
        <v>9.7366873999999999E-4</v>
      </c>
      <c r="G6420" s="231">
        <v>4.9189800000000005E-4</v>
      </c>
      <c r="H6420" s="231">
        <v>3.17708307E-3</v>
      </c>
    </row>
    <row r="6421" spans="1:8">
      <c r="A6421" s="227" t="s">
        <v>146</v>
      </c>
      <c r="B6421" s="227" t="s">
        <v>111</v>
      </c>
      <c r="C6421" s="227" t="s">
        <v>70</v>
      </c>
      <c r="D6421" s="229">
        <v>131</v>
      </c>
      <c r="E6421" s="231">
        <v>8.4147933800000005E-3</v>
      </c>
      <c r="F6421" s="231">
        <v>1.2943523299999999E-3</v>
      </c>
      <c r="G6421" s="231">
        <v>1.9951580700000001E-3</v>
      </c>
      <c r="H6421" s="231">
        <v>5.1252824799999999E-3</v>
      </c>
    </row>
    <row r="6422" spans="1:8">
      <c r="A6422" s="227" t="s">
        <v>146</v>
      </c>
      <c r="B6422" s="227" t="s">
        <v>112</v>
      </c>
      <c r="C6422" s="227" t="s">
        <v>70</v>
      </c>
      <c r="D6422" s="229">
        <v>34</v>
      </c>
      <c r="E6422" s="231">
        <v>7.6062089200000004E-3</v>
      </c>
      <c r="F6422" s="231">
        <v>1.0869414500000001E-3</v>
      </c>
      <c r="G6422" s="231">
        <v>2.0081016200000001E-3</v>
      </c>
      <c r="H6422" s="231">
        <v>4.5111653499999996E-3</v>
      </c>
    </row>
    <row r="6423" spans="1:8">
      <c r="A6423" s="227" t="s">
        <v>146</v>
      </c>
      <c r="B6423" s="227" t="s">
        <v>111</v>
      </c>
      <c r="C6423" s="227" t="s">
        <v>71</v>
      </c>
      <c r="D6423" s="229">
        <v>119</v>
      </c>
      <c r="E6423" s="231">
        <v>7.2301974199999999E-3</v>
      </c>
      <c r="F6423" s="231">
        <v>1.2454284700000001E-3</v>
      </c>
      <c r="G6423" s="231">
        <v>1.37750908E-3</v>
      </c>
      <c r="H6423" s="231">
        <v>4.6072593200000003E-3</v>
      </c>
    </row>
    <row r="6424" spans="1:8">
      <c r="A6424" s="227" t="s">
        <v>146</v>
      </c>
      <c r="B6424" s="227" t="s">
        <v>112</v>
      </c>
      <c r="C6424" s="227" t="s">
        <v>71</v>
      </c>
      <c r="D6424" s="229">
        <v>19</v>
      </c>
      <c r="E6424" s="231">
        <v>8.8937620199999994E-3</v>
      </c>
      <c r="F6424" s="231">
        <v>9.1008748999999996E-4</v>
      </c>
      <c r="G6424" s="231">
        <v>2.04739261E-3</v>
      </c>
      <c r="H6424" s="231">
        <v>5.93628139E-3</v>
      </c>
    </row>
    <row r="6425" spans="1:8">
      <c r="A6425" s="227" t="s">
        <v>146</v>
      </c>
      <c r="B6425" s="227" t="s">
        <v>111</v>
      </c>
      <c r="C6425" s="227" t="s">
        <v>72</v>
      </c>
      <c r="D6425" s="229">
        <v>225</v>
      </c>
      <c r="E6425" s="231">
        <v>6.9647631200000001E-3</v>
      </c>
      <c r="F6425" s="231">
        <v>1.22731459E-3</v>
      </c>
      <c r="G6425" s="231">
        <v>1.5833331E-3</v>
      </c>
      <c r="H6425" s="231">
        <v>4.15411498E-3</v>
      </c>
    </row>
    <row r="6426" spans="1:8">
      <c r="A6426" s="227" t="s">
        <v>146</v>
      </c>
      <c r="B6426" s="227" t="s">
        <v>112</v>
      </c>
      <c r="C6426" s="227" t="s">
        <v>72</v>
      </c>
      <c r="D6426" s="229">
        <v>19</v>
      </c>
      <c r="E6426" s="231">
        <v>6.9596731999999996E-3</v>
      </c>
      <c r="F6426" s="231">
        <v>1.3103067899999999E-3</v>
      </c>
      <c r="G6426" s="231">
        <v>1.2883770000000001E-3</v>
      </c>
      <c r="H6426" s="231">
        <v>4.3609890299999999E-3</v>
      </c>
    </row>
    <row r="6427" spans="1:8">
      <c r="A6427" s="227" t="s">
        <v>146</v>
      </c>
      <c r="B6427" s="227" t="s">
        <v>111</v>
      </c>
      <c r="C6427" s="227" t="s">
        <v>73</v>
      </c>
      <c r="D6427" s="229">
        <v>399</v>
      </c>
      <c r="E6427" s="231">
        <v>6.8412347900000002E-3</v>
      </c>
      <c r="F6427" s="231">
        <v>6.8002738000000004E-4</v>
      </c>
      <c r="G6427" s="231">
        <v>1.83792793E-3</v>
      </c>
      <c r="H6427" s="231">
        <v>4.3232790200000001E-3</v>
      </c>
    </row>
    <row r="6428" spans="1:8">
      <c r="A6428" s="227" t="s">
        <v>146</v>
      </c>
      <c r="B6428" s="227" t="s">
        <v>112</v>
      </c>
      <c r="C6428" s="227" t="s">
        <v>73</v>
      </c>
      <c r="D6428" s="229">
        <v>70</v>
      </c>
      <c r="E6428" s="231">
        <v>6.1982470800000002E-3</v>
      </c>
      <c r="F6428" s="231">
        <v>8.3465579999999996E-4</v>
      </c>
      <c r="G6428" s="231">
        <v>1.93716907E-3</v>
      </c>
      <c r="H6428" s="231">
        <v>3.42642171E-3</v>
      </c>
    </row>
    <row r="6429" spans="1:8">
      <c r="A6429" s="227" t="s">
        <v>146</v>
      </c>
      <c r="B6429" s="227" t="s">
        <v>111</v>
      </c>
      <c r="C6429" s="227" t="s">
        <v>74</v>
      </c>
      <c r="D6429" s="229">
        <v>326</v>
      </c>
      <c r="E6429" s="231">
        <v>6.4511259200000001E-3</v>
      </c>
      <c r="F6429" s="231">
        <v>8.3755799999999997E-4</v>
      </c>
      <c r="G6429" s="231">
        <v>1.3991846200000001E-3</v>
      </c>
      <c r="H6429" s="231">
        <v>4.2143828600000001E-3</v>
      </c>
    </row>
    <row r="6430" spans="1:8">
      <c r="A6430" s="227" t="s">
        <v>146</v>
      </c>
      <c r="B6430" s="227" t="s">
        <v>112</v>
      </c>
      <c r="C6430" s="227" t="s">
        <v>74</v>
      </c>
      <c r="D6430" s="229">
        <v>72</v>
      </c>
      <c r="E6430" s="231">
        <v>7.01662138E-3</v>
      </c>
      <c r="F6430" s="231">
        <v>7.9796786000000005E-4</v>
      </c>
      <c r="G6430" s="231">
        <v>1.7402904200000001E-3</v>
      </c>
      <c r="H6430" s="231">
        <v>4.4783626399999997E-3</v>
      </c>
    </row>
    <row r="6431" spans="1:8">
      <c r="A6431" s="227" t="s">
        <v>146</v>
      </c>
      <c r="B6431" s="227" t="s">
        <v>111</v>
      </c>
      <c r="C6431" s="227" t="s">
        <v>75</v>
      </c>
      <c r="D6431" s="229">
        <v>189</v>
      </c>
      <c r="E6431" s="231">
        <v>5.6853196900000002E-3</v>
      </c>
      <c r="F6431" s="231">
        <v>6.0962891000000002E-4</v>
      </c>
      <c r="G6431" s="231">
        <v>1.14436334E-3</v>
      </c>
      <c r="H6431" s="231">
        <v>3.9313269300000004E-3</v>
      </c>
    </row>
    <row r="6432" spans="1:8">
      <c r="A6432" s="227" t="s">
        <v>146</v>
      </c>
      <c r="B6432" s="227" t="s">
        <v>112</v>
      </c>
      <c r="C6432" s="227" t="s">
        <v>75</v>
      </c>
      <c r="D6432" s="229">
        <v>10</v>
      </c>
      <c r="E6432" s="231">
        <v>5.8831015900000002E-3</v>
      </c>
      <c r="F6432" s="231">
        <v>5.8449048000000004E-4</v>
      </c>
      <c r="G6432" s="231">
        <v>9.8958297999999991E-4</v>
      </c>
      <c r="H6432" s="231">
        <v>4.3090276300000001E-3</v>
      </c>
    </row>
    <row r="6433" spans="1:8">
      <c r="A6433" s="227" t="s">
        <v>146</v>
      </c>
      <c r="B6433" s="227" t="s">
        <v>111</v>
      </c>
      <c r="C6433" s="227" t="s">
        <v>76</v>
      </c>
      <c r="D6433" s="229">
        <v>184</v>
      </c>
      <c r="E6433" s="231">
        <v>6.1766553599999999E-3</v>
      </c>
      <c r="F6433" s="231">
        <v>8.8359226000000004E-4</v>
      </c>
      <c r="G6433" s="231">
        <v>1.8532983899999999E-3</v>
      </c>
      <c r="H6433" s="231">
        <v>3.43976424E-3</v>
      </c>
    </row>
    <row r="6434" spans="1:8">
      <c r="A6434" s="227" t="s">
        <v>146</v>
      </c>
      <c r="B6434" s="227" t="s">
        <v>112</v>
      </c>
      <c r="C6434" s="227" t="s">
        <v>76</v>
      </c>
      <c r="D6434" s="229">
        <v>30</v>
      </c>
      <c r="E6434" s="231">
        <v>5.7750768900000004E-3</v>
      </c>
      <c r="F6434" s="231">
        <v>7.9745342E-4</v>
      </c>
      <c r="G6434" s="231">
        <v>1.8900460799999999E-3</v>
      </c>
      <c r="H6434" s="231">
        <v>3.0875768699999999E-3</v>
      </c>
    </row>
    <row r="6435" spans="1:8">
      <c r="A6435" s="227" t="s">
        <v>146</v>
      </c>
      <c r="B6435" s="227" t="s">
        <v>111</v>
      </c>
      <c r="C6435" s="227" t="s">
        <v>77</v>
      </c>
      <c r="D6435" s="229">
        <v>343</v>
      </c>
      <c r="E6435" s="231">
        <v>6.4003277399999996E-3</v>
      </c>
      <c r="F6435" s="231">
        <v>9.7532640000000002E-4</v>
      </c>
      <c r="G6435" s="231">
        <v>1.44203492E-3</v>
      </c>
      <c r="H6435" s="231">
        <v>3.9829659700000002E-3</v>
      </c>
    </row>
    <row r="6436" spans="1:8">
      <c r="A6436" s="227" t="s">
        <v>146</v>
      </c>
      <c r="B6436" s="227" t="s">
        <v>112</v>
      </c>
      <c r="C6436" s="227" t="s">
        <v>77</v>
      </c>
      <c r="D6436" s="229">
        <v>61</v>
      </c>
      <c r="E6436" s="231">
        <v>5.6786958500000002E-3</v>
      </c>
      <c r="F6436" s="231">
        <v>7.4681214999999996E-4</v>
      </c>
      <c r="G6436" s="231">
        <v>1.4602304900000001E-3</v>
      </c>
      <c r="H6436" s="231">
        <v>3.4716527799999999E-3</v>
      </c>
    </row>
    <row r="6437" spans="1:8">
      <c r="A6437" s="227" t="s">
        <v>146</v>
      </c>
      <c r="B6437" s="227" t="s">
        <v>111</v>
      </c>
      <c r="C6437" s="227" t="s">
        <v>78</v>
      </c>
      <c r="D6437" s="229">
        <v>128</v>
      </c>
      <c r="E6437" s="231">
        <v>7.0005061099999997E-3</v>
      </c>
      <c r="F6437" s="231">
        <v>1.0352464E-3</v>
      </c>
      <c r="G6437" s="231">
        <v>1.88096762E-3</v>
      </c>
      <c r="H6437" s="231">
        <v>4.0842915399999999E-3</v>
      </c>
    </row>
    <row r="6438" spans="1:8">
      <c r="A6438" s="227" t="s">
        <v>146</v>
      </c>
      <c r="B6438" s="227" t="s">
        <v>112</v>
      </c>
      <c r="C6438" s="227" t="s">
        <v>78</v>
      </c>
      <c r="D6438" s="229">
        <v>25</v>
      </c>
      <c r="E6438" s="231">
        <v>6.3837960700000003E-3</v>
      </c>
      <c r="F6438" s="231">
        <v>1.0185183E-3</v>
      </c>
      <c r="G6438" s="231">
        <v>1.48611085E-3</v>
      </c>
      <c r="H6438" s="231">
        <v>3.8791664399999998E-3</v>
      </c>
    </row>
    <row r="6439" spans="1:8">
      <c r="A6439" s="227" t="s">
        <v>146</v>
      </c>
      <c r="B6439" s="227" t="s">
        <v>111</v>
      </c>
      <c r="C6439" s="227" t="s">
        <v>79</v>
      </c>
      <c r="D6439" s="229">
        <v>1837</v>
      </c>
      <c r="E6439" s="231">
        <v>4.5103351500000001E-3</v>
      </c>
      <c r="F6439" s="231">
        <v>9.8533968000000011E-4</v>
      </c>
      <c r="G6439" s="231">
        <v>7.1074997999999998E-4</v>
      </c>
      <c r="H6439" s="231">
        <v>2.8142450199999999E-3</v>
      </c>
    </row>
    <row r="6440" spans="1:8">
      <c r="A6440" s="227" t="s">
        <v>146</v>
      </c>
      <c r="B6440" s="227" t="s">
        <v>112</v>
      </c>
      <c r="C6440" s="227" t="s">
        <v>79</v>
      </c>
      <c r="D6440" s="229">
        <v>314</v>
      </c>
      <c r="E6440" s="231">
        <v>4.33515398E-3</v>
      </c>
      <c r="F6440" s="231">
        <v>9.822479199999999E-4</v>
      </c>
      <c r="G6440" s="231">
        <v>6.8987355E-4</v>
      </c>
      <c r="H6440" s="231">
        <v>2.6630320399999999E-3</v>
      </c>
    </row>
    <row r="6441" spans="1:8">
      <c r="A6441" s="227" t="s">
        <v>146</v>
      </c>
      <c r="B6441" s="227" t="s">
        <v>111</v>
      </c>
      <c r="C6441" s="227" t="s">
        <v>80</v>
      </c>
      <c r="D6441" s="229">
        <v>840</v>
      </c>
      <c r="E6441" s="231">
        <v>4.9811781099999997E-3</v>
      </c>
      <c r="F6441" s="231">
        <v>1.12945026E-3</v>
      </c>
      <c r="G6441" s="231">
        <v>5.3253117000000001E-4</v>
      </c>
      <c r="H6441" s="231">
        <v>3.3191961900000001E-3</v>
      </c>
    </row>
    <row r="6442" spans="1:8">
      <c r="A6442" s="227" t="s">
        <v>146</v>
      </c>
      <c r="B6442" s="227" t="s">
        <v>112</v>
      </c>
      <c r="C6442" s="227" t="s">
        <v>80</v>
      </c>
      <c r="D6442" s="229">
        <v>113</v>
      </c>
      <c r="E6442" s="231">
        <v>4.6456077599999999E-3</v>
      </c>
      <c r="F6442" s="231">
        <v>1.1650890799999999E-3</v>
      </c>
      <c r="G6442" s="231">
        <v>4.8150169000000002E-4</v>
      </c>
      <c r="H6442" s="231">
        <v>2.9990164999999999E-3</v>
      </c>
    </row>
    <row r="6443" spans="1:8">
      <c r="A6443" s="227" t="s">
        <v>146</v>
      </c>
      <c r="B6443" s="227" t="s">
        <v>111</v>
      </c>
      <c r="C6443" s="227" t="s">
        <v>119</v>
      </c>
      <c r="D6443" s="229">
        <v>368</v>
      </c>
      <c r="E6443" s="231">
        <v>5.98341863E-3</v>
      </c>
      <c r="F6443" s="231">
        <v>1.1021787100000001E-3</v>
      </c>
      <c r="G6443" s="231">
        <v>9.5819472000000004E-4</v>
      </c>
      <c r="H6443" s="231">
        <v>3.9230447200000003E-3</v>
      </c>
    </row>
    <row r="6444" spans="1:8">
      <c r="A6444" s="227" t="s">
        <v>146</v>
      </c>
      <c r="B6444" s="227" t="s">
        <v>112</v>
      </c>
      <c r="C6444" s="227" t="s">
        <v>119</v>
      </c>
      <c r="D6444" s="229">
        <v>53</v>
      </c>
      <c r="E6444" s="231">
        <v>5.5380849899999999E-3</v>
      </c>
      <c r="F6444" s="231">
        <v>1.07049242E-3</v>
      </c>
      <c r="G6444" s="231">
        <v>1.1838309699999999E-3</v>
      </c>
      <c r="H6444" s="231">
        <v>3.2837611399999999E-3</v>
      </c>
    </row>
    <row r="6445" spans="1:8">
      <c r="A6445" s="227" t="s">
        <v>146</v>
      </c>
      <c r="B6445" s="227" t="s">
        <v>111</v>
      </c>
      <c r="C6445" s="227" t="s">
        <v>82</v>
      </c>
      <c r="D6445" s="229">
        <v>219</v>
      </c>
      <c r="E6445" s="231">
        <v>7.1414148499999996E-3</v>
      </c>
      <c r="F6445" s="231">
        <v>1.2272215600000001E-3</v>
      </c>
      <c r="G6445" s="231">
        <v>1.4068575400000001E-3</v>
      </c>
      <c r="H6445" s="231">
        <v>4.5073353199999999E-3</v>
      </c>
    </row>
    <row r="6446" spans="1:8">
      <c r="A6446" s="227" t="s">
        <v>146</v>
      </c>
      <c r="B6446" s="227" t="s">
        <v>112</v>
      </c>
      <c r="C6446" s="227" t="s">
        <v>82</v>
      </c>
      <c r="D6446" s="229">
        <v>38</v>
      </c>
      <c r="E6446" s="231">
        <v>7.4795927899999996E-3</v>
      </c>
      <c r="F6446" s="231">
        <v>1.2959914200000001E-3</v>
      </c>
      <c r="G6446" s="231">
        <v>1.7373292300000001E-3</v>
      </c>
      <c r="H6446" s="231">
        <v>4.4462716699999998E-3</v>
      </c>
    </row>
    <row r="6447" spans="1:8">
      <c r="A6447" s="227" t="s">
        <v>146</v>
      </c>
      <c r="B6447" s="227" t="s">
        <v>111</v>
      </c>
      <c r="C6447" s="227" t="s">
        <v>83</v>
      </c>
      <c r="D6447" s="229">
        <v>195</v>
      </c>
      <c r="E6447" s="231">
        <v>5.5953820000000003E-3</v>
      </c>
      <c r="F6447" s="231">
        <v>9.3803397000000004E-4</v>
      </c>
      <c r="G6447" s="231">
        <v>1.00664744E-3</v>
      </c>
      <c r="H6447" s="231">
        <v>3.6507001400000001E-3</v>
      </c>
    </row>
    <row r="6448" spans="1:8">
      <c r="A6448" s="227" t="s">
        <v>146</v>
      </c>
      <c r="B6448" s="227" t="s">
        <v>112</v>
      </c>
      <c r="C6448" s="227" t="s">
        <v>83</v>
      </c>
      <c r="D6448" s="229">
        <v>32</v>
      </c>
      <c r="E6448" s="231">
        <v>5.6467011399999999E-3</v>
      </c>
      <c r="F6448" s="231">
        <v>8.8035277E-4</v>
      </c>
      <c r="G6448" s="231">
        <v>1.18019359E-3</v>
      </c>
      <c r="H6448" s="231">
        <v>3.58615427E-3</v>
      </c>
    </row>
    <row r="6449" spans="1:8">
      <c r="A6449" s="227" t="s">
        <v>146</v>
      </c>
      <c r="B6449" s="227" t="s">
        <v>111</v>
      </c>
      <c r="C6449" s="227" t="s">
        <v>84</v>
      </c>
      <c r="D6449" s="229">
        <v>339</v>
      </c>
      <c r="E6449" s="231">
        <v>6.0106997899999999E-3</v>
      </c>
      <c r="F6449" s="231">
        <v>7.8614912000000005E-4</v>
      </c>
      <c r="G6449" s="231">
        <v>1.12982058E-3</v>
      </c>
      <c r="H6449" s="231">
        <v>4.0947296100000002E-3</v>
      </c>
    </row>
    <row r="6450" spans="1:8">
      <c r="A6450" s="227" t="s">
        <v>146</v>
      </c>
      <c r="B6450" s="227" t="s">
        <v>112</v>
      </c>
      <c r="C6450" s="227" t="s">
        <v>84</v>
      </c>
      <c r="D6450" s="229">
        <v>22</v>
      </c>
      <c r="E6450" s="231">
        <v>4.8085015100000003E-3</v>
      </c>
      <c r="F6450" s="231">
        <v>6.8129187999999995E-4</v>
      </c>
      <c r="G6450" s="231">
        <v>9.2803006999999998E-4</v>
      </c>
      <c r="H6450" s="231">
        <v>3.1991790299999998E-3</v>
      </c>
    </row>
    <row r="6451" spans="1:8">
      <c r="A6451" s="227" t="s">
        <v>146</v>
      </c>
      <c r="B6451" s="227" t="s">
        <v>111</v>
      </c>
      <c r="C6451" s="227" t="s">
        <v>86</v>
      </c>
      <c r="D6451" s="229">
        <v>3</v>
      </c>
      <c r="E6451" s="231">
        <v>6.6743823999999997E-3</v>
      </c>
      <c r="F6451" s="231">
        <v>1.19984536E-3</v>
      </c>
      <c r="G6451" s="231">
        <v>3.38348726E-3</v>
      </c>
      <c r="H6451" s="231">
        <v>2.0910492999999999E-3</v>
      </c>
    </row>
    <row r="6452" spans="1:8">
      <c r="A6452" s="227" t="s">
        <v>146</v>
      </c>
      <c r="B6452" s="227" t="s">
        <v>111</v>
      </c>
      <c r="C6452" s="227" t="s">
        <v>87</v>
      </c>
      <c r="D6452" s="229">
        <v>350</v>
      </c>
      <c r="E6452" s="231">
        <v>6.5954031999999998E-3</v>
      </c>
      <c r="F6452" s="231">
        <v>9.7572727999999998E-4</v>
      </c>
      <c r="G6452" s="231">
        <v>1.1332669500000001E-3</v>
      </c>
      <c r="H6452" s="231">
        <v>4.4864084699999997E-3</v>
      </c>
    </row>
    <row r="6453" spans="1:8">
      <c r="A6453" s="227" t="s">
        <v>146</v>
      </c>
      <c r="B6453" s="227" t="s">
        <v>112</v>
      </c>
      <c r="C6453" s="227" t="s">
        <v>87</v>
      </c>
      <c r="D6453" s="229">
        <v>35</v>
      </c>
      <c r="E6453" s="231">
        <v>6.3240738399999996E-3</v>
      </c>
      <c r="F6453" s="231">
        <v>9.4775108000000005E-4</v>
      </c>
      <c r="G6453" s="231">
        <v>1.40872993E-3</v>
      </c>
      <c r="H6453" s="231">
        <v>3.9675923700000001E-3</v>
      </c>
    </row>
    <row r="6454" spans="1:8">
      <c r="A6454" s="227" t="s">
        <v>146</v>
      </c>
      <c r="B6454" s="227" t="s">
        <v>111</v>
      </c>
      <c r="C6454" s="227" t="s">
        <v>88</v>
      </c>
      <c r="D6454" s="229">
        <v>433</v>
      </c>
      <c r="E6454" s="231">
        <v>5.8023798100000001E-3</v>
      </c>
      <c r="F6454" s="231">
        <v>1.0839265099999999E-3</v>
      </c>
      <c r="G6454" s="231">
        <v>9.1215974999999999E-4</v>
      </c>
      <c r="H6454" s="231">
        <v>3.8062930699999998E-3</v>
      </c>
    </row>
    <row r="6455" spans="1:8">
      <c r="A6455" s="227" t="s">
        <v>146</v>
      </c>
      <c r="B6455" s="227" t="s">
        <v>112</v>
      </c>
      <c r="C6455" s="227" t="s">
        <v>88</v>
      </c>
      <c r="D6455" s="229">
        <v>46</v>
      </c>
      <c r="E6455" s="231">
        <v>5.2735001299999999E-3</v>
      </c>
      <c r="F6455" s="231">
        <v>1.0698468199999999E-3</v>
      </c>
      <c r="G6455" s="231">
        <v>9.0479046000000005E-4</v>
      </c>
      <c r="H6455" s="231">
        <v>3.2988625100000002E-3</v>
      </c>
    </row>
    <row r="6456" spans="1:8">
      <c r="A6456" s="227" t="s">
        <v>146</v>
      </c>
      <c r="B6456" s="227" t="s">
        <v>111</v>
      </c>
      <c r="C6456" s="227" t="s">
        <v>89</v>
      </c>
      <c r="D6456" s="229">
        <v>231</v>
      </c>
      <c r="E6456" s="231">
        <v>7.2840004800000004E-3</v>
      </c>
      <c r="F6456" s="231">
        <v>1.25871789E-3</v>
      </c>
      <c r="G6456" s="231">
        <v>1.4888465699999999E-3</v>
      </c>
      <c r="H6456" s="231">
        <v>4.5364355399999997E-3</v>
      </c>
    </row>
    <row r="6457" spans="1:8">
      <c r="A6457" s="227" t="s">
        <v>146</v>
      </c>
      <c r="B6457" s="227" t="s">
        <v>112</v>
      </c>
      <c r="C6457" s="227" t="s">
        <v>89</v>
      </c>
      <c r="D6457" s="229">
        <v>15</v>
      </c>
      <c r="E6457" s="231">
        <v>5.70370346E-3</v>
      </c>
      <c r="F6457" s="231">
        <v>1.28626522E-3</v>
      </c>
      <c r="G6457" s="231">
        <v>1.0540120699999999E-3</v>
      </c>
      <c r="H6457" s="231">
        <v>3.3634258199999999E-3</v>
      </c>
    </row>
    <row r="6458" spans="1:8">
      <c r="A6458" s="227" t="s">
        <v>146</v>
      </c>
      <c r="B6458" s="227" t="s">
        <v>111</v>
      </c>
      <c r="C6458" s="227" t="s">
        <v>90</v>
      </c>
      <c r="D6458" s="229">
        <v>225</v>
      </c>
      <c r="E6458" s="231">
        <v>7.04346685E-3</v>
      </c>
      <c r="F6458" s="231">
        <v>7.6368287999999996E-4</v>
      </c>
      <c r="G6458" s="231">
        <v>1.4523145899999999E-3</v>
      </c>
      <c r="H6458" s="231">
        <v>4.8274688899999996E-3</v>
      </c>
    </row>
    <row r="6459" spans="1:8">
      <c r="A6459" s="227" t="s">
        <v>146</v>
      </c>
      <c r="B6459" s="227" t="s">
        <v>112</v>
      </c>
      <c r="C6459" s="227" t="s">
        <v>90</v>
      </c>
      <c r="D6459" s="229">
        <v>21</v>
      </c>
      <c r="E6459" s="231">
        <v>6.3177908300000004E-3</v>
      </c>
      <c r="F6459" s="231">
        <v>7.2034800999999996E-4</v>
      </c>
      <c r="G6459" s="231">
        <v>1.0730818399999999E-3</v>
      </c>
      <c r="H6459" s="231">
        <v>4.5243605100000004E-3</v>
      </c>
    </row>
    <row r="6460" spans="1:8">
      <c r="A6460" s="227" t="s">
        <v>146</v>
      </c>
      <c r="B6460" s="227" t="s">
        <v>111</v>
      </c>
      <c r="C6460" s="227" t="s">
        <v>91</v>
      </c>
      <c r="D6460" s="229">
        <v>327</v>
      </c>
      <c r="E6460" s="231">
        <v>5.3115794900000001E-3</v>
      </c>
      <c r="F6460" s="231">
        <v>1.0118286800000001E-3</v>
      </c>
      <c r="G6460" s="231">
        <v>5.5070624E-4</v>
      </c>
      <c r="H6460" s="231">
        <v>3.7490441E-3</v>
      </c>
    </row>
    <row r="6461" spans="1:8">
      <c r="A6461" s="227" t="s">
        <v>146</v>
      </c>
      <c r="B6461" s="227" t="s">
        <v>112</v>
      </c>
      <c r="C6461" s="227" t="s">
        <v>91</v>
      </c>
      <c r="D6461" s="229">
        <v>48</v>
      </c>
      <c r="E6461" s="231">
        <v>5.0147084499999996E-3</v>
      </c>
      <c r="F6461" s="231">
        <v>1.02334085E-3</v>
      </c>
      <c r="G6461" s="231">
        <v>5.3023703000000001E-4</v>
      </c>
      <c r="H6461" s="231">
        <v>3.46113016E-3</v>
      </c>
    </row>
    <row r="6462" spans="1:8">
      <c r="A6462" s="227" t="s">
        <v>146</v>
      </c>
      <c r="B6462" s="227" t="s">
        <v>111</v>
      </c>
      <c r="C6462" s="227" t="s">
        <v>92</v>
      </c>
      <c r="D6462" s="229">
        <v>236</v>
      </c>
      <c r="E6462" s="231">
        <v>7.1898538099999998E-3</v>
      </c>
      <c r="F6462" s="231">
        <v>8.4569185000000005E-4</v>
      </c>
      <c r="G6462" s="231">
        <v>1.4434241299999999E-3</v>
      </c>
      <c r="H6462" s="231">
        <v>4.9007373799999998E-3</v>
      </c>
    </row>
    <row r="6463" spans="1:8">
      <c r="A6463" s="227" t="s">
        <v>146</v>
      </c>
      <c r="B6463" s="227" t="s">
        <v>112</v>
      </c>
      <c r="C6463" s="227" t="s">
        <v>92</v>
      </c>
      <c r="D6463" s="229">
        <v>42</v>
      </c>
      <c r="E6463" s="231">
        <v>6.35609543E-3</v>
      </c>
      <c r="F6463" s="231">
        <v>8.0550022E-4</v>
      </c>
      <c r="G6463" s="231">
        <v>1.3924710700000001E-3</v>
      </c>
      <c r="H6463" s="231">
        <v>4.1581236299999998E-3</v>
      </c>
    </row>
    <row r="6464" spans="1:8">
      <c r="A6464" s="227" t="s">
        <v>146</v>
      </c>
      <c r="B6464" s="227" t="s">
        <v>111</v>
      </c>
      <c r="C6464" s="227" t="s">
        <v>93</v>
      </c>
      <c r="D6464" s="229">
        <v>220</v>
      </c>
      <c r="E6464" s="231">
        <v>7.7996104500000002E-3</v>
      </c>
      <c r="F6464" s="231">
        <v>1.2230637200000001E-3</v>
      </c>
      <c r="G6464" s="231">
        <v>1.8410140800000001E-3</v>
      </c>
      <c r="H6464" s="231">
        <v>4.7355321899999999E-3</v>
      </c>
    </row>
    <row r="6465" spans="1:8">
      <c r="A6465" s="227" t="s">
        <v>146</v>
      </c>
      <c r="B6465" s="227" t="s">
        <v>112</v>
      </c>
      <c r="C6465" s="227" t="s">
        <v>93</v>
      </c>
      <c r="D6465" s="229">
        <v>38</v>
      </c>
      <c r="E6465" s="231">
        <v>6.08126191E-3</v>
      </c>
      <c r="F6465" s="231">
        <v>1.29111821E-3</v>
      </c>
      <c r="G6465" s="231">
        <v>1.5049339299999999E-3</v>
      </c>
      <c r="H6465" s="231">
        <v>3.2852093299999999E-3</v>
      </c>
    </row>
    <row r="6466" spans="1:8">
      <c r="A6466" s="227" t="s">
        <v>146</v>
      </c>
      <c r="B6466" s="227" t="s">
        <v>111</v>
      </c>
      <c r="C6466" s="227" t="s">
        <v>94</v>
      </c>
      <c r="D6466" s="229">
        <v>167</v>
      </c>
      <c r="E6466" s="231">
        <v>7.1010753800000003E-3</v>
      </c>
      <c r="F6466" s="231">
        <v>1.13654612E-3</v>
      </c>
      <c r="G6466" s="231">
        <v>1.36075049E-3</v>
      </c>
      <c r="H6466" s="231">
        <v>4.6037783099999998E-3</v>
      </c>
    </row>
    <row r="6467" spans="1:8">
      <c r="A6467" s="227" t="s">
        <v>146</v>
      </c>
      <c r="B6467" s="227" t="s">
        <v>112</v>
      </c>
      <c r="C6467" s="227" t="s">
        <v>94</v>
      </c>
      <c r="D6467" s="229">
        <v>26</v>
      </c>
      <c r="E6467" s="231">
        <v>4.7756407999999997E-3</v>
      </c>
      <c r="F6467" s="231">
        <v>8.1463645000000003E-4</v>
      </c>
      <c r="G6467" s="231">
        <v>1.0207440899999999E-3</v>
      </c>
      <c r="H6467" s="231">
        <v>2.9402597399999998E-3</v>
      </c>
    </row>
    <row r="6468" spans="1:8">
      <c r="A6468" s="227" t="s">
        <v>146</v>
      </c>
      <c r="B6468" s="227" t="s">
        <v>111</v>
      </c>
      <c r="C6468" s="227" t="s">
        <v>95</v>
      </c>
      <c r="D6468" s="229">
        <v>99</v>
      </c>
      <c r="E6468" s="231">
        <v>8.3281890500000004E-3</v>
      </c>
      <c r="F6468" s="231">
        <v>1.09556185E-3</v>
      </c>
      <c r="G6468" s="231">
        <v>1.1779833099999999E-3</v>
      </c>
      <c r="H6468" s="231">
        <v>6.0546434200000002E-3</v>
      </c>
    </row>
    <row r="6469" spans="1:8">
      <c r="A6469" s="227" t="s">
        <v>146</v>
      </c>
      <c r="B6469" s="227" t="s">
        <v>112</v>
      </c>
      <c r="C6469" s="227" t="s">
        <v>95</v>
      </c>
      <c r="D6469" s="229">
        <v>15</v>
      </c>
      <c r="E6469" s="231">
        <v>7.9629627199999994E-3</v>
      </c>
      <c r="F6469" s="231">
        <v>9.7530836999999997E-4</v>
      </c>
      <c r="G6469" s="231">
        <v>1.0686725399999999E-3</v>
      </c>
      <c r="H6469" s="231">
        <v>5.91898129E-3</v>
      </c>
    </row>
    <row r="6470" spans="1:8">
      <c r="A6470" s="227" t="s">
        <v>146</v>
      </c>
      <c r="B6470" s="227" t="s">
        <v>111</v>
      </c>
      <c r="C6470" s="227" t="s">
        <v>96</v>
      </c>
      <c r="D6470" s="229">
        <v>313</v>
      </c>
      <c r="E6470" s="231">
        <v>6.67842542E-3</v>
      </c>
      <c r="F6470" s="231">
        <v>1.2470785200000001E-3</v>
      </c>
      <c r="G6470" s="231">
        <v>1.33305204E-3</v>
      </c>
      <c r="H6470" s="231">
        <v>4.0982943500000001E-3</v>
      </c>
    </row>
    <row r="6471" spans="1:8">
      <c r="A6471" s="227" t="s">
        <v>146</v>
      </c>
      <c r="B6471" s="227" t="s">
        <v>112</v>
      </c>
      <c r="C6471" s="227" t="s">
        <v>96</v>
      </c>
      <c r="D6471" s="229">
        <v>41</v>
      </c>
      <c r="E6471" s="231">
        <v>6.6059731099999998E-3</v>
      </c>
      <c r="F6471" s="231">
        <v>1.27060727E-3</v>
      </c>
      <c r="G6471" s="231">
        <v>1.1873303799999999E-3</v>
      </c>
      <c r="H6471" s="231">
        <v>4.1480349999999996E-3</v>
      </c>
    </row>
    <row r="6472" spans="1:8">
      <c r="A6472" s="227" t="s">
        <v>146</v>
      </c>
      <c r="B6472" s="227" t="s">
        <v>111</v>
      </c>
      <c r="C6472" s="227" t="s">
        <v>97</v>
      </c>
      <c r="D6472" s="229">
        <v>175</v>
      </c>
      <c r="E6472" s="231">
        <v>6.9107140499999999E-3</v>
      </c>
      <c r="F6472" s="231">
        <v>9.5985424999999998E-4</v>
      </c>
      <c r="G6472" s="231">
        <v>1.2867060999999999E-3</v>
      </c>
      <c r="H6472" s="231">
        <v>4.66415319E-3</v>
      </c>
    </row>
    <row r="6473" spans="1:8">
      <c r="A6473" s="227" t="s">
        <v>146</v>
      </c>
      <c r="B6473" s="227" t="s">
        <v>112</v>
      </c>
      <c r="C6473" s="227" t="s">
        <v>97</v>
      </c>
      <c r="D6473" s="229">
        <v>16</v>
      </c>
      <c r="E6473" s="231">
        <v>6.5661165699999998E-3</v>
      </c>
      <c r="F6473" s="231">
        <v>9.0350081999999998E-4</v>
      </c>
      <c r="G6473" s="231">
        <v>1.2666374899999999E-3</v>
      </c>
      <c r="H6473" s="231">
        <v>4.3959777200000003E-3</v>
      </c>
    </row>
    <row r="6474" spans="1:8">
      <c r="A6474" s="227" t="s">
        <v>146</v>
      </c>
      <c r="B6474" s="227" t="s">
        <v>111</v>
      </c>
      <c r="C6474" s="227" t="s">
        <v>98</v>
      </c>
      <c r="D6474" s="229">
        <v>127</v>
      </c>
      <c r="E6474" s="231">
        <v>7.15186617E-3</v>
      </c>
      <c r="F6474" s="231">
        <v>3.5214326000000001E-4</v>
      </c>
      <c r="G6474" s="231">
        <v>1.80765142E-3</v>
      </c>
      <c r="H6474" s="231">
        <v>4.9802236099999999E-3</v>
      </c>
    </row>
    <row r="6475" spans="1:8">
      <c r="A6475" s="227" t="s">
        <v>146</v>
      </c>
      <c r="B6475" s="227" t="s">
        <v>112</v>
      </c>
      <c r="C6475" s="227" t="s">
        <v>98</v>
      </c>
      <c r="D6475" s="229">
        <v>22</v>
      </c>
      <c r="E6475" s="231">
        <v>5.7570493900000004E-3</v>
      </c>
      <c r="F6475" s="231">
        <v>1.3836248999999999E-4</v>
      </c>
      <c r="G6475" s="231">
        <v>1.41045855E-3</v>
      </c>
      <c r="H6475" s="231">
        <v>4.1971799800000001E-3</v>
      </c>
    </row>
    <row r="6476" spans="1:8">
      <c r="A6476" s="227" t="s">
        <v>146</v>
      </c>
      <c r="B6476" s="227" t="s">
        <v>111</v>
      </c>
      <c r="C6476" s="227" t="s">
        <v>99</v>
      </c>
      <c r="D6476" s="229">
        <v>415</v>
      </c>
      <c r="E6476" s="231">
        <v>6.2979415000000002E-3</v>
      </c>
      <c r="F6476" s="231">
        <v>1.18111309E-3</v>
      </c>
      <c r="G6476" s="231">
        <v>8.4786343000000004E-4</v>
      </c>
      <c r="H6476" s="231">
        <v>4.2689645099999998E-3</v>
      </c>
    </row>
    <row r="6477" spans="1:8">
      <c r="A6477" s="227" t="s">
        <v>146</v>
      </c>
      <c r="B6477" s="227" t="s">
        <v>112</v>
      </c>
      <c r="C6477" s="227" t="s">
        <v>99</v>
      </c>
      <c r="D6477" s="229">
        <v>29</v>
      </c>
      <c r="E6477" s="231">
        <v>5.7658841899999999E-3</v>
      </c>
      <c r="F6477" s="231">
        <v>1.08995818E-3</v>
      </c>
      <c r="G6477" s="231">
        <v>8.1816704000000002E-4</v>
      </c>
      <c r="H6477" s="231">
        <v>3.8577583999999999E-3</v>
      </c>
    </row>
    <row r="6478" spans="1:8">
      <c r="A6478" s="227" t="s">
        <v>146</v>
      </c>
      <c r="B6478" s="227" t="s">
        <v>111</v>
      </c>
      <c r="C6478" s="227" t="s">
        <v>100</v>
      </c>
      <c r="D6478" s="229">
        <v>302</v>
      </c>
      <c r="E6478" s="231">
        <v>7.7111308000000003E-3</v>
      </c>
      <c r="F6478" s="231">
        <v>1.10789159E-3</v>
      </c>
      <c r="G6478" s="231">
        <v>1.16411399E-3</v>
      </c>
      <c r="H6478" s="231">
        <v>5.4391247199999998E-3</v>
      </c>
    </row>
    <row r="6479" spans="1:8">
      <c r="A6479" s="227" t="s">
        <v>146</v>
      </c>
      <c r="B6479" s="227" t="s">
        <v>112</v>
      </c>
      <c r="C6479" s="227" t="s">
        <v>100</v>
      </c>
      <c r="D6479" s="229">
        <v>36</v>
      </c>
      <c r="E6479" s="231">
        <v>7.7411263199999997E-3</v>
      </c>
      <c r="F6479" s="231">
        <v>9.3492776999999996E-4</v>
      </c>
      <c r="G6479" s="231">
        <v>1.2892230200000001E-3</v>
      </c>
      <c r="H6479" s="231">
        <v>5.5169750500000002E-3</v>
      </c>
    </row>
    <row r="6480" spans="1:8">
      <c r="A6480" s="227" t="s">
        <v>146</v>
      </c>
      <c r="B6480" s="227" t="s">
        <v>111</v>
      </c>
      <c r="C6480" s="227" t="s">
        <v>101</v>
      </c>
      <c r="D6480" s="229">
        <v>179</v>
      </c>
      <c r="E6480" s="231">
        <v>7.67050722E-3</v>
      </c>
      <c r="F6480" s="231">
        <v>8.9631157E-4</v>
      </c>
      <c r="G6480" s="231">
        <v>1.9937794999999999E-3</v>
      </c>
      <c r="H6480" s="231">
        <v>4.7804156699999996E-3</v>
      </c>
    </row>
    <row r="6481" spans="1:8">
      <c r="A6481" s="227" t="s">
        <v>146</v>
      </c>
      <c r="B6481" s="227" t="s">
        <v>112</v>
      </c>
      <c r="C6481" s="227" t="s">
        <v>101</v>
      </c>
      <c r="D6481" s="229">
        <v>23</v>
      </c>
      <c r="E6481" s="231">
        <v>5.7231278E-3</v>
      </c>
      <c r="F6481" s="231">
        <v>7.3570826E-4</v>
      </c>
      <c r="G6481" s="231">
        <v>1.6696857099999999E-3</v>
      </c>
      <c r="H6481" s="231">
        <v>3.3177332600000001E-3</v>
      </c>
    </row>
    <row r="6482" spans="1:8">
      <c r="A6482" s="227" t="s">
        <v>146</v>
      </c>
      <c r="B6482" s="227" t="s">
        <v>111</v>
      </c>
      <c r="C6482" s="227" t="s">
        <v>102</v>
      </c>
      <c r="D6482" s="229">
        <v>275</v>
      </c>
      <c r="E6482" s="231">
        <v>6.1140990800000001E-3</v>
      </c>
      <c r="F6482" s="231">
        <v>9.7453681000000004E-4</v>
      </c>
      <c r="G6482" s="231">
        <v>7.9722197999999996E-4</v>
      </c>
      <c r="H6482" s="231">
        <v>4.34233981E-3</v>
      </c>
    </row>
    <row r="6483" spans="1:8">
      <c r="A6483" s="227" t="s">
        <v>146</v>
      </c>
      <c r="B6483" s="227" t="s">
        <v>112</v>
      </c>
      <c r="C6483" s="227" t="s">
        <v>102</v>
      </c>
      <c r="D6483" s="229">
        <v>32</v>
      </c>
      <c r="E6483" s="231">
        <v>6.9205726899999997E-3</v>
      </c>
      <c r="F6483" s="231">
        <v>1.0474534199999999E-3</v>
      </c>
      <c r="G6483" s="231">
        <v>9.5811607E-4</v>
      </c>
      <c r="H6483" s="231">
        <v>4.9150026799999998E-3</v>
      </c>
    </row>
    <row r="6484" spans="1:8">
      <c r="A6484" s="227" t="s">
        <v>146</v>
      </c>
      <c r="B6484" s="227" t="s">
        <v>111</v>
      </c>
      <c r="C6484" s="227" t="s">
        <v>103</v>
      </c>
      <c r="D6484" s="229">
        <v>314</v>
      </c>
      <c r="E6484" s="231">
        <v>4.9106877200000001E-3</v>
      </c>
      <c r="F6484" s="231">
        <v>8.9179321999999998E-4</v>
      </c>
      <c r="G6484" s="231">
        <v>5.7534920999999998E-4</v>
      </c>
      <c r="H6484" s="231">
        <v>3.44354481E-3</v>
      </c>
    </row>
    <row r="6485" spans="1:8">
      <c r="A6485" s="227" t="s">
        <v>146</v>
      </c>
      <c r="B6485" s="227" t="s">
        <v>112</v>
      </c>
      <c r="C6485" s="227" t="s">
        <v>103</v>
      </c>
      <c r="D6485" s="229">
        <v>27</v>
      </c>
      <c r="E6485" s="231">
        <v>4.0127741199999997E-3</v>
      </c>
      <c r="F6485" s="231">
        <v>8.6248255E-4</v>
      </c>
      <c r="G6485" s="231">
        <v>5.1654643999999997E-4</v>
      </c>
      <c r="H6485" s="231">
        <v>2.6337446699999999E-3</v>
      </c>
    </row>
    <row r="6486" spans="1:8">
      <c r="A6486" s="227" t="s">
        <v>146</v>
      </c>
      <c r="B6486" s="227" t="s">
        <v>111</v>
      </c>
      <c r="C6486" s="227" t="s">
        <v>104</v>
      </c>
      <c r="D6486" s="229">
        <v>107</v>
      </c>
      <c r="E6486" s="231">
        <v>6.76639818E-3</v>
      </c>
      <c r="F6486" s="231">
        <v>8.2165087000000004E-4</v>
      </c>
      <c r="G6486" s="231">
        <v>1.2151693300000001E-3</v>
      </c>
      <c r="H6486" s="231">
        <v>4.7295774800000003E-3</v>
      </c>
    </row>
    <row r="6487" spans="1:8">
      <c r="A6487" s="227" t="s">
        <v>146</v>
      </c>
      <c r="B6487" s="227" t="s">
        <v>112</v>
      </c>
      <c r="C6487" s="227" t="s">
        <v>104</v>
      </c>
      <c r="D6487" s="229">
        <v>17</v>
      </c>
      <c r="E6487" s="231">
        <v>5.8483112699999999E-3</v>
      </c>
      <c r="F6487" s="231">
        <v>6.9648672000000001E-4</v>
      </c>
      <c r="G6487" s="231">
        <v>1.0055825899999999E-3</v>
      </c>
      <c r="H6487" s="231">
        <v>4.1462416200000003E-3</v>
      </c>
    </row>
    <row r="6488" spans="1:8">
      <c r="A6488" s="227" t="s">
        <v>146</v>
      </c>
      <c r="B6488" s="227" t="s">
        <v>111</v>
      </c>
      <c r="C6488" s="227" t="s">
        <v>105</v>
      </c>
      <c r="D6488" s="229">
        <v>750</v>
      </c>
      <c r="E6488" s="231">
        <v>4.7968361899999997E-3</v>
      </c>
      <c r="F6488" s="231">
        <v>9.6837938999999997E-4</v>
      </c>
      <c r="G6488" s="231">
        <v>7.2675900999999996E-4</v>
      </c>
      <c r="H6488" s="231">
        <v>3.1016972799999998E-3</v>
      </c>
    </row>
    <row r="6489" spans="1:8">
      <c r="A6489" s="227" t="s">
        <v>146</v>
      </c>
      <c r="B6489" s="227" t="s">
        <v>112</v>
      </c>
      <c r="C6489" s="227" t="s">
        <v>105</v>
      </c>
      <c r="D6489" s="229">
        <v>100</v>
      </c>
      <c r="E6489" s="231">
        <v>4.4309025300000001E-3</v>
      </c>
      <c r="F6489" s="231">
        <v>1.034259E-3</v>
      </c>
      <c r="G6489" s="231">
        <v>6.5659696000000003E-4</v>
      </c>
      <c r="H6489" s="231">
        <v>2.74004607E-3</v>
      </c>
    </row>
    <row r="6490" spans="1:8">
      <c r="A6490" s="227" t="s">
        <v>146</v>
      </c>
      <c r="B6490" s="227" t="s">
        <v>111</v>
      </c>
      <c r="C6490" s="227" t="s">
        <v>106</v>
      </c>
      <c r="D6490" s="229">
        <v>184</v>
      </c>
      <c r="E6490" s="231">
        <v>6.1374041500000002E-3</v>
      </c>
      <c r="F6490" s="231">
        <v>9.2479344000000001E-4</v>
      </c>
      <c r="G6490" s="231">
        <v>1.4955085200000001E-3</v>
      </c>
      <c r="H6490" s="231">
        <v>3.7171016999999998E-3</v>
      </c>
    </row>
    <row r="6491" spans="1:8">
      <c r="A6491" s="227" t="s">
        <v>146</v>
      </c>
      <c r="B6491" s="227" t="s">
        <v>112</v>
      </c>
      <c r="C6491" s="227" t="s">
        <v>106</v>
      </c>
      <c r="D6491" s="229">
        <v>27</v>
      </c>
      <c r="E6491" s="231">
        <v>6.2671464900000001E-3</v>
      </c>
      <c r="F6491" s="231">
        <v>9.2592566000000004E-4</v>
      </c>
      <c r="G6491" s="231">
        <v>2.08290444E-3</v>
      </c>
      <c r="H6491" s="231">
        <v>3.2583160100000002E-3</v>
      </c>
    </row>
    <row r="6492" spans="1:8">
      <c r="A6492" s="227" t="s">
        <v>146</v>
      </c>
      <c r="B6492" s="227" t="s">
        <v>111</v>
      </c>
      <c r="C6492" s="227" t="s">
        <v>107</v>
      </c>
      <c r="D6492" s="229">
        <v>584</v>
      </c>
      <c r="E6492" s="231">
        <v>5.5534941800000001E-3</v>
      </c>
      <c r="F6492" s="231">
        <v>9.3526027000000005E-4</v>
      </c>
      <c r="G6492" s="231">
        <v>1.02511788E-3</v>
      </c>
      <c r="H6492" s="231">
        <v>3.5931155699999999E-3</v>
      </c>
    </row>
    <row r="6493" spans="1:8">
      <c r="A6493" s="227" t="s">
        <v>146</v>
      </c>
      <c r="B6493" s="227" t="s">
        <v>112</v>
      </c>
      <c r="C6493" s="227" t="s">
        <v>107</v>
      </c>
      <c r="D6493" s="229">
        <v>38</v>
      </c>
      <c r="E6493" s="231">
        <v>4.7901434999999999E-3</v>
      </c>
      <c r="F6493" s="231">
        <v>9.6399831000000004E-4</v>
      </c>
      <c r="G6493" s="231">
        <v>8.3972929000000003E-4</v>
      </c>
      <c r="H6493" s="231">
        <v>2.9864154100000002E-3</v>
      </c>
    </row>
    <row r="6494" spans="1:8">
      <c r="A6494" s="227" t="s">
        <v>147</v>
      </c>
      <c r="B6494" s="227" t="s">
        <v>111</v>
      </c>
      <c r="C6494" s="227" t="s">
        <v>58</v>
      </c>
      <c r="D6494" s="229">
        <v>12497</v>
      </c>
      <c r="E6494" s="231">
        <v>6.0211300200000003E-3</v>
      </c>
      <c r="F6494" s="231">
        <v>9.9908860999999992E-4</v>
      </c>
      <c r="G6494" s="231">
        <v>1.0612127800000001E-3</v>
      </c>
      <c r="H6494" s="231">
        <v>3.9607077399999996E-3</v>
      </c>
    </row>
    <row r="6495" spans="1:8">
      <c r="A6495" s="227" t="s">
        <v>147</v>
      </c>
      <c r="B6495" s="227" t="s">
        <v>112</v>
      </c>
      <c r="C6495" s="227" t="s">
        <v>58</v>
      </c>
      <c r="D6495" s="229">
        <v>1665</v>
      </c>
      <c r="E6495" s="231">
        <v>5.5942467800000001E-3</v>
      </c>
      <c r="F6495" s="231">
        <v>9.6377604000000001E-4</v>
      </c>
      <c r="G6495" s="231">
        <v>1.1221357899999999E-3</v>
      </c>
      <c r="H6495" s="231">
        <v>3.5082302200000002E-3</v>
      </c>
    </row>
    <row r="6496" spans="1:8">
      <c r="A6496" s="227" t="s">
        <v>147</v>
      </c>
      <c r="B6496" s="227" t="s">
        <v>111</v>
      </c>
      <c r="C6496" s="227" t="s">
        <v>63</v>
      </c>
      <c r="D6496" s="229">
        <v>260</v>
      </c>
      <c r="E6496" s="231">
        <v>6.0647700800000003E-3</v>
      </c>
      <c r="F6496" s="231">
        <v>1.2145653E-3</v>
      </c>
      <c r="G6496" s="231">
        <v>1.0502134399999999E-3</v>
      </c>
      <c r="H6496" s="231">
        <v>3.79999087E-3</v>
      </c>
    </row>
    <row r="6497" spans="1:8">
      <c r="A6497" s="227" t="s">
        <v>147</v>
      </c>
      <c r="B6497" s="227" t="s">
        <v>112</v>
      </c>
      <c r="C6497" s="227" t="s">
        <v>63</v>
      </c>
      <c r="D6497" s="229">
        <v>38</v>
      </c>
      <c r="E6497" s="231">
        <v>5.7419588400000002E-3</v>
      </c>
      <c r="F6497" s="231">
        <v>1.3916298699999999E-3</v>
      </c>
      <c r="G6497" s="231">
        <v>1.1991347700000001E-3</v>
      </c>
      <c r="H6497" s="231">
        <v>3.15119376E-3</v>
      </c>
    </row>
    <row r="6498" spans="1:8">
      <c r="A6498" s="227" t="s">
        <v>147</v>
      </c>
      <c r="B6498" s="227" t="s">
        <v>111</v>
      </c>
      <c r="C6498" s="227" t="s">
        <v>64</v>
      </c>
      <c r="D6498" s="229">
        <v>127</v>
      </c>
      <c r="E6498" s="231">
        <v>7.3814338399999999E-3</v>
      </c>
      <c r="F6498" s="231">
        <v>1.3847876200000001E-3</v>
      </c>
      <c r="G6498" s="231">
        <v>1.7151499600000001E-3</v>
      </c>
      <c r="H6498" s="231">
        <v>4.2814958E-3</v>
      </c>
    </row>
    <row r="6499" spans="1:8">
      <c r="A6499" s="227" t="s">
        <v>147</v>
      </c>
      <c r="B6499" s="227" t="s">
        <v>112</v>
      </c>
      <c r="C6499" s="227" t="s">
        <v>64</v>
      </c>
      <c r="D6499" s="229">
        <v>23</v>
      </c>
      <c r="E6499" s="231">
        <v>5.8700682299999999E-3</v>
      </c>
      <c r="F6499" s="231">
        <v>1.0160021899999999E-3</v>
      </c>
      <c r="G6499" s="231">
        <v>1.3808371E-3</v>
      </c>
      <c r="H6499" s="231">
        <v>3.47322846E-3</v>
      </c>
    </row>
    <row r="6500" spans="1:8">
      <c r="A6500" s="227" t="s">
        <v>147</v>
      </c>
      <c r="B6500" s="227" t="s">
        <v>111</v>
      </c>
      <c r="C6500" s="227" t="s">
        <v>65</v>
      </c>
      <c r="D6500" s="229">
        <v>170</v>
      </c>
      <c r="E6500" s="231">
        <v>5.6928102200000004E-3</v>
      </c>
      <c r="F6500" s="231">
        <v>8.5334942000000005E-4</v>
      </c>
      <c r="G6500" s="231">
        <v>6.5944965E-4</v>
      </c>
      <c r="H6500" s="231">
        <v>4.1800106399999997E-3</v>
      </c>
    </row>
    <row r="6501" spans="1:8">
      <c r="A6501" s="227" t="s">
        <v>147</v>
      </c>
      <c r="B6501" s="227" t="s">
        <v>112</v>
      </c>
      <c r="C6501" s="227" t="s">
        <v>65</v>
      </c>
      <c r="D6501" s="229">
        <v>23</v>
      </c>
      <c r="E6501" s="231">
        <v>5.1388886700000002E-3</v>
      </c>
      <c r="F6501" s="231">
        <v>8.1924293000000005E-4</v>
      </c>
      <c r="G6501" s="231">
        <v>5.1328479999999998E-4</v>
      </c>
      <c r="H6501" s="231">
        <v>3.80636053E-3</v>
      </c>
    </row>
    <row r="6502" spans="1:8">
      <c r="A6502" s="227" t="s">
        <v>147</v>
      </c>
      <c r="B6502" s="227" t="s">
        <v>111</v>
      </c>
      <c r="C6502" s="227" t="s">
        <v>66</v>
      </c>
      <c r="D6502" s="229">
        <v>178</v>
      </c>
      <c r="E6502" s="231">
        <v>6.3937003499999999E-3</v>
      </c>
      <c r="F6502" s="231">
        <v>7.9457944999999995E-4</v>
      </c>
      <c r="G6502" s="231">
        <v>8.4809328999999999E-4</v>
      </c>
      <c r="H6502" s="231">
        <v>4.75102714E-3</v>
      </c>
    </row>
    <row r="6503" spans="1:8">
      <c r="A6503" s="227" t="s">
        <v>147</v>
      </c>
      <c r="B6503" s="227" t="s">
        <v>112</v>
      </c>
      <c r="C6503" s="227" t="s">
        <v>66</v>
      </c>
      <c r="D6503" s="229">
        <v>28</v>
      </c>
      <c r="E6503" s="231">
        <v>6.2094904699999997E-3</v>
      </c>
      <c r="F6503" s="231">
        <v>9.2592569000000003E-4</v>
      </c>
      <c r="G6503" s="231">
        <v>1.1197914600000001E-3</v>
      </c>
      <c r="H6503" s="231">
        <v>4.16377298E-3</v>
      </c>
    </row>
    <row r="6504" spans="1:8">
      <c r="A6504" s="227" t="s">
        <v>147</v>
      </c>
      <c r="B6504" s="227" t="s">
        <v>111</v>
      </c>
      <c r="C6504" s="227" t="s">
        <v>67</v>
      </c>
      <c r="D6504" s="229">
        <v>182</v>
      </c>
      <c r="E6504" s="231">
        <v>6.6914044399999997E-3</v>
      </c>
      <c r="F6504" s="231">
        <v>7.8105899E-4</v>
      </c>
      <c r="G6504" s="231">
        <v>1.26271853E-3</v>
      </c>
      <c r="H6504" s="231">
        <v>4.6476264400000002E-3</v>
      </c>
    </row>
    <row r="6505" spans="1:8">
      <c r="A6505" s="227" t="s">
        <v>147</v>
      </c>
      <c r="B6505" s="227" t="s">
        <v>112</v>
      </c>
      <c r="C6505" s="227" t="s">
        <v>67</v>
      </c>
      <c r="D6505" s="229">
        <v>19</v>
      </c>
      <c r="E6505" s="231">
        <v>5.2662035000000003E-3</v>
      </c>
      <c r="F6505" s="231">
        <v>6.3291889000000002E-4</v>
      </c>
      <c r="G6505" s="231">
        <v>1.28776775E-3</v>
      </c>
      <c r="H6505" s="231">
        <v>3.3455163300000002E-3</v>
      </c>
    </row>
    <row r="6506" spans="1:8">
      <c r="A6506" s="227" t="s">
        <v>147</v>
      </c>
      <c r="B6506" s="227" t="s">
        <v>111</v>
      </c>
      <c r="C6506" s="227" t="s">
        <v>68</v>
      </c>
      <c r="D6506" s="229">
        <v>182</v>
      </c>
      <c r="E6506" s="231">
        <v>6.43194167E-3</v>
      </c>
      <c r="F6506" s="231">
        <v>1.054258E-3</v>
      </c>
      <c r="G6506" s="231">
        <v>1.11537165E-3</v>
      </c>
      <c r="H6506" s="231">
        <v>4.26231153E-3</v>
      </c>
    </row>
    <row r="6507" spans="1:8">
      <c r="A6507" s="227" t="s">
        <v>147</v>
      </c>
      <c r="B6507" s="227" t="s">
        <v>112</v>
      </c>
      <c r="C6507" s="227" t="s">
        <v>68</v>
      </c>
      <c r="D6507" s="229">
        <v>19</v>
      </c>
      <c r="E6507" s="231">
        <v>7.6084305499999998E-3</v>
      </c>
      <c r="F6507" s="231">
        <v>1.0300923499999999E-3</v>
      </c>
      <c r="G6507" s="231">
        <v>1.0989277300000001E-3</v>
      </c>
      <c r="H6507" s="231">
        <v>5.4794101499999999E-3</v>
      </c>
    </row>
    <row r="6508" spans="1:8">
      <c r="A6508" s="227" t="s">
        <v>147</v>
      </c>
      <c r="B6508" s="227" t="s">
        <v>111</v>
      </c>
      <c r="C6508" s="227" t="s">
        <v>69</v>
      </c>
      <c r="D6508" s="229">
        <v>133</v>
      </c>
      <c r="E6508" s="231">
        <v>4.4752503700000003E-3</v>
      </c>
      <c r="F6508" s="231">
        <v>8.1627657E-4</v>
      </c>
      <c r="G6508" s="231">
        <v>5.2796900999999995E-4</v>
      </c>
      <c r="H6508" s="231">
        <v>3.13100436E-3</v>
      </c>
    </row>
    <row r="6509" spans="1:8">
      <c r="A6509" s="227" t="s">
        <v>147</v>
      </c>
      <c r="B6509" s="227" t="s">
        <v>112</v>
      </c>
      <c r="C6509" s="227" t="s">
        <v>69</v>
      </c>
      <c r="D6509" s="229">
        <v>6</v>
      </c>
      <c r="E6509" s="231">
        <v>3.2523146899999999E-3</v>
      </c>
      <c r="F6509" s="231">
        <v>8.9891954999999995E-4</v>
      </c>
      <c r="G6509" s="231">
        <v>3.7808633000000001E-4</v>
      </c>
      <c r="H6509" s="231">
        <v>1.9753084399999998E-3</v>
      </c>
    </row>
    <row r="6510" spans="1:8">
      <c r="A6510" s="227" t="s">
        <v>147</v>
      </c>
      <c r="B6510" s="227" t="s">
        <v>111</v>
      </c>
      <c r="C6510" s="227" t="s">
        <v>70</v>
      </c>
      <c r="D6510" s="229">
        <v>161</v>
      </c>
      <c r="E6510" s="231">
        <v>8.9668159300000001E-3</v>
      </c>
      <c r="F6510" s="231">
        <v>1.21729043E-3</v>
      </c>
      <c r="G6510" s="231">
        <v>1.8864300200000001E-3</v>
      </c>
      <c r="H6510" s="231">
        <v>5.8630949999999996E-3</v>
      </c>
    </row>
    <row r="6511" spans="1:8">
      <c r="A6511" s="227" t="s">
        <v>147</v>
      </c>
      <c r="B6511" s="227" t="s">
        <v>112</v>
      </c>
      <c r="C6511" s="227" t="s">
        <v>70</v>
      </c>
      <c r="D6511" s="229">
        <v>36</v>
      </c>
      <c r="E6511" s="231">
        <v>8.4796164800000004E-3</v>
      </c>
      <c r="F6511" s="231">
        <v>1.6361237199999999E-3</v>
      </c>
      <c r="G6511" s="231">
        <v>2.0849406000000002E-3</v>
      </c>
      <c r="H6511" s="231">
        <v>4.7585517500000002E-3</v>
      </c>
    </row>
    <row r="6512" spans="1:8">
      <c r="A6512" s="227" t="s">
        <v>147</v>
      </c>
      <c r="B6512" s="227" t="s">
        <v>111</v>
      </c>
      <c r="C6512" s="227" t="s">
        <v>71</v>
      </c>
      <c r="D6512" s="229">
        <v>128</v>
      </c>
      <c r="E6512" s="231">
        <v>7.14400656E-3</v>
      </c>
      <c r="F6512" s="231">
        <v>1.19267191E-3</v>
      </c>
      <c r="G6512" s="231">
        <v>1.5289530400000001E-3</v>
      </c>
      <c r="H6512" s="231">
        <v>4.4223811399999998E-3</v>
      </c>
    </row>
    <row r="6513" spans="1:8">
      <c r="A6513" s="227" t="s">
        <v>147</v>
      </c>
      <c r="B6513" s="227" t="s">
        <v>112</v>
      </c>
      <c r="C6513" s="227" t="s">
        <v>71</v>
      </c>
      <c r="D6513" s="229">
        <v>23</v>
      </c>
      <c r="E6513" s="231">
        <v>8.1159417800000001E-3</v>
      </c>
      <c r="F6513" s="231">
        <v>1.1151365900000001E-3</v>
      </c>
      <c r="G6513" s="231">
        <v>1.5599836900000001E-3</v>
      </c>
      <c r="H6513" s="231">
        <v>5.4408210300000001E-3</v>
      </c>
    </row>
    <row r="6514" spans="1:8">
      <c r="A6514" s="227" t="s">
        <v>147</v>
      </c>
      <c r="B6514" s="227" t="s">
        <v>111</v>
      </c>
      <c r="C6514" s="227" t="s">
        <v>72</v>
      </c>
      <c r="D6514" s="229">
        <v>216</v>
      </c>
      <c r="E6514" s="231">
        <v>6.5859694299999997E-3</v>
      </c>
      <c r="F6514" s="231">
        <v>1.1678023900000001E-3</v>
      </c>
      <c r="G6514" s="231">
        <v>1.55703424E-3</v>
      </c>
      <c r="H6514" s="231">
        <v>3.8611323099999998E-3</v>
      </c>
    </row>
    <row r="6515" spans="1:8">
      <c r="A6515" s="227" t="s">
        <v>147</v>
      </c>
      <c r="B6515" s="227" t="s">
        <v>112</v>
      </c>
      <c r="C6515" s="227" t="s">
        <v>72</v>
      </c>
      <c r="D6515" s="229">
        <v>17</v>
      </c>
      <c r="E6515" s="231">
        <v>7.6082513800000001E-3</v>
      </c>
      <c r="F6515" s="231">
        <v>1.03281568E-3</v>
      </c>
      <c r="G6515" s="231">
        <v>1.51484182E-3</v>
      </c>
      <c r="H6515" s="231">
        <v>5.06059354E-3</v>
      </c>
    </row>
    <row r="6516" spans="1:8">
      <c r="A6516" s="227" t="s">
        <v>147</v>
      </c>
      <c r="B6516" s="227" t="s">
        <v>111</v>
      </c>
      <c r="C6516" s="227" t="s">
        <v>73</v>
      </c>
      <c r="D6516" s="229">
        <v>412</v>
      </c>
      <c r="E6516" s="231">
        <v>7.1988210000000002E-3</v>
      </c>
      <c r="F6516" s="231">
        <v>6.4177093999999999E-4</v>
      </c>
      <c r="G6516" s="231">
        <v>1.7322622100000001E-3</v>
      </c>
      <c r="H6516" s="231">
        <v>4.8247873699999999E-3</v>
      </c>
    </row>
    <row r="6517" spans="1:8">
      <c r="A6517" s="227" t="s">
        <v>147</v>
      </c>
      <c r="B6517" s="227" t="s">
        <v>112</v>
      </c>
      <c r="C6517" s="227" t="s">
        <v>73</v>
      </c>
      <c r="D6517" s="229">
        <v>89</v>
      </c>
      <c r="E6517" s="231">
        <v>6.2278919699999997E-3</v>
      </c>
      <c r="F6517" s="231">
        <v>5.8910709000000003E-4</v>
      </c>
      <c r="G6517" s="231">
        <v>1.9943818000000002E-3</v>
      </c>
      <c r="H6517" s="231">
        <v>3.64440259E-3</v>
      </c>
    </row>
    <row r="6518" spans="1:8">
      <c r="A6518" s="227" t="s">
        <v>147</v>
      </c>
      <c r="B6518" s="227" t="s">
        <v>111</v>
      </c>
      <c r="C6518" s="227" t="s">
        <v>74</v>
      </c>
      <c r="D6518" s="229">
        <v>306</v>
      </c>
      <c r="E6518" s="231">
        <v>6.8173941600000003E-3</v>
      </c>
      <c r="F6518" s="231">
        <v>8.1710669000000001E-4</v>
      </c>
      <c r="G6518" s="231">
        <v>1.4570849000000001E-3</v>
      </c>
      <c r="H6518" s="231">
        <v>4.5432020700000002E-3</v>
      </c>
    </row>
    <row r="6519" spans="1:8">
      <c r="A6519" s="227" t="s">
        <v>147</v>
      </c>
      <c r="B6519" s="227" t="s">
        <v>112</v>
      </c>
      <c r="C6519" s="227" t="s">
        <v>74</v>
      </c>
      <c r="D6519" s="229">
        <v>68</v>
      </c>
      <c r="E6519" s="231">
        <v>6.4280362399999997E-3</v>
      </c>
      <c r="F6519" s="231">
        <v>6.2976554999999998E-4</v>
      </c>
      <c r="G6519" s="231">
        <v>1.5354368399999999E-3</v>
      </c>
      <c r="H6519" s="231">
        <v>4.2628333500000001E-3</v>
      </c>
    </row>
    <row r="6520" spans="1:8">
      <c r="A6520" s="227" t="s">
        <v>147</v>
      </c>
      <c r="B6520" s="227" t="s">
        <v>111</v>
      </c>
      <c r="C6520" s="227" t="s">
        <v>75</v>
      </c>
      <c r="D6520" s="229">
        <v>189</v>
      </c>
      <c r="E6520" s="231">
        <v>5.9191282200000001E-3</v>
      </c>
      <c r="F6520" s="231">
        <v>5.5310578000000005E-4</v>
      </c>
      <c r="G6520" s="231">
        <v>1.15336542E-3</v>
      </c>
      <c r="H6520" s="231">
        <v>4.21265653E-3</v>
      </c>
    </row>
    <row r="6521" spans="1:8">
      <c r="A6521" s="227" t="s">
        <v>147</v>
      </c>
      <c r="B6521" s="227" t="s">
        <v>112</v>
      </c>
      <c r="C6521" s="227" t="s">
        <v>75</v>
      </c>
      <c r="D6521" s="229">
        <v>18</v>
      </c>
      <c r="E6521" s="231">
        <v>5.6577930100000003E-3</v>
      </c>
      <c r="F6521" s="231">
        <v>6.0056558000000002E-4</v>
      </c>
      <c r="G6521" s="231">
        <v>1.0281633E-3</v>
      </c>
      <c r="H6521" s="231">
        <v>4.0290635299999999E-3</v>
      </c>
    </row>
    <row r="6522" spans="1:8">
      <c r="A6522" s="227" t="s">
        <v>147</v>
      </c>
      <c r="B6522" s="227" t="s">
        <v>111</v>
      </c>
      <c r="C6522" s="227" t="s">
        <v>76</v>
      </c>
      <c r="D6522" s="229">
        <v>188</v>
      </c>
      <c r="E6522" s="231">
        <v>6.0806981400000001E-3</v>
      </c>
      <c r="F6522" s="231">
        <v>1.1188064000000001E-3</v>
      </c>
      <c r="G6522" s="231">
        <v>1.45377734E-3</v>
      </c>
      <c r="H6522" s="231">
        <v>3.50811393E-3</v>
      </c>
    </row>
    <row r="6523" spans="1:8">
      <c r="A6523" s="227" t="s">
        <v>147</v>
      </c>
      <c r="B6523" s="227" t="s">
        <v>112</v>
      </c>
      <c r="C6523" s="227" t="s">
        <v>76</v>
      </c>
      <c r="D6523" s="229">
        <v>47</v>
      </c>
      <c r="E6523" s="231">
        <v>5.7919619299999997E-3</v>
      </c>
      <c r="F6523" s="231">
        <v>1.2081360399999999E-3</v>
      </c>
      <c r="G6523" s="231">
        <v>1.7720643700000001E-3</v>
      </c>
      <c r="H6523" s="231">
        <v>2.8117609999999999E-3</v>
      </c>
    </row>
    <row r="6524" spans="1:8">
      <c r="A6524" s="227" t="s">
        <v>147</v>
      </c>
      <c r="B6524" s="227" t="s">
        <v>111</v>
      </c>
      <c r="C6524" s="227" t="s">
        <v>77</v>
      </c>
      <c r="D6524" s="229">
        <v>327</v>
      </c>
      <c r="E6524" s="231">
        <v>6.9372236800000001E-3</v>
      </c>
      <c r="F6524" s="231">
        <v>1.0203941900000001E-3</v>
      </c>
      <c r="G6524" s="231">
        <v>1.56023449E-3</v>
      </c>
      <c r="H6524" s="231">
        <v>4.3565944999999998E-3</v>
      </c>
    </row>
    <row r="6525" spans="1:8">
      <c r="A6525" s="227" t="s">
        <v>147</v>
      </c>
      <c r="B6525" s="227" t="s">
        <v>112</v>
      </c>
      <c r="C6525" s="227" t="s">
        <v>77</v>
      </c>
      <c r="D6525" s="229">
        <v>52</v>
      </c>
      <c r="E6525" s="231">
        <v>6.0984239000000003E-3</v>
      </c>
      <c r="F6525" s="231">
        <v>9.8045741999999996E-4</v>
      </c>
      <c r="G6525" s="231">
        <v>1.54558379E-3</v>
      </c>
      <c r="H6525" s="231">
        <v>3.5723822600000001E-3</v>
      </c>
    </row>
    <row r="6526" spans="1:8">
      <c r="A6526" s="227" t="s">
        <v>147</v>
      </c>
      <c r="B6526" s="227" t="s">
        <v>111</v>
      </c>
      <c r="C6526" s="227" t="s">
        <v>78</v>
      </c>
      <c r="D6526" s="229">
        <v>119</v>
      </c>
      <c r="E6526" s="231">
        <v>6.9600059699999996E-3</v>
      </c>
      <c r="F6526" s="231">
        <v>9.3915318999999997E-4</v>
      </c>
      <c r="G6526" s="231">
        <v>1.84805845E-3</v>
      </c>
      <c r="H6526" s="231">
        <v>4.1727938700000002E-3</v>
      </c>
    </row>
    <row r="6527" spans="1:8">
      <c r="A6527" s="227" t="s">
        <v>147</v>
      </c>
      <c r="B6527" s="227" t="s">
        <v>112</v>
      </c>
      <c r="C6527" s="227" t="s">
        <v>78</v>
      </c>
      <c r="D6527" s="229">
        <v>19</v>
      </c>
      <c r="E6527" s="231">
        <v>7.2423243300000001E-3</v>
      </c>
      <c r="F6527" s="231">
        <v>9.1008742000000002E-4</v>
      </c>
      <c r="G6527" s="231">
        <v>2.0010962600000002E-3</v>
      </c>
      <c r="H6527" s="231">
        <v>4.3311400900000003E-3</v>
      </c>
    </row>
    <row r="6528" spans="1:8">
      <c r="A6528" s="227" t="s">
        <v>147</v>
      </c>
      <c r="B6528" s="227" t="s">
        <v>111</v>
      </c>
      <c r="C6528" s="227" t="s">
        <v>79</v>
      </c>
      <c r="D6528" s="229">
        <v>1714</v>
      </c>
      <c r="E6528" s="231">
        <v>4.5805577400000004E-3</v>
      </c>
      <c r="F6528" s="231">
        <v>1.01726903E-3</v>
      </c>
      <c r="G6528" s="231">
        <v>7.3252926000000004E-4</v>
      </c>
      <c r="H6528" s="231">
        <v>2.83075898E-3</v>
      </c>
    </row>
    <row r="6529" spans="1:8">
      <c r="A6529" s="227" t="s">
        <v>147</v>
      </c>
      <c r="B6529" s="227" t="s">
        <v>112</v>
      </c>
      <c r="C6529" s="227" t="s">
        <v>79</v>
      </c>
      <c r="D6529" s="229">
        <v>303</v>
      </c>
      <c r="E6529" s="231">
        <v>4.2675098400000002E-3</v>
      </c>
      <c r="F6529" s="231">
        <v>8.9078330000000002E-4</v>
      </c>
      <c r="G6529" s="231">
        <v>7.0548351000000004E-4</v>
      </c>
      <c r="H6529" s="231">
        <v>2.6712426000000001E-3</v>
      </c>
    </row>
    <row r="6530" spans="1:8">
      <c r="A6530" s="227" t="s">
        <v>147</v>
      </c>
      <c r="B6530" s="227" t="s">
        <v>111</v>
      </c>
      <c r="C6530" s="227" t="s">
        <v>80</v>
      </c>
      <c r="D6530" s="229">
        <v>776</v>
      </c>
      <c r="E6530" s="231">
        <v>4.9518689099999997E-3</v>
      </c>
      <c r="F6530" s="231">
        <v>1.11534674E-3</v>
      </c>
      <c r="G6530" s="231">
        <v>5.0229370000000003E-4</v>
      </c>
      <c r="H6530" s="231">
        <v>3.3342280099999998E-3</v>
      </c>
    </row>
    <row r="6531" spans="1:8">
      <c r="A6531" s="227" t="s">
        <v>147</v>
      </c>
      <c r="B6531" s="227" t="s">
        <v>112</v>
      </c>
      <c r="C6531" s="227" t="s">
        <v>80</v>
      </c>
      <c r="D6531" s="229">
        <v>126</v>
      </c>
      <c r="E6531" s="231">
        <v>4.4786153099999997E-3</v>
      </c>
      <c r="F6531" s="231">
        <v>1.01273122E-3</v>
      </c>
      <c r="G6531" s="231">
        <v>4.6388130999999998E-4</v>
      </c>
      <c r="H6531" s="231">
        <v>3.00200226E-3</v>
      </c>
    </row>
    <row r="6532" spans="1:8">
      <c r="A6532" s="227" t="s">
        <v>147</v>
      </c>
      <c r="B6532" s="227" t="s">
        <v>111</v>
      </c>
      <c r="C6532" s="227" t="s">
        <v>119</v>
      </c>
      <c r="D6532" s="229">
        <v>378</v>
      </c>
      <c r="E6532" s="231">
        <v>6.1492624599999999E-3</v>
      </c>
      <c r="F6532" s="231">
        <v>1.28175192E-3</v>
      </c>
      <c r="G6532" s="231">
        <v>9.6618997000000003E-4</v>
      </c>
      <c r="H6532" s="231">
        <v>3.90132006E-3</v>
      </c>
    </row>
    <row r="6533" spans="1:8">
      <c r="A6533" s="227" t="s">
        <v>147</v>
      </c>
      <c r="B6533" s="227" t="s">
        <v>112</v>
      </c>
      <c r="C6533" s="227" t="s">
        <v>119</v>
      </c>
      <c r="D6533" s="229">
        <v>43</v>
      </c>
      <c r="E6533" s="231">
        <v>5.8554045800000001E-3</v>
      </c>
      <c r="F6533" s="231">
        <v>1.11138003E-3</v>
      </c>
      <c r="G6533" s="231">
        <v>1.1240308000000001E-3</v>
      </c>
      <c r="H6533" s="231">
        <v>3.61999326E-3</v>
      </c>
    </row>
    <row r="6534" spans="1:8">
      <c r="A6534" s="227" t="s">
        <v>147</v>
      </c>
      <c r="B6534" s="227" t="s">
        <v>111</v>
      </c>
      <c r="C6534" s="227" t="s">
        <v>82</v>
      </c>
      <c r="D6534" s="229">
        <v>209</v>
      </c>
      <c r="E6534" s="231">
        <v>7.4163230800000004E-3</v>
      </c>
      <c r="F6534" s="231">
        <v>1.0355194399999999E-3</v>
      </c>
      <c r="G6534" s="231">
        <v>1.52644846E-3</v>
      </c>
      <c r="H6534" s="231">
        <v>4.8543546999999998E-3</v>
      </c>
    </row>
    <row r="6535" spans="1:8">
      <c r="A6535" s="227" t="s">
        <v>147</v>
      </c>
      <c r="B6535" s="227" t="s">
        <v>112</v>
      </c>
      <c r="C6535" s="227" t="s">
        <v>82</v>
      </c>
      <c r="D6535" s="229">
        <v>22</v>
      </c>
      <c r="E6535" s="231">
        <v>7.9429711399999995E-3</v>
      </c>
      <c r="F6535" s="231">
        <v>1.34522284E-3</v>
      </c>
      <c r="G6535" s="231">
        <v>1.9212960500000001E-3</v>
      </c>
      <c r="H6535" s="231">
        <v>4.6764517600000003E-3</v>
      </c>
    </row>
    <row r="6536" spans="1:8">
      <c r="A6536" s="227" t="s">
        <v>147</v>
      </c>
      <c r="B6536" s="227" t="s">
        <v>111</v>
      </c>
      <c r="C6536" s="227" t="s">
        <v>83</v>
      </c>
      <c r="D6536" s="229">
        <v>194</v>
      </c>
      <c r="E6536" s="231">
        <v>5.8422821200000002E-3</v>
      </c>
      <c r="F6536" s="231">
        <v>1.0376692199999999E-3</v>
      </c>
      <c r="G6536" s="231">
        <v>1.0067055500000001E-3</v>
      </c>
      <c r="H6536" s="231">
        <v>3.7979068800000002E-3</v>
      </c>
    </row>
    <row r="6537" spans="1:8">
      <c r="A6537" s="227" t="s">
        <v>147</v>
      </c>
      <c r="B6537" s="227" t="s">
        <v>112</v>
      </c>
      <c r="C6537" s="227" t="s">
        <v>83</v>
      </c>
      <c r="D6537" s="229">
        <v>25</v>
      </c>
      <c r="E6537" s="231">
        <v>5.8476848799999996E-3</v>
      </c>
      <c r="F6537" s="231">
        <v>9.0648124000000001E-4</v>
      </c>
      <c r="G6537" s="231">
        <v>1.2217590799999999E-3</v>
      </c>
      <c r="H6537" s="231">
        <v>3.7194442100000002E-3</v>
      </c>
    </row>
    <row r="6538" spans="1:8">
      <c r="A6538" s="227" t="s">
        <v>147</v>
      </c>
      <c r="B6538" s="227" t="s">
        <v>111</v>
      </c>
      <c r="C6538" s="227" t="s">
        <v>84</v>
      </c>
      <c r="D6538" s="229">
        <v>295</v>
      </c>
      <c r="E6538" s="231">
        <v>5.9389906799999998E-3</v>
      </c>
      <c r="F6538" s="231">
        <v>8.9234125000000003E-4</v>
      </c>
      <c r="G6538" s="231">
        <v>1.0836469299999999E-3</v>
      </c>
      <c r="H6538" s="231">
        <v>3.9630019500000004E-3</v>
      </c>
    </row>
    <row r="6539" spans="1:8">
      <c r="A6539" s="227" t="s">
        <v>147</v>
      </c>
      <c r="B6539" s="227" t="s">
        <v>112</v>
      </c>
      <c r="C6539" s="227" t="s">
        <v>84</v>
      </c>
      <c r="D6539" s="229">
        <v>28</v>
      </c>
      <c r="E6539" s="231">
        <v>4.6606313599999996E-3</v>
      </c>
      <c r="F6539" s="231">
        <v>7.7091585999999998E-4</v>
      </c>
      <c r="G6539" s="231">
        <v>7.8786345999999998E-4</v>
      </c>
      <c r="H6539" s="231">
        <v>3.1018516500000001E-3</v>
      </c>
    </row>
    <row r="6540" spans="1:8">
      <c r="A6540" s="227" t="s">
        <v>147</v>
      </c>
      <c r="B6540" s="227" t="s">
        <v>111</v>
      </c>
      <c r="C6540" s="227" t="s">
        <v>86</v>
      </c>
      <c r="D6540" s="229">
        <v>1</v>
      </c>
      <c r="E6540" s="231">
        <v>7.7893513800000001E-3</v>
      </c>
      <c r="F6540" s="231">
        <v>1.01851805E-3</v>
      </c>
      <c r="G6540" s="231">
        <v>4.4675923599999997E-3</v>
      </c>
      <c r="H6540" s="231">
        <v>2.30324027E-3</v>
      </c>
    </row>
    <row r="6541" spans="1:8">
      <c r="A6541" s="227" t="s">
        <v>147</v>
      </c>
      <c r="B6541" s="227" t="s">
        <v>112</v>
      </c>
      <c r="C6541" s="227" t="s">
        <v>86</v>
      </c>
      <c r="D6541" s="229">
        <v>1</v>
      </c>
      <c r="E6541" s="231">
        <v>5.6134256899999999E-3</v>
      </c>
      <c r="F6541" s="231">
        <v>1.9328701300000001E-3</v>
      </c>
      <c r="G6541" s="231">
        <v>2.9861111100000001E-3</v>
      </c>
      <c r="H6541" s="231">
        <v>6.9444443999999998E-4</v>
      </c>
    </row>
    <row r="6542" spans="1:8">
      <c r="A6542" s="227" t="s">
        <v>147</v>
      </c>
      <c r="B6542" s="227" t="s">
        <v>111</v>
      </c>
      <c r="C6542" s="227" t="s">
        <v>87</v>
      </c>
      <c r="D6542" s="229">
        <v>386</v>
      </c>
      <c r="E6542" s="231">
        <v>6.7419278899999999E-3</v>
      </c>
      <c r="F6542" s="231">
        <v>8.8820501000000005E-4</v>
      </c>
      <c r="G6542" s="231">
        <v>1.1833438800000001E-3</v>
      </c>
      <c r="H6542" s="231">
        <v>4.6703785399999998E-3</v>
      </c>
    </row>
    <row r="6543" spans="1:8">
      <c r="A6543" s="227" t="s">
        <v>147</v>
      </c>
      <c r="B6543" s="227" t="s">
        <v>112</v>
      </c>
      <c r="C6543" s="227" t="s">
        <v>87</v>
      </c>
      <c r="D6543" s="229">
        <v>25</v>
      </c>
      <c r="E6543" s="231">
        <v>7.3805553799999998E-3</v>
      </c>
      <c r="F6543" s="231">
        <v>8.0324048999999998E-4</v>
      </c>
      <c r="G6543" s="231">
        <v>1.2425923499999999E-3</v>
      </c>
      <c r="H6543" s="231">
        <v>5.3347219600000002E-3</v>
      </c>
    </row>
    <row r="6544" spans="1:8">
      <c r="A6544" s="227" t="s">
        <v>147</v>
      </c>
      <c r="B6544" s="227" t="s">
        <v>111</v>
      </c>
      <c r="C6544" s="227" t="s">
        <v>88</v>
      </c>
      <c r="D6544" s="229">
        <v>441</v>
      </c>
      <c r="E6544" s="231">
        <v>5.5072381499999996E-3</v>
      </c>
      <c r="F6544" s="231">
        <v>1.0950751399999999E-3</v>
      </c>
      <c r="G6544" s="231">
        <v>8.2992123999999997E-4</v>
      </c>
      <c r="H6544" s="231">
        <v>3.5822413E-3</v>
      </c>
    </row>
    <row r="6545" spans="1:8">
      <c r="A6545" s="227" t="s">
        <v>147</v>
      </c>
      <c r="B6545" s="227" t="s">
        <v>112</v>
      </c>
      <c r="C6545" s="227" t="s">
        <v>88</v>
      </c>
      <c r="D6545" s="229">
        <v>46</v>
      </c>
      <c r="E6545" s="231">
        <v>5.2269521900000001E-3</v>
      </c>
      <c r="F6545" s="231">
        <v>1.0383954500000001E-3</v>
      </c>
      <c r="G6545" s="231">
        <v>9.5863505000000002E-4</v>
      </c>
      <c r="H6545" s="231">
        <v>3.2299211999999998E-3</v>
      </c>
    </row>
    <row r="6546" spans="1:8">
      <c r="A6546" s="227" t="s">
        <v>147</v>
      </c>
      <c r="B6546" s="227" t="s">
        <v>111</v>
      </c>
      <c r="C6546" s="227" t="s">
        <v>89</v>
      </c>
      <c r="D6546" s="229">
        <v>220</v>
      </c>
      <c r="E6546" s="231">
        <v>7.1677186000000002E-3</v>
      </c>
      <c r="F6546" s="231">
        <v>1.2787245200000001E-3</v>
      </c>
      <c r="G6546" s="231">
        <v>1.23058689E-3</v>
      </c>
      <c r="H6546" s="231">
        <v>4.65840673E-3</v>
      </c>
    </row>
    <row r="6547" spans="1:8">
      <c r="A6547" s="227" t="s">
        <v>147</v>
      </c>
      <c r="B6547" s="227" t="s">
        <v>112</v>
      </c>
      <c r="C6547" s="227" t="s">
        <v>89</v>
      </c>
      <c r="D6547" s="229">
        <v>18</v>
      </c>
      <c r="E6547" s="231">
        <v>5.4931839000000003E-3</v>
      </c>
      <c r="F6547" s="231">
        <v>1.2712189299999999E-3</v>
      </c>
      <c r="G6547" s="231">
        <v>1.38310161E-3</v>
      </c>
      <c r="H6547" s="231">
        <v>2.8388629900000001E-3</v>
      </c>
    </row>
    <row r="6548" spans="1:8">
      <c r="A6548" s="227" t="s">
        <v>147</v>
      </c>
      <c r="B6548" s="227" t="s">
        <v>111</v>
      </c>
      <c r="C6548" s="227" t="s">
        <v>90</v>
      </c>
      <c r="D6548" s="229">
        <v>200</v>
      </c>
      <c r="E6548" s="231">
        <v>6.86469882E-3</v>
      </c>
      <c r="F6548" s="231">
        <v>7.2852984999999997E-4</v>
      </c>
      <c r="G6548" s="231">
        <v>1.37887709E-3</v>
      </c>
      <c r="H6548" s="231">
        <v>4.7572914100000004E-3</v>
      </c>
    </row>
    <row r="6549" spans="1:8">
      <c r="A6549" s="227" t="s">
        <v>147</v>
      </c>
      <c r="B6549" s="227" t="s">
        <v>112</v>
      </c>
      <c r="C6549" s="227" t="s">
        <v>90</v>
      </c>
      <c r="D6549" s="229">
        <v>30</v>
      </c>
      <c r="E6549" s="231">
        <v>7.0914349400000003E-3</v>
      </c>
      <c r="F6549" s="231">
        <v>7.4189790999999998E-4</v>
      </c>
      <c r="G6549" s="231">
        <v>1.70486085E-3</v>
      </c>
      <c r="H6549" s="231">
        <v>4.6446755900000003E-3</v>
      </c>
    </row>
    <row r="6550" spans="1:8">
      <c r="A6550" s="227" t="s">
        <v>147</v>
      </c>
      <c r="B6550" s="227" t="s">
        <v>111</v>
      </c>
      <c r="C6550" s="227" t="s">
        <v>91</v>
      </c>
      <c r="D6550" s="229">
        <v>256</v>
      </c>
      <c r="E6550" s="231">
        <v>5.1471170900000002E-3</v>
      </c>
      <c r="F6550" s="231">
        <v>1.0744897600000001E-3</v>
      </c>
      <c r="G6550" s="231">
        <v>5.0053325000000003E-4</v>
      </c>
      <c r="H6550" s="231">
        <v>3.57209358E-3</v>
      </c>
    </row>
    <row r="6551" spans="1:8">
      <c r="A6551" s="227" t="s">
        <v>147</v>
      </c>
      <c r="B6551" s="227" t="s">
        <v>112</v>
      </c>
      <c r="C6551" s="227" t="s">
        <v>91</v>
      </c>
      <c r="D6551" s="229">
        <v>40</v>
      </c>
      <c r="E6551" s="231">
        <v>4.6111109500000004E-3</v>
      </c>
      <c r="F6551" s="231">
        <v>9.6296273000000005E-4</v>
      </c>
      <c r="G6551" s="231">
        <v>5.4861090999999999E-4</v>
      </c>
      <c r="H6551" s="231">
        <v>3.0995368100000002E-3</v>
      </c>
    </row>
    <row r="6552" spans="1:8">
      <c r="A6552" s="227" t="s">
        <v>147</v>
      </c>
      <c r="B6552" s="227" t="s">
        <v>111</v>
      </c>
      <c r="C6552" s="227" t="s">
        <v>92</v>
      </c>
      <c r="D6552" s="229">
        <v>261</v>
      </c>
      <c r="E6552" s="231">
        <v>6.45859917E-3</v>
      </c>
      <c r="F6552" s="231">
        <v>7.7479752999999997E-4</v>
      </c>
      <c r="G6552" s="231">
        <v>1.1463209E-3</v>
      </c>
      <c r="H6552" s="231">
        <v>4.5374802399999999E-3</v>
      </c>
    </row>
    <row r="6553" spans="1:8">
      <c r="A6553" s="227" t="s">
        <v>147</v>
      </c>
      <c r="B6553" s="227" t="s">
        <v>112</v>
      </c>
      <c r="C6553" s="227" t="s">
        <v>92</v>
      </c>
      <c r="D6553" s="229">
        <v>24</v>
      </c>
      <c r="E6553" s="231">
        <v>6.4347026800000004E-3</v>
      </c>
      <c r="F6553" s="231">
        <v>6.7852981999999996E-4</v>
      </c>
      <c r="G6553" s="231">
        <v>1.4284333000000001E-3</v>
      </c>
      <c r="H6553" s="231">
        <v>4.3277389699999998E-3</v>
      </c>
    </row>
    <row r="6554" spans="1:8">
      <c r="A6554" s="227" t="s">
        <v>147</v>
      </c>
      <c r="B6554" s="227" t="s">
        <v>111</v>
      </c>
      <c r="C6554" s="227" t="s">
        <v>93</v>
      </c>
      <c r="D6554" s="229">
        <v>231</v>
      </c>
      <c r="E6554" s="231">
        <v>7.7936105E-3</v>
      </c>
      <c r="F6554" s="231">
        <v>1.1082549400000001E-3</v>
      </c>
      <c r="G6554" s="231">
        <v>1.66155579E-3</v>
      </c>
      <c r="H6554" s="231">
        <v>5.0237992800000004E-3</v>
      </c>
    </row>
    <row r="6555" spans="1:8">
      <c r="A6555" s="227" t="s">
        <v>147</v>
      </c>
      <c r="B6555" s="227" t="s">
        <v>112</v>
      </c>
      <c r="C6555" s="227" t="s">
        <v>93</v>
      </c>
      <c r="D6555" s="229">
        <v>38</v>
      </c>
      <c r="E6555" s="231">
        <v>5.9253165099999996E-3</v>
      </c>
      <c r="F6555" s="231">
        <v>1.05506799E-3</v>
      </c>
      <c r="G6555" s="231">
        <v>1.5567127500000001E-3</v>
      </c>
      <c r="H6555" s="231">
        <v>3.3135353299999998E-3</v>
      </c>
    </row>
    <row r="6556" spans="1:8">
      <c r="A6556" s="227" t="s">
        <v>147</v>
      </c>
      <c r="B6556" s="227" t="s">
        <v>111</v>
      </c>
      <c r="C6556" s="227" t="s">
        <v>94</v>
      </c>
      <c r="D6556" s="229">
        <v>145</v>
      </c>
      <c r="E6556" s="231">
        <v>7.42225391E-3</v>
      </c>
      <c r="F6556" s="231">
        <v>1.27945377E-3</v>
      </c>
      <c r="G6556" s="231">
        <v>1.29773286E-3</v>
      </c>
      <c r="H6556" s="231">
        <v>4.8450668199999996E-3</v>
      </c>
    </row>
    <row r="6557" spans="1:8">
      <c r="A6557" s="227" t="s">
        <v>147</v>
      </c>
      <c r="B6557" s="227" t="s">
        <v>112</v>
      </c>
      <c r="C6557" s="227" t="s">
        <v>94</v>
      </c>
      <c r="D6557" s="229">
        <v>29</v>
      </c>
      <c r="E6557" s="231">
        <v>5.9550604799999997E-3</v>
      </c>
      <c r="F6557" s="231">
        <v>1.0456574100000001E-3</v>
      </c>
      <c r="G6557" s="231">
        <v>1.4455617200000001E-3</v>
      </c>
      <c r="H6557" s="231">
        <v>3.4638407500000002E-3</v>
      </c>
    </row>
    <row r="6558" spans="1:8">
      <c r="A6558" s="227" t="s">
        <v>147</v>
      </c>
      <c r="B6558" s="227" t="s">
        <v>111</v>
      </c>
      <c r="C6558" s="227" t="s">
        <v>95</v>
      </c>
      <c r="D6558" s="229">
        <v>110</v>
      </c>
      <c r="E6558" s="231">
        <v>7.7114896600000002E-3</v>
      </c>
      <c r="F6558" s="231">
        <v>8.2838778999999997E-4</v>
      </c>
      <c r="G6558" s="231">
        <v>1.28219676E-3</v>
      </c>
      <c r="H6558" s="231">
        <v>5.6009046300000004E-3</v>
      </c>
    </row>
    <row r="6559" spans="1:8">
      <c r="A6559" s="227" t="s">
        <v>147</v>
      </c>
      <c r="B6559" s="227" t="s">
        <v>112</v>
      </c>
      <c r="C6559" s="227" t="s">
        <v>95</v>
      </c>
      <c r="D6559" s="229">
        <v>8</v>
      </c>
      <c r="E6559" s="231">
        <v>9.3026618000000005E-3</v>
      </c>
      <c r="F6559" s="231">
        <v>9.0422421000000005E-4</v>
      </c>
      <c r="G6559" s="231">
        <v>9.1579834000000005E-4</v>
      </c>
      <c r="H6559" s="231">
        <v>7.4826387100000004E-3</v>
      </c>
    </row>
    <row r="6560" spans="1:8">
      <c r="A6560" s="227" t="s">
        <v>147</v>
      </c>
      <c r="B6560" s="227" t="s">
        <v>111</v>
      </c>
      <c r="C6560" s="227" t="s">
        <v>96</v>
      </c>
      <c r="D6560" s="229">
        <v>260</v>
      </c>
      <c r="E6560" s="231">
        <v>6.5626778199999996E-3</v>
      </c>
      <c r="F6560" s="231">
        <v>1.2654912200000001E-3</v>
      </c>
      <c r="G6560" s="231">
        <v>1.20917886E-3</v>
      </c>
      <c r="H6560" s="231">
        <v>4.0880072300000002E-3</v>
      </c>
    </row>
    <row r="6561" spans="1:8">
      <c r="A6561" s="227" t="s">
        <v>147</v>
      </c>
      <c r="B6561" s="227" t="s">
        <v>112</v>
      </c>
      <c r="C6561" s="227" t="s">
        <v>96</v>
      </c>
      <c r="D6561" s="229">
        <v>45</v>
      </c>
      <c r="E6561" s="231">
        <v>6.4351849799999996E-3</v>
      </c>
      <c r="F6561" s="231">
        <v>1.4992281399999999E-3</v>
      </c>
      <c r="G6561" s="231">
        <v>1.14943389E-3</v>
      </c>
      <c r="H6561" s="231">
        <v>3.7865224100000002E-3</v>
      </c>
    </row>
    <row r="6562" spans="1:8">
      <c r="A6562" s="227" t="s">
        <v>147</v>
      </c>
      <c r="B6562" s="227" t="s">
        <v>111</v>
      </c>
      <c r="C6562" s="227" t="s">
        <v>97</v>
      </c>
      <c r="D6562" s="229">
        <v>122</v>
      </c>
      <c r="E6562" s="231">
        <v>7.2411958699999997E-3</v>
      </c>
      <c r="F6562" s="231">
        <v>8.8807277000000002E-4</v>
      </c>
      <c r="G6562" s="231">
        <v>1.30255744E-3</v>
      </c>
      <c r="H6562" s="231">
        <v>5.0505652099999999E-3</v>
      </c>
    </row>
    <row r="6563" spans="1:8">
      <c r="A6563" s="227" t="s">
        <v>147</v>
      </c>
      <c r="B6563" s="227" t="s">
        <v>112</v>
      </c>
      <c r="C6563" s="227" t="s">
        <v>97</v>
      </c>
      <c r="D6563" s="229">
        <v>20</v>
      </c>
      <c r="E6563" s="231">
        <v>5.4577543999999997E-3</v>
      </c>
      <c r="F6563" s="231">
        <v>8.5590242000000002E-4</v>
      </c>
      <c r="G6563" s="231">
        <v>1.0532405099999999E-3</v>
      </c>
      <c r="H6563" s="231">
        <v>3.5486108900000001E-3</v>
      </c>
    </row>
    <row r="6564" spans="1:8">
      <c r="A6564" s="227" t="s">
        <v>147</v>
      </c>
      <c r="B6564" s="227" t="s">
        <v>111</v>
      </c>
      <c r="C6564" s="227" t="s">
        <v>98</v>
      </c>
      <c r="D6564" s="229">
        <v>127</v>
      </c>
      <c r="E6564" s="231">
        <v>7.1342772299999996E-3</v>
      </c>
      <c r="F6564" s="231">
        <v>2.1480363000000001E-4</v>
      </c>
      <c r="G6564" s="231">
        <v>1.85412996E-3</v>
      </c>
      <c r="H6564" s="231">
        <v>5.0534956699999998E-3</v>
      </c>
    </row>
    <row r="6565" spans="1:8">
      <c r="A6565" s="227" t="s">
        <v>147</v>
      </c>
      <c r="B6565" s="227" t="s">
        <v>112</v>
      </c>
      <c r="C6565" s="227" t="s">
        <v>98</v>
      </c>
      <c r="D6565" s="229">
        <v>17</v>
      </c>
      <c r="E6565" s="231">
        <v>4.8597492999999997E-3</v>
      </c>
      <c r="F6565" s="231">
        <v>6.4678380000000006E-5</v>
      </c>
      <c r="G6565" s="231">
        <v>1.12132332E-3</v>
      </c>
      <c r="H6565" s="231">
        <v>3.6635346699999999E-3</v>
      </c>
    </row>
    <row r="6566" spans="1:8">
      <c r="A6566" s="227" t="s">
        <v>147</v>
      </c>
      <c r="B6566" s="227" t="s">
        <v>111</v>
      </c>
      <c r="C6566" s="227" t="s">
        <v>99</v>
      </c>
      <c r="D6566" s="229">
        <v>342</v>
      </c>
      <c r="E6566" s="231">
        <v>5.94396365E-3</v>
      </c>
      <c r="F6566" s="231">
        <v>1.1788293400000001E-3</v>
      </c>
      <c r="G6566" s="231">
        <v>8.1404298000000005E-4</v>
      </c>
      <c r="H6566" s="231">
        <v>3.9510908400000001E-3</v>
      </c>
    </row>
    <row r="6567" spans="1:8">
      <c r="A6567" s="227" t="s">
        <v>147</v>
      </c>
      <c r="B6567" s="227" t="s">
        <v>112</v>
      </c>
      <c r="C6567" s="227" t="s">
        <v>99</v>
      </c>
      <c r="D6567" s="229">
        <v>28</v>
      </c>
      <c r="E6567" s="231">
        <v>5.3463952300000003E-3</v>
      </c>
      <c r="F6567" s="231">
        <v>9.1683176E-4</v>
      </c>
      <c r="G6567" s="231">
        <v>6.6964257999999998E-4</v>
      </c>
      <c r="H6567" s="231">
        <v>3.7599203499999998E-3</v>
      </c>
    </row>
    <row r="6568" spans="1:8">
      <c r="A6568" s="227" t="s">
        <v>147</v>
      </c>
      <c r="B6568" s="227" t="s">
        <v>111</v>
      </c>
      <c r="C6568" s="227" t="s">
        <v>100</v>
      </c>
      <c r="D6568" s="229">
        <v>327</v>
      </c>
      <c r="E6568" s="231">
        <v>7.5167768600000002E-3</v>
      </c>
      <c r="F6568" s="231">
        <v>1.05214327E-3</v>
      </c>
      <c r="G6568" s="231">
        <v>1.1507883700000001E-3</v>
      </c>
      <c r="H6568" s="231">
        <v>5.3138447700000003E-3</v>
      </c>
    </row>
    <row r="6569" spans="1:8">
      <c r="A6569" s="227" t="s">
        <v>147</v>
      </c>
      <c r="B6569" s="227" t="s">
        <v>112</v>
      </c>
      <c r="C6569" s="227" t="s">
        <v>100</v>
      </c>
      <c r="D6569" s="229">
        <v>17</v>
      </c>
      <c r="E6569" s="231">
        <v>6.67347475E-3</v>
      </c>
      <c r="F6569" s="231">
        <v>1.1145150200000001E-3</v>
      </c>
      <c r="G6569" s="231">
        <v>1.1860019900000001E-3</v>
      </c>
      <c r="H6569" s="231">
        <v>4.3729572200000002E-3</v>
      </c>
    </row>
    <row r="6570" spans="1:8">
      <c r="A6570" s="227" t="s">
        <v>147</v>
      </c>
      <c r="B6570" s="227" t="s">
        <v>111</v>
      </c>
      <c r="C6570" s="227" t="s">
        <v>101</v>
      </c>
      <c r="D6570" s="229">
        <v>181</v>
      </c>
      <c r="E6570" s="231">
        <v>7.6298723800000004E-3</v>
      </c>
      <c r="F6570" s="231">
        <v>8.2808956999999995E-4</v>
      </c>
      <c r="G6570" s="231">
        <v>2.0663876199999999E-3</v>
      </c>
      <c r="H6570" s="231">
        <v>4.7353946800000003E-3</v>
      </c>
    </row>
    <row r="6571" spans="1:8">
      <c r="A6571" s="227" t="s">
        <v>147</v>
      </c>
      <c r="B6571" s="227" t="s">
        <v>112</v>
      </c>
      <c r="C6571" s="227" t="s">
        <v>101</v>
      </c>
      <c r="D6571" s="229">
        <v>16</v>
      </c>
      <c r="E6571" s="231">
        <v>6.8084487800000003E-3</v>
      </c>
      <c r="F6571" s="231">
        <v>7.3929378000000005E-4</v>
      </c>
      <c r="G6571" s="231">
        <v>2.7466722099999999E-3</v>
      </c>
      <c r="H6571" s="231">
        <v>3.3224823299999998E-3</v>
      </c>
    </row>
    <row r="6572" spans="1:8">
      <c r="A6572" s="227" t="s">
        <v>147</v>
      </c>
      <c r="B6572" s="227" t="s">
        <v>111</v>
      </c>
      <c r="C6572" s="227" t="s">
        <v>102</v>
      </c>
      <c r="D6572" s="229">
        <v>243</v>
      </c>
      <c r="E6572" s="231">
        <v>6.0913444400000002E-3</v>
      </c>
      <c r="F6572" s="231">
        <v>9.8532021000000006E-4</v>
      </c>
      <c r="G6572" s="231">
        <v>8.1437635999999998E-4</v>
      </c>
      <c r="H6572" s="231">
        <v>4.2916473800000002E-3</v>
      </c>
    </row>
    <row r="6573" spans="1:8">
      <c r="A6573" s="227" t="s">
        <v>147</v>
      </c>
      <c r="B6573" s="227" t="s">
        <v>112</v>
      </c>
      <c r="C6573" s="227" t="s">
        <v>102</v>
      </c>
      <c r="D6573" s="229">
        <v>30</v>
      </c>
      <c r="E6573" s="231">
        <v>6.5667435600000003E-3</v>
      </c>
      <c r="F6573" s="231">
        <v>1.1570213599999999E-3</v>
      </c>
      <c r="G6573" s="231">
        <v>7.8858004000000005E-4</v>
      </c>
      <c r="H6573" s="231">
        <v>4.6211417300000002E-3</v>
      </c>
    </row>
    <row r="6574" spans="1:8">
      <c r="A6574" s="227" t="s">
        <v>147</v>
      </c>
      <c r="B6574" s="227" t="s">
        <v>111</v>
      </c>
      <c r="C6574" s="227" t="s">
        <v>103</v>
      </c>
      <c r="D6574" s="229">
        <v>302</v>
      </c>
      <c r="E6574" s="231">
        <v>4.7707411199999997E-3</v>
      </c>
      <c r="F6574" s="231">
        <v>8.6115686E-4</v>
      </c>
      <c r="G6574" s="231">
        <v>5.0561816000000001E-4</v>
      </c>
      <c r="H6574" s="231">
        <v>3.4039655999999999E-3</v>
      </c>
    </row>
    <row r="6575" spans="1:8">
      <c r="A6575" s="227" t="s">
        <v>147</v>
      </c>
      <c r="B6575" s="227" t="s">
        <v>112</v>
      </c>
      <c r="C6575" s="227" t="s">
        <v>103</v>
      </c>
      <c r="D6575" s="229">
        <v>31</v>
      </c>
      <c r="E6575" s="231">
        <v>4.1845875099999997E-3</v>
      </c>
      <c r="F6575" s="231">
        <v>9.3152603999999996E-4</v>
      </c>
      <c r="G6575" s="231">
        <v>4.6781634000000002E-4</v>
      </c>
      <c r="H6575" s="231">
        <v>2.7852446999999999E-3</v>
      </c>
    </row>
    <row r="6576" spans="1:8">
      <c r="A6576" s="227" t="s">
        <v>147</v>
      </c>
      <c r="B6576" s="227" t="s">
        <v>111</v>
      </c>
      <c r="C6576" s="227" t="s">
        <v>104</v>
      </c>
      <c r="D6576" s="229">
        <v>110</v>
      </c>
      <c r="E6576" s="231">
        <v>6.2588381199999996E-3</v>
      </c>
      <c r="F6576" s="231">
        <v>6.1395175999999995E-4</v>
      </c>
      <c r="G6576" s="231">
        <v>1.29608565E-3</v>
      </c>
      <c r="H6576" s="231">
        <v>4.3488002699999997E-3</v>
      </c>
    </row>
    <row r="6577" spans="1:8">
      <c r="A6577" s="227" t="s">
        <v>147</v>
      </c>
      <c r="B6577" s="227" t="s">
        <v>112</v>
      </c>
      <c r="C6577" s="227" t="s">
        <v>104</v>
      </c>
      <c r="D6577" s="229">
        <v>8</v>
      </c>
      <c r="E6577" s="231">
        <v>4.9146408799999996E-3</v>
      </c>
      <c r="F6577" s="231">
        <v>5.2083315E-4</v>
      </c>
      <c r="G6577" s="231">
        <v>1.2022568499999999E-3</v>
      </c>
      <c r="H6577" s="231">
        <v>3.1915505999999998E-3</v>
      </c>
    </row>
    <row r="6578" spans="1:8">
      <c r="A6578" s="227" t="s">
        <v>147</v>
      </c>
      <c r="B6578" s="227" t="s">
        <v>111</v>
      </c>
      <c r="C6578" s="227" t="s">
        <v>105</v>
      </c>
      <c r="D6578" s="229">
        <v>679</v>
      </c>
      <c r="E6578" s="231">
        <v>4.6708630900000004E-3</v>
      </c>
      <c r="F6578" s="231">
        <v>1.04413806E-3</v>
      </c>
      <c r="G6578" s="231">
        <v>6.4085232000000005E-4</v>
      </c>
      <c r="H6578" s="231">
        <v>2.9858722200000001E-3</v>
      </c>
    </row>
    <row r="6579" spans="1:8">
      <c r="A6579" s="227" t="s">
        <v>147</v>
      </c>
      <c r="B6579" s="227" t="s">
        <v>112</v>
      </c>
      <c r="C6579" s="227" t="s">
        <v>105</v>
      </c>
      <c r="D6579" s="229">
        <v>69</v>
      </c>
      <c r="E6579" s="231">
        <v>4.5989329299999998E-3</v>
      </c>
      <c r="F6579" s="231">
        <v>1.10792388E-3</v>
      </c>
      <c r="G6579" s="231">
        <v>6.7414761E-4</v>
      </c>
      <c r="H6579" s="231">
        <v>2.8168609700000001E-3</v>
      </c>
    </row>
    <row r="6580" spans="1:8">
      <c r="A6580" s="227" t="s">
        <v>147</v>
      </c>
      <c r="B6580" s="227" t="s">
        <v>111</v>
      </c>
      <c r="C6580" s="227" t="s">
        <v>106</v>
      </c>
      <c r="D6580" s="229">
        <v>83</v>
      </c>
      <c r="E6580" s="231">
        <v>6.4554047200000002E-3</v>
      </c>
      <c r="F6580" s="231">
        <v>9.4851601999999997E-4</v>
      </c>
      <c r="G6580" s="231">
        <v>1.56863539E-3</v>
      </c>
      <c r="H6580" s="231">
        <v>3.9382527600000002E-3</v>
      </c>
    </row>
    <row r="6581" spans="1:8">
      <c r="A6581" s="227" t="s">
        <v>147</v>
      </c>
      <c r="B6581" s="227" t="s">
        <v>112</v>
      </c>
      <c r="C6581" s="227" t="s">
        <v>106</v>
      </c>
      <c r="D6581" s="229">
        <v>9</v>
      </c>
      <c r="E6581" s="231">
        <v>6.1085387299999998E-3</v>
      </c>
      <c r="F6581" s="231">
        <v>1.29758217E-3</v>
      </c>
      <c r="G6581" s="231">
        <v>1.5779318599999999E-3</v>
      </c>
      <c r="H6581" s="231">
        <v>3.2330244500000001E-3</v>
      </c>
    </row>
    <row r="6582" spans="1:8">
      <c r="A6582" s="227" t="s">
        <v>147</v>
      </c>
      <c r="B6582" s="227" t="s">
        <v>111</v>
      </c>
      <c r="C6582" s="227" t="s">
        <v>107</v>
      </c>
      <c r="D6582" s="229">
        <v>626</v>
      </c>
      <c r="E6582" s="231">
        <v>5.7446971300000003E-3</v>
      </c>
      <c r="F6582" s="231">
        <v>1.01341532E-3</v>
      </c>
      <c r="G6582" s="231">
        <v>1.01219505E-3</v>
      </c>
      <c r="H6582" s="231">
        <v>3.7190862499999998E-3</v>
      </c>
    </row>
    <row r="6583" spans="1:8">
      <c r="A6583" s="227" t="s">
        <v>147</v>
      </c>
      <c r="B6583" s="227" t="s">
        <v>112</v>
      </c>
      <c r="C6583" s="227" t="s">
        <v>107</v>
      </c>
      <c r="D6583" s="229">
        <v>44</v>
      </c>
      <c r="E6583" s="231">
        <v>5.8606899500000002E-3</v>
      </c>
      <c r="F6583" s="231">
        <v>1.11190001E-3</v>
      </c>
      <c r="G6583" s="231">
        <v>1.00063108E-3</v>
      </c>
      <c r="H6583" s="231">
        <v>3.7481584300000001E-3</v>
      </c>
    </row>
    <row r="6584" spans="1:8">
      <c r="A6584" s="227" t="s">
        <v>148</v>
      </c>
      <c r="B6584" s="227" t="s">
        <v>111</v>
      </c>
      <c r="C6584" s="227" t="s">
        <v>58</v>
      </c>
      <c r="D6584" s="229">
        <v>11428</v>
      </c>
      <c r="E6584" s="231">
        <v>5.9850873500000004E-3</v>
      </c>
      <c r="F6584" s="231">
        <v>9.6123936999999995E-4</v>
      </c>
      <c r="G6584" s="231">
        <v>1.0727335200000001E-3</v>
      </c>
      <c r="H6584" s="231">
        <v>3.95097321E-3</v>
      </c>
    </row>
    <row r="6585" spans="1:8">
      <c r="A6585" s="227" t="s">
        <v>148</v>
      </c>
      <c r="B6585" s="227" t="s">
        <v>112</v>
      </c>
      <c r="C6585" s="227" t="s">
        <v>58</v>
      </c>
      <c r="D6585" s="229">
        <v>1410</v>
      </c>
      <c r="E6585" s="231">
        <v>5.4164283800000003E-3</v>
      </c>
      <c r="F6585" s="231">
        <v>9.6433355000000002E-4</v>
      </c>
      <c r="G6585" s="231">
        <v>1.0865590599999999E-3</v>
      </c>
      <c r="H6585" s="231">
        <v>3.3653875300000001E-3</v>
      </c>
    </row>
    <row r="6586" spans="1:8">
      <c r="A6586" s="227" t="s">
        <v>148</v>
      </c>
      <c r="B6586" s="227" t="s">
        <v>111</v>
      </c>
      <c r="C6586" s="227" t="s">
        <v>63</v>
      </c>
      <c r="D6586" s="229">
        <v>234</v>
      </c>
      <c r="E6586" s="231">
        <v>6.02890527E-3</v>
      </c>
      <c r="F6586" s="231">
        <v>1.2231914100000001E-3</v>
      </c>
      <c r="G6586" s="231">
        <v>1.0043722099999999E-3</v>
      </c>
      <c r="H6586" s="231">
        <v>3.8013411699999999E-3</v>
      </c>
    </row>
    <row r="6587" spans="1:8">
      <c r="A6587" s="227" t="s">
        <v>148</v>
      </c>
      <c r="B6587" s="227" t="s">
        <v>112</v>
      </c>
      <c r="C6587" s="227" t="s">
        <v>63</v>
      </c>
      <c r="D6587" s="229">
        <v>32</v>
      </c>
      <c r="E6587" s="231">
        <v>5.7751009900000004E-3</v>
      </c>
      <c r="F6587" s="231">
        <v>1.2051501599999999E-3</v>
      </c>
      <c r="G6587" s="231">
        <v>1.1461948E-3</v>
      </c>
      <c r="H6587" s="231">
        <v>3.42375557E-3</v>
      </c>
    </row>
    <row r="6588" spans="1:8">
      <c r="A6588" s="227" t="s">
        <v>148</v>
      </c>
      <c r="B6588" s="227" t="s">
        <v>111</v>
      </c>
      <c r="C6588" s="227" t="s">
        <v>64</v>
      </c>
      <c r="D6588" s="229">
        <v>129</v>
      </c>
      <c r="E6588" s="231">
        <v>6.3125356500000002E-3</v>
      </c>
      <c r="F6588" s="231">
        <v>1.0260548799999999E-3</v>
      </c>
      <c r="G6588" s="231">
        <v>1.61193632E-3</v>
      </c>
      <c r="H6588" s="231">
        <v>3.6745439700000002E-3</v>
      </c>
    </row>
    <row r="6589" spans="1:8">
      <c r="A6589" s="227" t="s">
        <v>148</v>
      </c>
      <c r="B6589" s="227" t="s">
        <v>112</v>
      </c>
      <c r="C6589" s="227" t="s">
        <v>64</v>
      </c>
      <c r="D6589" s="229">
        <v>18</v>
      </c>
      <c r="E6589" s="231">
        <v>6.1676952499999998E-3</v>
      </c>
      <c r="F6589" s="231">
        <v>1.18634231E-3</v>
      </c>
      <c r="G6589" s="231">
        <v>1.83063244E-3</v>
      </c>
      <c r="H6589" s="231">
        <v>3.1507199E-3</v>
      </c>
    </row>
    <row r="6590" spans="1:8">
      <c r="A6590" s="227" t="s">
        <v>148</v>
      </c>
      <c r="B6590" s="227" t="s">
        <v>111</v>
      </c>
      <c r="C6590" s="227" t="s">
        <v>65</v>
      </c>
      <c r="D6590" s="229">
        <v>151</v>
      </c>
      <c r="E6590" s="231">
        <v>5.1833453500000001E-3</v>
      </c>
      <c r="F6590" s="231">
        <v>8.2137577999999998E-4</v>
      </c>
      <c r="G6590" s="231">
        <v>5.2021987999999999E-4</v>
      </c>
      <c r="H6590" s="231">
        <v>3.8417491999999998E-3</v>
      </c>
    </row>
    <row r="6591" spans="1:8">
      <c r="A6591" s="227" t="s">
        <v>148</v>
      </c>
      <c r="B6591" s="227" t="s">
        <v>112</v>
      </c>
      <c r="C6591" s="227" t="s">
        <v>65</v>
      </c>
      <c r="D6591" s="229">
        <v>23</v>
      </c>
      <c r="E6591" s="231">
        <v>4.8012276200000001E-3</v>
      </c>
      <c r="F6591" s="231">
        <v>7.4426305999999998E-4</v>
      </c>
      <c r="G6591" s="231">
        <v>4.2421479E-4</v>
      </c>
      <c r="H6591" s="231">
        <v>3.6327493600000001E-3</v>
      </c>
    </row>
    <row r="6592" spans="1:8">
      <c r="A6592" s="227" t="s">
        <v>148</v>
      </c>
      <c r="B6592" s="227" t="s">
        <v>111</v>
      </c>
      <c r="C6592" s="227" t="s">
        <v>66</v>
      </c>
      <c r="D6592" s="229">
        <v>141</v>
      </c>
      <c r="E6592" s="231">
        <v>6.0302565299999999E-3</v>
      </c>
      <c r="F6592" s="231">
        <v>7.8720096000000001E-4</v>
      </c>
      <c r="G6592" s="231">
        <v>1.0383008899999999E-3</v>
      </c>
      <c r="H6592" s="231">
        <v>4.2047541500000001E-3</v>
      </c>
    </row>
    <row r="6593" spans="1:8">
      <c r="A6593" s="227" t="s">
        <v>148</v>
      </c>
      <c r="B6593" s="227" t="s">
        <v>112</v>
      </c>
      <c r="C6593" s="227" t="s">
        <v>66</v>
      </c>
      <c r="D6593" s="229">
        <v>19</v>
      </c>
      <c r="E6593" s="231">
        <v>6.33040909E-3</v>
      </c>
      <c r="F6593" s="231">
        <v>9.1983402000000004E-4</v>
      </c>
      <c r="G6593" s="231">
        <v>8.8876684000000004E-4</v>
      </c>
      <c r="H6593" s="231">
        <v>4.5218077399999997E-3</v>
      </c>
    </row>
    <row r="6594" spans="1:8">
      <c r="A6594" s="227" t="s">
        <v>148</v>
      </c>
      <c r="B6594" s="227" t="s">
        <v>111</v>
      </c>
      <c r="C6594" s="227" t="s">
        <v>67</v>
      </c>
      <c r="D6594" s="229">
        <v>210</v>
      </c>
      <c r="E6594" s="231">
        <v>7.2653216200000001E-3</v>
      </c>
      <c r="F6594" s="231">
        <v>6.7361085000000002E-4</v>
      </c>
      <c r="G6594" s="231">
        <v>1.7284499400000001E-3</v>
      </c>
      <c r="H6594" s="231">
        <v>4.8632603499999998E-3</v>
      </c>
    </row>
    <row r="6595" spans="1:8">
      <c r="A6595" s="227" t="s">
        <v>148</v>
      </c>
      <c r="B6595" s="227" t="s">
        <v>112</v>
      </c>
      <c r="C6595" s="227" t="s">
        <v>67</v>
      </c>
      <c r="D6595" s="229">
        <v>23</v>
      </c>
      <c r="E6595" s="231">
        <v>5.8121978799999998E-3</v>
      </c>
      <c r="F6595" s="231">
        <v>6.6223808999999996E-4</v>
      </c>
      <c r="G6595" s="231">
        <v>1.49808758E-3</v>
      </c>
      <c r="H6595" s="231">
        <v>3.6518717299999998E-3</v>
      </c>
    </row>
    <row r="6596" spans="1:8">
      <c r="A6596" s="227" t="s">
        <v>148</v>
      </c>
      <c r="B6596" s="227" t="s">
        <v>111</v>
      </c>
      <c r="C6596" s="227" t="s">
        <v>68</v>
      </c>
      <c r="D6596" s="229">
        <v>179</v>
      </c>
      <c r="E6596" s="231">
        <v>6.73242528E-3</v>
      </c>
      <c r="F6596" s="231">
        <v>1.0074614699999999E-3</v>
      </c>
      <c r="G6596" s="231">
        <v>1.2445036600000001E-3</v>
      </c>
      <c r="H6596" s="231">
        <v>4.4804596200000001E-3</v>
      </c>
    </row>
    <row r="6597" spans="1:8">
      <c r="A6597" s="227" t="s">
        <v>148</v>
      </c>
      <c r="B6597" s="227" t="s">
        <v>112</v>
      </c>
      <c r="C6597" s="227" t="s">
        <v>68</v>
      </c>
      <c r="D6597" s="229">
        <v>11</v>
      </c>
      <c r="E6597" s="231">
        <v>6.2962961400000001E-3</v>
      </c>
      <c r="F6597" s="231">
        <v>1.5561866699999999E-3</v>
      </c>
      <c r="G6597" s="231">
        <v>1.14478086E-3</v>
      </c>
      <c r="H6597" s="231">
        <v>3.59532802E-3</v>
      </c>
    </row>
    <row r="6598" spans="1:8">
      <c r="A6598" s="227" t="s">
        <v>148</v>
      </c>
      <c r="B6598" s="227" t="s">
        <v>111</v>
      </c>
      <c r="C6598" s="227" t="s">
        <v>69</v>
      </c>
      <c r="D6598" s="229">
        <v>158</v>
      </c>
      <c r="E6598" s="231">
        <v>4.6893310800000003E-3</v>
      </c>
      <c r="F6598" s="231">
        <v>8.1077096999999996E-4</v>
      </c>
      <c r="G6598" s="231">
        <v>6.5312916000000003E-4</v>
      </c>
      <c r="H6598" s="231">
        <v>3.2254305100000002E-3</v>
      </c>
    </row>
    <row r="6599" spans="1:8">
      <c r="A6599" s="227" t="s">
        <v>148</v>
      </c>
      <c r="B6599" s="227" t="s">
        <v>112</v>
      </c>
      <c r="C6599" s="227" t="s">
        <v>69</v>
      </c>
      <c r="D6599" s="229">
        <v>8</v>
      </c>
      <c r="E6599" s="231">
        <v>3.8339118E-3</v>
      </c>
      <c r="F6599" s="231">
        <v>9.8234921000000001E-4</v>
      </c>
      <c r="G6599" s="231">
        <v>4.9623818999999997E-4</v>
      </c>
      <c r="H6599" s="231">
        <v>2.35532395E-3</v>
      </c>
    </row>
    <row r="6600" spans="1:8">
      <c r="A6600" s="227" t="s">
        <v>148</v>
      </c>
      <c r="B6600" s="227" t="s">
        <v>111</v>
      </c>
      <c r="C6600" s="227" t="s">
        <v>70</v>
      </c>
      <c r="D6600" s="229">
        <v>108</v>
      </c>
      <c r="E6600" s="231">
        <v>8.0894201900000001E-3</v>
      </c>
      <c r="F6600" s="231">
        <v>1.3632756599999999E-3</v>
      </c>
      <c r="G6600" s="231">
        <v>1.6375168800000001E-3</v>
      </c>
      <c r="H6600" s="231">
        <v>5.0886271600000003E-3</v>
      </c>
    </row>
    <row r="6601" spans="1:8">
      <c r="A6601" s="227" t="s">
        <v>148</v>
      </c>
      <c r="B6601" s="227" t="s">
        <v>112</v>
      </c>
      <c r="C6601" s="227" t="s">
        <v>70</v>
      </c>
      <c r="D6601" s="229">
        <v>15</v>
      </c>
      <c r="E6601" s="231">
        <v>6.7376541099999996E-3</v>
      </c>
      <c r="F6601" s="231">
        <v>1.1882713300000001E-3</v>
      </c>
      <c r="G6601" s="231">
        <v>1.15817879E-3</v>
      </c>
      <c r="H6601" s="231">
        <v>4.3912035100000003E-3</v>
      </c>
    </row>
    <row r="6602" spans="1:8">
      <c r="A6602" s="227" t="s">
        <v>148</v>
      </c>
      <c r="B6602" s="227" t="s">
        <v>111</v>
      </c>
      <c r="C6602" s="227" t="s">
        <v>71</v>
      </c>
      <c r="D6602" s="229">
        <v>107</v>
      </c>
      <c r="E6602" s="231">
        <v>7.3051875299999999E-3</v>
      </c>
      <c r="F6602" s="231">
        <v>1.0835278099999999E-3</v>
      </c>
      <c r="G6602" s="231">
        <v>1.4990045999999999E-3</v>
      </c>
      <c r="H6602" s="231">
        <v>4.7226546899999996E-3</v>
      </c>
    </row>
    <row r="6603" spans="1:8">
      <c r="A6603" s="227" t="s">
        <v>148</v>
      </c>
      <c r="B6603" s="227" t="s">
        <v>112</v>
      </c>
      <c r="C6603" s="227" t="s">
        <v>71</v>
      </c>
      <c r="D6603" s="229">
        <v>11</v>
      </c>
      <c r="E6603" s="231">
        <v>7.2117001200000001E-3</v>
      </c>
      <c r="F6603" s="231">
        <v>9.9537019000000009E-4</v>
      </c>
      <c r="G6603" s="231">
        <v>1.5214645100000001E-3</v>
      </c>
      <c r="H6603" s="231">
        <v>4.6948652100000004E-3</v>
      </c>
    </row>
    <row r="6604" spans="1:8">
      <c r="A6604" s="227" t="s">
        <v>148</v>
      </c>
      <c r="B6604" s="227" t="s">
        <v>111</v>
      </c>
      <c r="C6604" s="227" t="s">
        <v>72</v>
      </c>
      <c r="D6604" s="229">
        <v>208</v>
      </c>
      <c r="E6604" s="231">
        <v>6.9106679300000003E-3</v>
      </c>
      <c r="F6604" s="231">
        <v>1.0364914699999999E-3</v>
      </c>
      <c r="G6604" s="231">
        <v>1.70450473E-3</v>
      </c>
      <c r="H6604" s="231">
        <v>4.1696712399999997E-3</v>
      </c>
    </row>
    <row r="6605" spans="1:8">
      <c r="A6605" s="227" t="s">
        <v>148</v>
      </c>
      <c r="B6605" s="227" t="s">
        <v>112</v>
      </c>
      <c r="C6605" s="227" t="s">
        <v>72</v>
      </c>
      <c r="D6605" s="229">
        <v>15</v>
      </c>
      <c r="E6605" s="231">
        <v>7.0817899400000004E-3</v>
      </c>
      <c r="F6605" s="231">
        <v>1.12191332E-3</v>
      </c>
      <c r="G6605" s="231">
        <v>1.35416642E-3</v>
      </c>
      <c r="H6605" s="231">
        <v>4.6057096199999996E-3</v>
      </c>
    </row>
    <row r="6606" spans="1:8">
      <c r="A6606" s="227" t="s">
        <v>148</v>
      </c>
      <c r="B6606" s="227" t="s">
        <v>111</v>
      </c>
      <c r="C6606" s="227" t="s">
        <v>73</v>
      </c>
      <c r="D6606" s="229">
        <v>355</v>
      </c>
      <c r="E6606" s="231">
        <v>6.9574528099999996E-3</v>
      </c>
      <c r="F6606" s="231">
        <v>6.2372823999999995E-4</v>
      </c>
      <c r="G6606" s="231">
        <v>1.7274384600000001E-3</v>
      </c>
      <c r="H6606" s="231">
        <v>4.60628563E-3</v>
      </c>
    </row>
    <row r="6607" spans="1:8">
      <c r="A6607" s="227" t="s">
        <v>148</v>
      </c>
      <c r="B6607" s="227" t="s">
        <v>112</v>
      </c>
      <c r="C6607" s="227" t="s">
        <v>73</v>
      </c>
      <c r="D6607" s="229">
        <v>61</v>
      </c>
      <c r="E6607" s="231">
        <v>5.9562839100000004E-3</v>
      </c>
      <c r="F6607" s="231">
        <v>6.2518948999999995E-4</v>
      </c>
      <c r="G6607" s="231">
        <v>1.9474800700000001E-3</v>
      </c>
      <c r="H6607" s="231">
        <v>3.38361392E-3</v>
      </c>
    </row>
    <row r="6608" spans="1:8">
      <c r="A6608" s="227" t="s">
        <v>148</v>
      </c>
      <c r="B6608" s="227" t="s">
        <v>111</v>
      </c>
      <c r="C6608" s="227" t="s">
        <v>74</v>
      </c>
      <c r="D6608" s="229">
        <v>301</v>
      </c>
      <c r="E6608" s="231">
        <v>6.90387725E-3</v>
      </c>
      <c r="F6608" s="231">
        <v>8.6086476999999999E-4</v>
      </c>
      <c r="G6608" s="231">
        <v>1.43476196E-3</v>
      </c>
      <c r="H6608" s="231">
        <v>4.6082500300000002E-3</v>
      </c>
    </row>
    <row r="6609" spans="1:8">
      <c r="A6609" s="227" t="s">
        <v>148</v>
      </c>
      <c r="B6609" s="227" t="s">
        <v>112</v>
      </c>
      <c r="C6609" s="227" t="s">
        <v>74</v>
      </c>
      <c r="D6609" s="229">
        <v>53</v>
      </c>
      <c r="E6609" s="231">
        <v>6.1346957800000003E-3</v>
      </c>
      <c r="F6609" s="231">
        <v>7.9336977999999996E-4</v>
      </c>
      <c r="G6609" s="231">
        <v>1.4201168300000001E-3</v>
      </c>
      <c r="H6609" s="231">
        <v>3.9212087400000003E-3</v>
      </c>
    </row>
    <row r="6610" spans="1:8">
      <c r="A6610" s="227" t="s">
        <v>148</v>
      </c>
      <c r="B6610" s="227" t="s">
        <v>111</v>
      </c>
      <c r="C6610" s="227" t="s">
        <v>75</v>
      </c>
      <c r="D6610" s="229">
        <v>185</v>
      </c>
      <c r="E6610" s="231">
        <v>5.8673045499999998E-3</v>
      </c>
      <c r="F6610" s="231">
        <v>6.8268243000000001E-4</v>
      </c>
      <c r="G6610" s="231">
        <v>1.20758234E-3</v>
      </c>
      <c r="H6610" s="231">
        <v>3.9770393100000004E-3</v>
      </c>
    </row>
    <row r="6611" spans="1:8">
      <c r="A6611" s="227" t="s">
        <v>148</v>
      </c>
      <c r="B6611" s="227" t="s">
        <v>112</v>
      </c>
      <c r="C6611" s="227" t="s">
        <v>75</v>
      </c>
      <c r="D6611" s="229">
        <v>7</v>
      </c>
      <c r="E6611" s="231">
        <v>5.1355818400000003E-3</v>
      </c>
      <c r="F6611" s="231">
        <v>6.0515852000000005E-4</v>
      </c>
      <c r="G6611" s="231">
        <v>7.6058174000000005E-4</v>
      </c>
      <c r="H6611" s="231">
        <v>3.7698409600000001E-3</v>
      </c>
    </row>
    <row r="6612" spans="1:8">
      <c r="A6612" s="227" t="s">
        <v>148</v>
      </c>
      <c r="B6612" s="227" t="s">
        <v>111</v>
      </c>
      <c r="C6612" s="227" t="s">
        <v>76</v>
      </c>
      <c r="D6612" s="229">
        <v>163</v>
      </c>
      <c r="E6612" s="231">
        <v>5.9847901599999996E-3</v>
      </c>
      <c r="F6612" s="231">
        <v>9.8826947999999999E-4</v>
      </c>
      <c r="G6612" s="231">
        <v>1.26065074E-3</v>
      </c>
      <c r="H6612" s="231">
        <v>3.7358694600000001E-3</v>
      </c>
    </row>
    <row r="6613" spans="1:8">
      <c r="A6613" s="227" t="s">
        <v>148</v>
      </c>
      <c r="B6613" s="227" t="s">
        <v>112</v>
      </c>
      <c r="C6613" s="227" t="s">
        <v>76</v>
      </c>
      <c r="D6613" s="229">
        <v>40</v>
      </c>
      <c r="E6613" s="231">
        <v>5.7647567299999999E-3</v>
      </c>
      <c r="F6613" s="231">
        <v>9.7627290999999998E-4</v>
      </c>
      <c r="G6613" s="231">
        <v>1.3509836E-3</v>
      </c>
      <c r="H6613" s="231">
        <v>3.43749978E-3</v>
      </c>
    </row>
    <row r="6614" spans="1:8">
      <c r="A6614" s="227" t="s">
        <v>148</v>
      </c>
      <c r="B6614" s="227" t="s">
        <v>111</v>
      </c>
      <c r="C6614" s="227" t="s">
        <v>77</v>
      </c>
      <c r="D6614" s="229">
        <v>302</v>
      </c>
      <c r="E6614" s="231">
        <v>6.3941391500000003E-3</v>
      </c>
      <c r="F6614" s="231">
        <v>9.6609001999999999E-4</v>
      </c>
      <c r="G6614" s="231">
        <v>1.3815302900000001E-3</v>
      </c>
      <c r="H6614" s="231">
        <v>4.0465183600000001E-3</v>
      </c>
    </row>
    <row r="6615" spans="1:8">
      <c r="A6615" s="227" t="s">
        <v>148</v>
      </c>
      <c r="B6615" s="227" t="s">
        <v>112</v>
      </c>
      <c r="C6615" s="227" t="s">
        <v>77</v>
      </c>
      <c r="D6615" s="229">
        <v>47</v>
      </c>
      <c r="E6615" s="231">
        <v>6.3315108199999996E-3</v>
      </c>
      <c r="F6615" s="231">
        <v>7.2103990999999997E-4</v>
      </c>
      <c r="G6615" s="231">
        <v>1.830181E-3</v>
      </c>
      <c r="H6615" s="231">
        <v>3.7802893200000001E-3</v>
      </c>
    </row>
    <row r="6616" spans="1:8">
      <c r="A6616" s="227" t="s">
        <v>148</v>
      </c>
      <c r="B6616" s="227" t="s">
        <v>111</v>
      </c>
      <c r="C6616" s="227" t="s">
        <v>78</v>
      </c>
      <c r="D6616" s="229">
        <v>109</v>
      </c>
      <c r="E6616" s="231">
        <v>7.1007472699999999E-3</v>
      </c>
      <c r="F6616" s="231">
        <v>1.6123001599999999E-3</v>
      </c>
      <c r="G6616" s="231">
        <v>1.4243541399999999E-3</v>
      </c>
      <c r="H6616" s="231">
        <v>4.0640925399999996E-3</v>
      </c>
    </row>
    <row r="6617" spans="1:8">
      <c r="A6617" s="227" t="s">
        <v>148</v>
      </c>
      <c r="B6617" s="227" t="s">
        <v>112</v>
      </c>
      <c r="C6617" s="227" t="s">
        <v>78</v>
      </c>
      <c r="D6617" s="229">
        <v>15</v>
      </c>
      <c r="E6617" s="231">
        <v>8.2376540600000003E-3</v>
      </c>
      <c r="F6617" s="231">
        <v>1.09567879E-3</v>
      </c>
      <c r="G6617" s="231">
        <v>2.354938E-3</v>
      </c>
      <c r="H6617" s="231">
        <v>4.7870367500000002E-3</v>
      </c>
    </row>
    <row r="6618" spans="1:8">
      <c r="A6618" s="227" t="s">
        <v>148</v>
      </c>
      <c r="B6618" s="227" t="s">
        <v>111</v>
      </c>
      <c r="C6618" s="227" t="s">
        <v>79</v>
      </c>
      <c r="D6618" s="229">
        <v>1533</v>
      </c>
      <c r="E6618" s="231">
        <v>4.4998079900000001E-3</v>
      </c>
      <c r="F6618" s="231">
        <v>9.9842029999999997E-4</v>
      </c>
      <c r="G6618" s="231">
        <v>7.1202049000000005E-4</v>
      </c>
      <c r="H6618" s="231">
        <v>2.7893667E-3</v>
      </c>
    </row>
    <row r="6619" spans="1:8">
      <c r="A6619" s="227" t="s">
        <v>148</v>
      </c>
      <c r="B6619" s="227" t="s">
        <v>112</v>
      </c>
      <c r="C6619" s="227" t="s">
        <v>79</v>
      </c>
      <c r="D6619" s="229">
        <v>256</v>
      </c>
      <c r="E6619" s="231">
        <v>4.1880513500000003E-3</v>
      </c>
      <c r="F6619" s="231">
        <v>9.6412916999999996E-4</v>
      </c>
      <c r="G6619" s="231">
        <v>6.9792545E-4</v>
      </c>
      <c r="H6619" s="231">
        <v>2.5259962299999999E-3</v>
      </c>
    </row>
    <row r="6620" spans="1:8">
      <c r="A6620" s="227" t="s">
        <v>148</v>
      </c>
      <c r="B6620" s="227" t="s">
        <v>111</v>
      </c>
      <c r="C6620" s="227" t="s">
        <v>80</v>
      </c>
      <c r="D6620" s="229">
        <v>748</v>
      </c>
      <c r="E6620" s="231">
        <v>4.9596452300000003E-3</v>
      </c>
      <c r="F6620" s="231">
        <v>1.03205746E-3</v>
      </c>
      <c r="G6620" s="231">
        <v>5.2505732000000002E-4</v>
      </c>
      <c r="H6620" s="231">
        <v>3.4025299500000002E-3</v>
      </c>
    </row>
    <row r="6621" spans="1:8">
      <c r="A6621" s="227" t="s">
        <v>148</v>
      </c>
      <c r="B6621" s="227" t="s">
        <v>112</v>
      </c>
      <c r="C6621" s="227" t="s">
        <v>80</v>
      </c>
      <c r="D6621" s="229">
        <v>108</v>
      </c>
      <c r="E6621" s="231">
        <v>4.7626240699999997E-3</v>
      </c>
      <c r="F6621" s="231">
        <v>9.6643493000000003E-4</v>
      </c>
      <c r="G6621" s="231">
        <v>4.6510612000000002E-4</v>
      </c>
      <c r="H6621" s="231">
        <v>3.3310825699999999E-3</v>
      </c>
    </row>
    <row r="6622" spans="1:8">
      <c r="A6622" s="227" t="s">
        <v>148</v>
      </c>
      <c r="B6622" s="227" t="s">
        <v>111</v>
      </c>
      <c r="C6622" s="227" t="s">
        <v>119</v>
      </c>
      <c r="D6622" s="229">
        <v>326</v>
      </c>
      <c r="E6622" s="231">
        <v>6.1924844399999998E-3</v>
      </c>
      <c r="F6622" s="231">
        <v>1.0837378500000001E-3</v>
      </c>
      <c r="G6622" s="231">
        <v>1.0298438200000001E-3</v>
      </c>
      <c r="H6622" s="231">
        <v>4.0789022700000004E-3</v>
      </c>
    </row>
    <row r="6623" spans="1:8">
      <c r="A6623" s="227" t="s">
        <v>148</v>
      </c>
      <c r="B6623" s="227" t="s">
        <v>112</v>
      </c>
      <c r="C6623" s="227" t="s">
        <v>119</v>
      </c>
      <c r="D6623" s="229">
        <v>55</v>
      </c>
      <c r="E6623" s="231">
        <v>5.0088381500000001E-3</v>
      </c>
      <c r="F6623" s="231">
        <v>1.1186865900000001E-3</v>
      </c>
      <c r="G6623" s="231">
        <v>1.00547111E-3</v>
      </c>
      <c r="H6623" s="231">
        <v>2.8846798900000001E-3</v>
      </c>
    </row>
    <row r="6624" spans="1:8">
      <c r="A6624" s="227" t="s">
        <v>148</v>
      </c>
      <c r="B6624" s="227" t="s">
        <v>111</v>
      </c>
      <c r="C6624" s="227" t="s">
        <v>82</v>
      </c>
      <c r="D6624" s="229">
        <v>179</v>
      </c>
      <c r="E6624" s="231">
        <v>7.2806096199999996E-3</v>
      </c>
      <c r="F6624" s="231">
        <v>9.3607724999999998E-4</v>
      </c>
      <c r="G6624" s="231">
        <v>1.5001032000000001E-3</v>
      </c>
      <c r="H6624" s="231">
        <v>4.8444287000000003E-3</v>
      </c>
    </row>
    <row r="6625" spans="1:8">
      <c r="A6625" s="227" t="s">
        <v>148</v>
      </c>
      <c r="B6625" s="227" t="s">
        <v>112</v>
      </c>
      <c r="C6625" s="227" t="s">
        <v>82</v>
      </c>
      <c r="D6625" s="229">
        <v>20</v>
      </c>
      <c r="E6625" s="231">
        <v>6.7760414799999998E-3</v>
      </c>
      <c r="F6625" s="231">
        <v>8.5705996000000003E-4</v>
      </c>
      <c r="G6625" s="231">
        <v>2.0416664500000001E-3</v>
      </c>
      <c r="H6625" s="231">
        <v>3.8773145400000002E-3</v>
      </c>
    </row>
    <row r="6626" spans="1:8">
      <c r="A6626" s="227" t="s">
        <v>148</v>
      </c>
      <c r="B6626" s="227" t="s">
        <v>111</v>
      </c>
      <c r="C6626" s="227" t="s">
        <v>83</v>
      </c>
      <c r="D6626" s="229">
        <v>158</v>
      </c>
      <c r="E6626" s="231">
        <v>6.0554381200000002E-3</v>
      </c>
      <c r="F6626" s="231">
        <v>1.0600530799999999E-3</v>
      </c>
      <c r="G6626" s="231">
        <v>9.6555592E-4</v>
      </c>
      <c r="H6626" s="231">
        <v>4.0298286400000001E-3</v>
      </c>
    </row>
    <row r="6627" spans="1:8">
      <c r="A6627" s="227" t="s">
        <v>148</v>
      </c>
      <c r="B6627" s="227" t="s">
        <v>112</v>
      </c>
      <c r="C6627" s="227" t="s">
        <v>83</v>
      </c>
      <c r="D6627" s="229">
        <v>20</v>
      </c>
      <c r="E6627" s="231">
        <v>5.73958308E-3</v>
      </c>
      <c r="F6627" s="231">
        <v>9.1493034000000005E-4</v>
      </c>
      <c r="G6627" s="231">
        <v>7.4884235000000001E-4</v>
      </c>
      <c r="H6627" s="231">
        <v>4.0758098499999998E-3</v>
      </c>
    </row>
    <row r="6628" spans="1:8">
      <c r="A6628" s="227" t="s">
        <v>148</v>
      </c>
      <c r="B6628" s="227" t="s">
        <v>111</v>
      </c>
      <c r="C6628" s="227" t="s">
        <v>84</v>
      </c>
      <c r="D6628" s="229">
        <v>265</v>
      </c>
      <c r="E6628" s="231">
        <v>6.2387750799999999E-3</v>
      </c>
      <c r="F6628" s="231">
        <v>9.2968181000000003E-4</v>
      </c>
      <c r="G6628" s="231">
        <v>1.2262838099999999E-3</v>
      </c>
      <c r="H6628" s="231">
        <v>4.0828089799999998E-3</v>
      </c>
    </row>
    <row r="6629" spans="1:8">
      <c r="A6629" s="227" t="s">
        <v>148</v>
      </c>
      <c r="B6629" s="227" t="s">
        <v>112</v>
      </c>
      <c r="C6629" s="227" t="s">
        <v>84</v>
      </c>
      <c r="D6629" s="229">
        <v>22</v>
      </c>
      <c r="E6629" s="231">
        <v>4.6696125900000003E-3</v>
      </c>
      <c r="F6629" s="231">
        <v>8.8909907999999997E-4</v>
      </c>
      <c r="G6629" s="231">
        <v>1.0442968700000001E-3</v>
      </c>
      <c r="H6629" s="231">
        <v>2.73621612E-3</v>
      </c>
    </row>
    <row r="6630" spans="1:8">
      <c r="A6630" s="227" t="s">
        <v>148</v>
      </c>
      <c r="B6630" s="227" t="s">
        <v>112</v>
      </c>
      <c r="C6630" s="227" t="s">
        <v>86</v>
      </c>
      <c r="D6630" s="229">
        <v>2</v>
      </c>
      <c r="E6630" s="231">
        <v>8.25810173E-3</v>
      </c>
      <c r="F6630" s="231">
        <v>2.2453701299999999E-3</v>
      </c>
      <c r="G6630" s="231">
        <v>3.1886572799999999E-3</v>
      </c>
      <c r="H6630" s="231">
        <v>2.82407395E-3</v>
      </c>
    </row>
    <row r="6631" spans="1:8">
      <c r="A6631" s="227" t="s">
        <v>148</v>
      </c>
      <c r="B6631" s="227" t="s">
        <v>111</v>
      </c>
      <c r="C6631" s="227" t="s">
        <v>87</v>
      </c>
      <c r="D6631" s="229">
        <v>356</v>
      </c>
      <c r="E6631" s="231">
        <v>6.7671592899999997E-3</v>
      </c>
      <c r="F6631" s="231">
        <v>8.2904156999999998E-4</v>
      </c>
      <c r="G6631" s="231">
        <v>1.3284498799999999E-3</v>
      </c>
      <c r="H6631" s="231">
        <v>4.6096673599999999E-3</v>
      </c>
    </row>
    <row r="6632" spans="1:8">
      <c r="A6632" s="227" t="s">
        <v>148</v>
      </c>
      <c r="B6632" s="227" t="s">
        <v>112</v>
      </c>
      <c r="C6632" s="227" t="s">
        <v>87</v>
      </c>
      <c r="D6632" s="229">
        <v>11</v>
      </c>
      <c r="E6632" s="231">
        <v>6.5530300400000003E-3</v>
      </c>
      <c r="F6632" s="231">
        <v>9.9116142000000001E-4</v>
      </c>
      <c r="G6632" s="231">
        <v>1.05955365E-3</v>
      </c>
      <c r="H6632" s="231">
        <v>4.50231451E-3</v>
      </c>
    </row>
    <row r="6633" spans="1:8">
      <c r="A6633" s="227" t="s">
        <v>148</v>
      </c>
      <c r="B6633" s="227" t="s">
        <v>111</v>
      </c>
      <c r="C6633" s="227" t="s">
        <v>88</v>
      </c>
      <c r="D6633" s="229">
        <v>396</v>
      </c>
      <c r="E6633" s="231">
        <v>5.3373138699999998E-3</v>
      </c>
      <c r="F6633" s="231">
        <v>1.0161800800000001E-3</v>
      </c>
      <c r="G6633" s="231">
        <v>7.6345023999999995E-4</v>
      </c>
      <c r="H6633" s="231">
        <v>3.55768308E-3</v>
      </c>
    </row>
    <row r="6634" spans="1:8">
      <c r="A6634" s="227" t="s">
        <v>148</v>
      </c>
      <c r="B6634" s="227" t="s">
        <v>112</v>
      </c>
      <c r="C6634" s="227" t="s">
        <v>88</v>
      </c>
      <c r="D6634" s="229">
        <v>36</v>
      </c>
      <c r="E6634" s="231">
        <v>4.8868310700000001E-3</v>
      </c>
      <c r="F6634" s="231">
        <v>1.0101592499999999E-3</v>
      </c>
      <c r="G6634" s="231">
        <v>9.2110314999999999E-4</v>
      </c>
      <c r="H6634" s="231">
        <v>2.9555681599999998E-3</v>
      </c>
    </row>
    <row r="6635" spans="1:8">
      <c r="A6635" s="227" t="s">
        <v>148</v>
      </c>
      <c r="B6635" s="227" t="s">
        <v>111</v>
      </c>
      <c r="C6635" s="227" t="s">
        <v>89</v>
      </c>
      <c r="D6635" s="229">
        <v>205</v>
      </c>
      <c r="E6635" s="231">
        <v>6.3998416799999997E-3</v>
      </c>
      <c r="F6635" s="231">
        <v>1.18981454E-3</v>
      </c>
      <c r="G6635" s="231">
        <v>1.0990286700000001E-3</v>
      </c>
      <c r="H6635" s="231">
        <v>4.1109979600000004E-3</v>
      </c>
    </row>
    <row r="6636" spans="1:8">
      <c r="A6636" s="227" t="s">
        <v>148</v>
      </c>
      <c r="B6636" s="227" t="s">
        <v>112</v>
      </c>
      <c r="C6636" s="227" t="s">
        <v>89</v>
      </c>
      <c r="D6636" s="229">
        <v>25</v>
      </c>
      <c r="E6636" s="231">
        <v>6.1041664100000004E-3</v>
      </c>
      <c r="F6636" s="231">
        <v>1.16620344E-3</v>
      </c>
      <c r="G6636" s="231">
        <v>1.2800923200000001E-3</v>
      </c>
      <c r="H6636" s="231">
        <v>3.65787013E-3</v>
      </c>
    </row>
    <row r="6637" spans="1:8">
      <c r="A6637" s="227" t="s">
        <v>148</v>
      </c>
      <c r="B6637" s="227" t="s">
        <v>111</v>
      </c>
      <c r="C6637" s="227" t="s">
        <v>90</v>
      </c>
      <c r="D6637" s="229">
        <v>208</v>
      </c>
      <c r="E6637" s="231">
        <v>6.9228540999999996E-3</v>
      </c>
      <c r="F6637" s="231">
        <v>7.8870611999999997E-4</v>
      </c>
      <c r="G6637" s="231">
        <v>1.349381E-3</v>
      </c>
      <c r="H6637" s="231">
        <v>4.7847665099999999E-3</v>
      </c>
    </row>
    <row r="6638" spans="1:8">
      <c r="A6638" s="227" t="s">
        <v>148</v>
      </c>
      <c r="B6638" s="227" t="s">
        <v>112</v>
      </c>
      <c r="C6638" s="227" t="s">
        <v>90</v>
      </c>
      <c r="D6638" s="229">
        <v>13</v>
      </c>
      <c r="E6638" s="231">
        <v>5.2786678300000001E-3</v>
      </c>
      <c r="F6638" s="231">
        <v>7.1046985999999996E-4</v>
      </c>
      <c r="G6638" s="231">
        <v>7.2471484000000001E-4</v>
      </c>
      <c r="H6638" s="231">
        <v>3.8434825200000002E-3</v>
      </c>
    </row>
    <row r="6639" spans="1:8">
      <c r="A6639" s="227" t="s">
        <v>148</v>
      </c>
      <c r="B6639" s="227" t="s">
        <v>111</v>
      </c>
      <c r="C6639" s="227" t="s">
        <v>91</v>
      </c>
      <c r="D6639" s="229">
        <v>208</v>
      </c>
      <c r="E6639" s="231">
        <v>5.0841899999999997E-3</v>
      </c>
      <c r="F6639" s="231">
        <v>1.04567284E-3</v>
      </c>
      <c r="G6639" s="231">
        <v>5.3151686000000003E-4</v>
      </c>
      <c r="H6639" s="231">
        <v>3.5069998399999999E-3</v>
      </c>
    </row>
    <row r="6640" spans="1:8">
      <c r="A6640" s="227" t="s">
        <v>148</v>
      </c>
      <c r="B6640" s="227" t="s">
        <v>112</v>
      </c>
      <c r="C6640" s="227" t="s">
        <v>91</v>
      </c>
      <c r="D6640" s="229">
        <v>40</v>
      </c>
      <c r="E6640" s="231">
        <v>3.9864002300000001E-3</v>
      </c>
      <c r="F6640" s="231">
        <v>9.8350671000000008E-4</v>
      </c>
      <c r="G6640" s="231">
        <v>4.2505762999999998E-4</v>
      </c>
      <c r="H6640" s="231">
        <v>2.5778354100000002E-3</v>
      </c>
    </row>
    <row r="6641" spans="1:8">
      <c r="A6641" s="227" t="s">
        <v>148</v>
      </c>
      <c r="B6641" s="227" t="s">
        <v>111</v>
      </c>
      <c r="C6641" s="227" t="s">
        <v>92</v>
      </c>
      <c r="D6641" s="229">
        <v>216</v>
      </c>
      <c r="E6641" s="231">
        <v>6.6204772900000002E-3</v>
      </c>
      <c r="F6641" s="231">
        <v>8.5615970999999998E-4</v>
      </c>
      <c r="G6641" s="231">
        <v>1.2559475500000001E-3</v>
      </c>
      <c r="H6641" s="231">
        <v>4.5083695400000004E-3</v>
      </c>
    </row>
    <row r="6642" spans="1:8">
      <c r="A6642" s="227" t="s">
        <v>148</v>
      </c>
      <c r="B6642" s="227" t="s">
        <v>112</v>
      </c>
      <c r="C6642" s="227" t="s">
        <v>92</v>
      </c>
      <c r="D6642" s="229">
        <v>31</v>
      </c>
      <c r="E6642" s="231">
        <v>7.68817181E-3</v>
      </c>
      <c r="F6642" s="231">
        <v>1.33288505E-3</v>
      </c>
      <c r="G6642" s="231">
        <v>1.53039108E-3</v>
      </c>
      <c r="H6642" s="231">
        <v>4.8248952000000001E-3</v>
      </c>
    </row>
    <row r="6643" spans="1:8">
      <c r="A6643" s="227" t="s">
        <v>148</v>
      </c>
      <c r="B6643" s="227" t="s">
        <v>111</v>
      </c>
      <c r="C6643" s="227" t="s">
        <v>93</v>
      </c>
      <c r="D6643" s="229">
        <v>183</v>
      </c>
      <c r="E6643" s="231">
        <v>8.0515075200000008E-3</v>
      </c>
      <c r="F6643" s="231">
        <v>1.2238157899999999E-3</v>
      </c>
      <c r="G6643" s="231">
        <v>1.8093501E-3</v>
      </c>
      <c r="H6643" s="231">
        <v>5.0183411900000001E-3</v>
      </c>
    </row>
    <row r="6644" spans="1:8">
      <c r="A6644" s="227" t="s">
        <v>148</v>
      </c>
      <c r="B6644" s="227" t="s">
        <v>112</v>
      </c>
      <c r="C6644" s="227" t="s">
        <v>93</v>
      </c>
      <c r="D6644" s="229">
        <v>40</v>
      </c>
      <c r="E6644" s="231">
        <v>6.2196177899999996E-3</v>
      </c>
      <c r="F6644" s="231">
        <v>1.24565956E-3</v>
      </c>
      <c r="G6644" s="231">
        <v>1.6802659999999999E-3</v>
      </c>
      <c r="H6644" s="231">
        <v>3.2936918700000001E-3</v>
      </c>
    </row>
    <row r="6645" spans="1:8">
      <c r="A6645" s="227" t="s">
        <v>148</v>
      </c>
      <c r="B6645" s="227" t="s">
        <v>111</v>
      </c>
      <c r="C6645" s="227" t="s">
        <v>94</v>
      </c>
      <c r="D6645" s="229">
        <v>145</v>
      </c>
      <c r="E6645" s="231">
        <v>7.10464535E-3</v>
      </c>
      <c r="F6645" s="231">
        <v>1.0425444699999999E-3</v>
      </c>
      <c r="G6645" s="231">
        <v>1.47453683E-3</v>
      </c>
      <c r="H6645" s="231">
        <v>4.5875635899999996E-3</v>
      </c>
    </row>
    <row r="6646" spans="1:8">
      <c r="A6646" s="227" t="s">
        <v>148</v>
      </c>
      <c r="B6646" s="227" t="s">
        <v>112</v>
      </c>
      <c r="C6646" s="227" t="s">
        <v>94</v>
      </c>
      <c r="D6646" s="229">
        <v>35</v>
      </c>
      <c r="E6646" s="231">
        <v>5.7304892000000001E-3</v>
      </c>
      <c r="F6646" s="231">
        <v>7.9695744999999998E-4</v>
      </c>
      <c r="G6646" s="231">
        <v>1.2916663799999999E-3</v>
      </c>
      <c r="H6646" s="231">
        <v>3.6418648699999999E-3</v>
      </c>
    </row>
    <row r="6647" spans="1:8">
      <c r="A6647" s="227" t="s">
        <v>148</v>
      </c>
      <c r="B6647" s="227" t="s">
        <v>111</v>
      </c>
      <c r="C6647" s="227" t="s">
        <v>95</v>
      </c>
      <c r="D6647" s="229">
        <v>101</v>
      </c>
      <c r="E6647" s="231">
        <v>8.6001097699999994E-3</v>
      </c>
      <c r="F6647" s="231">
        <v>9.1228889000000005E-4</v>
      </c>
      <c r="G6647" s="231">
        <v>1.4454985000000001E-3</v>
      </c>
      <c r="H6647" s="231">
        <v>6.2423219200000001E-3</v>
      </c>
    </row>
    <row r="6648" spans="1:8">
      <c r="A6648" s="227" t="s">
        <v>148</v>
      </c>
      <c r="B6648" s="227" t="s">
        <v>112</v>
      </c>
      <c r="C6648" s="227" t="s">
        <v>95</v>
      </c>
      <c r="D6648" s="229">
        <v>6</v>
      </c>
      <c r="E6648" s="231">
        <v>1.1836419549999999E-2</v>
      </c>
      <c r="F6648" s="231">
        <v>1.3175151500000001E-3</v>
      </c>
      <c r="G6648" s="231">
        <v>1.8267744100000001E-3</v>
      </c>
      <c r="H6648" s="231">
        <v>8.6921293899999991E-3</v>
      </c>
    </row>
    <row r="6649" spans="1:8">
      <c r="A6649" s="227" t="s">
        <v>148</v>
      </c>
      <c r="B6649" s="227" t="s">
        <v>111</v>
      </c>
      <c r="C6649" s="227" t="s">
        <v>96</v>
      </c>
      <c r="D6649" s="229">
        <v>284</v>
      </c>
      <c r="E6649" s="231">
        <v>6.7126774500000002E-3</v>
      </c>
      <c r="F6649" s="231">
        <v>1.00262431E-3</v>
      </c>
      <c r="G6649" s="231">
        <v>1.23361674E-3</v>
      </c>
      <c r="H6649" s="231">
        <v>4.4764359399999997E-3</v>
      </c>
    </row>
    <row r="6650" spans="1:8">
      <c r="A6650" s="227" t="s">
        <v>148</v>
      </c>
      <c r="B6650" s="227" t="s">
        <v>112</v>
      </c>
      <c r="C6650" s="227" t="s">
        <v>96</v>
      </c>
      <c r="D6650" s="229">
        <v>26</v>
      </c>
      <c r="E6650" s="231">
        <v>6.2597932099999996E-3</v>
      </c>
      <c r="F6650" s="231">
        <v>1.24599331E-3</v>
      </c>
      <c r="G6650" s="231">
        <v>1.2406514899999999E-3</v>
      </c>
      <c r="H6650" s="231">
        <v>3.7731479600000002E-3</v>
      </c>
    </row>
    <row r="6651" spans="1:8">
      <c r="A6651" s="227" t="s">
        <v>148</v>
      </c>
      <c r="B6651" s="227" t="s">
        <v>111</v>
      </c>
      <c r="C6651" s="227" t="s">
        <v>97</v>
      </c>
      <c r="D6651" s="229">
        <v>123</v>
      </c>
      <c r="E6651" s="231">
        <v>7.11927859E-3</v>
      </c>
      <c r="F6651" s="231">
        <v>8.6899630999999998E-4</v>
      </c>
      <c r="G6651" s="231">
        <v>1.3060822499999999E-3</v>
      </c>
      <c r="H6651" s="231">
        <v>4.9441995600000002E-3</v>
      </c>
    </row>
    <row r="6652" spans="1:8">
      <c r="A6652" s="227" t="s">
        <v>148</v>
      </c>
      <c r="B6652" s="227" t="s">
        <v>112</v>
      </c>
      <c r="C6652" s="227" t="s">
        <v>97</v>
      </c>
      <c r="D6652" s="229">
        <v>13</v>
      </c>
      <c r="E6652" s="231">
        <v>5.0587605100000004E-3</v>
      </c>
      <c r="F6652" s="231">
        <v>8.4668776000000005E-4</v>
      </c>
      <c r="G6652" s="231">
        <v>1.06214369E-3</v>
      </c>
      <c r="H6652" s="231">
        <v>3.1499285199999998E-3</v>
      </c>
    </row>
    <row r="6653" spans="1:8">
      <c r="A6653" s="227" t="s">
        <v>148</v>
      </c>
      <c r="B6653" s="227" t="s">
        <v>111</v>
      </c>
      <c r="C6653" s="227" t="s">
        <v>98</v>
      </c>
      <c r="D6653" s="229">
        <v>131</v>
      </c>
      <c r="E6653" s="231">
        <v>7.3201156800000002E-3</v>
      </c>
      <c r="F6653" s="231">
        <v>2.4137669E-4</v>
      </c>
      <c r="G6653" s="231">
        <v>1.96617873E-3</v>
      </c>
      <c r="H6653" s="231">
        <v>5.1002789500000003E-3</v>
      </c>
    </row>
    <row r="6654" spans="1:8">
      <c r="A6654" s="227" t="s">
        <v>148</v>
      </c>
      <c r="B6654" s="227" t="s">
        <v>112</v>
      </c>
      <c r="C6654" s="227" t="s">
        <v>98</v>
      </c>
      <c r="D6654" s="229">
        <v>17</v>
      </c>
      <c r="E6654" s="231">
        <v>5.4391336900000004E-3</v>
      </c>
      <c r="F6654" s="231">
        <v>2.2263055E-4</v>
      </c>
      <c r="G6654" s="231">
        <v>2.1561816899999999E-3</v>
      </c>
      <c r="H6654" s="231">
        <v>3.0480662500000002E-3</v>
      </c>
    </row>
    <row r="6655" spans="1:8">
      <c r="A6655" s="227" t="s">
        <v>148</v>
      </c>
      <c r="B6655" s="227" t="s">
        <v>111</v>
      </c>
      <c r="C6655" s="227" t="s">
        <v>99</v>
      </c>
      <c r="D6655" s="229">
        <v>318</v>
      </c>
      <c r="E6655" s="231">
        <v>5.9785185699999998E-3</v>
      </c>
      <c r="F6655" s="231">
        <v>1.1660331599999999E-3</v>
      </c>
      <c r="G6655" s="231">
        <v>7.9253266000000005E-4</v>
      </c>
      <c r="H6655" s="231">
        <v>4.0199522999999999E-3</v>
      </c>
    </row>
    <row r="6656" spans="1:8">
      <c r="A6656" s="227" t="s">
        <v>148</v>
      </c>
      <c r="B6656" s="227" t="s">
        <v>112</v>
      </c>
      <c r="C6656" s="227" t="s">
        <v>99</v>
      </c>
      <c r="D6656" s="229">
        <v>12</v>
      </c>
      <c r="E6656" s="231">
        <v>5.5979935700000002E-3</v>
      </c>
      <c r="F6656" s="231">
        <v>9.4714484000000003E-4</v>
      </c>
      <c r="G6656" s="231">
        <v>7.0698280000000004E-4</v>
      </c>
      <c r="H6656" s="231">
        <v>3.9438656199999996E-3</v>
      </c>
    </row>
    <row r="6657" spans="1:8">
      <c r="A6657" s="227" t="s">
        <v>148</v>
      </c>
      <c r="B6657" s="227" t="s">
        <v>111</v>
      </c>
      <c r="C6657" s="227" t="s">
        <v>100</v>
      </c>
      <c r="D6657" s="229">
        <v>271</v>
      </c>
      <c r="E6657" s="231">
        <v>7.7756420899999998E-3</v>
      </c>
      <c r="F6657" s="231">
        <v>9.3767057000000004E-4</v>
      </c>
      <c r="G6657" s="231">
        <v>1.29979817E-3</v>
      </c>
      <c r="H6657" s="231">
        <v>5.5381728400000002E-3</v>
      </c>
    </row>
    <row r="6658" spans="1:8">
      <c r="A6658" s="227" t="s">
        <v>148</v>
      </c>
      <c r="B6658" s="227" t="s">
        <v>112</v>
      </c>
      <c r="C6658" s="227" t="s">
        <v>100</v>
      </c>
      <c r="D6658" s="229">
        <v>23</v>
      </c>
      <c r="E6658" s="231">
        <v>7.7350038000000001E-3</v>
      </c>
      <c r="F6658" s="231">
        <v>9.8027356999999993E-4</v>
      </c>
      <c r="G6658" s="231">
        <v>1.6082928700000001E-3</v>
      </c>
      <c r="H6658" s="231">
        <v>5.1464369500000004E-3</v>
      </c>
    </row>
    <row r="6659" spans="1:8">
      <c r="A6659" s="227" t="s">
        <v>148</v>
      </c>
      <c r="B6659" s="227" t="s">
        <v>111</v>
      </c>
      <c r="C6659" s="227" t="s">
        <v>101</v>
      </c>
      <c r="D6659" s="229">
        <v>178</v>
      </c>
      <c r="E6659" s="231">
        <v>7.5237331099999999E-3</v>
      </c>
      <c r="F6659" s="231">
        <v>7.4646250999999995E-4</v>
      </c>
      <c r="G6659" s="231">
        <v>2.27489051E-3</v>
      </c>
      <c r="H6659" s="231">
        <v>4.5023795900000002E-3</v>
      </c>
    </row>
    <row r="6660" spans="1:8">
      <c r="A6660" s="227" t="s">
        <v>148</v>
      </c>
      <c r="B6660" s="227" t="s">
        <v>112</v>
      </c>
      <c r="C6660" s="227" t="s">
        <v>101</v>
      </c>
      <c r="D6660" s="229">
        <v>25</v>
      </c>
      <c r="E6660" s="231">
        <v>6.0129627399999998E-3</v>
      </c>
      <c r="F6660" s="231">
        <v>9.3935163000000003E-4</v>
      </c>
      <c r="G6660" s="231">
        <v>1.5990738800000001E-3</v>
      </c>
      <c r="H6660" s="231">
        <v>3.4745367399999999E-3</v>
      </c>
    </row>
    <row r="6661" spans="1:8">
      <c r="A6661" s="227" t="s">
        <v>148</v>
      </c>
      <c r="B6661" s="227" t="s">
        <v>111</v>
      </c>
      <c r="C6661" s="227" t="s">
        <v>102</v>
      </c>
      <c r="D6661" s="229">
        <v>227</v>
      </c>
      <c r="E6661" s="231">
        <v>6.5175801099999998E-3</v>
      </c>
      <c r="F6661" s="231">
        <v>1.0875548200000001E-3</v>
      </c>
      <c r="G6661" s="231">
        <v>8.2961101999999998E-4</v>
      </c>
      <c r="H6661" s="231">
        <v>4.6004137599999998E-3</v>
      </c>
    </row>
    <row r="6662" spans="1:8">
      <c r="A6662" s="227" t="s">
        <v>148</v>
      </c>
      <c r="B6662" s="227" t="s">
        <v>112</v>
      </c>
      <c r="C6662" s="227" t="s">
        <v>102</v>
      </c>
      <c r="D6662" s="229">
        <v>17</v>
      </c>
      <c r="E6662" s="231">
        <v>5.9919659199999999E-3</v>
      </c>
      <c r="F6662" s="231">
        <v>8.8643768999999996E-4</v>
      </c>
      <c r="G6662" s="231">
        <v>1.1254081999999999E-3</v>
      </c>
      <c r="H6662" s="231">
        <v>3.9801194799999997E-3</v>
      </c>
    </row>
    <row r="6663" spans="1:8">
      <c r="A6663" s="227" t="s">
        <v>148</v>
      </c>
      <c r="B6663" s="227" t="s">
        <v>111</v>
      </c>
      <c r="C6663" s="227" t="s">
        <v>103</v>
      </c>
      <c r="D6663" s="229">
        <v>273</v>
      </c>
      <c r="E6663" s="231">
        <v>4.6958093599999999E-3</v>
      </c>
      <c r="F6663" s="231">
        <v>8.3117089000000002E-4</v>
      </c>
      <c r="G6663" s="231">
        <v>4.5664573E-4</v>
      </c>
      <c r="H6663" s="231">
        <v>3.4079922199999999E-3</v>
      </c>
    </row>
    <row r="6664" spans="1:8">
      <c r="A6664" s="227" t="s">
        <v>148</v>
      </c>
      <c r="B6664" s="227" t="s">
        <v>112</v>
      </c>
      <c r="C6664" s="227" t="s">
        <v>103</v>
      </c>
      <c r="D6664" s="229">
        <v>32</v>
      </c>
      <c r="E6664" s="231">
        <v>4.04839385E-3</v>
      </c>
      <c r="F6664" s="231">
        <v>7.7980300999999999E-4</v>
      </c>
      <c r="G6664" s="231">
        <v>4.4089967E-4</v>
      </c>
      <c r="H6664" s="231">
        <v>2.8276907499999999E-3</v>
      </c>
    </row>
    <row r="6665" spans="1:8">
      <c r="A6665" s="227" t="s">
        <v>148</v>
      </c>
      <c r="B6665" s="227" t="s">
        <v>111</v>
      </c>
      <c r="C6665" s="227" t="s">
        <v>104</v>
      </c>
      <c r="D6665" s="229">
        <v>79</v>
      </c>
      <c r="E6665" s="231">
        <v>6.8046762799999997E-3</v>
      </c>
      <c r="F6665" s="231">
        <v>7.2550374000000003E-4</v>
      </c>
      <c r="G6665" s="231">
        <v>1.2784221699999999E-3</v>
      </c>
      <c r="H6665" s="231">
        <v>4.8007498500000001E-3</v>
      </c>
    </row>
    <row r="6666" spans="1:8">
      <c r="A6666" s="227" t="s">
        <v>148</v>
      </c>
      <c r="B6666" s="227" t="s">
        <v>112</v>
      </c>
      <c r="C6666" s="227" t="s">
        <v>104</v>
      </c>
      <c r="D6666" s="229">
        <v>10</v>
      </c>
      <c r="E6666" s="231">
        <v>5.0370367299999996E-3</v>
      </c>
      <c r="F6666" s="231">
        <v>6.0185158999999995E-4</v>
      </c>
      <c r="G6666" s="231">
        <v>9.0624977999999995E-4</v>
      </c>
      <c r="H6666" s="231">
        <v>3.5289349199999999E-3</v>
      </c>
    </row>
    <row r="6667" spans="1:8">
      <c r="A6667" s="227" t="s">
        <v>148</v>
      </c>
      <c r="B6667" s="227" t="s">
        <v>111</v>
      </c>
      <c r="C6667" s="227" t="s">
        <v>105</v>
      </c>
      <c r="D6667" s="229">
        <v>652</v>
      </c>
      <c r="E6667" s="231">
        <v>4.5313917699999996E-3</v>
      </c>
      <c r="F6667" s="231">
        <v>9.877724200000001E-4</v>
      </c>
      <c r="G6667" s="231">
        <v>5.9056156999999997E-4</v>
      </c>
      <c r="H6667" s="231">
        <v>2.9530573099999999E-3</v>
      </c>
    </row>
    <row r="6668" spans="1:8">
      <c r="A6668" s="227" t="s">
        <v>148</v>
      </c>
      <c r="B6668" s="227" t="s">
        <v>112</v>
      </c>
      <c r="C6668" s="227" t="s">
        <v>105</v>
      </c>
      <c r="D6668" s="229">
        <v>50</v>
      </c>
      <c r="E6668" s="231">
        <v>3.9006941899999998E-3</v>
      </c>
      <c r="F6668" s="231">
        <v>8.8124975E-4</v>
      </c>
      <c r="G6668" s="231">
        <v>5.8981452999999997E-4</v>
      </c>
      <c r="H6668" s="231">
        <v>2.4296293800000002E-3</v>
      </c>
    </row>
    <row r="6669" spans="1:8">
      <c r="A6669" s="227" t="s">
        <v>148</v>
      </c>
      <c r="B6669" s="227" t="s">
        <v>111</v>
      </c>
      <c r="C6669" s="227" t="s">
        <v>106</v>
      </c>
      <c r="D6669" s="229">
        <v>109</v>
      </c>
      <c r="E6669" s="231">
        <v>6.3424861699999998E-3</v>
      </c>
      <c r="F6669" s="231">
        <v>9.0373319999999995E-4</v>
      </c>
      <c r="G6669" s="231">
        <v>1.24617712E-3</v>
      </c>
      <c r="H6669" s="231">
        <v>4.1925753499999999E-3</v>
      </c>
    </row>
    <row r="6670" spans="1:8">
      <c r="A6670" s="227" t="s">
        <v>148</v>
      </c>
      <c r="B6670" s="227" t="s">
        <v>112</v>
      </c>
      <c r="C6670" s="227" t="s">
        <v>106</v>
      </c>
      <c r="D6670" s="229">
        <v>23</v>
      </c>
      <c r="E6670" s="231">
        <v>6.5423709100000003E-3</v>
      </c>
      <c r="F6670" s="231">
        <v>9.5813183999999998E-4</v>
      </c>
      <c r="G6670" s="231">
        <v>1.57407378E-3</v>
      </c>
      <c r="H6670" s="231">
        <v>4.0101647499999997E-3</v>
      </c>
    </row>
    <row r="6671" spans="1:8">
      <c r="A6671" s="227" t="s">
        <v>148</v>
      </c>
      <c r="B6671" s="227" t="s">
        <v>111</v>
      </c>
      <c r="C6671" s="227" t="s">
        <v>107</v>
      </c>
      <c r="D6671" s="229">
        <v>516</v>
      </c>
      <c r="E6671" s="231">
        <v>5.7235139799999999E-3</v>
      </c>
      <c r="F6671" s="231">
        <v>9.6939575E-4</v>
      </c>
      <c r="G6671" s="231">
        <v>1.02993534E-3</v>
      </c>
      <c r="H6671" s="231">
        <v>3.7241824000000001E-3</v>
      </c>
    </row>
    <row r="6672" spans="1:8">
      <c r="A6672" s="227" t="s">
        <v>148</v>
      </c>
      <c r="B6672" s="227" t="s">
        <v>112</v>
      </c>
      <c r="C6672" s="227" t="s">
        <v>107</v>
      </c>
      <c r="D6672" s="229">
        <v>44</v>
      </c>
      <c r="E6672" s="231">
        <v>5.7186445299999998E-3</v>
      </c>
      <c r="F6672" s="231">
        <v>1.4706963300000001E-3</v>
      </c>
      <c r="G6672" s="231">
        <v>8.1755027000000001E-4</v>
      </c>
      <c r="H6672" s="231">
        <v>3.4303974800000002E-3</v>
      </c>
    </row>
    <row r="6673" spans="1:8">
      <c r="A6673" s="227" t="s">
        <v>149</v>
      </c>
      <c r="B6673" s="227" t="s">
        <v>111</v>
      </c>
      <c r="C6673" s="227" t="s">
        <v>58</v>
      </c>
      <c r="D6673" s="229">
        <v>10376</v>
      </c>
      <c r="E6673" s="231">
        <v>6.1220625099999999E-3</v>
      </c>
      <c r="F6673" s="231">
        <v>9.6655875999999996E-4</v>
      </c>
      <c r="G6673" s="231">
        <v>1.08659182E-3</v>
      </c>
      <c r="H6673" s="231">
        <v>4.0687642199999999E-3</v>
      </c>
    </row>
    <row r="6674" spans="1:8">
      <c r="A6674" s="227" t="s">
        <v>149</v>
      </c>
      <c r="B6674" s="227" t="s">
        <v>112</v>
      </c>
      <c r="C6674" s="227" t="s">
        <v>58</v>
      </c>
      <c r="D6674" s="229">
        <v>1359</v>
      </c>
      <c r="E6674" s="231">
        <v>5.7695521899999999E-3</v>
      </c>
      <c r="F6674" s="231">
        <v>9.8876124000000002E-4</v>
      </c>
      <c r="G6674" s="231">
        <v>1.1525016E-3</v>
      </c>
      <c r="H6674" s="231">
        <v>3.6281440899999999E-3</v>
      </c>
    </row>
    <row r="6675" spans="1:8">
      <c r="A6675" s="227" t="s">
        <v>149</v>
      </c>
      <c r="B6675" s="227" t="s">
        <v>111</v>
      </c>
      <c r="C6675" s="227" t="s">
        <v>63</v>
      </c>
      <c r="D6675" s="229">
        <v>189</v>
      </c>
      <c r="E6675" s="231">
        <v>5.9790194700000002E-3</v>
      </c>
      <c r="F6675" s="231">
        <v>1.30725776E-3</v>
      </c>
      <c r="G6675" s="231">
        <v>8.3957941000000001E-4</v>
      </c>
      <c r="H6675" s="231">
        <v>3.8321818099999998E-3</v>
      </c>
    </row>
    <row r="6676" spans="1:8">
      <c r="A6676" s="227" t="s">
        <v>149</v>
      </c>
      <c r="B6676" s="227" t="s">
        <v>112</v>
      </c>
      <c r="C6676" s="227" t="s">
        <v>63</v>
      </c>
      <c r="D6676" s="229">
        <v>20</v>
      </c>
      <c r="E6676" s="231">
        <v>5.3234951600000004E-3</v>
      </c>
      <c r="F6676" s="231">
        <v>1.5190969299999999E-3</v>
      </c>
      <c r="G6676" s="231">
        <v>8.3449051000000004E-4</v>
      </c>
      <c r="H6676" s="231">
        <v>2.9699071800000001E-3</v>
      </c>
    </row>
    <row r="6677" spans="1:8">
      <c r="A6677" s="227" t="s">
        <v>149</v>
      </c>
      <c r="B6677" s="227" t="s">
        <v>111</v>
      </c>
      <c r="C6677" s="227" t="s">
        <v>64</v>
      </c>
      <c r="D6677" s="229">
        <v>120</v>
      </c>
      <c r="E6677" s="231">
        <v>6.7441163000000002E-3</v>
      </c>
      <c r="F6677" s="231">
        <v>1.36477597E-3</v>
      </c>
      <c r="G6677" s="231">
        <v>1.67833695E-3</v>
      </c>
      <c r="H6677" s="231">
        <v>3.7010028500000002E-3</v>
      </c>
    </row>
    <row r="6678" spans="1:8">
      <c r="A6678" s="227" t="s">
        <v>149</v>
      </c>
      <c r="B6678" s="227" t="s">
        <v>112</v>
      </c>
      <c r="C6678" s="227" t="s">
        <v>64</v>
      </c>
      <c r="D6678" s="229">
        <v>23</v>
      </c>
      <c r="E6678" s="231">
        <v>6.0582726999999998E-3</v>
      </c>
      <c r="F6678" s="231">
        <v>1.0622984500000001E-3</v>
      </c>
      <c r="G6678" s="231">
        <v>1.5076486899999999E-3</v>
      </c>
      <c r="H6678" s="231">
        <v>3.4883249900000001E-3</v>
      </c>
    </row>
    <row r="6679" spans="1:8">
      <c r="A6679" s="227" t="s">
        <v>149</v>
      </c>
      <c r="B6679" s="227" t="s">
        <v>111</v>
      </c>
      <c r="C6679" s="227" t="s">
        <v>65</v>
      </c>
      <c r="D6679" s="229">
        <v>135</v>
      </c>
      <c r="E6679" s="231">
        <v>5.4066355500000003E-3</v>
      </c>
      <c r="F6679" s="231">
        <v>1.1376026100000001E-3</v>
      </c>
      <c r="G6679" s="231">
        <v>5.5469796999999996E-4</v>
      </c>
      <c r="H6679" s="231">
        <v>3.7143344899999999E-3</v>
      </c>
    </row>
    <row r="6680" spans="1:8">
      <c r="A6680" s="227" t="s">
        <v>149</v>
      </c>
      <c r="B6680" s="227" t="s">
        <v>112</v>
      </c>
      <c r="C6680" s="227" t="s">
        <v>65</v>
      </c>
      <c r="D6680" s="229">
        <v>24</v>
      </c>
      <c r="E6680" s="231">
        <v>5.11236472E-3</v>
      </c>
      <c r="F6680" s="231">
        <v>6.5875753999999995E-4</v>
      </c>
      <c r="G6680" s="231">
        <v>6.1824820000000002E-4</v>
      </c>
      <c r="H6680" s="231">
        <v>3.8353585300000001E-3</v>
      </c>
    </row>
    <row r="6681" spans="1:8">
      <c r="A6681" s="227" t="s">
        <v>149</v>
      </c>
      <c r="B6681" s="227" t="s">
        <v>111</v>
      </c>
      <c r="C6681" s="227" t="s">
        <v>66</v>
      </c>
      <c r="D6681" s="229">
        <v>151</v>
      </c>
      <c r="E6681" s="231">
        <v>6.2979056800000002E-3</v>
      </c>
      <c r="F6681" s="231">
        <v>7.8075153000000004E-4</v>
      </c>
      <c r="G6681" s="231">
        <v>1.0349979299999999E-3</v>
      </c>
      <c r="H6681" s="231">
        <v>4.4821557600000003E-3</v>
      </c>
    </row>
    <row r="6682" spans="1:8">
      <c r="A6682" s="227" t="s">
        <v>149</v>
      </c>
      <c r="B6682" s="227" t="s">
        <v>112</v>
      </c>
      <c r="C6682" s="227" t="s">
        <v>66</v>
      </c>
      <c r="D6682" s="229">
        <v>16</v>
      </c>
      <c r="E6682" s="231">
        <v>6.0828991199999996E-3</v>
      </c>
      <c r="F6682" s="231">
        <v>7.5954851999999995E-4</v>
      </c>
      <c r="G6682" s="231">
        <v>1.00983771E-3</v>
      </c>
      <c r="H6682" s="231">
        <v>4.3135125299999999E-3</v>
      </c>
    </row>
    <row r="6683" spans="1:8">
      <c r="A6683" s="227" t="s">
        <v>149</v>
      </c>
      <c r="B6683" s="227" t="s">
        <v>111</v>
      </c>
      <c r="C6683" s="227" t="s">
        <v>67</v>
      </c>
      <c r="D6683" s="229">
        <v>174</v>
      </c>
      <c r="E6683" s="231">
        <v>6.8650220999999997E-3</v>
      </c>
      <c r="F6683" s="231">
        <v>6.5167332999999995E-4</v>
      </c>
      <c r="G6683" s="231">
        <v>1.4024582599999999E-3</v>
      </c>
      <c r="H6683" s="231">
        <v>4.8108900499999998E-3</v>
      </c>
    </row>
    <row r="6684" spans="1:8">
      <c r="A6684" s="227" t="s">
        <v>149</v>
      </c>
      <c r="B6684" s="227" t="s">
        <v>112</v>
      </c>
      <c r="C6684" s="227" t="s">
        <v>67</v>
      </c>
      <c r="D6684" s="229">
        <v>15</v>
      </c>
      <c r="E6684" s="231">
        <v>6.4490738299999998E-3</v>
      </c>
      <c r="F6684" s="231">
        <v>7.0678984999999995E-4</v>
      </c>
      <c r="G6684" s="231">
        <v>1.2554010099999999E-3</v>
      </c>
      <c r="H6684" s="231">
        <v>4.48688249E-3</v>
      </c>
    </row>
    <row r="6685" spans="1:8">
      <c r="A6685" s="227" t="s">
        <v>149</v>
      </c>
      <c r="B6685" s="227" t="s">
        <v>111</v>
      </c>
      <c r="C6685" s="227" t="s">
        <v>68</v>
      </c>
      <c r="D6685" s="229">
        <v>179</v>
      </c>
      <c r="E6685" s="231">
        <v>7.0064527900000001E-3</v>
      </c>
      <c r="F6685" s="231">
        <v>1.0341012400000001E-3</v>
      </c>
      <c r="G6685" s="231">
        <v>1.1151844100000001E-3</v>
      </c>
      <c r="H6685" s="231">
        <v>4.8571666499999996E-3</v>
      </c>
    </row>
    <row r="6686" spans="1:8">
      <c r="A6686" s="227" t="s">
        <v>149</v>
      </c>
      <c r="B6686" s="227" t="s">
        <v>112</v>
      </c>
      <c r="C6686" s="227" t="s">
        <v>68</v>
      </c>
      <c r="D6686" s="229">
        <v>19</v>
      </c>
      <c r="E6686" s="231">
        <v>6.85185164E-3</v>
      </c>
      <c r="F6686" s="231">
        <v>1.10989257E-3</v>
      </c>
      <c r="G6686" s="231">
        <v>1.36269465E-3</v>
      </c>
      <c r="H6686" s="231">
        <v>4.3792639200000002E-3</v>
      </c>
    </row>
    <row r="6687" spans="1:8">
      <c r="A6687" s="227" t="s">
        <v>149</v>
      </c>
      <c r="B6687" s="227" t="s">
        <v>111</v>
      </c>
      <c r="C6687" s="227" t="s">
        <v>69</v>
      </c>
      <c r="D6687" s="229">
        <v>169</v>
      </c>
      <c r="E6687" s="231">
        <v>4.5165595900000001E-3</v>
      </c>
      <c r="F6687" s="231">
        <v>8.5113934000000005E-4</v>
      </c>
      <c r="G6687" s="231">
        <v>4.9686311000000005E-4</v>
      </c>
      <c r="H6687" s="231">
        <v>3.1685566399999999E-3</v>
      </c>
    </row>
    <row r="6688" spans="1:8">
      <c r="A6688" s="227" t="s">
        <v>149</v>
      </c>
      <c r="B6688" s="227" t="s">
        <v>112</v>
      </c>
      <c r="C6688" s="227" t="s">
        <v>69</v>
      </c>
      <c r="D6688" s="229">
        <v>10</v>
      </c>
      <c r="E6688" s="231">
        <v>5.2106479800000001E-3</v>
      </c>
      <c r="F6688" s="231">
        <v>1.5428237400000001E-3</v>
      </c>
      <c r="G6688" s="231">
        <v>5.5787019999999998E-4</v>
      </c>
      <c r="H6688" s="231">
        <v>3.1099534599999998E-3</v>
      </c>
    </row>
    <row r="6689" spans="1:8">
      <c r="A6689" s="227" t="s">
        <v>149</v>
      </c>
      <c r="B6689" s="227" t="s">
        <v>111</v>
      </c>
      <c r="C6689" s="227" t="s">
        <v>70</v>
      </c>
      <c r="D6689" s="229">
        <v>107</v>
      </c>
      <c r="E6689" s="231">
        <v>8.2785996099999995E-3</v>
      </c>
      <c r="F6689" s="231">
        <v>1.25486739E-3</v>
      </c>
      <c r="G6689" s="231">
        <v>1.8161558700000001E-3</v>
      </c>
      <c r="H6689" s="231">
        <v>5.2075759099999997E-3</v>
      </c>
    </row>
    <row r="6690" spans="1:8">
      <c r="A6690" s="227" t="s">
        <v>149</v>
      </c>
      <c r="B6690" s="227" t="s">
        <v>112</v>
      </c>
      <c r="C6690" s="227" t="s">
        <v>70</v>
      </c>
      <c r="D6690" s="229">
        <v>16</v>
      </c>
      <c r="E6690" s="231">
        <v>7.7285877100000001E-3</v>
      </c>
      <c r="F6690" s="231">
        <v>1.1574071999999999E-3</v>
      </c>
      <c r="G6690" s="231">
        <v>1.56973354E-3</v>
      </c>
      <c r="H6690" s="231">
        <v>5.0014466099999998E-3</v>
      </c>
    </row>
    <row r="6691" spans="1:8">
      <c r="A6691" s="227" t="s">
        <v>149</v>
      </c>
      <c r="B6691" s="227" t="s">
        <v>111</v>
      </c>
      <c r="C6691" s="227" t="s">
        <v>71</v>
      </c>
      <c r="D6691" s="229">
        <v>118</v>
      </c>
      <c r="E6691" s="231">
        <v>7.6000468300000002E-3</v>
      </c>
      <c r="F6691" s="231">
        <v>1.1739836099999999E-3</v>
      </c>
      <c r="G6691" s="231">
        <v>1.52640435E-3</v>
      </c>
      <c r="H6691" s="231">
        <v>4.8996584100000004E-3</v>
      </c>
    </row>
    <row r="6692" spans="1:8">
      <c r="A6692" s="227" t="s">
        <v>149</v>
      </c>
      <c r="B6692" s="227" t="s">
        <v>112</v>
      </c>
      <c r="C6692" s="227" t="s">
        <v>71</v>
      </c>
      <c r="D6692" s="229">
        <v>18</v>
      </c>
      <c r="E6692" s="231">
        <v>6.60815308E-3</v>
      </c>
      <c r="F6692" s="231">
        <v>8.8927444999999995E-4</v>
      </c>
      <c r="G6692" s="231">
        <v>1.79012322E-3</v>
      </c>
      <c r="H6692" s="231">
        <v>3.9287548900000004E-3</v>
      </c>
    </row>
    <row r="6693" spans="1:8">
      <c r="A6693" s="227" t="s">
        <v>149</v>
      </c>
      <c r="B6693" s="227" t="s">
        <v>111</v>
      </c>
      <c r="C6693" s="227" t="s">
        <v>72</v>
      </c>
      <c r="D6693" s="229">
        <v>193</v>
      </c>
      <c r="E6693" s="231">
        <v>7.1036626700000001E-3</v>
      </c>
      <c r="F6693" s="231">
        <v>1.05497959E-3</v>
      </c>
      <c r="G6693" s="231">
        <v>1.64321845E-3</v>
      </c>
      <c r="H6693" s="231">
        <v>4.4054641899999997E-3</v>
      </c>
    </row>
    <row r="6694" spans="1:8">
      <c r="A6694" s="227" t="s">
        <v>149</v>
      </c>
      <c r="B6694" s="227" t="s">
        <v>112</v>
      </c>
      <c r="C6694" s="227" t="s">
        <v>72</v>
      </c>
      <c r="D6694" s="229">
        <v>15</v>
      </c>
      <c r="E6694" s="231">
        <v>7.8657404500000003E-3</v>
      </c>
      <c r="F6694" s="231">
        <v>9.4367257999999996E-4</v>
      </c>
      <c r="G6694" s="231">
        <v>1.5362650800000001E-3</v>
      </c>
      <c r="H6694" s="231">
        <v>5.3858022100000003E-3</v>
      </c>
    </row>
    <row r="6695" spans="1:8">
      <c r="A6695" s="227" t="s">
        <v>149</v>
      </c>
      <c r="B6695" s="227" t="s">
        <v>111</v>
      </c>
      <c r="C6695" s="227" t="s">
        <v>73</v>
      </c>
      <c r="D6695" s="229">
        <v>341</v>
      </c>
      <c r="E6695" s="231">
        <v>7.3788962500000001E-3</v>
      </c>
      <c r="F6695" s="231">
        <v>6.4421067999999998E-4</v>
      </c>
      <c r="G6695" s="231">
        <v>1.8551100000000001E-3</v>
      </c>
      <c r="H6695" s="231">
        <v>4.8795750800000003E-3</v>
      </c>
    </row>
    <row r="6696" spans="1:8">
      <c r="A6696" s="227" t="s">
        <v>149</v>
      </c>
      <c r="B6696" s="227" t="s">
        <v>112</v>
      </c>
      <c r="C6696" s="227" t="s">
        <v>73</v>
      </c>
      <c r="D6696" s="229">
        <v>69</v>
      </c>
      <c r="E6696" s="231">
        <v>6.2010196300000004E-3</v>
      </c>
      <c r="F6696" s="231">
        <v>8.158881E-4</v>
      </c>
      <c r="G6696" s="231">
        <v>1.7265497199999999E-3</v>
      </c>
      <c r="H6696" s="231">
        <v>3.65858137E-3</v>
      </c>
    </row>
    <row r="6697" spans="1:8">
      <c r="A6697" s="227" t="s">
        <v>149</v>
      </c>
      <c r="B6697" s="227" t="s">
        <v>111</v>
      </c>
      <c r="C6697" s="227" t="s">
        <v>74</v>
      </c>
      <c r="D6697" s="229">
        <v>280</v>
      </c>
      <c r="E6697" s="231">
        <v>7.5459653500000003E-3</v>
      </c>
      <c r="F6697" s="231">
        <v>8.7727322999999998E-4</v>
      </c>
      <c r="G6697" s="231">
        <v>1.55832482E-3</v>
      </c>
      <c r="H6697" s="231">
        <v>5.1103668200000001E-3</v>
      </c>
    </row>
    <row r="6698" spans="1:8">
      <c r="A6698" s="227" t="s">
        <v>149</v>
      </c>
      <c r="B6698" s="227" t="s">
        <v>112</v>
      </c>
      <c r="C6698" s="227" t="s">
        <v>74</v>
      </c>
      <c r="D6698" s="229">
        <v>58</v>
      </c>
      <c r="E6698" s="231">
        <v>7.0557947900000001E-3</v>
      </c>
      <c r="F6698" s="231">
        <v>9.0217889000000003E-4</v>
      </c>
      <c r="G6698" s="231">
        <v>1.6125875999999999E-3</v>
      </c>
      <c r="H6698" s="231">
        <v>4.5410278399999997E-3</v>
      </c>
    </row>
    <row r="6699" spans="1:8">
      <c r="A6699" s="227" t="s">
        <v>149</v>
      </c>
      <c r="B6699" s="227" t="s">
        <v>111</v>
      </c>
      <c r="C6699" s="227" t="s">
        <v>75</v>
      </c>
      <c r="D6699" s="229">
        <v>141</v>
      </c>
      <c r="E6699" s="231">
        <v>6.1423034200000001E-3</v>
      </c>
      <c r="F6699" s="231">
        <v>6.3706636000000001E-4</v>
      </c>
      <c r="G6699" s="231">
        <v>1.07647075E-3</v>
      </c>
      <c r="H6699" s="231">
        <v>4.4287658700000003E-3</v>
      </c>
    </row>
    <row r="6700" spans="1:8">
      <c r="A6700" s="227" t="s">
        <v>149</v>
      </c>
      <c r="B6700" s="227" t="s">
        <v>112</v>
      </c>
      <c r="C6700" s="227" t="s">
        <v>75</v>
      </c>
      <c r="D6700" s="229">
        <v>7</v>
      </c>
      <c r="E6700" s="231">
        <v>5.7275129900000001E-3</v>
      </c>
      <c r="F6700" s="231">
        <v>6.4318758999999995E-4</v>
      </c>
      <c r="G6700" s="231">
        <v>1.1739414600000001E-3</v>
      </c>
      <c r="H6700" s="231">
        <v>3.9103834299999999E-3</v>
      </c>
    </row>
    <row r="6701" spans="1:8">
      <c r="A6701" s="227" t="s">
        <v>149</v>
      </c>
      <c r="B6701" s="227" t="s">
        <v>111</v>
      </c>
      <c r="C6701" s="227" t="s">
        <v>76</v>
      </c>
      <c r="D6701" s="229">
        <v>140</v>
      </c>
      <c r="E6701" s="231">
        <v>6.2223046699999996E-3</v>
      </c>
      <c r="F6701" s="231">
        <v>9.9718891999999999E-4</v>
      </c>
      <c r="G6701" s="231">
        <v>1.4553568800000001E-3</v>
      </c>
      <c r="H6701" s="231">
        <v>3.7697583400000002E-3</v>
      </c>
    </row>
    <row r="6702" spans="1:8">
      <c r="A6702" s="227" t="s">
        <v>149</v>
      </c>
      <c r="B6702" s="227" t="s">
        <v>112</v>
      </c>
      <c r="C6702" s="227" t="s">
        <v>76</v>
      </c>
      <c r="D6702" s="229">
        <v>39</v>
      </c>
      <c r="E6702" s="231">
        <v>5.6801991899999996E-3</v>
      </c>
      <c r="F6702" s="231">
        <v>8.9298407000000003E-4</v>
      </c>
      <c r="G6702" s="231">
        <v>1.3051991900000001E-3</v>
      </c>
      <c r="H6702" s="231">
        <v>3.4820154600000001E-3</v>
      </c>
    </row>
    <row r="6703" spans="1:8">
      <c r="A6703" s="227" t="s">
        <v>149</v>
      </c>
      <c r="B6703" s="227" t="s">
        <v>111</v>
      </c>
      <c r="C6703" s="227" t="s">
        <v>77</v>
      </c>
      <c r="D6703" s="229">
        <v>283</v>
      </c>
      <c r="E6703" s="231">
        <v>6.3896657299999998E-3</v>
      </c>
      <c r="F6703" s="231">
        <v>8.7030471999999996E-4</v>
      </c>
      <c r="G6703" s="231">
        <v>1.40136247E-3</v>
      </c>
      <c r="H6703" s="231">
        <v>4.1179980600000001E-3</v>
      </c>
    </row>
    <row r="6704" spans="1:8">
      <c r="A6704" s="227" t="s">
        <v>149</v>
      </c>
      <c r="B6704" s="227" t="s">
        <v>112</v>
      </c>
      <c r="C6704" s="227" t="s">
        <v>77</v>
      </c>
      <c r="D6704" s="229">
        <v>49</v>
      </c>
      <c r="E6704" s="231">
        <v>6.9328701300000002E-3</v>
      </c>
      <c r="F6704" s="231">
        <v>9.3631870000000002E-4</v>
      </c>
      <c r="G6704" s="231">
        <v>2.1801773899999999E-3</v>
      </c>
      <c r="H6704" s="231">
        <v>3.8163734999999998E-3</v>
      </c>
    </row>
    <row r="6705" spans="1:8">
      <c r="A6705" s="227" t="s">
        <v>149</v>
      </c>
      <c r="B6705" s="227" t="s">
        <v>111</v>
      </c>
      <c r="C6705" s="227" t="s">
        <v>78</v>
      </c>
      <c r="D6705" s="229">
        <v>117</v>
      </c>
      <c r="E6705" s="231">
        <v>7.1022275299999996E-3</v>
      </c>
      <c r="F6705" s="231">
        <v>9.3215788000000003E-4</v>
      </c>
      <c r="G6705" s="231">
        <v>1.79417909E-3</v>
      </c>
      <c r="H6705" s="231">
        <v>4.3758900600000001E-3</v>
      </c>
    </row>
    <row r="6706" spans="1:8">
      <c r="A6706" s="227" t="s">
        <v>149</v>
      </c>
      <c r="B6706" s="227" t="s">
        <v>112</v>
      </c>
      <c r="C6706" s="227" t="s">
        <v>78</v>
      </c>
      <c r="D6706" s="229">
        <v>16</v>
      </c>
      <c r="E6706" s="231">
        <v>6.8207462999999996E-3</v>
      </c>
      <c r="F6706" s="231">
        <v>1.1957462099999999E-3</v>
      </c>
      <c r="G6706" s="231">
        <v>1.94444422E-3</v>
      </c>
      <c r="H6706" s="231">
        <v>3.68055529E-3</v>
      </c>
    </row>
    <row r="6707" spans="1:8">
      <c r="A6707" s="227" t="s">
        <v>149</v>
      </c>
      <c r="B6707" s="227" t="s">
        <v>111</v>
      </c>
      <c r="C6707" s="227" t="s">
        <v>79</v>
      </c>
      <c r="D6707" s="229">
        <v>1248</v>
      </c>
      <c r="E6707" s="231">
        <v>4.5049020499999997E-3</v>
      </c>
      <c r="F6707" s="231">
        <v>9.8533554999999991E-4</v>
      </c>
      <c r="G6707" s="231">
        <v>7.2063426999999995E-4</v>
      </c>
      <c r="H6707" s="231">
        <v>2.7989317500000002E-3</v>
      </c>
    </row>
    <row r="6708" spans="1:8">
      <c r="A6708" s="227" t="s">
        <v>149</v>
      </c>
      <c r="B6708" s="227" t="s">
        <v>112</v>
      </c>
      <c r="C6708" s="227" t="s">
        <v>79</v>
      </c>
      <c r="D6708" s="229">
        <v>214</v>
      </c>
      <c r="E6708" s="231">
        <v>4.3580172099999996E-3</v>
      </c>
      <c r="F6708" s="231">
        <v>9.5361694000000005E-4</v>
      </c>
      <c r="G6708" s="231">
        <v>6.8606110999999996E-4</v>
      </c>
      <c r="H6708" s="231">
        <v>2.7183387000000001E-3</v>
      </c>
    </row>
    <row r="6709" spans="1:8">
      <c r="A6709" s="227" t="s">
        <v>149</v>
      </c>
      <c r="B6709" s="227" t="s">
        <v>111</v>
      </c>
      <c r="C6709" s="227" t="s">
        <v>80</v>
      </c>
      <c r="D6709" s="229">
        <v>685</v>
      </c>
      <c r="E6709" s="231">
        <v>4.8181600599999999E-3</v>
      </c>
      <c r="F6709" s="231">
        <v>1.0069611E-3</v>
      </c>
      <c r="G6709" s="231">
        <v>5.1669346000000004E-4</v>
      </c>
      <c r="H6709" s="231">
        <v>3.29450503E-3</v>
      </c>
    </row>
    <row r="6710" spans="1:8">
      <c r="A6710" s="227" t="s">
        <v>149</v>
      </c>
      <c r="B6710" s="227" t="s">
        <v>112</v>
      </c>
      <c r="C6710" s="227" t="s">
        <v>80</v>
      </c>
      <c r="D6710" s="229">
        <v>79</v>
      </c>
      <c r="E6710" s="231">
        <v>4.8260956499999999E-3</v>
      </c>
      <c r="F6710" s="231">
        <v>9.7910782000000009E-4</v>
      </c>
      <c r="G6710" s="231">
        <v>5.5072056000000002E-4</v>
      </c>
      <c r="H6710" s="231">
        <v>3.29626675E-3</v>
      </c>
    </row>
    <row r="6711" spans="1:8">
      <c r="A6711" s="227" t="s">
        <v>149</v>
      </c>
      <c r="B6711" s="227" t="s">
        <v>111</v>
      </c>
      <c r="C6711" s="227" t="s">
        <v>119</v>
      </c>
      <c r="D6711" s="229">
        <v>301</v>
      </c>
      <c r="E6711" s="231">
        <v>6.2716483E-3</v>
      </c>
      <c r="F6711" s="231">
        <v>1.1236847E-3</v>
      </c>
      <c r="G6711" s="231">
        <v>9.1454386000000001E-4</v>
      </c>
      <c r="H6711" s="231">
        <v>4.2334192300000004E-3</v>
      </c>
    </row>
    <row r="6712" spans="1:8">
      <c r="A6712" s="227" t="s">
        <v>149</v>
      </c>
      <c r="B6712" s="227" t="s">
        <v>112</v>
      </c>
      <c r="C6712" s="227" t="s">
        <v>119</v>
      </c>
      <c r="D6712" s="229">
        <v>39</v>
      </c>
      <c r="E6712" s="231">
        <v>6.3601018799999999E-3</v>
      </c>
      <c r="F6712" s="231">
        <v>1.0024926400000001E-3</v>
      </c>
      <c r="G6712" s="231">
        <v>1.5895059E-3</v>
      </c>
      <c r="H6712" s="231">
        <v>3.7681028E-3</v>
      </c>
    </row>
    <row r="6713" spans="1:8">
      <c r="A6713" s="227" t="s">
        <v>149</v>
      </c>
      <c r="B6713" s="227" t="s">
        <v>111</v>
      </c>
      <c r="C6713" s="227" t="s">
        <v>82</v>
      </c>
      <c r="D6713" s="229">
        <v>135</v>
      </c>
      <c r="E6713" s="231">
        <v>7.8978907300000008E-3</v>
      </c>
      <c r="F6713" s="231">
        <v>1.15740718E-3</v>
      </c>
      <c r="G6713" s="231">
        <v>2.5095161999999999E-3</v>
      </c>
      <c r="H6713" s="231">
        <v>4.2309668600000001E-3</v>
      </c>
    </row>
    <row r="6714" spans="1:8">
      <c r="A6714" s="227" t="s">
        <v>149</v>
      </c>
      <c r="B6714" s="227" t="s">
        <v>112</v>
      </c>
      <c r="C6714" s="227" t="s">
        <v>82</v>
      </c>
      <c r="D6714" s="229">
        <v>24</v>
      </c>
      <c r="E6714" s="231">
        <v>8.1187303999999995E-3</v>
      </c>
      <c r="F6714" s="231">
        <v>1.65991486E-3</v>
      </c>
      <c r="G6714" s="231">
        <v>2.4006556900000001E-3</v>
      </c>
      <c r="H6714" s="231">
        <v>4.0581594500000004E-3</v>
      </c>
    </row>
    <row r="6715" spans="1:8">
      <c r="A6715" s="227" t="s">
        <v>149</v>
      </c>
      <c r="B6715" s="227" t="s">
        <v>111</v>
      </c>
      <c r="C6715" s="227" t="s">
        <v>83</v>
      </c>
      <c r="D6715" s="229">
        <v>142</v>
      </c>
      <c r="E6715" s="231">
        <v>5.3094024700000002E-3</v>
      </c>
      <c r="F6715" s="231">
        <v>9.1092831000000004E-4</v>
      </c>
      <c r="G6715" s="231">
        <v>9.6276708999999997E-4</v>
      </c>
      <c r="H6715" s="231">
        <v>3.43570658E-3</v>
      </c>
    </row>
    <row r="6716" spans="1:8">
      <c r="A6716" s="227" t="s">
        <v>149</v>
      </c>
      <c r="B6716" s="227" t="s">
        <v>112</v>
      </c>
      <c r="C6716" s="227" t="s">
        <v>83</v>
      </c>
      <c r="D6716" s="229">
        <v>26</v>
      </c>
      <c r="E6716" s="231">
        <v>5.9481835099999998E-3</v>
      </c>
      <c r="F6716" s="231">
        <v>9.7444782999999997E-4</v>
      </c>
      <c r="G6716" s="231">
        <v>7.8035945000000005E-4</v>
      </c>
      <c r="H6716" s="231">
        <v>4.1933758500000001E-3</v>
      </c>
    </row>
    <row r="6717" spans="1:8">
      <c r="A6717" s="227" t="s">
        <v>149</v>
      </c>
      <c r="B6717" s="227" t="s">
        <v>111</v>
      </c>
      <c r="C6717" s="227" t="s">
        <v>84</v>
      </c>
      <c r="D6717" s="229">
        <v>230</v>
      </c>
      <c r="E6717" s="231">
        <v>6.0424715800000001E-3</v>
      </c>
      <c r="F6717" s="231">
        <v>9.1621354000000004E-4</v>
      </c>
      <c r="G6717" s="231">
        <v>1.2557364899999999E-3</v>
      </c>
      <c r="H6717" s="231">
        <v>3.87052112E-3</v>
      </c>
    </row>
    <row r="6718" spans="1:8">
      <c r="A6718" s="227" t="s">
        <v>149</v>
      </c>
      <c r="B6718" s="227" t="s">
        <v>112</v>
      </c>
      <c r="C6718" s="227" t="s">
        <v>84</v>
      </c>
      <c r="D6718" s="229">
        <v>23</v>
      </c>
      <c r="E6718" s="231">
        <v>4.8067630000000004E-3</v>
      </c>
      <c r="F6718" s="231">
        <v>8.6352632000000001E-4</v>
      </c>
      <c r="G6718" s="231">
        <v>8.0515268000000005E-4</v>
      </c>
      <c r="H6718" s="231">
        <v>3.1380834500000002E-3</v>
      </c>
    </row>
    <row r="6719" spans="1:8">
      <c r="A6719" s="227" t="s">
        <v>149</v>
      </c>
      <c r="B6719" s="227" t="s">
        <v>111</v>
      </c>
      <c r="C6719" s="227" t="s">
        <v>86</v>
      </c>
      <c r="D6719" s="229">
        <v>1</v>
      </c>
      <c r="E6719" s="231">
        <v>7.0023145800000002E-3</v>
      </c>
      <c r="F6719" s="231">
        <v>1.2268513799999999E-3</v>
      </c>
      <c r="G6719" s="231">
        <v>4.9421291600000002E-3</v>
      </c>
      <c r="H6719" s="231">
        <v>8.3333332999999999E-4</v>
      </c>
    </row>
    <row r="6720" spans="1:8">
      <c r="A6720" s="227" t="s">
        <v>149</v>
      </c>
      <c r="B6720" s="227" t="s">
        <v>111</v>
      </c>
      <c r="C6720" s="227" t="s">
        <v>87</v>
      </c>
      <c r="D6720" s="229">
        <v>277</v>
      </c>
      <c r="E6720" s="231">
        <v>7.0458531599999997E-3</v>
      </c>
      <c r="F6720" s="231">
        <v>8.2551955000000001E-4</v>
      </c>
      <c r="G6720" s="231">
        <v>1.3802812099999999E-3</v>
      </c>
      <c r="H6720" s="231">
        <v>4.8400519100000004E-3</v>
      </c>
    </row>
    <row r="6721" spans="1:8">
      <c r="A6721" s="227" t="s">
        <v>149</v>
      </c>
      <c r="B6721" s="227" t="s">
        <v>112</v>
      </c>
      <c r="C6721" s="227" t="s">
        <v>87</v>
      </c>
      <c r="D6721" s="229">
        <v>27</v>
      </c>
      <c r="E6721" s="231">
        <v>7.6916149899999998E-3</v>
      </c>
      <c r="F6721" s="231">
        <v>1.0240909599999999E-3</v>
      </c>
      <c r="G6721" s="231">
        <v>1.5252055700000001E-3</v>
      </c>
      <c r="H6721" s="231">
        <v>5.1423180199999998E-3</v>
      </c>
    </row>
    <row r="6722" spans="1:8">
      <c r="A6722" s="227" t="s">
        <v>149</v>
      </c>
      <c r="B6722" s="227" t="s">
        <v>111</v>
      </c>
      <c r="C6722" s="227" t="s">
        <v>88</v>
      </c>
      <c r="D6722" s="229">
        <v>393</v>
      </c>
      <c r="E6722" s="231">
        <v>5.4266207099999998E-3</v>
      </c>
      <c r="F6722" s="231">
        <v>9.4659997000000004E-4</v>
      </c>
      <c r="G6722" s="231">
        <v>7.2377697E-4</v>
      </c>
      <c r="H6722" s="231">
        <v>3.75624328E-3</v>
      </c>
    </row>
    <row r="6723" spans="1:8">
      <c r="A6723" s="227" t="s">
        <v>149</v>
      </c>
      <c r="B6723" s="227" t="s">
        <v>112</v>
      </c>
      <c r="C6723" s="227" t="s">
        <v>88</v>
      </c>
      <c r="D6723" s="229">
        <v>37</v>
      </c>
      <c r="E6723" s="231">
        <v>5.3756879400000002E-3</v>
      </c>
      <c r="F6723" s="231">
        <v>1.08295778E-3</v>
      </c>
      <c r="G6723" s="231">
        <v>7.3698676000000002E-4</v>
      </c>
      <c r="H6723" s="231">
        <v>3.5557429900000001E-3</v>
      </c>
    </row>
    <row r="6724" spans="1:8">
      <c r="A6724" s="227" t="s">
        <v>149</v>
      </c>
      <c r="B6724" s="227" t="s">
        <v>111</v>
      </c>
      <c r="C6724" s="227" t="s">
        <v>89</v>
      </c>
      <c r="D6724" s="229">
        <v>183</v>
      </c>
      <c r="E6724" s="231">
        <v>7.2232971600000003E-3</v>
      </c>
      <c r="F6724" s="231">
        <v>1.12622673E-3</v>
      </c>
      <c r="G6724" s="231">
        <v>1.0613360300000001E-3</v>
      </c>
      <c r="H6724" s="231">
        <v>5.0357339200000004E-3</v>
      </c>
    </row>
    <row r="6725" spans="1:8">
      <c r="A6725" s="227" t="s">
        <v>149</v>
      </c>
      <c r="B6725" s="227" t="s">
        <v>112</v>
      </c>
      <c r="C6725" s="227" t="s">
        <v>89</v>
      </c>
      <c r="D6725" s="229">
        <v>19</v>
      </c>
      <c r="E6725" s="231">
        <v>4.9890348599999999E-3</v>
      </c>
      <c r="F6725" s="231">
        <v>1.30421512E-3</v>
      </c>
      <c r="G6725" s="231">
        <v>6.9261672999999997E-4</v>
      </c>
      <c r="H6725" s="231">
        <v>2.99220248E-3</v>
      </c>
    </row>
    <row r="6726" spans="1:8">
      <c r="A6726" s="227" t="s">
        <v>149</v>
      </c>
      <c r="B6726" s="227" t="s">
        <v>111</v>
      </c>
      <c r="C6726" s="227" t="s">
        <v>90</v>
      </c>
      <c r="D6726" s="229">
        <v>196</v>
      </c>
      <c r="E6726" s="231">
        <v>7.2333826999999998E-3</v>
      </c>
      <c r="F6726" s="231">
        <v>8.3640376999999995E-4</v>
      </c>
      <c r="G6726" s="231">
        <v>1.54826838E-3</v>
      </c>
      <c r="H6726" s="231">
        <v>4.8487100999999996E-3</v>
      </c>
    </row>
    <row r="6727" spans="1:8">
      <c r="A6727" s="227" t="s">
        <v>149</v>
      </c>
      <c r="B6727" s="227" t="s">
        <v>112</v>
      </c>
      <c r="C6727" s="227" t="s">
        <v>90</v>
      </c>
      <c r="D6727" s="229">
        <v>13</v>
      </c>
      <c r="E6727" s="231">
        <v>6.3390310300000001E-3</v>
      </c>
      <c r="F6727" s="231">
        <v>7.8258519000000003E-4</v>
      </c>
      <c r="G6727" s="231">
        <v>1.66844705E-3</v>
      </c>
      <c r="H6727" s="231">
        <v>3.8879982799999999E-3</v>
      </c>
    </row>
    <row r="6728" spans="1:8">
      <c r="A6728" s="227" t="s">
        <v>149</v>
      </c>
      <c r="B6728" s="227" t="s">
        <v>111</v>
      </c>
      <c r="C6728" s="227" t="s">
        <v>91</v>
      </c>
      <c r="D6728" s="229">
        <v>242</v>
      </c>
      <c r="E6728" s="231">
        <v>5.0519396300000002E-3</v>
      </c>
      <c r="F6728" s="231">
        <v>1.0530492099999999E-3</v>
      </c>
      <c r="G6728" s="231">
        <v>5.8477745999999998E-4</v>
      </c>
      <c r="H6728" s="231">
        <v>3.4141124699999998E-3</v>
      </c>
    </row>
    <row r="6729" spans="1:8">
      <c r="A6729" s="227" t="s">
        <v>149</v>
      </c>
      <c r="B6729" s="227" t="s">
        <v>112</v>
      </c>
      <c r="C6729" s="227" t="s">
        <v>91</v>
      </c>
      <c r="D6729" s="229">
        <v>33</v>
      </c>
      <c r="E6729" s="231">
        <v>4.79026352E-3</v>
      </c>
      <c r="F6729" s="231">
        <v>9.9256428E-4</v>
      </c>
      <c r="G6729" s="231">
        <v>6.6042341000000003E-4</v>
      </c>
      <c r="H6729" s="231">
        <v>3.1372753100000002E-3</v>
      </c>
    </row>
    <row r="6730" spans="1:8">
      <c r="A6730" s="227" t="s">
        <v>149</v>
      </c>
      <c r="B6730" s="227" t="s">
        <v>111</v>
      </c>
      <c r="C6730" s="227" t="s">
        <v>92</v>
      </c>
      <c r="D6730" s="229">
        <v>211</v>
      </c>
      <c r="E6730" s="231">
        <v>6.9812508699999996E-3</v>
      </c>
      <c r="F6730" s="231">
        <v>7.3059263000000004E-4</v>
      </c>
      <c r="G6730" s="231">
        <v>1.4135727100000001E-3</v>
      </c>
      <c r="H6730" s="231">
        <v>4.8370850800000002E-3</v>
      </c>
    </row>
    <row r="6731" spans="1:8">
      <c r="A6731" s="227" t="s">
        <v>149</v>
      </c>
      <c r="B6731" s="227" t="s">
        <v>112</v>
      </c>
      <c r="C6731" s="227" t="s">
        <v>92</v>
      </c>
      <c r="D6731" s="229">
        <v>36</v>
      </c>
      <c r="E6731" s="231">
        <v>6.9158305100000001E-3</v>
      </c>
      <c r="F6731" s="231">
        <v>7.9250231E-4</v>
      </c>
      <c r="G6731" s="231">
        <v>1.47215769E-3</v>
      </c>
      <c r="H6731" s="231">
        <v>4.6511700700000002E-3</v>
      </c>
    </row>
    <row r="6732" spans="1:8">
      <c r="A6732" s="227" t="s">
        <v>149</v>
      </c>
      <c r="B6732" s="227" t="s">
        <v>111</v>
      </c>
      <c r="C6732" s="227" t="s">
        <v>93</v>
      </c>
      <c r="D6732" s="229">
        <v>180</v>
      </c>
      <c r="E6732" s="231">
        <v>8.4926052100000003E-3</v>
      </c>
      <c r="F6732" s="231">
        <v>1.2995110700000001E-3</v>
      </c>
      <c r="G6732" s="231">
        <v>1.7717976000000001E-3</v>
      </c>
      <c r="H6732" s="231">
        <v>5.4212960399999998E-3</v>
      </c>
    </row>
    <row r="6733" spans="1:8">
      <c r="A6733" s="227" t="s">
        <v>149</v>
      </c>
      <c r="B6733" s="227" t="s">
        <v>112</v>
      </c>
      <c r="C6733" s="227" t="s">
        <v>93</v>
      </c>
      <c r="D6733" s="229">
        <v>27</v>
      </c>
      <c r="E6733" s="231">
        <v>8.1455758899999994E-3</v>
      </c>
      <c r="F6733" s="231">
        <v>1.1462617699999999E-3</v>
      </c>
      <c r="G6733" s="231">
        <v>1.73782558E-3</v>
      </c>
      <c r="H6733" s="231">
        <v>5.2614880799999996E-3</v>
      </c>
    </row>
    <row r="6734" spans="1:8">
      <c r="A6734" s="227" t="s">
        <v>149</v>
      </c>
      <c r="B6734" s="227" t="s">
        <v>111</v>
      </c>
      <c r="C6734" s="227" t="s">
        <v>94</v>
      </c>
      <c r="D6734" s="229">
        <v>141</v>
      </c>
      <c r="E6734" s="231">
        <v>7.2486535700000002E-3</v>
      </c>
      <c r="F6734" s="231">
        <v>1.1870401200000001E-3</v>
      </c>
      <c r="G6734" s="231">
        <v>1.4474977899999999E-3</v>
      </c>
      <c r="H6734" s="231">
        <v>4.6141151900000003E-3</v>
      </c>
    </row>
    <row r="6735" spans="1:8">
      <c r="A6735" s="227" t="s">
        <v>149</v>
      </c>
      <c r="B6735" s="227" t="s">
        <v>112</v>
      </c>
      <c r="C6735" s="227" t="s">
        <v>94</v>
      </c>
      <c r="D6735" s="229">
        <v>31</v>
      </c>
      <c r="E6735" s="231">
        <v>6.7256568500000001E-3</v>
      </c>
      <c r="F6735" s="231">
        <v>9.7520886000000001E-4</v>
      </c>
      <c r="G6735" s="231">
        <v>1.2145307499999999E-3</v>
      </c>
      <c r="H6735" s="231">
        <v>4.5359167900000004E-3</v>
      </c>
    </row>
    <row r="6736" spans="1:8">
      <c r="A6736" s="227" t="s">
        <v>149</v>
      </c>
      <c r="B6736" s="227" t="s">
        <v>111</v>
      </c>
      <c r="C6736" s="227" t="s">
        <v>95</v>
      </c>
      <c r="D6736" s="229">
        <v>79</v>
      </c>
      <c r="E6736" s="231">
        <v>8.9048579400000001E-3</v>
      </c>
      <c r="F6736" s="231">
        <v>1.07887927E-3</v>
      </c>
      <c r="G6736" s="231">
        <v>1.4766465400000001E-3</v>
      </c>
      <c r="H6736" s="231">
        <v>6.3493317100000004E-3</v>
      </c>
    </row>
    <row r="6737" spans="1:8">
      <c r="A6737" s="227" t="s">
        <v>149</v>
      </c>
      <c r="B6737" s="227" t="s">
        <v>112</v>
      </c>
      <c r="C6737" s="227" t="s">
        <v>95</v>
      </c>
      <c r="D6737" s="229">
        <v>4</v>
      </c>
      <c r="E6737" s="231">
        <v>6.5017357500000003E-3</v>
      </c>
      <c r="F6737" s="231">
        <v>9.4618036999999996E-4</v>
      </c>
      <c r="G6737" s="231">
        <v>1.30787013E-3</v>
      </c>
      <c r="H6737" s="231">
        <v>4.2476848899999997E-3</v>
      </c>
    </row>
    <row r="6738" spans="1:8">
      <c r="A6738" s="227" t="s">
        <v>149</v>
      </c>
      <c r="B6738" s="227" t="s">
        <v>111</v>
      </c>
      <c r="C6738" s="227" t="s">
        <v>96</v>
      </c>
      <c r="D6738" s="229">
        <v>240</v>
      </c>
      <c r="E6738" s="231">
        <v>6.8552756100000002E-3</v>
      </c>
      <c r="F6738" s="231">
        <v>1.0089696800000001E-3</v>
      </c>
      <c r="G6738" s="231">
        <v>1.12880957E-3</v>
      </c>
      <c r="H6738" s="231">
        <v>4.7174959000000002E-3</v>
      </c>
    </row>
    <row r="6739" spans="1:8">
      <c r="A6739" s="227" t="s">
        <v>149</v>
      </c>
      <c r="B6739" s="227" t="s">
        <v>112</v>
      </c>
      <c r="C6739" s="227" t="s">
        <v>96</v>
      </c>
      <c r="D6739" s="229">
        <v>19</v>
      </c>
      <c r="E6739" s="231">
        <v>6.0179090899999997E-3</v>
      </c>
      <c r="F6739" s="231">
        <v>1.0288739999999999E-3</v>
      </c>
      <c r="G6739" s="231">
        <v>1.2786303600000001E-3</v>
      </c>
      <c r="H6739" s="231">
        <v>3.7104042699999998E-3</v>
      </c>
    </row>
    <row r="6740" spans="1:8">
      <c r="A6740" s="227" t="s">
        <v>149</v>
      </c>
      <c r="B6740" s="227" t="s">
        <v>111</v>
      </c>
      <c r="C6740" s="227" t="s">
        <v>97</v>
      </c>
      <c r="D6740" s="229">
        <v>108</v>
      </c>
      <c r="E6740" s="231">
        <v>7.0816184099999997E-3</v>
      </c>
      <c r="F6740" s="231">
        <v>9.8197421000000007E-4</v>
      </c>
      <c r="G6740" s="231">
        <v>1.2758271199999999E-3</v>
      </c>
      <c r="H6740" s="231">
        <v>4.8238166499999999E-3</v>
      </c>
    </row>
    <row r="6741" spans="1:8">
      <c r="A6741" s="227" t="s">
        <v>149</v>
      </c>
      <c r="B6741" s="227" t="s">
        <v>112</v>
      </c>
      <c r="C6741" s="227" t="s">
        <v>97</v>
      </c>
      <c r="D6741" s="229">
        <v>16</v>
      </c>
      <c r="E6741" s="231">
        <v>5.44560155E-3</v>
      </c>
      <c r="F6741" s="231">
        <v>7.1903910000000002E-4</v>
      </c>
      <c r="G6741" s="231">
        <v>1.5733504699999999E-3</v>
      </c>
      <c r="H6741" s="231">
        <v>3.15321154E-3</v>
      </c>
    </row>
    <row r="6742" spans="1:8">
      <c r="A6742" s="227" t="s">
        <v>149</v>
      </c>
      <c r="B6742" s="227" t="s">
        <v>111</v>
      </c>
      <c r="C6742" s="227" t="s">
        <v>98</v>
      </c>
      <c r="D6742" s="229">
        <v>131</v>
      </c>
      <c r="E6742" s="231">
        <v>8.39774148E-3</v>
      </c>
      <c r="F6742" s="231">
        <v>3.1532703E-4</v>
      </c>
      <c r="G6742" s="231">
        <v>2.03385615E-3</v>
      </c>
      <c r="H6742" s="231">
        <v>6.0371605100000003E-3</v>
      </c>
    </row>
    <row r="6743" spans="1:8">
      <c r="A6743" s="227" t="s">
        <v>149</v>
      </c>
      <c r="B6743" s="227" t="s">
        <v>112</v>
      </c>
      <c r="C6743" s="227" t="s">
        <v>98</v>
      </c>
      <c r="D6743" s="229">
        <v>21</v>
      </c>
      <c r="E6743" s="231">
        <v>6.6617061400000002E-3</v>
      </c>
      <c r="F6743" s="231">
        <v>7.7436040999999997E-4</v>
      </c>
      <c r="G6743" s="231">
        <v>2.1246691000000001E-3</v>
      </c>
      <c r="H6743" s="231">
        <v>3.7533066400000001E-3</v>
      </c>
    </row>
    <row r="6744" spans="1:8">
      <c r="A6744" s="227" t="s">
        <v>149</v>
      </c>
      <c r="B6744" s="227" t="s">
        <v>111</v>
      </c>
      <c r="C6744" s="227" t="s">
        <v>99</v>
      </c>
      <c r="D6744" s="229">
        <v>325</v>
      </c>
      <c r="E6744" s="231">
        <v>5.8596507499999997E-3</v>
      </c>
      <c r="F6744" s="231">
        <v>9.6075474000000005E-4</v>
      </c>
      <c r="G6744" s="231">
        <v>7.9700829999999998E-4</v>
      </c>
      <c r="H6744" s="231">
        <v>4.1018872400000001E-3</v>
      </c>
    </row>
    <row r="6745" spans="1:8">
      <c r="A6745" s="227" t="s">
        <v>149</v>
      </c>
      <c r="B6745" s="227" t="s">
        <v>112</v>
      </c>
      <c r="C6745" s="227" t="s">
        <v>99</v>
      </c>
      <c r="D6745" s="229">
        <v>27</v>
      </c>
      <c r="E6745" s="231">
        <v>5.4843962099999999E-3</v>
      </c>
      <c r="F6745" s="231">
        <v>1.15697851E-3</v>
      </c>
      <c r="G6745" s="231">
        <v>8.1918704999999999E-4</v>
      </c>
      <c r="H6745" s="231">
        <v>3.5082302400000001E-3</v>
      </c>
    </row>
    <row r="6746" spans="1:8">
      <c r="A6746" s="227" t="s">
        <v>149</v>
      </c>
      <c r="B6746" s="227" t="s">
        <v>111</v>
      </c>
      <c r="C6746" s="227" t="s">
        <v>100</v>
      </c>
      <c r="D6746" s="229">
        <v>275</v>
      </c>
      <c r="E6746" s="231">
        <v>7.9430552999999997E-3</v>
      </c>
      <c r="F6746" s="231">
        <v>1.01127924E-3</v>
      </c>
      <c r="G6746" s="231">
        <v>1.1909930300000001E-3</v>
      </c>
      <c r="H6746" s="231">
        <v>5.7406563199999998E-3</v>
      </c>
    </row>
    <row r="6747" spans="1:8">
      <c r="A6747" s="227" t="s">
        <v>149</v>
      </c>
      <c r="B6747" s="227" t="s">
        <v>112</v>
      </c>
      <c r="C6747" s="227" t="s">
        <v>100</v>
      </c>
      <c r="D6747" s="229">
        <v>27</v>
      </c>
      <c r="E6747" s="231">
        <v>6.6842418099999999E-3</v>
      </c>
      <c r="F6747" s="231">
        <v>1.1458330699999999E-3</v>
      </c>
      <c r="G6747" s="231">
        <v>1.13811702E-3</v>
      </c>
      <c r="H6747" s="231">
        <v>4.4002912700000004E-3</v>
      </c>
    </row>
    <row r="6748" spans="1:8">
      <c r="A6748" s="227" t="s">
        <v>149</v>
      </c>
      <c r="B6748" s="227" t="s">
        <v>111</v>
      </c>
      <c r="C6748" s="227" t="s">
        <v>101</v>
      </c>
      <c r="D6748" s="229">
        <v>144</v>
      </c>
      <c r="E6748" s="231">
        <v>7.8048641100000003E-3</v>
      </c>
      <c r="F6748" s="231">
        <v>7.2482614999999997E-4</v>
      </c>
      <c r="G6748" s="231">
        <v>2.3899656699999999E-3</v>
      </c>
      <c r="H6748" s="231">
        <v>4.69007177E-3</v>
      </c>
    </row>
    <row r="6749" spans="1:8">
      <c r="A6749" s="227" t="s">
        <v>149</v>
      </c>
      <c r="B6749" s="227" t="s">
        <v>112</v>
      </c>
      <c r="C6749" s="227" t="s">
        <v>101</v>
      </c>
      <c r="D6749" s="229">
        <v>18</v>
      </c>
      <c r="E6749" s="231">
        <v>5.9953701700000001E-3</v>
      </c>
      <c r="F6749" s="231">
        <v>5.6198532999999996E-4</v>
      </c>
      <c r="G6749" s="231">
        <v>1.6242282300000001E-3</v>
      </c>
      <c r="H6749" s="231">
        <v>3.8091561999999998E-3</v>
      </c>
    </row>
    <row r="6750" spans="1:8">
      <c r="A6750" s="227" t="s">
        <v>149</v>
      </c>
      <c r="B6750" s="227" t="s">
        <v>111</v>
      </c>
      <c r="C6750" s="227" t="s">
        <v>102</v>
      </c>
      <c r="D6750" s="229">
        <v>210</v>
      </c>
      <c r="E6750" s="231">
        <v>6.4550813100000002E-3</v>
      </c>
      <c r="F6750" s="231">
        <v>1.09303326E-3</v>
      </c>
      <c r="G6750" s="231">
        <v>7.3478810000000003E-4</v>
      </c>
      <c r="H6750" s="231">
        <v>4.6272594399999999E-3</v>
      </c>
    </row>
    <row r="6751" spans="1:8">
      <c r="A6751" s="227" t="s">
        <v>149</v>
      </c>
      <c r="B6751" s="227" t="s">
        <v>112</v>
      </c>
      <c r="C6751" s="227" t="s">
        <v>102</v>
      </c>
      <c r="D6751" s="229">
        <v>19</v>
      </c>
      <c r="E6751" s="231">
        <v>6.2652287899999997E-3</v>
      </c>
      <c r="F6751" s="231">
        <v>1.20857678E-3</v>
      </c>
      <c r="G6751" s="231">
        <v>7.5231457000000002E-4</v>
      </c>
      <c r="H6751" s="231">
        <v>4.3043369800000002E-3</v>
      </c>
    </row>
    <row r="6752" spans="1:8">
      <c r="A6752" s="227" t="s">
        <v>149</v>
      </c>
      <c r="B6752" s="227" t="s">
        <v>111</v>
      </c>
      <c r="C6752" s="227" t="s">
        <v>103</v>
      </c>
      <c r="D6752" s="229">
        <v>231</v>
      </c>
      <c r="E6752" s="231">
        <v>4.8072989400000004E-3</v>
      </c>
      <c r="F6752" s="231">
        <v>8.0136659E-4</v>
      </c>
      <c r="G6752" s="231">
        <v>4.7674137000000002E-4</v>
      </c>
      <c r="H6752" s="231">
        <v>3.52919048E-3</v>
      </c>
    </row>
    <row r="6753" spans="1:8">
      <c r="A6753" s="227" t="s">
        <v>149</v>
      </c>
      <c r="B6753" s="227" t="s">
        <v>112</v>
      </c>
      <c r="C6753" s="227" t="s">
        <v>103</v>
      </c>
      <c r="D6753" s="229">
        <v>34</v>
      </c>
      <c r="E6753" s="231">
        <v>3.9838641399999996E-3</v>
      </c>
      <c r="F6753" s="231">
        <v>9.0209670000000004E-4</v>
      </c>
      <c r="G6753" s="231">
        <v>4.3232542000000001E-4</v>
      </c>
      <c r="H6753" s="231">
        <v>2.6494415099999999E-3</v>
      </c>
    </row>
    <row r="6754" spans="1:8">
      <c r="A6754" s="227" t="s">
        <v>149</v>
      </c>
      <c r="B6754" s="227" t="s">
        <v>111</v>
      </c>
      <c r="C6754" s="227" t="s">
        <v>104</v>
      </c>
      <c r="D6754" s="229">
        <v>75</v>
      </c>
      <c r="E6754" s="231">
        <v>6.1293207600000002E-3</v>
      </c>
      <c r="F6754" s="231">
        <v>7.5771580999999997E-4</v>
      </c>
      <c r="G6754" s="231">
        <v>1.20756149E-3</v>
      </c>
      <c r="H6754" s="231">
        <v>4.1640429700000002E-3</v>
      </c>
    </row>
    <row r="6755" spans="1:8">
      <c r="A6755" s="227" t="s">
        <v>149</v>
      </c>
      <c r="B6755" s="227" t="s">
        <v>112</v>
      </c>
      <c r="C6755" s="227" t="s">
        <v>104</v>
      </c>
      <c r="D6755" s="229">
        <v>8</v>
      </c>
      <c r="E6755" s="231">
        <v>6.9661455600000003E-3</v>
      </c>
      <c r="F6755" s="231">
        <v>7.7112255999999999E-4</v>
      </c>
      <c r="G6755" s="231">
        <v>1.2688075400000001E-3</v>
      </c>
      <c r="H6755" s="231">
        <v>4.9262150100000002E-3</v>
      </c>
    </row>
    <row r="6756" spans="1:8">
      <c r="A6756" s="227" t="s">
        <v>149</v>
      </c>
      <c r="B6756" s="227" t="s">
        <v>111</v>
      </c>
      <c r="C6756" s="227" t="s">
        <v>105</v>
      </c>
      <c r="D6756" s="229">
        <v>605</v>
      </c>
      <c r="E6756" s="231">
        <v>4.7387891700000004E-3</v>
      </c>
      <c r="F6756" s="231">
        <v>1.04400037E-3</v>
      </c>
      <c r="G6756" s="231">
        <v>5.9184625999999998E-4</v>
      </c>
      <c r="H6756" s="231">
        <v>3.1029420599999998E-3</v>
      </c>
    </row>
    <row r="6757" spans="1:8">
      <c r="A6757" s="227" t="s">
        <v>149</v>
      </c>
      <c r="B6757" s="227" t="s">
        <v>112</v>
      </c>
      <c r="C6757" s="227" t="s">
        <v>105</v>
      </c>
      <c r="D6757" s="229">
        <v>66</v>
      </c>
      <c r="E6757" s="231">
        <v>4.3379977400000002E-3</v>
      </c>
      <c r="F6757" s="231">
        <v>1.12356175E-3</v>
      </c>
      <c r="G6757" s="231">
        <v>6.2464908999999998E-4</v>
      </c>
      <c r="H6757" s="231">
        <v>2.5897864500000001E-3</v>
      </c>
    </row>
    <row r="6758" spans="1:8">
      <c r="A6758" s="227" t="s">
        <v>149</v>
      </c>
      <c r="B6758" s="227" t="s">
        <v>111</v>
      </c>
      <c r="C6758" s="227" t="s">
        <v>106</v>
      </c>
      <c r="D6758" s="229">
        <v>128</v>
      </c>
      <c r="E6758" s="231">
        <v>6.3286673100000001E-3</v>
      </c>
      <c r="F6758" s="231">
        <v>9.0051697999999996E-4</v>
      </c>
      <c r="G6758" s="231">
        <v>1.3600439000000001E-3</v>
      </c>
      <c r="H6758" s="231">
        <v>4.0681059600000003E-3</v>
      </c>
    </row>
    <row r="6759" spans="1:8">
      <c r="A6759" s="227" t="s">
        <v>149</v>
      </c>
      <c r="B6759" s="227" t="s">
        <v>112</v>
      </c>
      <c r="C6759" s="227" t="s">
        <v>106</v>
      </c>
      <c r="D6759" s="229">
        <v>20</v>
      </c>
      <c r="E6759" s="231">
        <v>6.4571757500000004E-3</v>
      </c>
      <c r="F6759" s="231">
        <v>8.6284700000000003E-4</v>
      </c>
      <c r="G6759" s="231">
        <v>1.8512729400000001E-3</v>
      </c>
      <c r="H6759" s="231">
        <v>3.7430553E-3</v>
      </c>
    </row>
    <row r="6760" spans="1:8">
      <c r="A6760" s="227" t="s">
        <v>149</v>
      </c>
      <c r="B6760" s="227" t="s">
        <v>111</v>
      </c>
      <c r="C6760" s="227" t="s">
        <v>107</v>
      </c>
      <c r="D6760" s="229">
        <v>423</v>
      </c>
      <c r="E6760" s="231">
        <v>5.6845939199999997E-3</v>
      </c>
      <c r="F6760" s="231">
        <v>1.07272215E-3</v>
      </c>
      <c r="G6760" s="231">
        <v>9.4165877999999998E-4</v>
      </c>
      <c r="H6760" s="231">
        <v>3.67021253E-3</v>
      </c>
    </row>
    <row r="6761" spans="1:8">
      <c r="A6761" s="227" t="s">
        <v>149</v>
      </c>
      <c r="B6761" s="227" t="s">
        <v>112</v>
      </c>
      <c r="C6761" s="227" t="s">
        <v>107</v>
      </c>
      <c r="D6761" s="229">
        <v>38</v>
      </c>
      <c r="E6761" s="231">
        <v>5.7121099099999998E-3</v>
      </c>
      <c r="F6761" s="231">
        <v>1.2338569500000001E-3</v>
      </c>
      <c r="G6761" s="231">
        <v>8.7597445999999996E-4</v>
      </c>
      <c r="H6761" s="231">
        <v>3.6022780600000002E-3</v>
      </c>
    </row>
    <row r="6762" spans="1:8">
      <c r="A6762" s="227" t="s">
        <v>150</v>
      </c>
      <c r="B6762" s="227" t="s">
        <v>111</v>
      </c>
      <c r="C6762" s="227" t="s">
        <v>58</v>
      </c>
      <c r="D6762" s="229">
        <v>11865</v>
      </c>
      <c r="E6762" s="231">
        <v>6.2260244000000003E-3</v>
      </c>
      <c r="F6762" s="231">
        <v>9.8886171999999989E-4</v>
      </c>
      <c r="G6762" s="231">
        <v>1.0402958700000001E-3</v>
      </c>
      <c r="H6762" s="231">
        <v>4.1964537E-3</v>
      </c>
    </row>
    <row r="6763" spans="1:8">
      <c r="A6763" s="227" t="s">
        <v>150</v>
      </c>
      <c r="B6763" s="227" t="s">
        <v>112</v>
      </c>
      <c r="C6763" s="227" t="s">
        <v>58</v>
      </c>
      <c r="D6763" s="229">
        <v>1467</v>
      </c>
      <c r="E6763" s="231">
        <v>5.8737595099999998E-3</v>
      </c>
      <c r="F6763" s="231">
        <v>9.8084532999999992E-4</v>
      </c>
      <c r="G6763" s="231">
        <v>1.0467078899999999E-3</v>
      </c>
      <c r="H6763" s="231">
        <v>3.8459138900000002E-3</v>
      </c>
    </row>
    <row r="6764" spans="1:8">
      <c r="A6764" s="227" t="s">
        <v>150</v>
      </c>
      <c r="B6764" s="227" t="s">
        <v>111</v>
      </c>
      <c r="C6764" s="227" t="s">
        <v>63</v>
      </c>
      <c r="D6764" s="229">
        <v>196</v>
      </c>
      <c r="E6764" s="231">
        <v>6.3420608700000001E-3</v>
      </c>
      <c r="F6764" s="231">
        <v>1.41097389E-3</v>
      </c>
      <c r="G6764" s="231">
        <v>8.7059452999999998E-4</v>
      </c>
      <c r="H6764" s="231">
        <v>4.0604919999999997E-3</v>
      </c>
    </row>
    <row r="6765" spans="1:8">
      <c r="A6765" s="227" t="s">
        <v>150</v>
      </c>
      <c r="B6765" s="227" t="s">
        <v>112</v>
      </c>
      <c r="C6765" s="227" t="s">
        <v>63</v>
      </c>
      <c r="D6765" s="229">
        <v>31</v>
      </c>
      <c r="E6765" s="231">
        <v>6.2216246100000004E-3</v>
      </c>
      <c r="F6765" s="231">
        <v>1.45646632E-3</v>
      </c>
      <c r="G6765" s="231">
        <v>9.0165747000000001E-4</v>
      </c>
      <c r="H6765" s="231">
        <v>3.8635003300000002E-3</v>
      </c>
    </row>
    <row r="6766" spans="1:8">
      <c r="A6766" s="227" t="s">
        <v>150</v>
      </c>
      <c r="B6766" s="227" t="s">
        <v>111</v>
      </c>
      <c r="C6766" s="227" t="s">
        <v>64</v>
      </c>
      <c r="D6766" s="229">
        <v>139</v>
      </c>
      <c r="E6766" s="231">
        <v>6.6553421500000001E-3</v>
      </c>
      <c r="F6766" s="231">
        <v>1.0792197E-3</v>
      </c>
      <c r="G6766" s="231">
        <v>1.7707498100000001E-3</v>
      </c>
      <c r="H6766" s="231">
        <v>3.80537211E-3</v>
      </c>
    </row>
    <row r="6767" spans="1:8">
      <c r="A6767" s="227" t="s">
        <v>150</v>
      </c>
      <c r="B6767" s="227" t="s">
        <v>112</v>
      </c>
      <c r="C6767" s="227" t="s">
        <v>64</v>
      </c>
      <c r="D6767" s="229">
        <v>21</v>
      </c>
      <c r="E6767" s="231">
        <v>5.8504185799999999E-3</v>
      </c>
      <c r="F6767" s="231">
        <v>9.1490276999999995E-4</v>
      </c>
      <c r="G6767" s="231">
        <v>1.21086841E-3</v>
      </c>
      <c r="H6767" s="231">
        <v>3.7246470100000002E-3</v>
      </c>
    </row>
    <row r="6768" spans="1:8">
      <c r="A6768" s="227" t="s">
        <v>150</v>
      </c>
      <c r="B6768" s="227" t="s">
        <v>111</v>
      </c>
      <c r="C6768" s="227" t="s">
        <v>65</v>
      </c>
      <c r="D6768" s="229">
        <v>162</v>
      </c>
      <c r="E6768" s="231">
        <v>5.5556267499999997E-3</v>
      </c>
      <c r="F6768" s="231">
        <v>8.3018953999999996E-4</v>
      </c>
      <c r="G6768" s="231">
        <v>4.9675615000000005E-4</v>
      </c>
      <c r="H6768" s="231">
        <v>4.2286806099999996E-3</v>
      </c>
    </row>
    <row r="6769" spans="1:8">
      <c r="A6769" s="227" t="s">
        <v>150</v>
      </c>
      <c r="B6769" s="227" t="s">
        <v>112</v>
      </c>
      <c r="C6769" s="227" t="s">
        <v>65</v>
      </c>
      <c r="D6769" s="229">
        <v>34</v>
      </c>
      <c r="E6769" s="231">
        <v>5.19505687E-3</v>
      </c>
      <c r="F6769" s="231">
        <v>7.3223015999999996E-4</v>
      </c>
      <c r="G6769" s="231">
        <v>4.8849378000000003E-4</v>
      </c>
      <c r="H6769" s="231">
        <v>3.9743325500000001E-3</v>
      </c>
    </row>
    <row r="6770" spans="1:8">
      <c r="A6770" s="227" t="s">
        <v>150</v>
      </c>
      <c r="B6770" s="227" t="s">
        <v>111</v>
      </c>
      <c r="C6770" s="227" t="s">
        <v>66</v>
      </c>
      <c r="D6770" s="229">
        <v>198</v>
      </c>
      <c r="E6770" s="231">
        <v>6.7581483699999997E-3</v>
      </c>
      <c r="F6770" s="231">
        <v>8.0831437999999997E-4</v>
      </c>
      <c r="G6770" s="231">
        <v>9.5930345000000005E-4</v>
      </c>
      <c r="H6770" s="231">
        <v>4.9905300399999998E-3</v>
      </c>
    </row>
    <row r="6771" spans="1:8">
      <c r="A6771" s="227" t="s">
        <v>150</v>
      </c>
      <c r="B6771" s="227" t="s">
        <v>112</v>
      </c>
      <c r="C6771" s="227" t="s">
        <v>66</v>
      </c>
      <c r="D6771" s="229">
        <v>19</v>
      </c>
      <c r="E6771" s="231">
        <v>6.1421781000000003E-3</v>
      </c>
      <c r="F6771" s="231">
        <v>1.6788497000000001E-3</v>
      </c>
      <c r="G6771" s="231">
        <v>9.4968302999999998E-4</v>
      </c>
      <c r="H6771" s="231">
        <v>3.5136450200000001E-3</v>
      </c>
    </row>
    <row r="6772" spans="1:8">
      <c r="A6772" s="227" t="s">
        <v>150</v>
      </c>
      <c r="B6772" s="227" t="s">
        <v>111</v>
      </c>
      <c r="C6772" s="227" t="s">
        <v>67</v>
      </c>
      <c r="D6772" s="229">
        <v>218</v>
      </c>
      <c r="E6772" s="231">
        <v>6.6925753900000003E-3</v>
      </c>
      <c r="F6772" s="231">
        <v>6.9200196999999995E-4</v>
      </c>
      <c r="G6772" s="231">
        <v>1.65349958E-3</v>
      </c>
      <c r="H6772" s="231">
        <v>4.3470733400000003E-3</v>
      </c>
    </row>
    <row r="6773" spans="1:8">
      <c r="A6773" s="227" t="s">
        <v>150</v>
      </c>
      <c r="B6773" s="227" t="s">
        <v>112</v>
      </c>
      <c r="C6773" s="227" t="s">
        <v>67</v>
      </c>
      <c r="D6773" s="229">
        <v>16</v>
      </c>
      <c r="E6773" s="231">
        <v>6.2362555899999998E-3</v>
      </c>
      <c r="F6773" s="231">
        <v>7.2337954999999998E-4</v>
      </c>
      <c r="G6773" s="231">
        <v>1.3208908300000001E-3</v>
      </c>
      <c r="H6773" s="231">
        <v>4.1919846700000001E-3</v>
      </c>
    </row>
    <row r="6774" spans="1:8">
      <c r="A6774" s="227" t="s">
        <v>150</v>
      </c>
      <c r="B6774" s="227" t="s">
        <v>111</v>
      </c>
      <c r="C6774" s="227" t="s">
        <v>68</v>
      </c>
      <c r="D6774" s="229">
        <v>200</v>
      </c>
      <c r="E6774" s="231">
        <v>6.8110530000000001E-3</v>
      </c>
      <c r="F6774" s="231">
        <v>1.0879048399999999E-3</v>
      </c>
      <c r="G6774" s="231">
        <v>9.9195578000000001E-4</v>
      </c>
      <c r="H6774" s="231">
        <v>4.73119189E-3</v>
      </c>
    </row>
    <row r="6775" spans="1:8">
      <c r="A6775" s="227" t="s">
        <v>150</v>
      </c>
      <c r="B6775" s="227" t="s">
        <v>112</v>
      </c>
      <c r="C6775" s="227" t="s">
        <v>68</v>
      </c>
      <c r="D6775" s="229">
        <v>11</v>
      </c>
      <c r="E6775" s="231">
        <v>6.5372472800000001E-3</v>
      </c>
      <c r="F6775" s="231">
        <v>1.1405720899999999E-3</v>
      </c>
      <c r="G6775" s="231">
        <v>7.8282807999999996E-4</v>
      </c>
      <c r="H6775" s="231">
        <v>4.6138465200000001E-3</v>
      </c>
    </row>
    <row r="6776" spans="1:8">
      <c r="A6776" s="227" t="s">
        <v>150</v>
      </c>
      <c r="B6776" s="227" t="s">
        <v>111</v>
      </c>
      <c r="C6776" s="227" t="s">
        <v>69</v>
      </c>
      <c r="D6776" s="229">
        <v>188</v>
      </c>
      <c r="E6776" s="231">
        <v>4.8126598299999997E-3</v>
      </c>
      <c r="F6776" s="231">
        <v>8.370885E-4</v>
      </c>
      <c r="G6776" s="231">
        <v>5.4859856000000001E-4</v>
      </c>
      <c r="H6776" s="231">
        <v>3.4269722900000001E-3</v>
      </c>
    </row>
    <row r="6777" spans="1:8">
      <c r="A6777" s="227" t="s">
        <v>150</v>
      </c>
      <c r="B6777" s="227" t="s">
        <v>112</v>
      </c>
      <c r="C6777" s="227" t="s">
        <v>69</v>
      </c>
      <c r="D6777" s="229">
        <v>6</v>
      </c>
      <c r="E6777" s="231">
        <v>4.3769286900000003E-3</v>
      </c>
      <c r="F6777" s="231">
        <v>1.15354907E-3</v>
      </c>
      <c r="G6777" s="231">
        <v>2.2955219E-4</v>
      </c>
      <c r="H6777" s="231">
        <v>2.9938268399999999E-3</v>
      </c>
    </row>
    <row r="6778" spans="1:8">
      <c r="A6778" s="227" t="s">
        <v>150</v>
      </c>
      <c r="B6778" s="227" t="s">
        <v>111</v>
      </c>
      <c r="C6778" s="227" t="s">
        <v>70</v>
      </c>
      <c r="D6778" s="229">
        <v>113</v>
      </c>
      <c r="E6778" s="231">
        <v>8.1549079699999999E-3</v>
      </c>
      <c r="F6778" s="231">
        <v>1.04166642E-3</v>
      </c>
      <c r="G6778" s="231">
        <v>1.81426147E-3</v>
      </c>
      <c r="H6778" s="231">
        <v>5.2989796099999998E-3</v>
      </c>
    </row>
    <row r="6779" spans="1:8">
      <c r="A6779" s="227" t="s">
        <v>150</v>
      </c>
      <c r="B6779" s="227" t="s">
        <v>112</v>
      </c>
      <c r="C6779" s="227" t="s">
        <v>70</v>
      </c>
      <c r="D6779" s="229">
        <v>17</v>
      </c>
      <c r="E6779" s="231">
        <v>7.5217862199999999E-3</v>
      </c>
      <c r="F6779" s="231">
        <v>8.8848013999999996E-4</v>
      </c>
      <c r="G6779" s="231">
        <v>2.2004355300000002E-3</v>
      </c>
      <c r="H6779" s="231">
        <v>4.4328701700000004E-3</v>
      </c>
    </row>
    <row r="6780" spans="1:8">
      <c r="A6780" s="227" t="s">
        <v>150</v>
      </c>
      <c r="B6780" s="227" t="s">
        <v>111</v>
      </c>
      <c r="C6780" s="227" t="s">
        <v>71</v>
      </c>
      <c r="D6780" s="229">
        <v>122</v>
      </c>
      <c r="E6780" s="231">
        <v>7.4400422599999998E-3</v>
      </c>
      <c r="F6780" s="231">
        <v>1.08938575E-3</v>
      </c>
      <c r="G6780" s="231">
        <v>1.7280469499999999E-3</v>
      </c>
      <c r="H6780" s="231">
        <v>4.6226090399999996E-3</v>
      </c>
    </row>
    <row r="6781" spans="1:8">
      <c r="A6781" s="227" t="s">
        <v>150</v>
      </c>
      <c r="B6781" s="227" t="s">
        <v>112</v>
      </c>
      <c r="C6781" s="227" t="s">
        <v>71</v>
      </c>
      <c r="D6781" s="229">
        <v>17</v>
      </c>
      <c r="E6781" s="231">
        <v>6.7442807900000004E-3</v>
      </c>
      <c r="F6781" s="231">
        <v>8.4082221E-4</v>
      </c>
      <c r="G6781" s="231">
        <v>1.65645399E-3</v>
      </c>
      <c r="H6781" s="231">
        <v>4.2470040800000001E-3</v>
      </c>
    </row>
    <row r="6782" spans="1:8">
      <c r="A6782" s="227" t="s">
        <v>150</v>
      </c>
      <c r="B6782" s="227" t="s">
        <v>111</v>
      </c>
      <c r="C6782" s="227" t="s">
        <v>72</v>
      </c>
      <c r="D6782" s="229">
        <v>171</v>
      </c>
      <c r="E6782" s="231">
        <v>7.1630656199999998E-3</v>
      </c>
      <c r="F6782" s="231">
        <v>9.7208658E-4</v>
      </c>
      <c r="G6782" s="231">
        <v>1.3690570600000001E-3</v>
      </c>
      <c r="H6782" s="231">
        <v>4.8219214799999997E-3</v>
      </c>
    </row>
    <row r="6783" spans="1:8">
      <c r="A6783" s="227" t="s">
        <v>150</v>
      </c>
      <c r="B6783" s="227" t="s">
        <v>112</v>
      </c>
      <c r="C6783" s="227" t="s">
        <v>72</v>
      </c>
      <c r="D6783" s="229">
        <v>15</v>
      </c>
      <c r="E6783" s="231">
        <v>7.1450615599999998E-3</v>
      </c>
      <c r="F6783" s="231">
        <v>1.11651217E-3</v>
      </c>
      <c r="G6783" s="231">
        <v>1.4598763299999999E-3</v>
      </c>
      <c r="H6783" s="231">
        <v>4.5686726300000003E-3</v>
      </c>
    </row>
    <row r="6784" spans="1:8">
      <c r="A6784" s="227" t="s">
        <v>150</v>
      </c>
      <c r="B6784" s="227" t="s">
        <v>111</v>
      </c>
      <c r="C6784" s="227" t="s">
        <v>73</v>
      </c>
      <c r="D6784" s="229">
        <v>372</v>
      </c>
      <c r="E6784" s="231">
        <v>7.3488212000000002E-3</v>
      </c>
      <c r="F6784" s="231">
        <v>6.6404671000000004E-4</v>
      </c>
      <c r="G6784" s="231">
        <v>1.6965972399999999E-3</v>
      </c>
      <c r="H6784" s="231">
        <v>4.9881767899999999E-3</v>
      </c>
    </row>
    <row r="6785" spans="1:8">
      <c r="A6785" s="227" t="s">
        <v>150</v>
      </c>
      <c r="B6785" s="227" t="s">
        <v>112</v>
      </c>
      <c r="C6785" s="227" t="s">
        <v>73</v>
      </c>
      <c r="D6785" s="229">
        <v>77</v>
      </c>
      <c r="E6785" s="231">
        <v>7.2594995500000004E-3</v>
      </c>
      <c r="F6785" s="231">
        <v>5.7810225000000002E-4</v>
      </c>
      <c r="G6785" s="231">
        <v>1.7717349700000001E-3</v>
      </c>
      <c r="H6785" s="231">
        <v>4.9096618999999999E-3</v>
      </c>
    </row>
    <row r="6786" spans="1:8">
      <c r="A6786" s="227" t="s">
        <v>150</v>
      </c>
      <c r="B6786" s="227" t="s">
        <v>111</v>
      </c>
      <c r="C6786" s="227" t="s">
        <v>74</v>
      </c>
      <c r="D6786" s="229">
        <v>331</v>
      </c>
      <c r="E6786" s="231">
        <v>7.6501829599999998E-3</v>
      </c>
      <c r="F6786" s="231">
        <v>8.2794816999999998E-4</v>
      </c>
      <c r="G6786" s="231">
        <v>1.56239485E-3</v>
      </c>
      <c r="H6786" s="231">
        <v>5.2598394900000003E-3</v>
      </c>
    </row>
    <row r="6787" spans="1:8">
      <c r="A6787" s="227" t="s">
        <v>150</v>
      </c>
      <c r="B6787" s="227" t="s">
        <v>112</v>
      </c>
      <c r="C6787" s="227" t="s">
        <v>74</v>
      </c>
      <c r="D6787" s="229">
        <v>54</v>
      </c>
      <c r="E6787" s="231">
        <v>6.3076557400000002E-3</v>
      </c>
      <c r="F6787" s="231">
        <v>8.1018492000000004E-4</v>
      </c>
      <c r="G6787" s="231">
        <v>1.37602855E-3</v>
      </c>
      <c r="H6787" s="231">
        <v>4.1214418400000001E-3</v>
      </c>
    </row>
    <row r="6788" spans="1:8">
      <c r="A6788" s="227" t="s">
        <v>150</v>
      </c>
      <c r="B6788" s="227" t="s">
        <v>111</v>
      </c>
      <c r="C6788" s="227" t="s">
        <v>75</v>
      </c>
      <c r="D6788" s="229">
        <v>186</v>
      </c>
      <c r="E6788" s="231">
        <v>6.46455573E-3</v>
      </c>
      <c r="F6788" s="231">
        <v>7.0085348999999997E-4</v>
      </c>
      <c r="G6788" s="231">
        <v>1.1116709E-3</v>
      </c>
      <c r="H6788" s="231">
        <v>4.6520308299999999E-3</v>
      </c>
    </row>
    <row r="6789" spans="1:8">
      <c r="A6789" s="227" t="s">
        <v>150</v>
      </c>
      <c r="B6789" s="227" t="s">
        <v>112</v>
      </c>
      <c r="C6789" s="227" t="s">
        <v>75</v>
      </c>
      <c r="D6789" s="229">
        <v>18</v>
      </c>
      <c r="E6789" s="231">
        <v>5.8526232200000004E-3</v>
      </c>
      <c r="F6789" s="231">
        <v>5.6520034000000002E-4</v>
      </c>
      <c r="G6789" s="231">
        <v>9.8186699999999998E-4</v>
      </c>
      <c r="H6789" s="231">
        <v>4.3055553500000003E-3</v>
      </c>
    </row>
    <row r="6790" spans="1:8">
      <c r="A6790" s="227" t="s">
        <v>150</v>
      </c>
      <c r="B6790" s="227" t="s">
        <v>111</v>
      </c>
      <c r="C6790" s="227" t="s">
        <v>76</v>
      </c>
      <c r="D6790" s="229">
        <v>173</v>
      </c>
      <c r="E6790" s="231">
        <v>6.0567863400000001E-3</v>
      </c>
      <c r="F6790" s="231">
        <v>1.1262976500000001E-3</v>
      </c>
      <c r="G6790" s="231">
        <v>1.1047551400000001E-3</v>
      </c>
      <c r="H6790" s="231">
        <v>3.82573301E-3</v>
      </c>
    </row>
    <row r="6791" spans="1:8">
      <c r="A6791" s="227" t="s">
        <v>150</v>
      </c>
      <c r="B6791" s="227" t="s">
        <v>112</v>
      </c>
      <c r="C6791" s="227" t="s">
        <v>76</v>
      </c>
      <c r="D6791" s="229">
        <v>41</v>
      </c>
      <c r="E6791" s="231">
        <v>5.6633917899999997E-3</v>
      </c>
      <c r="F6791" s="231">
        <v>1.12917768E-3</v>
      </c>
      <c r="G6791" s="231">
        <v>1.1438570500000001E-3</v>
      </c>
      <c r="H6791" s="231">
        <v>3.3903566099999999E-3</v>
      </c>
    </row>
    <row r="6792" spans="1:8">
      <c r="A6792" s="227" t="s">
        <v>150</v>
      </c>
      <c r="B6792" s="227" t="s">
        <v>111</v>
      </c>
      <c r="C6792" s="227" t="s">
        <v>77</v>
      </c>
      <c r="D6792" s="229">
        <v>340</v>
      </c>
      <c r="E6792" s="231">
        <v>6.5835714E-3</v>
      </c>
      <c r="F6792" s="231">
        <v>8.9014816999999997E-4</v>
      </c>
      <c r="G6792" s="231">
        <v>1.37585079E-3</v>
      </c>
      <c r="H6792" s="231">
        <v>4.3175719399999998E-3</v>
      </c>
    </row>
    <row r="6793" spans="1:8">
      <c r="A6793" s="227" t="s">
        <v>150</v>
      </c>
      <c r="B6793" s="227" t="s">
        <v>112</v>
      </c>
      <c r="C6793" s="227" t="s">
        <v>77</v>
      </c>
      <c r="D6793" s="229">
        <v>56</v>
      </c>
      <c r="E6793" s="231">
        <v>6.0356727300000003E-3</v>
      </c>
      <c r="F6793" s="231">
        <v>7.3371337999999999E-4</v>
      </c>
      <c r="G6793" s="231">
        <v>1.6761737E-3</v>
      </c>
      <c r="H6793" s="231">
        <v>3.6257851500000001E-3</v>
      </c>
    </row>
    <row r="6794" spans="1:8">
      <c r="A6794" s="227" t="s">
        <v>150</v>
      </c>
      <c r="B6794" s="227" t="s">
        <v>111</v>
      </c>
      <c r="C6794" s="227" t="s">
        <v>78</v>
      </c>
      <c r="D6794" s="229">
        <v>104</v>
      </c>
      <c r="E6794" s="231">
        <v>6.63127647E-3</v>
      </c>
      <c r="F6794" s="231">
        <v>1.1151172200000001E-3</v>
      </c>
      <c r="G6794" s="231">
        <v>1.56483682E-3</v>
      </c>
      <c r="H6794" s="231">
        <v>3.9513218699999998E-3</v>
      </c>
    </row>
    <row r="6795" spans="1:8">
      <c r="A6795" s="227" t="s">
        <v>150</v>
      </c>
      <c r="B6795" s="227" t="s">
        <v>112</v>
      </c>
      <c r="C6795" s="227" t="s">
        <v>78</v>
      </c>
      <c r="D6795" s="229">
        <v>17</v>
      </c>
      <c r="E6795" s="231">
        <v>7.1555008499999996E-3</v>
      </c>
      <c r="F6795" s="231">
        <v>9.0686249000000003E-4</v>
      </c>
      <c r="G6795" s="231">
        <v>1.9961870800000001E-3</v>
      </c>
      <c r="H6795" s="231">
        <v>4.2524508099999999E-3</v>
      </c>
    </row>
    <row r="6796" spans="1:8">
      <c r="A6796" s="227" t="s">
        <v>150</v>
      </c>
      <c r="B6796" s="227" t="s">
        <v>111</v>
      </c>
      <c r="C6796" s="227" t="s">
        <v>79</v>
      </c>
      <c r="D6796" s="229">
        <v>1625</v>
      </c>
      <c r="E6796" s="231">
        <v>4.6126849500000002E-3</v>
      </c>
      <c r="F6796" s="231">
        <v>1.0025140100000001E-3</v>
      </c>
      <c r="G6796" s="231">
        <v>6.8447269000000005E-4</v>
      </c>
      <c r="H6796" s="231">
        <v>2.9256977700000001E-3</v>
      </c>
    </row>
    <row r="6797" spans="1:8">
      <c r="A6797" s="227" t="s">
        <v>150</v>
      </c>
      <c r="B6797" s="227" t="s">
        <v>112</v>
      </c>
      <c r="C6797" s="227" t="s">
        <v>79</v>
      </c>
      <c r="D6797" s="229">
        <v>242</v>
      </c>
      <c r="E6797" s="231">
        <v>4.4853360700000001E-3</v>
      </c>
      <c r="F6797" s="231">
        <v>9.5988268E-4</v>
      </c>
      <c r="G6797" s="231">
        <v>6.5747414E-4</v>
      </c>
      <c r="H6797" s="231">
        <v>2.8679788E-3</v>
      </c>
    </row>
    <row r="6798" spans="1:8">
      <c r="A6798" s="227" t="s">
        <v>150</v>
      </c>
      <c r="B6798" s="227" t="s">
        <v>111</v>
      </c>
      <c r="C6798" s="227" t="s">
        <v>80</v>
      </c>
      <c r="D6798" s="229">
        <v>716</v>
      </c>
      <c r="E6798" s="231">
        <v>5.0925276900000002E-3</v>
      </c>
      <c r="F6798" s="231">
        <v>1.0438810099999999E-3</v>
      </c>
      <c r="G6798" s="231">
        <v>5.1766476000000004E-4</v>
      </c>
      <c r="H6798" s="231">
        <v>3.5309814199999999E-3</v>
      </c>
    </row>
    <row r="6799" spans="1:8">
      <c r="A6799" s="227" t="s">
        <v>150</v>
      </c>
      <c r="B6799" s="227" t="s">
        <v>112</v>
      </c>
      <c r="C6799" s="227" t="s">
        <v>80</v>
      </c>
      <c r="D6799" s="229">
        <v>82</v>
      </c>
      <c r="E6799" s="231">
        <v>4.8246949099999999E-3</v>
      </c>
      <c r="F6799" s="231">
        <v>9.4709771999999998E-4</v>
      </c>
      <c r="G6799" s="231">
        <v>5.9013637000000004E-4</v>
      </c>
      <c r="H6799" s="231">
        <v>3.2874602600000001E-3</v>
      </c>
    </row>
    <row r="6800" spans="1:8">
      <c r="A6800" s="227" t="s">
        <v>150</v>
      </c>
      <c r="B6800" s="227" t="s">
        <v>111</v>
      </c>
      <c r="C6800" s="227" t="s">
        <v>119</v>
      </c>
      <c r="D6800" s="229">
        <v>338</v>
      </c>
      <c r="E6800" s="231">
        <v>6.3787527600000001E-3</v>
      </c>
      <c r="F6800" s="231">
        <v>1.1560716799999999E-3</v>
      </c>
      <c r="G6800" s="231">
        <v>1.0458782800000001E-3</v>
      </c>
      <c r="H6800" s="231">
        <v>4.1768023099999999E-3</v>
      </c>
    </row>
    <row r="6801" spans="1:8">
      <c r="A6801" s="227" t="s">
        <v>150</v>
      </c>
      <c r="B6801" s="227" t="s">
        <v>112</v>
      </c>
      <c r="C6801" s="227" t="s">
        <v>119</v>
      </c>
      <c r="D6801" s="229">
        <v>42</v>
      </c>
      <c r="E6801" s="231">
        <v>5.8898255999999998E-3</v>
      </c>
      <c r="F6801" s="231">
        <v>1.14803769E-3</v>
      </c>
      <c r="G6801" s="231">
        <v>8.9285689000000005E-4</v>
      </c>
      <c r="H6801" s="231">
        <v>3.84893053E-3</v>
      </c>
    </row>
    <row r="6802" spans="1:8">
      <c r="A6802" s="227" t="s">
        <v>150</v>
      </c>
      <c r="B6802" s="227" t="s">
        <v>111</v>
      </c>
      <c r="C6802" s="227" t="s">
        <v>82</v>
      </c>
      <c r="D6802" s="229">
        <v>194</v>
      </c>
      <c r="E6802" s="231">
        <v>7.7863089500000001E-3</v>
      </c>
      <c r="F6802" s="231">
        <v>1.2487468899999999E-3</v>
      </c>
      <c r="G6802" s="231">
        <v>1.57854837E-3</v>
      </c>
      <c r="H6802" s="231">
        <v>4.9590132399999999E-3</v>
      </c>
    </row>
    <row r="6803" spans="1:8">
      <c r="A6803" s="227" t="s">
        <v>150</v>
      </c>
      <c r="B6803" s="227" t="s">
        <v>112</v>
      </c>
      <c r="C6803" s="227" t="s">
        <v>82</v>
      </c>
      <c r="D6803" s="229">
        <v>19</v>
      </c>
      <c r="E6803" s="231">
        <v>7.2325778399999997E-3</v>
      </c>
      <c r="F6803" s="231">
        <v>1.2506089100000001E-3</v>
      </c>
      <c r="G6803" s="231">
        <v>1.81834769E-3</v>
      </c>
      <c r="H6803" s="231">
        <v>4.1636206E-3</v>
      </c>
    </row>
    <row r="6804" spans="1:8">
      <c r="A6804" s="227" t="s">
        <v>150</v>
      </c>
      <c r="B6804" s="227" t="s">
        <v>111</v>
      </c>
      <c r="C6804" s="227" t="s">
        <v>83</v>
      </c>
      <c r="D6804" s="229">
        <v>173</v>
      </c>
      <c r="E6804" s="231">
        <v>5.6295491099999997E-3</v>
      </c>
      <c r="F6804" s="231">
        <v>8.8023151E-4</v>
      </c>
      <c r="G6804" s="231">
        <v>9.7690513000000005E-4</v>
      </c>
      <c r="H6804" s="231">
        <v>3.7724119599999999E-3</v>
      </c>
    </row>
    <row r="6805" spans="1:8">
      <c r="A6805" s="227" t="s">
        <v>150</v>
      </c>
      <c r="B6805" s="227" t="s">
        <v>112</v>
      </c>
      <c r="C6805" s="227" t="s">
        <v>83</v>
      </c>
      <c r="D6805" s="229">
        <v>16</v>
      </c>
      <c r="E6805" s="231">
        <v>4.6317995100000004E-3</v>
      </c>
      <c r="F6805" s="231">
        <v>7.7112242999999997E-4</v>
      </c>
      <c r="G6805" s="231">
        <v>8.4852411999999998E-4</v>
      </c>
      <c r="H6805" s="231">
        <v>3.0121525500000001E-3</v>
      </c>
    </row>
    <row r="6806" spans="1:8">
      <c r="A6806" s="227" t="s">
        <v>150</v>
      </c>
      <c r="B6806" s="227" t="s">
        <v>111</v>
      </c>
      <c r="C6806" s="227" t="s">
        <v>84</v>
      </c>
      <c r="D6806" s="229">
        <v>257</v>
      </c>
      <c r="E6806" s="231">
        <v>6.5590770899999996E-3</v>
      </c>
      <c r="F6806" s="231">
        <v>1.14087923E-3</v>
      </c>
      <c r="G6806" s="231">
        <v>1.19199428E-3</v>
      </c>
      <c r="H6806" s="231">
        <v>4.2262031E-3</v>
      </c>
    </row>
    <row r="6807" spans="1:8">
      <c r="A6807" s="227" t="s">
        <v>150</v>
      </c>
      <c r="B6807" s="227" t="s">
        <v>112</v>
      </c>
      <c r="C6807" s="227" t="s">
        <v>84</v>
      </c>
      <c r="D6807" s="229">
        <v>11</v>
      </c>
      <c r="E6807" s="231">
        <v>6.2363212700000002E-3</v>
      </c>
      <c r="F6807" s="231">
        <v>1.2868262499999999E-3</v>
      </c>
      <c r="G6807" s="231">
        <v>1.2173819399999999E-3</v>
      </c>
      <c r="H6807" s="231">
        <v>3.7321125500000001E-3</v>
      </c>
    </row>
    <row r="6808" spans="1:8">
      <c r="A6808" s="227" t="s">
        <v>150</v>
      </c>
      <c r="B6808" s="227" t="s">
        <v>112</v>
      </c>
      <c r="C6808" s="227" t="s">
        <v>86</v>
      </c>
      <c r="D6808" s="229">
        <v>1</v>
      </c>
      <c r="E6808" s="231">
        <v>8.2986111099999996E-3</v>
      </c>
      <c r="F6808" s="231">
        <v>3.5763888800000002E-3</v>
      </c>
      <c r="G6808" s="231">
        <v>2.6504624999999999E-3</v>
      </c>
      <c r="H6808" s="231">
        <v>2.0717590200000002E-3</v>
      </c>
    </row>
    <row r="6809" spans="1:8">
      <c r="A6809" s="227" t="s">
        <v>150</v>
      </c>
      <c r="B6809" s="227" t="s">
        <v>111</v>
      </c>
      <c r="C6809" s="227" t="s">
        <v>87</v>
      </c>
      <c r="D6809" s="229">
        <v>389</v>
      </c>
      <c r="E6809" s="231">
        <v>7.3955950700000002E-3</v>
      </c>
      <c r="F6809" s="231">
        <v>8.4011687000000001E-4</v>
      </c>
      <c r="G6809" s="231">
        <v>1.40647291E-3</v>
      </c>
      <c r="H6809" s="231">
        <v>5.1490047899999999E-3</v>
      </c>
    </row>
    <row r="6810" spans="1:8">
      <c r="A6810" s="227" t="s">
        <v>150</v>
      </c>
      <c r="B6810" s="227" t="s">
        <v>112</v>
      </c>
      <c r="C6810" s="227" t="s">
        <v>87</v>
      </c>
      <c r="D6810" s="229">
        <v>21</v>
      </c>
      <c r="E6810" s="231">
        <v>6.5343912900000002E-3</v>
      </c>
      <c r="F6810" s="231">
        <v>8.1790097999999997E-4</v>
      </c>
      <c r="G6810" s="231">
        <v>9.7442657999999998E-4</v>
      </c>
      <c r="H6810" s="231">
        <v>4.7420632200000003E-3</v>
      </c>
    </row>
    <row r="6811" spans="1:8">
      <c r="A6811" s="227" t="s">
        <v>150</v>
      </c>
      <c r="B6811" s="227" t="s">
        <v>111</v>
      </c>
      <c r="C6811" s="227" t="s">
        <v>88</v>
      </c>
      <c r="D6811" s="229">
        <v>386</v>
      </c>
      <c r="E6811" s="231">
        <v>5.73696243E-3</v>
      </c>
      <c r="F6811" s="231">
        <v>1.0092230299999999E-3</v>
      </c>
      <c r="G6811" s="231">
        <v>6.7852234999999999E-4</v>
      </c>
      <c r="H6811" s="231">
        <v>4.0492165599999999E-3</v>
      </c>
    </row>
    <row r="6812" spans="1:8">
      <c r="A6812" s="227" t="s">
        <v>150</v>
      </c>
      <c r="B6812" s="227" t="s">
        <v>112</v>
      </c>
      <c r="C6812" s="227" t="s">
        <v>88</v>
      </c>
      <c r="D6812" s="229">
        <v>52</v>
      </c>
      <c r="E6812" s="231">
        <v>5.3216254499999999E-3</v>
      </c>
      <c r="F6812" s="231">
        <v>1.0935271900000001E-3</v>
      </c>
      <c r="G6812" s="231">
        <v>7.8347547999999998E-4</v>
      </c>
      <c r="H6812" s="231">
        <v>3.4446222499999999E-3</v>
      </c>
    </row>
    <row r="6813" spans="1:8">
      <c r="A6813" s="227" t="s">
        <v>150</v>
      </c>
      <c r="B6813" s="227" t="s">
        <v>111</v>
      </c>
      <c r="C6813" s="227" t="s">
        <v>89</v>
      </c>
      <c r="D6813" s="229">
        <v>198</v>
      </c>
      <c r="E6813" s="231">
        <v>6.8969788000000001E-3</v>
      </c>
      <c r="F6813" s="231">
        <v>1.1254908000000001E-3</v>
      </c>
      <c r="G6813" s="231">
        <v>9.865434299999999E-4</v>
      </c>
      <c r="H6813" s="231">
        <v>4.7849441199999997E-3</v>
      </c>
    </row>
    <row r="6814" spans="1:8">
      <c r="A6814" s="227" t="s">
        <v>150</v>
      </c>
      <c r="B6814" s="227" t="s">
        <v>112</v>
      </c>
      <c r="C6814" s="227" t="s">
        <v>89</v>
      </c>
      <c r="D6814" s="229">
        <v>26</v>
      </c>
      <c r="E6814" s="231">
        <v>6.1618588100000003E-3</v>
      </c>
      <c r="F6814" s="231">
        <v>1.1298075E-3</v>
      </c>
      <c r="G6814" s="231">
        <v>8.6538431000000003E-4</v>
      </c>
      <c r="H6814" s="231">
        <v>4.1666664200000003E-3</v>
      </c>
    </row>
    <row r="6815" spans="1:8">
      <c r="A6815" s="227" t="s">
        <v>150</v>
      </c>
      <c r="B6815" s="227" t="s">
        <v>111</v>
      </c>
      <c r="C6815" s="227" t="s">
        <v>90</v>
      </c>
      <c r="D6815" s="229">
        <v>203</v>
      </c>
      <c r="E6815" s="231">
        <v>7.0373788800000003E-3</v>
      </c>
      <c r="F6815" s="231">
        <v>8.6030125999999999E-4</v>
      </c>
      <c r="G6815" s="231">
        <v>1.5796043200000001E-3</v>
      </c>
      <c r="H6815" s="231">
        <v>4.5974728200000002E-3</v>
      </c>
    </row>
    <row r="6816" spans="1:8">
      <c r="A6816" s="227" t="s">
        <v>150</v>
      </c>
      <c r="B6816" s="227" t="s">
        <v>112</v>
      </c>
      <c r="C6816" s="227" t="s">
        <v>90</v>
      </c>
      <c r="D6816" s="229">
        <v>21</v>
      </c>
      <c r="E6816" s="231">
        <v>8.2308198699999995E-3</v>
      </c>
      <c r="F6816" s="231">
        <v>7.6278632999999998E-4</v>
      </c>
      <c r="G6816" s="231">
        <v>1.68320085E-3</v>
      </c>
      <c r="H6816" s="231">
        <v>5.7848322300000001E-3</v>
      </c>
    </row>
    <row r="6817" spans="1:8">
      <c r="A6817" s="227" t="s">
        <v>150</v>
      </c>
      <c r="B6817" s="227" t="s">
        <v>111</v>
      </c>
      <c r="C6817" s="227" t="s">
        <v>91</v>
      </c>
      <c r="D6817" s="229">
        <v>261</v>
      </c>
      <c r="E6817" s="231">
        <v>5.3099720800000002E-3</v>
      </c>
      <c r="F6817" s="231">
        <v>1.15452472E-3</v>
      </c>
      <c r="G6817" s="231">
        <v>5.1795064999999999E-4</v>
      </c>
      <c r="H6817" s="231">
        <v>3.63749624E-3</v>
      </c>
    </row>
    <row r="6818" spans="1:8">
      <c r="A6818" s="227" t="s">
        <v>150</v>
      </c>
      <c r="B6818" s="227" t="s">
        <v>112</v>
      </c>
      <c r="C6818" s="227" t="s">
        <v>91</v>
      </c>
      <c r="D6818" s="229">
        <v>46</v>
      </c>
      <c r="E6818" s="231">
        <v>4.41274133E-3</v>
      </c>
      <c r="F6818" s="231">
        <v>1.0645629100000001E-3</v>
      </c>
      <c r="G6818" s="231">
        <v>5.1102030000000004E-4</v>
      </c>
      <c r="H6818" s="231">
        <v>2.8371575700000002E-3</v>
      </c>
    </row>
    <row r="6819" spans="1:8">
      <c r="A6819" s="227" t="s">
        <v>150</v>
      </c>
      <c r="B6819" s="227" t="s">
        <v>111</v>
      </c>
      <c r="C6819" s="227" t="s">
        <v>92</v>
      </c>
      <c r="D6819" s="229">
        <v>226</v>
      </c>
      <c r="E6819" s="231">
        <v>7.5023043399999999E-3</v>
      </c>
      <c r="F6819" s="231">
        <v>8.7604451E-4</v>
      </c>
      <c r="G6819" s="231">
        <v>1.4471687199999999E-3</v>
      </c>
      <c r="H6819" s="231">
        <v>5.17909063E-3</v>
      </c>
    </row>
    <row r="6820" spans="1:8">
      <c r="A6820" s="227" t="s">
        <v>150</v>
      </c>
      <c r="B6820" s="227" t="s">
        <v>112</v>
      </c>
      <c r="C6820" s="227" t="s">
        <v>92</v>
      </c>
      <c r="D6820" s="229">
        <v>37</v>
      </c>
      <c r="E6820" s="231">
        <v>7.1718590899999997E-3</v>
      </c>
      <c r="F6820" s="231">
        <v>9.3749974999999999E-4</v>
      </c>
      <c r="G6820" s="231">
        <v>1.0485483200000001E-3</v>
      </c>
      <c r="H6820" s="231">
        <v>5.1858106000000001E-3</v>
      </c>
    </row>
    <row r="6821" spans="1:8">
      <c r="A6821" s="227" t="s">
        <v>150</v>
      </c>
      <c r="B6821" s="227" t="s">
        <v>111</v>
      </c>
      <c r="C6821" s="227" t="s">
        <v>93</v>
      </c>
      <c r="D6821" s="229">
        <v>173</v>
      </c>
      <c r="E6821" s="231">
        <v>8.4348906100000006E-3</v>
      </c>
      <c r="F6821" s="231">
        <v>1.05832505E-3</v>
      </c>
      <c r="G6821" s="231">
        <v>1.8278337500000001E-3</v>
      </c>
      <c r="H6821" s="231">
        <v>5.5487313199999999E-3</v>
      </c>
    </row>
    <row r="6822" spans="1:8">
      <c r="A6822" s="227" t="s">
        <v>150</v>
      </c>
      <c r="B6822" s="227" t="s">
        <v>112</v>
      </c>
      <c r="C6822" s="227" t="s">
        <v>93</v>
      </c>
      <c r="D6822" s="229">
        <v>32</v>
      </c>
      <c r="E6822" s="231">
        <v>8.9984806499999997E-3</v>
      </c>
      <c r="F6822" s="231">
        <v>1.1002601500000001E-3</v>
      </c>
      <c r="G6822" s="231">
        <v>2.3582173899999999E-3</v>
      </c>
      <c r="H6822" s="231">
        <v>5.5400026800000004E-3</v>
      </c>
    </row>
    <row r="6823" spans="1:8">
      <c r="A6823" s="227" t="s">
        <v>150</v>
      </c>
      <c r="B6823" s="227" t="s">
        <v>111</v>
      </c>
      <c r="C6823" s="227" t="s">
        <v>94</v>
      </c>
      <c r="D6823" s="229">
        <v>151</v>
      </c>
      <c r="E6823" s="231">
        <v>7.2490493100000001E-3</v>
      </c>
      <c r="F6823" s="231">
        <v>1.17074418E-3</v>
      </c>
      <c r="G6823" s="231">
        <v>1.2445576399999999E-3</v>
      </c>
      <c r="H6823" s="231">
        <v>4.8337470000000002E-3</v>
      </c>
    </row>
    <row r="6824" spans="1:8">
      <c r="A6824" s="227" t="s">
        <v>150</v>
      </c>
      <c r="B6824" s="227" t="s">
        <v>112</v>
      </c>
      <c r="C6824" s="227" t="s">
        <v>94</v>
      </c>
      <c r="D6824" s="229">
        <v>27</v>
      </c>
      <c r="E6824" s="231">
        <v>6.0095161899999996E-3</v>
      </c>
      <c r="F6824" s="231">
        <v>1.1574071399999999E-3</v>
      </c>
      <c r="G6824" s="231">
        <v>1.2757198500000001E-3</v>
      </c>
      <c r="H6824" s="231">
        <v>3.5763886499999998E-3</v>
      </c>
    </row>
    <row r="6825" spans="1:8">
      <c r="A6825" s="227" t="s">
        <v>150</v>
      </c>
      <c r="B6825" s="227" t="s">
        <v>111</v>
      </c>
      <c r="C6825" s="227" t="s">
        <v>95</v>
      </c>
      <c r="D6825" s="229">
        <v>103</v>
      </c>
      <c r="E6825" s="231">
        <v>8.1643291199999992E-3</v>
      </c>
      <c r="F6825" s="231">
        <v>8.9300136000000001E-4</v>
      </c>
      <c r="G6825" s="231">
        <v>1.54216085E-3</v>
      </c>
      <c r="H6825" s="231">
        <v>5.7291664000000001E-3</v>
      </c>
    </row>
    <row r="6826" spans="1:8">
      <c r="A6826" s="227" t="s">
        <v>150</v>
      </c>
      <c r="B6826" s="227" t="s">
        <v>112</v>
      </c>
      <c r="C6826" s="227" t="s">
        <v>95</v>
      </c>
      <c r="D6826" s="229">
        <v>8</v>
      </c>
      <c r="E6826" s="231">
        <v>1.091001128E-2</v>
      </c>
      <c r="F6826" s="231">
        <v>1.03732603E-3</v>
      </c>
      <c r="G6826" s="231">
        <v>2.3683446999999999E-3</v>
      </c>
      <c r="H6826" s="231">
        <v>7.5043401800000001E-3</v>
      </c>
    </row>
    <row r="6827" spans="1:8">
      <c r="A6827" s="227" t="s">
        <v>150</v>
      </c>
      <c r="B6827" s="227" t="s">
        <v>111</v>
      </c>
      <c r="C6827" s="227" t="s">
        <v>96</v>
      </c>
      <c r="D6827" s="229">
        <v>247</v>
      </c>
      <c r="E6827" s="231">
        <v>6.5100181199999997E-3</v>
      </c>
      <c r="F6827" s="231">
        <v>1.0147696E-3</v>
      </c>
      <c r="G6827" s="231">
        <v>1.1958780799999999E-3</v>
      </c>
      <c r="H6827" s="231">
        <v>4.2993699800000004E-3</v>
      </c>
    </row>
    <row r="6828" spans="1:8">
      <c r="A6828" s="227" t="s">
        <v>150</v>
      </c>
      <c r="B6828" s="227" t="s">
        <v>112</v>
      </c>
      <c r="C6828" s="227" t="s">
        <v>96</v>
      </c>
      <c r="D6828" s="229">
        <v>39</v>
      </c>
      <c r="E6828" s="231">
        <v>6.8960705600000002E-3</v>
      </c>
      <c r="F6828" s="231">
        <v>9.7578325000000001E-4</v>
      </c>
      <c r="G6828" s="231">
        <v>1.1381170499999999E-3</v>
      </c>
      <c r="H6828" s="231">
        <v>4.7821697699999997E-3</v>
      </c>
    </row>
    <row r="6829" spans="1:8">
      <c r="A6829" s="227" t="s">
        <v>150</v>
      </c>
      <c r="B6829" s="227" t="s">
        <v>111</v>
      </c>
      <c r="C6829" s="227" t="s">
        <v>97</v>
      </c>
      <c r="D6829" s="229">
        <v>150</v>
      </c>
      <c r="E6829" s="231">
        <v>7.6080244800000004E-3</v>
      </c>
      <c r="F6829" s="231">
        <v>9.1797815999999997E-4</v>
      </c>
      <c r="G6829" s="231">
        <v>1.1595676799999999E-3</v>
      </c>
      <c r="H6829" s="231">
        <v>5.5304781399999996E-3</v>
      </c>
    </row>
    <row r="6830" spans="1:8">
      <c r="A6830" s="227" t="s">
        <v>150</v>
      </c>
      <c r="B6830" s="227" t="s">
        <v>112</v>
      </c>
      <c r="C6830" s="227" t="s">
        <v>97</v>
      </c>
      <c r="D6830" s="229">
        <v>26</v>
      </c>
      <c r="E6830" s="231">
        <v>7.2551635899999996E-3</v>
      </c>
      <c r="F6830" s="231">
        <v>1.8327098700000001E-3</v>
      </c>
      <c r="G6830" s="231">
        <v>8.6493919999999997E-4</v>
      </c>
      <c r="H6830" s="231">
        <v>4.5575140100000003E-3</v>
      </c>
    </row>
    <row r="6831" spans="1:8">
      <c r="A6831" s="227" t="s">
        <v>150</v>
      </c>
      <c r="B6831" s="227" t="s">
        <v>111</v>
      </c>
      <c r="C6831" s="227" t="s">
        <v>98</v>
      </c>
      <c r="D6831" s="229">
        <v>108</v>
      </c>
      <c r="E6831" s="231">
        <v>7.4821027700000004E-3</v>
      </c>
      <c r="F6831" s="231">
        <v>5.3337166999999997E-4</v>
      </c>
      <c r="G6831" s="231">
        <v>1.74211225E-3</v>
      </c>
      <c r="H6831" s="231">
        <v>5.1961160099999997E-3</v>
      </c>
    </row>
    <row r="6832" spans="1:8">
      <c r="A6832" s="227" t="s">
        <v>150</v>
      </c>
      <c r="B6832" s="227" t="s">
        <v>112</v>
      </c>
      <c r="C6832" s="227" t="s">
        <v>98</v>
      </c>
      <c r="D6832" s="229">
        <v>11</v>
      </c>
      <c r="E6832" s="231">
        <v>7.1643515699999997E-3</v>
      </c>
      <c r="F6832" s="231">
        <v>3.1565636999999997E-4</v>
      </c>
      <c r="G6832" s="231">
        <v>2.14962089E-3</v>
      </c>
      <c r="H6832" s="231">
        <v>4.6906564299999997E-3</v>
      </c>
    </row>
    <row r="6833" spans="1:8">
      <c r="A6833" s="227" t="s">
        <v>150</v>
      </c>
      <c r="B6833" s="227" t="s">
        <v>111</v>
      </c>
      <c r="C6833" s="227" t="s">
        <v>99</v>
      </c>
      <c r="D6833" s="229">
        <v>398</v>
      </c>
      <c r="E6833" s="231">
        <v>6.4621717199999998E-3</v>
      </c>
      <c r="F6833" s="231">
        <v>1.1317290099999999E-3</v>
      </c>
      <c r="G6833" s="231">
        <v>7.7467751E-4</v>
      </c>
      <c r="H6833" s="231">
        <v>4.5557646900000002E-3</v>
      </c>
    </row>
    <row r="6834" spans="1:8">
      <c r="A6834" s="227" t="s">
        <v>150</v>
      </c>
      <c r="B6834" s="227" t="s">
        <v>112</v>
      </c>
      <c r="C6834" s="227" t="s">
        <v>99</v>
      </c>
      <c r="D6834" s="229">
        <v>13</v>
      </c>
      <c r="E6834" s="231">
        <v>5.3641378699999997E-3</v>
      </c>
      <c r="F6834" s="231">
        <v>9.0900970999999999E-4</v>
      </c>
      <c r="G6834" s="231">
        <v>7.6121778000000004E-4</v>
      </c>
      <c r="H6834" s="231">
        <v>3.69391009E-3</v>
      </c>
    </row>
    <row r="6835" spans="1:8">
      <c r="A6835" s="227" t="s">
        <v>150</v>
      </c>
      <c r="B6835" s="227" t="s">
        <v>111</v>
      </c>
      <c r="C6835" s="227" t="s">
        <v>100</v>
      </c>
      <c r="D6835" s="229">
        <v>294</v>
      </c>
      <c r="E6835" s="231">
        <v>8.6184726199999995E-3</v>
      </c>
      <c r="F6835" s="231">
        <v>1.1930742300000001E-3</v>
      </c>
      <c r="G6835" s="231">
        <v>1.1733510400000001E-3</v>
      </c>
      <c r="H6835" s="231">
        <v>6.2485037800000002E-3</v>
      </c>
    </row>
    <row r="6836" spans="1:8">
      <c r="A6836" s="227" t="s">
        <v>150</v>
      </c>
      <c r="B6836" s="227" t="s">
        <v>112</v>
      </c>
      <c r="C6836" s="227" t="s">
        <v>100</v>
      </c>
      <c r="D6836" s="229">
        <v>29</v>
      </c>
      <c r="E6836" s="231">
        <v>8.4546613199999992E-3</v>
      </c>
      <c r="F6836" s="231">
        <v>1.2428158899999999E-3</v>
      </c>
      <c r="G6836" s="231">
        <v>9.3989441000000003E-4</v>
      </c>
      <c r="H6836" s="231">
        <v>6.2671613199999998E-3</v>
      </c>
    </row>
    <row r="6837" spans="1:8">
      <c r="A6837" s="227" t="s">
        <v>150</v>
      </c>
      <c r="B6837" s="227" t="s">
        <v>111</v>
      </c>
      <c r="C6837" s="227" t="s">
        <v>101</v>
      </c>
      <c r="D6837" s="229">
        <v>159</v>
      </c>
      <c r="E6837" s="231">
        <v>7.5341396399999996E-3</v>
      </c>
      <c r="F6837" s="231">
        <v>7.1664603000000003E-4</v>
      </c>
      <c r="G6837" s="231">
        <v>2.1470268800000002E-3</v>
      </c>
      <c r="H6837" s="231">
        <v>4.6704662299999998E-3</v>
      </c>
    </row>
    <row r="6838" spans="1:8">
      <c r="A6838" s="227" t="s">
        <v>150</v>
      </c>
      <c r="B6838" s="227" t="s">
        <v>112</v>
      </c>
      <c r="C6838" s="227" t="s">
        <v>101</v>
      </c>
      <c r="D6838" s="229">
        <v>15</v>
      </c>
      <c r="E6838" s="231">
        <v>6.2222219800000004E-3</v>
      </c>
      <c r="F6838" s="231">
        <v>5.9490707000000003E-4</v>
      </c>
      <c r="G6838" s="231">
        <v>1.9290121200000001E-3</v>
      </c>
      <c r="H6838" s="231">
        <v>3.6983021699999999E-3</v>
      </c>
    </row>
    <row r="6839" spans="1:8">
      <c r="A6839" s="227" t="s">
        <v>150</v>
      </c>
      <c r="B6839" s="227" t="s">
        <v>111</v>
      </c>
      <c r="C6839" s="227" t="s">
        <v>102</v>
      </c>
      <c r="D6839" s="229">
        <v>220</v>
      </c>
      <c r="E6839" s="231">
        <v>6.4957384200000001E-3</v>
      </c>
      <c r="F6839" s="231">
        <v>1.03677374E-3</v>
      </c>
      <c r="G6839" s="231">
        <v>7.4978931000000001E-4</v>
      </c>
      <c r="H6839" s="231">
        <v>4.7091748500000001E-3</v>
      </c>
    </row>
    <row r="6840" spans="1:8">
      <c r="A6840" s="227" t="s">
        <v>150</v>
      </c>
      <c r="B6840" s="227" t="s">
        <v>112</v>
      </c>
      <c r="C6840" s="227" t="s">
        <v>102</v>
      </c>
      <c r="D6840" s="229">
        <v>32</v>
      </c>
      <c r="E6840" s="231">
        <v>6.4225258400000002E-3</v>
      </c>
      <c r="F6840" s="231">
        <v>8.8903335000000002E-4</v>
      </c>
      <c r="G6840" s="231">
        <v>7.9499395999999998E-4</v>
      </c>
      <c r="H6840" s="231">
        <v>4.7384980199999998E-3</v>
      </c>
    </row>
    <row r="6841" spans="1:8">
      <c r="A6841" s="227" t="s">
        <v>150</v>
      </c>
      <c r="B6841" s="227" t="s">
        <v>111</v>
      </c>
      <c r="C6841" s="227" t="s">
        <v>103</v>
      </c>
      <c r="D6841" s="229">
        <v>267</v>
      </c>
      <c r="E6841" s="231">
        <v>4.8105230500000004E-3</v>
      </c>
      <c r="F6841" s="231">
        <v>7.8426248000000001E-4</v>
      </c>
      <c r="G6841" s="231">
        <v>4.5949481999999999E-4</v>
      </c>
      <c r="H6841" s="231">
        <v>3.5667652499999998E-3</v>
      </c>
    </row>
    <row r="6842" spans="1:8">
      <c r="A6842" s="227" t="s">
        <v>150</v>
      </c>
      <c r="B6842" s="227" t="s">
        <v>112</v>
      </c>
      <c r="C6842" s="227" t="s">
        <v>103</v>
      </c>
      <c r="D6842" s="229">
        <v>37</v>
      </c>
      <c r="E6842" s="231">
        <v>4.1682305299999998E-3</v>
      </c>
      <c r="F6842" s="231">
        <v>8.6868087000000003E-4</v>
      </c>
      <c r="G6842" s="231">
        <v>4.2104584E-4</v>
      </c>
      <c r="H6842" s="231">
        <v>2.87850326E-3</v>
      </c>
    </row>
    <row r="6843" spans="1:8">
      <c r="A6843" s="227" t="s">
        <v>150</v>
      </c>
      <c r="B6843" s="227" t="s">
        <v>111</v>
      </c>
      <c r="C6843" s="227" t="s">
        <v>104</v>
      </c>
      <c r="D6843" s="229">
        <v>109</v>
      </c>
      <c r="E6843" s="231">
        <v>6.9549564499999999E-3</v>
      </c>
      <c r="F6843" s="231">
        <v>7.3458181000000001E-4</v>
      </c>
      <c r="G6843" s="231">
        <v>1.23396595E-3</v>
      </c>
      <c r="H6843" s="231">
        <v>4.9864082300000003E-3</v>
      </c>
    </row>
    <row r="6844" spans="1:8">
      <c r="A6844" s="227" t="s">
        <v>150</v>
      </c>
      <c r="B6844" s="227" t="s">
        <v>112</v>
      </c>
      <c r="C6844" s="227" t="s">
        <v>104</v>
      </c>
      <c r="D6844" s="229">
        <v>11</v>
      </c>
      <c r="E6844" s="231">
        <v>6.5740738499999998E-3</v>
      </c>
      <c r="F6844" s="231">
        <v>5.4082467999999996E-4</v>
      </c>
      <c r="G6844" s="231">
        <v>1.4488634400000001E-3</v>
      </c>
      <c r="H6844" s="231">
        <v>4.5833331299999997E-3</v>
      </c>
    </row>
    <row r="6845" spans="1:8">
      <c r="A6845" s="227" t="s">
        <v>150</v>
      </c>
      <c r="B6845" s="227" t="s">
        <v>111</v>
      </c>
      <c r="C6845" s="227" t="s">
        <v>105</v>
      </c>
      <c r="D6845" s="229">
        <v>641</v>
      </c>
      <c r="E6845" s="231">
        <v>4.8321485999999999E-3</v>
      </c>
      <c r="F6845" s="231">
        <v>1.0807221599999999E-3</v>
      </c>
      <c r="G6845" s="231">
        <v>6.0864077999999995E-4</v>
      </c>
      <c r="H6845" s="231">
        <v>3.1385419799999999E-3</v>
      </c>
    </row>
    <row r="6846" spans="1:8">
      <c r="A6846" s="227" t="s">
        <v>150</v>
      </c>
      <c r="B6846" s="227" t="s">
        <v>112</v>
      </c>
      <c r="C6846" s="227" t="s">
        <v>105</v>
      </c>
      <c r="D6846" s="229">
        <v>56</v>
      </c>
      <c r="E6846" s="231">
        <v>4.1253304599999999E-3</v>
      </c>
      <c r="F6846" s="231">
        <v>1.17414824E-3</v>
      </c>
      <c r="G6846" s="231">
        <v>6.2417303999999995E-4</v>
      </c>
      <c r="H6846" s="231">
        <v>2.3237018299999998E-3</v>
      </c>
    </row>
    <row r="6847" spans="1:8">
      <c r="A6847" s="227" t="s">
        <v>150</v>
      </c>
      <c r="B6847" s="227" t="s">
        <v>111</v>
      </c>
      <c r="C6847" s="227" t="s">
        <v>106</v>
      </c>
      <c r="D6847" s="229">
        <v>145</v>
      </c>
      <c r="E6847" s="231">
        <v>6.2986108699999996E-3</v>
      </c>
      <c r="F6847" s="231">
        <v>9.9800422999999998E-4</v>
      </c>
      <c r="G6847" s="231">
        <v>1.15884395E-3</v>
      </c>
      <c r="H6847" s="231">
        <v>4.1417622100000002E-3</v>
      </c>
    </row>
    <row r="6848" spans="1:8">
      <c r="A6848" s="227" t="s">
        <v>150</v>
      </c>
      <c r="B6848" s="227" t="s">
        <v>112</v>
      </c>
      <c r="C6848" s="227" t="s">
        <v>106</v>
      </c>
      <c r="D6848" s="229">
        <v>24</v>
      </c>
      <c r="E6848" s="231">
        <v>6.6208523900000002E-3</v>
      </c>
      <c r="F6848" s="231">
        <v>9.2978373000000001E-4</v>
      </c>
      <c r="G6848" s="231">
        <v>1.2191355500000001E-3</v>
      </c>
      <c r="H6848" s="231">
        <v>4.4719326299999997E-3</v>
      </c>
    </row>
    <row r="6849" spans="1:8">
      <c r="A6849" s="227" t="s">
        <v>150</v>
      </c>
      <c r="B6849" s="227" t="s">
        <v>111</v>
      </c>
      <c r="C6849" s="227" t="s">
        <v>107</v>
      </c>
      <c r="D6849" s="229">
        <v>521</v>
      </c>
      <c r="E6849" s="231">
        <v>5.8891152400000002E-3</v>
      </c>
      <c r="F6849" s="231">
        <v>1.0903397399999999E-3</v>
      </c>
      <c r="G6849" s="231">
        <v>8.9553541000000003E-4</v>
      </c>
      <c r="H6849" s="231">
        <v>3.9032396199999999E-3</v>
      </c>
    </row>
    <row r="6850" spans="1:8">
      <c r="A6850" s="227" t="s">
        <v>150</v>
      </c>
      <c r="B6850" s="227" t="s">
        <v>112</v>
      </c>
      <c r="C6850" s="227" t="s">
        <v>107</v>
      </c>
      <c r="D6850" s="229">
        <v>41</v>
      </c>
      <c r="E6850" s="231">
        <v>5.5360769699999996E-3</v>
      </c>
      <c r="F6850" s="231">
        <v>1.1926940300000001E-3</v>
      </c>
      <c r="G6850" s="231">
        <v>6.9867857999999995E-4</v>
      </c>
      <c r="H6850" s="231">
        <v>3.6447038999999999E-3</v>
      </c>
    </row>
    <row r="6851" spans="1:8">
      <c r="A6851" s="227" t="s">
        <v>151</v>
      </c>
      <c r="B6851" s="227" t="s">
        <v>111</v>
      </c>
      <c r="C6851" s="227" t="s">
        <v>58</v>
      </c>
      <c r="D6851" s="229">
        <v>11204</v>
      </c>
      <c r="E6851" s="231">
        <v>6.2890669100000001E-3</v>
      </c>
      <c r="F6851" s="231">
        <v>9.8951181000000001E-4</v>
      </c>
      <c r="G6851" s="231">
        <v>1.02682074E-3</v>
      </c>
      <c r="H6851" s="231">
        <v>4.2717194300000002E-3</v>
      </c>
    </row>
    <row r="6852" spans="1:8">
      <c r="A6852" s="227" t="s">
        <v>151</v>
      </c>
      <c r="B6852" s="227" t="s">
        <v>112</v>
      </c>
      <c r="C6852" s="227" t="s">
        <v>58</v>
      </c>
      <c r="D6852" s="229">
        <v>1437</v>
      </c>
      <c r="E6852" s="231">
        <v>5.7820270000000003E-3</v>
      </c>
      <c r="F6852" s="231">
        <v>9.9777837999999995E-4</v>
      </c>
      <c r="G6852" s="231">
        <v>1.04336589E-3</v>
      </c>
      <c r="H6852" s="231">
        <v>3.7401251600000002E-3</v>
      </c>
    </row>
    <row r="6853" spans="1:8">
      <c r="A6853" s="227" t="s">
        <v>151</v>
      </c>
      <c r="B6853" s="227" t="s">
        <v>111</v>
      </c>
      <c r="C6853" s="227" t="s">
        <v>63</v>
      </c>
      <c r="D6853" s="229">
        <v>262</v>
      </c>
      <c r="E6853" s="231">
        <v>6.3495279600000003E-3</v>
      </c>
      <c r="F6853" s="231">
        <v>1.34767257E-3</v>
      </c>
      <c r="G6853" s="231">
        <v>8.2025703999999997E-4</v>
      </c>
      <c r="H6853" s="231">
        <v>4.1815978900000004E-3</v>
      </c>
    </row>
    <row r="6854" spans="1:8">
      <c r="A6854" s="227" t="s">
        <v>151</v>
      </c>
      <c r="B6854" s="227" t="s">
        <v>112</v>
      </c>
      <c r="C6854" s="227" t="s">
        <v>63</v>
      </c>
      <c r="D6854" s="229">
        <v>32</v>
      </c>
      <c r="E6854" s="231">
        <v>5.7628035699999998E-3</v>
      </c>
      <c r="F6854" s="231">
        <v>1.38346325E-3</v>
      </c>
      <c r="G6854" s="231">
        <v>6.9118898999999997E-4</v>
      </c>
      <c r="H6854" s="231">
        <v>3.6881507900000002E-3</v>
      </c>
    </row>
    <row r="6855" spans="1:8">
      <c r="A6855" s="227" t="s">
        <v>151</v>
      </c>
      <c r="B6855" s="227" t="s">
        <v>111</v>
      </c>
      <c r="C6855" s="227" t="s">
        <v>64</v>
      </c>
      <c r="D6855" s="229">
        <v>137</v>
      </c>
      <c r="E6855" s="231">
        <v>6.6556837199999996E-3</v>
      </c>
      <c r="F6855" s="231">
        <v>1.0078734900000001E-3</v>
      </c>
      <c r="G6855" s="231">
        <v>1.44937797E-3</v>
      </c>
      <c r="H6855" s="231">
        <v>4.1984317700000003E-3</v>
      </c>
    </row>
    <row r="6856" spans="1:8">
      <c r="A6856" s="227" t="s">
        <v>151</v>
      </c>
      <c r="B6856" s="227" t="s">
        <v>112</v>
      </c>
      <c r="C6856" s="227" t="s">
        <v>64</v>
      </c>
      <c r="D6856" s="229">
        <v>12</v>
      </c>
      <c r="E6856" s="231">
        <v>5.3935181100000004E-3</v>
      </c>
      <c r="F6856" s="231">
        <v>8.5648123999999999E-4</v>
      </c>
      <c r="G6856" s="231">
        <v>1.5190970399999999E-3</v>
      </c>
      <c r="H6856" s="231">
        <v>3.0179394600000002E-3</v>
      </c>
    </row>
    <row r="6857" spans="1:8">
      <c r="A6857" s="227" t="s">
        <v>151</v>
      </c>
      <c r="B6857" s="227" t="s">
        <v>111</v>
      </c>
      <c r="C6857" s="227" t="s">
        <v>65</v>
      </c>
      <c r="D6857" s="229">
        <v>129</v>
      </c>
      <c r="E6857" s="231">
        <v>5.9709658999999998E-3</v>
      </c>
      <c r="F6857" s="231">
        <v>1.14323116E-3</v>
      </c>
      <c r="G6857" s="231">
        <v>4.7489568000000002E-4</v>
      </c>
      <c r="H6857" s="231">
        <v>4.3528385499999999E-3</v>
      </c>
    </row>
    <row r="6858" spans="1:8">
      <c r="A6858" s="227" t="s">
        <v>151</v>
      </c>
      <c r="B6858" s="227" t="s">
        <v>112</v>
      </c>
      <c r="C6858" s="227" t="s">
        <v>65</v>
      </c>
      <c r="D6858" s="229">
        <v>33</v>
      </c>
      <c r="E6858" s="231">
        <v>5.6190373199999999E-3</v>
      </c>
      <c r="F6858" s="231">
        <v>9.5187967999999998E-4</v>
      </c>
      <c r="G6858" s="231">
        <v>4.8786450999999998E-4</v>
      </c>
      <c r="H6858" s="231">
        <v>4.1792926700000002E-3</v>
      </c>
    </row>
    <row r="6859" spans="1:8">
      <c r="A6859" s="227" t="s">
        <v>151</v>
      </c>
      <c r="B6859" s="227" t="s">
        <v>111</v>
      </c>
      <c r="C6859" s="227" t="s">
        <v>66</v>
      </c>
      <c r="D6859" s="229">
        <v>241</v>
      </c>
      <c r="E6859" s="231">
        <v>6.7837038500000004E-3</v>
      </c>
      <c r="F6859" s="231">
        <v>8.0706332000000003E-4</v>
      </c>
      <c r="G6859" s="231">
        <v>8.357824E-4</v>
      </c>
      <c r="H6859" s="231">
        <v>5.1408576800000003E-3</v>
      </c>
    </row>
    <row r="6860" spans="1:8">
      <c r="A6860" s="227" t="s">
        <v>151</v>
      </c>
      <c r="B6860" s="227" t="s">
        <v>112</v>
      </c>
      <c r="C6860" s="227" t="s">
        <v>66</v>
      </c>
      <c r="D6860" s="229">
        <v>19</v>
      </c>
      <c r="E6860" s="231">
        <v>6.63011669E-3</v>
      </c>
      <c r="F6860" s="231">
        <v>1.10684674E-3</v>
      </c>
      <c r="G6860" s="231">
        <v>1.1044101100000001E-3</v>
      </c>
      <c r="H6860" s="231">
        <v>4.4188594199999999E-3</v>
      </c>
    </row>
    <row r="6861" spans="1:8">
      <c r="A6861" s="227" t="s">
        <v>151</v>
      </c>
      <c r="B6861" s="227" t="s">
        <v>111</v>
      </c>
      <c r="C6861" s="227" t="s">
        <v>67</v>
      </c>
      <c r="D6861" s="229">
        <v>179</v>
      </c>
      <c r="E6861" s="231">
        <v>7.0784189500000001E-3</v>
      </c>
      <c r="F6861" s="231">
        <v>6.5765289000000002E-4</v>
      </c>
      <c r="G6861" s="231">
        <v>1.40712266E-3</v>
      </c>
      <c r="H6861" s="231">
        <v>5.0136429600000001E-3</v>
      </c>
    </row>
    <row r="6862" spans="1:8">
      <c r="A6862" s="227" t="s">
        <v>151</v>
      </c>
      <c r="B6862" s="227" t="s">
        <v>112</v>
      </c>
      <c r="C6862" s="227" t="s">
        <v>67</v>
      </c>
      <c r="D6862" s="229">
        <v>19</v>
      </c>
      <c r="E6862" s="231">
        <v>6.0678603699999998E-3</v>
      </c>
      <c r="F6862" s="231">
        <v>6.2926387999999998E-4</v>
      </c>
      <c r="G6862" s="231">
        <v>1.31457086E-3</v>
      </c>
      <c r="H6862" s="231">
        <v>4.1240251000000004E-3</v>
      </c>
    </row>
    <row r="6863" spans="1:8">
      <c r="A6863" s="227" t="s">
        <v>151</v>
      </c>
      <c r="B6863" s="227" t="s">
        <v>111</v>
      </c>
      <c r="C6863" s="227" t="s">
        <v>68</v>
      </c>
      <c r="D6863" s="229">
        <v>166</v>
      </c>
      <c r="E6863" s="231">
        <v>6.3568159299999998E-3</v>
      </c>
      <c r="F6863" s="231">
        <v>1.0419453099999999E-3</v>
      </c>
      <c r="G6863" s="231">
        <v>9.4293817000000002E-4</v>
      </c>
      <c r="H6863" s="231">
        <v>4.3719319199999997E-3</v>
      </c>
    </row>
    <row r="6864" spans="1:8">
      <c r="A6864" s="227" t="s">
        <v>151</v>
      </c>
      <c r="B6864" s="227" t="s">
        <v>112</v>
      </c>
      <c r="C6864" s="227" t="s">
        <v>68</v>
      </c>
      <c r="D6864" s="229">
        <v>16</v>
      </c>
      <c r="E6864" s="231">
        <v>5.7884835400000001E-3</v>
      </c>
      <c r="F6864" s="231">
        <v>1.06264448E-3</v>
      </c>
      <c r="G6864" s="231">
        <v>1.03081583E-3</v>
      </c>
      <c r="H6864" s="231">
        <v>3.6950229099999999E-3</v>
      </c>
    </row>
    <row r="6865" spans="1:8">
      <c r="A6865" s="227" t="s">
        <v>151</v>
      </c>
      <c r="B6865" s="227" t="s">
        <v>111</v>
      </c>
      <c r="C6865" s="227" t="s">
        <v>69</v>
      </c>
      <c r="D6865" s="229">
        <v>135</v>
      </c>
      <c r="E6865" s="231">
        <v>5.3734565699999999E-3</v>
      </c>
      <c r="F6865" s="231">
        <v>1.03377892E-3</v>
      </c>
      <c r="G6865" s="231">
        <v>5.9542156999999995E-4</v>
      </c>
      <c r="H6865" s="231">
        <v>3.7442555500000001E-3</v>
      </c>
    </row>
    <row r="6866" spans="1:8">
      <c r="A6866" s="227" t="s">
        <v>151</v>
      </c>
      <c r="B6866" s="227" t="s">
        <v>112</v>
      </c>
      <c r="C6866" s="227" t="s">
        <v>69</v>
      </c>
      <c r="D6866" s="229">
        <v>11</v>
      </c>
      <c r="E6866" s="231">
        <v>4.7769357200000001E-3</v>
      </c>
      <c r="F6866" s="231">
        <v>1.0300924099999999E-3</v>
      </c>
      <c r="G6866" s="231">
        <v>5.5134645999999998E-4</v>
      </c>
      <c r="H6866" s="231">
        <v>3.1954963900000001E-3</v>
      </c>
    </row>
    <row r="6867" spans="1:8">
      <c r="A6867" s="227" t="s">
        <v>151</v>
      </c>
      <c r="B6867" s="227" t="s">
        <v>111</v>
      </c>
      <c r="C6867" s="227" t="s">
        <v>70</v>
      </c>
      <c r="D6867" s="229">
        <v>139</v>
      </c>
      <c r="E6867" s="231">
        <v>8.8328501600000008E-3</v>
      </c>
      <c r="F6867" s="231">
        <v>1.08429898E-3</v>
      </c>
      <c r="G6867" s="231">
        <v>1.9777508699999999E-3</v>
      </c>
      <c r="H6867" s="231">
        <v>5.7707998100000003E-3</v>
      </c>
    </row>
    <row r="6868" spans="1:8">
      <c r="A6868" s="227" t="s">
        <v>151</v>
      </c>
      <c r="B6868" s="227" t="s">
        <v>112</v>
      </c>
      <c r="C6868" s="227" t="s">
        <v>70</v>
      </c>
      <c r="D6868" s="229">
        <v>13</v>
      </c>
      <c r="E6868" s="231">
        <v>8.3084043699999995E-3</v>
      </c>
      <c r="F6868" s="231">
        <v>8.1730751999999995E-4</v>
      </c>
      <c r="G6868" s="231">
        <v>1.5402419199999999E-3</v>
      </c>
      <c r="H6868" s="231">
        <v>5.9508544200000003E-3</v>
      </c>
    </row>
    <row r="6869" spans="1:8">
      <c r="A6869" s="227" t="s">
        <v>151</v>
      </c>
      <c r="B6869" s="227" t="s">
        <v>111</v>
      </c>
      <c r="C6869" s="227" t="s">
        <v>71</v>
      </c>
      <c r="D6869" s="229">
        <v>104</v>
      </c>
      <c r="E6869" s="231">
        <v>7.0115515699999999E-3</v>
      </c>
      <c r="F6869" s="231">
        <v>9.2447893000000003E-4</v>
      </c>
      <c r="G6869" s="231">
        <v>1.37464366E-3</v>
      </c>
      <c r="H6869" s="231">
        <v>4.7124285399999999E-3</v>
      </c>
    </row>
    <row r="6870" spans="1:8">
      <c r="A6870" s="227" t="s">
        <v>151</v>
      </c>
      <c r="B6870" s="227" t="s">
        <v>112</v>
      </c>
      <c r="C6870" s="227" t="s">
        <v>71</v>
      </c>
      <c r="D6870" s="229">
        <v>13</v>
      </c>
      <c r="E6870" s="231">
        <v>9.0090809699999996E-3</v>
      </c>
      <c r="F6870" s="231">
        <v>7.7279170999999998E-4</v>
      </c>
      <c r="G6870" s="231">
        <v>2.4127491399999999E-3</v>
      </c>
      <c r="H6870" s="231">
        <v>5.8235396799999999E-3</v>
      </c>
    </row>
    <row r="6871" spans="1:8">
      <c r="A6871" s="227" t="s">
        <v>151</v>
      </c>
      <c r="B6871" s="227" t="s">
        <v>111</v>
      </c>
      <c r="C6871" s="227" t="s">
        <v>72</v>
      </c>
      <c r="D6871" s="229">
        <v>157</v>
      </c>
      <c r="E6871" s="231">
        <v>7.08289078E-3</v>
      </c>
      <c r="F6871" s="231">
        <v>9.4376593999999999E-4</v>
      </c>
      <c r="G6871" s="231">
        <v>1.5377297399999999E-3</v>
      </c>
      <c r="H6871" s="231">
        <v>4.6013945500000004E-3</v>
      </c>
    </row>
    <row r="6872" spans="1:8">
      <c r="A6872" s="227" t="s">
        <v>151</v>
      </c>
      <c r="B6872" s="227" t="s">
        <v>112</v>
      </c>
      <c r="C6872" s="227" t="s">
        <v>72</v>
      </c>
      <c r="D6872" s="229">
        <v>21</v>
      </c>
      <c r="E6872" s="231">
        <v>6.6523366000000002E-3</v>
      </c>
      <c r="F6872" s="231">
        <v>1.0774909E-3</v>
      </c>
      <c r="G6872" s="231">
        <v>1.6010800200000001E-3</v>
      </c>
      <c r="H6872" s="231">
        <v>3.9737653000000003E-3</v>
      </c>
    </row>
    <row r="6873" spans="1:8">
      <c r="A6873" s="227" t="s">
        <v>151</v>
      </c>
      <c r="B6873" s="227" t="s">
        <v>111</v>
      </c>
      <c r="C6873" s="227" t="s">
        <v>73</v>
      </c>
      <c r="D6873" s="229">
        <v>350</v>
      </c>
      <c r="E6873" s="231">
        <v>7.2339613899999999E-3</v>
      </c>
      <c r="F6873" s="231">
        <v>6.6736088000000004E-4</v>
      </c>
      <c r="G6873" s="231">
        <v>1.80419949E-3</v>
      </c>
      <c r="H6873" s="231">
        <v>4.7624005400000004E-3</v>
      </c>
    </row>
    <row r="6874" spans="1:8">
      <c r="A6874" s="227" t="s">
        <v>151</v>
      </c>
      <c r="B6874" s="227" t="s">
        <v>112</v>
      </c>
      <c r="C6874" s="227" t="s">
        <v>73</v>
      </c>
      <c r="D6874" s="229">
        <v>68</v>
      </c>
      <c r="E6874" s="231">
        <v>6.4064200000000003E-3</v>
      </c>
      <c r="F6874" s="231">
        <v>6.1597881000000001E-4</v>
      </c>
      <c r="G6874" s="231">
        <v>1.70887775E-3</v>
      </c>
      <c r="H6874" s="231">
        <v>4.08156296E-3</v>
      </c>
    </row>
    <row r="6875" spans="1:8">
      <c r="A6875" s="227" t="s">
        <v>151</v>
      </c>
      <c r="B6875" s="227" t="s">
        <v>111</v>
      </c>
      <c r="C6875" s="227" t="s">
        <v>74</v>
      </c>
      <c r="D6875" s="229">
        <v>329</v>
      </c>
      <c r="E6875" s="231">
        <v>7.42879635E-3</v>
      </c>
      <c r="F6875" s="231">
        <v>9.3035831000000001E-4</v>
      </c>
      <c r="G6875" s="231">
        <v>1.92020547E-3</v>
      </c>
      <c r="H6875" s="231">
        <v>4.5782320499999996E-3</v>
      </c>
    </row>
    <row r="6876" spans="1:8">
      <c r="A6876" s="227" t="s">
        <v>151</v>
      </c>
      <c r="B6876" s="227" t="s">
        <v>112</v>
      </c>
      <c r="C6876" s="227" t="s">
        <v>74</v>
      </c>
      <c r="D6876" s="229">
        <v>56</v>
      </c>
      <c r="E6876" s="231">
        <v>6.5935018000000001E-3</v>
      </c>
      <c r="F6876" s="231">
        <v>9.5796110000000005E-4</v>
      </c>
      <c r="G6876" s="231">
        <v>1.5042160399999999E-3</v>
      </c>
      <c r="H6876" s="231">
        <v>4.1313241799999997E-3</v>
      </c>
    </row>
    <row r="6877" spans="1:8">
      <c r="A6877" s="227" t="s">
        <v>151</v>
      </c>
      <c r="B6877" s="227" t="s">
        <v>111</v>
      </c>
      <c r="C6877" s="227" t="s">
        <v>75</v>
      </c>
      <c r="D6877" s="229">
        <v>183</v>
      </c>
      <c r="E6877" s="231">
        <v>6.3389872999999996E-3</v>
      </c>
      <c r="F6877" s="231">
        <v>5.6611745000000003E-4</v>
      </c>
      <c r="G6877" s="231">
        <v>1.2570833399999999E-3</v>
      </c>
      <c r="H6877" s="231">
        <v>4.5157860399999998E-3</v>
      </c>
    </row>
    <row r="6878" spans="1:8">
      <c r="A6878" s="227" t="s">
        <v>151</v>
      </c>
      <c r="B6878" s="227" t="s">
        <v>112</v>
      </c>
      <c r="C6878" s="227" t="s">
        <v>75</v>
      </c>
      <c r="D6878" s="229">
        <v>7</v>
      </c>
      <c r="E6878" s="231">
        <v>4.7652114000000002E-3</v>
      </c>
      <c r="F6878" s="231">
        <v>6.4153422000000002E-4</v>
      </c>
      <c r="G6878" s="231">
        <v>8.1349175999999995E-4</v>
      </c>
      <c r="H6878" s="231">
        <v>3.3101849100000001E-3</v>
      </c>
    </row>
    <row r="6879" spans="1:8">
      <c r="A6879" s="227" t="s">
        <v>151</v>
      </c>
      <c r="B6879" s="227" t="s">
        <v>111</v>
      </c>
      <c r="C6879" s="227" t="s">
        <v>76</v>
      </c>
      <c r="D6879" s="229">
        <v>147</v>
      </c>
      <c r="E6879" s="231">
        <v>5.8245147399999999E-3</v>
      </c>
      <c r="F6879" s="231">
        <v>9.2427223000000002E-4</v>
      </c>
      <c r="G6879" s="231">
        <v>1.0543428000000001E-3</v>
      </c>
      <c r="H6879" s="231">
        <v>3.8458992299999998E-3</v>
      </c>
    </row>
    <row r="6880" spans="1:8">
      <c r="A6880" s="227" t="s">
        <v>151</v>
      </c>
      <c r="B6880" s="227" t="s">
        <v>112</v>
      </c>
      <c r="C6880" s="227" t="s">
        <v>76</v>
      </c>
      <c r="D6880" s="229">
        <v>38</v>
      </c>
      <c r="E6880" s="231">
        <v>6.0980139000000001E-3</v>
      </c>
      <c r="F6880" s="231">
        <v>1.0471488800000001E-3</v>
      </c>
      <c r="G6880" s="231">
        <v>1.2487815E-3</v>
      </c>
      <c r="H6880" s="231">
        <v>3.8020831399999998E-3</v>
      </c>
    </row>
    <row r="6881" spans="1:8">
      <c r="A6881" s="227" t="s">
        <v>151</v>
      </c>
      <c r="B6881" s="227" t="s">
        <v>111</v>
      </c>
      <c r="C6881" s="227" t="s">
        <v>77</v>
      </c>
      <c r="D6881" s="229">
        <v>307</v>
      </c>
      <c r="E6881" s="231">
        <v>6.7572608900000001E-3</v>
      </c>
      <c r="F6881" s="231">
        <v>9.2332435999999997E-4</v>
      </c>
      <c r="G6881" s="231">
        <v>1.3218193300000001E-3</v>
      </c>
      <c r="H6881" s="231">
        <v>4.5121167199999998E-3</v>
      </c>
    </row>
    <row r="6882" spans="1:8">
      <c r="A6882" s="227" t="s">
        <v>151</v>
      </c>
      <c r="B6882" s="227" t="s">
        <v>112</v>
      </c>
      <c r="C6882" s="227" t="s">
        <v>77</v>
      </c>
      <c r="D6882" s="229">
        <v>43</v>
      </c>
      <c r="E6882" s="231">
        <v>6.3587421699999999E-3</v>
      </c>
      <c r="F6882" s="231">
        <v>9.6172455000000003E-4</v>
      </c>
      <c r="G6882" s="231">
        <v>1.4707146700000001E-3</v>
      </c>
      <c r="H6882" s="231">
        <v>3.9263025300000001E-3</v>
      </c>
    </row>
    <row r="6883" spans="1:8">
      <c r="A6883" s="227" t="s">
        <v>151</v>
      </c>
      <c r="B6883" s="227" t="s">
        <v>111</v>
      </c>
      <c r="C6883" s="227" t="s">
        <v>78</v>
      </c>
      <c r="D6883" s="229">
        <v>93</v>
      </c>
      <c r="E6883" s="231">
        <v>7.5609814900000002E-3</v>
      </c>
      <c r="F6883" s="231">
        <v>9.0464428999999995E-4</v>
      </c>
      <c r="G6883" s="231">
        <v>1.8364194600000001E-3</v>
      </c>
      <c r="H6883" s="231">
        <v>4.8199171100000004E-3</v>
      </c>
    </row>
    <row r="6884" spans="1:8">
      <c r="A6884" s="227" t="s">
        <v>151</v>
      </c>
      <c r="B6884" s="227" t="s">
        <v>112</v>
      </c>
      <c r="C6884" s="227" t="s">
        <v>78</v>
      </c>
      <c r="D6884" s="229">
        <v>11</v>
      </c>
      <c r="E6884" s="231">
        <v>7.4652775199999999E-3</v>
      </c>
      <c r="F6884" s="231">
        <v>1.0805973999999999E-3</v>
      </c>
      <c r="G6884" s="231">
        <v>1.75399797E-3</v>
      </c>
      <c r="H6884" s="231">
        <v>4.6306816800000001E-3</v>
      </c>
    </row>
    <row r="6885" spans="1:8">
      <c r="A6885" s="227" t="s">
        <v>151</v>
      </c>
      <c r="B6885" s="227" t="s">
        <v>111</v>
      </c>
      <c r="C6885" s="227" t="s">
        <v>79</v>
      </c>
      <c r="D6885" s="229">
        <v>1526</v>
      </c>
      <c r="E6885" s="231">
        <v>4.5999205699999999E-3</v>
      </c>
      <c r="F6885" s="231">
        <v>1.0041834300000001E-3</v>
      </c>
      <c r="G6885" s="231">
        <v>6.7888062999999995E-4</v>
      </c>
      <c r="H6885" s="231">
        <v>2.9168560400000001E-3</v>
      </c>
    </row>
    <row r="6886" spans="1:8">
      <c r="A6886" s="227" t="s">
        <v>151</v>
      </c>
      <c r="B6886" s="227" t="s">
        <v>112</v>
      </c>
      <c r="C6886" s="227" t="s">
        <v>79</v>
      </c>
      <c r="D6886" s="229">
        <v>240</v>
      </c>
      <c r="E6886" s="231">
        <v>4.2552081000000004E-3</v>
      </c>
      <c r="F6886" s="231">
        <v>9.6431303000000005E-4</v>
      </c>
      <c r="G6886" s="231">
        <v>6.7254990999999998E-4</v>
      </c>
      <c r="H6886" s="231">
        <v>2.6183446800000002E-3</v>
      </c>
    </row>
    <row r="6887" spans="1:8">
      <c r="A6887" s="227" t="s">
        <v>151</v>
      </c>
      <c r="B6887" s="227" t="s">
        <v>111</v>
      </c>
      <c r="C6887" s="227" t="s">
        <v>80</v>
      </c>
      <c r="D6887" s="229">
        <v>738</v>
      </c>
      <c r="E6887" s="231">
        <v>4.9974434399999998E-3</v>
      </c>
      <c r="F6887" s="231">
        <v>1.0183143999999999E-3</v>
      </c>
      <c r="G6887" s="231">
        <v>5.1372867999999996E-4</v>
      </c>
      <c r="H6887" s="231">
        <v>3.4653998600000001E-3</v>
      </c>
    </row>
    <row r="6888" spans="1:8">
      <c r="A6888" s="227" t="s">
        <v>151</v>
      </c>
      <c r="B6888" s="227" t="s">
        <v>112</v>
      </c>
      <c r="C6888" s="227" t="s">
        <v>80</v>
      </c>
      <c r="D6888" s="229">
        <v>80</v>
      </c>
      <c r="E6888" s="231">
        <v>4.8634256700000001E-3</v>
      </c>
      <c r="F6888" s="231">
        <v>9.8423005999999998E-4</v>
      </c>
      <c r="G6888" s="231">
        <v>5.6322312000000002E-4</v>
      </c>
      <c r="H6888" s="231">
        <v>3.31597197E-3</v>
      </c>
    </row>
    <row r="6889" spans="1:8">
      <c r="A6889" s="227" t="s">
        <v>151</v>
      </c>
      <c r="B6889" s="227" t="s">
        <v>111</v>
      </c>
      <c r="C6889" s="227" t="s">
        <v>119</v>
      </c>
      <c r="D6889" s="229">
        <v>314</v>
      </c>
      <c r="E6889" s="231">
        <v>6.6157257499999999E-3</v>
      </c>
      <c r="F6889" s="231">
        <v>1.27027281E-3</v>
      </c>
      <c r="G6889" s="231">
        <v>8.6960342999999995E-4</v>
      </c>
      <c r="H6889" s="231">
        <v>4.4758489999999996E-3</v>
      </c>
    </row>
    <row r="6890" spans="1:8">
      <c r="A6890" s="227" t="s">
        <v>151</v>
      </c>
      <c r="B6890" s="227" t="s">
        <v>112</v>
      </c>
      <c r="C6890" s="227" t="s">
        <v>119</v>
      </c>
      <c r="D6890" s="229">
        <v>41</v>
      </c>
      <c r="E6890" s="231">
        <v>6.0834460599999999E-3</v>
      </c>
      <c r="F6890" s="231">
        <v>1.0044035799999999E-3</v>
      </c>
      <c r="G6890" s="231">
        <v>1.2666550900000001E-3</v>
      </c>
      <c r="H6890" s="231">
        <v>3.8123868600000001E-3</v>
      </c>
    </row>
    <row r="6891" spans="1:8">
      <c r="A6891" s="227" t="s">
        <v>151</v>
      </c>
      <c r="B6891" s="227" t="s">
        <v>111</v>
      </c>
      <c r="C6891" s="227" t="s">
        <v>82</v>
      </c>
      <c r="D6891" s="229">
        <v>169</v>
      </c>
      <c r="E6891" s="231">
        <v>7.7659980099999996E-3</v>
      </c>
      <c r="F6891" s="231">
        <v>1.28937899E-3</v>
      </c>
      <c r="G6891" s="231">
        <v>1.3747805999999999E-3</v>
      </c>
      <c r="H6891" s="231">
        <v>5.1017694299999999E-3</v>
      </c>
    </row>
    <row r="6892" spans="1:8">
      <c r="A6892" s="227" t="s">
        <v>151</v>
      </c>
      <c r="B6892" s="227" t="s">
        <v>112</v>
      </c>
      <c r="C6892" s="227" t="s">
        <v>82</v>
      </c>
      <c r="D6892" s="229">
        <v>20</v>
      </c>
      <c r="E6892" s="231">
        <v>7.4924765899999999E-3</v>
      </c>
      <c r="F6892" s="231">
        <v>1.36342569E-3</v>
      </c>
      <c r="G6892" s="231">
        <v>1.6047450999999999E-3</v>
      </c>
      <c r="H6892" s="231">
        <v>4.5243052300000001E-3</v>
      </c>
    </row>
    <row r="6893" spans="1:8">
      <c r="A6893" s="227" t="s">
        <v>151</v>
      </c>
      <c r="B6893" s="227" t="s">
        <v>111</v>
      </c>
      <c r="C6893" s="227" t="s">
        <v>83</v>
      </c>
      <c r="D6893" s="229">
        <v>154</v>
      </c>
      <c r="E6893" s="231">
        <v>5.9208150500000001E-3</v>
      </c>
      <c r="F6893" s="231">
        <v>1.19491017E-3</v>
      </c>
      <c r="G6893" s="231">
        <v>6.7903717000000004E-4</v>
      </c>
      <c r="H6893" s="231">
        <v>4.0468672799999997E-3</v>
      </c>
    </row>
    <row r="6894" spans="1:8">
      <c r="A6894" s="227" t="s">
        <v>151</v>
      </c>
      <c r="B6894" s="227" t="s">
        <v>112</v>
      </c>
      <c r="C6894" s="227" t="s">
        <v>83</v>
      </c>
      <c r="D6894" s="229">
        <v>15</v>
      </c>
      <c r="E6894" s="231">
        <v>6.1527775800000002E-3</v>
      </c>
      <c r="F6894" s="231">
        <v>1.1836417500000001E-3</v>
      </c>
      <c r="G6894" s="231">
        <v>1.12731462E-3</v>
      </c>
      <c r="H6894" s="231">
        <v>3.8418207299999998E-3</v>
      </c>
    </row>
    <row r="6895" spans="1:8">
      <c r="A6895" s="227" t="s">
        <v>151</v>
      </c>
      <c r="B6895" s="227" t="s">
        <v>111</v>
      </c>
      <c r="C6895" s="227" t="s">
        <v>84</v>
      </c>
      <c r="D6895" s="229">
        <v>241</v>
      </c>
      <c r="E6895" s="231">
        <v>6.0368638999999998E-3</v>
      </c>
      <c r="F6895" s="231">
        <v>9.9008736999999999E-4</v>
      </c>
      <c r="G6895" s="231">
        <v>9.9666680000000006E-4</v>
      </c>
      <c r="H6895" s="231">
        <v>4.0501092800000003E-3</v>
      </c>
    </row>
    <row r="6896" spans="1:8">
      <c r="A6896" s="227" t="s">
        <v>151</v>
      </c>
      <c r="B6896" s="227" t="s">
        <v>112</v>
      </c>
      <c r="C6896" s="227" t="s">
        <v>84</v>
      </c>
      <c r="D6896" s="229">
        <v>24</v>
      </c>
      <c r="E6896" s="231">
        <v>5.56182464E-3</v>
      </c>
      <c r="F6896" s="231">
        <v>9.5244958999999999E-4</v>
      </c>
      <c r="G6896" s="231">
        <v>1.0855514399999999E-3</v>
      </c>
      <c r="H6896" s="231">
        <v>3.5238230499999999E-3</v>
      </c>
    </row>
    <row r="6897" spans="1:8">
      <c r="A6897" s="227" t="s">
        <v>151</v>
      </c>
      <c r="B6897" s="227" t="s">
        <v>111</v>
      </c>
      <c r="C6897" s="227" t="s">
        <v>87</v>
      </c>
      <c r="D6897" s="229">
        <v>325</v>
      </c>
      <c r="E6897" s="231">
        <v>7.8020296600000002E-3</v>
      </c>
      <c r="F6897" s="231">
        <v>8.7460803000000001E-4</v>
      </c>
      <c r="G6897" s="231">
        <v>1.3013886499999999E-3</v>
      </c>
      <c r="H6897" s="231">
        <v>5.62603253E-3</v>
      </c>
    </row>
    <row r="6898" spans="1:8">
      <c r="A6898" s="227" t="s">
        <v>151</v>
      </c>
      <c r="B6898" s="227" t="s">
        <v>112</v>
      </c>
      <c r="C6898" s="227" t="s">
        <v>87</v>
      </c>
      <c r="D6898" s="229">
        <v>26</v>
      </c>
      <c r="E6898" s="231">
        <v>6.0421115599999997E-3</v>
      </c>
      <c r="F6898" s="231">
        <v>8.4668780999999995E-4</v>
      </c>
      <c r="G6898" s="231">
        <v>1.28739294E-3</v>
      </c>
      <c r="H6898" s="231">
        <v>3.9080303300000003E-3</v>
      </c>
    </row>
    <row r="6899" spans="1:8">
      <c r="A6899" s="227" t="s">
        <v>151</v>
      </c>
      <c r="B6899" s="227" t="s">
        <v>111</v>
      </c>
      <c r="C6899" s="227" t="s">
        <v>88</v>
      </c>
      <c r="D6899" s="229">
        <v>381</v>
      </c>
      <c r="E6899" s="231">
        <v>5.8051725400000004E-3</v>
      </c>
      <c r="F6899" s="231">
        <v>9.960688200000001E-4</v>
      </c>
      <c r="G6899" s="231">
        <v>7.5963571999999998E-4</v>
      </c>
      <c r="H6899" s="231">
        <v>4.0494675399999997E-3</v>
      </c>
    </row>
    <row r="6900" spans="1:8">
      <c r="A6900" s="227" t="s">
        <v>151</v>
      </c>
      <c r="B6900" s="227" t="s">
        <v>112</v>
      </c>
      <c r="C6900" s="227" t="s">
        <v>88</v>
      </c>
      <c r="D6900" s="229">
        <v>47</v>
      </c>
      <c r="E6900" s="231">
        <v>5.3602735899999998E-3</v>
      </c>
      <c r="F6900" s="231">
        <v>1.06949346E-3</v>
      </c>
      <c r="G6900" s="231">
        <v>7.3162898E-4</v>
      </c>
      <c r="H6900" s="231">
        <v>3.5591506099999998E-3</v>
      </c>
    </row>
    <row r="6901" spans="1:8">
      <c r="A6901" s="227" t="s">
        <v>151</v>
      </c>
      <c r="B6901" s="227" t="s">
        <v>111</v>
      </c>
      <c r="C6901" s="227" t="s">
        <v>89</v>
      </c>
      <c r="D6901" s="229">
        <v>202</v>
      </c>
      <c r="E6901" s="231">
        <v>7.0428811600000002E-3</v>
      </c>
      <c r="F6901" s="231">
        <v>1.0419528999999999E-3</v>
      </c>
      <c r="G6901" s="231">
        <v>9.7061764000000005E-4</v>
      </c>
      <c r="H6901" s="231">
        <v>5.0303100800000002E-3</v>
      </c>
    </row>
    <row r="6902" spans="1:8">
      <c r="A6902" s="227" t="s">
        <v>151</v>
      </c>
      <c r="B6902" s="227" t="s">
        <v>112</v>
      </c>
      <c r="C6902" s="227" t="s">
        <v>89</v>
      </c>
      <c r="D6902" s="229">
        <v>22</v>
      </c>
      <c r="E6902" s="231">
        <v>5.2204332000000001E-3</v>
      </c>
      <c r="F6902" s="231">
        <v>1.0379838E-3</v>
      </c>
      <c r="G6902" s="231">
        <v>7.0023130000000005E-4</v>
      </c>
      <c r="H6902" s="231">
        <v>3.4822177600000001E-3</v>
      </c>
    </row>
    <row r="6903" spans="1:8">
      <c r="A6903" s="227" t="s">
        <v>151</v>
      </c>
      <c r="B6903" s="227" t="s">
        <v>111</v>
      </c>
      <c r="C6903" s="227" t="s">
        <v>90</v>
      </c>
      <c r="D6903" s="229">
        <v>169</v>
      </c>
      <c r="E6903" s="231">
        <v>7.5322564999999999E-3</v>
      </c>
      <c r="F6903" s="231">
        <v>8.3175793E-4</v>
      </c>
      <c r="G6903" s="231">
        <v>1.62625989E-3</v>
      </c>
      <c r="H6903" s="231">
        <v>5.0742381800000002E-3</v>
      </c>
    </row>
    <row r="6904" spans="1:8">
      <c r="A6904" s="227" t="s">
        <v>151</v>
      </c>
      <c r="B6904" s="227" t="s">
        <v>112</v>
      </c>
      <c r="C6904" s="227" t="s">
        <v>90</v>
      </c>
      <c r="D6904" s="229">
        <v>26</v>
      </c>
      <c r="E6904" s="231">
        <v>7.0539527200000002E-3</v>
      </c>
      <c r="F6904" s="231">
        <v>9.5308025000000001E-4</v>
      </c>
      <c r="G6904" s="231">
        <v>1.7004983299999999E-3</v>
      </c>
      <c r="H6904" s="231">
        <v>4.4003737299999996E-3</v>
      </c>
    </row>
    <row r="6905" spans="1:8">
      <c r="A6905" s="227" t="s">
        <v>151</v>
      </c>
      <c r="B6905" s="227" t="s">
        <v>111</v>
      </c>
      <c r="C6905" s="227" t="s">
        <v>91</v>
      </c>
      <c r="D6905" s="229">
        <v>236</v>
      </c>
      <c r="E6905" s="231">
        <v>5.3557554100000003E-3</v>
      </c>
      <c r="F6905" s="231">
        <v>1.13342531E-3</v>
      </c>
      <c r="G6905" s="231">
        <v>5.2264767999999999E-4</v>
      </c>
      <c r="H6905" s="231">
        <v>3.6996819799999998E-3</v>
      </c>
    </row>
    <row r="6906" spans="1:8">
      <c r="A6906" s="227" t="s">
        <v>151</v>
      </c>
      <c r="B6906" s="227" t="s">
        <v>112</v>
      </c>
      <c r="C6906" s="227" t="s">
        <v>91</v>
      </c>
      <c r="D6906" s="229">
        <v>46</v>
      </c>
      <c r="E6906" s="231">
        <v>4.7901567499999999E-3</v>
      </c>
      <c r="F6906" s="231">
        <v>1.3295086299999999E-3</v>
      </c>
      <c r="G6906" s="231">
        <v>4.8208506000000002E-4</v>
      </c>
      <c r="H6906" s="231">
        <v>2.97856257E-3</v>
      </c>
    </row>
    <row r="6907" spans="1:8">
      <c r="A6907" s="227" t="s">
        <v>151</v>
      </c>
      <c r="B6907" s="227" t="s">
        <v>111</v>
      </c>
      <c r="C6907" s="227" t="s">
        <v>92</v>
      </c>
      <c r="D6907" s="229">
        <v>196</v>
      </c>
      <c r="E6907" s="231">
        <v>7.2727699999999996E-3</v>
      </c>
      <c r="F6907" s="231">
        <v>8.7703116000000002E-4</v>
      </c>
      <c r="G6907" s="231">
        <v>1.37046461E-3</v>
      </c>
      <c r="H6907" s="231">
        <v>5.0252737399999999E-3</v>
      </c>
    </row>
    <row r="6908" spans="1:8">
      <c r="A6908" s="227" t="s">
        <v>151</v>
      </c>
      <c r="B6908" s="227" t="s">
        <v>112</v>
      </c>
      <c r="C6908" s="227" t="s">
        <v>92</v>
      </c>
      <c r="D6908" s="229">
        <v>34</v>
      </c>
      <c r="E6908" s="231">
        <v>6.69526124E-3</v>
      </c>
      <c r="F6908" s="231">
        <v>9.1571331000000003E-4</v>
      </c>
      <c r="G6908" s="231">
        <v>1.3905907200000001E-3</v>
      </c>
      <c r="H6908" s="231">
        <v>4.3889567499999999E-3</v>
      </c>
    </row>
    <row r="6909" spans="1:8">
      <c r="A6909" s="227" t="s">
        <v>151</v>
      </c>
      <c r="B6909" s="227" t="s">
        <v>111</v>
      </c>
      <c r="C6909" s="227" t="s">
        <v>93</v>
      </c>
      <c r="D6909" s="229">
        <v>167</v>
      </c>
      <c r="E6909" s="231">
        <v>8.5221914900000008E-3</v>
      </c>
      <c r="F6909" s="231">
        <v>1.12483344E-3</v>
      </c>
      <c r="G6909" s="231">
        <v>1.88123727E-3</v>
      </c>
      <c r="H6909" s="231">
        <v>5.5161203099999999E-3</v>
      </c>
    </row>
    <row r="6910" spans="1:8">
      <c r="A6910" s="227" t="s">
        <v>151</v>
      </c>
      <c r="B6910" s="227" t="s">
        <v>112</v>
      </c>
      <c r="C6910" s="227" t="s">
        <v>93</v>
      </c>
      <c r="D6910" s="229">
        <v>44</v>
      </c>
      <c r="E6910" s="231">
        <v>7.9679606299999997E-3</v>
      </c>
      <c r="F6910" s="231">
        <v>1.1489896199999999E-3</v>
      </c>
      <c r="G6910" s="231">
        <v>1.57012812E-3</v>
      </c>
      <c r="H6910" s="231">
        <v>5.2488423700000003E-3</v>
      </c>
    </row>
    <row r="6911" spans="1:8">
      <c r="A6911" s="227" t="s">
        <v>151</v>
      </c>
      <c r="B6911" s="227" t="s">
        <v>111</v>
      </c>
      <c r="C6911" s="227" t="s">
        <v>94</v>
      </c>
      <c r="D6911" s="229">
        <v>136</v>
      </c>
      <c r="E6911" s="231">
        <v>6.7999384999999999E-3</v>
      </c>
      <c r="F6911" s="231">
        <v>1.1273656099999999E-3</v>
      </c>
      <c r="G6911" s="231">
        <v>1.0879627299999999E-3</v>
      </c>
      <c r="H6911" s="231">
        <v>4.58460964E-3</v>
      </c>
    </row>
    <row r="6912" spans="1:8">
      <c r="A6912" s="227" t="s">
        <v>151</v>
      </c>
      <c r="B6912" s="227" t="s">
        <v>112</v>
      </c>
      <c r="C6912" s="227" t="s">
        <v>94</v>
      </c>
      <c r="D6912" s="229">
        <v>39</v>
      </c>
      <c r="E6912" s="231">
        <v>6.4120367799999998E-3</v>
      </c>
      <c r="F6912" s="231">
        <v>1.0481954099999999E-3</v>
      </c>
      <c r="G6912" s="231">
        <v>1.2363482799999999E-3</v>
      </c>
      <c r="H6912" s="231">
        <v>4.12749265E-3</v>
      </c>
    </row>
    <row r="6913" spans="1:8">
      <c r="A6913" s="227" t="s">
        <v>151</v>
      </c>
      <c r="B6913" s="227" t="s">
        <v>111</v>
      </c>
      <c r="C6913" s="227" t="s">
        <v>95</v>
      </c>
      <c r="D6913" s="229">
        <v>76</v>
      </c>
      <c r="E6913" s="231">
        <v>8.7997987399999998E-3</v>
      </c>
      <c r="F6913" s="231">
        <v>6.9962205000000002E-4</v>
      </c>
      <c r="G6913" s="231">
        <v>1.67945882E-3</v>
      </c>
      <c r="H6913" s="231">
        <v>6.4207173499999997E-3</v>
      </c>
    </row>
    <row r="6914" spans="1:8">
      <c r="A6914" s="227" t="s">
        <v>151</v>
      </c>
      <c r="B6914" s="227" t="s">
        <v>112</v>
      </c>
      <c r="C6914" s="227" t="s">
        <v>95</v>
      </c>
      <c r="D6914" s="229">
        <v>11</v>
      </c>
      <c r="E6914" s="231">
        <v>8.9762203200000005E-3</v>
      </c>
      <c r="F6914" s="231">
        <v>7.9124556999999999E-4</v>
      </c>
      <c r="G6914" s="231">
        <v>1.87394759E-3</v>
      </c>
      <c r="H6914" s="231">
        <v>6.3110266999999998E-3</v>
      </c>
    </row>
    <row r="6915" spans="1:8">
      <c r="A6915" s="227" t="s">
        <v>151</v>
      </c>
      <c r="B6915" s="227" t="s">
        <v>111</v>
      </c>
      <c r="C6915" s="227" t="s">
        <v>96</v>
      </c>
      <c r="D6915" s="229">
        <v>348</v>
      </c>
      <c r="E6915" s="231">
        <v>6.9435462000000002E-3</v>
      </c>
      <c r="F6915" s="231">
        <v>9.1365315E-4</v>
      </c>
      <c r="G6915" s="231">
        <v>1.1238489999999999E-3</v>
      </c>
      <c r="H6915" s="231">
        <v>4.9060435500000001E-3</v>
      </c>
    </row>
    <row r="6916" spans="1:8">
      <c r="A6916" s="227" t="s">
        <v>151</v>
      </c>
      <c r="B6916" s="227" t="s">
        <v>112</v>
      </c>
      <c r="C6916" s="227" t="s">
        <v>96</v>
      </c>
      <c r="D6916" s="229">
        <v>35</v>
      </c>
      <c r="E6916" s="231">
        <v>6.1868384000000002E-3</v>
      </c>
      <c r="F6916" s="231">
        <v>9.2923257E-4</v>
      </c>
      <c r="G6916" s="231">
        <v>1.13227481E-3</v>
      </c>
      <c r="H6916" s="231">
        <v>4.1253304100000001E-3</v>
      </c>
    </row>
    <row r="6917" spans="1:8">
      <c r="A6917" s="227" t="s">
        <v>151</v>
      </c>
      <c r="B6917" s="227" t="s">
        <v>111</v>
      </c>
      <c r="C6917" s="227" t="s">
        <v>97</v>
      </c>
      <c r="D6917" s="229">
        <v>151</v>
      </c>
      <c r="E6917" s="231">
        <v>7.5583300300000001E-3</v>
      </c>
      <c r="F6917" s="231">
        <v>1.17779591E-3</v>
      </c>
      <c r="G6917" s="231">
        <v>1.24586069E-3</v>
      </c>
      <c r="H6917" s="231">
        <v>5.1346729299999996E-3</v>
      </c>
    </row>
    <row r="6918" spans="1:8">
      <c r="A6918" s="227" t="s">
        <v>151</v>
      </c>
      <c r="B6918" s="227" t="s">
        <v>112</v>
      </c>
      <c r="C6918" s="227" t="s">
        <v>97</v>
      </c>
      <c r="D6918" s="229">
        <v>19</v>
      </c>
      <c r="E6918" s="231">
        <v>7.2971488899999997E-3</v>
      </c>
      <c r="F6918" s="231">
        <v>7.6693446000000005E-4</v>
      </c>
      <c r="G6918" s="231">
        <v>1.6258525899999999E-3</v>
      </c>
      <c r="H6918" s="231">
        <v>4.9043613199999999E-3</v>
      </c>
    </row>
    <row r="6919" spans="1:8">
      <c r="A6919" s="227" t="s">
        <v>151</v>
      </c>
      <c r="B6919" s="227" t="s">
        <v>111</v>
      </c>
      <c r="C6919" s="227" t="s">
        <v>98</v>
      </c>
      <c r="D6919" s="229">
        <v>129</v>
      </c>
      <c r="E6919" s="231">
        <v>8.0937766599999995E-3</v>
      </c>
      <c r="F6919" s="231">
        <v>4.0159320000000002E-4</v>
      </c>
      <c r="G6919" s="231">
        <v>1.70040172E-3</v>
      </c>
      <c r="H6919" s="231">
        <v>5.9807455199999996E-3</v>
      </c>
    </row>
    <row r="6920" spans="1:8">
      <c r="A6920" s="227" t="s">
        <v>151</v>
      </c>
      <c r="B6920" s="227" t="s">
        <v>112</v>
      </c>
      <c r="C6920" s="227" t="s">
        <v>98</v>
      </c>
      <c r="D6920" s="229">
        <v>17</v>
      </c>
      <c r="E6920" s="231">
        <v>5.4432187400000002E-3</v>
      </c>
      <c r="F6920" s="231">
        <v>2.2875799999999999E-4</v>
      </c>
      <c r="G6920" s="231">
        <v>1.1533222499999999E-3</v>
      </c>
      <c r="H6920" s="231">
        <v>4.0482024E-3</v>
      </c>
    </row>
    <row r="6921" spans="1:8">
      <c r="A6921" s="227" t="s">
        <v>151</v>
      </c>
      <c r="B6921" s="227" t="s">
        <v>111</v>
      </c>
      <c r="C6921" s="227" t="s">
        <v>99</v>
      </c>
      <c r="D6921" s="229">
        <v>308</v>
      </c>
      <c r="E6921" s="231">
        <v>5.9149528500000003E-3</v>
      </c>
      <c r="F6921" s="231">
        <v>9.5527423000000005E-4</v>
      </c>
      <c r="G6921" s="231">
        <v>7.9395116999999996E-4</v>
      </c>
      <c r="H6921" s="231">
        <v>4.1657269700000003E-3</v>
      </c>
    </row>
    <row r="6922" spans="1:8">
      <c r="A6922" s="227" t="s">
        <v>151</v>
      </c>
      <c r="B6922" s="227" t="s">
        <v>112</v>
      </c>
      <c r="C6922" s="227" t="s">
        <v>99</v>
      </c>
      <c r="D6922" s="229">
        <v>18</v>
      </c>
      <c r="E6922" s="231">
        <v>5.9677209799999997E-3</v>
      </c>
      <c r="F6922" s="231">
        <v>9.8058108999999997E-4</v>
      </c>
      <c r="G6922" s="231">
        <v>7.1373433000000003E-4</v>
      </c>
      <c r="H6922" s="231">
        <v>4.2734051199999996E-3</v>
      </c>
    </row>
    <row r="6923" spans="1:8">
      <c r="A6923" s="227" t="s">
        <v>151</v>
      </c>
      <c r="B6923" s="227" t="s">
        <v>111</v>
      </c>
      <c r="C6923" s="227" t="s">
        <v>100</v>
      </c>
      <c r="D6923" s="229">
        <v>318</v>
      </c>
      <c r="E6923" s="231">
        <v>8.5391550700000002E-3</v>
      </c>
      <c r="F6923" s="231">
        <v>1.21513195E-3</v>
      </c>
      <c r="G6923" s="231">
        <v>1.2759504400000001E-3</v>
      </c>
      <c r="H6923" s="231">
        <v>6.0359885800000002E-3</v>
      </c>
    </row>
    <row r="6924" spans="1:8">
      <c r="A6924" s="227" t="s">
        <v>151</v>
      </c>
      <c r="B6924" s="227" t="s">
        <v>112</v>
      </c>
      <c r="C6924" s="227" t="s">
        <v>100</v>
      </c>
      <c r="D6924" s="229">
        <v>21</v>
      </c>
      <c r="E6924" s="231">
        <v>7.4465385199999996E-3</v>
      </c>
      <c r="F6924" s="231">
        <v>1.2180332200000001E-3</v>
      </c>
      <c r="G6924" s="231">
        <v>1.26047159E-3</v>
      </c>
      <c r="H6924" s="231">
        <v>4.9542546899999998E-3</v>
      </c>
    </row>
    <row r="6925" spans="1:8">
      <c r="A6925" s="227" t="s">
        <v>151</v>
      </c>
      <c r="B6925" s="227" t="s">
        <v>111</v>
      </c>
      <c r="C6925" s="227" t="s">
        <v>101</v>
      </c>
      <c r="D6925" s="229">
        <v>164</v>
      </c>
      <c r="E6925" s="231">
        <v>7.68694927E-3</v>
      </c>
      <c r="F6925" s="231">
        <v>6.8590480000000004E-4</v>
      </c>
      <c r="G6925" s="231">
        <v>1.9552419899999999E-3</v>
      </c>
      <c r="H6925" s="231">
        <v>5.0458020300000002E-3</v>
      </c>
    </row>
    <row r="6926" spans="1:8">
      <c r="A6926" s="227" t="s">
        <v>151</v>
      </c>
      <c r="B6926" s="227" t="s">
        <v>112</v>
      </c>
      <c r="C6926" s="227" t="s">
        <v>101</v>
      </c>
      <c r="D6926" s="229">
        <v>15</v>
      </c>
      <c r="E6926" s="231">
        <v>6.9760799500000002E-3</v>
      </c>
      <c r="F6926" s="231">
        <v>7.5462939E-4</v>
      </c>
      <c r="G6926" s="231">
        <v>1.38580221E-3</v>
      </c>
      <c r="H6926" s="231">
        <v>4.8356478600000002E-3</v>
      </c>
    </row>
    <row r="6927" spans="1:8">
      <c r="A6927" s="227" t="s">
        <v>151</v>
      </c>
      <c r="B6927" s="227" t="s">
        <v>111</v>
      </c>
      <c r="C6927" s="227" t="s">
        <v>102</v>
      </c>
      <c r="D6927" s="229">
        <v>195</v>
      </c>
      <c r="E6927" s="231">
        <v>6.5121674100000002E-3</v>
      </c>
      <c r="F6927" s="231">
        <v>9.4747126999999997E-4</v>
      </c>
      <c r="G6927" s="231">
        <v>7.2679226000000002E-4</v>
      </c>
      <c r="H6927" s="231">
        <v>4.8379033700000004E-3</v>
      </c>
    </row>
    <row r="6928" spans="1:8">
      <c r="A6928" s="227" t="s">
        <v>151</v>
      </c>
      <c r="B6928" s="227" t="s">
        <v>112</v>
      </c>
      <c r="C6928" s="227" t="s">
        <v>102</v>
      </c>
      <c r="D6928" s="229">
        <v>25</v>
      </c>
      <c r="E6928" s="231">
        <v>6.8324071599999998E-3</v>
      </c>
      <c r="F6928" s="231">
        <v>1.1768516799999999E-3</v>
      </c>
      <c r="G6928" s="231">
        <v>7.2546269000000002E-4</v>
      </c>
      <c r="H6928" s="231">
        <v>4.9300924099999997E-3</v>
      </c>
    </row>
    <row r="6929" spans="1:8">
      <c r="A6929" s="227" t="s">
        <v>151</v>
      </c>
      <c r="B6929" s="227" t="s">
        <v>111</v>
      </c>
      <c r="C6929" s="227" t="s">
        <v>103</v>
      </c>
      <c r="D6929" s="229">
        <v>220</v>
      </c>
      <c r="E6929" s="231">
        <v>4.9029879699999997E-3</v>
      </c>
      <c r="F6929" s="231">
        <v>8.4869505000000002E-4</v>
      </c>
      <c r="G6929" s="231">
        <v>4.1898125E-4</v>
      </c>
      <c r="H6929" s="231">
        <v>3.63531122E-3</v>
      </c>
    </row>
    <row r="6930" spans="1:8">
      <c r="A6930" s="227" t="s">
        <v>151</v>
      </c>
      <c r="B6930" s="227" t="s">
        <v>112</v>
      </c>
      <c r="C6930" s="227" t="s">
        <v>103</v>
      </c>
      <c r="D6930" s="229">
        <v>31</v>
      </c>
      <c r="E6930" s="231">
        <v>3.8616336199999999E-3</v>
      </c>
      <c r="F6930" s="231">
        <v>7.8292992000000004E-4</v>
      </c>
      <c r="G6930" s="231">
        <v>3.4124827E-4</v>
      </c>
      <c r="H6930" s="231">
        <v>2.7374549599999999E-3</v>
      </c>
    </row>
    <row r="6931" spans="1:8">
      <c r="A6931" s="227" t="s">
        <v>151</v>
      </c>
      <c r="B6931" s="227" t="s">
        <v>111</v>
      </c>
      <c r="C6931" s="227" t="s">
        <v>104</v>
      </c>
      <c r="D6931" s="229">
        <v>100</v>
      </c>
      <c r="E6931" s="231">
        <v>7.2680553200000003E-3</v>
      </c>
      <c r="F6931" s="231">
        <v>8.2164325000000002E-4</v>
      </c>
      <c r="G6931" s="231">
        <v>1.2180553399999999E-3</v>
      </c>
      <c r="H6931" s="231">
        <v>5.2283562299999999E-3</v>
      </c>
    </row>
    <row r="6932" spans="1:8">
      <c r="A6932" s="227" t="s">
        <v>151</v>
      </c>
      <c r="B6932" s="227" t="s">
        <v>112</v>
      </c>
      <c r="C6932" s="227" t="s">
        <v>104</v>
      </c>
      <c r="D6932" s="229">
        <v>9</v>
      </c>
      <c r="E6932" s="231">
        <v>7.2775203600000003E-3</v>
      </c>
      <c r="F6932" s="231">
        <v>6.9187214000000004E-4</v>
      </c>
      <c r="G6932" s="231">
        <v>1.1445470600000001E-3</v>
      </c>
      <c r="H6932" s="231">
        <v>5.4411006799999998E-3</v>
      </c>
    </row>
    <row r="6933" spans="1:8">
      <c r="A6933" s="227" t="s">
        <v>151</v>
      </c>
      <c r="B6933" s="227" t="s">
        <v>111</v>
      </c>
      <c r="C6933" s="227" t="s">
        <v>105</v>
      </c>
      <c r="D6933" s="229">
        <v>534</v>
      </c>
      <c r="E6933" s="231">
        <v>4.9685720399999999E-3</v>
      </c>
      <c r="F6933" s="231">
        <v>1.20647777E-3</v>
      </c>
      <c r="G6933" s="231">
        <v>6.0107135000000002E-4</v>
      </c>
      <c r="H6933" s="231">
        <v>3.14962176E-3</v>
      </c>
    </row>
    <row r="6934" spans="1:8">
      <c r="A6934" s="227" t="s">
        <v>151</v>
      </c>
      <c r="B6934" s="227" t="s">
        <v>112</v>
      </c>
      <c r="C6934" s="227" t="s">
        <v>105</v>
      </c>
      <c r="D6934" s="229">
        <v>52</v>
      </c>
      <c r="E6934" s="231">
        <v>4.5626332999999996E-3</v>
      </c>
      <c r="F6934" s="231">
        <v>1.1591878200000001E-3</v>
      </c>
      <c r="G6934" s="231">
        <v>6.0741606000000003E-4</v>
      </c>
      <c r="H6934" s="231">
        <v>2.7849000400000001E-3</v>
      </c>
    </row>
    <row r="6935" spans="1:8">
      <c r="A6935" s="227" t="s">
        <v>151</v>
      </c>
      <c r="B6935" s="227" t="s">
        <v>111</v>
      </c>
      <c r="C6935" s="227" t="s">
        <v>106</v>
      </c>
      <c r="D6935" s="229">
        <v>144</v>
      </c>
      <c r="E6935" s="231">
        <v>6.3023242299999997E-3</v>
      </c>
      <c r="F6935" s="231">
        <v>9.4762708000000005E-4</v>
      </c>
      <c r="G6935" s="231">
        <v>1.02454645E-3</v>
      </c>
      <c r="H6935" s="231">
        <v>4.3301502099999997E-3</v>
      </c>
    </row>
    <row r="6936" spans="1:8">
      <c r="A6936" s="227" t="s">
        <v>151</v>
      </c>
      <c r="B6936" s="227" t="s">
        <v>112</v>
      </c>
      <c r="C6936" s="227" t="s">
        <v>106</v>
      </c>
      <c r="D6936" s="229">
        <v>25</v>
      </c>
      <c r="E6936" s="231">
        <v>6.1365738200000004E-3</v>
      </c>
      <c r="F6936" s="231">
        <v>1.3745367699999999E-3</v>
      </c>
      <c r="G6936" s="231">
        <v>1.4648145199999999E-3</v>
      </c>
      <c r="H6936" s="231">
        <v>3.29722196E-3</v>
      </c>
    </row>
    <row r="6937" spans="1:8">
      <c r="A6937" s="227" t="s">
        <v>151</v>
      </c>
      <c r="B6937" s="227" t="s">
        <v>111</v>
      </c>
      <c r="C6937" s="227" t="s">
        <v>107</v>
      </c>
      <c r="D6937" s="229">
        <v>505</v>
      </c>
      <c r="E6937" s="231">
        <v>5.8347999199999997E-3</v>
      </c>
      <c r="F6937" s="231">
        <v>1.0583055799999999E-3</v>
      </c>
      <c r="G6937" s="231">
        <v>8.5430395000000005E-4</v>
      </c>
      <c r="H6937" s="231">
        <v>3.9221898900000003E-3</v>
      </c>
    </row>
    <row r="6938" spans="1:8">
      <c r="A6938" s="227" t="s">
        <v>151</v>
      </c>
      <c r="B6938" s="227" t="s">
        <v>112</v>
      </c>
      <c r="C6938" s="227" t="s">
        <v>107</v>
      </c>
      <c r="D6938" s="229">
        <v>43</v>
      </c>
      <c r="E6938" s="231">
        <v>5.68798423E-3</v>
      </c>
      <c r="F6938" s="231">
        <v>1.36089553E-3</v>
      </c>
      <c r="G6938" s="231">
        <v>6.3845801999999998E-4</v>
      </c>
      <c r="H6938" s="231">
        <v>3.6886302699999998E-3</v>
      </c>
    </row>
    <row r="6939" spans="1:8">
      <c r="A6939" s="227" t="s">
        <v>152</v>
      </c>
      <c r="B6939" s="227" t="s">
        <v>111</v>
      </c>
      <c r="C6939" s="227" t="s">
        <v>58</v>
      </c>
      <c r="D6939" s="229">
        <v>11377</v>
      </c>
      <c r="E6939" s="231">
        <v>6.3283030500000002E-3</v>
      </c>
      <c r="F6939" s="231">
        <v>9.8887960999999996E-4</v>
      </c>
      <c r="G6939" s="231">
        <v>1.0242661500000001E-3</v>
      </c>
      <c r="H6939" s="231">
        <v>4.31418628E-3</v>
      </c>
    </row>
    <row r="6940" spans="1:8">
      <c r="A6940" s="227" t="s">
        <v>152</v>
      </c>
      <c r="B6940" s="227" t="s">
        <v>112</v>
      </c>
      <c r="C6940" s="227" t="s">
        <v>58</v>
      </c>
      <c r="D6940" s="229">
        <v>1321</v>
      </c>
      <c r="E6940" s="231">
        <v>5.8360053800000002E-3</v>
      </c>
      <c r="F6940" s="231">
        <v>1.0196748E-3</v>
      </c>
      <c r="G6940" s="231">
        <v>1.0087841299999999E-3</v>
      </c>
      <c r="H6940" s="231">
        <v>3.8067749399999999E-3</v>
      </c>
    </row>
    <row r="6941" spans="1:8">
      <c r="A6941" s="227" t="s">
        <v>152</v>
      </c>
      <c r="B6941" s="227" t="s">
        <v>111</v>
      </c>
      <c r="C6941" s="227" t="s">
        <v>63</v>
      </c>
      <c r="D6941" s="229">
        <v>230</v>
      </c>
      <c r="E6941" s="231">
        <v>6.2247380900000001E-3</v>
      </c>
      <c r="F6941" s="231">
        <v>1.2881438600000001E-3</v>
      </c>
      <c r="G6941" s="231">
        <v>7.9659800000000003E-4</v>
      </c>
      <c r="H6941" s="231">
        <v>4.1399957300000002E-3</v>
      </c>
    </row>
    <row r="6942" spans="1:8">
      <c r="A6942" s="227" t="s">
        <v>152</v>
      </c>
      <c r="B6942" s="227" t="s">
        <v>112</v>
      </c>
      <c r="C6942" s="227" t="s">
        <v>63</v>
      </c>
      <c r="D6942" s="229">
        <v>39</v>
      </c>
      <c r="E6942" s="231">
        <v>6.3823596599999997E-3</v>
      </c>
      <c r="F6942" s="231">
        <v>1.58891238E-3</v>
      </c>
      <c r="G6942" s="231">
        <v>8.0246894000000001E-4</v>
      </c>
      <c r="H6942" s="231">
        <v>3.9909779100000004E-3</v>
      </c>
    </row>
    <row r="6943" spans="1:8">
      <c r="A6943" s="227" t="s">
        <v>152</v>
      </c>
      <c r="B6943" s="227" t="s">
        <v>111</v>
      </c>
      <c r="C6943" s="227" t="s">
        <v>64</v>
      </c>
      <c r="D6943" s="229">
        <v>128</v>
      </c>
      <c r="E6943" s="231">
        <v>5.3568971599999996E-3</v>
      </c>
      <c r="F6943" s="231">
        <v>8.5214095000000004E-4</v>
      </c>
      <c r="G6943" s="231">
        <v>9.1787806999999995E-4</v>
      </c>
      <c r="H6943" s="231">
        <v>3.5868776799999999E-3</v>
      </c>
    </row>
    <row r="6944" spans="1:8">
      <c r="A6944" s="227" t="s">
        <v>152</v>
      </c>
      <c r="B6944" s="227" t="s">
        <v>112</v>
      </c>
      <c r="C6944" s="227" t="s">
        <v>64</v>
      </c>
      <c r="D6944" s="229">
        <v>12</v>
      </c>
      <c r="E6944" s="231">
        <v>5.9886185699999997E-3</v>
      </c>
      <c r="F6944" s="231">
        <v>9.6257695999999999E-4</v>
      </c>
      <c r="G6944" s="231">
        <v>1.15162025E-3</v>
      </c>
      <c r="H6944" s="231">
        <v>3.8744210500000001E-3</v>
      </c>
    </row>
    <row r="6945" spans="1:8">
      <c r="A6945" s="227" t="s">
        <v>152</v>
      </c>
      <c r="B6945" s="227" t="s">
        <v>111</v>
      </c>
      <c r="C6945" s="227" t="s">
        <v>65</v>
      </c>
      <c r="D6945" s="229">
        <v>126</v>
      </c>
      <c r="E6945" s="231">
        <v>6.0226518700000004E-3</v>
      </c>
      <c r="F6945" s="231">
        <v>1.2649725699999999E-3</v>
      </c>
      <c r="G6945" s="231">
        <v>5.8586836999999995E-4</v>
      </c>
      <c r="H6945" s="231">
        <v>4.1718104299999998E-3</v>
      </c>
    </row>
    <row r="6946" spans="1:8">
      <c r="A6946" s="227" t="s">
        <v>152</v>
      </c>
      <c r="B6946" s="227" t="s">
        <v>112</v>
      </c>
      <c r="C6946" s="227" t="s">
        <v>65</v>
      </c>
      <c r="D6946" s="229">
        <v>22</v>
      </c>
      <c r="E6946" s="231">
        <v>5.8838380900000002E-3</v>
      </c>
      <c r="F6946" s="231">
        <v>1.0037875899999999E-3</v>
      </c>
      <c r="G6946" s="231">
        <v>5.3398547000000002E-4</v>
      </c>
      <c r="H6946" s="231">
        <v>4.3460645099999999E-3</v>
      </c>
    </row>
    <row r="6947" spans="1:8">
      <c r="A6947" s="227" t="s">
        <v>152</v>
      </c>
      <c r="B6947" s="227" t="s">
        <v>111</v>
      </c>
      <c r="C6947" s="227" t="s">
        <v>66</v>
      </c>
      <c r="D6947" s="229">
        <v>250</v>
      </c>
      <c r="E6947" s="231">
        <v>6.9462034499999997E-3</v>
      </c>
      <c r="F6947" s="231">
        <v>9.2106456999999997E-4</v>
      </c>
      <c r="G6947" s="231">
        <v>8.9842568999999996E-4</v>
      </c>
      <c r="H6947" s="231">
        <v>5.1267127000000001E-3</v>
      </c>
    </row>
    <row r="6948" spans="1:8">
      <c r="A6948" s="227" t="s">
        <v>152</v>
      </c>
      <c r="B6948" s="227" t="s">
        <v>112</v>
      </c>
      <c r="C6948" s="227" t="s">
        <v>66</v>
      </c>
      <c r="D6948" s="229">
        <v>17</v>
      </c>
      <c r="E6948" s="231">
        <v>5.6597218900000003E-3</v>
      </c>
      <c r="F6948" s="231">
        <v>8.3197147999999996E-4</v>
      </c>
      <c r="G6948" s="231">
        <v>9.0005423999999998E-4</v>
      </c>
      <c r="H6948" s="231">
        <v>3.9276958200000003E-3</v>
      </c>
    </row>
    <row r="6949" spans="1:8">
      <c r="A6949" s="227" t="s">
        <v>152</v>
      </c>
      <c r="B6949" s="227" t="s">
        <v>111</v>
      </c>
      <c r="C6949" s="227" t="s">
        <v>67</v>
      </c>
      <c r="D6949" s="229">
        <v>195</v>
      </c>
      <c r="E6949" s="231">
        <v>6.87161656E-3</v>
      </c>
      <c r="F6949" s="231">
        <v>6.7847793999999996E-4</v>
      </c>
      <c r="G6949" s="231">
        <v>1.2836536299999999E-3</v>
      </c>
      <c r="H6949" s="231">
        <v>4.9094845699999999E-3</v>
      </c>
    </row>
    <row r="6950" spans="1:8">
      <c r="A6950" s="227" t="s">
        <v>152</v>
      </c>
      <c r="B6950" s="227" t="s">
        <v>112</v>
      </c>
      <c r="C6950" s="227" t="s">
        <v>67</v>
      </c>
      <c r="D6950" s="229">
        <v>15</v>
      </c>
      <c r="E6950" s="231">
        <v>5.4344132799999997E-3</v>
      </c>
      <c r="F6950" s="231">
        <v>6.5895044999999999E-4</v>
      </c>
      <c r="G6950" s="231">
        <v>1.4259257300000001E-3</v>
      </c>
      <c r="H6950" s="231">
        <v>3.3495367499999998E-3</v>
      </c>
    </row>
    <row r="6951" spans="1:8">
      <c r="A6951" s="227" t="s">
        <v>152</v>
      </c>
      <c r="B6951" s="227" t="s">
        <v>111</v>
      </c>
      <c r="C6951" s="227" t="s">
        <v>68</v>
      </c>
      <c r="D6951" s="229">
        <v>179</v>
      </c>
      <c r="E6951" s="231">
        <v>6.4987453699999996E-3</v>
      </c>
      <c r="F6951" s="231">
        <v>1.03468317E-3</v>
      </c>
      <c r="G6951" s="231">
        <v>8.9165608999999997E-4</v>
      </c>
      <c r="H6951" s="231">
        <v>4.57240563E-3</v>
      </c>
    </row>
    <row r="6952" spans="1:8">
      <c r="A6952" s="227" t="s">
        <v>152</v>
      </c>
      <c r="B6952" s="227" t="s">
        <v>112</v>
      </c>
      <c r="C6952" s="227" t="s">
        <v>68</v>
      </c>
      <c r="D6952" s="229">
        <v>13</v>
      </c>
      <c r="E6952" s="231">
        <v>6.13336869E-3</v>
      </c>
      <c r="F6952" s="231">
        <v>9.9358947000000009E-4</v>
      </c>
      <c r="G6952" s="231">
        <v>9.6777045E-4</v>
      </c>
      <c r="H6952" s="231">
        <v>4.1720082199999996E-3</v>
      </c>
    </row>
    <row r="6953" spans="1:8">
      <c r="A6953" s="227" t="s">
        <v>152</v>
      </c>
      <c r="B6953" s="227" t="s">
        <v>111</v>
      </c>
      <c r="C6953" s="227" t="s">
        <v>69</v>
      </c>
      <c r="D6953" s="229">
        <v>140</v>
      </c>
      <c r="E6953" s="231">
        <v>5.2650460399999996E-3</v>
      </c>
      <c r="F6953" s="231">
        <v>8.1969222999999996E-4</v>
      </c>
      <c r="G6953" s="231">
        <v>6.1383903999999998E-4</v>
      </c>
      <c r="H6953" s="231">
        <v>3.8315143099999999E-3</v>
      </c>
    </row>
    <row r="6954" spans="1:8">
      <c r="A6954" s="227" t="s">
        <v>152</v>
      </c>
      <c r="B6954" s="227" t="s">
        <v>112</v>
      </c>
      <c r="C6954" s="227" t="s">
        <v>69</v>
      </c>
      <c r="D6954" s="229">
        <v>9</v>
      </c>
      <c r="E6954" s="231">
        <v>5.5658433600000003E-3</v>
      </c>
      <c r="F6954" s="231">
        <v>1.1033948199999999E-3</v>
      </c>
      <c r="G6954" s="231">
        <v>5.5684134999999999E-4</v>
      </c>
      <c r="H6954" s="231">
        <v>3.9056067000000001E-3</v>
      </c>
    </row>
    <row r="6955" spans="1:8">
      <c r="A6955" s="227" t="s">
        <v>152</v>
      </c>
      <c r="B6955" s="227" t="s">
        <v>111</v>
      </c>
      <c r="C6955" s="227" t="s">
        <v>70</v>
      </c>
      <c r="D6955" s="229">
        <v>121</v>
      </c>
      <c r="E6955" s="231">
        <v>8.3054022699999997E-3</v>
      </c>
      <c r="F6955" s="231">
        <v>1.1109195600000001E-3</v>
      </c>
      <c r="G6955" s="231">
        <v>1.7918768799999999E-3</v>
      </c>
      <c r="H6955" s="231">
        <v>5.40260532E-3</v>
      </c>
    </row>
    <row r="6956" spans="1:8">
      <c r="A6956" s="227" t="s">
        <v>152</v>
      </c>
      <c r="B6956" s="227" t="s">
        <v>112</v>
      </c>
      <c r="C6956" s="227" t="s">
        <v>70</v>
      </c>
      <c r="D6956" s="229">
        <v>14</v>
      </c>
      <c r="E6956" s="231">
        <v>7.3445765299999998E-3</v>
      </c>
      <c r="F6956" s="231">
        <v>1.19874315E-3</v>
      </c>
      <c r="G6956" s="231">
        <v>1.4856148699999999E-3</v>
      </c>
      <c r="H6956" s="231">
        <v>4.6602181000000003E-3</v>
      </c>
    </row>
    <row r="6957" spans="1:8">
      <c r="A6957" s="227" t="s">
        <v>152</v>
      </c>
      <c r="B6957" s="227" t="s">
        <v>111</v>
      </c>
      <c r="C6957" s="227" t="s">
        <v>71</v>
      </c>
      <c r="D6957" s="229">
        <v>88</v>
      </c>
      <c r="E6957" s="231">
        <v>7.1853953700000001E-3</v>
      </c>
      <c r="F6957" s="231">
        <v>1.02377924E-3</v>
      </c>
      <c r="G6957" s="231">
        <v>1.5158088899999999E-3</v>
      </c>
      <c r="H6957" s="231">
        <v>4.6458068E-3</v>
      </c>
    </row>
    <row r="6958" spans="1:8">
      <c r="A6958" s="227" t="s">
        <v>152</v>
      </c>
      <c r="B6958" s="227" t="s">
        <v>112</v>
      </c>
      <c r="C6958" s="227" t="s">
        <v>71</v>
      </c>
      <c r="D6958" s="229">
        <v>18</v>
      </c>
      <c r="E6958" s="231">
        <v>8.1410748000000002E-3</v>
      </c>
      <c r="F6958" s="231">
        <v>9.6772093999999997E-4</v>
      </c>
      <c r="G6958" s="231">
        <v>1.4203959E-3</v>
      </c>
      <c r="H6958" s="231">
        <v>5.7529575499999999E-3</v>
      </c>
    </row>
    <row r="6959" spans="1:8">
      <c r="A6959" s="227" t="s">
        <v>152</v>
      </c>
      <c r="B6959" s="227" t="s">
        <v>111</v>
      </c>
      <c r="C6959" s="227" t="s">
        <v>72</v>
      </c>
      <c r="D6959" s="229">
        <v>176</v>
      </c>
      <c r="E6959" s="231">
        <v>7.1099666199999998E-3</v>
      </c>
      <c r="F6959" s="231">
        <v>1.1049950100000001E-3</v>
      </c>
      <c r="G6959" s="231">
        <v>1.5617106199999999E-3</v>
      </c>
      <c r="H6959" s="231">
        <v>4.4432605099999998E-3</v>
      </c>
    </row>
    <row r="6960" spans="1:8">
      <c r="A6960" s="227" t="s">
        <v>152</v>
      </c>
      <c r="B6960" s="227" t="s">
        <v>112</v>
      </c>
      <c r="C6960" s="227" t="s">
        <v>72</v>
      </c>
      <c r="D6960" s="229">
        <v>19</v>
      </c>
      <c r="E6960" s="231">
        <v>7.2362326600000004E-3</v>
      </c>
      <c r="F6960" s="231">
        <v>8.1323083999999997E-4</v>
      </c>
      <c r="G6960" s="231">
        <v>1.3005601499999999E-3</v>
      </c>
      <c r="H6960" s="231">
        <v>5.1224413299999997E-3</v>
      </c>
    </row>
    <row r="6961" spans="1:8">
      <c r="A6961" s="227" t="s">
        <v>152</v>
      </c>
      <c r="B6961" s="227" t="s">
        <v>111</v>
      </c>
      <c r="C6961" s="227" t="s">
        <v>73</v>
      </c>
      <c r="D6961" s="229">
        <v>382</v>
      </c>
      <c r="E6961" s="231">
        <v>6.9625324800000003E-3</v>
      </c>
      <c r="F6961" s="231">
        <v>7.0947231999999997E-4</v>
      </c>
      <c r="G6961" s="231">
        <v>1.7894061499999999E-3</v>
      </c>
      <c r="H6961" s="231">
        <v>4.4636535300000002E-3</v>
      </c>
    </row>
    <row r="6962" spans="1:8">
      <c r="A6962" s="227" t="s">
        <v>152</v>
      </c>
      <c r="B6962" s="227" t="s">
        <v>112</v>
      </c>
      <c r="C6962" s="227" t="s">
        <v>73</v>
      </c>
      <c r="D6962" s="229">
        <v>51</v>
      </c>
      <c r="E6962" s="231">
        <v>6.4469859900000001E-3</v>
      </c>
      <c r="F6962" s="231">
        <v>5.8641949999999998E-4</v>
      </c>
      <c r="G6962" s="231">
        <v>1.8189449099999999E-3</v>
      </c>
      <c r="H6962" s="231">
        <v>4.0416210600000002E-3</v>
      </c>
    </row>
    <row r="6963" spans="1:8">
      <c r="A6963" s="227" t="s">
        <v>152</v>
      </c>
      <c r="B6963" s="227" t="s">
        <v>111</v>
      </c>
      <c r="C6963" s="227" t="s">
        <v>74</v>
      </c>
      <c r="D6963" s="229">
        <v>353</v>
      </c>
      <c r="E6963" s="231">
        <v>8.0439812500000003E-3</v>
      </c>
      <c r="F6963" s="231">
        <v>8.5031715999999997E-4</v>
      </c>
      <c r="G6963" s="231">
        <v>2.2425503700000001E-3</v>
      </c>
      <c r="H6963" s="231">
        <v>4.95111324E-3</v>
      </c>
    </row>
    <row r="6964" spans="1:8">
      <c r="A6964" s="227" t="s">
        <v>152</v>
      </c>
      <c r="B6964" s="227" t="s">
        <v>112</v>
      </c>
      <c r="C6964" s="227" t="s">
        <v>74</v>
      </c>
      <c r="D6964" s="229">
        <v>44</v>
      </c>
      <c r="E6964" s="231">
        <v>5.6110582900000001E-3</v>
      </c>
      <c r="F6964" s="231">
        <v>8.0492403000000004E-4</v>
      </c>
      <c r="G6964" s="231">
        <v>1.59932635E-3</v>
      </c>
      <c r="H6964" s="231">
        <v>3.2068074399999999E-3</v>
      </c>
    </row>
    <row r="6965" spans="1:8">
      <c r="A6965" s="227" t="s">
        <v>152</v>
      </c>
      <c r="B6965" s="227" t="s">
        <v>111</v>
      </c>
      <c r="C6965" s="227" t="s">
        <v>75</v>
      </c>
      <c r="D6965" s="229">
        <v>155</v>
      </c>
      <c r="E6965" s="231">
        <v>5.8638737200000001E-3</v>
      </c>
      <c r="F6965" s="231">
        <v>5.6772672999999996E-4</v>
      </c>
      <c r="G6965" s="231">
        <v>1.0689215E-3</v>
      </c>
      <c r="H6965" s="231">
        <v>4.2272249800000003E-3</v>
      </c>
    </row>
    <row r="6966" spans="1:8">
      <c r="A6966" s="227" t="s">
        <v>152</v>
      </c>
      <c r="B6966" s="227" t="s">
        <v>112</v>
      </c>
      <c r="C6966" s="227" t="s">
        <v>75</v>
      </c>
      <c r="D6966" s="229">
        <v>10</v>
      </c>
      <c r="E6966" s="231">
        <v>5.69907381E-3</v>
      </c>
      <c r="F6966" s="231">
        <v>7.2337943999999999E-4</v>
      </c>
      <c r="G6966" s="231">
        <v>1.0694443E-3</v>
      </c>
      <c r="H6966" s="231">
        <v>3.90624978E-3</v>
      </c>
    </row>
    <row r="6967" spans="1:8">
      <c r="A6967" s="227" t="s">
        <v>152</v>
      </c>
      <c r="B6967" s="227" t="s">
        <v>111</v>
      </c>
      <c r="C6967" s="227" t="s">
        <v>76</v>
      </c>
      <c r="D6967" s="229">
        <v>169</v>
      </c>
      <c r="E6967" s="231">
        <v>5.9196250100000004E-3</v>
      </c>
      <c r="F6967" s="231">
        <v>9.2030987000000001E-4</v>
      </c>
      <c r="G6967" s="231">
        <v>9.5421025999999998E-4</v>
      </c>
      <c r="H6967" s="231">
        <v>4.0451044299999999E-3</v>
      </c>
    </row>
    <row r="6968" spans="1:8">
      <c r="A6968" s="227" t="s">
        <v>152</v>
      </c>
      <c r="B6968" s="227" t="s">
        <v>112</v>
      </c>
      <c r="C6968" s="227" t="s">
        <v>76</v>
      </c>
      <c r="D6968" s="229">
        <v>29</v>
      </c>
      <c r="E6968" s="231">
        <v>5.4262449599999998E-3</v>
      </c>
      <c r="F6968" s="231">
        <v>9.9656741999999991E-4</v>
      </c>
      <c r="G6968" s="231">
        <v>9.8339696999999991E-4</v>
      </c>
      <c r="H6968" s="231">
        <v>3.4462801399999998E-3</v>
      </c>
    </row>
    <row r="6969" spans="1:8">
      <c r="A6969" s="227" t="s">
        <v>152</v>
      </c>
      <c r="B6969" s="227" t="s">
        <v>111</v>
      </c>
      <c r="C6969" s="227" t="s">
        <v>77</v>
      </c>
      <c r="D6969" s="229">
        <v>247</v>
      </c>
      <c r="E6969" s="231">
        <v>6.9428510399999997E-3</v>
      </c>
      <c r="F6969" s="231">
        <v>9.9583871999999992E-4</v>
      </c>
      <c r="G6969" s="231">
        <v>1.33022169E-3</v>
      </c>
      <c r="H6969" s="231">
        <v>4.6167901400000003E-3</v>
      </c>
    </row>
    <row r="6970" spans="1:8">
      <c r="A6970" s="227" t="s">
        <v>152</v>
      </c>
      <c r="B6970" s="227" t="s">
        <v>112</v>
      </c>
      <c r="C6970" s="227" t="s">
        <v>77</v>
      </c>
      <c r="D6970" s="229">
        <v>40</v>
      </c>
      <c r="E6970" s="231">
        <v>6.5679975099999996E-3</v>
      </c>
      <c r="F6970" s="231">
        <v>8.6342570000000004E-4</v>
      </c>
      <c r="G6970" s="231">
        <v>1.3168399899999999E-3</v>
      </c>
      <c r="H6970" s="231">
        <v>4.3877312199999997E-3</v>
      </c>
    </row>
    <row r="6971" spans="1:8">
      <c r="A6971" s="227" t="s">
        <v>152</v>
      </c>
      <c r="B6971" s="227" t="s">
        <v>111</v>
      </c>
      <c r="C6971" s="227" t="s">
        <v>78</v>
      </c>
      <c r="D6971" s="229">
        <v>109</v>
      </c>
      <c r="E6971" s="231">
        <v>7.1360004799999998E-3</v>
      </c>
      <c r="F6971" s="231">
        <v>9.8284038000000002E-4</v>
      </c>
      <c r="G6971" s="231">
        <v>1.6731436800000001E-3</v>
      </c>
      <c r="H6971" s="231">
        <v>4.4800158800000003E-3</v>
      </c>
    </row>
    <row r="6972" spans="1:8">
      <c r="A6972" s="227" t="s">
        <v>152</v>
      </c>
      <c r="B6972" s="227" t="s">
        <v>112</v>
      </c>
      <c r="C6972" s="227" t="s">
        <v>78</v>
      </c>
      <c r="D6972" s="229">
        <v>19</v>
      </c>
      <c r="E6972" s="231">
        <v>6.4808720700000001E-3</v>
      </c>
      <c r="F6972" s="231">
        <v>9.4115474000000001E-4</v>
      </c>
      <c r="G6972" s="231">
        <v>2.1186644300000002E-3</v>
      </c>
      <c r="H6972" s="231">
        <v>3.4210523700000002E-3</v>
      </c>
    </row>
    <row r="6973" spans="1:8">
      <c r="A6973" s="227" t="s">
        <v>152</v>
      </c>
      <c r="B6973" s="227" t="s">
        <v>111</v>
      </c>
      <c r="C6973" s="227" t="s">
        <v>79</v>
      </c>
      <c r="D6973" s="229">
        <v>1474</v>
      </c>
      <c r="E6973" s="231">
        <v>4.7410514399999996E-3</v>
      </c>
      <c r="F6973" s="231">
        <v>1.03128588E-3</v>
      </c>
      <c r="G6973" s="231">
        <v>6.9477399000000004E-4</v>
      </c>
      <c r="H6973" s="231">
        <v>3.0149910899999999E-3</v>
      </c>
    </row>
    <row r="6974" spans="1:8">
      <c r="A6974" s="227" t="s">
        <v>152</v>
      </c>
      <c r="B6974" s="227" t="s">
        <v>112</v>
      </c>
      <c r="C6974" s="227" t="s">
        <v>79</v>
      </c>
      <c r="D6974" s="229">
        <v>235</v>
      </c>
      <c r="E6974" s="231">
        <v>4.3546589399999997E-3</v>
      </c>
      <c r="F6974" s="231">
        <v>1.0277282599999999E-3</v>
      </c>
      <c r="G6974" s="231">
        <v>6.5484607999999995E-4</v>
      </c>
      <c r="H6974" s="231">
        <v>2.67208409E-3</v>
      </c>
    </row>
    <row r="6975" spans="1:8">
      <c r="A6975" s="227" t="s">
        <v>152</v>
      </c>
      <c r="B6975" s="227" t="s">
        <v>111</v>
      </c>
      <c r="C6975" s="227" t="s">
        <v>80</v>
      </c>
      <c r="D6975" s="229">
        <v>724</v>
      </c>
      <c r="E6975" s="231">
        <v>4.9510177599999998E-3</v>
      </c>
      <c r="F6975" s="231">
        <v>1.01725536E-3</v>
      </c>
      <c r="G6975" s="231">
        <v>4.8930811999999999E-4</v>
      </c>
      <c r="H6975" s="231">
        <v>3.4444537999999999E-3</v>
      </c>
    </row>
    <row r="6976" spans="1:8">
      <c r="A6976" s="227" t="s">
        <v>152</v>
      </c>
      <c r="B6976" s="227" t="s">
        <v>112</v>
      </c>
      <c r="C6976" s="227" t="s">
        <v>80</v>
      </c>
      <c r="D6976" s="229">
        <v>82</v>
      </c>
      <c r="E6976" s="231">
        <v>4.6594114199999996E-3</v>
      </c>
      <c r="F6976" s="231">
        <v>1.0221880799999999E-3</v>
      </c>
      <c r="G6976" s="231">
        <v>5.6529444000000002E-4</v>
      </c>
      <c r="H6976" s="231">
        <v>3.0719284099999999E-3</v>
      </c>
    </row>
    <row r="6977" spans="1:8">
      <c r="A6977" s="227" t="s">
        <v>152</v>
      </c>
      <c r="B6977" s="227" t="s">
        <v>111</v>
      </c>
      <c r="C6977" s="227" t="s">
        <v>119</v>
      </c>
      <c r="D6977" s="229">
        <v>335</v>
      </c>
      <c r="E6977" s="231">
        <v>6.66562992E-3</v>
      </c>
      <c r="F6977" s="231">
        <v>1.1991774800000001E-3</v>
      </c>
      <c r="G6977" s="231">
        <v>7.8745140000000002E-4</v>
      </c>
      <c r="H6977" s="231">
        <v>4.6790005700000003E-3</v>
      </c>
    </row>
    <row r="6978" spans="1:8">
      <c r="A6978" s="227" t="s">
        <v>152</v>
      </c>
      <c r="B6978" s="227" t="s">
        <v>112</v>
      </c>
      <c r="C6978" s="227" t="s">
        <v>119</v>
      </c>
      <c r="D6978" s="229">
        <v>60</v>
      </c>
      <c r="E6978" s="231">
        <v>7.1130398699999998E-3</v>
      </c>
      <c r="F6978" s="231">
        <v>1.4311339999999999E-3</v>
      </c>
      <c r="G6978" s="231">
        <v>1.4060568199999999E-3</v>
      </c>
      <c r="H6978" s="231">
        <v>4.27584857E-3</v>
      </c>
    </row>
    <row r="6979" spans="1:8">
      <c r="A6979" s="227" t="s">
        <v>152</v>
      </c>
      <c r="B6979" s="227" t="s">
        <v>111</v>
      </c>
      <c r="C6979" s="227" t="s">
        <v>82</v>
      </c>
      <c r="D6979" s="229">
        <v>171</v>
      </c>
      <c r="E6979" s="231">
        <v>7.9524716299999992E-3</v>
      </c>
      <c r="F6979" s="231">
        <v>1.17148558E-3</v>
      </c>
      <c r="G6979" s="231">
        <v>1.4878435700000001E-3</v>
      </c>
      <c r="H6979" s="231">
        <v>5.29314196E-3</v>
      </c>
    </row>
    <row r="6980" spans="1:8">
      <c r="A6980" s="227" t="s">
        <v>152</v>
      </c>
      <c r="B6980" s="227" t="s">
        <v>112</v>
      </c>
      <c r="C6980" s="227" t="s">
        <v>82</v>
      </c>
      <c r="D6980" s="229">
        <v>19</v>
      </c>
      <c r="E6980" s="231">
        <v>7.3379627500000004E-3</v>
      </c>
      <c r="F6980" s="231">
        <v>1.0185183E-3</v>
      </c>
      <c r="G6980" s="231">
        <v>1.5795562799999999E-3</v>
      </c>
      <c r="H6980" s="231">
        <v>4.7398877099999997E-3</v>
      </c>
    </row>
    <row r="6981" spans="1:8">
      <c r="A6981" s="227" t="s">
        <v>152</v>
      </c>
      <c r="B6981" s="227" t="s">
        <v>111</v>
      </c>
      <c r="C6981" s="227" t="s">
        <v>83</v>
      </c>
      <c r="D6981" s="229">
        <v>135</v>
      </c>
      <c r="E6981" s="231">
        <v>5.9387857399999999E-3</v>
      </c>
      <c r="F6981" s="231">
        <v>1.03892295E-3</v>
      </c>
      <c r="G6981" s="231">
        <v>8.0967053999999998E-4</v>
      </c>
      <c r="H6981" s="231">
        <v>4.0901918100000002E-3</v>
      </c>
    </row>
    <row r="6982" spans="1:8">
      <c r="A6982" s="227" t="s">
        <v>152</v>
      </c>
      <c r="B6982" s="227" t="s">
        <v>112</v>
      </c>
      <c r="C6982" s="227" t="s">
        <v>83</v>
      </c>
      <c r="D6982" s="229">
        <v>24</v>
      </c>
      <c r="E6982" s="231">
        <v>7.2096834099999998E-3</v>
      </c>
      <c r="F6982" s="231">
        <v>1.24662389E-3</v>
      </c>
      <c r="G6982" s="231">
        <v>9.6257695999999999E-4</v>
      </c>
      <c r="H6982" s="231">
        <v>5.0004819399999999E-3</v>
      </c>
    </row>
    <row r="6983" spans="1:8">
      <c r="A6983" s="227" t="s">
        <v>152</v>
      </c>
      <c r="B6983" s="227" t="s">
        <v>111</v>
      </c>
      <c r="C6983" s="227" t="s">
        <v>84</v>
      </c>
      <c r="D6983" s="229">
        <v>321</v>
      </c>
      <c r="E6983" s="231">
        <v>6.9722796800000004E-3</v>
      </c>
      <c r="F6983" s="231">
        <v>1.0826263799999999E-3</v>
      </c>
      <c r="G6983" s="231">
        <v>1.2626194700000001E-3</v>
      </c>
      <c r="H6983" s="231">
        <v>4.6270333300000004E-3</v>
      </c>
    </row>
    <row r="6984" spans="1:8">
      <c r="A6984" s="227" t="s">
        <v>152</v>
      </c>
      <c r="B6984" s="227" t="s">
        <v>112</v>
      </c>
      <c r="C6984" s="227" t="s">
        <v>84</v>
      </c>
      <c r="D6984" s="229">
        <v>9</v>
      </c>
      <c r="E6984" s="231">
        <v>5.3793722100000003E-3</v>
      </c>
      <c r="F6984" s="231">
        <v>1.04423834E-3</v>
      </c>
      <c r="G6984" s="231">
        <v>1.0506684300000001E-3</v>
      </c>
      <c r="H6984" s="231">
        <v>3.2844647300000001E-3</v>
      </c>
    </row>
    <row r="6985" spans="1:8">
      <c r="A6985" s="227" t="s">
        <v>152</v>
      </c>
      <c r="B6985" s="227" t="s">
        <v>112</v>
      </c>
      <c r="C6985" s="227" t="s">
        <v>86</v>
      </c>
      <c r="D6985" s="229">
        <v>1</v>
      </c>
      <c r="E6985" s="231">
        <v>6.5856479099999999E-3</v>
      </c>
      <c r="F6985" s="231">
        <v>1.65509236E-3</v>
      </c>
      <c r="G6985" s="231">
        <v>2.9398145800000001E-3</v>
      </c>
      <c r="H6985" s="231">
        <v>1.9907402700000002E-3</v>
      </c>
    </row>
    <row r="6986" spans="1:8">
      <c r="A6986" s="227" t="s">
        <v>152</v>
      </c>
      <c r="B6986" s="227" t="s">
        <v>111</v>
      </c>
      <c r="C6986" s="227" t="s">
        <v>87</v>
      </c>
      <c r="D6986" s="229">
        <v>344</v>
      </c>
      <c r="E6986" s="231">
        <v>8.0164255200000003E-3</v>
      </c>
      <c r="F6986" s="231">
        <v>9.8854008000000011E-4</v>
      </c>
      <c r="G6986" s="231">
        <v>1.3792323500000001E-3</v>
      </c>
      <c r="H6986" s="231">
        <v>5.6486525899999999E-3</v>
      </c>
    </row>
    <row r="6987" spans="1:8">
      <c r="A6987" s="227" t="s">
        <v>152</v>
      </c>
      <c r="B6987" s="227" t="s">
        <v>112</v>
      </c>
      <c r="C6987" s="227" t="s">
        <v>87</v>
      </c>
      <c r="D6987" s="229">
        <v>25</v>
      </c>
      <c r="E6987" s="231">
        <v>7.0398145699999996E-3</v>
      </c>
      <c r="F6987" s="231">
        <v>9.7731454999999993E-4</v>
      </c>
      <c r="G6987" s="231">
        <v>1.00740707E-3</v>
      </c>
      <c r="H6987" s="231">
        <v>5.05509238E-3</v>
      </c>
    </row>
    <row r="6988" spans="1:8">
      <c r="A6988" s="227" t="s">
        <v>152</v>
      </c>
      <c r="B6988" s="227" t="s">
        <v>111</v>
      </c>
      <c r="C6988" s="227" t="s">
        <v>88</v>
      </c>
      <c r="D6988" s="229">
        <v>386</v>
      </c>
      <c r="E6988" s="231">
        <v>5.98673457E-3</v>
      </c>
      <c r="F6988" s="231">
        <v>1.03719871E-3</v>
      </c>
      <c r="G6988" s="231">
        <v>7.3846166000000001E-4</v>
      </c>
      <c r="H6988" s="231">
        <v>4.2110736999999999E-3</v>
      </c>
    </row>
    <row r="6989" spans="1:8">
      <c r="A6989" s="227" t="s">
        <v>152</v>
      </c>
      <c r="B6989" s="227" t="s">
        <v>112</v>
      </c>
      <c r="C6989" s="227" t="s">
        <v>88</v>
      </c>
      <c r="D6989" s="229">
        <v>51</v>
      </c>
      <c r="E6989" s="231">
        <v>5.2834511300000001E-3</v>
      </c>
      <c r="F6989" s="231">
        <v>1.0552829700000001E-3</v>
      </c>
      <c r="G6989" s="231">
        <v>5.5759775999999995E-4</v>
      </c>
      <c r="H6989" s="231">
        <v>3.67056982E-3</v>
      </c>
    </row>
    <row r="6990" spans="1:8">
      <c r="A6990" s="227" t="s">
        <v>152</v>
      </c>
      <c r="B6990" s="227" t="s">
        <v>111</v>
      </c>
      <c r="C6990" s="227" t="s">
        <v>89</v>
      </c>
      <c r="D6990" s="229">
        <v>214</v>
      </c>
      <c r="E6990" s="231">
        <v>7.6403489399999996E-3</v>
      </c>
      <c r="F6990" s="231">
        <v>1.1025655099999999E-3</v>
      </c>
      <c r="G6990" s="231">
        <v>9.5129128000000002E-4</v>
      </c>
      <c r="H6990" s="231">
        <v>5.58649162E-3</v>
      </c>
    </row>
    <row r="6991" spans="1:8">
      <c r="A6991" s="227" t="s">
        <v>152</v>
      </c>
      <c r="B6991" s="227" t="s">
        <v>112</v>
      </c>
      <c r="C6991" s="227" t="s">
        <v>89</v>
      </c>
      <c r="D6991" s="229">
        <v>28</v>
      </c>
      <c r="E6991" s="231">
        <v>5.9614745699999999E-3</v>
      </c>
      <c r="F6991" s="231">
        <v>1.26364067E-3</v>
      </c>
      <c r="G6991" s="231">
        <v>8.7177559000000001E-4</v>
      </c>
      <c r="H6991" s="231">
        <v>3.8260579799999999E-3</v>
      </c>
    </row>
    <row r="6992" spans="1:8">
      <c r="A6992" s="227" t="s">
        <v>152</v>
      </c>
      <c r="B6992" s="227" t="s">
        <v>111</v>
      </c>
      <c r="C6992" s="227" t="s">
        <v>90</v>
      </c>
      <c r="D6992" s="229">
        <v>182</v>
      </c>
      <c r="E6992" s="231">
        <v>7.4459449899999999E-3</v>
      </c>
      <c r="F6992" s="231">
        <v>9.6916947000000005E-4</v>
      </c>
      <c r="G6992" s="231">
        <v>1.6639318899999999E-3</v>
      </c>
      <c r="H6992" s="231">
        <v>4.81284316E-3</v>
      </c>
    </row>
    <row r="6993" spans="1:8">
      <c r="A6993" s="227" t="s">
        <v>152</v>
      </c>
      <c r="B6993" s="227" t="s">
        <v>112</v>
      </c>
      <c r="C6993" s="227" t="s">
        <v>90</v>
      </c>
      <c r="D6993" s="229">
        <v>25</v>
      </c>
      <c r="E6993" s="231">
        <v>7.4490738199999998E-3</v>
      </c>
      <c r="F6993" s="231">
        <v>9.1388867999999996E-4</v>
      </c>
      <c r="G6993" s="231">
        <v>2.0259256899999999E-3</v>
      </c>
      <c r="H6993" s="231">
        <v>4.5092590499999996E-3</v>
      </c>
    </row>
    <row r="6994" spans="1:8">
      <c r="A6994" s="227" t="s">
        <v>152</v>
      </c>
      <c r="B6994" s="227" t="s">
        <v>111</v>
      </c>
      <c r="C6994" s="227" t="s">
        <v>91</v>
      </c>
      <c r="D6994" s="229">
        <v>266</v>
      </c>
      <c r="E6994" s="231">
        <v>5.00165323E-3</v>
      </c>
      <c r="F6994" s="231">
        <v>1.06242143E-3</v>
      </c>
      <c r="G6994" s="231">
        <v>4.3781305000000002E-4</v>
      </c>
      <c r="H6994" s="231">
        <v>3.50141823E-3</v>
      </c>
    </row>
    <row r="6995" spans="1:8">
      <c r="A6995" s="227" t="s">
        <v>152</v>
      </c>
      <c r="B6995" s="227" t="s">
        <v>112</v>
      </c>
      <c r="C6995" s="227" t="s">
        <v>91</v>
      </c>
      <c r="D6995" s="229">
        <v>22</v>
      </c>
      <c r="E6995" s="231">
        <v>5.0473482899999998E-3</v>
      </c>
      <c r="F6995" s="231">
        <v>1.0106268800000001E-3</v>
      </c>
      <c r="G6995" s="231">
        <v>5.7502078999999997E-4</v>
      </c>
      <c r="H6995" s="231">
        <v>3.4617001199999998E-3</v>
      </c>
    </row>
    <row r="6996" spans="1:8">
      <c r="A6996" s="227" t="s">
        <v>152</v>
      </c>
      <c r="B6996" s="227" t="s">
        <v>111</v>
      </c>
      <c r="C6996" s="227" t="s">
        <v>92</v>
      </c>
      <c r="D6996" s="229">
        <v>261</v>
      </c>
      <c r="E6996" s="231">
        <v>6.6543828500000004E-3</v>
      </c>
      <c r="F6996" s="231">
        <v>9.0379748000000005E-4</v>
      </c>
      <c r="G6996" s="231">
        <v>1.2277828400000001E-3</v>
      </c>
      <c r="H6996" s="231">
        <v>4.5228020000000002E-3</v>
      </c>
    </row>
    <row r="6997" spans="1:8">
      <c r="A6997" s="227" t="s">
        <v>152</v>
      </c>
      <c r="B6997" s="227" t="s">
        <v>112</v>
      </c>
      <c r="C6997" s="227" t="s">
        <v>92</v>
      </c>
      <c r="D6997" s="229">
        <v>39</v>
      </c>
      <c r="E6997" s="231">
        <v>6.8509612399999999E-3</v>
      </c>
      <c r="F6997" s="231">
        <v>9.2859661000000001E-4</v>
      </c>
      <c r="G6997" s="231">
        <v>1.1431621499999999E-3</v>
      </c>
      <c r="H6997" s="231">
        <v>4.7792020700000003E-3</v>
      </c>
    </row>
    <row r="6998" spans="1:8">
      <c r="A6998" s="227" t="s">
        <v>152</v>
      </c>
      <c r="B6998" s="227" t="s">
        <v>111</v>
      </c>
      <c r="C6998" s="227" t="s">
        <v>93</v>
      </c>
      <c r="D6998" s="229">
        <v>142</v>
      </c>
      <c r="E6998" s="231">
        <v>8.4660273999999994E-3</v>
      </c>
      <c r="F6998" s="231">
        <v>1.14077965E-3</v>
      </c>
      <c r="G6998" s="231">
        <v>1.7147559E-3</v>
      </c>
      <c r="H6998" s="231">
        <v>5.6104913899999997E-3</v>
      </c>
    </row>
    <row r="6999" spans="1:8">
      <c r="A6999" s="227" t="s">
        <v>152</v>
      </c>
      <c r="B6999" s="227" t="s">
        <v>112</v>
      </c>
      <c r="C6999" s="227" t="s">
        <v>93</v>
      </c>
      <c r="D6999" s="229">
        <v>20</v>
      </c>
      <c r="E6999" s="231">
        <v>7.8848376700000004E-3</v>
      </c>
      <c r="F6999" s="231">
        <v>1.2789349600000001E-3</v>
      </c>
      <c r="G6999" s="231">
        <v>1.48900437E-3</v>
      </c>
      <c r="H6999" s="231">
        <v>5.1168979400000002E-3</v>
      </c>
    </row>
    <row r="7000" spans="1:8">
      <c r="A7000" s="227" t="s">
        <v>152</v>
      </c>
      <c r="B7000" s="227" t="s">
        <v>111</v>
      </c>
      <c r="C7000" s="227" t="s">
        <v>94</v>
      </c>
      <c r="D7000" s="229">
        <v>194</v>
      </c>
      <c r="E7000" s="231">
        <v>6.9575098E-3</v>
      </c>
      <c r="F7000" s="231">
        <v>1.05556723E-3</v>
      </c>
      <c r="G7000" s="231">
        <v>1.20680581E-3</v>
      </c>
      <c r="H7000" s="231">
        <v>4.6951362699999997E-3</v>
      </c>
    </row>
    <row r="7001" spans="1:8">
      <c r="A7001" s="227" t="s">
        <v>152</v>
      </c>
      <c r="B7001" s="227" t="s">
        <v>112</v>
      </c>
      <c r="C7001" s="227" t="s">
        <v>94</v>
      </c>
      <c r="D7001" s="229">
        <v>30</v>
      </c>
      <c r="E7001" s="231">
        <v>5.5354935800000001E-3</v>
      </c>
      <c r="F7001" s="231">
        <v>8.8425896999999999E-4</v>
      </c>
      <c r="G7001" s="231">
        <v>1.0181325399999999E-3</v>
      </c>
      <c r="H7001" s="231">
        <v>3.6331016300000002E-3</v>
      </c>
    </row>
    <row r="7002" spans="1:8">
      <c r="A7002" s="227" t="s">
        <v>152</v>
      </c>
      <c r="B7002" s="227" t="s">
        <v>111</v>
      </c>
      <c r="C7002" s="227" t="s">
        <v>95</v>
      </c>
      <c r="D7002" s="229">
        <v>68</v>
      </c>
      <c r="E7002" s="231">
        <v>8.5060931699999995E-3</v>
      </c>
      <c r="F7002" s="231">
        <v>8.5307709000000001E-4</v>
      </c>
      <c r="G7002" s="231">
        <v>1.39773944E-3</v>
      </c>
      <c r="H7002" s="231">
        <v>6.2552761799999999E-3</v>
      </c>
    </row>
    <row r="7003" spans="1:8">
      <c r="A7003" s="227" t="s">
        <v>152</v>
      </c>
      <c r="B7003" s="227" t="s">
        <v>112</v>
      </c>
      <c r="C7003" s="227" t="s">
        <v>95</v>
      </c>
      <c r="D7003" s="229">
        <v>6</v>
      </c>
      <c r="E7003" s="231">
        <v>8.1076386500000003E-3</v>
      </c>
      <c r="F7003" s="231">
        <v>5.9799351000000003E-4</v>
      </c>
      <c r="G7003" s="231">
        <v>1.0667433899999999E-3</v>
      </c>
      <c r="H7003" s="231">
        <v>6.4429009200000003E-3</v>
      </c>
    </row>
    <row r="7004" spans="1:8">
      <c r="A7004" s="227" t="s">
        <v>152</v>
      </c>
      <c r="B7004" s="227" t="s">
        <v>111</v>
      </c>
      <c r="C7004" s="227" t="s">
        <v>96</v>
      </c>
      <c r="D7004" s="229">
        <v>337</v>
      </c>
      <c r="E7004" s="231">
        <v>7.3626907199999996E-3</v>
      </c>
      <c r="F7004" s="231">
        <v>8.5366499000000002E-4</v>
      </c>
      <c r="G7004" s="231">
        <v>1.0263831600000001E-3</v>
      </c>
      <c r="H7004" s="231">
        <v>5.4826420799999999E-3</v>
      </c>
    </row>
    <row r="7005" spans="1:8">
      <c r="A7005" s="227" t="s">
        <v>152</v>
      </c>
      <c r="B7005" s="227" t="s">
        <v>112</v>
      </c>
      <c r="C7005" s="227" t="s">
        <v>96</v>
      </c>
      <c r="D7005" s="229">
        <v>35</v>
      </c>
      <c r="E7005" s="231">
        <v>6.1775791200000003E-3</v>
      </c>
      <c r="F7005" s="231">
        <v>1.1471558400000001E-3</v>
      </c>
      <c r="G7005" s="231">
        <v>1.4457670100000001E-3</v>
      </c>
      <c r="H7005" s="231">
        <v>3.5846557999999998E-3</v>
      </c>
    </row>
    <row r="7006" spans="1:8">
      <c r="A7006" s="227" t="s">
        <v>152</v>
      </c>
      <c r="B7006" s="227" t="s">
        <v>111</v>
      </c>
      <c r="C7006" s="227" t="s">
        <v>97</v>
      </c>
      <c r="D7006" s="229">
        <v>155</v>
      </c>
      <c r="E7006" s="231">
        <v>8.1284346599999995E-3</v>
      </c>
      <c r="F7006" s="231">
        <v>9.9268198000000002E-4</v>
      </c>
      <c r="G7006" s="231">
        <v>1.2294651499999999E-3</v>
      </c>
      <c r="H7006" s="231">
        <v>5.9062871000000001E-3</v>
      </c>
    </row>
    <row r="7007" spans="1:8">
      <c r="A7007" s="227" t="s">
        <v>152</v>
      </c>
      <c r="B7007" s="227" t="s">
        <v>112</v>
      </c>
      <c r="C7007" s="227" t="s">
        <v>97</v>
      </c>
      <c r="D7007" s="229">
        <v>18</v>
      </c>
      <c r="E7007" s="231">
        <v>7.3379627600000004E-3</v>
      </c>
      <c r="F7007" s="231">
        <v>8.6291126E-4</v>
      </c>
      <c r="G7007" s="231">
        <v>8.9763351999999999E-4</v>
      </c>
      <c r="H7007" s="231">
        <v>5.57741751E-3</v>
      </c>
    </row>
    <row r="7008" spans="1:8">
      <c r="A7008" s="227" t="s">
        <v>152</v>
      </c>
      <c r="B7008" s="227" t="s">
        <v>111</v>
      </c>
      <c r="C7008" s="227" t="s">
        <v>98</v>
      </c>
      <c r="D7008" s="229">
        <v>124</v>
      </c>
      <c r="E7008" s="231">
        <v>8.0301670599999993E-3</v>
      </c>
      <c r="F7008" s="231">
        <v>2.8253784999999999E-4</v>
      </c>
      <c r="G7008" s="231">
        <v>1.8397174699999999E-3</v>
      </c>
      <c r="H7008" s="231">
        <v>5.8964304800000001E-3</v>
      </c>
    </row>
    <row r="7009" spans="1:8">
      <c r="A7009" s="227" t="s">
        <v>152</v>
      </c>
      <c r="B7009" s="227" t="s">
        <v>112</v>
      </c>
      <c r="C7009" s="227" t="s">
        <v>98</v>
      </c>
      <c r="D7009" s="229">
        <v>17</v>
      </c>
      <c r="E7009" s="231">
        <v>5.3941990900000002E-3</v>
      </c>
      <c r="F7009" s="231">
        <v>1.0552805E-4</v>
      </c>
      <c r="G7009" s="231">
        <v>6.2568054999999996E-4</v>
      </c>
      <c r="H7009" s="231">
        <v>4.6520967600000001E-3</v>
      </c>
    </row>
    <row r="7010" spans="1:8">
      <c r="A7010" s="227" t="s">
        <v>152</v>
      </c>
      <c r="B7010" s="227" t="s">
        <v>111</v>
      </c>
      <c r="C7010" s="227" t="s">
        <v>99</v>
      </c>
      <c r="D7010" s="229">
        <v>293</v>
      </c>
      <c r="E7010" s="231">
        <v>6.0128695200000002E-3</v>
      </c>
      <c r="F7010" s="231">
        <v>9.8877329999999997E-4</v>
      </c>
      <c r="G7010" s="231">
        <v>7.3615829000000003E-4</v>
      </c>
      <c r="H7010" s="231">
        <v>4.2879374300000004E-3</v>
      </c>
    </row>
    <row r="7011" spans="1:8">
      <c r="A7011" s="227" t="s">
        <v>152</v>
      </c>
      <c r="B7011" s="227" t="s">
        <v>112</v>
      </c>
      <c r="C7011" s="227" t="s">
        <v>99</v>
      </c>
      <c r="D7011" s="229">
        <v>9</v>
      </c>
      <c r="E7011" s="231">
        <v>7.0254627200000003E-3</v>
      </c>
      <c r="F7011" s="231">
        <v>1.05324042E-3</v>
      </c>
      <c r="G7011" s="231">
        <v>7.8703680000000002E-4</v>
      </c>
      <c r="H7011" s="231">
        <v>5.1851849500000003E-3</v>
      </c>
    </row>
    <row r="7012" spans="1:8">
      <c r="A7012" s="227" t="s">
        <v>152</v>
      </c>
      <c r="B7012" s="227" t="s">
        <v>111</v>
      </c>
      <c r="C7012" s="227" t="s">
        <v>100</v>
      </c>
      <c r="D7012" s="229">
        <v>310</v>
      </c>
      <c r="E7012" s="231">
        <v>8.4450415799999998E-3</v>
      </c>
      <c r="F7012" s="231">
        <v>1.1670024400000001E-3</v>
      </c>
      <c r="G7012" s="231">
        <v>1.2727372099999999E-3</v>
      </c>
      <c r="H7012" s="231">
        <v>5.9941007000000003E-3</v>
      </c>
    </row>
    <row r="7013" spans="1:8">
      <c r="A7013" s="227" t="s">
        <v>152</v>
      </c>
      <c r="B7013" s="227" t="s">
        <v>112</v>
      </c>
      <c r="C7013" s="227" t="s">
        <v>100</v>
      </c>
      <c r="D7013" s="229">
        <v>26</v>
      </c>
      <c r="E7013" s="231">
        <v>7.3014598999999996E-3</v>
      </c>
      <c r="F7013" s="231">
        <v>1.3483793999999999E-3</v>
      </c>
      <c r="G7013" s="231">
        <v>1.1258010299999999E-3</v>
      </c>
      <c r="H7013" s="231">
        <v>4.8179306799999997E-3</v>
      </c>
    </row>
    <row r="7014" spans="1:8">
      <c r="A7014" s="227" t="s">
        <v>152</v>
      </c>
      <c r="B7014" s="227" t="s">
        <v>111</v>
      </c>
      <c r="C7014" s="227" t="s">
        <v>101</v>
      </c>
      <c r="D7014" s="229">
        <v>149</v>
      </c>
      <c r="E7014" s="231">
        <v>7.7248009000000003E-3</v>
      </c>
      <c r="F7014" s="231">
        <v>6.8776386000000001E-4</v>
      </c>
      <c r="G7014" s="231">
        <v>2.1945684799999999E-3</v>
      </c>
      <c r="H7014" s="231">
        <v>4.8424680499999997E-3</v>
      </c>
    </row>
    <row r="7015" spans="1:8">
      <c r="A7015" s="227" t="s">
        <v>152</v>
      </c>
      <c r="B7015" s="227" t="s">
        <v>112</v>
      </c>
      <c r="C7015" s="227" t="s">
        <v>101</v>
      </c>
      <c r="D7015" s="229">
        <v>6</v>
      </c>
      <c r="E7015" s="231">
        <v>9.0335645699999995E-3</v>
      </c>
      <c r="F7015" s="231">
        <v>1.0898917800000001E-3</v>
      </c>
      <c r="G7015" s="231">
        <v>1.8364194399999999E-3</v>
      </c>
      <c r="H7015" s="231">
        <v>6.1072528900000004E-3</v>
      </c>
    </row>
    <row r="7016" spans="1:8">
      <c r="A7016" s="227" t="s">
        <v>152</v>
      </c>
      <c r="B7016" s="227" t="s">
        <v>111</v>
      </c>
      <c r="C7016" s="227" t="s">
        <v>102</v>
      </c>
      <c r="D7016" s="229">
        <v>194</v>
      </c>
      <c r="E7016" s="231">
        <v>6.8452890000000001E-3</v>
      </c>
      <c r="F7016" s="231">
        <v>9.9894973999999992E-4</v>
      </c>
      <c r="G7016" s="231">
        <v>7.1037347999999996E-4</v>
      </c>
      <c r="H7016" s="231">
        <v>5.1359652999999998E-3</v>
      </c>
    </row>
    <row r="7017" spans="1:8">
      <c r="A7017" s="227" t="s">
        <v>152</v>
      </c>
      <c r="B7017" s="227" t="s">
        <v>112</v>
      </c>
      <c r="C7017" s="227" t="s">
        <v>102</v>
      </c>
      <c r="D7017" s="229">
        <v>24</v>
      </c>
      <c r="E7017" s="231">
        <v>7.06983E-3</v>
      </c>
      <c r="F7017" s="231">
        <v>1.01562479E-3</v>
      </c>
      <c r="G7017" s="231">
        <v>1.01900054E-3</v>
      </c>
      <c r="H7017" s="231">
        <v>5.0352042399999996E-3</v>
      </c>
    </row>
    <row r="7018" spans="1:8">
      <c r="A7018" s="227" t="s">
        <v>152</v>
      </c>
      <c r="B7018" s="227" t="s">
        <v>111</v>
      </c>
      <c r="C7018" s="227" t="s">
        <v>103</v>
      </c>
      <c r="D7018" s="229">
        <v>264</v>
      </c>
      <c r="E7018" s="231">
        <v>4.7862739700000002E-3</v>
      </c>
      <c r="F7018" s="231">
        <v>8.0658995999999998E-4</v>
      </c>
      <c r="G7018" s="231">
        <v>4.6585621999999999E-4</v>
      </c>
      <c r="H7018" s="231">
        <v>3.51382727E-3</v>
      </c>
    </row>
    <row r="7019" spans="1:8">
      <c r="A7019" s="227" t="s">
        <v>152</v>
      </c>
      <c r="B7019" s="227" t="s">
        <v>112</v>
      </c>
      <c r="C7019" s="227" t="s">
        <v>103</v>
      </c>
      <c r="D7019" s="229">
        <v>31</v>
      </c>
      <c r="E7019" s="231">
        <v>4.3077954900000003E-3</v>
      </c>
      <c r="F7019" s="231">
        <v>8.1802541999999995E-4</v>
      </c>
      <c r="G7019" s="231">
        <v>4.2973388000000002E-4</v>
      </c>
      <c r="H7019" s="231">
        <v>3.0600356300000001E-3</v>
      </c>
    </row>
    <row r="7020" spans="1:8">
      <c r="A7020" s="227" t="s">
        <v>152</v>
      </c>
      <c r="B7020" s="227" t="s">
        <v>111</v>
      </c>
      <c r="C7020" s="227" t="s">
        <v>104</v>
      </c>
      <c r="D7020" s="229">
        <v>98</v>
      </c>
      <c r="E7020" s="231">
        <v>7.1752170899999999E-3</v>
      </c>
      <c r="F7020" s="231">
        <v>1.00741664E-3</v>
      </c>
      <c r="G7020" s="231">
        <v>1.1211496000000001E-3</v>
      </c>
      <c r="H7020" s="231">
        <v>5.04665038E-3</v>
      </c>
    </row>
    <row r="7021" spans="1:8">
      <c r="A7021" s="227" t="s">
        <v>152</v>
      </c>
      <c r="B7021" s="227" t="s">
        <v>112</v>
      </c>
      <c r="C7021" s="227" t="s">
        <v>104</v>
      </c>
      <c r="D7021" s="229">
        <v>11</v>
      </c>
      <c r="E7021" s="231">
        <v>6.5204121799999999E-3</v>
      </c>
      <c r="F7021" s="231">
        <v>8.3438521999999998E-4</v>
      </c>
      <c r="G7021" s="231">
        <v>1.10269324E-3</v>
      </c>
      <c r="H7021" s="231">
        <v>4.5833330699999999E-3</v>
      </c>
    </row>
    <row r="7022" spans="1:8">
      <c r="A7022" s="227" t="s">
        <v>152</v>
      </c>
      <c r="B7022" s="227" t="s">
        <v>111</v>
      </c>
      <c r="C7022" s="227" t="s">
        <v>105</v>
      </c>
      <c r="D7022" s="229">
        <v>548</v>
      </c>
      <c r="E7022" s="231">
        <v>4.6020036700000003E-3</v>
      </c>
      <c r="F7022" s="231">
        <v>1.0935807899999999E-3</v>
      </c>
      <c r="G7022" s="231">
        <v>5.6617897E-4</v>
      </c>
      <c r="H7022" s="231">
        <v>2.9310284000000002E-3</v>
      </c>
    </row>
    <row r="7023" spans="1:8">
      <c r="A7023" s="227" t="s">
        <v>152</v>
      </c>
      <c r="B7023" s="227" t="s">
        <v>112</v>
      </c>
      <c r="C7023" s="227" t="s">
        <v>105</v>
      </c>
      <c r="D7023" s="229">
        <v>50</v>
      </c>
      <c r="E7023" s="231">
        <v>4.8671293899999997E-3</v>
      </c>
      <c r="F7023" s="231">
        <v>1.1759256599999999E-3</v>
      </c>
      <c r="G7023" s="231">
        <v>5.4953678000000002E-4</v>
      </c>
      <c r="H7023" s="231">
        <v>3.1298608799999999E-3</v>
      </c>
    </row>
    <row r="7024" spans="1:8">
      <c r="A7024" s="227" t="s">
        <v>152</v>
      </c>
      <c r="B7024" s="227" t="s">
        <v>111</v>
      </c>
      <c r="C7024" s="227" t="s">
        <v>106</v>
      </c>
      <c r="D7024" s="229">
        <v>123</v>
      </c>
      <c r="E7024" s="231">
        <v>6.6946135599999998E-3</v>
      </c>
      <c r="F7024" s="231">
        <v>9.9631110999999994E-4</v>
      </c>
      <c r="G7024" s="231">
        <v>8.8075857000000004E-4</v>
      </c>
      <c r="H7024" s="231">
        <v>4.8175434399999996E-3</v>
      </c>
    </row>
    <row r="7025" spans="1:8">
      <c r="A7025" s="227" t="s">
        <v>152</v>
      </c>
      <c r="B7025" s="227" t="s">
        <v>112</v>
      </c>
      <c r="C7025" s="227" t="s">
        <v>106</v>
      </c>
      <c r="D7025" s="229">
        <v>26</v>
      </c>
      <c r="E7025" s="231">
        <v>6.5580482600000002E-3</v>
      </c>
      <c r="F7025" s="231">
        <v>1.10220776E-3</v>
      </c>
      <c r="G7025" s="231">
        <v>1.23842571E-3</v>
      </c>
      <c r="H7025" s="231">
        <v>4.2174142799999998E-3</v>
      </c>
    </row>
    <row r="7026" spans="1:8">
      <c r="A7026" s="227" t="s">
        <v>152</v>
      </c>
      <c r="B7026" s="227" t="s">
        <v>111</v>
      </c>
      <c r="C7026" s="227" t="s">
        <v>107</v>
      </c>
      <c r="D7026" s="229">
        <v>517</v>
      </c>
      <c r="E7026" s="231">
        <v>5.7729105900000003E-3</v>
      </c>
      <c r="F7026" s="231">
        <v>1.03696514E-3</v>
      </c>
      <c r="G7026" s="231">
        <v>8.5533951000000001E-4</v>
      </c>
      <c r="H7026" s="231">
        <v>3.88060546E-3</v>
      </c>
    </row>
    <row r="7027" spans="1:8">
      <c r="A7027" s="227" t="s">
        <v>152</v>
      </c>
      <c r="B7027" s="227" t="s">
        <v>112</v>
      </c>
      <c r="C7027" s="227" t="s">
        <v>107</v>
      </c>
      <c r="D7027" s="229">
        <v>21</v>
      </c>
      <c r="E7027" s="231">
        <v>4.9465385799999997E-3</v>
      </c>
      <c r="F7027" s="231">
        <v>1.13866828E-3</v>
      </c>
      <c r="G7027" s="231">
        <v>8.570324E-4</v>
      </c>
      <c r="H7027" s="231">
        <v>2.95083743E-3</v>
      </c>
    </row>
    <row r="7028" spans="1:8">
      <c r="A7028" s="227" t="s">
        <v>153</v>
      </c>
      <c r="B7028" s="227" t="s">
        <v>111</v>
      </c>
      <c r="C7028" s="227" t="s">
        <v>58</v>
      </c>
      <c r="D7028" s="229">
        <v>12295</v>
      </c>
      <c r="E7028" s="231">
        <v>6.4024810099999998E-3</v>
      </c>
      <c r="F7028" s="231">
        <v>9.7557606E-4</v>
      </c>
      <c r="G7028" s="231">
        <v>1.02426813E-3</v>
      </c>
      <c r="H7028" s="231">
        <v>4.4015725899999997E-3</v>
      </c>
    </row>
    <row r="7029" spans="1:8">
      <c r="A7029" s="227" t="s">
        <v>153</v>
      </c>
      <c r="B7029" s="227" t="s">
        <v>112</v>
      </c>
      <c r="C7029" s="227" t="s">
        <v>58</v>
      </c>
      <c r="D7029" s="229">
        <v>1341</v>
      </c>
      <c r="E7029" s="231">
        <v>6.0710806199999997E-3</v>
      </c>
      <c r="F7029" s="231">
        <v>1.02051202E-3</v>
      </c>
      <c r="G7029" s="231">
        <v>1.0972064400000001E-3</v>
      </c>
      <c r="H7029" s="231">
        <v>3.9528006700000002E-3</v>
      </c>
    </row>
    <row r="7030" spans="1:8">
      <c r="A7030" s="227" t="s">
        <v>153</v>
      </c>
      <c r="B7030" s="227" t="s">
        <v>111</v>
      </c>
      <c r="C7030" s="227" t="s">
        <v>63</v>
      </c>
      <c r="D7030" s="229">
        <v>274</v>
      </c>
      <c r="E7030" s="231">
        <v>6.2771608199999997E-3</v>
      </c>
      <c r="F7030" s="231">
        <v>1.37173874E-3</v>
      </c>
      <c r="G7030" s="231">
        <v>8.9986289999999995E-4</v>
      </c>
      <c r="H7030" s="231">
        <v>4.0055586800000001E-3</v>
      </c>
    </row>
    <row r="7031" spans="1:8">
      <c r="A7031" s="227" t="s">
        <v>153</v>
      </c>
      <c r="B7031" s="227" t="s">
        <v>112</v>
      </c>
      <c r="C7031" s="227" t="s">
        <v>63</v>
      </c>
      <c r="D7031" s="229">
        <v>30</v>
      </c>
      <c r="E7031" s="231">
        <v>6.1562497800000003E-3</v>
      </c>
      <c r="F7031" s="231">
        <v>1.34799356E-3</v>
      </c>
      <c r="G7031" s="231">
        <v>8.3834850999999996E-4</v>
      </c>
      <c r="H7031" s="231">
        <v>3.96990721E-3</v>
      </c>
    </row>
    <row r="7032" spans="1:8">
      <c r="A7032" s="227" t="s">
        <v>153</v>
      </c>
      <c r="B7032" s="227" t="s">
        <v>111</v>
      </c>
      <c r="C7032" s="227" t="s">
        <v>64</v>
      </c>
      <c r="D7032" s="229">
        <v>135</v>
      </c>
      <c r="E7032" s="231">
        <v>5.8111280200000004E-3</v>
      </c>
      <c r="F7032" s="231">
        <v>8.8563073999999996E-4</v>
      </c>
      <c r="G7032" s="231">
        <v>9.9374120000000009E-4</v>
      </c>
      <c r="H7032" s="231">
        <v>3.9317555799999997E-3</v>
      </c>
    </row>
    <row r="7033" spans="1:8">
      <c r="A7033" s="227" t="s">
        <v>153</v>
      </c>
      <c r="B7033" s="227" t="s">
        <v>112</v>
      </c>
      <c r="C7033" s="227" t="s">
        <v>64</v>
      </c>
      <c r="D7033" s="229">
        <v>18</v>
      </c>
      <c r="E7033" s="231">
        <v>5.9452158500000003E-3</v>
      </c>
      <c r="F7033" s="231">
        <v>1.1226848700000001E-3</v>
      </c>
      <c r="G7033" s="231">
        <v>1.48533923E-3</v>
      </c>
      <c r="H7033" s="231">
        <v>3.33719116E-3</v>
      </c>
    </row>
    <row r="7034" spans="1:8">
      <c r="A7034" s="227" t="s">
        <v>153</v>
      </c>
      <c r="B7034" s="227" t="s">
        <v>111</v>
      </c>
      <c r="C7034" s="227" t="s">
        <v>65</v>
      </c>
      <c r="D7034" s="229">
        <v>131</v>
      </c>
      <c r="E7034" s="231">
        <v>5.7528446899999999E-3</v>
      </c>
      <c r="F7034" s="231">
        <v>9.6612574000000005E-4</v>
      </c>
      <c r="G7034" s="231">
        <v>5.1694561000000005E-4</v>
      </c>
      <c r="H7034" s="231">
        <v>4.2697728799999998E-3</v>
      </c>
    </row>
    <row r="7035" spans="1:8">
      <c r="A7035" s="227" t="s">
        <v>153</v>
      </c>
      <c r="B7035" s="227" t="s">
        <v>112</v>
      </c>
      <c r="C7035" s="227" t="s">
        <v>65</v>
      </c>
      <c r="D7035" s="229">
        <v>20</v>
      </c>
      <c r="E7035" s="231">
        <v>5.9866895400000003E-3</v>
      </c>
      <c r="F7035" s="231">
        <v>1.2077544E-3</v>
      </c>
      <c r="G7035" s="231">
        <v>4.7048586000000001E-4</v>
      </c>
      <c r="H7035" s="231">
        <v>4.3084488400000004E-3</v>
      </c>
    </row>
    <row r="7036" spans="1:8">
      <c r="A7036" s="227" t="s">
        <v>153</v>
      </c>
      <c r="B7036" s="227" t="s">
        <v>111</v>
      </c>
      <c r="C7036" s="227" t="s">
        <v>66</v>
      </c>
      <c r="D7036" s="229">
        <v>265</v>
      </c>
      <c r="E7036" s="231">
        <v>6.6600277200000004E-3</v>
      </c>
      <c r="F7036" s="231">
        <v>8.0887468999999996E-4</v>
      </c>
      <c r="G7036" s="231">
        <v>8.0926773999999999E-4</v>
      </c>
      <c r="H7036" s="231">
        <v>5.0418848100000002E-3</v>
      </c>
    </row>
    <row r="7037" spans="1:8">
      <c r="A7037" s="227" t="s">
        <v>153</v>
      </c>
      <c r="B7037" s="227" t="s">
        <v>112</v>
      </c>
      <c r="C7037" s="227" t="s">
        <v>66</v>
      </c>
      <c r="D7037" s="229">
        <v>24</v>
      </c>
      <c r="E7037" s="231">
        <v>7.0510221000000001E-3</v>
      </c>
      <c r="F7037" s="231">
        <v>8.9602599999999996E-4</v>
      </c>
      <c r="G7037" s="231">
        <v>9.6257687000000003E-4</v>
      </c>
      <c r="H7037" s="231">
        <v>5.1924187400000004E-3</v>
      </c>
    </row>
    <row r="7038" spans="1:8">
      <c r="A7038" s="227" t="s">
        <v>153</v>
      </c>
      <c r="B7038" s="227" t="s">
        <v>111</v>
      </c>
      <c r="C7038" s="227" t="s">
        <v>67</v>
      </c>
      <c r="D7038" s="229">
        <v>187</v>
      </c>
      <c r="E7038" s="231">
        <v>7.0788148800000001E-3</v>
      </c>
      <c r="F7038" s="231">
        <v>8.6310384000000005E-4</v>
      </c>
      <c r="G7038" s="231">
        <v>1.3929117200000001E-3</v>
      </c>
      <c r="H7038" s="231">
        <v>4.8227988399999998E-3</v>
      </c>
    </row>
    <row r="7039" spans="1:8">
      <c r="A7039" s="227" t="s">
        <v>153</v>
      </c>
      <c r="B7039" s="227" t="s">
        <v>112</v>
      </c>
      <c r="C7039" s="227" t="s">
        <v>67</v>
      </c>
      <c r="D7039" s="229">
        <v>20</v>
      </c>
      <c r="E7039" s="231">
        <v>7.0162034600000003E-3</v>
      </c>
      <c r="F7039" s="231">
        <v>1.0653933600000001E-3</v>
      </c>
      <c r="G7039" s="231">
        <v>1.9253469699999999E-3</v>
      </c>
      <c r="H7039" s="231">
        <v>4.0254627300000002E-3</v>
      </c>
    </row>
    <row r="7040" spans="1:8">
      <c r="A7040" s="227" t="s">
        <v>153</v>
      </c>
      <c r="B7040" s="227" t="s">
        <v>111</v>
      </c>
      <c r="C7040" s="227" t="s">
        <v>68</v>
      </c>
      <c r="D7040" s="229">
        <v>186</v>
      </c>
      <c r="E7040" s="231">
        <v>6.8896851499999998E-3</v>
      </c>
      <c r="F7040" s="231">
        <v>1.0280388899999999E-3</v>
      </c>
      <c r="G7040" s="231">
        <v>8.9462592999999999E-4</v>
      </c>
      <c r="H7040" s="231">
        <v>4.9670198800000004E-3</v>
      </c>
    </row>
    <row r="7041" spans="1:8">
      <c r="A7041" s="227" t="s">
        <v>153</v>
      </c>
      <c r="B7041" s="227" t="s">
        <v>112</v>
      </c>
      <c r="C7041" s="227" t="s">
        <v>68</v>
      </c>
      <c r="D7041" s="229">
        <v>13</v>
      </c>
      <c r="E7041" s="231">
        <v>6.5589384000000004E-3</v>
      </c>
      <c r="F7041" s="231">
        <v>1.10309796E-3</v>
      </c>
      <c r="G7041" s="231">
        <v>8.4223621000000003E-4</v>
      </c>
      <c r="H7041" s="231">
        <v>4.6136037299999997E-3</v>
      </c>
    </row>
    <row r="7042" spans="1:8">
      <c r="A7042" s="227" t="s">
        <v>153</v>
      </c>
      <c r="B7042" s="227" t="s">
        <v>111</v>
      </c>
      <c r="C7042" s="227" t="s">
        <v>69</v>
      </c>
      <c r="D7042" s="229">
        <v>212</v>
      </c>
      <c r="E7042" s="231">
        <v>5.4538999800000003E-3</v>
      </c>
      <c r="F7042" s="231">
        <v>9.4934681000000002E-4</v>
      </c>
      <c r="G7042" s="231">
        <v>5.2591042000000004E-4</v>
      </c>
      <c r="H7042" s="231">
        <v>3.9786423499999996E-3</v>
      </c>
    </row>
    <row r="7043" spans="1:8">
      <c r="A7043" s="227" t="s">
        <v>153</v>
      </c>
      <c r="B7043" s="227" t="s">
        <v>112</v>
      </c>
      <c r="C7043" s="227" t="s">
        <v>69</v>
      </c>
      <c r="D7043" s="229">
        <v>13</v>
      </c>
      <c r="E7043" s="231">
        <v>4.92521351E-3</v>
      </c>
      <c r="F7043" s="231">
        <v>1.1574071999999999E-3</v>
      </c>
      <c r="G7043" s="231">
        <v>5.9740005000000001E-4</v>
      </c>
      <c r="H7043" s="231">
        <v>3.17040571E-3</v>
      </c>
    </row>
    <row r="7044" spans="1:8">
      <c r="A7044" s="227" t="s">
        <v>153</v>
      </c>
      <c r="B7044" s="227" t="s">
        <v>111</v>
      </c>
      <c r="C7044" s="227" t="s">
        <v>70</v>
      </c>
      <c r="D7044" s="229">
        <v>116</v>
      </c>
      <c r="E7044" s="231">
        <v>8.4956694800000006E-3</v>
      </c>
      <c r="F7044" s="231">
        <v>1.20460145E-3</v>
      </c>
      <c r="G7044" s="231">
        <v>1.7648464699999999E-3</v>
      </c>
      <c r="H7044" s="231">
        <v>5.5262210500000002E-3</v>
      </c>
    </row>
    <row r="7045" spans="1:8">
      <c r="A7045" s="227" t="s">
        <v>153</v>
      </c>
      <c r="B7045" s="227" t="s">
        <v>112</v>
      </c>
      <c r="C7045" s="227" t="s">
        <v>70</v>
      </c>
      <c r="D7045" s="229">
        <v>20</v>
      </c>
      <c r="E7045" s="231">
        <v>8.6001155799999996E-3</v>
      </c>
      <c r="F7045" s="231">
        <v>9.3692107E-4</v>
      </c>
      <c r="G7045" s="231">
        <v>1.3449071799999999E-3</v>
      </c>
      <c r="H7045" s="231">
        <v>6.3182867999999996E-3</v>
      </c>
    </row>
    <row r="7046" spans="1:8">
      <c r="A7046" s="227" t="s">
        <v>153</v>
      </c>
      <c r="B7046" s="227" t="s">
        <v>111</v>
      </c>
      <c r="C7046" s="227" t="s">
        <v>71</v>
      </c>
      <c r="D7046" s="229">
        <v>112</v>
      </c>
      <c r="E7046" s="231">
        <v>7.4804685000000003E-3</v>
      </c>
      <c r="F7046" s="231">
        <v>8.7611584000000001E-4</v>
      </c>
      <c r="G7046" s="231">
        <v>1.4719739800000001E-3</v>
      </c>
      <c r="H7046" s="231">
        <v>5.1323782299999999E-3</v>
      </c>
    </row>
    <row r="7047" spans="1:8">
      <c r="A7047" s="227" t="s">
        <v>153</v>
      </c>
      <c r="B7047" s="227" t="s">
        <v>112</v>
      </c>
      <c r="C7047" s="227" t="s">
        <v>71</v>
      </c>
      <c r="D7047" s="229">
        <v>21</v>
      </c>
      <c r="E7047" s="231">
        <v>6.8270500200000002E-3</v>
      </c>
      <c r="F7047" s="231">
        <v>8.5923702999999999E-4</v>
      </c>
      <c r="G7047" s="231">
        <v>1.5707669900000001E-3</v>
      </c>
      <c r="H7047" s="231">
        <v>4.3970455899999998E-3</v>
      </c>
    </row>
    <row r="7048" spans="1:8">
      <c r="A7048" s="227" t="s">
        <v>153</v>
      </c>
      <c r="B7048" s="227" t="s">
        <v>111</v>
      </c>
      <c r="C7048" s="227" t="s">
        <v>72</v>
      </c>
      <c r="D7048" s="229">
        <v>199</v>
      </c>
      <c r="E7048" s="231">
        <v>6.7811276399999997E-3</v>
      </c>
      <c r="F7048" s="231">
        <v>8.0547387999999997E-4</v>
      </c>
      <c r="G7048" s="231">
        <v>1.6234526899999999E-3</v>
      </c>
      <c r="H7048" s="231">
        <v>4.35220057E-3</v>
      </c>
    </row>
    <row r="7049" spans="1:8">
      <c r="A7049" s="227" t="s">
        <v>153</v>
      </c>
      <c r="B7049" s="227" t="s">
        <v>112</v>
      </c>
      <c r="C7049" s="227" t="s">
        <v>72</v>
      </c>
      <c r="D7049" s="229">
        <v>13</v>
      </c>
      <c r="E7049" s="231">
        <v>6.7886392499999998E-3</v>
      </c>
      <c r="F7049" s="231">
        <v>7.8703680000000002E-4</v>
      </c>
      <c r="G7049" s="231">
        <v>1.6452989199999999E-3</v>
      </c>
      <c r="H7049" s="231">
        <v>4.3563031999999998E-3</v>
      </c>
    </row>
    <row r="7050" spans="1:8">
      <c r="A7050" s="227" t="s">
        <v>153</v>
      </c>
      <c r="B7050" s="227" t="s">
        <v>111</v>
      </c>
      <c r="C7050" s="227" t="s">
        <v>73</v>
      </c>
      <c r="D7050" s="229">
        <v>341</v>
      </c>
      <c r="E7050" s="231">
        <v>7.1037658999999996E-3</v>
      </c>
      <c r="F7050" s="231">
        <v>6.4750300000000001E-4</v>
      </c>
      <c r="G7050" s="231">
        <v>1.70508828E-3</v>
      </c>
      <c r="H7050" s="231">
        <v>4.7511741399999998E-3</v>
      </c>
    </row>
    <row r="7051" spans="1:8">
      <c r="A7051" s="227" t="s">
        <v>153</v>
      </c>
      <c r="B7051" s="227" t="s">
        <v>112</v>
      </c>
      <c r="C7051" s="227" t="s">
        <v>73</v>
      </c>
      <c r="D7051" s="229">
        <v>66</v>
      </c>
      <c r="E7051" s="231">
        <v>6.4504416600000003E-3</v>
      </c>
      <c r="F7051" s="231">
        <v>5.6327136000000003E-4</v>
      </c>
      <c r="G7051" s="231">
        <v>1.79538414E-3</v>
      </c>
      <c r="H7051" s="231">
        <v>4.0917857100000003E-3</v>
      </c>
    </row>
    <row r="7052" spans="1:8">
      <c r="A7052" s="227" t="s">
        <v>153</v>
      </c>
      <c r="B7052" s="227" t="s">
        <v>111</v>
      </c>
      <c r="C7052" s="227" t="s">
        <v>74</v>
      </c>
      <c r="D7052" s="229">
        <v>378</v>
      </c>
      <c r="E7052" s="231">
        <v>8.2573055199999992E-3</v>
      </c>
      <c r="F7052" s="231">
        <v>9.1236135999999996E-4</v>
      </c>
      <c r="G7052" s="231">
        <v>1.9208980000000001E-3</v>
      </c>
      <c r="H7052" s="231">
        <v>5.4240456599999997E-3</v>
      </c>
    </row>
    <row r="7053" spans="1:8">
      <c r="A7053" s="227" t="s">
        <v>153</v>
      </c>
      <c r="B7053" s="227" t="s">
        <v>112</v>
      </c>
      <c r="C7053" s="227" t="s">
        <v>74</v>
      </c>
      <c r="D7053" s="229">
        <v>52</v>
      </c>
      <c r="E7053" s="231">
        <v>7.5471863600000003E-3</v>
      </c>
      <c r="F7053" s="231">
        <v>1.0361019899999999E-3</v>
      </c>
      <c r="G7053" s="231">
        <v>1.42427865E-3</v>
      </c>
      <c r="H7053" s="231">
        <v>5.0868052800000004E-3</v>
      </c>
    </row>
    <row r="7054" spans="1:8">
      <c r="A7054" s="227" t="s">
        <v>153</v>
      </c>
      <c r="B7054" s="227" t="s">
        <v>111</v>
      </c>
      <c r="C7054" s="227" t="s">
        <v>75</v>
      </c>
      <c r="D7054" s="229">
        <v>242</v>
      </c>
      <c r="E7054" s="231">
        <v>6.4903291899999997E-3</v>
      </c>
      <c r="F7054" s="231">
        <v>7.6785826999999996E-4</v>
      </c>
      <c r="G7054" s="231">
        <v>1.44082852E-3</v>
      </c>
      <c r="H7054" s="231">
        <v>4.2816419299999998E-3</v>
      </c>
    </row>
    <row r="7055" spans="1:8">
      <c r="A7055" s="227" t="s">
        <v>153</v>
      </c>
      <c r="B7055" s="227" t="s">
        <v>112</v>
      </c>
      <c r="C7055" s="227" t="s">
        <v>75</v>
      </c>
      <c r="D7055" s="229">
        <v>5</v>
      </c>
      <c r="E7055" s="231">
        <v>6.8564810999999998E-3</v>
      </c>
      <c r="F7055" s="231">
        <v>7.3611083000000004E-4</v>
      </c>
      <c r="G7055" s="231">
        <v>6.5972207E-4</v>
      </c>
      <c r="H7055" s="231">
        <v>5.4606477700000003E-3</v>
      </c>
    </row>
    <row r="7056" spans="1:8">
      <c r="A7056" s="227" t="s">
        <v>153</v>
      </c>
      <c r="B7056" s="227" t="s">
        <v>111</v>
      </c>
      <c r="C7056" s="227" t="s">
        <v>76</v>
      </c>
      <c r="D7056" s="229">
        <v>153</v>
      </c>
      <c r="E7056" s="231">
        <v>5.9513432400000003E-3</v>
      </c>
      <c r="F7056" s="231">
        <v>9.9620222000000006E-4</v>
      </c>
      <c r="G7056" s="231">
        <v>1.0001359E-3</v>
      </c>
      <c r="H7056" s="231">
        <v>3.9550046E-3</v>
      </c>
    </row>
    <row r="7057" spans="1:8">
      <c r="A7057" s="227" t="s">
        <v>153</v>
      </c>
      <c r="B7057" s="227" t="s">
        <v>112</v>
      </c>
      <c r="C7057" s="227" t="s">
        <v>76</v>
      </c>
      <c r="D7057" s="229">
        <v>22</v>
      </c>
      <c r="E7057" s="231">
        <v>4.9237162199999998E-3</v>
      </c>
      <c r="F7057" s="231">
        <v>1.02325312E-3</v>
      </c>
      <c r="G7057" s="231">
        <v>8.4490718999999999E-4</v>
      </c>
      <c r="H7057" s="231">
        <v>3.0555552899999999E-3</v>
      </c>
    </row>
    <row r="7058" spans="1:8">
      <c r="A7058" s="227" t="s">
        <v>153</v>
      </c>
      <c r="B7058" s="227" t="s">
        <v>111</v>
      </c>
      <c r="C7058" s="227" t="s">
        <v>77</v>
      </c>
      <c r="D7058" s="229">
        <v>318</v>
      </c>
      <c r="E7058" s="231">
        <v>7.1350888600000004E-3</v>
      </c>
      <c r="F7058" s="231">
        <v>9.4816392000000003E-4</v>
      </c>
      <c r="G7058" s="231">
        <v>1.3551127499999999E-3</v>
      </c>
      <c r="H7058" s="231">
        <v>4.8318117199999998E-3</v>
      </c>
    </row>
    <row r="7059" spans="1:8">
      <c r="A7059" s="227" t="s">
        <v>153</v>
      </c>
      <c r="B7059" s="227" t="s">
        <v>112</v>
      </c>
      <c r="C7059" s="227" t="s">
        <v>77</v>
      </c>
      <c r="D7059" s="229">
        <v>52</v>
      </c>
      <c r="E7059" s="231">
        <v>7.0715364099999999E-3</v>
      </c>
      <c r="F7059" s="231">
        <v>9.1924835000000002E-4</v>
      </c>
      <c r="G7059" s="231">
        <v>1.8055553199999999E-3</v>
      </c>
      <c r="H7059" s="231">
        <v>4.3467323400000002E-3</v>
      </c>
    </row>
    <row r="7060" spans="1:8">
      <c r="A7060" s="227" t="s">
        <v>153</v>
      </c>
      <c r="B7060" s="227" t="s">
        <v>111</v>
      </c>
      <c r="C7060" s="227" t="s">
        <v>78</v>
      </c>
      <c r="D7060" s="229">
        <v>119</v>
      </c>
      <c r="E7060" s="231">
        <v>7.4869667899999997E-3</v>
      </c>
      <c r="F7060" s="231">
        <v>9.8827003999999992E-4</v>
      </c>
      <c r="G7060" s="231">
        <v>1.5725176299999999E-3</v>
      </c>
      <c r="H7060" s="231">
        <v>4.9261785800000001E-3</v>
      </c>
    </row>
    <row r="7061" spans="1:8">
      <c r="A7061" s="227" t="s">
        <v>153</v>
      </c>
      <c r="B7061" s="227" t="s">
        <v>112</v>
      </c>
      <c r="C7061" s="227" t="s">
        <v>78</v>
      </c>
      <c r="D7061" s="229">
        <v>24</v>
      </c>
      <c r="E7061" s="231">
        <v>7.0370367700000004E-3</v>
      </c>
      <c r="F7061" s="231">
        <v>1.13956379E-3</v>
      </c>
      <c r="G7061" s="231">
        <v>1.75154293E-3</v>
      </c>
      <c r="H7061" s="231">
        <v>4.14592956E-3</v>
      </c>
    </row>
    <row r="7062" spans="1:8">
      <c r="A7062" s="227" t="s">
        <v>153</v>
      </c>
      <c r="B7062" s="227" t="s">
        <v>111</v>
      </c>
      <c r="C7062" s="227" t="s">
        <v>79</v>
      </c>
      <c r="D7062" s="229">
        <v>1644</v>
      </c>
      <c r="E7062" s="231">
        <v>4.7784942300000003E-3</v>
      </c>
      <c r="F7062" s="231">
        <v>1.03004307E-3</v>
      </c>
      <c r="G7062" s="231">
        <v>6.9025528000000004E-4</v>
      </c>
      <c r="H7062" s="231">
        <v>3.0581953899999998E-3</v>
      </c>
    </row>
    <row r="7063" spans="1:8">
      <c r="A7063" s="227" t="s">
        <v>153</v>
      </c>
      <c r="B7063" s="227" t="s">
        <v>112</v>
      </c>
      <c r="C7063" s="227" t="s">
        <v>79</v>
      </c>
      <c r="D7063" s="229">
        <v>228</v>
      </c>
      <c r="E7063" s="231">
        <v>4.50525883E-3</v>
      </c>
      <c r="F7063" s="231">
        <v>1.0686726000000001E-3</v>
      </c>
      <c r="G7063" s="231">
        <v>6.5758991999999999E-4</v>
      </c>
      <c r="H7063" s="231">
        <v>2.7789958800000002E-3</v>
      </c>
    </row>
    <row r="7064" spans="1:8">
      <c r="A7064" s="227" t="s">
        <v>153</v>
      </c>
      <c r="B7064" s="227" t="s">
        <v>111</v>
      </c>
      <c r="C7064" s="227" t="s">
        <v>80</v>
      </c>
      <c r="D7064" s="229">
        <v>774</v>
      </c>
      <c r="E7064" s="231">
        <v>5.0538476200000003E-3</v>
      </c>
      <c r="F7064" s="231">
        <v>1.0275203300000001E-3</v>
      </c>
      <c r="G7064" s="231">
        <v>5.0239531000000005E-4</v>
      </c>
      <c r="H7064" s="231">
        <v>3.5239314799999999E-3</v>
      </c>
    </row>
    <row r="7065" spans="1:8">
      <c r="A7065" s="227" t="s">
        <v>153</v>
      </c>
      <c r="B7065" s="227" t="s">
        <v>112</v>
      </c>
      <c r="C7065" s="227" t="s">
        <v>80</v>
      </c>
      <c r="D7065" s="229">
        <v>80</v>
      </c>
      <c r="E7065" s="231">
        <v>4.81278911E-3</v>
      </c>
      <c r="F7065" s="231">
        <v>1.24218723E-3</v>
      </c>
      <c r="G7065" s="231">
        <v>5.0810161000000001E-4</v>
      </c>
      <c r="H7065" s="231">
        <v>3.0624997499999998E-3</v>
      </c>
    </row>
    <row r="7066" spans="1:8">
      <c r="A7066" s="227" t="s">
        <v>153</v>
      </c>
      <c r="B7066" s="227" t="s">
        <v>111</v>
      </c>
      <c r="C7066" s="227" t="s">
        <v>119</v>
      </c>
      <c r="D7066" s="229">
        <v>337</v>
      </c>
      <c r="E7066" s="231">
        <v>6.5722879200000002E-3</v>
      </c>
      <c r="F7066" s="231">
        <v>1.12635979E-3</v>
      </c>
      <c r="G7066" s="231">
        <v>8.4456373999999997E-4</v>
      </c>
      <c r="H7066" s="231">
        <v>4.6013639199999996E-3</v>
      </c>
    </row>
    <row r="7067" spans="1:8">
      <c r="A7067" s="227" t="s">
        <v>153</v>
      </c>
      <c r="B7067" s="227" t="s">
        <v>112</v>
      </c>
      <c r="C7067" s="227" t="s">
        <v>119</v>
      </c>
      <c r="D7067" s="229">
        <v>42</v>
      </c>
      <c r="E7067" s="231">
        <v>6.6625328099999999E-3</v>
      </c>
      <c r="F7067" s="231">
        <v>1.22767828E-3</v>
      </c>
      <c r="G7067" s="231">
        <v>9.972991100000001E-4</v>
      </c>
      <c r="H7067" s="231">
        <v>4.4375549300000004E-3</v>
      </c>
    </row>
    <row r="7068" spans="1:8">
      <c r="A7068" s="227" t="s">
        <v>153</v>
      </c>
      <c r="B7068" s="227" t="s">
        <v>111</v>
      </c>
      <c r="C7068" s="227" t="s">
        <v>82</v>
      </c>
      <c r="D7068" s="229">
        <v>214</v>
      </c>
      <c r="E7068" s="231">
        <v>8.7323682E-3</v>
      </c>
      <c r="F7068" s="231">
        <v>1.16730462E-3</v>
      </c>
      <c r="G7068" s="231">
        <v>1.66044674E-3</v>
      </c>
      <c r="H7068" s="231">
        <v>5.9046164199999997E-3</v>
      </c>
    </row>
    <row r="7069" spans="1:8">
      <c r="A7069" s="227" t="s">
        <v>153</v>
      </c>
      <c r="B7069" s="227" t="s">
        <v>112</v>
      </c>
      <c r="C7069" s="227" t="s">
        <v>82</v>
      </c>
      <c r="D7069" s="229">
        <v>18</v>
      </c>
      <c r="E7069" s="231">
        <v>8.5371653799999996E-3</v>
      </c>
      <c r="F7069" s="231">
        <v>1.1940583600000001E-3</v>
      </c>
      <c r="G7069" s="231">
        <v>2.1502055899999999E-3</v>
      </c>
      <c r="H7069" s="231">
        <v>5.1929010299999996E-3</v>
      </c>
    </row>
    <row r="7070" spans="1:8">
      <c r="A7070" s="227" t="s">
        <v>153</v>
      </c>
      <c r="B7070" s="227" t="s">
        <v>111</v>
      </c>
      <c r="C7070" s="227" t="s">
        <v>83</v>
      </c>
      <c r="D7070" s="229">
        <v>184</v>
      </c>
      <c r="E7070" s="231">
        <v>6.30944269E-3</v>
      </c>
      <c r="F7070" s="231">
        <v>1.11173993E-3</v>
      </c>
      <c r="G7070" s="231">
        <v>7.8577875000000004E-4</v>
      </c>
      <c r="H7070" s="231">
        <v>4.4119235600000003E-3</v>
      </c>
    </row>
    <row r="7071" spans="1:8">
      <c r="A7071" s="227" t="s">
        <v>153</v>
      </c>
      <c r="B7071" s="227" t="s">
        <v>112</v>
      </c>
      <c r="C7071" s="227" t="s">
        <v>83</v>
      </c>
      <c r="D7071" s="229">
        <v>14</v>
      </c>
      <c r="E7071" s="231">
        <v>5.6456676500000001E-3</v>
      </c>
      <c r="F7071" s="231">
        <v>9.2675247000000005E-4</v>
      </c>
      <c r="G7071" s="231">
        <v>6.6716243999999998E-4</v>
      </c>
      <c r="H7071" s="231">
        <v>4.0517523699999999E-3</v>
      </c>
    </row>
    <row r="7072" spans="1:8">
      <c r="A7072" s="227" t="s">
        <v>153</v>
      </c>
      <c r="B7072" s="227" t="s">
        <v>111</v>
      </c>
      <c r="C7072" s="227" t="s">
        <v>84</v>
      </c>
      <c r="D7072" s="229">
        <v>276</v>
      </c>
      <c r="E7072" s="231">
        <v>6.8114262499999996E-3</v>
      </c>
      <c r="F7072" s="231">
        <v>8.7434559000000003E-4</v>
      </c>
      <c r="G7072" s="231">
        <v>1.3232603E-3</v>
      </c>
      <c r="H7072" s="231">
        <v>4.6138198899999998E-3</v>
      </c>
    </row>
    <row r="7073" spans="1:8">
      <c r="A7073" s="227" t="s">
        <v>153</v>
      </c>
      <c r="B7073" s="227" t="s">
        <v>112</v>
      </c>
      <c r="C7073" s="227" t="s">
        <v>84</v>
      </c>
      <c r="D7073" s="229">
        <v>22</v>
      </c>
      <c r="E7073" s="231">
        <v>6.6945493599999996E-3</v>
      </c>
      <c r="F7073" s="231">
        <v>9.5012603000000002E-4</v>
      </c>
      <c r="G7073" s="231">
        <v>1.47043326E-3</v>
      </c>
      <c r="H7073" s="231">
        <v>4.2739895700000001E-3</v>
      </c>
    </row>
    <row r="7074" spans="1:8">
      <c r="A7074" s="227" t="s">
        <v>153</v>
      </c>
      <c r="B7074" s="227" t="s">
        <v>111</v>
      </c>
      <c r="C7074" s="227" t="s">
        <v>86</v>
      </c>
      <c r="D7074" s="229">
        <v>2</v>
      </c>
      <c r="E7074" s="231">
        <v>9.6990739499999996E-3</v>
      </c>
      <c r="F7074" s="231">
        <v>5.8391201300000001E-3</v>
      </c>
      <c r="G7074" s="231">
        <v>2.32638854E-3</v>
      </c>
      <c r="H7074" s="231">
        <v>1.53356457E-3</v>
      </c>
    </row>
    <row r="7075" spans="1:8">
      <c r="A7075" s="227" t="s">
        <v>153</v>
      </c>
      <c r="B7075" s="227" t="s">
        <v>111</v>
      </c>
      <c r="C7075" s="227" t="s">
        <v>87</v>
      </c>
      <c r="D7075" s="229">
        <v>498</v>
      </c>
      <c r="E7075" s="231">
        <v>8.1057561300000008E-3</v>
      </c>
      <c r="F7075" s="231">
        <v>9.5251351000000001E-4</v>
      </c>
      <c r="G7075" s="231">
        <v>1.49147492E-3</v>
      </c>
      <c r="H7075" s="231">
        <v>5.6617672099999999E-3</v>
      </c>
    </row>
    <row r="7076" spans="1:8">
      <c r="A7076" s="227" t="s">
        <v>153</v>
      </c>
      <c r="B7076" s="227" t="s">
        <v>112</v>
      </c>
      <c r="C7076" s="227" t="s">
        <v>87</v>
      </c>
      <c r="D7076" s="229">
        <v>25</v>
      </c>
      <c r="E7076" s="231">
        <v>7.8412034599999996E-3</v>
      </c>
      <c r="F7076" s="231">
        <v>1.41018494E-3</v>
      </c>
      <c r="G7076" s="231">
        <v>9.5787010000000002E-4</v>
      </c>
      <c r="H7076" s="231">
        <v>5.4731478500000003E-3</v>
      </c>
    </row>
    <row r="7077" spans="1:8">
      <c r="A7077" s="227" t="s">
        <v>153</v>
      </c>
      <c r="B7077" s="227" t="s">
        <v>111</v>
      </c>
      <c r="C7077" s="227" t="s">
        <v>88</v>
      </c>
      <c r="D7077" s="229">
        <v>428</v>
      </c>
      <c r="E7077" s="231">
        <v>6.0539435900000002E-3</v>
      </c>
      <c r="F7077" s="231">
        <v>1.01881574E-3</v>
      </c>
      <c r="G7077" s="231">
        <v>7.6232019999999999E-4</v>
      </c>
      <c r="H7077" s="231">
        <v>4.2728071900000001E-3</v>
      </c>
    </row>
    <row r="7078" spans="1:8">
      <c r="A7078" s="227" t="s">
        <v>153</v>
      </c>
      <c r="B7078" s="227" t="s">
        <v>112</v>
      </c>
      <c r="C7078" s="227" t="s">
        <v>88</v>
      </c>
      <c r="D7078" s="229">
        <v>42</v>
      </c>
      <c r="E7078" s="231">
        <v>5.8300262100000003E-3</v>
      </c>
      <c r="F7078" s="231">
        <v>1.1122131700000001E-3</v>
      </c>
      <c r="G7078" s="231">
        <v>7.0546712000000005E-4</v>
      </c>
      <c r="H7078" s="231">
        <v>4.0123453899999998E-3</v>
      </c>
    </row>
    <row r="7079" spans="1:8">
      <c r="A7079" s="227" t="s">
        <v>153</v>
      </c>
      <c r="B7079" s="227" t="s">
        <v>111</v>
      </c>
      <c r="C7079" s="227" t="s">
        <v>89</v>
      </c>
      <c r="D7079" s="229">
        <v>216</v>
      </c>
      <c r="E7079" s="231">
        <v>7.3788470599999998E-3</v>
      </c>
      <c r="F7079" s="231">
        <v>9.9231585999999994E-4</v>
      </c>
      <c r="G7079" s="231">
        <v>1.02376945E-3</v>
      </c>
      <c r="H7079" s="231">
        <v>5.3627612499999996E-3</v>
      </c>
    </row>
    <row r="7080" spans="1:8">
      <c r="A7080" s="227" t="s">
        <v>153</v>
      </c>
      <c r="B7080" s="227" t="s">
        <v>112</v>
      </c>
      <c r="C7080" s="227" t="s">
        <v>89</v>
      </c>
      <c r="D7080" s="229">
        <v>37</v>
      </c>
      <c r="E7080" s="231">
        <v>5.91529004E-3</v>
      </c>
      <c r="F7080" s="231">
        <v>1.13832557E-3</v>
      </c>
      <c r="G7080" s="231">
        <v>1.12581311E-3</v>
      </c>
      <c r="H7080" s="231">
        <v>3.6511509299999999E-3</v>
      </c>
    </row>
    <row r="7081" spans="1:8">
      <c r="A7081" s="227" t="s">
        <v>153</v>
      </c>
      <c r="B7081" s="227" t="s">
        <v>111</v>
      </c>
      <c r="C7081" s="227" t="s">
        <v>90</v>
      </c>
      <c r="D7081" s="229">
        <v>197</v>
      </c>
      <c r="E7081" s="231">
        <v>7.6107466E-3</v>
      </c>
      <c r="F7081" s="231">
        <v>8.8579831999999995E-4</v>
      </c>
      <c r="G7081" s="231">
        <v>1.85819679E-3</v>
      </c>
      <c r="H7081" s="231">
        <v>4.8667510399999997E-3</v>
      </c>
    </row>
    <row r="7082" spans="1:8">
      <c r="A7082" s="227" t="s">
        <v>153</v>
      </c>
      <c r="B7082" s="227" t="s">
        <v>112</v>
      </c>
      <c r="C7082" s="227" t="s">
        <v>90</v>
      </c>
      <c r="D7082" s="229">
        <v>23</v>
      </c>
      <c r="E7082" s="231">
        <v>6.7693234199999999E-3</v>
      </c>
      <c r="F7082" s="231">
        <v>8.0515274000000003E-4</v>
      </c>
      <c r="G7082" s="231">
        <v>1.59671871E-3</v>
      </c>
      <c r="H7082" s="231">
        <v>4.3674514399999996E-3</v>
      </c>
    </row>
    <row r="7083" spans="1:8">
      <c r="A7083" s="227" t="s">
        <v>153</v>
      </c>
      <c r="B7083" s="227" t="s">
        <v>111</v>
      </c>
      <c r="C7083" s="227" t="s">
        <v>91</v>
      </c>
      <c r="D7083" s="229">
        <v>224</v>
      </c>
      <c r="E7083" s="231">
        <v>5.1195124199999997E-3</v>
      </c>
      <c r="F7083" s="231">
        <v>1.0856892400000001E-3</v>
      </c>
      <c r="G7083" s="231">
        <v>4.6601124999999998E-4</v>
      </c>
      <c r="H7083" s="231">
        <v>3.5678114400000001E-3</v>
      </c>
    </row>
    <row r="7084" spans="1:8">
      <c r="A7084" s="227" t="s">
        <v>153</v>
      </c>
      <c r="B7084" s="227" t="s">
        <v>112</v>
      </c>
      <c r="C7084" s="227" t="s">
        <v>91</v>
      </c>
      <c r="D7084" s="229">
        <v>26</v>
      </c>
      <c r="E7084" s="231">
        <v>4.6834934199999996E-3</v>
      </c>
      <c r="F7084" s="231">
        <v>9.4773836999999998E-4</v>
      </c>
      <c r="G7084" s="231">
        <v>4.0687299000000002E-4</v>
      </c>
      <c r="H7084" s="231">
        <v>3.32888156E-3</v>
      </c>
    </row>
    <row r="7085" spans="1:8">
      <c r="A7085" s="227" t="s">
        <v>153</v>
      </c>
      <c r="B7085" s="227" t="s">
        <v>111</v>
      </c>
      <c r="C7085" s="227" t="s">
        <v>92</v>
      </c>
      <c r="D7085" s="229">
        <v>230</v>
      </c>
      <c r="E7085" s="231">
        <v>7.1267107000000003E-3</v>
      </c>
      <c r="F7085" s="231">
        <v>9.2205087999999995E-4</v>
      </c>
      <c r="G7085" s="231">
        <v>1.23238704E-3</v>
      </c>
      <c r="H7085" s="231">
        <v>4.9722722900000004E-3</v>
      </c>
    </row>
    <row r="7086" spans="1:8">
      <c r="A7086" s="227" t="s">
        <v>153</v>
      </c>
      <c r="B7086" s="227" t="s">
        <v>112</v>
      </c>
      <c r="C7086" s="227" t="s">
        <v>92</v>
      </c>
      <c r="D7086" s="229">
        <v>39</v>
      </c>
      <c r="E7086" s="231">
        <v>6.8411678499999996E-3</v>
      </c>
      <c r="F7086" s="231">
        <v>9.8795087999999998E-4</v>
      </c>
      <c r="G7086" s="231">
        <v>1.7640073400000001E-3</v>
      </c>
      <c r="H7086" s="231">
        <v>4.0892091200000003E-3</v>
      </c>
    </row>
    <row r="7087" spans="1:8">
      <c r="A7087" s="227" t="s">
        <v>153</v>
      </c>
      <c r="B7087" s="227" t="s">
        <v>111</v>
      </c>
      <c r="C7087" s="227" t="s">
        <v>93</v>
      </c>
      <c r="D7087" s="229">
        <v>157</v>
      </c>
      <c r="E7087" s="231">
        <v>9.72974146E-3</v>
      </c>
      <c r="F7087" s="231">
        <v>1.36809955E-3</v>
      </c>
      <c r="G7087" s="231">
        <v>1.6435182600000001E-3</v>
      </c>
      <c r="H7087" s="231">
        <v>6.7181231499999997E-3</v>
      </c>
    </row>
    <row r="7088" spans="1:8">
      <c r="A7088" s="227" t="s">
        <v>153</v>
      </c>
      <c r="B7088" s="227" t="s">
        <v>112</v>
      </c>
      <c r="C7088" s="227" t="s">
        <v>93</v>
      </c>
      <c r="D7088" s="229">
        <v>26</v>
      </c>
      <c r="E7088" s="231">
        <v>7.7800033000000003E-3</v>
      </c>
      <c r="F7088" s="231">
        <v>1.1591877600000001E-3</v>
      </c>
      <c r="G7088" s="231">
        <v>1.7178594499999999E-3</v>
      </c>
      <c r="H7088" s="231">
        <v>4.9029555999999998E-3</v>
      </c>
    </row>
    <row r="7089" spans="1:8">
      <c r="A7089" s="227" t="s">
        <v>153</v>
      </c>
      <c r="B7089" s="227" t="s">
        <v>111</v>
      </c>
      <c r="C7089" s="227" t="s">
        <v>94</v>
      </c>
      <c r="D7089" s="229">
        <v>142</v>
      </c>
      <c r="E7089" s="231">
        <v>7.0861043399999997E-3</v>
      </c>
      <c r="F7089" s="231">
        <v>1.24095243E-3</v>
      </c>
      <c r="G7089" s="231">
        <v>1.26524167E-3</v>
      </c>
      <c r="H7089" s="231">
        <v>4.5799097800000004E-3</v>
      </c>
    </row>
    <row r="7090" spans="1:8">
      <c r="A7090" s="227" t="s">
        <v>153</v>
      </c>
      <c r="B7090" s="227" t="s">
        <v>112</v>
      </c>
      <c r="C7090" s="227" t="s">
        <v>94</v>
      </c>
      <c r="D7090" s="229">
        <v>30</v>
      </c>
      <c r="E7090" s="231">
        <v>6.4440583700000002E-3</v>
      </c>
      <c r="F7090" s="231">
        <v>8.8927446000000002E-4</v>
      </c>
      <c r="G7090" s="231">
        <v>1.1138114299999999E-3</v>
      </c>
      <c r="H7090" s="231">
        <v>4.4409719799999997E-3</v>
      </c>
    </row>
    <row r="7091" spans="1:8">
      <c r="A7091" s="227" t="s">
        <v>153</v>
      </c>
      <c r="B7091" s="227" t="s">
        <v>111</v>
      </c>
      <c r="C7091" s="227" t="s">
        <v>95</v>
      </c>
      <c r="D7091" s="229">
        <v>94</v>
      </c>
      <c r="E7091" s="231">
        <v>8.8256006200000004E-3</v>
      </c>
      <c r="F7091" s="231">
        <v>5.7513273000000002E-4</v>
      </c>
      <c r="G7091" s="231">
        <v>1.3380366100000001E-3</v>
      </c>
      <c r="H7091" s="231">
        <v>6.9124308000000001E-3</v>
      </c>
    </row>
    <row r="7092" spans="1:8">
      <c r="A7092" s="227" t="s">
        <v>153</v>
      </c>
      <c r="B7092" s="227" t="s">
        <v>112</v>
      </c>
      <c r="C7092" s="227" t="s">
        <v>95</v>
      </c>
      <c r="D7092" s="229">
        <v>7</v>
      </c>
      <c r="E7092" s="231">
        <v>9.9570103100000001E-3</v>
      </c>
      <c r="F7092" s="231">
        <v>8.4490723000000005E-4</v>
      </c>
      <c r="G7092" s="231">
        <v>1.68650783E-3</v>
      </c>
      <c r="H7092" s="231">
        <v>7.4255949300000004E-3</v>
      </c>
    </row>
    <row r="7093" spans="1:8">
      <c r="A7093" s="227" t="s">
        <v>153</v>
      </c>
      <c r="B7093" s="227" t="s">
        <v>111</v>
      </c>
      <c r="C7093" s="227" t="s">
        <v>96</v>
      </c>
      <c r="D7093" s="229">
        <v>322</v>
      </c>
      <c r="E7093" s="231">
        <v>6.6006726300000002E-3</v>
      </c>
      <c r="F7093" s="231">
        <v>7.8074651000000004E-4</v>
      </c>
      <c r="G7093" s="231">
        <v>1.19227316E-3</v>
      </c>
      <c r="H7093" s="231">
        <v>4.6276524400000003E-3</v>
      </c>
    </row>
    <row r="7094" spans="1:8">
      <c r="A7094" s="227" t="s">
        <v>153</v>
      </c>
      <c r="B7094" s="227" t="s">
        <v>112</v>
      </c>
      <c r="C7094" s="227" t="s">
        <v>96</v>
      </c>
      <c r="D7094" s="229">
        <v>32</v>
      </c>
      <c r="E7094" s="231">
        <v>6.5704569300000003E-3</v>
      </c>
      <c r="F7094" s="231">
        <v>9.5558426000000004E-4</v>
      </c>
      <c r="G7094" s="231">
        <v>1.53754315E-3</v>
      </c>
      <c r="H7094" s="231">
        <v>4.0773290899999998E-3</v>
      </c>
    </row>
    <row r="7095" spans="1:8">
      <c r="A7095" s="227" t="s">
        <v>153</v>
      </c>
      <c r="B7095" s="227" t="s">
        <v>111</v>
      </c>
      <c r="C7095" s="227" t="s">
        <v>97</v>
      </c>
      <c r="D7095" s="229">
        <v>154</v>
      </c>
      <c r="E7095" s="231">
        <v>8.2802727299999997E-3</v>
      </c>
      <c r="F7095" s="231">
        <v>9.4426383999999999E-4</v>
      </c>
      <c r="G7095" s="231">
        <v>1.1901753400000001E-3</v>
      </c>
      <c r="H7095" s="231">
        <v>6.1458331000000003E-3</v>
      </c>
    </row>
    <row r="7096" spans="1:8">
      <c r="A7096" s="227" t="s">
        <v>153</v>
      </c>
      <c r="B7096" s="227" t="s">
        <v>112</v>
      </c>
      <c r="C7096" s="227" t="s">
        <v>97</v>
      </c>
      <c r="D7096" s="229">
        <v>27</v>
      </c>
      <c r="E7096" s="231">
        <v>6.24185503E-3</v>
      </c>
      <c r="F7096" s="231">
        <v>9.2935507999999999E-4</v>
      </c>
      <c r="G7096" s="231">
        <v>1.3858879E-3</v>
      </c>
      <c r="H7096" s="231">
        <v>3.9266115399999996E-3</v>
      </c>
    </row>
    <row r="7097" spans="1:8">
      <c r="A7097" s="227" t="s">
        <v>153</v>
      </c>
      <c r="B7097" s="227" t="s">
        <v>111</v>
      </c>
      <c r="C7097" s="227" t="s">
        <v>98</v>
      </c>
      <c r="D7097" s="229">
        <v>133</v>
      </c>
      <c r="E7097" s="231">
        <v>7.8093669299999996E-3</v>
      </c>
      <c r="F7097" s="231">
        <v>4.7131689999999998E-4</v>
      </c>
      <c r="G7097" s="231">
        <v>1.9573236200000001E-3</v>
      </c>
      <c r="H7097" s="231">
        <v>5.3696739399999999E-3</v>
      </c>
    </row>
    <row r="7098" spans="1:8">
      <c r="A7098" s="227" t="s">
        <v>153</v>
      </c>
      <c r="B7098" s="227" t="s">
        <v>112</v>
      </c>
      <c r="C7098" s="227" t="s">
        <v>98</v>
      </c>
      <c r="D7098" s="229">
        <v>15</v>
      </c>
      <c r="E7098" s="231">
        <v>6.47762323E-3</v>
      </c>
      <c r="F7098" s="231">
        <v>4.3749985000000001E-4</v>
      </c>
      <c r="G7098" s="231">
        <v>1.84567874E-3</v>
      </c>
      <c r="H7098" s="231">
        <v>4.1851849500000003E-3</v>
      </c>
    </row>
    <row r="7099" spans="1:8">
      <c r="A7099" s="227" t="s">
        <v>153</v>
      </c>
      <c r="B7099" s="227" t="s">
        <v>111</v>
      </c>
      <c r="C7099" s="227" t="s">
        <v>99</v>
      </c>
      <c r="D7099" s="229">
        <v>353</v>
      </c>
      <c r="E7099" s="231">
        <v>6.3049192299999999E-3</v>
      </c>
      <c r="F7099" s="231">
        <v>1.0213707900000001E-3</v>
      </c>
      <c r="G7099" s="231">
        <v>7.0762487999999997E-4</v>
      </c>
      <c r="H7099" s="231">
        <v>4.5759230599999997E-3</v>
      </c>
    </row>
    <row r="7100" spans="1:8">
      <c r="A7100" s="227" t="s">
        <v>153</v>
      </c>
      <c r="B7100" s="227" t="s">
        <v>112</v>
      </c>
      <c r="C7100" s="227" t="s">
        <v>99</v>
      </c>
      <c r="D7100" s="229">
        <v>18</v>
      </c>
      <c r="E7100" s="231">
        <v>4.5576128799999999E-3</v>
      </c>
      <c r="F7100" s="231">
        <v>8.9570454E-4</v>
      </c>
      <c r="G7100" s="231">
        <v>6.5071994000000005E-4</v>
      </c>
      <c r="H7100" s="231">
        <v>3.01118803E-3</v>
      </c>
    </row>
    <row r="7101" spans="1:8">
      <c r="A7101" s="227" t="s">
        <v>153</v>
      </c>
      <c r="B7101" s="227" t="s">
        <v>111</v>
      </c>
      <c r="C7101" s="227" t="s">
        <v>100</v>
      </c>
      <c r="D7101" s="229">
        <v>305</v>
      </c>
      <c r="E7101" s="231">
        <v>8.06052648E-3</v>
      </c>
      <c r="F7101" s="231">
        <v>9.8174685999999995E-4</v>
      </c>
      <c r="G7101" s="231">
        <v>1.1357389800000001E-3</v>
      </c>
      <c r="H7101" s="231">
        <v>5.9314281100000003E-3</v>
      </c>
    </row>
    <row r="7102" spans="1:8">
      <c r="A7102" s="227" t="s">
        <v>153</v>
      </c>
      <c r="B7102" s="227" t="s">
        <v>112</v>
      </c>
      <c r="C7102" s="227" t="s">
        <v>100</v>
      </c>
      <c r="D7102" s="229">
        <v>20</v>
      </c>
      <c r="E7102" s="231">
        <v>6.7945599899999999E-3</v>
      </c>
      <c r="F7102" s="231">
        <v>8.2465252999999999E-4</v>
      </c>
      <c r="G7102" s="231">
        <v>7.6562475000000005E-4</v>
      </c>
      <c r="H7102" s="231">
        <v>5.1932868000000004E-3</v>
      </c>
    </row>
    <row r="7103" spans="1:8">
      <c r="A7103" s="227" t="s">
        <v>153</v>
      </c>
      <c r="B7103" s="227" t="s">
        <v>111</v>
      </c>
      <c r="C7103" s="227" t="s">
        <v>101</v>
      </c>
      <c r="D7103" s="229">
        <v>52</v>
      </c>
      <c r="E7103" s="231">
        <v>8.4343836399999993E-3</v>
      </c>
      <c r="F7103" s="231">
        <v>6.6684443999999996E-4</v>
      </c>
      <c r="G7103" s="231">
        <v>2.2798697699999999E-3</v>
      </c>
      <c r="H7103" s="231">
        <v>5.48766893E-3</v>
      </c>
    </row>
    <row r="7104" spans="1:8">
      <c r="A7104" s="227" t="s">
        <v>153</v>
      </c>
      <c r="B7104" s="227" t="s">
        <v>112</v>
      </c>
      <c r="C7104" s="227" t="s">
        <v>101</v>
      </c>
      <c r="D7104" s="229">
        <v>6</v>
      </c>
      <c r="E7104" s="231">
        <v>1.1059027650000001E-2</v>
      </c>
      <c r="F7104" s="231">
        <v>6.3078668000000004E-4</v>
      </c>
      <c r="G7104" s="231">
        <v>3.5976077500000001E-3</v>
      </c>
      <c r="H7104" s="231">
        <v>6.8306323999999998E-3</v>
      </c>
    </row>
    <row r="7105" spans="1:8">
      <c r="A7105" s="227" t="s">
        <v>153</v>
      </c>
      <c r="B7105" s="227" t="s">
        <v>111</v>
      </c>
      <c r="C7105" s="227" t="s">
        <v>102</v>
      </c>
      <c r="D7105" s="229">
        <v>186</v>
      </c>
      <c r="E7105" s="231">
        <v>6.5888214499999999E-3</v>
      </c>
      <c r="F7105" s="231">
        <v>9.8771629999999991E-4</v>
      </c>
      <c r="G7105" s="231">
        <v>6.7664752000000004E-4</v>
      </c>
      <c r="H7105" s="231">
        <v>4.9244571399999996E-3</v>
      </c>
    </row>
    <row r="7106" spans="1:8">
      <c r="A7106" s="227" t="s">
        <v>153</v>
      </c>
      <c r="B7106" s="227" t="s">
        <v>112</v>
      </c>
      <c r="C7106" s="227" t="s">
        <v>102</v>
      </c>
      <c r="D7106" s="229">
        <v>20</v>
      </c>
      <c r="E7106" s="231">
        <v>7.3414349199999998E-3</v>
      </c>
      <c r="F7106" s="231">
        <v>1.16666638E-3</v>
      </c>
      <c r="G7106" s="231">
        <v>6.5162016999999997E-4</v>
      </c>
      <c r="H7106" s="231">
        <v>5.5231479099999998E-3</v>
      </c>
    </row>
    <row r="7107" spans="1:8">
      <c r="A7107" s="227" t="s">
        <v>153</v>
      </c>
      <c r="B7107" s="227" t="s">
        <v>111</v>
      </c>
      <c r="C7107" s="227" t="s">
        <v>103</v>
      </c>
      <c r="D7107" s="229">
        <v>267</v>
      </c>
      <c r="E7107" s="231">
        <v>5.1208122900000003E-3</v>
      </c>
      <c r="F7107" s="231">
        <v>7.8725352999999996E-4</v>
      </c>
      <c r="G7107" s="231">
        <v>4.9512736999999998E-4</v>
      </c>
      <c r="H7107" s="231">
        <v>3.8384308699999999E-3</v>
      </c>
    </row>
    <row r="7108" spans="1:8">
      <c r="A7108" s="227" t="s">
        <v>153</v>
      </c>
      <c r="B7108" s="227" t="s">
        <v>112</v>
      </c>
      <c r="C7108" s="227" t="s">
        <v>103</v>
      </c>
      <c r="D7108" s="229">
        <v>25</v>
      </c>
      <c r="E7108" s="231">
        <v>4.3611108499999997E-3</v>
      </c>
      <c r="F7108" s="231">
        <v>9.5416638E-4</v>
      </c>
      <c r="G7108" s="231">
        <v>5.0046271E-4</v>
      </c>
      <c r="H7108" s="231">
        <v>2.9064811899999999E-3</v>
      </c>
    </row>
    <row r="7109" spans="1:8">
      <c r="A7109" s="227" t="s">
        <v>153</v>
      </c>
      <c r="B7109" s="227" t="s">
        <v>111</v>
      </c>
      <c r="C7109" s="227" t="s">
        <v>104</v>
      </c>
      <c r="D7109" s="229">
        <v>107</v>
      </c>
      <c r="E7109" s="231">
        <v>7.9324591000000007E-3</v>
      </c>
      <c r="F7109" s="231">
        <v>1.2048933099999999E-3</v>
      </c>
      <c r="G7109" s="231">
        <v>9.3587724999999997E-4</v>
      </c>
      <c r="H7109" s="231">
        <v>5.7916880600000003E-3</v>
      </c>
    </row>
    <row r="7110" spans="1:8">
      <c r="A7110" s="227" t="s">
        <v>153</v>
      </c>
      <c r="B7110" s="227" t="s">
        <v>112</v>
      </c>
      <c r="C7110" s="227" t="s">
        <v>104</v>
      </c>
      <c r="D7110" s="229">
        <v>9</v>
      </c>
      <c r="E7110" s="231">
        <v>6.3027261500000001E-3</v>
      </c>
      <c r="F7110" s="231">
        <v>6.0185168999999999E-4</v>
      </c>
      <c r="G7110" s="231">
        <v>1.39017468E-3</v>
      </c>
      <c r="H7110" s="231">
        <v>4.3106993E-3</v>
      </c>
    </row>
    <row r="7111" spans="1:8">
      <c r="A7111" s="227" t="s">
        <v>153</v>
      </c>
      <c r="B7111" s="227" t="s">
        <v>111</v>
      </c>
      <c r="C7111" s="227" t="s">
        <v>105</v>
      </c>
      <c r="D7111" s="229">
        <v>711</v>
      </c>
      <c r="E7111" s="231">
        <v>4.55141079E-3</v>
      </c>
      <c r="F7111" s="231">
        <v>9.5376206000000001E-4</v>
      </c>
      <c r="G7111" s="231">
        <v>5.6281555000000001E-4</v>
      </c>
      <c r="H7111" s="231">
        <v>3.0234864899999999E-3</v>
      </c>
    </row>
    <row r="7112" spans="1:8">
      <c r="A7112" s="227" t="s">
        <v>153</v>
      </c>
      <c r="B7112" s="227" t="s">
        <v>112</v>
      </c>
      <c r="C7112" s="227" t="s">
        <v>105</v>
      </c>
      <c r="D7112" s="229">
        <v>39</v>
      </c>
      <c r="E7112" s="231">
        <v>4.8759494000000002E-3</v>
      </c>
      <c r="F7112" s="231">
        <v>1.1455363299999999E-3</v>
      </c>
      <c r="G7112" s="231">
        <v>5.2142663000000005E-4</v>
      </c>
      <c r="H7112" s="231">
        <v>3.1988957499999998E-3</v>
      </c>
    </row>
    <row r="7113" spans="1:8">
      <c r="A7113" s="227" t="s">
        <v>153</v>
      </c>
      <c r="B7113" s="227" t="s">
        <v>111</v>
      </c>
      <c r="C7113" s="227" t="s">
        <v>106</v>
      </c>
      <c r="D7113" s="229">
        <v>139</v>
      </c>
      <c r="E7113" s="231">
        <v>6.6788233899999997E-3</v>
      </c>
      <c r="F7113" s="231">
        <v>1.09945354E-3</v>
      </c>
      <c r="G7113" s="231">
        <v>9.9636927999999995E-4</v>
      </c>
      <c r="H7113" s="231">
        <v>4.5830000400000001E-3</v>
      </c>
    </row>
    <row r="7114" spans="1:8">
      <c r="A7114" s="227" t="s">
        <v>153</v>
      </c>
      <c r="B7114" s="227" t="s">
        <v>112</v>
      </c>
      <c r="C7114" s="227" t="s">
        <v>106</v>
      </c>
      <c r="D7114" s="229">
        <v>33</v>
      </c>
      <c r="E7114" s="231">
        <v>6.3057657300000002E-3</v>
      </c>
      <c r="F7114" s="231">
        <v>9.0032239999999998E-4</v>
      </c>
      <c r="G7114" s="231">
        <v>1.2584172900000001E-3</v>
      </c>
      <c r="H7114" s="231">
        <v>4.1470255799999998E-3</v>
      </c>
    </row>
    <row r="7115" spans="1:8">
      <c r="A7115" s="227" t="s">
        <v>153</v>
      </c>
      <c r="B7115" s="227" t="s">
        <v>111</v>
      </c>
      <c r="C7115" s="227" t="s">
        <v>107</v>
      </c>
      <c r="D7115" s="229">
        <v>581</v>
      </c>
      <c r="E7115" s="231">
        <v>6.2428083000000004E-3</v>
      </c>
      <c r="F7115" s="231">
        <v>1.0329808799999999E-3</v>
      </c>
      <c r="G7115" s="231">
        <v>9.4230072000000002E-4</v>
      </c>
      <c r="H7115" s="231">
        <v>4.2675262199999998E-3</v>
      </c>
    </row>
    <row r="7116" spans="1:8">
      <c r="A7116" s="227" t="s">
        <v>153</v>
      </c>
      <c r="B7116" s="227" t="s">
        <v>112</v>
      </c>
      <c r="C7116" s="227" t="s">
        <v>107</v>
      </c>
      <c r="D7116" s="229">
        <v>25</v>
      </c>
      <c r="E7116" s="231">
        <v>6.3037034599999998E-3</v>
      </c>
      <c r="F7116" s="231">
        <v>1.1199071600000001E-3</v>
      </c>
      <c r="G7116" s="231">
        <v>8.4722194000000004E-4</v>
      </c>
      <c r="H7116" s="231">
        <v>4.3365738799999998E-3</v>
      </c>
    </row>
    <row r="7117" spans="1:8">
      <c r="A7117" s="227" t="s">
        <v>138</v>
      </c>
      <c r="B7117" s="227" t="s">
        <v>113</v>
      </c>
      <c r="C7117" s="227" t="s">
        <v>58</v>
      </c>
      <c r="D7117" s="229">
        <v>78184</v>
      </c>
      <c r="E7117" s="231">
        <v>6.01885328E-3</v>
      </c>
      <c r="F7117" s="231">
        <v>9.9908066000000003E-4</v>
      </c>
      <c r="G7117" s="231">
        <v>1.26597466E-3</v>
      </c>
      <c r="H7117" s="231">
        <v>3.7537974799999999E-3</v>
      </c>
    </row>
    <row r="7118" spans="1:8">
      <c r="A7118" s="227" t="s">
        <v>138</v>
      </c>
      <c r="B7118" s="227" t="s">
        <v>113</v>
      </c>
      <c r="C7118" s="227" t="s">
        <v>63</v>
      </c>
      <c r="D7118" s="229">
        <v>1221</v>
      </c>
      <c r="E7118" s="231">
        <v>6.1830388600000001E-3</v>
      </c>
      <c r="F7118" s="231">
        <v>1.2749679199999999E-3</v>
      </c>
      <c r="G7118" s="231">
        <v>1.3825186399999999E-3</v>
      </c>
      <c r="H7118" s="231">
        <v>3.5255518199999998E-3</v>
      </c>
    </row>
    <row r="7119" spans="1:8">
      <c r="A7119" s="227" t="s">
        <v>138</v>
      </c>
      <c r="B7119" s="227" t="s">
        <v>113</v>
      </c>
      <c r="C7119" s="227" t="s">
        <v>64</v>
      </c>
      <c r="D7119" s="229">
        <v>719</v>
      </c>
      <c r="E7119" s="231">
        <v>5.6156149400000003E-3</v>
      </c>
      <c r="F7119" s="231">
        <v>7.2436937999999999E-4</v>
      </c>
      <c r="G7119" s="231">
        <v>1.65882696E-3</v>
      </c>
      <c r="H7119" s="231">
        <v>3.2324181199999999E-3</v>
      </c>
    </row>
    <row r="7120" spans="1:8">
      <c r="A7120" s="227" t="s">
        <v>138</v>
      </c>
      <c r="B7120" s="227" t="s">
        <v>113</v>
      </c>
      <c r="C7120" s="227" t="s">
        <v>65</v>
      </c>
      <c r="D7120" s="229">
        <v>845</v>
      </c>
      <c r="E7120" s="231">
        <v>6.62771179E-3</v>
      </c>
      <c r="F7120" s="231">
        <v>1.2366176699999999E-3</v>
      </c>
      <c r="G7120" s="231">
        <v>1.31497893E-3</v>
      </c>
      <c r="H7120" s="231">
        <v>4.0761147200000002E-3</v>
      </c>
    </row>
    <row r="7121" spans="1:8">
      <c r="A7121" s="227" t="s">
        <v>138</v>
      </c>
      <c r="B7121" s="227" t="s">
        <v>113</v>
      </c>
      <c r="C7121" s="227" t="s">
        <v>66</v>
      </c>
      <c r="D7121" s="229">
        <v>800</v>
      </c>
      <c r="E7121" s="231">
        <v>7.2537902800000002E-3</v>
      </c>
      <c r="F7121" s="231">
        <v>1.5472219800000001E-3</v>
      </c>
      <c r="G7121" s="231">
        <v>1.3523869E-3</v>
      </c>
      <c r="H7121" s="231">
        <v>4.3541808899999999E-3</v>
      </c>
    </row>
    <row r="7122" spans="1:8">
      <c r="A7122" s="227" t="s">
        <v>138</v>
      </c>
      <c r="B7122" s="227" t="s">
        <v>113</v>
      </c>
      <c r="C7122" s="227" t="s">
        <v>67</v>
      </c>
      <c r="D7122" s="229">
        <v>777</v>
      </c>
      <c r="E7122" s="231">
        <v>7.1315062699999999E-3</v>
      </c>
      <c r="F7122" s="231">
        <v>7.3990633000000001E-4</v>
      </c>
      <c r="G7122" s="231">
        <v>2.1414269E-3</v>
      </c>
      <c r="H7122" s="231">
        <v>4.2501725600000003E-3</v>
      </c>
    </row>
    <row r="7123" spans="1:8">
      <c r="A7123" s="227" t="s">
        <v>138</v>
      </c>
      <c r="B7123" s="227" t="s">
        <v>113</v>
      </c>
      <c r="C7123" s="227" t="s">
        <v>68</v>
      </c>
      <c r="D7123" s="229">
        <v>1523</v>
      </c>
      <c r="E7123" s="231">
        <v>6.33377691E-3</v>
      </c>
      <c r="F7123" s="231">
        <v>1.11867239E-3</v>
      </c>
      <c r="G7123" s="231">
        <v>1.3494699200000001E-3</v>
      </c>
      <c r="H7123" s="231">
        <v>3.8656341100000002E-3</v>
      </c>
    </row>
    <row r="7124" spans="1:8">
      <c r="A7124" s="227" t="s">
        <v>138</v>
      </c>
      <c r="B7124" s="227" t="s">
        <v>113</v>
      </c>
      <c r="C7124" s="227" t="s">
        <v>69</v>
      </c>
      <c r="D7124" s="229">
        <v>1810</v>
      </c>
      <c r="E7124" s="231">
        <v>4.8139641E-3</v>
      </c>
      <c r="F7124" s="231">
        <v>6.2308779999999998E-4</v>
      </c>
      <c r="G7124" s="231">
        <v>9.941359900000001E-4</v>
      </c>
      <c r="H7124" s="231">
        <v>3.1967398400000002E-3</v>
      </c>
    </row>
    <row r="7125" spans="1:8">
      <c r="A7125" s="227" t="s">
        <v>138</v>
      </c>
      <c r="B7125" s="227" t="s">
        <v>113</v>
      </c>
      <c r="C7125" s="227" t="s">
        <v>70</v>
      </c>
      <c r="D7125" s="229">
        <v>420</v>
      </c>
      <c r="E7125" s="231">
        <v>9.0790065999999999E-3</v>
      </c>
      <c r="F7125" s="231">
        <v>1.56668847E-3</v>
      </c>
      <c r="G7125" s="231">
        <v>2.3526232099999999E-3</v>
      </c>
      <c r="H7125" s="231">
        <v>5.1596944300000003E-3</v>
      </c>
    </row>
    <row r="7126" spans="1:8">
      <c r="A7126" s="227" t="s">
        <v>138</v>
      </c>
      <c r="B7126" s="227" t="s">
        <v>113</v>
      </c>
      <c r="C7126" s="227" t="s">
        <v>71</v>
      </c>
      <c r="D7126" s="229">
        <v>585</v>
      </c>
      <c r="E7126" s="231">
        <v>6.3110950499999999E-3</v>
      </c>
      <c r="F7126" s="231">
        <v>8.4083151000000002E-4</v>
      </c>
      <c r="G7126" s="231">
        <v>1.6200337999999999E-3</v>
      </c>
      <c r="H7126" s="231">
        <v>3.8502292699999999E-3</v>
      </c>
    </row>
    <row r="7127" spans="1:8">
      <c r="A7127" s="227" t="s">
        <v>138</v>
      </c>
      <c r="B7127" s="227" t="s">
        <v>113</v>
      </c>
      <c r="C7127" s="227" t="s">
        <v>72</v>
      </c>
      <c r="D7127" s="229">
        <v>1124</v>
      </c>
      <c r="E7127" s="231">
        <v>6.0789835300000001E-3</v>
      </c>
      <c r="F7127" s="231">
        <v>4.8268189000000002E-4</v>
      </c>
      <c r="G7127" s="231">
        <v>1.63335493E-3</v>
      </c>
      <c r="H7127" s="231">
        <v>3.96294625E-3</v>
      </c>
    </row>
    <row r="7128" spans="1:8">
      <c r="A7128" s="227" t="s">
        <v>138</v>
      </c>
      <c r="B7128" s="227" t="s">
        <v>113</v>
      </c>
      <c r="C7128" s="227" t="s">
        <v>73</v>
      </c>
      <c r="D7128" s="229">
        <v>1409</v>
      </c>
      <c r="E7128" s="231">
        <v>6.9043826299999998E-3</v>
      </c>
      <c r="F7128" s="231">
        <v>1.22124118E-3</v>
      </c>
      <c r="G7128" s="231">
        <v>2.0372750200000002E-3</v>
      </c>
      <c r="H7128" s="231">
        <v>3.6458659599999999E-3</v>
      </c>
    </row>
    <row r="7129" spans="1:8">
      <c r="A7129" s="227" t="s">
        <v>138</v>
      </c>
      <c r="B7129" s="227" t="s">
        <v>113</v>
      </c>
      <c r="C7129" s="227" t="s">
        <v>74</v>
      </c>
      <c r="D7129" s="229">
        <v>1189</v>
      </c>
      <c r="E7129" s="231">
        <v>6.6160383699999997E-3</v>
      </c>
      <c r="F7129" s="231">
        <v>9.2420271999999999E-4</v>
      </c>
      <c r="G7129" s="231">
        <v>1.9144918E-3</v>
      </c>
      <c r="H7129" s="231">
        <v>3.7773434E-3</v>
      </c>
    </row>
    <row r="7130" spans="1:8">
      <c r="A7130" s="227" t="s">
        <v>138</v>
      </c>
      <c r="B7130" s="227" t="s">
        <v>113</v>
      </c>
      <c r="C7130" s="227" t="s">
        <v>75</v>
      </c>
      <c r="D7130" s="229">
        <v>1898</v>
      </c>
      <c r="E7130" s="231">
        <v>6.1548825799999998E-3</v>
      </c>
      <c r="F7130" s="231">
        <v>7.8085337999999997E-4</v>
      </c>
      <c r="G7130" s="231">
        <v>1.3082482099999999E-3</v>
      </c>
      <c r="H7130" s="231">
        <v>4.0657805000000003E-3</v>
      </c>
    </row>
    <row r="7131" spans="1:8">
      <c r="A7131" s="227" t="s">
        <v>138</v>
      </c>
      <c r="B7131" s="227" t="s">
        <v>113</v>
      </c>
      <c r="C7131" s="227" t="s">
        <v>76</v>
      </c>
      <c r="D7131" s="229">
        <v>603</v>
      </c>
      <c r="E7131" s="231">
        <v>5.66736124E-3</v>
      </c>
      <c r="F7131" s="231">
        <v>4.4073587999999999E-4</v>
      </c>
      <c r="G7131" s="231">
        <v>1.5162034599999999E-3</v>
      </c>
      <c r="H7131" s="231">
        <v>3.7104214199999998E-3</v>
      </c>
    </row>
    <row r="7132" spans="1:8">
      <c r="A7132" s="227" t="s">
        <v>138</v>
      </c>
      <c r="B7132" s="227" t="s">
        <v>113</v>
      </c>
      <c r="C7132" s="227" t="s">
        <v>77</v>
      </c>
      <c r="D7132" s="229">
        <v>1976</v>
      </c>
      <c r="E7132" s="231">
        <v>6.4936176100000003E-3</v>
      </c>
      <c r="F7132" s="231">
        <v>8.8256977E-4</v>
      </c>
      <c r="G7132" s="231">
        <v>2.0502860599999999E-3</v>
      </c>
      <c r="H7132" s="231">
        <v>3.56076131E-3</v>
      </c>
    </row>
    <row r="7133" spans="1:8">
      <c r="A7133" s="227" t="s">
        <v>138</v>
      </c>
      <c r="B7133" s="227" t="s">
        <v>113</v>
      </c>
      <c r="C7133" s="227" t="s">
        <v>78</v>
      </c>
      <c r="D7133" s="229">
        <v>522</v>
      </c>
      <c r="E7133" s="231">
        <v>6.5550497699999998E-3</v>
      </c>
      <c r="F7133" s="231">
        <v>9.2162421000000004E-4</v>
      </c>
      <c r="G7133" s="231">
        <v>1.8770618E-3</v>
      </c>
      <c r="H7133" s="231">
        <v>3.7563632900000001E-3</v>
      </c>
    </row>
    <row r="7134" spans="1:8">
      <c r="A7134" s="227" t="s">
        <v>138</v>
      </c>
      <c r="B7134" s="227" t="s">
        <v>113</v>
      </c>
      <c r="C7134" s="227" t="s">
        <v>79</v>
      </c>
      <c r="D7134" s="229">
        <v>9451</v>
      </c>
      <c r="E7134" s="231">
        <v>5.5157006200000002E-3</v>
      </c>
      <c r="F7134" s="231">
        <v>1.16399818E-3</v>
      </c>
      <c r="G7134" s="231">
        <v>9.3855662000000002E-4</v>
      </c>
      <c r="H7134" s="231">
        <v>3.4131453400000002E-3</v>
      </c>
    </row>
    <row r="7135" spans="1:8">
      <c r="A7135" s="227" t="s">
        <v>138</v>
      </c>
      <c r="B7135" s="227" t="s">
        <v>113</v>
      </c>
      <c r="C7135" s="227" t="s">
        <v>80</v>
      </c>
      <c r="D7135" s="229">
        <v>6116</v>
      </c>
      <c r="E7135" s="231">
        <v>6.5702454599999996E-3</v>
      </c>
      <c r="F7135" s="231">
        <v>1.1922031900000001E-3</v>
      </c>
      <c r="G7135" s="231">
        <v>9.5406037E-4</v>
      </c>
      <c r="H7135" s="231">
        <v>4.4239814099999997E-3</v>
      </c>
    </row>
    <row r="7136" spans="1:8">
      <c r="A7136" s="227" t="s">
        <v>138</v>
      </c>
      <c r="B7136" s="227" t="s">
        <v>113</v>
      </c>
      <c r="C7136" s="227" t="s">
        <v>119</v>
      </c>
      <c r="D7136" s="229">
        <v>2231</v>
      </c>
      <c r="E7136" s="231">
        <v>6.1346066000000001E-3</v>
      </c>
      <c r="F7136" s="231">
        <v>8.3926279E-4</v>
      </c>
      <c r="G7136" s="231">
        <v>1.5552990400000001E-3</v>
      </c>
      <c r="H7136" s="231">
        <v>3.7400442899999998E-3</v>
      </c>
    </row>
    <row r="7137" spans="1:8">
      <c r="A7137" s="227" t="s">
        <v>138</v>
      </c>
      <c r="B7137" s="227" t="s">
        <v>113</v>
      </c>
      <c r="C7137" s="227" t="s">
        <v>82</v>
      </c>
      <c r="D7137" s="229">
        <v>725</v>
      </c>
      <c r="E7137" s="231">
        <v>6.1844984699999999E-3</v>
      </c>
      <c r="F7137" s="231">
        <v>6.4733372999999995E-4</v>
      </c>
      <c r="G7137" s="231">
        <v>1.9862385899999998E-3</v>
      </c>
      <c r="H7137" s="231">
        <v>3.5509256900000002E-3</v>
      </c>
    </row>
    <row r="7138" spans="1:8">
      <c r="A7138" s="227" t="s">
        <v>138</v>
      </c>
      <c r="B7138" s="227" t="s">
        <v>113</v>
      </c>
      <c r="C7138" s="227" t="s">
        <v>83</v>
      </c>
      <c r="D7138" s="229">
        <v>985</v>
      </c>
      <c r="E7138" s="231">
        <v>5.7478141899999996E-3</v>
      </c>
      <c r="F7138" s="231">
        <v>1.01408839E-3</v>
      </c>
      <c r="G7138" s="231">
        <v>1.52619124E-3</v>
      </c>
      <c r="H7138" s="231">
        <v>3.2075340699999999E-3</v>
      </c>
    </row>
    <row r="7139" spans="1:8">
      <c r="A7139" s="227" t="s">
        <v>138</v>
      </c>
      <c r="B7139" s="227" t="s">
        <v>113</v>
      </c>
      <c r="C7139" s="227" t="s">
        <v>84</v>
      </c>
      <c r="D7139" s="229">
        <v>1580</v>
      </c>
      <c r="E7139" s="231">
        <v>5.4627942399999999E-3</v>
      </c>
      <c r="F7139" s="231">
        <v>1.0125407800000001E-3</v>
      </c>
      <c r="G7139" s="231">
        <v>1.41872485E-3</v>
      </c>
      <c r="H7139" s="231">
        <v>3.0315281199999999E-3</v>
      </c>
    </row>
    <row r="7140" spans="1:8">
      <c r="A7140" s="227" t="s">
        <v>138</v>
      </c>
      <c r="B7140" s="227" t="s">
        <v>113</v>
      </c>
      <c r="C7140" s="227" t="s">
        <v>87</v>
      </c>
      <c r="D7140" s="229">
        <v>1821</v>
      </c>
      <c r="E7140" s="231">
        <v>5.4328167399999997E-3</v>
      </c>
      <c r="F7140" s="231">
        <v>3.8324080999999999E-4</v>
      </c>
      <c r="G7140" s="231">
        <v>1.4631190700000001E-3</v>
      </c>
      <c r="H7140" s="231">
        <v>3.5864563799999998E-3</v>
      </c>
    </row>
    <row r="7141" spans="1:8">
      <c r="A7141" s="227" t="s">
        <v>138</v>
      </c>
      <c r="B7141" s="227" t="s">
        <v>113</v>
      </c>
      <c r="C7141" s="227" t="s">
        <v>88</v>
      </c>
      <c r="D7141" s="229">
        <v>2830</v>
      </c>
      <c r="E7141" s="231">
        <v>5.4138608299999997E-3</v>
      </c>
      <c r="F7141" s="231">
        <v>1.0772352299999999E-3</v>
      </c>
      <c r="G7141" s="231">
        <v>9.4324589999999998E-4</v>
      </c>
      <c r="H7141" s="231">
        <v>3.3933792300000001E-3</v>
      </c>
    </row>
    <row r="7142" spans="1:8">
      <c r="A7142" s="227" t="s">
        <v>138</v>
      </c>
      <c r="B7142" s="227" t="s">
        <v>113</v>
      </c>
      <c r="C7142" s="227" t="s">
        <v>89</v>
      </c>
      <c r="D7142" s="229">
        <v>1051</v>
      </c>
      <c r="E7142" s="231">
        <v>6.0217449199999997E-3</v>
      </c>
      <c r="F7142" s="231">
        <v>9.1913100999999997E-4</v>
      </c>
      <c r="G7142" s="231">
        <v>1.5043650999999999E-3</v>
      </c>
      <c r="H7142" s="231">
        <v>3.59824834E-3</v>
      </c>
    </row>
    <row r="7143" spans="1:8">
      <c r="A7143" s="227" t="s">
        <v>138</v>
      </c>
      <c r="B7143" s="227" t="s">
        <v>113</v>
      </c>
      <c r="C7143" s="227" t="s">
        <v>90</v>
      </c>
      <c r="D7143" s="229">
        <v>715</v>
      </c>
      <c r="E7143" s="231">
        <v>6.8868166600000004E-3</v>
      </c>
      <c r="F7143" s="231">
        <v>6.2300867999999998E-4</v>
      </c>
      <c r="G7143" s="231">
        <v>2.18934514E-3</v>
      </c>
      <c r="H7143" s="231">
        <v>4.0744623400000004E-3</v>
      </c>
    </row>
    <row r="7144" spans="1:8">
      <c r="A7144" s="227" t="s">
        <v>138</v>
      </c>
      <c r="B7144" s="227" t="s">
        <v>113</v>
      </c>
      <c r="C7144" s="227" t="s">
        <v>91</v>
      </c>
      <c r="D7144" s="229">
        <v>3767</v>
      </c>
      <c r="E7144" s="231">
        <v>6.9695587500000003E-3</v>
      </c>
      <c r="F7144" s="231">
        <v>1.9255422300000001E-3</v>
      </c>
      <c r="G7144" s="231">
        <v>1.07240056E-3</v>
      </c>
      <c r="H7144" s="231">
        <v>3.9716154700000002E-3</v>
      </c>
    </row>
    <row r="7145" spans="1:8">
      <c r="A7145" s="227" t="s">
        <v>138</v>
      </c>
      <c r="B7145" s="227" t="s">
        <v>113</v>
      </c>
      <c r="C7145" s="227" t="s">
        <v>92</v>
      </c>
      <c r="D7145" s="229">
        <v>713</v>
      </c>
      <c r="E7145" s="231">
        <v>6.6411482700000002E-3</v>
      </c>
      <c r="F7145" s="231">
        <v>1.0136808700000001E-3</v>
      </c>
      <c r="G7145" s="231">
        <v>1.6241523999999999E-3</v>
      </c>
      <c r="H7145" s="231">
        <v>4.0033145299999996E-3</v>
      </c>
    </row>
    <row r="7146" spans="1:8">
      <c r="A7146" s="227" t="s">
        <v>138</v>
      </c>
      <c r="B7146" s="227" t="s">
        <v>113</v>
      </c>
      <c r="C7146" s="227" t="s">
        <v>93</v>
      </c>
      <c r="D7146" s="229">
        <v>685</v>
      </c>
      <c r="E7146" s="231">
        <v>7.4046699599999996E-3</v>
      </c>
      <c r="F7146" s="231">
        <v>1.0676193900000001E-3</v>
      </c>
      <c r="G7146" s="231">
        <v>2.0496584600000001E-3</v>
      </c>
      <c r="H7146" s="231">
        <v>4.2873916199999999E-3</v>
      </c>
    </row>
    <row r="7147" spans="1:8">
      <c r="A7147" s="227" t="s">
        <v>138</v>
      </c>
      <c r="B7147" s="227" t="s">
        <v>113</v>
      </c>
      <c r="C7147" s="227" t="s">
        <v>94</v>
      </c>
      <c r="D7147" s="229">
        <v>860</v>
      </c>
      <c r="E7147" s="231">
        <v>6.3843801499999997E-3</v>
      </c>
      <c r="F7147" s="231">
        <v>9.6199372999999997E-4</v>
      </c>
      <c r="G7147" s="231">
        <v>1.82022478E-3</v>
      </c>
      <c r="H7147" s="231">
        <v>3.6021611599999998E-3</v>
      </c>
    </row>
    <row r="7148" spans="1:8">
      <c r="A7148" s="227" t="s">
        <v>138</v>
      </c>
      <c r="B7148" s="227" t="s">
        <v>113</v>
      </c>
      <c r="C7148" s="227" t="s">
        <v>95</v>
      </c>
      <c r="D7148" s="229">
        <v>699</v>
      </c>
      <c r="E7148" s="231">
        <v>6.0773324600000003E-3</v>
      </c>
      <c r="F7148" s="231">
        <v>7.0858477999999998E-4</v>
      </c>
      <c r="G7148" s="231">
        <v>1.4726061299999999E-3</v>
      </c>
      <c r="H7148" s="231">
        <v>3.8961410699999998E-3</v>
      </c>
    </row>
    <row r="7149" spans="1:8">
      <c r="A7149" s="227" t="s">
        <v>138</v>
      </c>
      <c r="B7149" s="227" t="s">
        <v>113</v>
      </c>
      <c r="C7149" s="227" t="s">
        <v>96</v>
      </c>
      <c r="D7149" s="229">
        <v>1744</v>
      </c>
      <c r="E7149" s="231">
        <v>5.4155515E-3</v>
      </c>
      <c r="F7149" s="231">
        <v>7.1697516000000002E-4</v>
      </c>
      <c r="G7149" s="231">
        <v>1.1443995999999999E-3</v>
      </c>
      <c r="H7149" s="231">
        <v>3.5541762499999999E-3</v>
      </c>
    </row>
    <row r="7150" spans="1:8">
      <c r="A7150" s="227" t="s">
        <v>138</v>
      </c>
      <c r="B7150" s="227" t="s">
        <v>113</v>
      </c>
      <c r="C7150" s="227" t="s">
        <v>97</v>
      </c>
      <c r="D7150" s="229">
        <v>465</v>
      </c>
      <c r="E7150" s="231">
        <v>6.8488398499999999E-3</v>
      </c>
      <c r="F7150" s="231">
        <v>9.5347944999999996E-4</v>
      </c>
      <c r="G7150" s="231">
        <v>2.30413656E-3</v>
      </c>
      <c r="H7150" s="231">
        <v>3.5912233899999999E-3</v>
      </c>
    </row>
    <row r="7151" spans="1:8">
      <c r="A7151" s="227" t="s">
        <v>138</v>
      </c>
      <c r="B7151" s="227" t="s">
        <v>113</v>
      </c>
      <c r="C7151" s="227" t="s">
        <v>98</v>
      </c>
      <c r="D7151" s="229">
        <v>538</v>
      </c>
      <c r="E7151" s="231">
        <v>6.3943314700000004E-3</v>
      </c>
      <c r="F7151" s="231">
        <v>8.7846767E-4</v>
      </c>
      <c r="G7151" s="231">
        <v>1.4753715E-3</v>
      </c>
      <c r="H7151" s="231">
        <v>4.0404918099999996E-3</v>
      </c>
    </row>
    <row r="7152" spans="1:8">
      <c r="A7152" s="227" t="s">
        <v>138</v>
      </c>
      <c r="B7152" s="227" t="s">
        <v>113</v>
      </c>
      <c r="C7152" s="227" t="s">
        <v>99</v>
      </c>
      <c r="D7152" s="229">
        <v>2942</v>
      </c>
      <c r="E7152" s="231">
        <v>6.1642288699999999E-3</v>
      </c>
      <c r="F7152" s="231">
        <v>9.9935535000000007E-4</v>
      </c>
      <c r="G7152" s="231">
        <v>8.5512790999999996E-4</v>
      </c>
      <c r="H7152" s="231">
        <v>4.3097451099999998E-3</v>
      </c>
    </row>
    <row r="7153" spans="1:8">
      <c r="A7153" s="227" t="s">
        <v>138</v>
      </c>
      <c r="B7153" s="227" t="s">
        <v>113</v>
      </c>
      <c r="C7153" s="227" t="s">
        <v>100</v>
      </c>
      <c r="D7153" s="229">
        <v>2039</v>
      </c>
      <c r="E7153" s="231">
        <v>6.8493880800000002E-3</v>
      </c>
      <c r="F7153" s="231">
        <v>8.2749780000000001E-4</v>
      </c>
      <c r="G7153" s="231">
        <v>1.56555364E-3</v>
      </c>
      <c r="H7153" s="231">
        <v>4.4563361500000002E-3</v>
      </c>
    </row>
    <row r="7154" spans="1:8">
      <c r="A7154" s="227" t="s">
        <v>138</v>
      </c>
      <c r="B7154" s="227" t="s">
        <v>113</v>
      </c>
      <c r="C7154" s="227" t="s">
        <v>101</v>
      </c>
      <c r="D7154" s="229">
        <v>812</v>
      </c>
      <c r="E7154" s="231">
        <v>7.2202549700000002E-3</v>
      </c>
      <c r="F7154" s="231">
        <v>8.2039066000000002E-4</v>
      </c>
      <c r="G7154" s="231">
        <v>2.5311300400000002E-3</v>
      </c>
      <c r="H7154" s="231">
        <v>3.8687338099999999E-3</v>
      </c>
    </row>
    <row r="7155" spans="1:8">
      <c r="A7155" s="227" t="s">
        <v>138</v>
      </c>
      <c r="B7155" s="227" t="s">
        <v>113</v>
      </c>
      <c r="C7155" s="227" t="s">
        <v>102</v>
      </c>
      <c r="D7155" s="229">
        <v>1267</v>
      </c>
      <c r="E7155" s="231">
        <v>7.2590544000000002E-3</v>
      </c>
      <c r="F7155" s="231">
        <v>1.13355562E-3</v>
      </c>
      <c r="G7155" s="231">
        <v>1.1258913399999999E-3</v>
      </c>
      <c r="H7155" s="231">
        <v>4.9996069599999998E-3</v>
      </c>
    </row>
    <row r="7156" spans="1:8">
      <c r="A7156" s="227" t="s">
        <v>138</v>
      </c>
      <c r="B7156" s="227" t="s">
        <v>113</v>
      </c>
      <c r="C7156" s="227" t="s">
        <v>103</v>
      </c>
      <c r="D7156" s="229">
        <v>3362</v>
      </c>
      <c r="E7156" s="231">
        <v>4.1601943100000004E-3</v>
      </c>
      <c r="F7156" s="231">
        <v>4.1528250000000001E-4</v>
      </c>
      <c r="G7156" s="231">
        <v>7.5322343000000004E-4</v>
      </c>
      <c r="H7156" s="231">
        <v>2.9916879100000001E-3</v>
      </c>
    </row>
    <row r="7157" spans="1:8">
      <c r="A7157" s="227" t="s">
        <v>138</v>
      </c>
      <c r="B7157" s="227" t="s">
        <v>113</v>
      </c>
      <c r="C7157" s="227" t="s">
        <v>104</v>
      </c>
      <c r="D7157" s="229">
        <v>623</v>
      </c>
      <c r="E7157" s="231">
        <v>6.0467196399999999E-3</v>
      </c>
      <c r="F7157" s="231">
        <v>3.5775568000000001E-4</v>
      </c>
      <c r="G7157" s="231">
        <v>1.8260096599999999E-3</v>
      </c>
      <c r="H7157" s="231">
        <v>3.8629538E-3</v>
      </c>
    </row>
    <row r="7158" spans="1:8">
      <c r="A7158" s="227" t="s">
        <v>138</v>
      </c>
      <c r="B7158" s="227" t="s">
        <v>113</v>
      </c>
      <c r="C7158" s="227" t="s">
        <v>105</v>
      </c>
      <c r="D7158" s="229">
        <v>6521</v>
      </c>
      <c r="E7158" s="231">
        <v>5.7135793200000003E-3</v>
      </c>
      <c r="F7158" s="231">
        <v>1.2151692700000001E-3</v>
      </c>
      <c r="G7158" s="231">
        <v>9.0206403000000004E-4</v>
      </c>
      <c r="H7158" s="231">
        <v>3.5963455399999999E-3</v>
      </c>
    </row>
    <row r="7159" spans="1:8">
      <c r="A7159" s="227" t="s">
        <v>138</v>
      </c>
      <c r="B7159" s="227" t="s">
        <v>113</v>
      </c>
      <c r="C7159" s="227" t="s">
        <v>106</v>
      </c>
      <c r="D7159" s="229">
        <v>824</v>
      </c>
      <c r="E7159" s="231">
        <v>6.6779876699999997E-3</v>
      </c>
      <c r="F7159" s="231">
        <v>1.22777867E-3</v>
      </c>
      <c r="G7159" s="231">
        <v>2.1234771500000002E-3</v>
      </c>
      <c r="H7159" s="231">
        <v>3.3267313800000001E-3</v>
      </c>
    </row>
    <row r="7160" spans="1:8">
      <c r="A7160" s="227" t="s">
        <v>138</v>
      </c>
      <c r="B7160" s="227" t="s">
        <v>113</v>
      </c>
      <c r="C7160" s="227" t="s">
        <v>107</v>
      </c>
      <c r="D7160" s="229">
        <v>5397</v>
      </c>
      <c r="E7160" s="231">
        <v>5.4869665399999998E-3</v>
      </c>
      <c r="F7160" s="231">
        <v>7.3902486000000005E-4</v>
      </c>
      <c r="G7160" s="231">
        <v>1.04686693E-3</v>
      </c>
      <c r="H7160" s="231">
        <v>3.7010742600000002E-3</v>
      </c>
    </row>
    <row r="7161" spans="1:8">
      <c r="A7161" s="227" t="s">
        <v>139</v>
      </c>
      <c r="B7161" s="227" t="s">
        <v>113</v>
      </c>
      <c r="C7161" s="227" t="s">
        <v>58</v>
      </c>
      <c r="D7161" s="229">
        <v>113622</v>
      </c>
      <c r="E7161" s="231">
        <v>5.9878141099999997E-3</v>
      </c>
      <c r="F7161" s="231">
        <v>1.0044287599999999E-3</v>
      </c>
      <c r="G7161" s="231">
        <v>1.2262192299999999E-3</v>
      </c>
      <c r="H7161" s="231">
        <v>3.76596675E-3</v>
      </c>
    </row>
    <row r="7162" spans="1:8">
      <c r="A7162" s="227" t="s">
        <v>139</v>
      </c>
      <c r="B7162" s="227" t="s">
        <v>113</v>
      </c>
      <c r="C7162" s="227" t="s">
        <v>63</v>
      </c>
      <c r="D7162" s="229">
        <v>1516</v>
      </c>
      <c r="E7162" s="231">
        <v>6.1268687100000004E-3</v>
      </c>
      <c r="F7162" s="231">
        <v>1.31461149E-3</v>
      </c>
      <c r="G7162" s="231">
        <v>1.3811471499999999E-3</v>
      </c>
      <c r="H7162" s="231">
        <v>3.4311096000000001E-3</v>
      </c>
    </row>
    <row r="7163" spans="1:8">
      <c r="A7163" s="227" t="s">
        <v>139</v>
      </c>
      <c r="B7163" s="227" t="s">
        <v>113</v>
      </c>
      <c r="C7163" s="227" t="s">
        <v>64</v>
      </c>
      <c r="D7163" s="229">
        <v>961</v>
      </c>
      <c r="E7163" s="231">
        <v>5.6488103200000002E-3</v>
      </c>
      <c r="F7163" s="231">
        <v>6.6564752999999995E-4</v>
      </c>
      <c r="G7163" s="231">
        <v>1.72816196E-3</v>
      </c>
      <c r="H7163" s="231">
        <v>3.2550003200000001E-3</v>
      </c>
    </row>
    <row r="7164" spans="1:8">
      <c r="A7164" s="227" t="s">
        <v>139</v>
      </c>
      <c r="B7164" s="227" t="s">
        <v>113</v>
      </c>
      <c r="C7164" s="227" t="s">
        <v>65</v>
      </c>
      <c r="D7164" s="229">
        <v>1102</v>
      </c>
      <c r="E7164" s="231">
        <v>6.3089309199999997E-3</v>
      </c>
      <c r="F7164" s="231">
        <v>1.1669647099999999E-3</v>
      </c>
      <c r="G7164" s="231">
        <v>1.06063447E-3</v>
      </c>
      <c r="H7164" s="231">
        <v>4.0813312600000004E-3</v>
      </c>
    </row>
    <row r="7165" spans="1:8">
      <c r="A7165" s="227" t="s">
        <v>139</v>
      </c>
      <c r="B7165" s="227" t="s">
        <v>113</v>
      </c>
      <c r="C7165" s="227" t="s">
        <v>66</v>
      </c>
      <c r="D7165" s="229">
        <v>988</v>
      </c>
      <c r="E7165" s="231">
        <v>7.0470176899999999E-3</v>
      </c>
      <c r="F7165" s="231">
        <v>1.53680952E-3</v>
      </c>
      <c r="G7165" s="231">
        <v>1.26820432E-3</v>
      </c>
      <c r="H7165" s="231">
        <v>4.2420033199999999E-3</v>
      </c>
    </row>
    <row r="7166" spans="1:8">
      <c r="A7166" s="227" t="s">
        <v>139</v>
      </c>
      <c r="B7166" s="227" t="s">
        <v>113</v>
      </c>
      <c r="C7166" s="227" t="s">
        <v>67</v>
      </c>
      <c r="D7166" s="229">
        <v>1308</v>
      </c>
      <c r="E7166" s="231">
        <v>7.0915535200000001E-3</v>
      </c>
      <c r="F7166" s="231">
        <v>6.9167456999999998E-4</v>
      </c>
      <c r="G7166" s="231">
        <v>2.0996677599999999E-3</v>
      </c>
      <c r="H7166" s="231">
        <v>4.3002107100000003E-3</v>
      </c>
    </row>
    <row r="7167" spans="1:8">
      <c r="A7167" s="227" t="s">
        <v>139</v>
      </c>
      <c r="B7167" s="227" t="s">
        <v>113</v>
      </c>
      <c r="C7167" s="227" t="s">
        <v>68</v>
      </c>
      <c r="D7167" s="229">
        <v>2281</v>
      </c>
      <c r="E7167" s="231">
        <v>6.0753433699999998E-3</v>
      </c>
      <c r="F7167" s="231">
        <v>1.06124239E-3</v>
      </c>
      <c r="G7167" s="231">
        <v>1.3676432899999999E-3</v>
      </c>
      <c r="H7167" s="231">
        <v>3.6464572100000001E-3</v>
      </c>
    </row>
    <row r="7168" spans="1:8">
      <c r="A7168" s="227" t="s">
        <v>139</v>
      </c>
      <c r="B7168" s="227" t="s">
        <v>113</v>
      </c>
      <c r="C7168" s="227" t="s">
        <v>69</v>
      </c>
      <c r="D7168" s="229">
        <v>2964</v>
      </c>
      <c r="E7168" s="231">
        <v>4.8460106900000003E-3</v>
      </c>
      <c r="F7168" s="231">
        <v>5.5057659000000002E-4</v>
      </c>
      <c r="G7168" s="231">
        <v>9.7880952000000006E-4</v>
      </c>
      <c r="H7168" s="231">
        <v>3.3166240899999999E-3</v>
      </c>
    </row>
    <row r="7169" spans="1:8">
      <c r="A7169" s="227" t="s">
        <v>139</v>
      </c>
      <c r="B7169" s="227" t="s">
        <v>113</v>
      </c>
      <c r="C7169" s="227" t="s">
        <v>70</v>
      </c>
      <c r="D7169" s="229">
        <v>667</v>
      </c>
      <c r="E7169" s="231">
        <v>8.3482735300000003E-3</v>
      </c>
      <c r="F7169" s="231">
        <v>1.4830256E-3</v>
      </c>
      <c r="G7169" s="231">
        <v>2.0769647399999998E-3</v>
      </c>
      <c r="H7169" s="231">
        <v>4.7882826900000003E-3</v>
      </c>
    </row>
    <row r="7170" spans="1:8">
      <c r="A7170" s="227" t="s">
        <v>139</v>
      </c>
      <c r="B7170" s="227" t="s">
        <v>113</v>
      </c>
      <c r="C7170" s="227" t="s">
        <v>71</v>
      </c>
      <c r="D7170" s="229">
        <v>689</v>
      </c>
      <c r="E7170" s="231">
        <v>5.9370966100000004E-3</v>
      </c>
      <c r="F7170" s="231">
        <v>7.3511303999999997E-4</v>
      </c>
      <c r="G7170" s="231">
        <v>1.59382871E-3</v>
      </c>
      <c r="H7170" s="231">
        <v>3.6081543400000001E-3</v>
      </c>
    </row>
    <row r="7171" spans="1:8">
      <c r="A7171" s="227" t="s">
        <v>139</v>
      </c>
      <c r="B7171" s="227" t="s">
        <v>113</v>
      </c>
      <c r="C7171" s="227" t="s">
        <v>72</v>
      </c>
      <c r="D7171" s="229">
        <v>1827</v>
      </c>
      <c r="E7171" s="231">
        <v>6.1922940999999997E-3</v>
      </c>
      <c r="F7171" s="231">
        <v>4.6502160000000002E-4</v>
      </c>
      <c r="G7171" s="231">
        <v>1.48081606E-3</v>
      </c>
      <c r="H7171" s="231">
        <v>4.2464559500000002E-3</v>
      </c>
    </row>
    <row r="7172" spans="1:8">
      <c r="A7172" s="227" t="s">
        <v>139</v>
      </c>
      <c r="B7172" s="227" t="s">
        <v>113</v>
      </c>
      <c r="C7172" s="227" t="s">
        <v>73</v>
      </c>
      <c r="D7172" s="229">
        <v>2000</v>
      </c>
      <c r="E7172" s="231">
        <v>6.8165796199999998E-3</v>
      </c>
      <c r="F7172" s="231">
        <v>1.15867453E-3</v>
      </c>
      <c r="G7172" s="231">
        <v>2.0414175800000001E-3</v>
      </c>
      <c r="H7172" s="231">
        <v>3.6164870300000001E-3</v>
      </c>
    </row>
    <row r="7173" spans="1:8">
      <c r="A7173" s="227" t="s">
        <v>139</v>
      </c>
      <c r="B7173" s="227" t="s">
        <v>113</v>
      </c>
      <c r="C7173" s="227" t="s">
        <v>74</v>
      </c>
      <c r="D7173" s="229">
        <v>1458</v>
      </c>
      <c r="E7173" s="231">
        <v>6.2996777900000004E-3</v>
      </c>
      <c r="F7173" s="231">
        <v>8.8370967999999999E-4</v>
      </c>
      <c r="G7173" s="231">
        <v>1.8621793599999999E-3</v>
      </c>
      <c r="H7173" s="231">
        <v>3.5537882399999999E-3</v>
      </c>
    </row>
    <row r="7174" spans="1:8">
      <c r="A7174" s="227" t="s">
        <v>139</v>
      </c>
      <c r="B7174" s="227" t="s">
        <v>113</v>
      </c>
      <c r="C7174" s="227" t="s">
        <v>75</v>
      </c>
      <c r="D7174" s="229">
        <v>2275</v>
      </c>
      <c r="E7174" s="231">
        <v>5.8870724000000003E-3</v>
      </c>
      <c r="F7174" s="231">
        <v>7.0781415999999998E-4</v>
      </c>
      <c r="G7174" s="231">
        <v>1.2922769299999999E-3</v>
      </c>
      <c r="H7174" s="231">
        <v>3.8869808400000001E-3</v>
      </c>
    </row>
    <row r="7175" spans="1:8">
      <c r="A7175" s="227" t="s">
        <v>139</v>
      </c>
      <c r="B7175" s="227" t="s">
        <v>113</v>
      </c>
      <c r="C7175" s="227" t="s">
        <v>76</v>
      </c>
      <c r="D7175" s="229">
        <v>694</v>
      </c>
      <c r="E7175" s="231">
        <v>5.7074691999999998E-3</v>
      </c>
      <c r="F7175" s="231">
        <v>4.8457654999999999E-4</v>
      </c>
      <c r="G7175" s="231">
        <v>1.61558373E-3</v>
      </c>
      <c r="H7175" s="231">
        <v>3.6073084300000001E-3</v>
      </c>
    </row>
    <row r="7176" spans="1:8">
      <c r="A7176" s="227" t="s">
        <v>139</v>
      </c>
      <c r="B7176" s="227" t="s">
        <v>113</v>
      </c>
      <c r="C7176" s="227" t="s">
        <v>77</v>
      </c>
      <c r="D7176" s="229">
        <v>2477</v>
      </c>
      <c r="E7176" s="231">
        <v>6.2391546200000004E-3</v>
      </c>
      <c r="F7176" s="231">
        <v>8.2487566000000005E-4</v>
      </c>
      <c r="G7176" s="231">
        <v>1.91623094E-3</v>
      </c>
      <c r="H7176" s="231">
        <v>3.4980475399999998E-3</v>
      </c>
    </row>
    <row r="7177" spans="1:8">
      <c r="A7177" s="227" t="s">
        <v>139</v>
      </c>
      <c r="B7177" s="227" t="s">
        <v>113</v>
      </c>
      <c r="C7177" s="227" t="s">
        <v>78</v>
      </c>
      <c r="D7177" s="229">
        <v>736</v>
      </c>
      <c r="E7177" s="231">
        <v>6.6180270100000002E-3</v>
      </c>
      <c r="F7177" s="231">
        <v>8.7363790000000001E-4</v>
      </c>
      <c r="G7177" s="231">
        <v>1.7947518000000001E-3</v>
      </c>
      <c r="H7177" s="231">
        <v>3.9496368199999996E-3</v>
      </c>
    </row>
    <row r="7178" spans="1:8">
      <c r="A7178" s="227" t="s">
        <v>139</v>
      </c>
      <c r="B7178" s="227" t="s">
        <v>113</v>
      </c>
      <c r="C7178" s="227" t="s">
        <v>79</v>
      </c>
      <c r="D7178" s="229">
        <v>12652</v>
      </c>
      <c r="E7178" s="231">
        <v>5.6284467300000002E-3</v>
      </c>
      <c r="F7178" s="231">
        <v>1.30453567E-3</v>
      </c>
      <c r="G7178" s="231">
        <v>8.7737440000000002E-4</v>
      </c>
      <c r="H7178" s="231">
        <v>3.4465361699999998E-3</v>
      </c>
    </row>
    <row r="7179" spans="1:8">
      <c r="A7179" s="227" t="s">
        <v>139</v>
      </c>
      <c r="B7179" s="227" t="s">
        <v>113</v>
      </c>
      <c r="C7179" s="227" t="s">
        <v>80</v>
      </c>
      <c r="D7179" s="229">
        <v>9587</v>
      </c>
      <c r="E7179" s="231">
        <v>6.3727716300000002E-3</v>
      </c>
      <c r="F7179" s="231">
        <v>1.1554055200000001E-3</v>
      </c>
      <c r="G7179" s="231">
        <v>8.9756696999999995E-4</v>
      </c>
      <c r="H7179" s="231">
        <v>4.3197986599999997E-3</v>
      </c>
    </row>
    <row r="7180" spans="1:8">
      <c r="A7180" s="227" t="s">
        <v>139</v>
      </c>
      <c r="B7180" s="227" t="s">
        <v>113</v>
      </c>
      <c r="C7180" s="227" t="s">
        <v>119</v>
      </c>
      <c r="D7180" s="229">
        <v>2660</v>
      </c>
      <c r="E7180" s="231">
        <v>5.9988206000000004E-3</v>
      </c>
      <c r="F7180" s="231">
        <v>9.6868013999999996E-4</v>
      </c>
      <c r="G7180" s="231">
        <v>1.46352403E-3</v>
      </c>
      <c r="H7180" s="231">
        <v>3.56661596E-3</v>
      </c>
    </row>
    <row r="7181" spans="1:8">
      <c r="A7181" s="227" t="s">
        <v>139</v>
      </c>
      <c r="B7181" s="227" t="s">
        <v>113</v>
      </c>
      <c r="C7181" s="227" t="s">
        <v>82</v>
      </c>
      <c r="D7181" s="229">
        <v>1313</v>
      </c>
      <c r="E7181" s="231">
        <v>6.6820397600000003E-3</v>
      </c>
      <c r="F7181" s="231">
        <v>6.9637468999999999E-4</v>
      </c>
      <c r="G7181" s="231">
        <v>2.0148583000000001E-3</v>
      </c>
      <c r="H7181" s="231">
        <v>3.9708063E-3</v>
      </c>
    </row>
    <row r="7182" spans="1:8">
      <c r="A7182" s="227" t="s">
        <v>139</v>
      </c>
      <c r="B7182" s="227" t="s">
        <v>113</v>
      </c>
      <c r="C7182" s="227" t="s">
        <v>83</v>
      </c>
      <c r="D7182" s="229">
        <v>1238</v>
      </c>
      <c r="E7182" s="231">
        <v>5.7221266200000002E-3</v>
      </c>
      <c r="F7182" s="231">
        <v>1.04146075E-3</v>
      </c>
      <c r="G7182" s="231">
        <v>1.4392143800000001E-3</v>
      </c>
      <c r="H7182" s="231">
        <v>3.2414510200000001E-3</v>
      </c>
    </row>
    <row r="7183" spans="1:8">
      <c r="A7183" s="227" t="s">
        <v>139</v>
      </c>
      <c r="B7183" s="227" t="s">
        <v>113</v>
      </c>
      <c r="C7183" s="227" t="s">
        <v>84</v>
      </c>
      <c r="D7183" s="229">
        <v>2205</v>
      </c>
      <c r="E7183" s="231">
        <v>5.2617942899999999E-3</v>
      </c>
      <c r="F7183" s="231">
        <v>1.1603203700000001E-3</v>
      </c>
      <c r="G7183" s="231">
        <v>1.1029171599999999E-3</v>
      </c>
      <c r="H7183" s="231">
        <v>2.9985562800000001E-3</v>
      </c>
    </row>
    <row r="7184" spans="1:8">
      <c r="A7184" s="227" t="s">
        <v>139</v>
      </c>
      <c r="B7184" s="227" t="s">
        <v>113</v>
      </c>
      <c r="C7184" s="227" t="s">
        <v>86</v>
      </c>
      <c r="D7184" s="229">
        <v>2</v>
      </c>
      <c r="E7184" s="231">
        <v>6.7129628400000004E-3</v>
      </c>
      <c r="F7184" s="231">
        <v>3.7037012999999999E-4</v>
      </c>
      <c r="G7184" s="231">
        <v>5.1157402700000004E-3</v>
      </c>
      <c r="H7184" s="231">
        <v>1.2268517300000001E-3</v>
      </c>
    </row>
    <row r="7185" spans="1:8">
      <c r="A7185" s="227" t="s">
        <v>139</v>
      </c>
      <c r="B7185" s="227" t="s">
        <v>113</v>
      </c>
      <c r="C7185" s="227" t="s">
        <v>87</v>
      </c>
      <c r="D7185" s="229">
        <v>2693</v>
      </c>
      <c r="E7185" s="231">
        <v>5.4676731500000004E-3</v>
      </c>
      <c r="F7185" s="231">
        <v>3.6997472000000002E-4</v>
      </c>
      <c r="G7185" s="231">
        <v>1.3460306300000001E-3</v>
      </c>
      <c r="H7185" s="231">
        <v>3.7516673099999998E-3</v>
      </c>
    </row>
    <row r="7186" spans="1:8">
      <c r="A7186" s="227" t="s">
        <v>139</v>
      </c>
      <c r="B7186" s="227" t="s">
        <v>113</v>
      </c>
      <c r="C7186" s="227" t="s">
        <v>88</v>
      </c>
      <c r="D7186" s="229">
        <v>3641</v>
      </c>
      <c r="E7186" s="231">
        <v>5.1650026300000002E-3</v>
      </c>
      <c r="F7186" s="231">
        <v>9.8337327000000006E-4</v>
      </c>
      <c r="G7186" s="231">
        <v>1.14249851E-3</v>
      </c>
      <c r="H7186" s="231">
        <v>3.3137801799999998E-3</v>
      </c>
    </row>
    <row r="7187" spans="1:8">
      <c r="A7187" s="227" t="s">
        <v>139</v>
      </c>
      <c r="B7187" s="227" t="s">
        <v>113</v>
      </c>
      <c r="C7187" s="227" t="s">
        <v>89</v>
      </c>
      <c r="D7187" s="229">
        <v>1604</v>
      </c>
      <c r="E7187" s="231">
        <v>5.9091923400000001E-3</v>
      </c>
      <c r="F7187" s="231">
        <v>8.6420932000000003E-4</v>
      </c>
      <c r="G7187" s="231">
        <v>1.51029376E-3</v>
      </c>
      <c r="H7187" s="231">
        <v>3.5346887900000001E-3</v>
      </c>
    </row>
    <row r="7188" spans="1:8">
      <c r="A7188" s="227" t="s">
        <v>139</v>
      </c>
      <c r="B7188" s="227" t="s">
        <v>113</v>
      </c>
      <c r="C7188" s="227" t="s">
        <v>90</v>
      </c>
      <c r="D7188" s="229">
        <v>1140</v>
      </c>
      <c r="E7188" s="231">
        <v>6.8524810700000003E-3</v>
      </c>
      <c r="F7188" s="231">
        <v>6.3909169999999996E-4</v>
      </c>
      <c r="G7188" s="231">
        <v>2.2956462799999999E-3</v>
      </c>
      <c r="H7188" s="231">
        <v>3.9177426200000002E-3</v>
      </c>
    </row>
    <row r="7189" spans="1:8">
      <c r="A7189" s="227" t="s">
        <v>139</v>
      </c>
      <c r="B7189" s="227" t="s">
        <v>113</v>
      </c>
      <c r="C7189" s="227" t="s">
        <v>91</v>
      </c>
      <c r="D7189" s="229">
        <v>6144</v>
      </c>
      <c r="E7189" s="231">
        <v>6.8851666299999999E-3</v>
      </c>
      <c r="F7189" s="231">
        <v>1.9884121200000001E-3</v>
      </c>
      <c r="G7189" s="231">
        <v>1.0403647199999999E-3</v>
      </c>
      <c r="H7189" s="231">
        <v>3.8563893100000001E-3</v>
      </c>
    </row>
    <row r="7190" spans="1:8">
      <c r="A7190" s="227" t="s">
        <v>139</v>
      </c>
      <c r="B7190" s="227" t="s">
        <v>113</v>
      </c>
      <c r="C7190" s="227" t="s">
        <v>92</v>
      </c>
      <c r="D7190" s="229">
        <v>1044</v>
      </c>
      <c r="E7190" s="231">
        <v>6.0933063100000002E-3</v>
      </c>
      <c r="F7190" s="231">
        <v>7.3371179000000005E-4</v>
      </c>
      <c r="G7190" s="231">
        <v>1.62772033E-3</v>
      </c>
      <c r="H7190" s="231">
        <v>3.73187369E-3</v>
      </c>
    </row>
    <row r="7191" spans="1:8">
      <c r="A7191" s="227" t="s">
        <v>139</v>
      </c>
      <c r="B7191" s="227" t="s">
        <v>113</v>
      </c>
      <c r="C7191" s="227" t="s">
        <v>93</v>
      </c>
      <c r="D7191" s="229">
        <v>881</v>
      </c>
      <c r="E7191" s="231">
        <v>6.9331460100000002E-3</v>
      </c>
      <c r="F7191" s="231">
        <v>1.0715015299999999E-3</v>
      </c>
      <c r="G7191" s="231">
        <v>2.0237023000000002E-3</v>
      </c>
      <c r="H7191" s="231">
        <v>3.8379416999999999E-3</v>
      </c>
    </row>
    <row r="7192" spans="1:8">
      <c r="A7192" s="227" t="s">
        <v>139</v>
      </c>
      <c r="B7192" s="227" t="s">
        <v>113</v>
      </c>
      <c r="C7192" s="227" t="s">
        <v>94</v>
      </c>
      <c r="D7192" s="229">
        <v>1149</v>
      </c>
      <c r="E7192" s="231">
        <v>6.4205184100000002E-3</v>
      </c>
      <c r="F7192" s="231">
        <v>8.7316241000000001E-4</v>
      </c>
      <c r="G7192" s="231">
        <v>1.7521876600000001E-3</v>
      </c>
      <c r="H7192" s="231">
        <v>3.79516785E-3</v>
      </c>
    </row>
    <row r="7193" spans="1:8">
      <c r="A7193" s="227" t="s">
        <v>139</v>
      </c>
      <c r="B7193" s="227" t="s">
        <v>113</v>
      </c>
      <c r="C7193" s="227" t="s">
        <v>95</v>
      </c>
      <c r="D7193" s="229">
        <v>867</v>
      </c>
      <c r="E7193" s="231">
        <v>6.7617286799999997E-3</v>
      </c>
      <c r="F7193" s="231">
        <v>7.4830971000000004E-4</v>
      </c>
      <c r="G7193" s="231">
        <v>1.54984436E-3</v>
      </c>
      <c r="H7193" s="231">
        <v>4.46357414E-3</v>
      </c>
    </row>
    <row r="7194" spans="1:8">
      <c r="A7194" s="227" t="s">
        <v>139</v>
      </c>
      <c r="B7194" s="227" t="s">
        <v>113</v>
      </c>
      <c r="C7194" s="227" t="s">
        <v>96</v>
      </c>
      <c r="D7194" s="229">
        <v>2887</v>
      </c>
      <c r="E7194" s="231">
        <v>5.7628783700000002E-3</v>
      </c>
      <c r="F7194" s="231">
        <v>6.9765143999999996E-4</v>
      </c>
      <c r="G7194" s="231">
        <v>1.35587427E-3</v>
      </c>
      <c r="H7194" s="231">
        <v>3.7093521800000001E-3</v>
      </c>
    </row>
    <row r="7195" spans="1:8">
      <c r="A7195" s="227" t="s">
        <v>139</v>
      </c>
      <c r="B7195" s="227" t="s">
        <v>113</v>
      </c>
      <c r="C7195" s="227" t="s">
        <v>97</v>
      </c>
      <c r="D7195" s="229">
        <v>665</v>
      </c>
      <c r="E7195" s="231">
        <v>6.4827518000000004E-3</v>
      </c>
      <c r="F7195" s="231">
        <v>9.1595284000000005E-4</v>
      </c>
      <c r="G7195" s="231">
        <v>2.2084549200000001E-3</v>
      </c>
      <c r="H7195" s="231">
        <v>3.3583435199999998E-3</v>
      </c>
    </row>
    <row r="7196" spans="1:8">
      <c r="A7196" s="227" t="s">
        <v>139</v>
      </c>
      <c r="B7196" s="227" t="s">
        <v>113</v>
      </c>
      <c r="C7196" s="227" t="s">
        <v>98</v>
      </c>
      <c r="D7196" s="229">
        <v>932</v>
      </c>
      <c r="E7196" s="231">
        <v>6.3651816700000001E-3</v>
      </c>
      <c r="F7196" s="231">
        <v>8.4478297999999996E-4</v>
      </c>
      <c r="G7196" s="231">
        <v>1.88811373E-3</v>
      </c>
      <c r="H7196" s="231">
        <v>3.6322844900000002E-3</v>
      </c>
    </row>
    <row r="7197" spans="1:8">
      <c r="A7197" s="227" t="s">
        <v>139</v>
      </c>
      <c r="B7197" s="227" t="s">
        <v>113</v>
      </c>
      <c r="C7197" s="227" t="s">
        <v>99</v>
      </c>
      <c r="D7197" s="229">
        <v>5223</v>
      </c>
      <c r="E7197" s="231">
        <v>6.24243439E-3</v>
      </c>
      <c r="F7197" s="231">
        <v>1.0602141999999999E-3</v>
      </c>
      <c r="G7197" s="231">
        <v>8.7247842000000005E-4</v>
      </c>
      <c r="H7197" s="231">
        <v>4.3097413100000002E-3</v>
      </c>
    </row>
    <row r="7198" spans="1:8">
      <c r="A7198" s="227" t="s">
        <v>139</v>
      </c>
      <c r="B7198" s="227" t="s">
        <v>113</v>
      </c>
      <c r="C7198" s="227" t="s">
        <v>100</v>
      </c>
      <c r="D7198" s="229">
        <v>2833</v>
      </c>
      <c r="E7198" s="231">
        <v>7.0918267400000004E-3</v>
      </c>
      <c r="F7198" s="231">
        <v>7.7682726000000005E-4</v>
      </c>
      <c r="G7198" s="231">
        <v>1.4581002199999999E-3</v>
      </c>
      <c r="H7198" s="231">
        <v>4.8568987799999996E-3</v>
      </c>
    </row>
    <row r="7199" spans="1:8">
      <c r="A7199" s="227" t="s">
        <v>139</v>
      </c>
      <c r="B7199" s="227" t="s">
        <v>113</v>
      </c>
      <c r="C7199" s="227" t="s">
        <v>101</v>
      </c>
      <c r="D7199" s="229">
        <v>1074</v>
      </c>
      <c r="E7199" s="231">
        <v>7.0270792200000003E-3</v>
      </c>
      <c r="F7199" s="231">
        <v>8.4764442999999995E-4</v>
      </c>
      <c r="G7199" s="231">
        <v>2.4973487200000001E-3</v>
      </c>
      <c r="H7199" s="231">
        <v>3.6820855800000002E-3</v>
      </c>
    </row>
    <row r="7200" spans="1:8">
      <c r="A7200" s="227" t="s">
        <v>139</v>
      </c>
      <c r="B7200" s="227" t="s">
        <v>113</v>
      </c>
      <c r="C7200" s="227" t="s">
        <v>102</v>
      </c>
      <c r="D7200" s="229">
        <v>1378</v>
      </c>
      <c r="E7200" s="231">
        <v>7.0546834699999998E-3</v>
      </c>
      <c r="F7200" s="231">
        <v>1.0758259099999999E-3</v>
      </c>
      <c r="G7200" s="231">
        <v>1.13915575E-3</v>
      </c>
      <c r="H7200" s="231">
        <v>4.8397013399999996E-3</v>
      </c>
    </row>
    <row r="7201" spans="1:8">
      <c r="A7201" s="227" t="s">
        <v>139</v>
      </c>
      <c r="B7201" s="227" t="s">
        <v>113</v>
      </c>
      <c r="C7201" s="227" t="s">
        <v>103</v>
      </c>
      <c r="D7201" s="229">
        <v>5105</v>
      </c>
      <c r="E7201" s="231">
        <v>4.1577381800000004E-3</v>
      </c>
      <c r="F7201" s="231">
        <v>4.2097637999999999E-4</v>
      </c>
      <c r="G7201" s="231">
        <v>7.8814772000000005E-4</v>
      </c>
      <c r="H7201" s="231">
        <v>2.9486135899999999E-3</v>
      </c>
    </row>
    <row r="7202" spans="1:8">
      <c r="A7202" s="227" t="s">
        <v>139</v>
      </c>
      <c r="B7202" s="227" t="s">
        <v>113</v>
      </c>
      <c r="C7202" s="227" t="s">
        <v>104</v>
      </c>
      <c r="D7202" s="229">
        <v>1157</v>
      </c>
      <c r="E7202" s="231">
        <v>6.0873925100000002E-3</v>
      </c>
      <c r="F7202" s="231">
        <v>3.5317409000000001E-4</v>
      </c>
      <c r="G7202" s="231">
        <v>1.77159336E-3</v>
      </c>
      <c r="H7202" s="231">
        <v>3.9626245999999999E-3</v>
      </c>
    </row>
    <row r="7203" spans="1:8">
      <c r="A7203" s="227" t="s">
        <v>139</v>
      </c>
      <c r="B7203" s="227" t="s">
        <v>113</v>
      </c>
      <c r="C7203" s="227" t="s">
        <v>105</v>
      </c>
      <c r="D7203" s="229">
        <v>10149</v>
      </c>
      <c r="E7203" s="231">
        <v>5.7567758800000004E-3</v>
      </c>
      <c r="F7203" s="231">
        <v>1.1464055799999999E-3</v>
      </c>
      <c r="G7203" s="231">
        <v>8.7474384999999995E-4</v>
      </c>
      <c r="H7203" s="231">
        <v>3.7356259699999998E-3</v>
      </c>
    </row>
    <row r="7204" spans="1:8">
      <c r="A7204" s="227" t="s">
        <v>139</v>
      </c>
      <c r="B7204" s="227" t="s">
        <v>113</v>
      </c>
      <c r="C7204" s="227" t="s">
        <v>106</v>
      </c>
      <c r="D7204" s="229">
        <v>1086</v>
      </c>
      <c r="E7204" s="231">
        <v>6.4360588499999998E-3</v>
      </c>
      <c r="F7204" s="231">
        <v>1.27198625E-3</v>
      </c>
      <c r="G7204" s="231">
        <v>2.0480033899999998E-3</v>
      </c>
      <c r="H7204" s="231">
        <v>3.1160687500000001E-3</v>
      </c>
    </row>
    <row r="7205" spans="1:8">
      <c r="A7205" s="227" t="s">
        <v>139</v>
      </c>
      <c r="B7205" s="227" t="s">
        <v>113</v>
      </c>
      <c r="C7205" s="227" t="s">
        <v>107</v>
      </c>
      <c r="D7205" s="229">
        <v>8370</v>
      </c>
      <c r="E7205" s="231">
        <v>5.69317064E-3</v>
      </c>
      <c r="F7205" s="231">
        <v>8.1715013000000002E-4</v>
      </c>
      <c r="G7205" s="231">
        <v>1.0138139699999999E-3</v>
      </c>
      <c r="H7205" s="231">
        <v>3.8622060500000002E-3</v>
      </c>
    </row>
    <row r="7206" spans="1:8">
      <c r="A7206" s="227" t="s">
        <v>140</v>
      </c>
      <c r="B7206" s="227" t="s">
        <v>113</v>
      </c>
      <c r="C7206" s="227" t="s">
        <v>58</v>
      </c>
      <c r="D7206" s="229">
        <v>82544</v>
      </c>
      <c r="E7206" s="231">
        <v>5.81598502E-3</v>
      </c>
      <c r="F7206" s="231">
        <v>9.8469974999999994E-4</v>
      </c>
      <c r="G7206" s="231">
        <v>1.1890378799999999E-3</v>
      </c>
      <c r="H7206" s="231">
        <v>3.6543439899999999E-3</v>
      </c>
    </row>
    <row r="7207" spans="1:8">
      <c r="A7207" s="227" t="s">
        <v>140</v>
      </c>
      <c r="B7207" s="227" t="s">
        <v>113</v>
      </c>
      <c r="C7207" s="227" t="s">
        <v>63</v>
      </c>
      <c r="D7207" s="229">
        <v>1292</v>
      </c>
      <c r="E7207" s="231">
        <v>6.0545125600000001E-3</v>
      </c>
      <c r="F7207" s="231">
        <v>1.3140154999999999E-3</v>
      </c>
      <c r="G7207" s="231">
        <v>1.4019408400000001E-3</v>
      </c>
      <c r="H7207" s="231">
        <v>3.33855576E-3</v>
      </c>
    </row>
    <row r="7208" spans="1:8">
      <c r="A7208" s="227" t="s">
        <v>140</v>
      </c>
      <c r="B7208" s="227" t="s">
        <v>113</v>
      </c>
      <c r="C7208" s="227" t="s">
        <v>64</v>
      </c>
      <c r="D7208" s="229">
        <v>865</v>
      </c>
      <c r="E7208" s="231">
        <v>5.6909786700000001E-3</v>
      </c>
      <c r="F7208" s="231">
        <v>7.1153103000000004E-4</v>
      </c>
      <c r="G7208" s="231">
        <v>1.7423060100000001E-3</v>
      </c>
      <c r="H7208" s="231">
        <v>3.23714117E-3</v>
      </c>
    </row>
    <row r="7209" spans="1:8">
      <c r="A7209" s="227" t="s">
        <v>140</v>
      </c>
      <c r="B7209" s="227" t="s">
        <v>113</v>
      </c>
      <c r="C7209" s="227" t="s">
        <v>65</v>
      </c>
      <c r="D7209" s="229">
        <v>818</v>
      </c>
      <c r="E7209" s="231">
        <v>6.2126599400000003E-3</v>
      </c>
      <c r="F7209" s="231">
        <v>1.3522704200000001E-3</v>
      </c>
      <c r="G7209" s="231">
        <v>9.3908445999999997E-4</v>
      </c>
      <c r="H7209" s="231">
        <v>3.92130454E-3</v>
      </c>
    </row>
    <row r="7210" spans="1:8">
      <c r="A7210" s="227" t="s">
        <v>140</v>
      </c>
      <c r="B7210" s="227" t="s">
        <v>113</v>
      </c>
      <c r="C7210" s="227" t="s">
        <v>66</v>
      </c>
      <c r="D7210" s="229">
        <v>902</v>
      </c>
      <c r="E7210" s="231">
        <v>6.99736158E-3</v>
      </c>
      <c r="F7210" s="231">
        <v>1.5143300499999999E-3</v>
      </c>
      <c r="G7210" s="231">
        <v>1.26195878E-3</v>
      </c>
      <c r="H7210" s="231">
        <v>4.22107227E-3</v>
      </c>
    </row>
    <row r="7211" spans="1:8">
      <c r="A7211" s="227" t="s">
        <v>140</v>
      </c>
      <c r="B7211" s="227" t="s">
        <v>113</v>
      </c>
      <c r="C7211" s="227" t="s">
        <v>67</v>
      </c>
      <c r="D7211" s="229">
        <v>948</v>
      </c>
      <c r="E7211" s="231">
        <v>7.1475399000000004E-3</v>
      </c>
      <c r="F7211" s="231">
        <v>7.9884284000000002E-4</v>
      </c>
      <c r="G7211" s="231">
        <v>2.0422378E-3</v>
      </c>
      <c r="H7211" s="231">
        <v>4.3064587800000003E-3</v>
      </c>
    </row>
    <row r="7212" spans="1:8">
      <c r="A7212" s="227" t="s">
        <v>140</v>
      </c>
      <c r="B7212" s="227" t="s">
        <v>113</v>
      </c>
      <c r="C7212" s="227" t="s">
        <v>68</v>
      </c>
      <c r="D7212" s="229">
        <v>1609</v>
      </c>
      <c r="E7212" s="231">
        <v>6.3092224800000004E-3</v>
      </c>
      <c r="F7212" s="231">
        <v>1.2115657800000001E-3</v>
      </c>
      <c r="G7212" s="231">
        <v>1.4239057899999999E-3</v>
      </c>
      <c r="H7212" s="231">
        <v>3.67375042E-3</v>
      </c>
    </row>
    <row r="7213" spans="1:8">
      <c r="A7213" s="227" t="s">
        <v>140</v>
      </c>
      <c r="B7213" s="227" t="s">
        <v>113</v>
      </c>
      <c r="C7213" s="227" t="s">
        <v>69</v>
      </c>
      <c r="D7213" s="229">
        <v>2274</v>
      </c>
      <c r="E7213" s="231">
        <v>4.2855424499999998E-3</v>
      </c>
      <c r="F7213" s="231">
        <v>6.2768204999999997E-4</v>
      </c>
      <c r="G7213" s="231">
        <v>7.1446724999999997E-4</v>
      </c>
      <c r="H7213" s="231">
        <v>2.9433926599999999E-3</v>
      </c>
    </row>
    <row r="7214" spans="1:8">
      <c r="A7214" s="227" t="s">
        <v>140</v>
      </c>
      <c r="B7214" s="227" t="s">
        <v>113</v>
      </c>
      <c r="C7214" s="227" t="s">
        <v>70</v>
      </c>
      <c r="D7214" s="229">
        <v>498</v>
      </c>
      <c r="E7214" s="231">
        <v>7.7560238599999999E-3</v>
      </c>
      <c r="F7214" s="231">
        <v>1.38431015E-3</v>
      </c>
      <c r="G7214" s="231">
        <v>1.9808397900000002E-3</v>
      </c>
      <c r="H7214" s="231">
        <v>4.39087343E-3</v>
      </c>
    </row>
    <row r="7215" spans="1:8">
      <c r="A7215" s="227" t="s">
        <v>140</v>
      </c>
      <c r="B7215" s="227" t="s">
        <v>113</v>
      </c>
      <c r="C7215" s="227" t="s">
        <v>71</v>
      </c>
      <c r="D7215" s="229">
        <v>571</v>
      </c>
      <c r="E7215" s="231">
        <v>6.1201106599999998E-3</v>
      </c>
      <c r="F7215" s="231">
        <v>1.1531910400000001E-3</v>
      </c>
      <c r="G7215" s="231">
        <v>1.59667469E-3</v>
      </c>
      <c r="H7215" s="231">
        <v>3.37024446E-3</v>
      </c>
    </row>
    <row r="7216" spans="1:8">
      <c r="A7216" s="227" t="s">
        <v>140</v>
      </c>
      <c r="B7216" s="227" t="s">
        <v>113</v>
      </c>
      <c r="C7216" s="227" t="s">
        <v>72</v>
      </c>
      <c r="D7216" s="229">
        <v>1090</v>
      </c>
      <c r="E7216" s="231">
        <v>6.10078978E-3</v>
      </c>
      <c r="F7216" s="231">
        <v>1.36230014E-3</v>
      </c>
      <c r="G7216" s="231">
        <v>1.4104758899999999E-3</v>
      </c>
      <c r="H7216" s="231">
        <v>4.2454444500000001E-3</v>
      </c>
    </row>
    <row r="7217" spans="1:8">
      <c r="A7217" s="227" t="s">
        <v>140</v>
      </c>
      <c r="B7217" s="227" t="s">
        <v>113</v>
      </c>
      <c r="C7217" s="227" t="s">
        <v>73</v>
      </c>
      <c r="D7217" s="229">
        <v>1420</v>
      </c>
      <c r="E7217" s="231">
        <v>6.9748546699999999E-3</v>
      </c>
      <c r="F7217" s="231">
        <v>1.2044533300000001E-3</v>
      </c>
      <c r="G7217" s="231">
        <v>2.2411969400000001E-3</v>
      </c>
      <c r="H7217" s="231">
        <v>3.5292039200000001E-3</v>
      </c>
    </row>
    <row r="7218" spans="1:8">
      <c r="A7218" s="227" t="s">
        <v>140</v>
      </c>
      <c r="B7218" s="227" t="s">
        <v>113</v>
      </c>
      <c r="C7218" s="227" t="s">
        <v>74</v>
      </c>
      <c r="D7218" s="229">
        <v>1107</v>
      </c>
      <c r="E7218" s="231">
        <v>6.3536959300000001E-3</v>
      </c>
      <c r="F7218" s="231">
        <v>8.3528824000000002E-4</v>
      </c>
      <c r="G7218" s="231">
        <v>1.6974260599999999E-3</v>
      </c>
      <c r="H7218" s="231">
        <v>3.8209811300000001E-3</v>
      </c>
    </row>
    <row r="7219" spans="1:8">
      <c r="A7219" s="227" t="s">
        <v>140</v>
      </c>
      <c r="B7219" s="227" t="s">
        <v>113</v>
      </c>
      <c r="C7219" s="227" t="s">
        <v>75</v>
      </c>
      <c r="D7219" s="229">
        <v>1962</v>
      </c>
      <c r="E7219" s="231">
        <v>5.70608318E-3</v>
      </c>
      <c r="F7219" s="231">
        <v>6.4711556000000001E-4</v>
      </c>
      <c r="G7219" s="231">
        <v>1.1980402999999999E-3</v>
      </c>
      <c r="H7219" s="231">
        <v>3.86092682E-3</v>
      </c>
    </row>
    <row r="7220" spans="1:8">
      <c r="A7220" s="227" t="s">
        <v>140</v>
      </c>
      <c r="B7220" s="227" t="s">
        <v>113</v>
      </c>
      <c r="C7220" s="227" t="s">
        <v>76</v>
      </c>
      <c r="D7220" s="229">
        <v>603</v>
      </c>
      <c r="E7220" s="231">
        <v>5.3706964300000003E-3</v>
      </c>
      <c r="F7220" s="231">
        <v>4.2950730999999999E-4</v>
      </c>
      <c r="G7220" s="231">
        <v>1.4427090499999999E-3</v>
      </c>
      <c r="H7220" s="231">
        <v>3.4984795799999999E-3</v>
      </c>
    </row>
    <row r="7221" spans="1:8">
      <c r="A7221" s="227" t="s">
        <v>140</v>
      </c>
      <c r="B7221" s="227" t="s">
        <v>113</v>
      </c>
      <c r="C7221" s="227" t="s">
        <v>77</v>
      </c>
      <c r="D7221" s="229">
        <v>2278</v>
      </c>
      <c r="E7221" s="231">
        <v>6.1986277399999996E-3</v>
      </c>
      <c r="F7221" s="231">
        <v>8.1378215999999999E-4</v>
      </c>
      <c r="G7221" s="231">
        <v>1.8690145699999999E-3</v>
      </c>
      <c r="H7221" s="231">
        <v>3.5158305299999998E-3</v>
      </c>
    </row>
    <row r="7222" spans="1:8">
      <c r="A7222" s="227" t="s">
        <v>140</v>
      </c>
      <c r="B7222" s="227" t="s">
        <v>113</v>
      </c>
      <c r="C7222" s="227" t="s">
        <v>78</v>
      </c>
      <c r="D7222" s="229">
        <v>491</v>
      </c>
      <c r="E7222" s="231">
        <v>6.55844532E-3</v>
      </c>
      <c r="F7222" s="231">
        <v>8.9697870999999997E-4</v>
      </c>
      <c r="G7222" s="231">
        <v>1.70072862E-3</v>
      </c>
      <c r="H7222" s="231">
        <v>3.9607374799999996E-3</v>
      </c>
    </row>
    <row r="7223" spans="1:8">
      <c r="A7223" s="227" t="s">
        <v>140</v>
      </c>
      <c r="B7223" s="227" t="s">
        <v>113</v>
      </c>
      <c r="C7223" s="227" t="s">
        <v>79</v>
      </c>
      <c r="D7223" s="229">
        <v>10748</v>
      </c>
      <c r="E7223" s="231">
        <v>5.4283352600000001E-3</v>
      </c>
      <c r="F7223" s="231">
        <v>1.23641196E-3</v>
      </c>
      <c r="G7223" s="231">
        <v>8.1699607E-4</v>
      </c>
      <c r="H7223" s="231">
        <v>3.3749267499999999E-3</v>
      </c>
    </row>
    <row r="7224" spans="1:8">
      <c r="A7224" s="227" t="s">
        <v>140</v>
      </c>
      <c r="B7224" s="227" t="s">
        <v>113</v>
      </c>
      <c r="C7224" s="227" t="s">
        <v>80</v>
      </c>
      <c r="D7224" s="229">
        <v>6718</v>
      </c>
      <c r="E7224" s="231">
        <v>6.2150501200000001E-3</v>
      </c>
      <c r="F7224" s="231">
        <v>1.0975279599999999E-3</v>
      </c>
      <c r="G7224" s="231">
        <v>8.8788009000000004E-4</v>
      </c>
      <c r="H7224" s="231">
        <v>4.2296415900000004E-3</v>
      </c>
    </row>
    <row r="7225" spans="1:8">
      <c r="A7225" s="227" t="s">
        <v>140</v>
      </c>
      <c r="B7225" s="227" t="s">
        <v>113</v>
      </c>
      <c r="C7225" s="227" t="s">
        <v>119</v>
      </c>
      <c r="D7225" s="229">
        <v>1947</v>
      </c>
      <c r="E7225" s="231">
        <v>5.7696013800000003E-3</v>
      </c>
      <c r="F7225" s="231">
        <v>8.0684408999999999E-4</v>
      </c>
      <c r="G7225" s="231">
        <v>1.3764228900000001E-3</v>
      </c>
      <c r="H7225" s="231">
        <v>3.58633391E-3</v>
      </c>
    </row>
    <row r="7226" spans="1:8">
      <c r="A7226" s="227" t="s">
        <v>140</v>
      </c>
      <c r="B7226" s="227" t="s">
        <v>113</v>
      </c>
      <c r="C7226" s="227" t="s">
        <v>82</v>
      </c>
      <c r="D7226" s="229">
        <v>718</v>
      </c>
      <c r="E7226" s="231">
        <v>6.3556655800000002E-3</v>
      </c>
      <c r="F7226" s="231">
        <v>6.6123723999999997E-4</v>
      </c>
      <c r="G7226" s="231">
        <v>1.94142979E-3</v>
      </c>
      <c r="H7226" s="231">
        <v>3.7529980600000002E-3</v>
      </c>
    </row>
    <row r="7227" spans="1:8">
      <c r="A7227" s="227" t="s">
        <v>140</v>
      </c>
      <c r="B7227" s="227" t="s">
        <v>113</v>
      </c>
      <c r="C7227" s="227" t="s">
        <v>83</v>
      </c>
      <c r="D7227" s="229">
        <v>1096</v>
      </c>
      <c r="E7227" s="231">
        <v>5.7395999800000002E-3</v>
      </c>
      <c r="F7227" s="231">
        <v>9.5947570999999998E-4</v>
      </c>
      <c r="G7227" s="231">
        <v>1.39226793E-3</v>
      </c>
      <c r="H7227" s="231">
        <v>3.38785585E-3</v>
      </c>
    </row>
    <row r="7228" spans="1:8">
      <c r="A7228" s="227" t="s">
        <v>140</v>
      </c>
      <c r="B7228" s="227" t="s">
        <v>113</v>
      </c>
      <c r="C7228" s="227" t="s">
        <v>84</v>
      </c>
      <c r="D7228" s="229">
        <v>1878</v>
      </c>
      <c r="E7228" s="231">
        <v>5.6014510200000003E-3</v>
      </c>
      <c r="F7228" s="231">
        <v>9.7536509999999999E-4</v>
      </c>
      <c r="G7228" s="231">
        <v>1.2608465999999999E-3</v>
      </c>
      <c r="H7228" s="231">
        <v>3.3652388300000001E-3</v>
      </c>
    </row>
    <row r="7229" spans="1:8">
      <c r="A7229" s="227" t="s">
        <v>140</v>
      </c>
      <c r="B7229" s="227" t="s">
        <v>113</v>
      </c>
      <c r="C7229" s="227" t="s">
        <v>86</v>
      </c>
      <c r="D7229" s="229">
        <v>1</v>
      </c>
      <c r="E7229" s="231">
        <v>5.1388888800000003E-3</v>
      </c>
      <c r="F7229" s="231">
        <v>5.3240693999999996E-4</v>
      </c>
      <c r="G7229" s="231">
        <v>2.80092569E-3</v>
      </c>
      <c r="H7229" s="231">
        <v>1.8055555500000001E-3</v>
      </c>
    </row>
    <row r="7230" spans="1:8">
      <c r="A7230" s="227" t="s">
        <v>140</v>
      </c>
      <c r="B7230" s="227" t="s">
        <v>113</v>
      </c>
      <c r="C7230" s="227" t="s">
        <v>87</v>
      </c>
      <c r="D7230" s="229">
        <v>2136</v>
      </c>
      <c r="E7230" s="231">
        <v>5.38417124E-3</v>
      </c>
      <c r="F7230" s="231">
        <v>3.6326095999999997E-4</v>
      </c>
      <c r="G7230" s="231">
        <v>1.23587353E-3</v>
      </c>
      <c r="H7230" s="231">
        <v>3.7850362600000001E-3</v>
      </c>
    </row>
    <row r="7231" spans="1:8">
      <c r="A7231" s="227" t="s">
        <v>140</v>
      </c>
      <c r="B7231" s="227" t="s">
        <v>113</v>
      </c>
      <c r="C7231" s="227" t="s">
        <v>88</v>
      </c>
      <c r="D7231" s="229">
        <v>2671</v>
      </c>
      <c r="E7231" s="231">
        <v>5.0232519100000001E-3</v>
      </c>
      <c r="F7231" s="231">
        <v>8.7225422000000003E-4</v>
      </c>
      <c r="G7231" s="231">
        <v>9.5750630999999996E-4</v>
      </c>
      <c r="H7231" s="231">
        <v>3.1934908900000001E-3</v>
      </c>
    </row>
    <row r="7232" spans="1:8">
      <c r="A7232" s="227" t="s">
        <v>140</v>
      </c>
      <c r="B7232" s="227" t="s">
        <v>113</v>
      </c>
      <c r="C7232" s="227" t="s">
        <v>89</v>
      </c>
      <c r="D7232" s="229">
        <v>1034</v>
      </c>
      <c r="E7232" s="231">
        <v>5.9481335699999999E-3</v>
      </c>
      <c r="F7232" s="231">
        <v>8.9833372000000002E-4</v>
      </c>
      <c r="G7232" s="231">
        <v>1.4516281900000001E-3</v>
      </c>
      <c r="H7232" s="231">
        <v>3.5981711899999999E-3</v>
      </c>
    </row>
    <row r="7233" spans="1:8">
      <c r="A7233" s="227" t="s">
        <v>140</v>
      </c>
      <c r="B7233" s="227" t="s">
        <v>113</v>
      </c>
      <c r="C7233" s="227" t="s">
        <v>90</v>
      </c>
      <c r="D7233" s="229">
        <v>743</v>
      </c>
      <c r="E7233" s="231">
        <v>6.7484015099999999E-3</v>
      </c>
      <c r="F7233" s="231">
        <v>5.9777031000000003E-4</v>
      </c>
      <c r="G7233" s="231">
        <v>2.2294187799999999E-3</v>
      </c>
      <c r="H7233" s="231">
        <v>3.9212119399999997E-3</v>
      </c>
    </row>
    <row r="7234" spans="1:8">
      <c r="A7234" s="227" t="s">
        <v>140</v>
      </c>
      <c r="B7234" s="227" t="s">
        <v>113</v>
      </c>
      <c r="C7234" s="227" t="s">
        <v>91</v>
      </c>
      <c r="D7234" s="229">
        <v>4289</v>
      </c>
      <c r="E7234" s="231">
        <v>6.3598873500000002E-3</v>
      </c>
      <c r="F7234" s="231">
        <v>1.77074674E-3</v>
      </c>
      <c r="G7234" s="231">
        <v>1.0754468499999999E-3</v>
      </c>
      <c r="H7234" s="231">
        <v>3.5136932699999998E-3</v>
      </c>
    </row>
    <row r="7235" spans="1:8">
      <c r="A7235" s="227" t="s">
        <v>140</v>
      </c>
      <c r="B7235" s="227" t="s">
        <v>113</v>
      </c>
      <c r="C7235" s="227" t="s">
        <v>92</v>
      </c>
      <c r="D7235" s="229">
        <v>722</v>
      </c>
      <c r="E7235" s="231">
        <v>6.3119579199999998E-3</v>
      </c>
      <c r="F7235" s="231">
        <v>7.7347492999999999E-4</v>
      </c>
      <c r="G7235" s="231">
        <v>1.69714054E-3</v>
      </c>
      <c r="H7235" s="231">
        <v>3.8413419699999999E-3</v>
      </c>
    </row>
    <row r="7236" spans="1:8">
      <c r="A7236" s="227" t="s">
        <v>140</v>
      </c>
      <c r="B7236" s="227" t="s">
        <v>113</v>
      </c>
      <c r="C7236" s="227" t="s">
        <v>93</v>
      </c>
      <c r="D7236" s="229">
        <v>632</v>
      </c>
      <c r="E7236" s="231">
        <v>7.0923249900000001E-3</v>
      </c>
      <c r="F7236" s="231">
        <v>1.1057267299999999E-3</v>
      </c>
      <c r="G7236" s="231">
        <v>2.0275504700000002E-3</v>
      </c>
      <c r="H7236" s="231">
        <v>3.9590473199999998E-3</v>
      </c>
    </row>
    <row r="7237" spans="1:8">
      <c r="A7237" s="227" t="s">
        <v>140</v>
      </c>
      <c r="B7237" s="227" t="s">
        <v>113</v>
      </c>
      <c r="C7237" s="227" t="s">
        <v>94</v>
      </c>
      <c r="D7237" s="229">
        <v>844</v>
      </c>
      <c r="E7237" s="231">
        <v>6.6553391899999998E-3</v>
      </c>
      <c r="F7237" s="231">
        <v>1.1442971999999999E-3</v>
      </c>
      <c r="G7237" s="231">
        <v>1.78104955E-3</v>
      </c>
      <c r="H7237" s="231">
        <v>3.7299919599999998E-3</v>
      </c>
    </row>
    <row r="7238" spans="1:8">
      <c r="A7238" s="227" t="s">
        <v>140</v>
      </c>
      <c r="B7238" s="227" t="s">
        <v>113</v>
      </c>
      <c r="C7238" s="227" t="s">
        <v>95</v>
      </c>
      <c r="D7238" s="229">
        <v>835</v>
      </c>
      <c r="E7238" s="231">
        <v>6.7459800200000003E-3</v>
      </c>
      <c r="F7238" s="231">
        <v>7.5977187999999997E-4</v>
      </c>
      <c r="G7238" s="231">
        <v>1.5362189899999999E-3</v>
      </c>
      <c r="H7238" s="231">
        <v>4.4499886600000002E-3</v>
      </c>
    </row>
    <row r="7239" spans="1:8">
      <c r="A7239" s="227" t="s">
        <v>140</v>
      </c>
      <c r="B7239" s="227" t="s">
        <v>113</v>
      </c>
      <c r="C7239" s="227" t="s">
        <v>96</v>
      </c>
      <c r="D7239" s="229">
        <v>1773</v>
      </c>
      <c r="E7239" s="231">
        <v>5.5304618399999997E-3</v>
      </c>
      <c r="F7239" s="231">
        <v>6.4981906000000002E-4</v>
      </c>
      <c r="G7239" s="231">
        <v>1.35282819E-3</v>
      </c>
      <c r="H7239" s="231">
        <v>3.5278140999999998E-3</v>
      </c>
    </row>
    <row r="7240" spans="1:8">
      <c r="A7240" s="227" t="s">
        <v>140</v>
      </c>
      <c r="B7240" s="227" t="s">
        <v>113</v>
      </c>
      <c r="C7240" s="227" t="s">
        <v>97</v>
      </c>
      <c r="D7240" s="229">
        <v>465</v>
      </c>
      <c r="E7240" s="231">
        <v>6.3564563400000003E-3</v>
      </c>
      <c r="F7240" s="231">
        <v>7.5261326E-4</v>
      </c>
      <c r="G7240" s="231">
        <v>2.1849111600000001E-3</v>
      </c>
      <c r="H7240" s="231">
        <v>3.4189314599999999E-3</v>
      </c>
    </row>
    <row r="7241" spans="1:8">
      <c r="A7241" s="227" t="s">
        <v>140</v>
      </c>
      <c r="B7241" s="227" t="s">
        <v>113</v>
      </c>
      <c r="C7241" s="227" t="s">
        <v>98</v>
      </c>
      <c r="D7241" s="229">
        <v>398</v>
      </c>
      <c r="E7241" s="231">
        <v>5.9260129400000002E-3</v>
      </c>
      <c r="F7241" s="231">
        <v>5.1900098000000003E-4</v>
      </c>
      <c r="G7241" s="231">
        <v>1.47179743E-3</v>
      </c>
      <c r="H7241" s="231">
        <v>3.9315499699999999E-3</v>
      </c>
    </row>
    <row r="7242" spans="1:8">
      <c r="A7242" s="227" t="s">
        <v>140</v>
      </c>
      <c r="B7242" s="227" t="s">
        <v>113</v>
      </c>
      <c r="C7242" s="227" t="s">
        <v>99</v>
      </c>
      <c r="D7242" s="229">
        <v>2956</v>
      </c>
      <c r="E7242" s="231">
        <v>6.1407625900000004E-3</v>
      </c>
      <c r="F7242" s="231">
        <v>1.01824811E-3</v>
      </c>
      <c r="G7242" s="231">
        <v>8.6777339999999999E-4</v>
      </c>
      <c r="H7242" s="231">
        <v>4.2547405900000002E-3</v>
      </c>
    </row>
    <row r="7243" spans="1:8">
      <c r="A7243" s="227" t="s">
        <v>140</v>
      </c>
      <c r="B7243" s="227" t="s">
        <v>113</v>
      </c>
      <c r="C7243" s="227" t="s">
        <v>100</v>
      </c>
      <c r="D7243" s="229">
        <v>1771</v>
      </c>
      <c r="E7243" s="231">
        <v>6.7881190400000003E-3</v>
      </c>
      <c r="F7243" s="231">
        <v>8.7111385000000004E-4</v>
      </c>
      <c r="G7243" s="231">
        <v>1.4764425000000001E-3</v>
      </c>
      <c r="H7243" s="231">
        <v>4.4405622200000003E-3</v>
      </c>
    </row>
    <row r="7244" spans="1:8">
      <c r="A7244" s="227" t="s">
        <v>140</v>
      </c>
      <c r="B7244" s="227" t="s">
        <v>113</v>
      </c>
      <c r="C7244" s="227" t="s">
        <v>101</v>
      </c>
      <c r="D7244" s="229">
        <v>661</v>
      </c>
      <c r="E7244" s="231">
        <v>7.2550706299999998E-3</v>
      </c>
      <c r="F7244" s="231">
        <v>7.7006966000000004E-4</v>
      </c>
      <c r="G7244" s="231">
        <v>2.5067060700000002E-3</v>
      </c>
      <c r="H7244" s="231">
        <v>3.9782944300000003E-3</v>
      </c>
    </row>
    <row r="7245" spans="1:8">
      <c r="A7245" s="227" t="s">
        <v>140</v>
      </c>
      <c r="B7245" s="227" t="s">
        <v>113</v>
      </c>
      <c r="C7245" s="227" t="s">
        <v>102</v>
      </c>
      <c r="D7245" s="229">
        <v>996</v>
      </c>
      <c r="E7245" s="231">
        <v>6.5372017999999997E-3</v>
      </c>
      <c r="F7245" s="231">
        <v>1.02886058E-3</v>
      </c>
      <c r="G7245" s="231">
        <v>1.0944586099999999E-3</v>
      </c>
      <c r="H7245" s="231">
        <v>4.4138821400000004E-3</v>
      </c>
    </row>
    <row r="7246" spans="1:8">
      <c r="A7246" s="227" t="s">
        <v>140</v>
      </c>
      <c r="B7246" s="227" t="s">
        <v>113</v>
      </c>
      <c r="C7246" s="227" t="s">
        <v>103</v>
      </c>
      <c r="D7246" s="229">
        <v>4520</v>
      </c>
      <c r="E7246" s="231">
        <v>4.1346533599999997E-3</v>
      </c>
      <c r="F7246" s="231">
        <v>4.2534955000000002E-4</v>
      </c>
      <c r="G7246" s="231">
        <v>7.4427417000000004E-4</v>
      </c>
      <c r="H7246" s="231">
        <v>2.9650291599999999E-3</v>
      </c>
    </row>
    <row r="7247" spans="1:8">
      <c r="A7247" s="227" t="s">
        <v>140</v>
      </c>
      <c r="B7247" s="227" t="s">
        <v>113</v>
      </c>
      <c r="C7247" s="227" t="s">
        <v>104</v>
      </c>
      <c r="D7247" s="229">
        <v>685</v>
      </c>
      <c r="E7247" s="231">
        <v>5.9016623799999996E-3</v>
      </c>
      <c r="F7247" s="231">
        <v>2.3619535000000001E-4</v>
      </c>
      <c r="G7247" s="231">
        <v>1.7565725E-3</v>
      </c>
      <c r="H7247" s="231">
        <v>3.9088940500000002E-3</v>
      </c>
    </row>
    <row r="7248" spans="1:8">
      <c r="A7248" s="227" t="s">
        <v>140</v>
      </c>
      <c r="B7248" s="227" t="s">
        <v>113</v>
      </c>
      <c r="C7248" s="227" t="s">
        <v>105</v>
      </c>
      <c r="D7248" s="229">
        <v>6654</v>
      </c>
      <c r="E7248" s="231">
        <v>5.5008959100000003E-3</v>
      </c>
      <c r="F7248" s="231">
        <v>1.12377729E-3</v>
      </c>
      <c r="G7248" s="231">
        <v>8.8772985000000004E-4</v>
      </c>
      <c r="H7248" s="231">
        <v>3.4893882700000002E-3</v>
      </c>
    </row>
    <row r="7249" spans="1:8">
      <c r="A7249" s="227" t="s">
        <v>140</v>
      </c>
      <c r="B7249" s="227" t="s">
        <v>113</v>
      </c>
      <c r="C7249" s="227" t="s">
        <v>106</v>
      </c>
      <c r="D7249" s="229">
        <v>901</v>
      </c>
      <c r="E7249" s="231">
        <v>6.2243595300000001E-3</v>
      </c>
      <c r="F7249" s="231">
        <v>1.0225775599999999E-3</v>
      </c>
      <c r="G7249" s="231">
        <v>1.94770704E-3</v>
      </c>
      <c r="H7249" s="231">
        <v>3.2540744599999999E-3</v>
      </c>
    </row>
    <row r="7250" spans="1:8">
      <c r="A7250" s="227" t="s">
        <v>140</v>
      </c>
      <c r="B7250" s="227" t="s">
        <v>113</v>
      </c>
      <c r="C7250" s="227" t="s">
        <v>107</v>
      </c>
      <c r="D7250" s="229">
        <v>5024</v>
      </c>
      <c r="E7250" s="231">
        <v>5.7013232200000003E-3</v>
      </c>
      <c r="F7250" s="231">
        <v>8.4993396000000005E-4</v>
      </c>
      <c r="G7250" s="231">
        <v>1.02073219E-3</v>
      </c>
      <c r="H7250" s="231">
        <v>3.8306565899999998E-3</v>
      </c>
    </row>
    <row r="7251" spans="1:8">
      <c r="A7251" s="227" t="s">
        <v>141</v>
      </c>
      <c r="B7251" s="227" t="s">
        <v>113</v>
      </c>
      <c r="C7251" s="227" t="s">
        <v>58</v>
      </c>
      <c r="D7251" s="229">
        <v>86083</v>
      </c>
      <c r="E7251" s="231">
        <v>6.0459387900000001E-3</v>
      </c>
      <c r="F7251" s="231">
        <v>1.0767398400000001E-3</v>
      </c>
      <c r="G7251" s="231">
        <v>1.16303374E-3</v>
      </c>
      <c r="H7251" s="231">
        <v>3.80609038E-3</v>
      </c>
    </row>
    <row r="7252" spans="1:8">
      <c r="A7252" s="227" t="s">
        <v>141</v>
      </c>
      <c r="B7252" s="227" t="s">
        <v>113</v>
      </c>
      <c r="C7252" s="227" t="s">
        <v>63</v>
      </c>
      <c r="D7252" s="229">
        <v>1423</v>
      </c>
      <c r="E7252" s="231">
        <v>6.2941243900000001E-3</v>
      </c>
      <c r="F7252" s="231">
        <v>1.3609660999999999E-3</v>
      </c>
      <c r="G7252" s="231">
        <v>1.3756227900000001E-3</v>
      </c>
      <c r="H7252" s="231">
        <v>3.55753504E-3</v>
      </c>
    </row>
    <row r="7253" spans="1:8">
      <c r="A7253" s="227" t="s">
        <v>141</v>
      </c>
      <c r="B7253" s="227" t="s">
        <v>113</v>
      </c>
      <c r="C7253" s="227" t="s">
        <v>64</v>
      </c>
      <c r="D7253" s="229">
        <v>818</v>
      </c>
      <c r="E7253" s="231">
        <v>6.0584757200000004E-3</v>
      </c>
      <c r="F7253" s="231">
        <v>6.9891536000000001E-4</v>
      </c>
      <c r="G7253" s="231">
        <v>1.8169454500000001E-3</v>
      </c>
      <c r="H7253" s="231">
        <v>3.54261442E-3</v>
      </c>
    </row>
    <row r="7254" spans="1:8">
      <c r="A7254" s="227" t="s">
        <v>141</v>
      </c>
      <c r="B7254" s="227" t="s">
        <v>113</v>
      </c>
      <c r="C7254" s="227" t="s">
        <v>65</v>
      </c>
      <c r="D7254" s="229">
        <v>816</v>
      </c>
      <c r="E7254" s="231">
        <v>6.1126994699999999E-3</v>
      </c>
      <c r="F7254" s="231">
        <v>1.11518165E-3</v>
      </c>
      <c r="G7254" s="231">
        <v>1.0431131899999999E-3</v>
      </c>
      <c r="H7254" s="231">
        <v>3.9544041600000001E-3</v>
      </c>
    </row>
    <row r="7255" spans="1:8">
      <c r="A7255" s="227" t="s">
        <v>141</v>
      </c>
      <c r="B7255" s="227" t="s">
        <v>113</v>
      </c>
      <c r="C7255" s="227" t="s">
        <v>66</v>
      </c>
      <c r="D7255" s="229">
        <v>915</v>
      </c>
      <c r="E7255" s="231">
        <v>7.5650422699999999E-3</v>
      </c>
      <c r="F7255" s="231">
        <v>1.4755993399999999E-3</v>
      </c>
      <c r="G7255" s="231">
        <v>1.3128413E-3</v>
      </c>
      <c r="H7255" s="231">
        <v>4.7766011500000004E-3</v>
      </c>
    </row>
    <row r="7256" spans="1:8">
      <c r="A7256" s="227" t="s">
        <v>141</v>
      </c>
      <c r="B7256" s="227" t="s">
        <v>113</v>
      </c>
      <c r="C7256" s="227" t="s">
        <v>67</v>
      </c>
      <c r="D7256" s="229">
        <v>828</v>
      </c>
      <c r="E7256" s="231">
        <v>7.5894751800000002E-3</v>
      </c>
      <c r="F7256" s="231">
        <v>8.3194922999999996E-4</v>
      </c>
      <c r="G7256" s="231">
        <v>1.94233346E-3</v>
      </c>
      <c r="H7256" s="231">
        <v>4.8151920000000003E-3</v>
      </c>
    </row>
    <row r="7257" spans="1:8">
      <c r="A7257" s="227" t="s">
        <v>141</v>
      </c>
      <c r="B7257" s="227" t="s">
        <v>113</v>
      </c>
      <c r="C7257" s="227" t="s">
        <v>68</v>
      </c>
      <c r="D7257" s="229">
        <v>1901</v>
      </c>
      <c r="E7257" s="231">
        <v>6.4290295599999997E-3</v>
      </c>
      <c r="F7257" s="231">
        <v>1.2482706499999999E-3</v>
      </c>
      <c r="G7257" s="231">
        <v>1.3393289599999999E-3</v>
      </c>
      <c r="H7257" s="231">
        <v>3.8414294599999998E-3</v>
      </c>
    </row>
    <row r="7258" spans="1:8">
      <c r="A7258" s="227" t="s">
        <v>141</v>
      </c>
      <c r="B7258" s="227" t="s">
        <v>113</v>
      </c>
      <c r="C7258" s="227" t="s">
        <v>69</v>
      </c>
      <c r="D7258" s="229">
        <v>2626</v>
      </c>
      <c r="E7258" s="231">
        <v>4.5153342999999999E-3</v>
      </c>
      <c r="F7258" s="231">
        <v>8.8020236000000004E-4</v>
      </c>
      <c r="G7258" s="231">
        <v>6.8504302000000001E-4</v>
      </c>
      <c r="H7258" s="231">
        <v>2.95008844E-3</v>
      </c>
    </row>
    <row r="7259" spans="1:8">
      <c r="A7259" s="227" t="s">
        <v>141</v>
      </c>
      <c r="B7259" s="227" t="s">
        <v>113</v>
      </c>
      <c r="C7259" s="227" t="s">
        <v>70</v>
      </c>
      <c r="D7259" s="229">
        <v>481</v>
      </c>
      <c r="E7259" s="231">
        <v>8.56695614E-3</v>
      </c>
      <c r="F7259" s="231">
        <v>1.4128308699999999E-3</v>
      </c>
      <c r="G7259" s="231">
        <v>2.0813599600000001E-3</v>
      </c>
      <c r="H7259" s="231">
        <v>5.0727648199999998E-3</v>
      </c>
    </row>
    <row r="7260" spans="1:8">
      <c r="A7260" s="227" t="s">
        <v>141</v>
      </c>
      <c r="B7260" s="227" t="s">
        <v>113</v>
      </c>
      <c r="C7260" s="227" t="s">
        <v>71</v>
      </c>
      <c r="D7260" s="229">
        <v>717</v>
      </c>
      <c r="E7260" s="231">
        <v>7.1936338499999997E-3</v>
      </c>
      <c r="F7260" s="231">
        <v>1.5789004E-3</v>
      </c>
      <c r="G7260" s="231">
        <v>1.7520917999999999E-3</v>
      </c>
      <c r="H7260" s="231">
        <v>3.8626411499999998E-3</v>
      </c>
    </row>
    <row r="7261" spans="1:8">
      <c r="A7261" s="227" t="s">
        <v>141</v>
      </c>
      <c r="B7261" s="227" t="s">
        <v>113</v>
      </c>
      <c r="C7261" s="227" t="s">
        <v>72</v>
      </c>
      <c r="D7261" s="229">
        <v>1173</v>
      </c>
      <c r="E7261" s="231">
        <v>6.0479517499999998E-3</v>
      </c>
      <c r="F7261" s="231">
        <v>4.7214897000000001E-4</v>
      </c>
      <c r="G7261" s="231">
        <v>1.47662665E-3</v>
      </c>
      <c r="H7261" s="231">
        <v>4.09917566E-3</v>
      </c>
    </row>
    <row r="7262" spans="1:8">
      <c r="A7262" s="227" t="s">
        <v>141</v>
      </c>
      <c r="B7262" s="227" t="s">
        <v>113</v>
      </c>
      <c r="C7262" s="227" t="s">
        <v>73</v>
      </c>
      <c r="D7262" s="229">
        <v>1564</v>
      </c>
      <c r="E7262" s="231">
        <v>7.4068669300000004E-3</v>
      </c>
      <c r="F7262" s="231">
        <v>1.21391589E-3</v>
      </c>
      <c r="G7262" s="231">
        <v>2.11361513E-3</v>
      </c>
      <c r="H7262" s="231">
        <v>4.0793354599999998E-3</v>
      </c>
    </row>
    <row r="7263" spans="1:8">
      <c r="A7263" s="227" t="s">
        <v>141</v>
      </c>
      <c r="B7263" s="227" t="s">
        <v>113</v>
      </c>
      <c r="C7263" s="227" t="s">
        <v>74</v>
      </c>
      <c r="D7263" s="229">
        <v>1090</v>
      </c>
      <c r="E7263" s="231">
        <v>6.6462684500000003E-3</v>
      </c>
      <c r="F7263" s="231">
        <v>9.2574515999999996E-4</v>
      </c>
      <c r="G7263" s="231">
        <v>1.86216209E-3</v>
      </c>
      <c r="H7263" s="231">
        <v>3.8583607100000001E-3</v>
      </c>
    </row>
    <row r="7264" spans="1:8">
      <c r="A7264" s="227" t="s">
        <v>141</v>
      </c>
      <c r="B7264" s="227" t="s">
        <v>113</v>
      </c>
      <c r="C7264" s="227" t="s">
        <v>75</v>
      </c>
      <c r="D7264" s="229">
        <v>2084</v>
      </c>
      <c r="E7264" s="231">
        <v>5.7787838899999999E-3</v>
      </c>
      <c r="F7264" s="231">
        <v>6.8017654999999997E-4</v>
      </c>
      <c r="G7264" s="231">
        <v>1.21482768E-3</v>
      </c>
      <c r="H7264" s="231">
        <v>3.8837791700000002E-3</v>
      </c>
    </row>
    <row r="7265" spans="1:8">
      <c r="A7265" s="227" t="s">
        <v>141</v>
      </c>
      <c r="B7265" s="227" t="s">
        <v>113</v>
      </c>
      <c r="C7265" s="227" t="s">
        <v>76</v>
      </c>
      <c r="D7265" s="229">
        <v>577</v>
      </c>
      <c r="E7265" s="231">
        <v>5.59350704E-3</v>
      </c>
      <c r="F7265" s="231">
        <v>5.0897818999999999E-4</v>
      </c>
      <c r="G7265" s="231">
        <v>1.5102058E-3</v>
      </c>
      <c r="H7265" s="231">
        <v>3.5743225599999999E-3</v>
      </c>
    </row>
    <row r="7266" spans="1:8">
      <c r="A7266" s="227" t="s">
        <v>141</v>
      </c>
      <c r="B7266" s="227" t="s">
        <v>113</v>
      </c>
      <c r="C7266" s="227" t="s">
        <v>77</v>
      </c>
      <c r="D7266" s="229">
        <v>1786</v>
      </c>
      <c r="E7266" s="231">
        <v>6.2777360499999997E-3</v>
      </c>
      <c r="F7266" s="231">
        <v>8.0498113999999995E-4</v>
      </c>
      <c r="G7266" s="231">
        <v>1.77860314E-3</v>
      </c>
      <c r="H7266" s="231">
        <v>3.6941512899999998E-3</v>
      </c>
    </row>
    <row r="7267" spans="1:8">
      <c r="A7267" s="227" t="s">
        <v>141</v>
      </c>
      <c r="B7267" s="227" t="s">
        <v>113</v>
      </c>
      <c r="C7267" s="227" t="s">
        <v>78</v>
      </c>
      <c r="D7267" s="229">
        <v>475</v>
      </c>
      <c r="E7267" s="231">
        <v>6.9127678099999996E-3</v>
      </c>
      <c r="F7267" s="231">
        <v>1.11583797E-3</v>
      </c>
      <c r="G7267" s="231">
        <v>1.74432238E-3</v>
      </c>
      <c r="H7267" s="231">
        <v>4.0526069699999999E-3</v>
      </c>
    </row>
    <row r="7268" spans="1:8">
      <c r="A7268" s="227" t="s">
        <v>141</v>
      </c>
      <c r="B7268" s="227" t="s">
        <v>113</v>
      </c>
      <c r="C7268" s="227" t="s">
        <v>79</v>
      </c>
      <c r="D7268" s="229">
        <v>9509</v>
      </c>
      <c r="E7268" s="231">
        <v>5.32949633E-3</v>
      </c>
      <c r="F7268" s="231">
        <v>1.2149087299999999E-3</v>
      </c>
      <c r="G7268" s="231">
        <v>7.7312940999999999E-4</v>
      </c>
      <c r="H7268" s="231">
        <v>3.3414577100000001E-3</v>
      </c>
    </row>
    <row r="7269" spans="1:8">
      <c r="A7269" s="227" t="s">
        <v>141</v>
      </c>
      <c r="B7269" s="227" t="s">
        <v>113</v>
      </c>
      <c r="C7269" s="227" t="s">
        <v>80</v>
      </c>
      <c r="D7269" s="229">
        <v>8798</v>
      </c>
      <c r="E7269" s="231">
        <v>6.2971629899999998E-3</v>
      </c>
      <c r="F7269" s="231">
        <v>1.1881499E-3</v>
      </c>
      <c r="G7269" s="231">
        <v>8.5370151999999999E-4</v>
      </c>
      <c r="H7269" s="231">
        <v>4.2553110999999999E-3</v>
      </c>
    </row>
    <row r="7270" spans="1:8">
      <c r="A7270" s="227" t="s">
        <v>141</v>
      </c>
      <c r="B7270" s="227" t="s">
        <v>113</v>
      </c>
      <c r="C7270" s="227" t="s">
        <v>119</v>
      </c>
      <c r="D7270" s="229">
        <v>1901</v>
      </c>
      <c r="E7270" s="231">
        <v>6.2877783700000002E-3</v>
      </c>
      <c r="F7270" s="231">
        <v>9.7256901999999998E-4</v>
      </c>
      <c r="G7270" s="231">
        <v>1.4400435099999999E-3</v>
      </c>
      <c r="H7270" s="231">
        <v>3.8751653700000001E-3</v>
      </c>
    </row>
    <row r="7271" spans="1:8">
      <c r="A7271" s="227" t="s">
        <v>141</v>
      </c>
      <c r="B7271" s="227" t="s">
        <v>113</v>
      </c>
      <c r="C7271" s="227" t="s">
        <v>82</v>
      </c>
      <c r="D7271" s="229">
        <v>681</v>
      </c>
      <c r="E7271" s="231">
        <v>7.7807008E-3</v>
      </c>
      <c r="F7271" s="231">
        <v>1.6213218899999999E-3</v>
      </c>
      <c r="G7271" s="231">
        <v>1.6248909799999999E-3</v>
      </c>
      <c r="H7271" s="231">
        <v>4.5344874300000003E-3</v>
      </c>
    </row>
    <row r="7272" spans="1:8">
      <c r="A7272" s="227" t="s">
        <v>141</v>
      </c>
      <c r="B7272" s="227" t="s">
        <v>113</v>
      </c>
      <c r="C7272" s="227" t="s">
        <v>83</v>
      </c>
      <c r="D7272" s="229">
        <v>912</v>
      </c>
      <c r="E7272" s="231">
        <v>5.9708386799999999E-3</v>
      </c>
      <c r="F7272" s="231">
        <v>9.8605501999999992E-4</v>
      </c>
      <c r="G7272" s="231">
        <v>1.1986525000000001E-3</v>
      </c>
      <c r="H7272" s="231">
        <v>3.7861306699999999E-3</v>
      </c>
    </row>
    <row r="7273" spans="1:8">
      <c r="A7273" s="227" t="s">
        <v>141</v>
      </c>
      <c r="B7273" s="227" t="s">
        <v>113</v>
      </c>
      <c r="C7273" s="227" t="s">
        <v>84</v>
      </c>
      <c r="D7273" s="229">
        <v>1874</v>
      </c>
      <c r="E7273" s="231">
        <v>5.4712510900000004E-3</v>
      </c>
      <c r="F7273" s="231">
        <v>9.0387070999999996E-4</v>
      </c>
      <c r="G7273" s="231">
        <v>1.20710034E-3</v>
      </c>
      <c r="H7273" s="231">
        <v>3.3602795599999998E-3</v>
      </c>
    </row>
    <row r="7274" spans="1:8">
      <c r="A7274" s="227" t="s">
        <v>141</v>
      </c>
      <c r="B7274" s="227" t="s">
        <v>113</v>
      </c>
      <c r="C7274" s="227" t="s">
        <v>86</v>
      </c>
      <c r="D7274" s="229">
        <v>7</v>
      </c>
      <c r="E7274" s="231">
        <v>8.6078039600000003E-3</v>
      </c>
      <c r="F7274" s="231">
        <v>6.6798917999999995E-4</v>
      </c>
      <c r="G7274" s="231">
        <v>3.5052907699999998E-3</v>
      </c>
      <c r="H7274" s="231">
        <v>4.4345236000000003E-3</v>
      </c>
    </row>
    <row r="7275" spans="1:8">
      <c r="A7275" s="227" t="s">
        <v>141</v>
      </c>
      <c r="B7275" s="227" t="s">
        <v>113</v>
      </c>
      <c r="C7275" s="227" t="s">
        <v>87</v>
      </c>
      <c r="D7275" s="229">
        <v>1891</v>
      </c>
      <c r="E7275" s="231">
        <v>5.5159243499999996E-3</v>
      </c>
      <c r="F7275" s="231">
        <v>3.9422215E-4</v>
      </c>
      <c r="G7275" s="231">
        <v>1.21684441E-3</v>
      </c>
      <c r="H7275" s="231">
        <v>3.9048573199999999E-3</v>
      </c>
    </row>
    <row r="7276" spans="1:8">
      <c r="A7276" s="227" t="s">
        <v>141</v>
      </c>
      <c r="B7276" s="227" t="s">
        <v>113</v>
      </c>
      <c r="C7276" s="227" t="s">
        <v>88</v>
      </c>
      <c r="D7276" s="229">
        <v>3287</v>
      </c>
      <c r="E7276" s="231">
        <v>5.2376432799999999E-3</v>
      </c>
      <c r="F7276" s="231">
        <v>9.2043618999999995E-4</v>
      </c>
      <c r="G7276" s="231">
        <v>1.0161661400000001E-3</v>
      </c>
      <c r="H7276" s="231">
        <v>3.3010404700000002E-3</v>
      </c>
    </row>
    <row r="7277" spans="1:8">
      <c r="A7277" s="227" t="s">
        <v>141</v>
      </c>
      <c r="B7277" s="227" t="s">
        <v>113</v>
      </c>
      <c r="C7277" s="227" t="s">
        <v>89</v>
      </c>
      <c r="D7277" s="229">
        <v>933</v>
      </c>
      <c r="E7277" s="231">
        <v>5.7136226799999997E-3</v>
      </c>
      <c r="F7277" s="231">
        <v>7.5871567999999997E-4</v>
      </c>
      <c r="G7277" s="231">
        <v>1.5269463899999999E-3</v>
      </c>
      <c r="H7277" s="231">
        <v>3.4279601400000002E-3</v>
      </c>
    </row>
    <row r="7278" spans="1:8">
      <c r="A7278" s="227" t="s">
        <v>141</v>
      </c>
      <c r="B7278" s="227" t="s">
        <v>113</v>
      </c>
      <c r="C7278" s="227" t="s">
        <v>90</v>
      </c>
      <c r="D7278" s="229">
        <v>760</v>
      </c>
      <c r="E7278" s="231">
        <v>6.6662095599999997E-3</v>
      </c>
      <c r="F7278" s="231">
        <v>5.9793775000000003E-4</v>
      </c>
      <c r="G7278" s="231">
        <v>2.1220605499999998E-3</v>
      </c>
      <c r="H7278" s="231">
        <v>3.9462107699999999E-3</v>
      </c>
    </row>
    <row r="7279" spans="1:8">
      <c r="A7279" s="227" t="s">
        <v>141</v>
      </c>
      <c r="B7279" s="227" t="s">
        <v>113</v>
      </c>
      <c r="C7279" s="227" t="s">
        <v>91</v>
      </c>
      <c r="D7279" s="229">
        <v>5387</v>
      </c>
      <c r="E7279" s="231">
        <v>6.90247932E-3</v>
      </c>
      <c r="F7279" s="231">
        <v>2.5084219499999999E-3</v>
      </c>
      <c r="G7279" s="231">
        <v>8.5170079000000004E-4</v>
      </c>
      <c r="H7279" s="231">
        <v>3.5423561E-3</v>
      </c>
    </row>
    <row r="7280" spans="1:8">
      <c r="A7280" s="227" t="s">
        <v>141</v>
      </c>
      <c r="B7280" s="227" t="s">
        <v>113</v>
      </c>
      <c r="C7280" s="227" t="s">
        <v>92</v>
      </c>
      <c r="D7280" s="229">
        <v>882</v>
      </c>
      <c r="E7280" s="231">
        <v>6.2794598500000003E-3</v>
      </c>
      <c r="F7280" s="231">
        <v>8.3493404000000002E-4</v>
      </c>
      <c r="G7280" s="231">
        <v>1.6553154400000001E-3</v>
      </c>
      <c r="H7280" s="231">
        <v>3.7892098899999999E-3</v>
      </c>
    </row>
    <row r="7281" spans="1:8">
      <c r="A7281" s="227" t="s">
        <v>141</v>
      </c>
      <c r="B7281" s="227" t="s">
        <v>113</v>
      </c>
      <c r="C7281" s="227" t="s">
        <v>93</v>
      </c>
      <c r="D7281" s="229">
        <v>675</v>
      </c>
      <c r="E7281" s="231">
        <v>7.2823385900000004E-3</v>
      </c>
      <c r="F7281" s="231">
        <v>1.4335903000000001E-3</v>
      </c>
      <c r="G7281" s="231">
        <v>1.79341539E-3</v>
      </c>
      <c r="H7281" s="231">
        <v>4.0553324000000002E-3</v>
      </c>
    </row>
    <row r="7282" spans="1:8">
      <c r="A7282" s="227" t="s">
        <v>141</v>
      </c>
      <c r="B7282" s="227" t="s">
        <v>113</v>
      </c>
      <c r="C7282" s="227" t="s">
        <v>94</v>
      </c>
      <c r="D7282" s="229">
        <v>878</v>
      </c>
      <c r="E7282" s="231">
        <v>6.5383233899999997E-3</v>
      </c>
      <c r="F7282" s="231">
        <v>1.2366197199999999E-3</v>
      </c>
      <c r="G7282" s="231">
        <v>1.7667334000000001E-3</v>
      </c>
      <c r="H7282" s="231">
        <v>3.53496981E-3</v>
      </c>
    </row>
    <row r="7283" spans="1:8">
      <c r="A7283" s="227" t="s">
        <v>141</v>
      </c>
      <c r="B7283" s="227" t="s">
        <v>113</v>
      </c>
      <c r="C7283" s="227" t="s">
        <v>95</v>
      </c>
      <c r="D7283" s="229">
        <v>806</v>
      </c>
      <c r="E7283" s="231">
        <v>7.0061055999999997E-3</v>
      </c>
      <c r="F7283" s="231">
        <v>8.1928912000000002E-4</v>
      </c>
      <c r="G7283" s="231">
        <v>1.6870000200000001E-3</v>
      </c>
      <c r="H7283" s="231">
        <v>4.4998159700000004E-3</v>
      </c>
    </row>
    <row r="7284" spans="1:8">
      <c r="A7284" s="227" t="s">
        <v>141</v>
      </c>
      <c r="B7284" s="227" t="s">
        <v>113</v>
      </c>
      <c r="C7284" s="227" t="s">
        <v>96</v>
      </c>
      <c r="D7284" s="229">
        <v>1488</v>
      </c>
      <c r="E7284" s="231">
        <v>5.9902131299999998E-3</v>
      </c>
      <c r="F7284" s="231">
        <v>7.1774792000000003E-4</v>
      </c>
      <c r="G7284" s="231">
        <v>1.3761633900000001E-3</v>
      </c>
      <c r="H7284" s="231">
        <v>3.8963013499999999E-3</v>
      </c>
    </row>
    <row r="7285" spans="1:8">
      <c r="A7285" s="227" t="s">
        <v>141</v>
      </c>
      <c r="B7285" s="227" t="s">
        <v>113</v>
      </c>
      <c r="C7285" s="227" t="s">
        <v>97</v>
      </c>
      <c r="D7285" s="229">
        <v>490</v>
      </c>
      <c r="E7285" s="231">
        <v>7.2358982799999999E-3</v>
      </c>
      <c r="F7285" s="231">
        <v>8.3583688000000002E-4</v>
      </c>
      <c r="G7285" s="231">
        <v>2.4077614699999999E-3</v>
      </c>
      <c r="H7285" s="231">
        <v>3.9922994500000003E-3</v>
      </c>
    </row>
    <row r="7286" spans="1:8">
      <c r="A7286" s="227" t="s">
        <v>141</v>
      </c>
      <c r="B7286" s="227" t="s">
        <v>113</v>
      </c>
      <c r="C7286" s="227" t="s">
        <v>98</v>
      </c>
      <c r="D7286" s="229">
        <v>549</v>
      </c>
      <c r="E7286" s="231">
        <v>5.86445026E-3</v>
      </c>
      <c r="F7286" s="231">
        <v>1.6743382000000001E-4</v>
      </c>
      <c r="G7286" s="231">
        <v>1.54405292E-3</v>
      </c>
      <c r="H7286" s="231">
        <v>4.1413046600000001E-3</v>
      </c>
    </row>
    <row r="7287" spans="1:8">
      <c r="A7287" s="227" t="s">
        <v>141</v>
      </c>
      <c r="B7287" s="227" t="s">
        <v>113</v>
      </c>
      <c r="C7287" s="227" t="s">
        <v>99</v>
      </c>
      <c r="D7287" s="229">
        <v>3853</v>
      </c>
      <c r="E7287" s="231">
        <v>6.4571765899999996E-3</v>
      </c>
      <c r="F7287" s="231">
        <v>1.0096507300000001E-3</v>
      </c>
      <c r="G7287" s="231">
        <v>1.0533636600000001E-3</v>
      </c>
      <c r="H7287" s="231">
        <v>4.3941617100000004E-3</v>
      </c>
    </row>
    <row r="7288" spans="1:8">
      <c r="A7288" s="227" t="s">
        <v>141</v>
      </c>
      <c r="B7288" s="227" t="s">
        <v>113</v>
      </c>
      <c r="C7288" s="227" t="s">
        <v>100</v>
      </c>
      <c r="D7288" s="229">
        <v>2031</v>
      </c>
      <c r="E7288" s="231">
        <v>6.9168396700000001E-3</v>
      </c>
      <c r="F7288" s="231">
        <v>8.9198988999999995E-4</v>
      </c>
      <c r="G7288" s="231">
        <v>1.41874987E-3</v>
      </c>
      <c r="H7288" s="231">
        <v>4.6060994199999998E-3</v>
      </c>
    </row>
    <row r="7289" spans="1:8">
      <c r="A7289" s="227" t="s">
        <v>141</v>
      </c>
      <c r="B7289" s="227" t="s">
        <v>113</v>
      </c>
      <c r="C7289" s="227" t="s">
        <v>101</v>
      </c>
      <c r="D7289" s="229">
        <v>775</v>
      </c>
      <c r="E7289" s="231">
        <v>7.4320039400000001E-3</v>
      </c>
      <c r="F7289" s="231">
        <v>8.1376916999999997E-4</v>
      </c>
      <c r="G7289" s="231">
        <v>2.3718486199999999E-3</v>
      </c>
      <c r="H7289" s="231">
        <v>4.2463856600000001E-3</v>
      </c>
    </row>
    <row r="7290" spans="1:8">
      <c r="A7290" s="227" t="s">
        <v>141</v>
      </c>
      <c r="B7290" s="227" t="s">
        <v>113</v>
      </c>
      <c r="C7290" s="227" t="s">
        <v>102</v>
      </c>
      <c r="D7290" s="229">
        <v>1005</v>
      </c>
      <c r="E7290" s="231">
        <v>6.7895934599999999E-3</v>
      </c>
      <c r="F7290" s="231">
        <v>9.6799543000000005E-4</v>
      </c>
      <c r="G7290" s="231">
        <v>1.04649184E-3</v>
      </c>
      <c r="H7290" s="231">
        <v>4.7751057099999997E-3</v>
      </c>
    </row>
    <row r="7291" spans="1:8">
      <c r="A7291" s="227" t="s">
        <v>141</v>
      </c>
      <c r="B7291" s="227" t="s">
        <v>113</v>
      </c>
      <c r="C7291" s="227" t="s">
        <v>103</v>
      </c>
      <c r="D7291" s="229">
        <v>4388</v>
      </c>
      <c r="E7291" s="231">
        <v>4.2554238600000004E-3</v>
      </c>
      <c r="F7291" s="231">
        <v>4.3465529999999999E-4</v>
      </c>
      <c r="G7291" s="231">
        <v>7.5311379000000001E-4</v>
      </c>
      <c r="H7291" s="231">
        <v>3.0676542800000001E-3</v>
      </c>
    </row>
    <row r="7292" spans="1:8">
      <c r="A7292" s="227" t="s">
        <v>141</v>
      </c>
      <c r="B7292" s="227" t="s">
        <v>113</v>
      </c>
      <c r="C7292" s="227" t="s">
        <v>104</v>
      </c>
      <c r="D7292" s="229">
        <v>595</v>
      </c>
      <c r="E7292" s="231">
        <v>6.21605561E-3</v>
      </c>
      <c r="F7292" s="231">
        <v>2.2879684E-4</v>
      </c>
      <c r="G7292" s="231">
        <v>1.7163474200000001E-3</v>
      </c>
      <c r="H7292" s="231">
        <v>4.27091092E-3</v>
      </c>
    </row>
    <row r="7293" spans="1:8">
      <c r="A7293" s="227" t="s">
        <v>141</v>
      </c>
      <c r="B7293" s="227" t="s">
        <v>113</v>
      </c>
      <c r="C7293" s="227" t="s">
        <v>105</v>
      </c>
      <c r="D7293" s="229">
        <v>6029</v>
      </c>
      <c r="E7293" s="231">
        <v>5.5403971000000003E-3</v>
      </c>
      <c r="F7293" s="231">
        <v>1.1754737799999999E-3</v>
      </c>
      <c r="G7293" s="231">
        <v>9.1344742000000001E-4</v>
      </c>
      <c r="H7293" s="231">
        <v>3.4514754199999999E-3</v>
      </c>
    </row>
    <row r="7294" spans="1:8">
      <c r="A7294" s="227" t="s">
        <v>141</v>
      </c>
      <c r="B7294" s="227" t="s">
        <v>113</v>
      </c>
      <c r="C7294" s="227" t="s">
        <v>106</v>
      </c>
      <c r="D7294" s="229">
        <v>766</v>
      </c>
      <c r="E7294" s="231">
        <v>6.4690459100000004E-3</v>
      </c>
      <c r="F7294" s="231">
        <v>9.2103012000000004E-4</v>
      </c>
      <c r="G7294" s="231">
        <v>2.0844965399999999E-3</v>
      </c>
      <c r="H7294" s="231">
        <v>3.4635187600000001E-3</v>
      </c>
    </row>
    <row r="7295" spans="1:8">
      <c r="A7295" s="227" t="s">
        <v>141</v>
      </c>
      <c r="B7295" s="227" t="s">
        <v>113</v>
      </c>
      <c r="C7295" s="227" t="s">
        <v>107</v>
      </c>
      <c r="D7295" s="229">
        <v>5659</v>
      </c>
      <c r="E7295" s="231">
        <v>6.2237346499999999E-3</v>
      </c>
      <c r="F7295" s="231">
        <v>9.5981343999999998E-4</v>
      </c>
      <c r="G7295" s="231">
        <v>1.00110092E-3</v>
      </c>
      <c r="H7295" s="231">
        <v>4.2628198000000004E-3</v>
      </c>
    </row>
    <row r="7296" spans="1:8">
      <c r="A7296" s="227" t="s">
        <v>142</v>
      </c>
      <c r="B7296" s="227" t="s">
        <v>113</v>
      </c>
      <c r="C7296" s="227" t="s">
        <v>58</v>
      </c>
      <c r="D7296" s="229">
        <v>70141</v>
      </c>
      <c r="E7296" s="231">
        <v>6.1186466200000003E-3</v>
      </c>
      <c r="F7296" s="231">
        <v>1.1624220300000001E-3</v>
      </c>
      <c r="G7296" s="231">
        <v>1.14344785E-3</v>
      </c>
      <c r="H7296" s="231">
        <v>3.8127074399999998E-3</v>
      </c>
    </row>
    <row r="7297" spans="1:8">
      <c r="A7297" s="227" t="s">
        <v>142</v>
      </c>
      <c r="B7297" s="227" t="s">
        <v>113</v>
      </c>
      <c r="C7297" s="227" t="s">
        <v>63</v>
      </c>
      <c r="D7297" s="229">
        <v>1176</v>
      </c>
      <c r="E7297" s="231">
        <v>6.5412707699999996E-3</v>
      </c>
      <c r="F7297" s="231">
        <v>1.4544553900000001E-3</v>
      </c>
      <c r="G7297" s="231">
        <v>1.3528968300000001E-3</v>
      </c>
      <c r="H7297" s="231">
        <v>3.7339181000000002E-3</v>
      </c>
    </row>
    <row r="7298" spans="1:8">
      <c r="A7298" s="227" t="s">
        <v>142</v>
      </c>
      <c r="B7298" s="227" t="s">
        <v>113</v>
      </c>
      <c r="C7298" s="227" t="s">
        <v>64</v>
      </c>
      <c r="D7298" s="229">
        <v>817</v>
      </c>
      <c r="E7298" s="231">
        <v>6.11204587E-3</v>
      </c>
      <c r="F7298" s="231">
        <v>6.7917265999999999E-4</v>
      </c>
      <c r="G7298" s="231">
        <v>1.8391158800000001E-3</v>
      </c>
      <c r="H7298" s="231">
        <v>3.5937568500000001E-3</v>
      </c>
    </row>
    <row r="7299" spans="1:8">
      <c r="A7299" s="227" t="s">
        <v>142</v>
      </c>
      <c r="B7299" s="227" t="s">
        <v>113</v>
      </c>
      <c r="C7299" s="227" t="s">
        <v>65</v>
      </c>
      <c r="D7299" s="229">
        <v>645</v>
      </c>
      <c r="E7299" s="231">
        <v>6.4655108000000001E-3</v>
      </c>
      <c r="F7299" s="231">
        <v>1.1557742399999999E-3</v>
      </c>
      <c r="G7299" s="231">
        <v>9.9833093999999989E-4</v>
      </c>
      <c r="H7299" s="231">
        <v>4.3114051600000002E-3</v>
      </c>
    </row>
    <row r="7300" spans="1:8">
      <c r="A7300" s="227" t="s">
        <v>142</v>
      </c>
      <c r="B7300" s="227" t="s">
        <v>113</v>
      </c>
      <c r="C7300" s="227" t="s">
        <v>66</v>
      </c>
      <c r="D7300" s="229">
        <v>772</v>
      </c>
      <c r="E7300" s="231">
        <v>7.2974684600000004E-3</v>
      </c>
      <c r="F7300" s="231">
        <v>1.34688015E-3</v>
      </c>
      <c r="G7300" s="231">
        <v>1.3341516699999999E-3</v>
      </c>
      <c r="H7300" s="231">
        <v>4.6164361500000001E-3</v>
      </c>
    </row>
    <row r="7301" spans="1:8">
      <c r="A7301" s="227" t="s">
        <v>142</v>
      </c>
      <c r="B7301" s="227" t="s">
        <v>113</v>
      </c>
      <c r="C7301" s="227" t="s">
        <v>67</v>
      </c>
      <c r="D7301" s="229">
        <v>726</v>
      </c>
      <c r="E7301" s="231">
        <v>7.2713559799999997E-3</v>
      </c>
      <c r="F7301" s="231">
        <v>7.6613650999999997E-4</v>
      </c>
      <c r="G7301" s="231">
        <v>1.71265982E-3</v>
      </c>
      <c r="H7301" s="231">
        <v>4.7925591800000002E-3</v>
      </c>
    </row>
    <row r="7302" spans="1:8">
      <c r="A7302" s="227" t="s">
        <v>142</v>
      </c>
      <c r="B7302" s="227" t="s">
        <v>113</v>
      </c>
      <c r="C7302" s="227" t="s">
        <v>68</v>
      </c>
      <c r="D7302" s="229">
        <v>1318</v>
      </c>
      <c r="E7302" s="231">
        <v>6.5435491900000002E-3</v>
      </c>
      <c r="F7302" s="231">
        <v>1.2523883400000001E-3</v>
      </c>
      <c r="G7302" s="231">
        <v>1.35808299E-3</v>
      </c>
      <c r="H7302" s="231">
        <v>3.9330773800000003E-3</v>
      </c>
    </row>
    <row r="7303" spans="1:8">
      <c r="A7303" s="227" t="s">
        <v>142</v>
      </c>
      <c r="B7303" s="227" t="s">
        <v>113</v>
      </c>
      <c r="C7303" s="227" t="s">
        <v>69</v>
      </c>
      <c r="D7303" s="229">
        <v>2195</v>
      </c>
      <c r="E7303" s="231">
        <v>4.2426229300000003E-3</v>
      </c>
      <c r="F7303" s="231">
        <v>7.1475024000000002E-4</v>
      </c>
      <c r="G7303" s="231">
        <v>5.2377539000000005E-4</v>
      </c>
      <c r="H7303" s="231">
        <v>3.0040968200000001E-3</v>
      </c>
    </row>
    <row r="7304" spans="1:8">
      <c r="A7304" s="227" t="s">
        <v>142</v>
      </c>
      <c r="B7304" s="227" t="s">
        <v>113</v>
      </c>
      <c r="C7304" s="227" t="s">
        <v>70</v>
      </c>
      <c r="D7304" s="229">
        <v>410</v>
      </c>
      <c r="E7304" s="231">
        <v>8.6045616300000002E-3</v>
      </c>
      <c r="F7304" s="231">
        <v>1.5072264999999999E-3</v>
      </c>
      <c r="G7304" s="231">
        <v>2.0237407300000001E-3</v>
      </c>
      <c r="H7304" s="231">
        <v>5.0735939400000001E-3</v>
      </c>
    </row>
    <row r="7305" spans="1:8">
      <c r="A7305" s="227" t="s">
        <v>142</v>
      </c>
      <c r="B7305" s="227" t="s">
        <v>113</v>
      </c>
      <c r="C7305" s="227" t="s">
        <v>71</v>
      </c>
      <c r="D7305" s="229">
        <v>548</v>
      </c>
      <c r="E7305" s="231">
        <v>7.2618441700000001E-3</v>
      </c>
      <c r="F7305" s="231">
        <v>1.67139743E-3</v>
      </c>
      <c r="G7305" s="231">
        <v>1.6341407399999999E-3</v>
      </c>
      <c r="H7305" s="231">
        <v>3.9563055099999999E-3</v>
      </c>
    </row>
    <row r="7306" spans="1:8">
      <c r="A7306" s="227" t="s">
        <v>142</v>
      </c>
      <c r="B7306" s="227" t="s">
        <v>113</v>
      </c>
      <c r="C7306" s="227" t="s">
        <v>72</v>
      </c>
      <c r="D7306" s="229">
        <v>1005</v>
      </c>
      <c r="E7306" s="231">
        <v>6.0007252999999998E-3</v>
      </c>
      <c r="F7306" s="231">
        <v>4.9364266000000005E-4</v>
      </c>
      <c r="G7306" s="231">
        <v>1.66627486E-3</v>
      </c>
      <c r="H7306" s="231">
        <v>3.84080729E-3</v>
      </c>
    </row>
    <row r="7307" spans="1:8">
      <c r="A7307" s="227" t="s">
        <v>142</v>
      </c>
      <c r="B7307" s="227" t="s">
        <v>113</v>
      </c>
      <c r="C7307" s="227" t="s">
        <v>73</v>
      </c>
      <c r="D7307" s="229">
        <v>1311</v>
      </c>
      <c r="E7307" s="231">
        <v>7.20394713E-3</v>
      </c>
      <c r="F7307" s="231">
        <v>1.2781624499999999E-3</v>
      </c>
      <c r="G7307" s="231">
        <v>1.8006202299999999E-3</v>
      </c>
      <c r="H7307" s="231">
        <v>4.1251639599999999E-3</v>
      </c>
    </row>
    <row r="7308" spans="1:8">
      <c r="A7308" s="227" t="s">
        <v>142</v>
      </c>
      <c r="B7308" s="227" t="s">
        <v>113</v>
      </c>
      <c r="C7308" s="227" t="s">
        <v>74</v>
      </c>
      <c r="D7308" s="229">
        <v>947</v>
      </c>
      <c r="E7308" s="231">
        <v>6.6521468900000002E-3</v>
      </c>
      <c r="F7308" s="231">
        <v>9.3823306999999995E-4</v>
      </c>
      <c r="G7308" s="231">
        <v>1.8259657800000001E-3</v>
      </c>
      <c r="H7308" s="231">
        <v>3.88794756E-3</v>
      </c>
    </row>
    <row r="7309" spans="1:8">
      <c r="A7309" s="227" t="s">
        <v>142</v>
      </c>
      <c r="B7309" s="227" t="s">
        <v>113</v>
      </c>
      <c r="C7309" s="227" t="s">
        <v>75</v>
      </c>
      <c r="D7309" s="229">
        <v>1902</v>
      </c>
      <c r="E7309" s="231">
        <v>5.8146697500000002E-3</v>
      </c>
      <c r="F7309" s="231">
        <v>7.1055174999999995E-4</v>
      </c>
      <c r="G7309" s="231">
        <v>1.2285433E-3</v>
      </c>
      <c r="H7309" s="231">
        <v>3.8755742000000002E-3</v>
      </c>
    </row>
    <row r="7310" spans="1:8">
      <c r="A7310" s="227" t="s">
        <v>142</v>
      </c>
      <c r="B7310" s="227" t="s">
        <v>113</v>
      </c>
      <c r="C7310" s="227" t="s">
        <v>76</v>
      </c>
      <c r="D7310" s="229">
        <v>549</v>
      </c>
      <c r="E7310" s="231">
        <v>5.6463770200000001E-3</v>
      </c>
      <c r="F7310" s="231">
        <v>5.0403065000000004E-4</v>
      </c>
      <c r="G7310" s="231">
        <v>1.5408062600000001E-3</v>
      </c>
      <c r="H7310" s="231">
        <v>3.6015395900000002E-3</v>
      </c>
    </row>
    <row r="7311" spans="1:8">
      <c r="A7311" s="227" t="s">
        <v>142</v>
      </c>
      <c r="B7311" s="227" t="s">
        <v>113</v>
      </c>
      <c r="C7311" s="227" t="s">
        <v>77</v>
      </c>
      <c r="D7311" s="229">
        <v>1568</v>
      </c>
      <c r="E7311" s="231">
        <v>6.5490803200000001E-3</v>
      </c>
      <c r="F7311" s="231">
        <v>8.7440334999999995E-4</v>
      </c>
      <c r="G7311" s="231">
        <v>1.87536883E-3</v>
      </c>
      <c r="H7311" s="231">
        <v>3.7993076799999999E-3</v>
      </c>
    </row>
    <row r="7312" spans="1:8">
      <c r="A7312" s="227" t="s">
        <v>142</v>
      </c>
      <c r="B7312" s="227" t="s">
        <v>113</v>
      </c>
      <c r="C7312" s="227" t="s">
        <v>78</v>
      </c>
      <c r="D7312" s="229">
        <v>366</v>
      </c>
      <c r="E7312" s="231">
        <v>6.8952069499999998E-3</v>
      </c>
      <c r="F7312" s="231">
        <v>1.2244798800000001E-3</v>
      </c>
      <c r="G7312" s="231">
        <v>1.6723585799999999E-3</v>
      </c>
      <c r="H7312" s="231">
        <v>3.9983680100000004E-3</v>
      </c>
    </row>
    <row r="7313" spans="1:8">
      <c r="A7313" s="227" t="s">
        <v>142</v>
      </c>
      <c r="B7313" s="227" t="s">
        <v>113</v>
      </c>
      <c r="C7313" s="227" t="s">
        <v>79</v>
      </c>
      <c r="D7313" s="229">
        <v>8812</v>
      </c>
      <c r="E7313" s="231">
        <v>5.3124537900000003E-3</v>
      </c>
      <c r="F7313" s="231">
        <v>1.1893659E-3</v>
      </c>
      <c r="G7313" s="231">
        <v>7.8131412000000003E-4</v>
      </c>
      <c r="H7313" s="231">
        <v>3.3417732899999998E-3</v>
      </c>
    </row>
    <row r="7314" spans="1:8">
      <c r="A7314" s="227" t="s">
        <v>142</v>
      </c>
      <c r="B7314" s="227" t="s">
        <v>113</v>
      </c>
      <c r="C7314" s="227" t="s">
        <v>80</v>
      </c>
      <c r="D7314" s="229">
        <v>5849</v>
      </c>
      <c r="E7314" s="231">
        <v>5.8803556200000004E-3</v>
      </c>
      <c r="F7314" s="231">
        <v>1.3595626499999999E-3</v>
      </c>
      <c r="G7314" s="231">
        <v>9.2232424999999995E-4</v>
      </c>
      <c r="H7314" s="231">
        <v>3.59846824E-3</v>
      </c>
    </row>
    <row r="7315" spans="1:8">
      <c r="A7315" s="227" t="s">
        <v>142</v>
      </c>
      <c r="B7315" s="227" t="s">
        <v>113</v>
      </c>
      <c r="C7315" s="227" t="s">
        <v>119</v>
      </c>
      <c r="D7315" s="229">
        <v>1449</v>
      </c>
      <c r="E7315" s="231">
        <v>6.6809882500000004E-3</v>
      </c>
      <c r="F7315" s="231">
        <v>1.1095133400000001E-3</v>
      </c>
      <c r="G7315" s="231">
        <v>1.49215272E-3</v>
      </c>
      <c r="H7315" s="231">
        <v>4.0793217100000001E-3</v>
      </c>
    </row>
    <row r="7316" spans="1:8">
      <c r="A7316" s="227" t="s">
        <v>142</v>
      </c>
      <c r="B7316" s="227" t="s">
        <v>113</v>
      </c>
      <c r="C7316" s="227" t="s">
        <v>82</v>
      </c>
      <c r="D7316" s="229">
        <v>555</v>
      </c>
      <c r="E7316" s="231">
        <v>7.7625956899999996E-3</v>
      </c>
      <c r="F7316" s="231">
        <v>1.77506651E-3</v>
      </c>
      <c r="G7316" s="231">
        <v>1.6388678000000001E-3</v>
      </c>
      <c r="H7316" s="231">
        <v>4.3486609099999997E-3</v>
      </c>
    </row>
    <row r="7317" spans="1:8">
      <c r="A7317" s="227" t="s">
        <v>142</v>
      </c>
      <c r="B7317" s="227" t="s">
        <v>113</v>
      </c>
      <c r="C7317" s="227" t="s">
        <v>83</v>
      </c>
      <c r="D7317" s="229">
        <v>906</v>
      </c>
      <c r="E7317" s="231">
        <v>5.9399908600000001E-3</v>
      </c>
      <c r="F7317" s="231">
        <v>1.04175585E-3</v>
      </c>
      <c r="G7317" s="231">
        <v>1.1571261100000001E-3</v>
      </c>
      <c r="H7317" s="231">
        <v>3.7411084000000001E-3</v>
      </c>
    </row>
    <row r="7318" spans="1:8">
      <c r="A7318" s="227" t="s">
        <v>142</v>
      </c>
      <c r="B7318" s="227" t="s">
        <v>113</v>
      </c>
      <c r="C7318" s="227" t="s">
        <v>84</v>
      </c>
      <c r="D7318" s="229">
        <v>1485</v>
      </c>
      <c r="E7318" s="231">
        <v>5.6078295900000002E-3</v>
      </c>
      <c r="F7318" s="231">
        <v>9.8102140000000003E-4</v>
      </c>
      <c r="G7318" s="231">
        <v>1.1310634900000001E-3</v>
      </c>
      <c r="H7318" s="231">
        <v>3.4957442500000002E-3</v>
      </c>
    </row>
    <row r="7319" spans="1:8">
      <c r="A7319" s="227" t="s">
        <v>142</v>
      </c>
      <c r="B7319" s="227" t="s">
        <v>113</v>
      </c>
      <c r="C7319" s="227" t="s">
        <v>86</v>
      </c>
      <c r="D7319" s="229">
        <v>2</v>
      </c>
      <c r="E7319" s="231">
        <v>8.0381940900000007E-3</v>
      </c>
      <c r="F7319" s="231">
        <v>1.0011572800000001E-3</v>
      </c>
      <c r="G7319" s="231">
        <v>2.1469906199999998E-3</v>
      </c>
      <c r="H7319" s="231">
        <v>4.8900461699999996E-3</v>
      </c>
    </row>
    <row r="7320" spans="1:8">
      <c r="A7320" s="227" t="s">
        <v>142</v>
      </c>
      <c r="B7320" s="227" t="s">
        <v>113</v>
      </c>
      <c r="C7320" s="227" t="s">
        <v>87</v>
      </c>
      <c r="D7320" s="229">
        <v>1521</v>
      </c>
      <c r="E7320" s="231">
        <v>5.5442856099999997E-3</v>
      </c>
      <c r="F7320" s="231">
        <v>4.0446836999999999E-4</v>
      </c>
      <c r="G7320" s="231">
        <v>1.1479257E-3</v>
      </c>
      <c r="H7320" s="231">
        <v>3.9918910599999998E-3</v>
      </c>
    </row>
    <row r="7321" spans="1:8">
      <c r="A7321" s="227" t="s">
        <v>142</v>
      </c>
      <c r="B7321" s="227" t="s">
        <v>113</v>
      </c>
      <c r="C7321" s="227" t="s">
        <v>88</v>
      </c>
      <c r="D7321" s="229">
        <v>2486</v>
      </c>
      <c r="E7321" s="231">
        <v>5.4744343699999996E-3</v>
      </c>
      <c r="F7321" s="231">
        <v>1.1521648500000001E-3</v>
      </c>
      <c r="G7321" s="231">
        <v>1.0037829799999999E-3</v>
      </c>
      <c r="H7321" s="231">
        <v>3.31848606E-3</v>
      </c>
    </row>
    <row r="7322" spans="1:8">
      <c r="A7322" s="227" t="s">
        <v>142</v>
      </c>
      <c r="B7322" s="227" t="s">
        <v>113</v>
      </c>
      <c r="C7322" s="227" t="s">
        <v>89</v>
      </c>
      <c r="D7322" s="229">
        <v>892</v>
      </c>
      <c r="E7322" s="231">
        <v>5.9162071000000002E-3</v>
      </c>
      <c r="F7322" s="231">
        <v>6.9723392000000002E-4</v>
      </c>
      <c r="G7322" s="231">
        <v>1.55150958E-3</v>
      </c>
      <c r="H7322" s="231">
        <v>3.6674631100000001E-3</v>
      </c>
    </row>
    <row r="7323" spans="1:8">
      <c r="A7323" s="227" t="s">
        <v>142</v>
      </c>
      <c r="B7323" s="227" t="s">
        <v>113</v>
      </c>
      <c r="C7323" s="227" t="s">
        <v>90</v>
      </c>
      <c r="D7323" s="229">
        <v>660</v>
      </c>
      <c r="E7323" s="231">
        <v>7.1140569800000001E-3</v>
      </c>
      <c r="F7323" s="231">
        <v>9.5287924999999999E-4</v>
      </c>
      <c r="G7323" s="231">
        <v>2.04235035E-3</v>
      </c>
      <c r="H7323" s="231">
        <v>4.1188269399999996E-3</v>
      </c>
    </row>
    <row r="7324" spans="1:8">
      <c r="A7324" s="227" t="s">
        <v>142</v>
      </c>
      <c r="B7324" s="227" t="s">
        <v>113</v>
      </c>
      <c r="C7324" s="227" t="s">
        <v>91</v>
      </c>
      <c r="D7324" s="229">
        <v>4162</v>
      </c>
      <c r="E7324" s="231">
        <v>6.38929188E-3</v>
      </c>
      <c r="F7324" s="231">
        <v>2.2709765799999999E-3</v>
      </c>
      <c r="G7324" s="231">
        <v>5.9644278000000001E-4</v>
      </c>
      <c r="H7324" s="231">
        <v>3.52187203E-3</v>
      </c>
    </row>
    <row r="7325" spans="1:8">
      <c r="A7325" s="227" t="s">
        <v>142</v>
      </c>
      <c r="B7325" s="227" t="s">
        <v>113</v>
      </c>
      <c r="C7325" s="227" t="s">
        <v>92</v>
      </c>
      <c r="D7325" s="229">
        <v>622</v>
      </c>
      <c r="E7325" s="231">
        <v>6.5630580000000001E-3</v>
      </c>
      <c r="F7325" s="231">
        <v>8.7709872000000003E-4</v>
      </c>
      <c r="G7325" s="231">
        <v>1.59858035E-3</v>
      </c>
      <c r="H7325" s="231">
        <v>4.08737845E-3</v>
      </c>
    </row>
    <row r="7326" spans="1:8">
      <c r="A7326" s="227" t="s">
        <v>142</v>
      </c>
      <c r="B7326" s="227" t="s">
        <v>113</v>
      </c>
      <c r="C7326" s="227" t="s">
        <v>93</v>
      </c>
      <c r="D7326" s="229">
        <v>591</v>
      </c>
      <c r="E7326" s="231">
        <v>7.4050375300000002E-3</v>
      </c>
      <c r="F7326" s="231">
        <v>1.6218585000000001E-3</v>
      </c>
      <c r="G7326" s="231">
        <v>1.69568976E-3</v>
      </c>
      <c r="H7326" s="231">
        <v>4.0874887899999997E-3</v>
      </c>
    </row>
    <row r="7327" spans="1:8">
      <c r="A7327" s="227" t="s">
        <v>142</v>
      </c>
      <c r="B7327" s="227" t="s">
        <v>113</v>
      </c>
      <c r="C7327" s="227" t="s">
        <v>94</v>
      </c>
      <c r="D7327" s="229">
        <v>742</v>
      </c>
      <c r="E7327" s="231">
        <v>6.7564512799999999E-3</v>
      </c>
      <c r="F7327" s="231">
        <v>1.1834254400000001E-3</v>
      </c>
      <c r="G7327" s="231">
        <v>1.7511322100000001E-3</v>
      </c>
      <c r="H7327" s="231">
        <v>3.82189317E-3</v>
      </c>
    </row>
    <row r="7328" spans="1:8">
      <c r="A7328" s="227" t="s">
        <v>142</v>
      </c>
      <c r="B7328" s="227" t="s">
        <v>113</v>
      </c>
      <c r="C7328" s="227" t="s">
        <v>95</v>
      </c>
      <c r="D7328" s="229">
        <v>652</v>
      </c>
      <c r="E7328" s="231">
        <v>7.2783526999999999E-3</v>
      </c>
      <c r="F7328" s="231">
        <v>1.02625798E-3</v>
      </c>
      <c r="G7328" s="231">
        <v>1.2246859099999999E-3</v>
      </c>
      <c r="H7328" s="231">
        <v>5.0274083000000002E-3</v>
      </c>
    </row>
    <row r="7329" spans="1:8">
      <c r="A7329" s="227" t="s">
        <v>142</v>
      </c>
      <c r="B7329" s="227" t="s">
        <v>113</v>
      </c>
      <c r="C7329" s="227" t="s">
        <v>96</v>
      </c>
      <c r="D7329" s="229">
        <v>1433</v>
      </c>
      <c r="E7329" s="231">
        <v>6.0195278800000002E-3</v>
      </c>
      <c r="F7329" s="231">
        <v>7.3963398000000005E-4</v>
      </c>
      <c r="G7329" s="231">
        <v>1.3473495900000001E-3</v>
      </c>
      <c r="H7329" s="231">
        <v>3.9325438200000003E-3</v>
      </c>
    </row>
    <row r="7330" spans="1:8">
      <c r="A7330" s="227" t="s">
        <v>142</v>
      </c>
      <c r="B7330" s="227" t="s">
        <v>113</v>
      </c>
      <c r="C7330" s="227" t="s">
        <v>97</v>
      </c>
      <c r="D7330" s="229">
        <v>428</v>
      </c>
      <c r="E7330" s="231">
        <v>6.9860622000000004E-3</v>
      </c>
      <c r="F7330" s="231">
        <v>1.0071334899999999E-3</v>
      </c>
      <c r="G7330" s="231">
        <v>2.3134083700000001E-3</v>
      </c>
      <c r="H7330" s="231">
        <v>3.66551984E-3</v>
      </c>
    </row>
    <row r="7331" spans="1:8">
      <c r="A7331" s="227" t="s">
        <v>142</v>
      </c>
      <c r="B7331" s="227" t="s">
        <v>113</v>
      </c>
      <c r="C7331" s="227" t="s">
        <v>98</v>
      </c>
      <c r="D7331" s="229">
        <v>420</v>
      </c>
      <c r="E7331" s="231">
        <v>5.87546823E-3</v>
      </c>
      <c r="F7331" s="231">
        <v>3.0764969999999998E-4</v>
      </c>
      <c r="G7331" s="231">
        <v>1.2669475E-3</v>
      </c>
      <c r="H7331" s="231">
        <v>4.2893791699999996E-3</v>
      </c>
    </row>
    <row r="7332" spans="1:8">
      <c r="A7332" s="227" t="s">
        <v>142</v>
      </c>
      <c r="B7332" s="227" t="s">
        <v>113</v>
      </c>
      <c r="C7332" s="227" t="s">
        <v>99</v>
      </c>
      <c r="D7332" s="229">
        <v>3098</v>
      </c>
      <c r="E7332" s="231">
        <v>7.0312310700000004E-3</v>
      </c>
      <c r="F7332" s="231">
        <v>1.19899239E-3</v>
      </c>
      <c r="G7332" s="231">
        <v>1.23226505E-3</v>
      </c>
      <c r="H7332" s="231">
        <v>4.5999731599999996E-3</v>
      </c>
    </row>
    <row r="7333" spans="1:8">
      <c r="A7333" s="227" t="s">
        <v>142</v>
      </c>
      <c r="B7333" s="227" t="s">
        <v>113</v>
      </c>
      <c r="C7333" s="227" t="s">
        <v>100</v>
      </c>
      <c r="D7333" s="229">
        <v>1609</v>
      </c>
      <c r="E7333" s="231">
        <v>8.0757038400000002E-3</v>
      </c>
      <c r="F7333" s="231">
        <v>1.6164065999999999E-3</v>
      </c>
      <c r="G7333" s="231">
        <v>1.2442378899999999E-3</v>
      </c>
      <c r="H7333" s="231">
        <v>5.2150588599999999E-3</v>
      </c>
    </row>
    <row r="7334" spans="1:8">
      <c r="A7334" s="227" t="s">
        <v>142</v>
      </c>
      <c r="B7334" s="227" t="s">
        <v>113</v>
      </c>
      <c r="C7334" s="227" t="s">
        <v>101</v>
      </c>
      <c r="D7334" s="229">
        <v>667</v>
      </c>
      <c r="E7334" s="231">
        <v>7.6101530099999997E-3</v>
      </c>
      <c r="F7334" s="231">
        <v>8.3211842000000002E-4</v>
      </c>
      <c r="G7334" s="231">
        <v>2.3974468600000002E-3</v>
      </c>
      <c r="H7334" s="231">
        <v>4.3805872599999999E-3</v>
      </c>
    </row>
    <row r="7335" spans="1:8">
      <c r="A7335" s="227" t="s">
        <v>142</v>
      </c>
      <c r="B7335" s="227" t="s">
        <v>113</v>
      </c>
      <c r="C7335" s="227" t="s">
        <v>102</v>
      </c>
      <c r="D7335" s="229">
        <v>795</v>
      </c>
      <c r="E7335" s="231">
        <v>6.8038810700000001E-3</v>
      </c>
      <c r="F7335" s="231">
        <v>1.0508529E-3</v>
      </c>
      <c r="G7335" s="231">
        <v>1.02870928E-3</v>
      </c>
      <c r="H7335" s="231">
        <v>4.72431842E-3</v>
      </c>
    </row>
    <row r="7336" spans="1:8">
      <c r="A7336" s="227" t="s">
        <v>142</v>
      </c>
      <c r="B7336" s="227" t="s">
        <v>113</v>
      </c>
      <c r="C7336" s="227" t="s">
        <v>103</v>
      </c>
      <c r="D7336" s="229">
        <v>3743</v>
      </c>
      <c r="E7336" s="231">
        <v>4.8079591899999998E-3</v>
      </c>
      <c r="F7336" s="231">
        <v>8.9735073999999996E-4</v>
      </c>
      <c r="G7336" s="231">
        <v>6.8161779999999998E-4</v>
      </c>
      <c r="H7336" s="231">
        <v>3.2289901699999999E-3</v>
      </c>
    </row>
    <row r="7337" spans="1:8">
      <c r="A7337" s="227" t="s">
        <v>142</v>
      </c>
      <c r="B7337" s="227" t="s">
        <v>113</v>
      </c>
      <c r="C7337" s="227" t="s">
        <v>104</v>
      </c>
      <c r="D7337" s="229">
        <v>593</v>
      </c>
      <c r="E7337" s="231">
        <v>7.0187290600000002E-3</v>
      </c>
      <c r="F7337" s="231">
        <v>9.7068006E-4</v>
      </c>
      <c r="G7337" s="231">
        <v>1.77298005E-3</v>
      </c>
      <c r="H7337" s="231">
        <v>4.2750684599999998E-3</v>
      </c>
    </row>
    <row r="7338" spans="1:8">
      <c r="A7338" s="227" t="s">
        <v>142</v>
      </c>
      <c r="B7338" s="227" t="s">
        <v>113</v>
      </c>
      <c r="C7338" s="227" t="s">
        <v>105</v>
      </c>
      <c r="D7338" s="229">
        <v>4113</v>
      </c>
      <c r="E7338" s="231">
        <v>5.8740435500000002E-3</v>
      </c>
      <c r="F7338" s="231">
        <v>1.4197500300000001E-3</v>
      </c>
      <c r="G7338" s="231">
        <v>9.0243140999999997E-4</v>
      </c>
      <c r="H7338" s="231">
        <v>3.55186164E-3</v>
      </c>
    </row>
    <row r="7339" spans="1:8">
      <c r="A7339" s="227" t="s">
        <v>142</v>
      </c>
      <c r="B7339" s="227" t="s">
        <v>113</v>
      </c>
      <c r="C7339" s="227" t="s">
        <v>106</v>
      </c>
      <c r="D7339" s="229">
        <v>572</v>
      </c>
      <c r="E7339" s="231">
        <v>6.7435571200000002E-3</v>
      </c>
      <c r="F7339" s="231">
        <v>1.09710868E-3</v>
      </c>
      <c r="G7339" s="231">
        <v>1.93341646E-3</v>
      </c>
      <c r="H7339" s="231">
        <v>3.7130315299999999E-3</v>
      </c>
    </row>
    <row r="7340" spans="1:8">
      <c r="A7340" s="227" t="s">
        <v>142</v>
      </c>
      <c r="B7340" s="227" t="s">
        <v>113</v>
      </c>
      <c r="C7340" s="227" t="s">
        <v>107</v>
      </c>
      <c r="D7340" s="229">
        <v>5029</v>
      </c>
      <c r="E7340" s="231">
        <v>6.3553079499999998E-3</v>
      </c>
      <c r="F7340" s="231">
        <v>1.04923135E-3</v>
      </c>
      <c r="G7340" s="231">
        <v>1.05067437E-3</v>
      </c>
      <c r="H7340" s="231">
        <v>4.2554017600000002E-3</v>
      </c>
    </row>
    <row r="7341" spans="1:8">
      <c r="A7341" s="227" t="s">
        <v>143</v>
      </c>
      <c r="B7341" s="227" t="s">
        <v>113</v>
      </c>
      <c r="C7341" s="227" t="s">
        <v>58</v>
      </c>
      <c r="D7341" s="229">
        <v>76865</v>
      </c>
      <c r="E7341" s="231">
        <v>6.4102488500000004E-3</v>
      </c>
      <c r="F7341" s="231">
        <v>1.2430018599999999E-3</v>
      </c>
      <c r="G7341" s="231">
        <v>1.1565397000000001E-3</v>
      </c>
      <c r="H7341" s="231">
        <v>4.0106372499999999E-3</v>
      </c>
    </row>
    <row r="7342" spans="1:8">
      <c r="A7342" s="227" t="s">
        <v>143</v>
      </c>
      <c r="B7342" s="227" t="s">
        <v>113</v>
      </c>
      <c r="C7342" s="227" t="s">
        <v>63</v>
      </c>
      <c r="D7342" s="229">
        <v>1290</v>
      </c>
      <c r="E7342" s="231">
        <v>6.6521943499999996E-3</v>
      </c>
      <c r="F7342" s="231">
        <v>1.4858955400000001E-3</v>
      </c>
      <c r="G7342" s="231">
        <v>1.2587296600000001E-3</v>
      </c>
      <c r="H7342" s="231">
        <v>3.9075686700000001E-3</v>
      </c>
    </row>
    <row r="7343" spans="1:8">
      <c r="A7343" s="227" t="s">
        <v>143</v>
      </c>
      <c r="B7343" s="227" t="s">
        <v>113</v>
      </c>
      <c r="C7343" s="227" t="s">
        <v>64</v>
      </c>
      <c r="D7343" s="229">
        <v>834</v>
      </c>
      <c r="E7343" s="231">
        <v>6.4792469199999999E-3</v>
      </c>
      <c r="F7343" s="231">
        <v>7.3523101999999996E-4</v>
      </c>
      <c r="G7343" s="231">
        <v>1.9403363899999999E-3</v>
      </c>
      <c r="H7343" s="231">
        <v>3.8036790299999998E-3</v>
      </c>
    </row>
    <row r="7344" spans="1:8">
      <c r="A7344" s="227" t="s">
        <v>143</v>
      </c>
      <c r="B7344" s="227" t="s">
        <v>113</v>
      </c>
      <c r="C7344" s="227" t="s">
        <v>65</v>
      </c>
      <c r="D7344" s="229">
        <v>732</v>
      </c>
      <c r="E7344" s="231">
        <v>6.8984799399999996E-3</v>
      </c>
      <c r="F7344" s="231">
        <v>1.32889952E-3</v>
      </c>
      <c r="G7344" s="231">
        <v>1.08061034E-3</v>
      </c>
      <c r="H7344" s="231">
        <v>4.4889696E-3</v>
      </c>
    </row>
    <row r="7345" spans="1:8">
      <c r="A7345" s="227" t="s">
        <v>143</v>
      </c>
      <c r="B7345" s="227" t="s">
        <v>113</v>
      </c>
      <c r="C7345" s="227" t="s">
        <v>66</v>
      </c>
      <c r="D7345" s="229">
        <v>911</v>
      </c>
      <c r="E7345" s="231">
        <v>7.3948802400000003E-3</v>
      </c>
      <c r="F7345" s="231">
        <v>1.4498970999999999E-3</v>
      </c>
      <c r="G7345" s="231">
        <v>1.3154040799999999E-3</v>
      </c>
      <c r="H7345" s="231">
        <v>4.62957857E-3</v>
      </c>
    </row>
    <row r="7346" spans="1:8">
      <c r="A7346" s="227" t="s">
        <v>143</v>
      </c>
      <c r="B7346" s="227" t="s">
        <v>113</v>
      </c>
      <c r="C7346" s="227" t="s">
        <v>67</v>
      </c>
      <c r="D7346" s="229">
        <v>936</v>
      </c>
      <c r="E7346" s="231">
        <v>7.1174493999999998E-3</v>
      </c>
      <c r="F7346" s="231">
        <v>7.6330747000000003E-4</v>
      </c>
      <c r="G7346" s="231">
        <v>1.4885542899999999E-3</v>
      </c>
      <c r="H7346" s="231">
        <v>4.8655871800000004E-3</v>
      </c>
    </row>
    <row r="7347" spans="1:8">
      <c r="A7347" s="227" t="s">
        <v>143</v>
      </c>
      <c r="B7347" s="227" t="s">
        <v>113</v>
      </c>
      <c r="C7347" s="227" t="s">
        <v>68</v>
      </c>
      <c r="D7347" s="229">
        <v>1509</v>
      </c>
      <c r="E7347" s="231">
        <v>6.9078044699999999E-3</v>
      </c>
      <c r="F7347" s="231">
        <v>1.64857282E-3</v>
      </c>
      <c r="G7347" s="231">
        <v>1.3674509200000001E-3</v>
      </c>
      <c r="H7347" s="231">
        <v>3.89178024E-3</v>
      </c>
    </row>
    <row r="7348" spans="1:8">
      <c r="A7348" s="227" t="s">
        <v>143</v>
      </c>
      <c r="B7348" s="227" t="s">
        <v>113</v>
      </c>
      <c r="C7348" s="227" t="s">
        <v>69</v>
      </c>
      <c r="D7348" s="229">
        <v>2459</v>
      </c>
      <c r="E7348" s="231">
        <v>5.5215391200000002E-3</v>
      </c>
      <c r="F7348" s="231">
        <v>9.4349155000000005E-4</v>
      </c>
      <c r="G7348" s="231">
        <v>7.1210420000000004E-4</v>
      </c>
      <c r="H7348" s="231">
        <v>3.8659429000000001E-3</v>
      </c>
    </row>
    <row r="7349" spans="1:8">
      <c r="A7349" s="227" t="s">
        <v>143</v>
      </c>
      <c r="B7349" s="227" t="s">
        <v>113</v>
      </c>
      <c r="C7349" s="227" t="s">
        <v>70</v>
      </c>
      <c r="D7349" s="229">
        <v>394</v>
      </c>
      <c r="E7349" s="231">
        <v>8.6250937600000008E-3</v>
      </c>
      <c r="F7349" s="231">
        <v>1.5245462E-3</v>
      </c>
      <c r="G7349" s="231">
        <v>1.9084294500000001E-3</v>
      </c>
      <c r="H7349" s="231">
        <v>5.1921176299999997E-3</v>
      </c>
    </row>
    <row r="7350" spans="1:8">
      <c r="A7350" s="227" t="s">
        <v>143</v>
      </c>
      <c r="B7350" s="227" t="s">
        <v>113</v>
      </c>
      <c r="C7350" s="227" t="s">
        <v>71</v>
      </c>
      <c r="D7350" s="229">
        <v>532</v>
      </c>
      <c r="E7350" s="231">
        <v>7.1594348100000003E-3</v>
      </c>
      <c r="F7350" s="231">
        <v>9.7881398000000002E-4</v>
      </c>
      <c r="G7350" s="231">
        <v>1.7830598500000001E-3</v>
      </c>
      <c r="H7350" s="231">
        <v>4.3975605299999996E-3</v>
      </c>
    </row>
    <row r="7351" spans="1:8">
      <c r="A7351" s="227" t="s">
        <v>143</v>
      </c>
      <c r="B7351" s="227" t="s">
        <v>113</v>
      </c>
      <c r="C7351" s="227" t="s">
        <v>72</v>
      </c>
      <c r="D7351" s="229">
        <v>954</v>
      </c>
      <c r="E7351" s="231">
        <v>6.6801088599999997E-3</v>
      </c>
      <c r="F7351" s="231">
        <v>7.7958764999999999E-4</v>
      </c>
      <c r="G7351" s="231">
        <v>1.9835582700000001E-3</v>
      </c>
      <c r="H7351" s="231">
        <v>3.9169624600000003E-3</v>
      </c>
    </row>
    <row r="7352" spans="1:8">
      <c r="A7352" s="227" t="s">
        <v>143</v>
      </c>
      <c r="B7352" s="227" t="s">
        <v>113</v>
      </c>
      <c r="C7352" s="227" t="s">
        <v>73</v>
      </c>
      <c r="D7352" s="229">
        <v>1216</v>
      </c>
      <c r="E7352" s="231">
        <v>7.2367371600000003E-3</v>
      </c>
      <c r="F7352" s="231">
        <v>1.26831269E-3</v>
      </c>
      <c r="G7352" s="231">
        <v>1.75375752E-3</v>
      </c>
      <c r="H7352" s="231">
        <v>4.2146664699999996E-3</v>
      </c>
    </row>
    <row r="7353" spans="1:8">
      <c r="A7353" s="227" t="s">
        <v>143</v>
      </c>
      <c r="B7353" s="227" t="s">
        <v>113</v>
      </c>
      <c r="C7353" s="227" t="s">
        <v>74</v>
      </c>
      <c r="D7353" s="229">
        <v>977</v>
      </c>
      <c r="E7353" s="231">
        <v>7.1614966E-3</v>
      </c>
      <c r="F7353" s="231">
        <v>1.18320893E-3</v>
      </c>
      <c r="G7353" s="231">
        <v>1.7100484699999999E-3</v>
      </c>
      <c r="H7353" s="231">
        <v>4.2682387000000004E-3</v>
      </c>
    </row>
    <row r="7354" spans="1:8">
      <c r="A7354" s="227" t="s">
        <v>143</v>
      </c>
      <c r="B7354" s="227" t="s">
        <v>113</v>
      </c>
      <c r="C7354" s="227" t="s">
        <v>75</v>
      </c>
      <c r="D7354" s="229">
        <v>2203</v>
      </c>
      <c r="E7354" s="231">
        <v>6.4319276099999998E-3</v>
      </c>
      <c r="F7354" s="231">
        <v>9.5193188E-4</v>
      </c>
      <c r="G7354" s="231">
        <v>1.3379374999999999E-3</v>
      </c>
      <c r="H7354" s="231">
        <v>4.1420577299999999E-3</v>
      </c>
    </row>
    <row r="7355" spans="1:8">
      <c r="A7355" s="227" t="s">
        <v>143</v>
      </c>
      <c r="B7355" s="227" t="s">
        <v>113</v>
      </c>
      <c r="C7355" s="227" t="s">
        <v>76</v>
      </c>
      <c r="D7355" s="229">
        <v>532</v>
      </c>
      <c r="E7355" s="231">
        <v>5.8072044E-3</v>
      </c>
      <c r="F7355" s="231">
        <v>4.8672002999999999E-4</v>
      </c>
      <c r="G7355" s="231">
        <v>1.54563903E-3</v>
      </c>
      <c r="H7355" s="231">
        <v>3.7748448599999999E-3</v>
      </c>
    </row>
    <row r="7356" spans="1:8">
      <c r="A7356" s="227" t="s">
        <v>143</v>
      </c>
      <c r="B7356" s="227" t="s">
        <v>113</v>
      </c>
      <c r="C7356" s="227" t="s">
        <v>77</v>
      </c>
      <c r="D7356" s="229">
        <v>1761</v>
      </c>
      <c r="E7356" s="231">
        <v>6.8539219300000004E-3</v>
      </c>
      <c r="F7356" s="231">
        <v>9.8033238999999995E-4</v>
      </c>
      <c r="G7356" s="231">
        <v>1.9769581E-3</v>
      </c>
      <c r="H7356" s="231">
        <v>3.8966310100000002E-3</v>
      </c>
    </row>
    <row r="7357" spans="1:8">
      <c r="A7357" s="227" t="s">
        <v>143</v>
      </c>
      <c r="B7357" s="227" t="s">
        <v>113</v>
      </c>
      <c r="C7357" s="227" t="s">
        <v>78</v>
      </c>
      <c r="D7357" s="229">
        <v>458</v>
      </c>
      <c r="E7357" s="231">
        <v>7.0533112500000003E-3</v>
      </c>
      <c r="F7357" s="231">
        <v>1.2411802E-3</v>
      </c>
      <c r="G7357" s="231">
        <v>1.7056847000000001E-3</v>
      </c>
      <c r="H7357" s="231">
        <v>4.1064458600000003E-3</v>
      </c>
    </row>
    <row r="7358" spans="1:8">
      <c r="A7358" s="227" t="s">
        <v>143</v>
      </c>
      <c r="B7358" s="227" t="s">
        <v>113</v>
      </c>
      <c r="C7358" s="227" t="s">
        <v>79</v>
      </c>
      <c r="D7358" s="229">
        <v>9628</v>
      </c>
      <c r="E7358" s="231">
        <v>5.4095498299999998E-3</v>
      </c>
      <c r="F7358" s="231">
        <v>1.19406E-3</v>
      </c>
      <c r="G7358" s="231">
        <v>7.8243626000000001E-4</v>
      </c>
      <c r="H7358" s="231">
        <v>3.4330531000000002E-3</v>
      </c>
    </row>
    <row r="7359" spans="1:8">
      <c r="A7359" s="227" t="s">
        <v>143</v>
      </c>
      <c r="B7359" s="227" t="s">
        <v>113</v>
      </c>
      <c r="C7359" s="227" t="s">
        <v>80</v>
      </c>
      <c r="D7359" s="229">
        <v>6760</v>
      </c>
      <c r="E7359" s="231">
        <v>6.0454725200000002E-3</v>
      </c>
      <c r="F7359" s="231">
        <v>1.54343336E-3</v>
      </c>
      <c r="G7359" s="231">
        <v>8.5115647999999997E-4</v>
      </c>
      <c r="H7359" s="231">
        <v>3.6508821899999999E-3</v>
      </c>
    </row>
    <row r="7360" spans="1:8">
      <c r="A7360" s="227" t="s">
        <v>143</v>
      </c>
      <c r="B7360" s="227" t="s">
        <v>113</v>
      </c>
      <c r="C7360" s="227" t="s">
        <v>119</v>
      </c>
      <c r="D7360" s="229">
        <v>1596</v>
      </c>
      <c r="E7360" s="231">
        <v>7.5812938500000003E-3</v>
      </c>
      <c r="F7360" s="231">
        <v>1.42417652E-3</v>
      </c>
      <c r="G7360" s="231">
        <v>1.6381156000000001E-3</v>
      </c>
      <c r="H7360" s="231">
        <v>4.5190012599999997E-3</v>
      </c>
    </row>
    <row r="7361" spans="1:8">
      <c r="A7361" s="227" t="s">
        <v>143</v>
      </c>
      <c r="B7361" s="227" t="s">
        <v>113</v>
      </c>
      <c r="C7361" s="227" t="s">
        <v>82</v>
      </c>
      <c r="D7361" s="229">
        <v>647</v>
      </c>
      <c r="E7361" s="231">
        <v>7.9440542199999999E-3</v>
      </c>
      <c r="F7361" s="231">
        <v>1.70392886E-3</v>
      </c>
      <c r="G7361" s="231">
        <v>1.64740017E-3</v>
      </c>
      <c r="H7361" s="231">
        <v>4.5927247399999999E-3</v>
      </c>
    </row>
    <row r="7362" spans="1:8">
      <c r="A7362" s="227" t="s">
        <v>143</v>
      </c>
      <c r="B7362" s="227" t="s">
        <v>113</v>
      </c>
      <c r="C7362" s="227" t="s">
        <v>83</v>
      </c>
      <c r="D7362" s="229">
        <v>1021</v>
      </c>
      <c r="E7362" s="231">
        <v>5.9938170899999999E-3</v>
      </c>
      <c r="F7362" s="231">
        <v>1.0677619399999999E-3</v>
      </c>
      <c r="G7362" s="231">
        <v>1.1870395200000001E-3</v>
      </c>
      <c r="H7362" s="231">
        <v>3.7390151699999998E-3</v>
      </c>
    </row>
    <row r="7363" spans="1:8">
      <c r="A7363" s="227" t="s">
        <v>143</v>
      </c>
      <c r="B7363" s="227" t="s">
        <v>113</v>
      </c>
      <c r="C7363" s="227" t="s">
        <v>84</v>
      </c>
      <c r="D7363" s="229">
        <v>1632</v>
      </c>
      <c r="E7363" s="231">
        <v>6.0478009800000003E-3</v>
      </c>
      <c r="F7363" s="231">
        <v>9.6491017999999996E-4</v>
      </c>
      <c r="G7363" s="231">
        <v>1.1863494500000001E-3</v>
      </c>
      <c r="H7363" s="231">
        <v>3.8965408799999999E-3</v>
      </c>
    </row>
    <row r="7364" spans="1:8">
      <c r="A7364" s="227" t="s">
        <v>143</v>
      </c>
      <c r="B7364" s="227" t="s">
        <v>113</v>
      </c>
      <c r="C7364" s="227" t="s">
        <v>86</v>
      </c>
      <c r="D7364" s="229">
        <v>11</v>
      </c>
      <c r="E7364" s="231">
        <v>8.9825333199999996E-3</v>
      </c>
      <c r="F7364" s="231">
        <v>2.4821124299999999E-3</v>
      </c>
      <c r="G7364" s="231">
        <v>3.3291242999999998E-3</v>
      </c>
      <c r="H7364" s="231">
        <v>3.1712960800000002E-3</v>
      </c>
    </row>
    <row r="7365" spans="1:8">
      <c r="A7365" s="227" t="s">
        <v>143</v>
      </c>
      <c r="B7365" s="227" t="s">
        <v>113</v>
      </c>
      <c r="C7365" s="227" t="s">
        <v>87</v>
      </c>
      <c r="D7365" s="229">
        <v>1930</v>
      </c>
      <c r="E7365" s="231">
        <v>5.8421006100000004E-3</v>
      </c>
      <c r="F7365" s="231">
        <v>6.1996833000000002E-4</v>
      </c>
      <c r="G7365" s="231">
        <v>1.0754831099999999E-3</v>
      </c>
      <c r="H7365" s="231">
        <v>4.1466486800000001E-3</v>
      </c>
    </row>
    <row r="7366" spans="1:8">
      <c r="A7366" s="227" t="s">
        <v>143</v>
      </c>
      <c r="B7366" s="227" t="s">
        <v>113</v>
      </c>
      <c r="C7366" s="227" t="s">
        <v>88</v>
      </c>
      <c r="D7366" s="229">
        <v>2537</v>
      </c>
      <c r="E7366" s="231">
        <v>5.9384851799999996E-3</v>
      </c>
      <c r="F7366" s="231">
        <v>1.4997889899999999E-3</v>
      </c>
      <c r="G7366" s="231">
        <v>1.0450606300000001E-3</v>
      </c>
      <c r="H7366" s="231">
        <v>3.39363507E-3</v>
      </c>
    </row>
    <row r="7367" spans="1:8">
      <c r="A7367" s="227" t="s">
        <v>143</v>
      </c>
      <c r="B7367" s="227" t="s">
        <v>113</v>
      </c>
      <c r="C7367" s="227" t="s">
        <v>89</v>
      </c>
      <c r="D7367" s="229">
        <v>840</v>
      </c>
      <c r="E7367" s="231">
        <v>6.0643874300000001E-3</v>
      </c>
      <c r="F7367" s="231">
        <v>8.6835845E-4</v>
      </c>
      <c r="G7367" s="231">
        <v>1.56478701E-3</v>
      </c>
      <c r="H7367" s="231">
        <v>3.6312414900000001E-3</v>
      </c>
    </row>
    <row r="7368" spans="1:8">
      <c r="A7368" s="227" t="s">
        <v>143</v>
      </c>
      <c r="B7368" s="227" t="s">
        <v>113</v>
      </c>
      <c r="C7368" s="227" t="s">
        <v>90</v>
      </c>
      <c r="D7368" s="229">
        <v>705</v>
      </c>
      <c r="E7368" s="231">
        <v>7.0025115899999997E-3</v>
      </c>
      <c r="F7368" s="231">
        <v>9.2571224999999995E-4</v>
      </c>
      <c r="G7368" s="231">
        <v>1.77213005E-3</v>
      </c>
      <c r="H7368" s="231">
        <v>4.3046687899999997E-3</v>
      </c>
    </row>
    <row r="7369" spans="1:8">
      <c r="A7369" s="227" t="s">
        <v>143</v>
      </c>
      <c r="B7369" s="227" t="s">
        <v>113</v>
      </c>
      <c r="C7369" s="227" t="s">
        <v>91</v>
      </c>
      <c r="D7369" s="229">
        <v>3946</v>
      </c>
      <c r="E7369" s="231">
        <v>6.3588887399999997E-3</v>
      </c>
      <c r="F7369" s="231">
        <v>2.04758428E-3</v>
      </c>
      <c r="G7369" s="231">
        <v>5.6724965000000003E-4</v>
      </c>
      <c r="H7369" s="231">
        <v>3.7440543300000001E-3</v>
      </c>
    </row>
    <row r="7370" spans="1:8">
      <c r="A7370" s="227" t="s">
        <v>143</v>
      </c>
      <c r="B7370" s="227" t="s">
        <v>113</v>
      </c>
      <c r="C7370" s="227" t="s">
        <v>92</v>
      </c>
      <c r="D7370" s="229">
        <v>705</v>
      </c>
      <c r="E7370" s="231">
        <v>6.6991887499999996E-3</v>
      </c>
      <c r="F7370" s="231">
        <v>9.1172487000000003E-4</v>
      </c>
      <c r="G7370" s="231">
        <v>1.7315140800000001E-3</v>
      </c>
      <c r="H7370" s="231">
        <v>4.0559493300000001E-3</v>
      </c>
    </row>
    <row r="7371" spans="1:8">
      <c r="A7371" s="227" t="s">
        <v>143</v>
      </c>
      <c r="B7371" s="227" t="s">
        <v>113</v>
      </c>
      <c r="C7371" s="227" t="s">
        <v>93</v>
      </c>
      <c r="D7371" s="229">
        <v>572</v>
      </c>
      <c r="E7371" s="231">
        <v>7.7439658500000003E-3</v>
      </c>
      <c r="F7371" s="231">
        <v>1.56235811E-3</v>
      </c>
      <c r="G7371" s="231">
        <v>1.76445926E-3</v>
      </c>
      <c r="H7371" s="231">
        <v>4.4171479900000001E-3</v>
      </c>
    </row>
    <row r="7372" spans="1:8">
      <c r="A7372" s="227" t="s">
        <v>143</v>
      </c>
      <c r="B7372" s="227" t="s">
        <v>113</v>
      </c>
      <c r="C7372" s="227" t="s">
        <v>94</v>
      </c>
      <c r="D7372" s="229">
        <v>770</v>
      </c>
      <c r="E7372" s="231">
        <v>6.5185934399999996E-3</v>
      </c>
      <c r="F7372" s="231">
        <v>1.1568961099999999E-3</v>
      </c>
      <c r="G7372" s="231">
        <v>1.61456806E-3</v>
      </c>
      <c r="H7372" s="231">
        <v>3.7471287900000001E-3</v>
      </c>
    </row>
    <row r="7373" spans="1:8">
      <c r="A7373" s="227" t="s">
        <v>143</v>
      </c>
      <c r="B7373" s="227" t="s">
        <v>113</v>
      </c>
      <c r="C7373" s="227" t="s">
        <v>95</v>
      </c>
      <c r="D7373" s="229">
        <v>776</v>
      </c>
      <c r="E7373" s="231">
        <v>7.2739324400000003E-3</v>
      </c>
      <c r="F7373" s="231">
        <v>1.1014161000000001E-3</v>
      </c>
      <c r="G7373" s="231">
        <v>1.0988507099999999E-3</v>
      </c>
      <c r="H7373" s="231">
        <v>5.07366517E-3</v>
      </c>
    </row>
    <row r="7374" spans="1:8">
      <c r="A7374" s="227" t="s">
        <v>143</v>
      </c>
      <c r="B7374" s="227" t="s">
        <v>113</v>
      </c>
      <c r="C7374" s="227" t="s">
        <v>96</v>
      </c>
      <c r="D7374" s="229">
        <v>1340</v>
      </c>
      <c r="E7374" s="231">
        <v>6.3375481299999996E-3</v>
      </c>
      <c r="F7374" s="231">
        <v>8.5373454999999995E-4</v>
      </c>
      <c r="G7374" s="231">
        <v>1.4875101399999999E-3</v>
      </c>
      <c r="H7374" s="231">
        <v>3.9963029699999998E-3</v>
      </c>
    </row>
    <row r="7375" spans="1:8">
      <c r="A7375" s="227" t="s">
        <v>143</v>
      </c>
      <c r="B7375" s="227" t="s">
        <v>113</v>
      </c>
      <c r="C7375" s="227" t="s">
        <v>97</v>
      </c>
      <c r="D7375" s="229">
        <v>525</v>
      </c>
      <c r="E7375" s="231">
        <v>7.3122352000000003E-3</v>
      </c>
      <c r="F7375" s="231">
        <v>1.2122792900000001E-3</v>
      </c>
      <c r="G7375" s="231">
        <v>2.1179451E-3</v>
      </c>
      <c r="H7375" s="231">
        <v>3.9820103499999997E-3</v>
      </c>
    </row>
    <row r="7376" spans="1:8">
      <c r="A7376" s="227" t="s">
        <v>143</v>
      </c>
      <c r="B7376" s="227" t="s">
        <v>113</v>
      </c>
      <c r="C7376" s="227" t="s">
        <v>98</v>
      </c>
      <c r="D7376" s="229">
        <v>444</v>
      </c>
      <c r="E7376" s="231">
        <v>5.8540569500000004E-3</v>
      </c>
      <c r="F7376" s="231">
        <v>1.7986715E-4</v>
      </c>
      <c r="G7376" s="231">
        <v>1.31240591E-3</v>
      </c>
      <c r="H7376" s="231">
        <v>4.3497401399999998E-3</v>
      </c>
    </row>
    <row r="7377" spans="1:8">
      <c r="A7377" s="227" t="s">
        <v>143</v>
      </c>
      <c r="B7377" s="227" t="s">
        <v>113</v>
      </c>
      <c r="C7377" s="227" t="s">
        <v>99</v>
      </c>
      <c r="D7377" s="229">
        <v>2881</v>
      </c>
      <c r="E7377" s="231">
        <v>7.5115778500000003E-3</v>
      </c>
      <c r="F7377" s="231">
        <v>1.3931993E-3</v>
      </c>
      <c r="G7377" s="231">
        <v>1.3657927299999999E-3</v>
      </c>
      <c r="H7377" s="231">
        <v>4.7525853499999996E-3</v>
      </c>
    </row>
    <row r="7378" spans="1:8">
      <c r="A7378" s="227" t="s">
        <v>143</v>
      </c>
      <c r="B7378" s="227" t="s">
        <v>113</v>
      </c>
      <c r="C7378" s="227" t="s">
        <v>100</v>
      </c>
      <c r="D7378" s="229">
        <v>1581</v>
      </c>
      <c r="E7378" s="231">
        <v>8.27246123E-3</v>
      </c>
      <c r="F7378" s="231">
        <v>1.6290671599999999E-3</v>
      </c>
      <c r="G7378" s="231">
        <v>1.1423337800000001E-3</v>
      </c>
      <c r="H7378" s="231">
        <v>5.5010598000000003E-3</v>
      </c>
    </row>
    <row r="7379" spans="1:8">
      <c r="A7379" s="227" t="s">
        <v>143</v>
      </c>
      <c r="B7379" s="227" t="s">
        <v>113</v>
      </c>
      <c r="C7379" s="227" t="s">
        <v>101</v>
      </c>
      <c r="D7379" s="229">
        <v>713</v>
      </c>
      <c r="E7379" s="231">
        <v>7.6684974899999996E-3</v>
      </c>
      <c r="F7379" s="231">
        <v>7.7070646999999998E-4</v>
      </c>
      <c r="G7379" s="231">
        <v>2.4334123199999998E-3</v>
      </c>
      <c r="H7379" s="231">
        <v>4.4643782399999997E-3</v>
      </c>
    </row>
    <row r="7380" spans="1:8">
      <c r="A7380" s="227" t="s">
        <v>143</v>
      </c>
      <c r="B7380" s="227" t="s">
        <v>113</v>
      </c>
      <c r="C7380" s="227" t="s">
        <v>102</v>
      </c>
      <c r="D7380" s="229">
        <v>1091</v>
      </c>
      <c r="E7380" s="231">
        <v>6.9325412600000002E-3</v>
      </c>
      <c r="F7380" s="231">
        <v>1.1613960399999999E-3</v>
      </c>
      <c r="G7380" s="231">
        <v>1.0562852E-3</v>
      </c>
      <c r="H7380" s="231">
        <v>4.7148595499999996E-3</v>
      </c>
    </row>
    <row r="7381" spans="1:8">
      <c r="A7381" s="227" t="s">
        <v>143</v>
      </c>
      <c r="B7381" s="227" t="s">
        <v>113</v>
      </c>
      <c r="C7381" s="227" t="s">
        <v>103</v>
      </c>
      <c r="D7381" s="229">
        <v>4247</v>
      </c>
      <c r="E7381" s="231">
        <v>5.51098682E-3</v>
      </c>
      <c r="F7381" s="231">
        <v>1.08194813E-3</v>
      </c>
      <c r="G7381" s="231">
        <v>6.3733417000000001E-4</v>
      </c>
      <c r="H7381" s="231">
        <v>3.7917040299999998E-3</v>
      </c>
    </row>
    <row r="7382" spans="1:8">
      <c r="A7382" s="227" t="s">
        <v>143</v>
      </c>
      <c r="B7382" s="227" t="s">
        <v>113</v>
      </c>
      <c r="C7382" s="227" t="s">
        <v>104</v>
      </c>
      <c r="D7382" s="229">
        <v>690</v>
      </c>
      <c r="E7382" s="231">
        <v>6.6805217599999996E-3</v>
      </c>
      <c r="F7382" s="231">
        <v>8.3095116999999999E-4</v>
      </c>
      <c r="G7382" s="231">
        <v>1.5274756100000001E-3</v>
      </c>
      <c r="H7382" s="231">
        <v>4.3220944900000001E-3</v>
      </c>
    </row>
    <row r="7383" spans="1:8">
      <c r="A7383" s="227" t="s">
        <v>143</v>
      </c>
      <c r="B7383" s="227" t="s">
        <v>113</v>
      </c>
      <c r="C7383" s="227" t="s">
        <v>105</v>
      </c>
      <c r="D7383" s="229">
        <v>5939</v>
      </c>
      <c r="E7383" s="231">
        <v>6.3088425999999996E-3</v>
      </c>
      <c r="F7383" s="231">
        <v>1.2893523900000001E-3</v>
      </c>
      <c r="G7383" s="231">
        <v>9.2868132000000002E-4</v>
      </c>
      <c r="H7383" s="231">
        <v>4.0908083999999997E-3</v>
      </c>
    </row>
    <row r="7384" spans="1:8">
      <c r="A7384" s="227" t="s">
        <v>143</v>
      </c>
      <c r="B7384" s="227" t="s">
        <v>113</v>
      </c>
      <c r="C7384" s="227" t="s">
        <v>106</v>
      </c>
      <c r="D7384" s="229">
        <v>653</v>
      </c>
      <c r="E7384" s="231">
        <v>6.5665586600000001E-3</v>
      </c>
      <c r="F7384" s="231">
        <v>1.0681113200000001E-3</v>
      </c>
      <c r="G7384" s="231">
        <v>1.6395302799999999E-3</v>
      </c>
      <c r="H7384" s="231">
        <v>3.8589165899999998E-3</v>
      </c>
    </row>
    <row r="7385" spans="1:8">
      <c r="A7385" s="227" t="s">
        <v>143</v>
      </c>
      <c r="B7385" s="227" t="s">
        <v>113</v>
      </c>
      <c r="C7385" s="227" t="s">
        <v>107</v>
      </c>
      <c r="D7385" s="229">
        <v>4987</v>
      </c>
      <c r="E7385" s="231">
        <v>6.8863347900000003E-3</v>
      </c>
      <c r="F7385" s="231">
        <v>1.2935133599999999E-3</v>
      </c>
      <c r="G7385" s="231">
        <v>1.27523667E-3</v>
      </c>
      <c r="H7385" s="231">
        <v>4.31758427E-3</v>
      </c>
    </row>
    <row r="7386" spans="1:8">
      <c r="A7386" s="227" t="s">
        <v>144</v>
      </c>
      <c r="B7386" s="227" t="s">
        <v>113</v>
      </c>
      <c r="C7386" s="227" t="s">
        <v>58</v>
      </c>
      <c r="D7386" s="229">
        <v>71918</v>
      </c>
      <c r="E7386" s="231">
        <v>6.4040996799999998E-3</v>
      </c>
      <c r="F7386" s="231">
        <v>1.25522288E-3</v>
      </c>
      <c r="G7386" s="231">
        <v>1.1498479200000001E-3</v>
      </c>
      <c r="H7386" s="231">
        <v>3.9989580600000001E-3</v>
      </c>
    </row>
    <row r="7387" spans="1:8">
      <c r="A7387" s="227" t="s">
        <v>144</v>
      </c>
      <c r="B7387" s="227" t="s">
        <v>113</v>
      </c>
      <c r="C7387" s="227" t="s">
        <v>63</v>
      </c>
      <c r="D7387" s="229">
        <v>1134</v>
      </c>
      <c r="E7387" s="231">
        <v>6.7893985599999998E-3</v>
      </c>
      <c r="F7387" s="231">
        <v>1.6584400599999999E-3</v>
      </c>
      <c r="G7387" s="231">
        <v>1.2046016199999999E-3</v>
      </c>
      <c r="H7387" s="231">
        <v>3.9263563999999999E-3</v>
      </c>
    </row>
    <row r="7388" spans="1:8">
      <c r="A7388" s="227" t="s">
        <v>144</v>
      </c>
      <c r="B7388" s="227" t="s">
        <v>113</v>
      </c>
      <c r="C7388" s="227" t="s">
        <v>64</v>
      </c>
      <c r="D7388" s="229">
        <v>847</v>
      </c>
      <c r="E7388" s="231">
        <v>6.3730238300000004E-3</v>
      </c>
      <c r="F7388" s="231">
        <v>7.8787035999999995E-4</v>
      </c>
      <c r="G7388" s="231">
        <v>1.9261743699999999E-3</v>
      </c>
      <c r="H7388" s="231">
        <v>3.65897861E-3</v>
      </c>
    </row>
    <row r="7389" spans="1:8">
      <c r="A7389" s="227" t="s">
        <v>144</v>
      </c>
      <c r="B7389" s="227" t="s">
        <v>113</v>
      </c>
      <c r="C7389" s="227" t="s">
        <v>65</v>
      </c>
      <c r="D7389" s="229">
        <v>685</v>
      </c>
      <c r="E7389" s="231">
        <v>6.5357864599999999E-3</v>
      </c>
      <c r="F7389" s="231">
        <v>1.08397517E-3</v>
      </c>
      <c r="G7389" s="231">
        <v>1.0000504500000001E-3</v>
      </c>
      <c r="H7389" s="231">
        <v>4.4517603600000002E-3</v>
      </c>
    </row>
    <row r="7390" spans="1:8">
      <c r="A7390" s="227" t="s">
        <v>144</v>
      </c>
      <c r="B7390" s="227" t="s">
        <v>113</v>
      </c>
      <c r="C7390" s="227" t="s">
        <v>66</v>
      </c>
      <c r="D7390" s="229">
        <v>804</v>
      </c>
      <c r="E7390" s="231">
        <v>7.1301044399999999E-3</v>
      </c>
      <c r="F7390" s="231">
        <v>1.1641731099999999E-3</v>
      </c>
      <c r="G7390" s="231">
        <v>1.1346620899999999E-3</v>
      </c>
      <c r="H7390" s="231">
        <v>4.8312687600000001E-3</v>
      </c>
    </row>
    <row r="7391" spans="1:8">
      <c r="A7391" s="227" t="s">
        <v>144</v>
      </c>
      <c r="B7391" s="227" t="s">
        <v>113</v>
      </c>
      <c r="C7391" s="227" t="s">
        <v>67</v>
      </c>
      <c r="D7391" s="229">
        <v>777</v>
      </c>
      <c r="E7391" s="231">
        <v>7.1826735100000002E-3</v>
      </c>
      <c r="F7391" s="231">
        <v>8.1368545999999998E-4</v>
      </c>
      <c r="G7391" s="231">
        <v>1.51279232E-3</v>
      </c>
      <c r="H7391" s="231">
        <v>4.8561952399999997E-3</v>
      </c>
    </row>
    <row r="7392" spans="1:8">
      <c r="A7392" s="227" t="s">
        <v>144</v>
      </c>
      <c r="B7392" s="227" t="s">
        <v>113</v>
      </c>
      <c r="C7392" s="227" t="s">
        <v>68</v>
      </c>
      <c r="D7392" s="229">
        <v>1265</v>
      </c>
      <c r="E7392" s="231">
        <v>7.06154821E-3</v>
      </c>
      <c r="F7392" s="231">
        <v>1.58892341E-3</v>
      </c>
      <c r="G7392" s="231">
        <v>1.4130432300000001E-3</v>
      </c>
      <c r="H7392" s="231">
        <v>4.0595810700000002E-3</v>
      </c>
    </row>
    <row r="7393" spans="1:8">
      <c r="A7393" s="227" t="s">
        <v>144</v>
      </c>
      <c r="B7393" s="227" t="s">
        <v>113</v>
      </c>
      <c r="C7393" s="227" t="s">
        <v>69</v>
      </c>
      <c r="D7393" s="229">
        <v>1831</v>
      </c>
      <c r="E7393" s="231">
        <v>5.1083004800000003E-3</v>
      </c>
      <c r="F7393" s="231">
        <v>9.7756970999999995E-4</v>
      </c>
      <c r="G7393" s="231">
        <v>6.8721910000000002E-4</v>
      </c>
      <c r="H7393" s="231">
        <v>3.4435111999999999E-3</v>
      </c>
    </row>
    <row r="7394" spans="1:8">
      <c r="A7394" s="227" t="s">
        <v>144</v>
      </c>
      <c r="B7394" s="227" t="s">
        <v>113</v>
      </c>
      <c r="C7394" s="227" t="s">
        <v>70</v>
      </c>
      <c r="D7394" s="229">
        <v>361</v>
      </c>
      <c r="E7394" s="231">
        <v>8.5289701900000004E-3</v>
      </c>
      <c r="F7394" s="231">
        <v>1.67872142E-3</v>
      </c>
      <c r="G7394" s="231">
        <v>2.1182797499999999E-3</v>
      </c>
      <c r="H7394" s="231">
        <v>4.7319685699999999E-3</v>
      </c>
    </row>
    <row r="7395" spans="1:8">
      <c r="A7395" s="227" t="s">
        <v>144</v>
      </c>
      <c r="B7395" s="227" t="s">
        <v>113</v>
      </c>
      <c r="C7395" s="227" t="s">
        <v>71</v>
      </c>
      <c r="D7395" s="229">
        <v>512</v>
      </c>
      <c r="E7395" s="231">
        <v>7.2516092799999998E-3</v>
      </c>
      <c r="F7395" s="231">
        <v>1.24875647E-3</v>
      </c>
      <c r="G7395" s="231">
        <v>1.6899275999999999E-3</v>
      </c>
      <c r="H7395" s="231">
        <v>4.3129247499999997E-3</v>
      </c>
    </row>
    <row r="7396" spans="1:8">
      <c r="A7396" s="227" t="s">
        <v>144</v>
      </c>
      <c r="B7396" s="227" t="s">
        <v>113</v>
      </c>
      <c r="C7396" s="227" t="s">
        <v>72</v>
      </c>
      <c r="D7396" s="229">
        <v>820</v>
      </c>
      <c r="E7396" s="231">
        <v>7.3982184799999996E-3</v>
      </c>
      <c r="F7396" s="231">
        <v>1.7918357999999999E-3</v>
      </c>
      <c r="G7396" s="231">
        <v>2.0616811000000001E-3</v>
      </c>
      <c r="H7396" s="231">
        <v>3.54470109E-3</v>
      </c>
    </row>
    <row r="7397" spans="1:8">
      <c r="A7397" s="227" t="s">
        <v>144</v>
      </c>
      <c r="B7397" s="227" t="s">
        <v>113</v>
      </c>
      <c r="C7397" s="227" t="s">
        <v>73</v>
      </c>
      <c r="D7397" s="229">
        <v>1273</v>
      </c>
      <c r="E7397" s="231">
        <v>7.0401735199999999E-3</v>
      </c>
      <c r="F7397" s="231">
        <v>1.0469670400000001E-3</v>
      </c>
      <c r="G7397" s="231">
        <v>1.8892195999999999E-3</v>
      </c>
      <c r="H7397" s="231">
        <v>4.1039863999999997E-3</v>
      </c>
    </row>
    <row r="7398" spans="1:8">
      <c r="A7398" s="227" t="s">
        <v>144</v>
      </c>
      <c r="B7398" s="227" t="s">
        <v>113</v>
      </c>
      <c r="C7398" s="227" t="s">
        <v>74</v>
      </c>
      <c r="D7398" s="229">
        <v>879</v>
      </c>
      <c r="E7398" s="231">
        <v>7.23428326E-3</v>
      </c>
      <c r="F7398" s="231">
        <v>1.2370167899999999E-3</v>
      </c>
      <c r="G7398" s="231">
        <v>1.68870851E-3</v>
      </c>
      <c r="H7398" s="231">
        <v>4.3085574600000001E-3</v>
      </c>
    </row>
    <row r="7399" spans="1:8">
      <c r="A7399" s="227" t="s">
        <v>144</v>
      </c>
      <c r="B7399" s="227" t="s">
        <v>113</v>
      </c>
      <c r="C7399" s="227" t="s">
        <v>75</v>
      </c>
      <c r="D7399" s="229">
        <v>1870</v>
      </c>
      <c r="E7399" s="231">
        <v>6.1184204800000001E-3</v>
      </c>
      <c r="F7399" s="231">
        <v>8.1761216000000002E-4</v>
      </c>
      <c r="G7399" s="231">
        <v>1.1877163900000001E-3</v>
      </c>
      <c r="H7399" s="231">
        <v>4.11309146E-3</v>
      </c>
    </row>
    <row r="7400" spans="1:8">
      <c r="A7400" s="227" t="s">
        <v>144</v>
      </c>
      <c r="B7400" s="227" t="s">
        <v>113</v>
      </c>
      <c r="C7400" s="227" t="s">
        <v>76</v>
      </c>
      <c r="D7400" s="229">
        <v>526</v>
      </c>
      <c r="E7400" s="231">
        <v>5.8901252700000002E-3</v>
      </c>
      <c r="F7400" s="231">
        <v>5.4404723999999999E-4</v>
      </c>
      <c r="G7400" s="231">
        <v>1.4548124600000001E-3</v>
      </c>
      <c r="H7400" s="231">
        <v>3.8912650800000002E-3</v>
      </c>
    </row>
    <row r="7401" spans="1:8">
      <c r="A7401" s="227" t="s">
        <v>144</v>
      </c>
      <c r="B7401" s="227" t="s">
        <v>113</v>
      </c>
      <c r="C7401" s="227" t="s">
        <v>77</v>
      </c>
      <c r="D7401" s="229">
        <v>1976</v>
      </c>
      <c r="E7401" s="231">
        <v>6.8602100100000002E-3</v>
      </c>
      <c r="F7401" s="231">
        <v>9.3062326000000004E-4</v>
      </c>
      <c r="G7401" s="231">
        <v>1.99126181E-3</v>
      </c>
      <c r="H7401" s="231">
        <v>3.9383244699999998E-3</v>
      </c>
    </row>
    <row r="7402" spans="1:8">
      <c r="A7402" s="227" t="s">
        <v>144</v>
      </c>
      <c r="B7402" s="227" t="s">
        <v>113</v>
      </c>
      <c r="C7402" s="227" t="s">
        <v>78</v>
      </c>
      <c r="D7402" s="229">
        <v>370</v>
      </c>
      <c r="E7402" s="231">
        <v>7.1486483799999999E-3</v>
      </c>
      <c r="F7402" s="231">
        <v>1.2040475599999999E-3</v>
      </c>
      <c r="G7402" s="231">
        <v>1.70848952E-3</v>
      </c>
      <c r="H7402" s="231">
        <v>4.2361108800000003E-3</v>
      </c>
    </row>
    <row r="7403" spans="1:8">
      <c r="A7403" s="227" t="s">
        <v>144</v>
      </c>
      <c r="B7403" s="227" t="s">
        <v>113</v>
      </c>
      <c r="C7403" s="227" t="s">
        <v>79</v>
      </c>
      <c r="D7403" s="229">
        <v>9108</v>
      </c>
      <c r="E7403" s="231">
        <v>5.3198930399999999E-3</v>
      </c>
      <c r="F7403" s="231">
        <v>1.2345206400000001E-3</v>
      </c>
      <c r="G7403" s="231">
        <v>8.3208648000000004E-4</v>
      </c>
      <c r="H7403" s="231">
        <v>3.2532854299999999E-3</v>
      </c>
    </row>
    <row r="7404" spans="1:8">
      <c r="A7404" s="227" t="s">
        <v>144</v>
      </c>
      <c r="B7404" s="227" t="s">
        <v>113</v>
      </c>
      <c r="C7404" s="227" t="s">
        <v>80</v>
      </c>
      <c r="D7404" s="229">
        <v>6554</v>
      </c>
      <c r="E7404" s="231">
        <v>5.8176390400000002E-3</v>
      </c>
      <c r="F7404" s="231">
        <v>1.52593211E-3</v>
      </c>
      <c r="G7404" s="231">
        <v>7.0713790000000002E-4</v>
      </c>
      <c r="H7404" s="231">
        <v>3.5845685500000002E-3</v>
      </c>
    </row>
    <row r="7405" spans="1:8">
      <c r="A7405" s="227" t="s">
        <v>144</v>
      </c>
      <c r="B7405" s="227" t="s">
        <v>113</v>
      </c>
      <c r="C7405" s="227" t="s">
        <v>119</v>
      </c>
      <c r="D7405" s="229">
        <v>1395</v>
      </c>
      <c r="E7405" s="231">
        <v>7.43263781E-3</v>
      </c>
      <c r="F7405" s="231">
        <v>1.30979498E-3</v>
      </c>
      <c r="G7405" s="231">
        <v>1.4626723400000001E-3</v>
      </c>
      <c r="H7405" s="231">
        <v>4.6601700099999999E-3</v>
      </c>
    </row>
    <row r="7406" spans="1:8">
      <c r="A7406" s="227" t="s">
        <v>144</v>
      </c>
      <c r="B7406" s="227" t="s">
        <v>113</v>
      </c>
      <c r="C7406" s="227" t="s">
        <v>82</v>
      </c>
      <c r="D7406" s="229">
        <v>603</v>
      </c>
      <c r="E7406" s="231">
        <v>7.7371435099999998E-3</v>
      </c>
      <c r="F7406" s="231">
        <v>1.54940934E-3</v>
      </c>
      <c r="G7406" s="231">
        <v>1.66507331E-3</v>
      </c>
      <c r="H7406" s="231">
        <v>4.5226603699999998E-3</v>
      </c>
    </row>
    <row r="7407" spans="1:8">
      <c r="A7407" s="227" t="s">
        <v>144</v>
      </c>
      <c r="B7407" s="227" t="s">
        <v>113</v>
      </c>
      <c r="C7407" s="227" t="s">
        <v>83</v>
      </c>
      <c r="D7407" s="229">
        <v>1038</v>
      </c>
      <c r="E7407" s="231">
        <v>6.0959909800000003E-3</v>
      </c>
      <c r="F7407" s="231">
        <v>1.0225101099999999E-3</v>
      </c>
      <c r="G7407" s="231">
        <v>1.11624003E-3</v>
      </c>
      <c r="H7407" s="231">
        <v>3.9572403600000002E-3</v>
      </c>
    </row>
    <row r="7408" spans="1:8">
      <c r="A7408" s="227" t="s">
        <v>144</v>
      </c>
      <c r="B7408" s="227" t="s">
        <v>113</v>
      </c>
      <c r="C7408" s="227" t="s">
        <v>84</v>
      </c>
      <c r="D7408" s="229">
        <v>1838</v>
      </c>
      <c r="E7408" s="231">
        <v>6.0845559899999997E-3</v>
      </c>
      <c r="F7408" s="231">
        <v>9.0152441E-4</v>
      </c>
      <c r="G7408" s="231">
        <v>1.1847366E-3</v>
      </c>
      <c r="H7408" s="231">
        <v>3.99829452E-3</v>
      </c>
    </row>
    <row r="7409" spans="1:8">
      <c r="A7409" s="227" t="s">
        <v>144</v>
      </c>
      <c r="B7409" s="227" t="s">
        <v>113</v>
      </c>
      <c r="C7409" s="227" t="s">
        <v>86</v>
      </c>
      <c r="D7409" s="229">
        <v>4</v>
      </c>
      <c r="E7409" s="231">
        <v>9.8408562399999993E-3</v>
      </c>
      <c r="F7409" s="231">
        <v>2.11805537E-3</v>
      </c>
      <c r="G7409" s="231">
        <v>4.2592588500000002E-3</v>
      </c>
      <c r="H7409" s="231">
        <v>3.4635413100000002E-3</v>
      </c>
    </row>
    <row r="7410" spans="1:8">
      <c r="A7410" s="227" t="s">
        <v>144</v>
      </c>
      <c r="B7410" s="227" t="s">
        <v>113</v>
      </c>
      <c r="C7410" s="227" t="s">
        <v>87</v>
      </c>
      <c r="D7410" s="229">
        <v>1812</v>
      </c>
      <c r="E7410" s="231">
        <v>6.5388981000000001E-3</v>
      </c>
      <c r="F7410" s="231">
        <v>1.2019277400000001E-3</v>
      </c>
      <c r="G7410" s="231">
        <v>1.1654425800000001E-3</v>
      </c>
      <c r="H7410" s="231">
        <v>4.1715272800000001E-3</v>
      </c>
    </row>
    <row r="7411" spans="1:8">
      <c r="A7411" s="227" t="s">
        <v>144</v>
      </c>
      <c r="B7411" s="227" t="s">
        <v>113</v>
      </c>
      <c r="C7411" s="227" t="s">
        <v>88</v>
      </c>
      <c r="D7411" s="229">
        <v>2341</v>
      </c>
      <c r="E7411" s="231">
        <v>5.87714746E-3</v>
      </c>
      <c r="F7411" s="231">
        <v>1.43919953E-3</v>
      </c>
      <c r="G7411" s="231">
        <v>1.0480937099999999E-3</v>
      </c>
      <c r="H7411" s="231">
        <v>3.3898537300000001E-3</v>
      </c>
    </row>
    <row r="7412" spans="1:8">
      <c r="A7412" s="227" t="s">
        <v>144</v>
      </c>
      <c r="B7412" s="227" t="s">
        <v>113</v>
      </c>
      <c r="C7412" s="227" t="s">
        <v>89</v>
      </c>
      <c r="D7412" s="229">
        <v>827</v>
      </c>
      <c r="E7412" s="231">
        <v>6.9582295300000003E-3</v>
      </c>
      <c r="F7412" s="231">
        <v>1.5166653E-3</v>
      </c>
      <c r="G7412" s="231">
        <v>1.6957345700000001E-3</v>
      </c>
      <c r="H7412" s="231">
        <v>3.7458291800000001E-3</v>
      </c>
    </row>
    <row r="7413" spans="1:8">
      <c r="A7413" s="227" t="s">
        <v>144</v>
      </c>
      <c r="B7413" s="227" t="s">
        <v>113</v>
      </c>
      <c r="C7413" s="227" t="s">
        <v>90</v>
      </c>
      <c r="D7413" s="229">
        <v>580</v>
      </c>
      <c r="E7413" s="231">
        <v>7.0695240299999997E-3</v>
      </c>
      <c r="F7413" s="231">
        <v>9.6350153000000001E-4</v>
      </c>
      <c r="G7413" s="231">
        <v>1.7350931600000001E-3</v>
      </c>
      <c r="H7413" s="231">
        <v>4.3709288799999996E-3</v>
      </c>
    </row>
    <row r="7414" spans="1:8">
      <c r="A7414" s="227" t="s">
        <v>144</v>
      </c>
      <c r="B7414" s="227" t="s">
        <v>113</v>
      </c>
      <c r="C7414" s="227" t="s">
        <v>91</v>
      </c>
      <c r="D7414" s="229">
        <v>4281</v>
      </c>
      <c r="E7414" s="231">
        <v>6.0543408600000001E-3</v>
      </c>
      <c r="F7414" s="231">
        <v>1.6986985699999999E-3</v>
      </c>
      <c r="G7414" s="231">
        <v>5.4754998000000003E-4</v>
      </c>
      <c r="H7414" s="231">
        <v>3.8080918300000001E-3</v>
      </c>
    </row>
    <row r="7415" spans="1:8">
      <c r="A7415" s="227" t="s">
        <v>144</v>
      </c>
      <c r="B7415" s="227" t="s">
        <v>113</v>
      </c>
      <c r="C7415" s="227" t="s">
        <v>92</v>
      </c>
      <c r="D7415" s="229">
        <v>667</v>
      </c>
      <c r="E7415" s="231">
        <v>6.9441665700000002E-3</v>
      </c>
      <c r="F7415" s="231">
        <v>8.9736358000000005E-4</v>
      </c>
      <c r="G7415" s="231">
        <v>1.71228598E-3</v>
      </c>
      <c r="H7415" s="231">
        <v>4.3345165199999997E-3</v>
      </c>
    </row>
    <row r="7416" spans="1:8">
      <c r="A7416" s="227" t="s">
        <v>144</v>
      </c>
      <c r="B7416" s="227" t="s">
        <v>113</v>
      </c>
      <c r="C7416" s="227" t="s">
        <v>93</v>
      </c>
      <c r="D7416" s="229">
        <v>497</v>
      </c>
      <c r="E7416" s="231">
        <v>7.5353274700000004E-3</v>
      </c>
      <c r="F7416" s="231">
        <v>1.5347639000000001E-3</v>
      </c>
      <c r="G7416" s="231">
        <v>1.88596834E-3</v>
      </c>
      <c r="H7416" s="231">
        <v>4.1145947399999997E-3</v>
      </c>
    </row>
    <row r="7417" spans="1:8">
      <c r="A7417" s="227" t="s">
        <v>144</v>
      </c>
      <c r="B7417" s="227" t="s">
        <v>113</v>
      </c>
      <c r="C7417" s="227" t="s">
        <v>94</v>
      </c>
      <c r="D7417" s="229">
        <v>723</v>
      </c>
      <c r="E7417" s="231">
        <v>6.7544084699999998E-3</v>
      </c>
      <c r="F7417" s="231">
        <v>1.2067450700000001E-3</v>
      </c>
      <c r="G7417" s="231">
        <v>1.5525745600000001E-3</v>
      </c>
      <c r="H7417" s="231">
        <v>3.9950884000000001E-3</v>
      </c>
    </row>
    <row r="7418" spans="1:8">
      <c r="A7418" s="227" t="s">
        <v>144</v>
      </c>
      <c r="B7418" s="227" t="s">
        <v>113</v>
      </c>
      <c r="C7418" s="227" t="s">
        <v>95</v>
      </c>
      <c r="D7418" s="229">
        <v>669</v>
      </c>
      <c r="E7418" s="231">
        <v>7.2500412800000002E-3</v>
      </c>
      <c r="F7418" s="231">
        <v>1.0076362300000001E-3</v>
      </c>
      <c r="G7418" s="231">
        <v>1.1923716E-3</v>
      </c>
      <c r="H7418" s="231">
        <v>5.0500329799999999E-3</v>
      </c>
    </row>
    <row r="7419" spans="1:8">
      <c r="A7419" s="227" t="s">
        <v>144</v>
      </c>
      <c r="B7419" s="227" t="s">
        <v>113</v>
      </c>
      <c r="C7419" s="227" t="s">
        <v>96</v>
      </c>
      <c r="D7419" s="229">
        <v>1066</v>
      </c>
      <c r="E7419" s="231">
        <v>7.5553837800000001E-3</v>
      </c>
      <c r="F7419" s="231">
        <v>1.65715527E-3</v>
      </c>
      <c r="G7419" s="231">
        <v>1.8777575500000001E-3</v>
      </c>
      <c r="H7419" s="231">
        <v>4.0204704599999998E-3</v>
      </c>
    </row>
    <row r="7420" spans="1:8">
      <c r="A7420" s="227" t="s">
        <v>144</v>
      </c>
      <c r="B7420" s="227" t="s">
        <v>113</v>
      </c>
      <c r="C7420" s="227" t="s">
        <v>97</v>
      </c>
      <c r="D7420" s="229">
        <v>503</v>
      </c>
      <c r="E7420" s="231">
        <v>7.2092673099999997E-3</v>
      </c>
      <c r="F7420" s="231">
        <v>1.1526901000000001E-3</v>
      </c>
      <c r="G7420" s="231">
        <v>1.71924448E-3</v>
      </c>
      <c r="H7420" s="231">
        <v>4.33733226E-3</v>
      </c>
    </row>
    <row r="7421" spans="1:8">
      <c r="A7421" s="227" t="s">
        <v>144</v>
      </c>
      <c r="B7421" s="227" t="s">
        <v>113</v>
      </c>
      <c r="C7421" s="227" t="s">
        <v>98</v>
      </c>
      <c r="D7421" s="229">
        <v>447</v>
      </c>
      <c r="E7421" s="231">
        <v>5.7993358700000001E-3</v>
      </c>
      <c r="F7421" s="231">
        <v>2.2723485000000001E-4</v>
      </c>
      <c r="G7421" s="231">
        <v>1.3639539000000001E-3</v>
      </c>
      <c r="H7421" s="231">
        <v>4.1968315000000004E-3</v>
      </c>
    </row>
    <row r="7422" spans="1:8">
      <c r="A7422" s="227" t="s">
        <v>144</v>
      </c>
      <c r="B7422" s="227" t="s">
        <v>113</v>
      </c>
      <c r="C7422" s="227" t="s">
        <v>99</v>
      </c>
      <c r="D7422" s="229">
        <v>3031</v>
      </c>
      <c r="E7422" s="231">
        <v>7.1627249000000004E-3</v>
      </c>
      <c r="F7422" s="231">
        <v>1.30967249E-3</v>
      </c>
      <c r="G7422" s="231">
        <v>1.3346382799999999E-3</v>
      </c>
      <c r="H7422" s="231">
        <v>4.5184136399999998E-3</v>
      </c>
    </row>
    <row r="7423" spans="1:8">
      <c r="A7423" s="227" t="s">
        <v>144</v>
      </c>
      <c r="B7423" s="227" t="s">
        <v>113</v>
      </c>
      <c r="C7423" s="227" t="s">
        <v>100</v>
      </c>
      <c r="D7423" s="229">
        <v>1381</v>
      </c>
      <c r="E7423" s="231">
        <v>8.0841426900000006E-3</v>
      </c>
      <c r="F7423" s="231">
        <v>1.42602457E-3</v>
      </c>
      <c r="G7423" s="231">
        <v>1.2755783800000001E-3</v>
      </c>
      <c r="H7423" s="231">
        <v>5.3825392600000002E-3</v>
      </c>
    </row>
    <row r="7424" spans="1:8">
      <c r="A7424" s="227" t="s">
        <v>144</v>
      </c>
      <c r="B7424" s="227" t="s">
        <v>113</v>
      </c>
      <c r="C7424" s="227" t="s">
        <v>101</v>
      </c>
      <c r="D7424" s="229">
        <v>682</v>
      </c>
      <c r="E7424" s="231">
        <v>7.57886299E-3</v>
      </c>
      <c r="F7424" s="231">
        <v>8.5154274000000002E-4</v>
      </c>
      <c r="G7424" s="231">
        <v>2.1758747699999999E-3</v>
      </c>
      <c r="H7424" s="231">
        <v>4.5514449900000004E-3</v>
      </c>
    </row>
    <row r="7425" spans="1:8">
      <c r="A7425" s="227" t="s">
        <v>144</v>
      </c>
      <c r="B7425" s="227" t="s">
        <v>113</v>
      </c>
      <c r="C7425" s="227" t="s">
        <v>102</v>
      </c>
      <c r="D7425" s="229">
        <v>810</v>
      </c>
      <c r="E7425" s="231">
        <v>7.1796408200000003E-3</v>
      </c>
      <c r="F7425" s="231">
        <v>1.37045587E-3</v>
      </c>
      <c r="G7425" s="231">
        <v>1.10832453E-3</v>
      </c>
      <c r="H7425" s="231">
        <v>4.7008599599999996E-3</v>
      </c>
    </row>
    <row r="7426" spans="1:8">
      <c r="A7426" s="227" t="s">
        <v>144</v>
      </c>
      <c r="B7426" s="227" t="s">
        <v>113</v>
      </c>
      <c r="C7426" s="227" t="s">
        <v>103</v>
      </c>
      <c r="D7426" s="229">
        <v>3493</v>
      </c>
      <c r="E7426" s="231">
        <v>6.6664046599999999E-3</v>
      </c>
      <c r="F7426" s="231">
        <v>1.12273796E-3</v>
      </c>
      <c r="G7426" s="231">
        <v>6.8177004E-4</v>
      </c>
      <c r="H7426" s="231">
        <v>4.8618961700000003E-3</v>
      </c>
    </row>
    <row r="7427" spans="1:8">
      <c r="A7427" s="227" t="s">
        <v>144</v>
      </c>
      <c r="B7427" s="227" t="s">
        <v>113</v>
      </c>
      <c r="C7427" s="227" t="s">
        <v>104</v>
      </c>
      <c r="D7427" s="229">
        <v>526</v>
      </c>
      <c r="E7427" s="231">
        <v>6.8230924500000002E-3</v>
      </c>
      <c r="F7427" s="231">
        <v>8.2688596000000004E-4</v>
      </c>
      <c r="G7427" s="231">
        <v>1.58463571E-3</v>
      </c>
      <c r="H7427" s="231">
        <v>4.4115702999999997E-3</v>
      </c>
    </row>
    <row r="7428" spans="1:8">
      <c r="A7428" s="227" t="s">
        <v>144</v>
      </c>
      <c r="B7428" s="227" t="s">
        <v>113</v>
      </c>
      <c r="C7428" s="227" t="s">
        <v>105</v>
      </c>
      <c r="D7428" s="229">
        <v>5390</v>
      </c>
      <c r="E7428" s="231">
        <v>6.2004395299999999E-3</v>
      </c>
      <c r="F7428" s="231">
        <v>1.1845020899999999E-3</v>
      </c>
      <c r="G7428" s="231">
        <v>8.7875113000000001E-4</v>
      </c>
      <c r="H7428" s="231">
        <v>4.13718582E-3</v>
      </c>
    </row>
    <row r="7429" spans="1:8">
      <c r="A7429" s="227" t="s">
        <v>144</v>
      </c>
      <c r="B7429" s="227" t="s">
        <v>113</v>
      </c>
      <c r="C7429" s="227" t="s">
        <v>106</v>
      </c>
      <c r="D7429" s="229">
        <v>644</v>
      </c>
      <c r="E7429" s="231">
        <v>6.49368433E-3</v>
      </c>
      <c r="F7429" s="231">
        <v>1.0014447300000001E-3</v>
      </c>
      <c r="G7429" s="231">
        <v>1.63875564E-3</v>
      </c>
      <c r="H7429" s="231">
        <v>3.8534834699999999E-3</v>
      </c>
    </row>
    <row r="7430" spans="1:8">
      <c r="A7430" s="227" t="s">
        <v>144</v>
      </c>
      <c r="B7430" s="227" t="s">
        <v>113</v>
      </c>
      <c r="C7430" s="227" t="s">
        <v>107</v>
      </c>
      <c r="D7430" s="229">
        <v>5078</v>
      </c>
      <c r="E7430" s="231">
        <v>6.5400536199999998E-3</v>
      </c>
      <c r="F7430" s="231">
        <v>1.3081732699999999E-3</v>
      </c>
      <c r="G7430" s="231">
        <v>1.2830900300000001E-3</v>
      </c>
      <c r="H7430" s="231">
        <v>3.9487898400000004E-3</v>
      </c>
    </row>
    <row r="7431" spans="1:8">
      <c r="A7431" s="227" t="s">
        <v>145</v>
      </c>
      <c r="B7431" s="227" t="s">
        <v>113</v>
      </c>
      <c r="C7431" s="227" t="s">
        <v>58</v>
      </c>
      <c r="D7431" s="229">
        <v>84410</v>
      </c>
      <c r="E7431" s="231">
        <v>6.3577313399999997E-3</v>
      </c>
      <c r="F7431" s="231">
        <v>1.21404321E-3</v>
      </c>
      <c r="G7431" s="231">
        <v>1.09790798E-3</v>
      </c>
      <c r="H7431" s="231">
        <v>4.0457156400000001E-3</v>
      </c>
    </row>
    <row r="7432" spans="1:8">
      <c r="A7432" s="227" t="s">
        <v>145</v>
      </c>
      <c r="B7432" s="227" t="s">
        <v>113</v>
      </c>
      <c r="C7432" s="227" t="s">
        <v>63</v>
      </c>
      <c r="D7432" s="229">
        <v>1259</v>
      </c>
      <c r="E7432" s="231">
        <v>6.9264717499999996E-3</v>
      </c>
      <c r="F7432" s="231">
        <v>1.6091453899999999E-3</v>
      </c>
      <c r="G7432" s="231">
        <v>1.17842253E-3</v>
      </c>
      <c r="H7432" s="231">
        <v>4.1389033599999996E-3</v>
      </c>
    </row>
    <row r="7433" spans="1:8">
      <c r="A7433" s="227" t="s">
        <v>145</v>
      </c>
      <c r="B7433" s="227" t="s">
        <v>113</v>
      </c>
      <c r="C7433" s="227" t="s">
        <v>64</v>
      </c>
      <c r="D7433" s="229">
        <v>990</v>
      </c>
      <c r="E7433" s="231">
        <v>7.2708214100000003E-3</v>
      </c>
      <c r="F7433" s="231">
        <v>1.16951903E-3</v>
      </c>
      <c r="G7433" s="231">
        <v>2.1174357000000002E-3</v>
      </c>
      <c r="H7433" s="231">
        <v>3.9838662E-3</v>
      </c>
    </row>
    <row r="7434" spans="1:8">
      <c r="A7434" s="227" t="s">
        <v>145</v>
      </c>
      <c r="B7434" s="227" t="s">
        <v>113</v>
      </c>
      <c r="C7434" s="227" t="s">
        <v>65</v>
      </c>
      <c r="D7434" s="229">
        <v>762</v>
      </c>
      <c r="E7434" s="231">
        <v>6.3934757499999996E-3</v>
      </c>
      <c r="F7434" s="231">
        <v>8.3618862999999995E-4</v>
      </c>
      <c r="G7434" s="231">
        <v>9.0703047000000004E-4</v>
      </c>
      <c r="H7434" s="231">
        <v>4.6502561499999996E-3</v>
      </c>
    </row>
    <row r="7435" spans="1:8">
      <c r="A7435" s="227" t="s">
        <v>145</v>
      </c>
      <c r="B7435" s="227" t="s">
        <v>113</v>
      </c>
      <c r="C7435" s="227" t="s">
        <v>66</v>
      </c>
      <c r="D7435" s="229">
        <v>859</v>
      </c>
      <c r="E7435" s="231">
        <v>6.9741945599999999E-3</v>
      </c>
      <c r="F7435" s="231">
        <v>1.00282119E-3</v>
      </c>
      <c r="G7435" s="231">
        <v>1.0545474699999999E-3</v>
      </c>
      <c r="H7435" s="231">
        <v>4.9168254199999997E-3</v>
      </c>
    </row>
    <row r="7436" spans="1:8">
      <c r="A7436" s="227" t="s">
        <v>145</v>
      </c>
      <c r="B7436" s="227" t="s">
        <v>113</v>
      </c>
      <c r="C7436" s="227" t="s">
        <v>67</v>
      </c>
      <c r="D7436" s="229">
        <v>953</v>
      </c>
      <c r="E7436" s="231">
        <v>7.3635762799999999E-3</v>
      </c>
      <c r="F7436" s="231">
        <v>9.3215599999999996E-4</v>
      </c>
      <c r="G7436" s="231">
        <v>1.4751537499999999E-3</v>
      </c>
      <c r="H7436" s="231">
        <v>4.9562660299999999E-3</v>
      </c>
    </row>
    <row r="7437" spans="1:8">
      <c r="A7437" s="227" t="s">
        <v>145</v>
      </c>
      <c r="B7437" s="227" t="s">
        <v>113</v>
      </c>
      <c r="C7437" s="227" t="s">
        <v>68</v>
      </c>
      <c r="D7437" s="229">
        <v>1556</v>
      </c>
      <c r="E7437" s="231">
        <v>7.0738119999999996E-3</v>
      </c>
      <c r="F7437" s="231">
        <v>1.4939107300000001E-3</v>
      </c>
      <c r="G7437" s="231">
        <v>1.4480235399999999E-3</v>
      </c>
      <c r="H7437" s="231">
        <v>4.1318772599999998E-3</v>
      </c>
    </row>
    <row r="7438" spans="1:8">
      <c r="A7438" s="227" t="s">
        <v>145</v>
      </c>
      <c r="B7438" s="227" t="s">
        <v>113</v>
      </c>
      <c r="C7438" s="227" t="s">
        <v>69</v>
      </c>
      <c r="D7438" s="229">
        <v>2146</v>
      </c>
      <c r="E7438" s="231">
        <v>5.27519953E-3</v>
      </c>
      <c r="F7438" s="231">
        <v>9.3195001999999999E-4</v>
      </c>
      <c r="G7438" s="231">
        <v>5.8513770000000003E-4</v>
      </c>
      <c r="H7438" s="231">
        <v>3.7581113200000002E-3</v>
      </c>
    </row>
    <row r="7439" spans="1:8">
      <c r="A7439" s="227" t="s">
        <v>145</v>
      </c>
      <c r="B7439" s="227" t="s">
        <v>113</v>
      </c>
      <c r="C7439" s="227" t="s">
        <v>70</v>
      </c>
      <c r="D7439" s="229">
        <v>412</v>
      </c>
      <c r="E7439" s="231">
        <v>9.5025674000000001E-3</v>
      </c>
      <c r="F7439" s="231">
        <v>2.1028292100000001E-3</v>
      </c>
      <c r="G7439" s="231">
        <v>2.2866378700000002E-3</v>
      </c>
      <c r="H7439" s="231">
        <v>5.1130998099999997E-3</v>
      </c>
    </row>
    <row r="7440" spans="1:8">
      <c r="A7440" s="227" t="s">
        <v>145</v>
      </c>
      <c r="B7440" s="227" t="s">
        <v>113</v>
      </c>
      <c r="C7440" s="227" t="s">
        <v>71</v>
      </c>
      <c r="D7440" s="229">
        <v>570</v>
      </c>
      <c r="E7440" s="231">
        <v>7.33503874E-3</v>
      </c>
      <c r="F7440" s="231">
        <v>1.5690787E-3</v>
      </c>
      <c r="G7440" s="231">
        <v>1.5737692600000001E-3</v>
      </c>
      <c r="H7440" s="231">
        <v>4.1921902999999998E-3</v>
      </c>
    </row>
    <row r="7441" spans="1:8">
      <c r="A7441" s="227" t="s">
        <v>145</v>
      </c>
      <c r="B7441" s="227" t="s">
        <v>113</v>
      </c>
      <c r="C7441" s="227" t="s">
        <v>72</v>
      </c>
      <c r="D7441" s="229">
        <v>967</v>
      </c>
      <c r="E7441" s="231">
        <v>7.2788356100000002E-3</v>
      </c>
      <c r="F7441" s="231">
        <v>1.6094543500000001E-3</v>
      </c>
      <c r="G7441" s="231">
        <v>1.93990793E-3</v>
      </c>
      <c r="H7441" s="231">
        <v>3.7294728299999999E-3</v>
      </c>
    </row>
    <row r="7442" spans="1:8">
      <c r="A7442" s="227" t="s">
        <v>145</v>
      </c>
      <c r="B7442" s="227" t="s">
        <v>113</v>
      </c>
      <c r="C7442" s="227" t="s">
        <v>73</v>
      </c>
      <c r="D7442" s="229">
        <v>1358</v>
      </c>
      <c r="E7442" s="231">
        <v>6.9875358900000004E-3</v>
      </c>
      <c r="F7442" s="231">
        <v>9.7534989000000005E-4</v>
      </c>
      <c r="G7442" s="231">
        <v>1.82705856E-3</v>
      </c>
      <c r="H7442" s="231">
        <v>4.1851269900000003E-3</v>
      </c>
    </row>
    <row r="7443" spans="1:8">
      <c r="A7443" s="227" t="s">
        <v>145</v>
      </c>
      <c r="B7443" s="227" t="s">
        <v>113</v>
      </c>
      <c r="C7443" s="227" t="s">
        <v>74</v>
      </c>
      <c r="D7443" s="229">
        <v>1027</v>
      </c>
      <c r="E7443" s="231">
        <v>6.9257588999999996E-3</v>
      </c>
      <c r="F7443" s="231">
        <v>1.0243335000000001E-3</v>
      </c>
      <c r="G7443" s="231">
        <v>1.5090020800000001E-3</v>
      </c>
      <c r="H7443" s="231">
        <v>4.39242286E-3</v>
      </c>
    </row>
    <row r="7444" spans="1:8">
      <c r="A7444" s="227" t="s">
        <v>145</v>
      </c>
      <c r="B7444" s="227" t="s">
        <v>113</v>
      </c>
      <c r="C7444" s="227" t="s">
        <v>75</v>
      </c>
      <c r="D7444" s="229">
        <v>2534</v>
      </c>
      <c r="E7444" s="231">
        <v>5.9200153300000002E-3</v>
      </c>
      <c r="F7444" s="231">
        <v>7.0907851000000005E-4</v>
      </c>
      <c r="G7444" s="231">
        <v>1.12017281E-3</v>
      </c>
      <c r="H7444" s="231">
        <v>4.0907635200000004E-3</v>
      </c>
    </row>
    <row r="7445" spans="1:8">
      <c r="A7445" s="227" t="s">
        <v>145</v>
      </c>
      <c r="B7445" s="227" t="s">
        <v>113</v>
      </c>
      <c r="C7445" s="227" t="s">
        <v>76</v>
      </c>
      <c r="D7445" s="229">
        <v>622</v>
      </c>
      <c r="E7445" s="231">
        <v>5.9558470699999999E-3</v>
      </c>
      <c r="F7445" s="231">
        <v>5.4861459000000003E-4</v>
      </c>
      <c r="G7445" s="231">
        <v>1.4502945200000001E-3</v>
      </c>
      <c r="H7445" s="231">
        <v>3.9569374900000004E-3</v>
      </c>
    </row>
    <row r="7446" spans="1:8">
      <c r="A7446" s="227" t="s">
        <v>145</v>
      </c>
      <c r="B7446" s="227" t="s">
        <v>113</v>
      </c>
      <c r="C7446" s="227" t="s">
        <v>77</v>
      </c>
      <c r="D7446" s="229">
        <v>2282</v>
      </c>
      <c r="E7446" s="231">
        <v>7.0225818799999999E-3</v>
      </c>
      <c r="F7446" s="231">
        <v>1.0957075099999999E-3</v>
      </c>
      <c r="G7446" s="231">
        <v>1.8037598600000001E-3</v>
      </c>
      <c r="H7446" s="231">
        <v>4.1231140299999997E-3</v>
      </c>
    </row>
    <row r="7447" spans="1:8">
      <c r="A7447" s="227" t="s">
        <v>145</v>
      </c>
      <c r="B7447" s="227" t="s">
        <v>113</v>
      </c>
      <c r="C7447" s="227" t="s">
        <v>78</v>
      </c>
      <c r="D7447" s="229">
        <v>474</v>
      </c>
      <c r="E7447" s="231">
        <v>7.6111987799999999E-3</v>
      </c>
      <c r="F7447" s="231">
        <v>1.22770623E-3</v>
      </c>
      <c r="G7447" s="231">
        <v>1.8141259899999999E-3</v>
      </c>
      <c r="H7447" s="231">
        <v>4.5693660599999998E-3</v>
      </c>
    </row>
    <row r="7448" spans="1:8">
      <c r="A7448" s="227" t="s">
        <v>145</v>
      </c>
      <c r="B7448" s="227" t="s">
        <v>113</v>
      </c>
      <c r="C7448" s="227" t="s">
        <v>79</v>
      </c>
      <c r="D7448" s="229">
        <v>9159</v>
      </c>
      <c r="E7448" s="231">
        <v>5.2776473800000001E-3</v>
      </c>
      <c r="F7448" s="231">
        <v>1.23207315E-3</v>
      </c>
      <c r="G7448" s="231">
        <v>8.0544486999999999E-4</v>
      </c>
      <c r="H7448" s="231">
        <v>3.2401288700000001E-3</v>
      </c>
    </row>
    <row r="7449" spans="1:8">
      <c r="A7449" s="227" t="s">
        <v>145</v>
      </c>
      <c r="B7449" s="227" t="s">
        <v>113</v>
      </c>
      <c r="C7449" s="227" t="s">
        <v>80</v>
      </c>
      <c r="D7449" s="229">
        <v>7334</v>
      </c>
      <c r="E7449" s="231">
        <v>5.6356932299999997E-3</v>
      </c>
      <c r="F7449" s="231">
        <v>1.41465335E-3</v>
      </c>
      <c r="G7449" s="231">
        <v>6.0483586999999996E-4</v>
      </c>
      <c r="H7449" s="231">
        <v>3.6162035300000002E-3</v>
      </c>
    </row>
    <row r="7450" spans="1:8">
      <c r="A7450" s="227" t="s">
        <v>145</v>
      </c>
      <c r="B7450" s="227" t="s">
        <v>113</v>
      </c>
      <c r="C7450" s="227" t="s">
        <v>119</v>
      </c>
      <c r="D7450" s="229">
        <v>1741</v>
      </c>
      <c r="E7450" s="231">
        <v>7.4059047300000002E-3</v>
      </c>
      <c r="F7450" s="231">
        <v>1.20860965E-3</v>
      </c>
      <c r="G7450" s="231">
        <v>1.46470847E-3</v>
      </c>
      <c r="H7450" s="231">
        <v>4.7325861299999999E-3</v>
      </c>
    </row>
    <row r="7451" spans="1:8">
      <c r="A7451" s="227" t="s">
        <v>145</v>
      </c>
      <c r="B7451" s="227" t="s">
        <v>113</v>
      </c>
      <c r="C7451" s="227" t="s">
        <v>82</v>
      </c>
      <c r="D7451" s="229">
        <v>675</v>
      </c>
      <c r="E7451" s="231">
        <v>7.5593790500000004E-3</v>
      </c>
      <c r="F7451" s="231">
        <v>1.5549209000000001E-3</v>
      </c>
      <c r="G7451" s="231">
        <v>1.7021088099999999E-3</v>
      </c>
      <c r="H7451" s="231">
        <v>4.3023488600000001E-3</v>
      </c>
    </row>
    <row r="7452" spans="1:8">
      <c r="A7452" s="227" t="s">
        <v>145</v>
      </c>
      <c r="B7452" s="227" t="s">
        <v>113</v>
      </c>
      <c r="C7452" s="227" t="s">
        <v>83</v>
      </c>
      <c r="D7452" s="229">
        <v>1278</v>
      </c>
      <c r="E7452" s="231">
        <v>6.3218531999999997E-3</v>
      </c>
      <c r="F7452" s="231">
        <v>1.1148692700000001E-3</v>
      </c>
      <c r="G7452" s="231">
        <v>1.0883249800000001E-3</v>
      </c>
      <c r="H7452" s="231">
        <v>4.1186584799999997E-3</v>
      </c>
    </row>
    <row r="7453" spans="1:8">
      <c r="A7453" s="227" t="s">
        <v>145</v>
      </c>
      <c r="B7453" s="227" t="s">
        <v>113</v>
      </c>
      <c r="C7453" s="227" t="s">
        <v>84</v>
      </c>
      <c r="D7453" s="229">
        <v>2390</v>
      </c>
      <c r="E7453" s="231">
        <v>6.0005954100000002E-3</v>
      </c>
      <c r="F7453" s="231">
        <v>8.5390008E-4</v>
      </c>
      <c r="G7453" s="231">
        <v>1.04011192E-3</v>
      </c>
      <c r="H7453" s="231">
        <v>4.1065829399999998E-3</v>
      </c>
    </row>
    <row r="7454" spans="1:8">
      <c r="A7454" s="227" t="s">
        <v>145</v>
      </c>
      <c r="B7454" s="227" t="s">
        <v>113</v>
      </c>
      <c r="C7454" s="227" t="s">
        <v>87</v>
      </c>
      <c r="D7454" s="229">
        <v>2056</v>
      </c>
      <c r="E7454" s="231">
        <v>6.38007299E-3</v>
      </c>
      <c r="F7454" s="231">
        <v>1.1259331199999999E-3</v>
      </c>
      <c r="G7454" s="231">
        <v>1.1491431899999999E-3</v>
      </c>
      <c r="H7454" s="231">
        <v>4.1049961999999997E-3</v>
      </c>
    </row>
    <row r="7455" spans="1:8">
      <c r="A7455" s="227" t="s">
        <v>145</v>
      </c>
      <c r="B7455" s="227" t="s">
        <v>113</v>
      </c>
      <c r="C7455" s="227" t="s">
        <v>88</v>
      </c>
      <c r="D7455" s="229">
        <v>2628</v>
      </c>
      <c r="E7455" s="231">
        <v>5.8989239100000002E-3</v>
      </c>
      <c r="F7455" s="231">
        <v>1.41029716E-3</v>
      </c>
      <c r="G7455" s="231">
        <v>1.0459428399999999E-3</v>
      </c>
      <c r="H7455" s="231">
        <v>3.4426834299999998E-3</v>
      </c>
    </row>
    <row r="7456" spans="1:8">
      <c r="A7456" s="227" t="s">
        <v>145</v>
      </c>
      <c r="B7456" s="227" t="s">
        <v>113</v>
      </c>
      <c r="C7456" s="227" t="s">
        <v>89</v>
      </c>
      <c r="D7456" s="229">
        <v>838</v>
      </c>
      <c r="E7456" s="231">
        <v>7.1587717400000001E-3</v>
      </c>
      <c r="F7456" s="231">
        <v>1.55395042E-3</v>
      </c>
      <c r="G7456" s="231">
        <v>1.63586669E-3</v>
      </c>
      <c r="H7456" s="231">
        <v>3.9689541700000004E-3</v>
      </c>
    </row>
    <row r="7457" spans="1:8">
      <c r="A7457" s="227" t="s">
        <v>145</v>
      </c>
      <c r="B7457" s="227" t="s">
        <v>113</v>
      </c>
      <c r="C7457" s="227" t="s">
        <v>90</v>
      </c>
      <c r="D7457" s="229">
        <v>676</v>
      </c>
      <c r="E7457" s="231">
        <v>6.9608465200000002E-3</v>
      </c>
      <c r="F7457" s="231">
        <v>8.4595156999999995E-4</v>
      </c>
      <c r="G7457" s="231">
        <v>1.7641043800000001E-3</v>
      </c>
      <c r="H7457" s="231">
        <v>4.3507900899999999E-3</v>
      </c>
    </row>
    <row r="7458" spans="1:8">
      <c r="A7458" s="227" t="s">
        <v>145</v>
      </c>
      <c r="B7458" s="227" t="s">
        <v>113</v>
      </c>
      <c r="C7458" s="227" t="s">
        <v>91</v>
      </c>
      <c r="D7458" s="229">
        <v>5022</v>
      </c>
      <c r="E7458" s="231">
        <v>5.8846259199999999E-3</v>
      </c>
      <c r="F7458" s="231">
        <v>1.5006953100000001E-3</v>
      </c>
      <c r="G7458" s="231">
        <v>5.7950088E-4</v>
      </c>
      <c r="H7458" s="231">
        <v>3.8044292500000001E-3</v>
      </c>
    </row>
    <row r="7459" spans="1:8">
      <c r="A7459" s="227" t="s">
        <v>145</v>
      </c>
      <c r="B7459" s="227" t="s">
        <v>113</v>
      </c>
      <c r="C7459" s="227" t="s">
        <v>92</v>
      </c>
      <c r="D7459" s="229">
        <v>721</v>
      </c>
      <c r="E7459" s="231">
        <v>6.8152672599999997E-3</v>
      </c>
      <c r="F7459" s="231">
        <v>9.0414201999999995E-4</v>
      </c>
      <c r="G7459" s="231">
        <v>1.47480328E-3</v>
      </c>
      <c r="H7459" s="231">
        <v>4.4363214699999999E-3</v>
      </c>
    </row>
    <row r="7460" spans="1:8">
      <c r="A7460" s="227" t="s">
        <v>145</v>
      </c>
      <c r="B7460" s="227" t="s">
        <v>113</v>
      </c>
      <c r="C7460" s="227" t="s">
        <v>93</v>
      </c>
      <c r="D7460" s="229">
        <v>678</v>
      </c>
      <c r="E7460" s="231">
        <v>7.3326878000000003E-3</v>
      </c>
      <c r="F7460" s="231">
        <v>1.36685009E-3</v>
      </c>
      <c r="G7460" s="231">
        <v>1.68156932E-3</v>
      </c>
      <c r="H7460" s="231">
        <v>4.2842679100000003E-3</v>
      </c>
    </row>
    <row r="7461" spans="1:8">
      <c r="A7461" s="227" t="s">
        <v>145</v>
      </c>
      <c r="B7461" s="227" t="s">
        <v>113</v>
      </c>
      <c r="C7461" s="227" t="s">
        <v>94</v>
      </c>
      <c r="D7461" s="229">
        <v>827</v>
      </c>
      <c r="E7461" s="231">
        <v>6.80523343E-3</v>
      </c>
      <c r="F7461" s="231">
        <v>1.1990430499999999E-3</v>
      </c>
      <c r="G7461" s="231">
        <v>1.45773129E-3</v>
      </c>
      <c r="H7461" s="231">
        <v>4.1484585900000001E-3</v>
      </c>
    </row>
    <row r="7462" spans="1:8">
      <c r="A7462" s="227" t="s">
        <v>145</v>
      </c>
      <c r="B7462" s="227" t="s">
        <v>113</v>
      </c>
      <c r="C7462" s="227" t="s">
        <v>95</v>
      </c>
      <c r="D7462" s="229">
        <v>875</v>
      </c>
      <c r="E7462" s="231">
        <v>7.6473277900000001E-3</v>
      </c>
      <c r="F7462" s="231">
        <v>1.07888866E-3</v>
      </c>
      <c r="G7462" s="231">
        <v>1.2969441900000001E-3</v>
      </c>
      <c r="H7462" s="231">
        <v>5.2714944699999997E-3</v>
      </c>
    </row>
    <row r="7463" spans="1:8">
      <c r="A7463" s="227" t="s">
        <v>145</v>
      </c>
      <c r="B7463" s="227" t="s">
        <v>113</v>
      </c>
      <c r="C7463" s="227" t="s">
        <v>96</v>
      </c>
      <c r="D7463" s="229">
        <v>1282</v>
      </c>
      <c r="E7463" s="231">
        <v>7.3021210099999999E-3</v>
      </c>
      <c r="F7463" s="231">
        <v>1.48933572E-3</v>
      </c>
      <c r="G7463" s="231">
        <v>1.9011091400000001E-3</v>
      </c>
      <c r="H7463" s="231">
        <v>3.9116756799999998E-3</v>
      </c>
    </row>
    <row r="7464" spans="1:8">
      <c r="A7464" s="227" t="s">
        <v>145</v>
      </c>
      <c r="B7464" s="227" t="s">
        <v>113</v>
      </c>
      <c r="C7464" s="227" t="s">
        <v>97</v>
      </c>
      <c r="D7464" s="229">
        <v>584</v>
      </c>
      <c r="E7464" s="231">
        <v>6.8471347699999999E-3</v>
      </c>
      <c r="F7464" s="231">
        <v>9.3258474000000005E-4</v>
      </c>
      <c r="G7464" s="231">
        <v>1.7089197200000001E-3</v>
      </c>
      <c r="H7464" s="231">
        <v>4.2056298299999999E-3</v>
      </c>
    </row>
    <row r="7465" spans="1:8">
      <c r="A7465" s="227" t="s">
        <v>145</v>
      </c>
      <c r="B7465" s="227" t="s">
        <v>113</v>
      </c>
      <c r="C7465" s="227" t="s">
        <v>98</v>
      </c>
      <c r="D7465" s="229">
        <v>478</v>
      </c>
      <c r="E7465" s="231">
        <v>5.6026506499999998E-3</v>
      </c>
      <c r="F7465" s="231">
        <v>1.4281124999999999E-4</v>
      </c>
      <c r="G7465" s="231">
        <v>1.30365698E-3</v>
      </c>
      <c r="H7465" s="231">
        <v>4.1448984600000001E-3</v>
      </c>
    </row>
    <row r="7466" spans="1:8">
      <c r="A7466" s="227" t="s">
        <v>145</v>
      </c>
      <c r="B7466" s="227" t="s">
        <v>113</v>
      </c>
      <c r="C7466" s="227" t="s">
        <v>99</v>
      </c>
      <c r="D7466" s="229">
        <v>4161</v>
      </c>
      <c r="E7466" s="231">
        <v>7.1497539800000004E-3</v>
      </c>
      <c r="F7466" s="231">
        <v>1.34135456E-3</v>
      </c>
      <c r="G7466" s="231">
        <v>1.23326589E-3</v>
      </c>
      <c r="H7466" s="231">
        <v>4.5751330600000001E-3</v>
      </c>
    </row>
    <row r="7467" spans="1:8">
      <c r="A7467" s="227" t="s">
        <v>145</v>
      </c>
      <c r="B7467" s="227" t="s">
        <v>113</v>
      </c>
      <c r="C7467" s="227" t="s">
        <v>100</v>
      </c>
      <c r="D7467" s="229">
        <v>1694</v>
      </c>
      <c r="E7467" s="231">
        <v>7.4233471399999997E-3</v>
      </c>
      <c r="F7467" s="231">
        <v>1.4111827400000001E-3</v>
      </c>
      <c r="G7467" s="231">
        <v>1.2441239000000001E-3</v>
      </c>
      <c r="H7467" s="231">
        <v>4.7680331799999998E-3</v>
      </c>
    </row>
    <row r="7468" spans="1:8">
      <c r="A7468" s="227" t="s">
        <v>145</v>
      </c>
      <c r="B7468" s="227" t="s">
        <v>113</v>
      </c>
      <c r="C7468" s="227" t="s">
        <v>101</v>
      </c>
      <c r="D7468" s="229">
        <v>682</v>
      </c>
      <c r="E7468" s="231">
        <v>7.6920581000000003E-3</v>
      </c>
      <c r="F7468" s="231">
        <v>8.2817396000000004E-4</v>
      </c>
      <c r="G7468" s="231">
        <v>2.20041453E-3</v>
      </c>
      <c r="H7468" s="231">
        <v>4.6634691200000003E-3</v>
      </c>
    </row>
    <row r="7469" spans="1:8">
      <c r="A7469" s="227" t="s">
        <v>145</v>
      </c>
      <c r="B7469" s="227" t="s">
        <v>113</v>
      </c>
      <c r="C7469" s="227" t="s">
        <v>102</v>
      </c>
      <c r="D7469" s="229">
        <v>934</v>
      </c>
      <c r="E7469" s="231">
        <v>7.1161469599999999E-3</v>
      </c>
      <c r="F7469" s="231">
        <v>1.36432781E-3</v>
      </c>
      <c r="G7469" s="231">
        <v>1.0476393500000001E-3</v>
      </c>
      <c r="H7469" s="231">
        <v>4.7041793099999998E-3</v>
      </c>
    </row>
    <row r="7470" spans="1:8">
      <c r="A7470" s="227" t="s">
        <v>145</v>
      </c>
      <c r="B7470" s="227" t="s">
        <v>113</v>
      </c>
      <c r="C7470" s="227" t="s">
        <v>103</v>
      </c>
      <c r="D7470" s="229">
        <v>5151</v>
      </c>
      <c r="E7470" s="231">
        <v>6.4215728900000003E-3</v>
      </c>
      <c r="F7470" s="231">
        <v>1.06997808E-3</v>
      </c>
      <c r="G7470" s="231">
        <v>6.3757821999999996E-4</v>
      </c>
      <c r="H7470" s="231">
        <v>4.7140161000000002E-3</v>
      </c>
    </row>
    <row r="7471" spans="1:8">
      <c r="A7471" s="227" t="s">
        <v>145</v>
      </c>
      <c r="B7471" s="227" t="s">
        <v>113</v>
      </c>
      <c r="C7471" s="227" t="s">
        <v>104</v>
      </c>
      <c r="D7471" s="229">
        <v>576</v>
      </c>
      <c r="E7471" s="231">
        <v>6.5789767399999999E-3</v>
      </c>
      <c r="F7471" s="231">
        <v>1.06485477E-3</v>
      </c>
      <c r="G7471" s="231">
        <v>1.5188357600000001E-3</v>
      </c>
      <c r="H7471" s="231">
        <v>3.99528574E-3</v>
      </c>
    </row>
    <row r="7472" spans="1:8">
      <c r="A7472" s="227" t="s">
        <v>145</v>
      </c>
      <c r="B7472" s="227" t="s">
        <v>113</v>
      </c>
      <c r="C7472" s="227" t="s">
        <v>105</v>
      </c>
      <c r="D7472" s="229">
        <v>6177</v>
      </c>
      <c r="E7472" s="231">
        <v>6.2657185299999996E-3</v>
      </c>
      <c r="F7472" s="231">
        <v>1.12287607E-3</v>
      </c>
      <c r="G7472" s="231">
        <v>8.9625505999999997E-4</v>
      </c>
      <c r="H7472" s="231">
        <v>4.2465869399999998E-3</v>
      </c>
    </row>
    <row r="7473" spans="1:8">
      <c r="A7473" s="227" t="s">
        <v>145</v>
      </c>
      <c r="B7473" s="227" t="s">
        <v>113</v>
      </c>
      <c r="C7473" s="227" t="s">
        <v>106</v>
      </c>
      <c r="D7473" s="229">
        <v>795</v>
      </c>
      <c r="E7473" s="231">
        <v>6.6660258599999999E-3</v>
      </c>
      <c r="F7473" s="231">
        <v>1.06838143E-3</v>
      </c>
      <c r="G7473" s="231">
        <v>1.7301855200000001E-3</v>
      </c>
      <c r="H7473" s="231">
        <v>3.8674584299999998E-3</v>
      </c>
    </row>
    <row r="7474" spans="1:8">
      <c r="A7474" s="227" t="s">
        <v>145</v>
      </c>
      <c r="B7474" s="227" t="s">
        <v>113</v>
      </c>
      <c r="C7474" s="227" t="s">
        <v>107</v>
      </c>
      <c r="D7474" s="229">
        <v>6227</v>
      </c>
      <c r="E7474" s="231">
        <v>6.1281271999999998E-3</v>
      </c>
      <c r="F7474" s="231">
        <v>1.3168160099999999E-3</v>
      </c>
      <c r="G7474" s="231">
        <v>1.08484941E-3</v>
      </c>
      <c r="H7474" s="231">
        <v>3.7264612900000001E-3</v>
      </c>
    </row>
    <row r="7475" spans="1:8">
      <c r="A7475" s="227" t="s">
        <v>146</v>
      </c>
      <c r="B7475" s="227" t="s">
        <v>113</v>
      </c>
      <c r="C7475" s="227" t="s">
        <v>58</v>
      </c>
      <c r="D7475" s="229">
        <v>96696</v>
      </c>
      <c r="E7475" s="231">
        <v>6.6960004399999997E-3</v>
      </c>
      <c r="F7475" s="231">
        <v>1.23384303E-3</v>
      </c>
      <c r="G7475" s="231">
        <v>1.1110313899999999E-3</v>
      </c>
      <c r="H7475" s="231">
        <v>4.3510667700000002E-3</v>
      </c>
    </row>
    <row r="7476" spans="1:8">
      <c r="A7476" s="227" t="s">
        <v>146</v>
      </c>
      <c r="B7476" s="227" t="s">
        <v>113</v>
      </c>
      <c r="C7476" s="227" t="s">
        <v>63</v>
      </c>
      <c r="D7476" s="229">
        <v>1502</v>
      </c>
      <c r="E7476" s="231">
        <v>7.2018556200000002E-3</v>
      </c>
      <c r="F7476" s="231">
        <v>1.6383477000000001E-3</v>
      </c>
      <c r="G7476" s="231">
        <v>1.19914164E-3</v>
      </c>
      <c r="H7476" s="231">
        <v>4.3643657899999997E-3</v>
      </c>
    </row>
    <row r="7477" spans="1:8">
      <c r="A7477" s="227" t="s">
        <v>146</v>
      </c>
      <c r="B7477" s="227" t="s">
        <v>113</v>
      </c>
      <c r="C7477" s="227" t="s">
        <v>64</v>
      </c>
      <c r="D7477" s="229">
        <v>931</v>
      </c>
      <c r="E7477" s="231">
        <v>7.3738535400000001E-3</v>
      </c>
      <c r="F7477" s="231">
        <v>1.16648243E-3</v>
      </c>
      <c r="G7477" s="231">
        <v>1.9610656199999998E-3</v>
      </c>
      <c r="H7477" s="231">
        <v>4.2463050099999997E-3</v>
      </c>
    </row>
    <row r="7478" spans="1:8">
      <c r="A7478" s="227" t="s">
        <v>146</v>
      </c>
      <c r="B7478" s="227" t="s">
        <v>113</v>
      </c>
      <c r="C7478" s="227" t="s">
        <v>65</v>
      </c>
      <c r="D7478" s="229">
        <v>1028</v>
      </c>
      <c r="E7478" s="231">
        <v>6.3940001599999997E-3</v>
      </c>
      <c r="F7478" s="231">
        <v>9.2223279000000003E-4</v>
      </c>
      <c r="G7478" s="231">
        <v>7.2957174000000001E-4</v>
      </c>
      <c r="H7478" s="231">
        <v>4.7421951399999997E-3</v>
      </c>
    </row>
    <row r="7479" spans="1:8">
      <c r="A7479" s="227" t="s">
        <v>146</v>
      </c>
      <c r="B7479" s="227" t="s">
        <v>113</v>
      </c>
      <c r="C7479" s="227" t="s">
        <v>66</v>
      </c>
      <c r="D7479" s="229">
        <v>1114</v>
      </c>
      <c r="E7479" s="231">
        <v>7.22226354E-3</v>
      </c>
      <c r="F7479" s="231">
        <v>1.0623937899999999E-3</v>
      </c>
      <c r="G7479" s="231">
        <v>1.0800977599999999E-3</v>
      </c>
      <c r="H7479" s="231">
        <v>5.07977151E-3</v>
      </c>
    </row>
    <row r="7480" spans="1:8">
      <c r="A7480" s="227" t="s">
        <v>146</v>
      </c>
      <c r="B7480" s="227" t="s">
        <v>113</v>
      </c>
      <c r="C7480" s="227" t="s">
        <v>67</v>
      </c>
      <c r="D7480" s="229">
        <v>1074</v>
      </c>
      <c r="E7480" s="231">
        <v>7.6495682699999996E-3</v>
      </c>
      <c r="F7480" s="231">
        <v>8.2855905999999996E-4</v>
      </c>
      <c r="G7480" s="231">
        <v>1.50430609E-3</v>
      </c>
      <c r="H7480" s="231">
        <v>5.3167026500000004E-3</v>
      </c>
    </row>
    <row r="7481" spans="1:8">
      <c r="A7481" s="227" t="s">
        <v>146</v>
      </c>
      <c r="B7481" s="227" t="s">
        <v>113</v>
      </c>
      <c r="C7481" s="227" t="s">
        <v>68</v>
      </c>
      <c r="D7481" s="229">
        <v>1758</v>
      </c>
      <c r="E7481" s="231">
        <v>7.4581540199999997E-3</v>
      </c>
      <c r="F7481" s="231">
        <v>1.48641898E-3</v>
      </c>
      <c r="G7481" s="231">
        <v>1.40561772E-3</v>
      </c>
      <c r="H7481" s="231">
        <v>4.5661168199999996E-3</v>
      </c>
    </row>
    <row r="7482" spans="1:8">
      <c r="A7482" s="227" t="s">
        <v>146</v>
      </c>
      <c r="B7482" s="227" t="s">
        <v>113</v>
      </c>
      <c r="C7482" s="227" t="s">
        <v>69</v>
      </c>
      <c r="D7482" s="229">
        <v>2226</v>
      </c>
      <c r="E7482" s="231">
        <v>5.5887020899999997E-3</v>
      </c>
      <c r="F7482" s="231">
        <v>9.5261469000000002E-4</v>
      </c>
      <c r="G7482" s="231">
        <v>6.7651115000000003E-4</v>
      </c>
      <c r="H7482" s="231">
        <v>3.9595757700000003E-3</v>
      </c>
    </row>
    <row r="7483" spans="1:8">
      <c r="A7483" s="227" t="s">
        <v>146</v>
      </c>
      <c r="B7483" s="227" t="s">
        <v>113</v>
      </c>
      <c r="C7483" s="227" t="s">
        <v>70</v>
      </c>
      <c r="D7483" s="229">
        <v>603</v>
      </c>
      <c r="E7483" s="231">
        <v>9.6688046600000004E-3</v>
      </c>
      <c r="F7483" s="231">
        <v>1.7358037699999999E-3</v>
      </c>
      <c r="G7483" s="231">
        <v>2.36784801E-3</v>
      </c>
      <c r="H7483" s="231">
        <v>5.5651524000000004E-3</v>
      </c>
    </row>
    <row r="7484" spans="1:8">
      <c r="A7484" s="227" t="s">
        <v>146</v>
      </c>
      <c r="B7484" s="227" t="s">
        <v>113</v>
      </c>
      <c r="C7484" s="227" t="s">
        <v>71</v>
      </c>
      <c r="D7484" s="229">
        <v>713</v>
      </c>
      <c r="E7484" s="231">
        <v>7.9607387899999996E-3</v>
      </c>
      <c r="F7484" s="231">
        <v>1.53655955E-3</v>
      </c>
      <c r="G7484" s="231">
        <v>1.54990301E-3</v>
      </c>
      <c r="H7484" s="231">
        <v>4.8742757700000004E-3</v>
      </c>
    </row>
    <row r="7485" spans="1:8">
      <c r="A7485" s="227" t="s">
        <v>146</v>
      </c>
      <c r="B7485" s="227" t="s">
        <v>113</v>
      </c>
      <c r="C7485" s="227" t="s">
        <v>72</v>
      </c>
      <c r="D7485" s="229">
        <v>1380</v>
      </c>
      <c r="E7485" s="231">
        <v>7.7420908100000003E-3</v>
      </c>
      <c r="F7485" s="231">
        <v>1.46758397E-3</v>
      </c>
      <c r="G7485" s="231">
        <v>2.0288007599999999E-3</v>
      </c>
      <c r="H7485" s="231">
        <v>4.24570561E-3</v>
      </c>
    </row>
    <row r="7486" spans="1:8">
      <c r="A7486" s="227" t="s">
        <v>146</v>
      </c>
      <c r="B7486" s="227" t="s">
        <v>113</v>
      </c>
      <c r="C7486" s="227" t="s">
        <v>73</v>
      </c>
      <c r="D7486" s="229">
        <v>1684</v>
      </c>
      <c r="E7486" s="231">
        <v>7.4937316100000002E-3</v>
      </c>
      <c r="F7486" s="231">
        <v>8.8150570000000001E-4</v>
      </c>
      <c r="G7486" s="231">
        <v>1.93548186E-3</v>
      </c>
      <c r="H7486" s="231">
        <v>4.67674357E-3</v>
      </c>
    </row>
    <row r="7487" spans="1:8">
      <c r="A7487" s="227" t="s">
        <v>146</v>
      </c>
      <c r="B7487" s="227" t="s">
        <v>113</v>
      </c>
      <c r="C7487" s="227" t="s">
        <v>74</v>
      </c>
      <c r="D7487" s="229">
        <v>1368</v>
      </c>
      <c r="E7487" s="231">
        <v>7.6249202300000003E-3</v>
      </c>
      <c r="F7487" s="231">
        <v>9.874256499999999E-4</v>
      </c>
      <c r="G7487" s="231">
        <v>1.55997851E-3</v>
      </c>
      <c r="H7487" s="231">
        <v>5.0775155999999997E-3</v>
      </c>
    </row>
    <row r="7488" spans="1:8">
      <c r="A7488" s="227" t="s">
        <v>146</v>
      </c>
      <c r="B7488" s="227" t="s">
        <v>113</v>
      </c>
      <c r="C7488" s="227" t="s">
        <v>75</v>
      </c>
      <c r="D7488" s="229">
        <v>2559</v>
      </c>
      <c r="E7488" s="231">
        <v>5.8786931400000002E-3</v>
      </c>
      <c r="F7488" s="231">
        <v>6.7760095999999995E-4</v>
      </c>
      <c r="G7488" s="231">
        <v>1.1157016E-3</v>
      </c>
      <c r="H7488" s="231">
        <v>4.0853901E-3</v>
      </c>
    </row>
    <row r="7489" spans="1:8">
      <c r="A7489" s="227" t="s">
        <v>146</v>
      </c>
      <c r="B7489" s="227" t="s">
        <v>113</v>
      </c>
      <c r="C7489" s="227" t="s">
        <v>76</v>
      </c>
      <c r="D7489" s="229">
        <v>670</v>
      </c>
      <c r="E7489" s="231">
        <v>6.4729993499999996E-3</v>
      </c>
      <c r="F7489" s="231">
        <v>1.0549161599999999E-3</v>
      </c>
      <c r="G7489" s="231">
        <v>1.8377726999999999E-3</v>
      </c>
      <c r="H7489" s="231">
        <v>3.5803100100000001E-3</v>
      </c>
    </row>
    <row r="7490" spans="1:8">
      <c r="A7490" s="227" t="s">
        <v>146</v>
      </c>
      <c r="B7490" s="227" t="s">
        <v>113</v>
      </c>
      <c r="C7490" s="227" t="s">
        <v>77</v>
      </c>
      <c r="D7490" s="229">
        <v>2295</v>
      </c>
      <c r="E7490" s="231">
        <v>7.2698244700000001E-3</v>
      </c>
      <c r="F7490" s="231">
        <v>1.1460701200000001E-3</v>
      </c>
      <c r="G7490" s="231">
        <v>1.62006754E-3</v>
      </c>
      <c r="H7490" s="231">
        <v>4.5036863200000003E-3</v>
      </c>
    </row>
    <row r="7491" spans="1:8">
      <c r="A7491" s="227" t="s">
        <v>146</v>
      </c>
      <c r="B7491" s="227" t="s">
        <v>113</v>
      </c>
      <c r="C7491" s="227" t="s">
        <v>78</v>
      </c>
      <c r="D7491" s="229">
        <v>579</v>
      </c>
      <c r="E7491" s="231">
        <v>7.0097707499999998E-3</v>
      </c>
      <c r="F7491" s="231">
        <v>1.2595148899999999E-3</v>
      </c>
      <c r="G7491" s="231">
        <v>1.7677946400000001E-3</v>
      </c>
      <c r="H7491" s="231">
        <v>3.9824607399999998E-3</v>
      </c>
    </row>
    <row r="7492" spans="1:8">
      <c r="A7492" s="227" t="s">
        <v>146</v>
      </c>
      <c r="B7492" s="227" t="s">
        <v>113</v>
      </c>
      <c r="C7492" s="227" t="s">
        <v>79</v>
      </c>
      <c r="D7492" s="229">
        <v>9442</v>
      </c>
      <c r="E7492" s="231">
        <v>5.2582737199999997E-3</v>
      </c>
      <c r="F7492" s="231">
        <v>1.1848125499999999E-3</v>
      </c>
      <c r="G7492" s="231">
        <v>8.0599757999999999E-4</v>
      </c>
      <c r="H7492" s="231">
        <v>3.2674631E-3</v>
      </c>
    </row>
    <row r="7493" spans="1:8">
      <c r="A7493" s="227" t="s">
        <v>146</v>
      </c>
      <c r="B7493" s="227" t="s">
        <v>113</v>
      </c>
      <c r="C7493" s="227" t="s">
        <v>80</v>
      </c>
      <c r="D7493" s="229">
        <v>7860</v>
      </c>
      <c r="E7493" s="231">
        <v>6.3313319199999997E-3</v>
      </c>
      <c r="F7493" s="231">
        <v>1.63579929E-3</v>
      </c>
      <c r="G7493" s="231">
        <v>6.5256402000000004E-4</v>
      </c>
      <c r="H7493" s="231">
        <v>4.0429681400000004E-3</v>
      </c>
    </row>
    <row r="7494" spans="1:8">
      <c r="A7494" s="227" t="s">
        <v>146</v>
      </c>
      <c r="B7494" s="227" t="s">
        <v>113</v>
      </c>
      <c r="C7494" s="227" t="s">
        <v>119</v>
      </c>
      <c r="D7494" s="229">
        <v>2072</v>
      </c>
      <c r="E7494" s="231">
        <v>7.4881854800000003E-3</v>
      </c>
      <c r="F7494" s="231">
        <v>1.3578308E-3</v>
      </c>
      <c r="G7494" s="231">
        <v>1.4388604899999999E-3</v>
      </c>
      <c r="H7494" s="231">
        <v>4.6914937200000003E-3</v>
      </c>
    </row>
    <row r="7495" spans="1:8">
      <c r="A7495" s="227" t="s">
        <v>146</v>
      </c>
      <c r="B7495" s="227" t="s">
        <v>113</v>
      </c>
      <c r="C7495" s="227" t="s">
        <v>82</v>
      </c>
      <c r="D7495" s="229">
        <v>800</v>
      </c>
      <c r="E7495" s="231">
        <v>8.0401618000000008E-3</v>
      </c>
      <c r="F7495" s="231">
        <v>1.4647133E-3</v>
      </c>
      <c r="G7495" s="231">
        <v>1.6879482599999999E-3</v>
      </c>
      <c r="H7495" s="231">
        <v>4.8874997599999996E-3</v>
      </c>
    </row>
    <row r="7496" spans="1:8">
      <c r="A7496" s="227" t="s">
        <v>146</v>
      </c>
      <c r="B7496" s="227" t="s">
        <v>113</v>
      </c>
      <c r="C7496" s="227" t="s">
        <v>83</v>
      </c>
      <c r="D7496" s="229">
        <v>1456</v>
      </c>
      <c r="E7496" s="231">
        <v>6.6347264399999996E-3</v>
      </c>
      <c r="F7496" s="231">
        <v>1.25017464E-3</v>
      </c>
      <c r="G7496" s="231">
        <v>1.13274867E-3</v>
      </c>
      <c r="H7496" s="231">
        <v>4.2518026399999999E-3</v>
      </c>
    </row>
    <row r="7497" spans="1:8">
      <c r="A7497" s="227" t="s">
        <v>146</v>
      </c>
      <c r="B7497" s="227" t="s">
        <v>113</v>
      </c>
      <c r="C7497" s="227" t="s">
        <v>84</v>
      </c>
      <c r="D7497" s="229">
        <v>2819</v>
      </c>
      <c r="E7497" s="231">
        <v>6.06897368E-3</v>
      </c>
      <c r="F7497" s="231">
        <v>8.9312083999999996E-4</v>
      </c>
      <c r="G7497" s="231">
        <v>1.0338121500000001E-3</v>
      </c>
      <c r="H7497" s="231">
        <v>4.1420402099999996E-3</v>
      </c>
    </row>
    <row r="7498" spans="1:8">
      <c r="A7498" s="227" t="s">
        <v>146</v>
      </c>
      <c r="B7498" s="227" t="s">
        <v>113</v>
      </c>
      <c r="C7498" s="227" t="s">
        <v>86</v>
      </c>
      <c r="D7498" s="229">
        <v>6</v>
      </c>
      <c r="E7498" s="231">
        <v>9.97878055E-3</v>
      </c>
      <c r="F7498" s="231">
        <v>1.52584849E-3</v>
      </c>
      <c r="G7498" s="231">
        <v>4.7164349499999999E-3</v>
      </c>
      <c r="H7498" s="231">
        <v>3.7364966299999998E-3</v>
      </c>
    </row>
    <row r="7499" spans="1:8">
      <c r="A7499" s="227" t="s">
        <v>146</v>
      </c>
      <c r="B7499" s="227" t="s">
        <v>113</v>
      </c>
      <c r="C7499" s="227" t="s">
        <v>87</v>
      </c>
      <c r="D7499" s="229">
        <v>2068</v>
      </c>
      <c r="E7499" s="231">
        <v>6.7488378799999997E-3</v>
      </c>
      <c r="F7499" s="231">
        <v>1.1573176200000001E-3</v>
      </c>
      <c r="G7499" s="231">
        <v>1.1573903799999999E-3</v>
      </c>
      <c r="H7499" s="231">
        <v>4.4341294000000003E-3</v>
      </c>
    </row>
    <row r="7500" spans="1:8">
      <c r="A7500" s="227" t="s">
        <v>146</v>
      </c>
      <c r="B7500" s="227" t="s">
        <v>113</v>
      </c>
      <c r="C7500" s="227" t="s">
        <v>88</v>
      </c>
      <c r="D7500" s="229">
        <v>3169</v>
      </c>
      <c r="E7500" s="231">
        <v>6.2503357699999996E-3</v>
      </c>
      <c r="F7500" s="231">
        <v>1.47094076E-3</v>
      </c>
      <c r="G7500" s="231">
        <v>1.1024440099999999E-3</v>
      </c>
      <c r="H7500" s="231">
        <v>3.6769505100000001E-3</v>
      </c>
    </row>
    <row r="7501" spans="1:8">
      <c r="A7501" s="227" t="s">
        <v>146</v>
      </c>
      <c r="B7501" s="227" t="s">
        <v>113</v>
      </c>
      <c r="C7501" s="227" t="s">
        <v>89</v>
      </c>
      <c r="D7501" s="229">
        <v>1121</v>
      </c>
      <c r="E7501" s="231">
        <v>7.0687545099999997E-3</v>
      </c>
      <c r="F7501" s="231">
        <v>1.44280464E-3</v>
      </c>
      <c r="G7501" s="231">
        <v>1.4932411699999999E-3</v>
      </c>
      <c r="H7501" s="231">
        <v>4.1327082399999996E-3</v>
      </c>
    </row>
    <row r="7502" spans="1:8">
      <c r="A7502" s="227" t="s">
        <v>146</v>
      </c>
      <c r="B7502" s="227" t="s">
        <v>113</v>
      </c>
      <c r="C7502" s="227" t="s">
        <v>90</v>
      </c>
      <c r="D7502" s="229">
        <v>842</v>
      </c>
      <c r="E7502" s="231">
        <v>7.4132079500000003E-3</v>
      </c>
      <c r="F7502" s="231">
        <v>8.2344977000000004E-4</v>
      </c>
      <c r="G7502" s="231">
        <v>1.74861967E-3</v>
      </c>
      <c r="H7502" s="231">
        <v>4.8411380299999999E-3</v>
      </c>
    </row>
    <row r="7503" spans="1:8">
      <c r="A7503" s="227" t="s">
        <v>146</v>
      </c>
      <c r="B7503" s="227" t="s">
        <v>113</v>
      </c>
      <c r="C7503" s="227" t="s">
        <v>91</v>
      </c>
      <c r="D7503" s="229">
        <v>5008</v>
      </c>
      <c r="E7503" s="231">
        <v>6.61123197E-3</v>
      </c>
      <c r="F7503" s="231">
        <v>1.71528771E-3</v>
      </c>
      <c r="G7503" s="231">
        <v>6.2268171000000002E-4</v>
      </c>
      <c r="H7503" s="231">
        <v>4.2732620799999996E-3</v>
      </c>
    </row>
    <row r="7504" spans="1:8">
      <c r="A7504" s="227" t="s">
        <v>146</v>
      </c>
      <c r="B7504" s="227" t="s">
        <v>113</v>
      </c>
      <c r="C7504" s="227" t="s">
        <v>92</v>
      </c>
      <c r="D7504" s="229">
        <v>967</v>
      </c>
      <c r="E7504" s="231">
        <v>7.4407529399999998E-3</v>
      </c>
      <c r="F7504" s="231">
        <v>1.03272554E-3</v>
      </c>
      <c r="G7504" s="231">
        <v>1.5701838900000001E-3</v>
      </c>
      <c r="H7504" s="231">
        <v>4.8378430400000004E-3</v>
      </c>
    </row>
    <row r="7505" spans="1:8">
      <c r="A7505" s="227" t="s">
        <v>146</v>
      </c>
      <c r="B7505" s="227" t="s">
        <v>113</v>
      </c>
      <c r="C7505" s="227" t="s">
        <v>93</v>
      </c>
      <c r="D7505" s="229">
        <v>778</v>
      </c>
      <c r="E7505" s="231">
        <v>8.2472118600000009E-3</v>
      </c>
      <c r="F7505" s="231">
        <v>1.3774633399999999E-3</v>
      </c>
      <c r="G7505" s="231">
        <v>1.8083670200000001E-3</v>
      </c>
      <c r="H7505" s="231">
        <v>5.0613810300000001E-3</v>
      </c>
    </row>
    <row r="7506" spans="1:8">
      <c r="A7506" s="227" t="s">
        <v>146</v>
      </c>
      <c r="B7506" s="227" t="s">
        <v>113</v>
      </c>
      <c r="C7506" s="227" t="s">
        <v>94</v>
      </c>
      <c r="D7506" s="229">
        <v>849</v>
      </c>
      <c r="E7506" s="231">
        <v>7.1362003100000002E-3</v>
      </c>
      <c r="F7506" s="231">
        <v>1.19087519E-3</v>
      </c>
      <c r="G7506" s="231">
        <v>1.45300274E-3</v>
      </c>
      <c r="H7506" s="231">
        <v>4.4923218799999996E-3</v>
      </c>
    </row>
    <row r="7507" spans="1:8">
      <c r="A7507" s="227" t="s">
        <v>146</v>
      </c>
      <c r="B7507" s="227" t="s">
        <v>113</v>
      </c>
      <c r="C7507" s="227" t="s">
        <v>95</v>
      </c>
      <c r="D7507" s="229">
        <v>910</v>
      </c>
      <c r="E7507" s="231">
        <v>7.8931494400000003E-3</v>
      </c>
      <c r="F7507" s="231">
        <v>1.0981377200000001E-3</v>
      </c>
      <c r="G7507" s="231">
        <v>1.3066491400000001E-3</v>
      </c>
      <c r="H7507" s="231">
        <v>5.4883620999999997E-3</v>
      </c>
    </row>
    <row r="7508" spans="1:8">
      <c r="A7508" s="227" t="s">
        <v>146</v>
      </c>
      <c r="B7508" s="227" t="s">
        <v>113</v>
      </c>
      <c r="C7508" s="227" t="s">
        <v>96</v>
      </c>
      <c r="D7508" s="229">
        <v>1740</v>
      </c>
      <c r="E7508" s="231">
        <v>7.54751333E-3</v>
      </c>
      <c r="F7508" s="231">
        <v>1.40945592E-3</v>
      </c>
      <c r="G7508" s="231">
        <v>1.77790392E-3</v>
      </c>
      <c r="H7508" s="231">
        <v>4.3601530200000002E-3</v>
      </c>
    </row>
    <row r="7509" spans="1:8">
      <c r="A7509" s="227" t="s">
        <v>146</v>
      </c>
      <c r="B7509" s="227" t="s">
        <v>113</v>
      </c>
      <c r="C7509" s="227" t="s">
        <v>97</v>
      </c>
      <c r="D7509" s="229">
        <v>632</v>
      </c>
      <c r="E7509" s="231">
        <v>7.3426692600000003E-3</v>
      </c>
      <c r="F7509" s="231">
        <v>9.4817648000000004E-4</v>
      </c>
      <c r="G7509" s="231">
        <v>1.7875715600000001E-3</v>
      </c>
      <c r="H7509" s="231">
        <v>4.60692077E-3</v>
      </c>
    </row>
    <row r="7510" spans="1:8">
      <c r="A7510" s="227" t="s">
        <v>146</v>
      </c>
      <c r="B7510" s="227" t="s">
        <v>113</v>
      </c>
      <c r="C7510" s="227" t="s">
        <v>98</v>
      </c>
      <c r="D7510" s="229">
        <v>503</v>
      </c>
      <c r="E7510" s="231">
        <v>6.4844495500000002E-3</v>
      </c>
      <c r="F7510" s="231">
        <v>2.5080972E-4</v>
      </c>
      <c r="G7510" s="231">
        <v>1.4284429700000001E-3</v>
      </c>
      <c r="H7510" s="231">
        <v>4.7939214099999997E-3</v>
      </c>
    </row>
    <row r="7511" spans="1:8">
      <c r="A7511" s="227" t="s">
        <v>146</v>
      </c>
      <c r="B7511" s="227" t="s">
        <v>113</v>
      </c>
      <c r="C7511" s="227" t="s">
        <v>99</v>
      </c>
      <c r="D7511" s="229">
        <v>5211</v>
      </c>
      <c r="E7511" s="231">
        <v>7.5978030200000001E-3</v>
      </c>
      <c r="F7511" s="231">
        <v>1.3494443999999999E-3</v>
      </c>
      <c r="G7511" s="231">
        <v>1.23548275E-3</v>
      </c>
      <c r="H7511" s="231">
        <v>5.0128753800000002E-3</v>
      </c>
    </row>
    <row r="7512" spans="1:8">
      <c r="A7512" s="227" t="s">
        <v>146</v>
      </c>
      <c r="B7512" s="227" t="s">
        <v>113</v>
      </c>
      <c r="C7512" s="227" t="s">
        <v>100</v>
      </c>
      <c r="D7512" s="229">
        <v>2469</v>
      </c>
      <c r="E7512" s="231">
        <v>8.2812708499999995E-3</v>
      </c>
      <c r="F7512" s="231">
        <v>1.4583330900000001E-3</v>
      </c>
      <c r="G7512" s="231">
        <v>1.2069098900000001E-3</v>
      </c>
      <c r="H7512" s="231">
        <v>5.6160226999999998E-3</v>
      </c>
    </row>
    <row r="7513" spans="1:8">
      <c r="A7513" s="227" t="s">
        <v>146</v>
      </c>
      <c r="B7513" s="227" t="s">
        <v>113</v>
      </c>
      <c r="C7513" s="227" t="s">
        <v>101</v>
      </c>
      <c r="D7513" s="229">
        <v>916</v>
      </c>
      <c r="E7513" s="231">
        <v>8.3505299400000003E-3</v>
      </c>
      <c r="F7513" s="231">
        <v>8.7722864999999998E-4</v>
      </c>
      <c r="G7513" s="231">
        <v>2.1678516199999998E-3</v>
      </c>
      <c r="H7513" s="231">
        <v>5.3054491699999996E-3</v>
      </c>
    </row>
    <row r="7514" spans="1:8">
      <c r="A7514" s="227" t="s">
        <v>146</v>
      </c>
      <c r="B7514" s="227" t="s">
        <v>113</v>
      </c>
      <c r="C7514" s="227" t="s">
        <v>102</v>
      </c>
      <c r="D7514" s="229">
        <v>1101</v>
      </c>
      <c r="E7514" s="231">
        <v>7.5272687499999998E-3</v>
      </c>
      <c r="F7514" s="231">
        <v>1.302225E-3</v>
      </c>
      <c r="G7514" s="231">
        <v>1.0648040599999999E-3</v>
      </c>
      <c r="H7514" s="231">
        <v>5.1602391899999997E-3</v>
      </c>
    </row>
    <row r="7515" spans="1:8">
      <c r="A7515" s="227" t="s">
        <v>146</v>
      </c>
      <c r="B7515" s="227" t="s">
        <v>113</v>
      </c>
      <c r="C7515" s="227" t="s">
        <v>103</v>
      </c>
      <c r="D7515" s="229">
        <v>5311</v>
      </c>
      <c r="E7515" s="231">
        <v>6.2341281800000004E-3</v>
      </c>
      <c r="F7515" s="231">
        <v>1.0285516099999999E-3</v>
      </c>
      <c r="G7515" s="231">
        <v>6.1750963E-4</v>
      </c>
      <c r="H7515" s="231">
        <v>4.5880664599999999E-3</v>
      </c>
    </row>
    <row r="7516" spans="1:8">
      <c r="A7516" s="227" t="s">
        <v>146</v>
      </c>
      <c r="B7516" s="227" t="s">
        <v>113</v>
      </c>
      <c r="C7516" s="227" t="s">
        <v>104</v>
      </c>
      <c r="D7516" s="229">
        <v>666</v>
      </c>
      <c r="E7516" s="231">
        <v>6.7539759500000003E-3</v>
      </c>
      <c r="F7516" s="231">
        <v>9.9842875000000003E-4</v>
      </c>
      <c r="G7516" s="231">
        <v>1.4376353200000001E-3</v>
      </c>
      <c r="H7516" s="231">
        <v>4.3179114099999999E-3</v>
      </c>
    </row>
    <row r="7517" spans="1:8">
      <c r="A7517" s="227" t="s">
        <v>146</v>
      </c>
      <c r="B7517" s="227" t="s">
        <v>113</v>
      </c>
      <c r="C7517" s="227" t="s">
        <v>105</v>
      </c>
      <c r="D7517" s="229">
        <v>7252</v>
      </c>
      <c r="E7517" s="231">
        <v>6.3391881200000003E-3</v>
      </c>
      <c r="F7517" s="231">
        <v>1.0945222099999999E-3</v>
      </c>
      <c r="G7517" s="231">
        <v>8.4721177000000002E-4</v>
      </c>
      <c r="H7517" s="231">
        <v>4.39745365E-3</v>
      </c>
    </row>
    <row r="7518" spans="1:8">
      <c r="A7518" s="227" t="s">
        <v>146</v>
      </c>
      <c r="B7518" s="227" t="s">
        <v>113</v>
      </c>
      <c r="C7518" s="227" t="s">
        <v>106</v>
      </c>
      <c r="D7518" s="229">
        <v>720</v>
      </c>
      <c r="E7518" s="231">
        <v>7.1085067100000003E-3</v>
      </c>
      <c r="F7518" s="231">
        <v>1.1022213499999999E-3</v>
      </c>
      <c r="G7518" s="231">
        <v>1.79611923E-3</v>
      </c>
      <c r="H7518" s="231">
        <v>4.2101656500000001E-3</v>
      </c>
    </row>
    <row r="7519" spans="1:8">
      <c r="A7519" s="227" t="s">
        <v>146</v>
      </c>
      <c r="B7519" s="227" t="s">
        <v>113</v>
      </c>
      <c r="C7519" s="227" t="s">
        <v>107</v>
      </c>
      <c r="D7519" s="229">
        <v>8524</v>
      </c>
      <c r="E7519" s="231">
        <v>6.36501542E-3</v>
      </c>
      <c r="F7519" s="231">
        <v>1.15947649E-3</v>
      </c>
      <c r="G7519" s="231">
        <v>9.796777799999999E-4</v>
      </c>
      <c r="H7519" s="231">
        <v>4.2258606699999996E-3</v>
      </c>
    </row>
    <row r="7520" spans="1:8">
      <c r="A7520" s="227" t="s">
        <v>147</v>
      </c>
      <c r="B7520" s="227" t="s">
        <v>113</v>
      </c>
      <c r="C7520" s="227" t="s">
        <v>58</v>
      </c>
      <c r="D7520" s="229">
        <v>82995</v>
      </c>
      <c r="E7520" s="231">
        <v>6.4923915099999998E-3</v>
      </c>
      <c r="F7520" s="231">
        <v>1.1773566299999999E-3</v>
      </c>
      <c r="G7520" s="231">
        <v>1.07419E-3</v>
      </c>
      <c r="H7520" s="231">
        <v>4.2407723E-3</v>
      </c>
    </row>
    <row r="7521" spans="1:8">
      <c r="A7521" s="227" t="s">
        <v>147</v>
      </c>
      <c r="B7521" s="227" t="s">
        <v>113</v>
      </c>
      <c r="C7521" s="227" t="s">
        <v>63</v>
      </c>
      <c r="D7521" s="229">
        <v>1228</v>
      </c>
      <c r="E7521" s="231">
        <v>7.0502885499999996E-3</v>
      </c>
      <c r="F7521" s="231">
        <v>1.7005403899999999E-3</v>
      </c>
      <c r="G7521" s="231">
        <v>1.1438349600000001E-3</v>
      </c>
      <c r="H7521" s="231">
        <v>4.2059127199999997E-3</v>
      </c>
    </row>
    <row r="7522" spans="1:8">
      <c r="A7522" s="227" t="s">
        <v>147</v>
      </c>
      <c r="B7522" s="227" t="s">
        <v>113</v>
      </c>
      <c r="C7522" s="227" t="s">
        <v>64</v>
      </c>
      <c r="D7522" s="229">
        <v>887</v>
      </c>
      <c r="E7522" s="231">
        <v>7.1116876200000003E-3</v>
      </c>
      <c r="F7522" s="231">
        <v>1.1669717599999999E-3</v>
      </c>
      <c r="G7522" s="231">
        <v>1.9438309199999999E-3</v>
      </c>
      <c r="H7522" s="231">
        <v>4.0008844499999996E-3</v>
      </c>
    </row>
    <row r="7523" spans="1:8">
      <c r="A7523" s="227" t="s">
        <v>147</v>
      </c>
      <c r="B7523" s="227" t="s">
        <v>113</v>
      </c>
      <c r="C7523" s="227" t="s">
        <v>65</v>
      </c>
      <c r="D7523" s="229">
        <v>898</v>
      </c>
      <c r="E7523" s="231">
        <v>6.2114882500000001E-3</v>
      </c>
      <c r="F7523" s="231">
        <v>9.6037724000000001E-4</v>
      </c>
      <c r="G7523" s="231">
        <v>7.1148309999999998E-4</v>
      </c>
      <c r="H7523" s="231">
        <v>4.53962744E-3</v>
      </c>
    </row>
    <row r="7524" spans="1:8">
      <c r="A7524" s="227" t="s">
        <v>147</v>
      </c>
      <c r="B7524" s="227" t="s">
        <v>113</v>
      </c>
      <c r="C7524" s="227" t="s">
        <v>66</v>
      </c>
      <c r="D7524" s="229">
        <v>1063</v>
      </c>
      <c r="E7524" s="231">
        <v>7.16302325E-3</v>
      </c>
      <c r="F7524" s="231">
        <v>1.0679938900000001E-3</v>
      </c>
      <c r="G7524" s="231">
        <v>1.14057413E-3</v>
      </c>
      <c r="H7524" s="231">
        <v>4.9544547500000001E-3</v>
      </c>
    </row>
    <row r="7525" spans="1:8">
      <c r="A7525" s="227" t="s">
        <v>147</v>
      </c>
      <c r="B7525" s="227" t="s">
        <v>113</v>
      </c>
      <c r="C7525" s="227" t="s">
        <v>67</v>
      </c>
      <c r="D7525" s="229">
        <v>1102</v>
      </c>
      <c r="E7525" s="231">
        <v>7.5828142500000001E-3</v>
      </c>
      <c r="F7525" s="231">
        <v>8.469657E-4</v>
      </c>
      <c r="G7525" s="231">
        <v>1.62263872E-3</v>
      </c>
      <c r="H7525" s="231">
        <v>5.1132093300000001E-3</v>
      </c>
    </row>
    <row r="7526" spans="1:8">
      <c r="A7526" s="227" t="s">
        <v>147</v>
      </c>
      <c r="B7526" s="227" t="s">
        <v>113</v>
      </c>
      <c r="C7526" s="227" t="s">
        <v>68</v>
      </c>
      <c r="D7526" s="229">
        <v>1426</v>
      </c>
      <c r="E7526" s="231">
        <v>7.0874806100000003E-3</v>
      </c>
      <c r="F7526" s="231">
        <v>1.3953087600000001E-3</v>
      </c>
      <c r="G7526" s="231">
        <v>1.33236561E-3</v>
      </c>
      <c r="H7526" s="231">
        <v>4.3598057400000001E-3</v>
      </c>
    </row>
    <row r="7527" spans="1:8">
      <c r="A7527" s="227" t="s">
        <v>147</v>
      </c>
      <c r="B7527" s="227" t="s">
        <v>113</v>
      </c>
      <c r="C7527" s="227" t="s">
        <v>69</v>
      </c>
      <c r="D7527" s="229">
        <v>2834</v>
      </c>
      <c r="E7527" s="231">
        <v>5.4299557799999997E-3</v>
      </c>
      <c r="F7527" s="231">
        <v>9.3758144000000002E-4</v>
      </c>
      <c r="G7527" s="231">
        <v>6.0344846000000003E-4</v>
      </c>
      <c r="H7527" s="231">
        <v>3.8889253999999998E-3</v>
      </c>
    </row>
    <row r="7528" spans="1:8">
      <c r="A7528" s="227" t="s">
        <v>147</v>
      </c>
      <c r="B7528" s="227" t="s">
        <v>113</v>
      </c>
      <c r="C7528" s="227" t="s">
        <v>70</v>
      </c>
      <c r="D7528" s="229">
        <v>542</v>
      </c>
      <c r="E7528" s="231">
        <v>9.5478848300000006E-3</v>
      </c>
      <c r="F7528" s="231">
        <v>1.75535117E-3</v>
      </c>
      <c r="G7528" s="231">
        <v>2.26042498E-3</v>
      </c>
      <c r="H7528" s="231">
        <v>5.53210821E-3</v>
      </c>
    </row>
    <row r="7529" spans="1:8">
      <c r="A7529" s="227" t="s">
        <v>147</v>
      </c>
      <c r="B7529" s="227" t="s">
        <v>113</v>
      </c>
      <c r="C7529" s="227" t="s">
        <v>71</v>
      </c>
      <c r="D7529" s="229">
        <v>574</v>
      </c>
      <c r="E7529" s="231">
        <v>7.5000602300000002E-3</v>
      </c>
      <c r="F7529" s="231">
        <v>1.36588164E-3</v>
      </c>
      <c r="G7529" s="231">
        <v>1.5927254299999999E-3</v>
      </c>
      <c r="H7529" s="231">
        <v>4.5414526800000004E-3</v>
      </c>
    </row>
    <row r="7530" spans="1:8">
      <c r="A7530" s="227" t="s">
        <v>147</v>
      </c>
      <c r="B7530" s="227" t="s">
        <v>113</v>
      </c>
      <c r="C7530" s="227" t="s">
        <v>72</v>
      </c>
      <c r="D7530" s="229">
        <v>1040</v>
      </c>
      <c r="E7530" s="231">
        <v>7.2328389699999997E-3</v>
      </c>
      <c r="F7530" s="231">
        <v>1.2860908300000001E-3</v>
      </c>
      <c r="G7530" s="231">
        <v>1.90119723E-3</v>
      </c>
      <c r="H7530" s="231">
        <v>4.0455504200000002E-3</v>
      </c>
    </row>
    <row r="7531" spans="1:8">
      <c r="A7531" s="227" t="s">
        <v>147</v>
      </c>
      <c r="B7531" s="227" t="s">
        <v>113</v>
      </c>
      <c r="C7531" s="227" t="s">
        <v>73</v>
      </c>
      <c r="D7531" s="229">
        <v>1436</v>
      </c>
      <c r="E7531" s="231">
        <v>7.2602004199999997E-3</v>
      </c>
      <c r="F7531" s="231">
        <v>8.2345160999999995E-4</v>
      </c>
      <c r="G7531" s="231">
        <v>1.9232949200000001E-3</v>
      </c>
      <c r="H7531" s="231">
        <v>4.5134534099999998E-3</v>
      </c>
    </row>
    <row r="7532" spans="1:8">
      <c r="A7532" s="227" t="s">
        <v>147</v>
      </c>
      <c r="B7532" s="227" t="s">
        <v>113</v>
      </c>
      <c r="C7532" s="227" t="s">
        <v>74</v>
      </c>
      <c r="D7532" s="229">
        <v>1238</v>
      </c>
      <c r="E7532" s="231">
        <v>7.2334407800000002E-3</v>
      </c>
      <c r="F7532" s="231">
        <v>9.6298517000000005E-4</v>
      </c>
      <c r="G7532" s="231">
        <v>1.54866323E-3</v>
      </c>
      <c r="H7532" s="231">
        <v>4.7217919200000001E-3</v>
      </c>
    </row>
    <row r="7533" spans="1:8">
      <c r="A7533" s="227" t="s">
        <v>147</v>
      </c>
      <c r="B7533" s="227" t="s">
        <v>113</v>
      </c>
      <c r="C7533" s="227" t="s">
        <v>75</v>
      </c>
      <c r="D7533" s="229">
        <v>2435</v>
      </c>
      <c r="E7533" s="231">
        <v>5.9693035100000002E-3</v>
      </c>
      <c r="F7533" s="231">
        <v>6.9605079000000002E-4</v>
      </c>
      <c r="G7533" s="231">
        <v>1.10924761E-3</v>
      </c>
      <c r="H7533" s="231">
        <v>4.1640046299999999E-3</v>
      </c>
    </row>
    <row r="7534" spans="1:8">
      <c r="A7534" s="227" t="s">
        <v>147</v>
      </c>
      <c r="B7534" s="227" t="s">
        <v>113</v>
      </c>
      <c r="C7534" s="227" t="s">
        <v>76</v>
      </c>
      <c r="D7534" s="229">
        <v>687</v>
      </c>
      <c r="E7534" s="231">
        <v>6.4168719599999998E-3</v>
      </c>
      <c r="F7534" s="231">
        <v>1.1204273999999999E-3</v>
      </c>
      <c r="G7534" s="231">
        <v>1.5929090800000001E-3</v>
      </c>
      <c r="H7534" s="231">
        <v>3.7035349800000001E-3</v>
      </c>
    </row>
    <row r="7535" spans="1:8">
      <c r="A7535" s="227" t="s">
        <v>147</v>
      </c>
      <c r="B7535" s="227" t="s">
        <v>113</v>
      </c>
      <c r="C7535" s="227" t="s">
        <v>77</v>
      </c>
      <c r="D7535" s="229">
        <v>2348</v>
      </c>
      <c r="E7535" s="231">
        <v>7.4191636300000004E-3</v>
      </c>
      <c r="F7535" s="231">
        <v>1.1623907200000001E-3</v>
      </c>
      <c r="G7535" s="231">
        <v>1.6339800200000001E-3</v>
      </c>
      <c r="H7535" s="231">
        <v>4.6227923999999998E-3</v>
      </c>
    </row>
    <row r="7536" spans="1:8">
      <c r="A7536" s="227" t="s">
        <v>147</v>
      </c>
      <c r="B7536" s="227" t="s">
        <v>113</v>
      </c>
      <c r="C7536" s="227" t="s">
        <v>78</v>
      </c>
      <c r="D7536" s="229">
        <v>559</v>
      </c>
      <c r="E7536" s="231">
        <v>6.83021493E-3</v>
      </c>
      <c r="F7536" s="231">
        <v>1.18860954E-3</v>
      </c>
      <c r="G7536" s="231">
        <v>1.5490829499999999E-3</v>
      </c>
      <c r="H7536" s="231">
        <v>4.0925219599999996E-3</v>
      </c>
    </row>
    <row r="7537" spans="1:8">
      <c r="A7537" s="227" t="s">
        <v>147</v>
      </c>
      <c r="B7537" s="227" t="s">
        <v>113</v>
      </c>
      <c r="C7537" s="227" t="s">
        <v>79</v>
      </c>
      <c r="D7537" s="229">
        <v>8334</v>
      </c>
      <c r="E7537" s="231">
        <v>5.2794940699999997E-3</v>
      </c>
      <c r="F7537" s="231">
        <v>1.2362091999999999E-3</v>
      </c>
      <c r="G7537" s="231">
        <v>8.2889594999999996E-4</v>
      </c>
      <c r="H7537" s="231">
        <v>3.2143884399999999E-3</v>
      </c>
    </row>
    <row r="7538" spans="1:8">
      <c r="A7538" s="227" t="s">
        <v>147</v>
      </c>
      <c r="B7538" s="227" t="s">
        <v>113</v>
      </c>
      <c r="C7538" s="227" t="s">
        <v>80</v>
      </c>
      <c r="D7538" s="229">
        <v>6327</v>
      </c>
      <c r="E7538" s="231">
        <v>5.6937673500000001E-3</v>
      </c>
      <c r="F7538" s="231">
        <v>1.25454927E-3</v>
      </c>
      <c r="G7538" s="231">
        <v>6.0033511000000001E-4</v>
      </c>
      <c r="H7538" s="231">
        <v>3.8388824999999998E-3</v>
      </c>
    </row>
    <row r="7539" spans="1:8">
      <c r="A7539" s="227" t="s">
        <v>147</v>
      </c>
      <c r="B7539" s="227" t="s">
        <v>113</v>
      </c>
      <c r="C7539" s="227" t="s">
        <v>119</v>
      </c>
      <c r="D7539" s="229">
        <v>1893</v>
      </c>
      <c r="E7539" s="231">
        <v>7.0194463999999996E-3</v>
      </c>
      <c r="F7539" s="231">
        <v>1.2698156999999999E-3</v>
      </c>
      <c r="G7539" s="231">
        <v>1.3762201399999999E-3</v>
      </c>
      <c r="H7539" s="231">
        <v>4.37341008E-3</v>
      </c>
    </row>
    <row r="7540" spans="1:8">
      <c r="A7540" s="227" t="s">
        <v>147</v>
      </c>
      <c r="B7540" s="227" t="s">
        <v>113</v>
      </c>
      <c r="C7540" s="227" t="s">
        <v>82</v>
      </c>
      <c r="D7540" s="229">
        <v>645</v>
      </c>
      <c r="E7540" s="231">
        <v>8.2129268299999999E-3</v>
      </c>
      <c r="F7540" s="231">
        <v>1.4680230200000001E-3</v>
      </c>
      <c r="G7540" s="231">
        <v>1.7342087700000001E-3</v>
      </c>
      <c r="H7540" s="231">
        <v>5.0106766199999996E-3</v>
      </c>
    </row>
    <row r="7541" spans="1:8">
      <c r="A7541" s="227" t="s">
        <v>147</v>
      </c>
      <c r="B7541" s="227" t="s">
        <v>113</v>
      </c>
      <c r="C7541" s="227" t="s">
        <v>83</v>
      </c>
      <c r="D7541" s="229">
        <v>1198</v>
      </c>
      <c r="E7541" s="231">
        <v>6.4455900200000001E-3</v>
      </c>
      <c r="F7541" s="231">
        <v>1.27553422E-3</v>
      </c>
      <c r="G7541" s="231">
        <v>1.0545930599999999E-3</v>
      </c>
      <c r="H7541" s="231">
        <v>4.1154622600000001E-3</v>
      </c>
    </row>
    <row r="7542" spans="1:8">
      <c r="A7542" s="227" t="s">
        <v>147</v>
      </c>
      <c r="B7542" s="227" t="s">
        <v>113</v>
      </c>
      <c r="C7542" s="227" t="s">
        <v>84</v>
      </c>
      <c r="D7542" s="229">
        <v>2643</v>
      </c>
      <c r="E7542" s="231">
        <v>6.1874393299999999E-3</v>
      </c>
      <c r="F7542" s="231">
        <v>9.6735237000000003E-4</v>
      </c>
      <c r="G7542" s="231">
        <v>1.0090593200000001E-3</v>
      </c>
      <c r="H7542" s="231">
        <v>4.2110271400000003E-3</v>
      </c>
    </row>
    <row r="7543" spans="1:8">
      <c r="A7543" s="227" t="s">
        <v>147</v>
      </c>
      <c r="B7543" s="227" t="s">
        <v>113</v>
      </c>
      <c r="C7543" s="227" t="s">
        <v>86</v>
      </c>
      <c r="D7543" s="229">
        <v>1</v>
      </c>
      <c r="E7543" s="231">
        <v>8.1250000000000003E-3</v>
      </c>
      <c r="F7543" s="231">
        <v>8.3333332999999999E-4</v>
      </c>
      <c r="G7543" s="231">
        <v>5.4629624999999998E-3</v>
      </c>
      <c r="H7543" s="231">
        <v>1.82870347E-3</v>
      </c>
    </row>
    <row r="7544" spans="1:8">
      <c r="A7544" s="227" t="s">
        <v>147</v>
      </c>
      <c r="B7544" s="227" t="s">
        <v>113</v>
      </c>
      <c r="C7544" s="227" t="s">
        <v>87</v>
      </c>
      <c r="D7544" s="229">
        <v>2003</v>
      </c>
      <c r="E7544" s="231">
        <v>7.04749565E-3</v>
      </c>
      <c r="F7544" s="231">
        <v>1.1746902699999999E-3</v>
      </c>
      <c r="G7544" s="231">
        <v>1.22058786E-3</v>
      </c>
      <c r="H7544" s="231">
        <v>4.65221704E-3</v>
      </c>
    </row>
    <row r="7545" spans="1:8">
      <c r="A7545" s="227" t="s">
        <v>147</v>
      </c>
      <c r="B7545" s="227" t="s">
        <v>113</v>
      </c>
      <c r="C7545" s="227" t="s">
        <v>88</v>
      </c>
      <c r="D7545" s="229">
        <v>2674</v>
      </c>
      <c r="E7545" s="231">
        <v>5.7935683200000003E-3</v>
      </c>
      <c r="F7545" s="231">
        <v>1.3296894700000001E-3</v>
      </c>
      <c r="G7545" s="231">
        <v>1.00329538E-3</v>
      </c>
      <c r="H7545" s="231">
        <v>3.4605829799999998E-3</v>
      </c>
    </row>
    <row r="7546" spans="1:8">
      <c r="A7546" s="227" t="s">
        <v>147</v>
      </c>
      <c r="B7546" s="227" t="s">
        <v>113</v>
      </c>
      <c r="C7546" s="227" t="s">
        <v>89</v>
      </c>
      <c r="D7546" s="229">
        <v>856</v>
      </c>
      <c r="E7546" s="231">
        <v>6.87454003E-3</v>
      </c>
      <c r="F7546" s="231">
        <v>1.3463106500000001E-3</v>
      </c>
      <c r="G7546" s="231">
        <v>1.25109496E-3</v>
      </c>
      <c r="H7546" s="231">
        <v>4.2771339199999996E-3</v>
      </c>
    </row>
    <row r="7547" spans="1:8">
      <c r="A7547" s="227" t="s">
        <v>147</v>
      </c>
      <c r="B7547" s="227" t="s">
        <v>113</v>
      </c>
      <c r="C7547" s="227" t="s">
        <v>90</v>
      </c>
      <c r="D7547" s="229">
        <v>714</v>
      </c>
      <c r="E7547" s="231">
        <v>7.7054314800000002E-3</v>
      </c>
      <c r="F7547" s="231">
        <v>8.4354551000000004E-4</v>
      </c>
      <c r="G7547" s="231">
        <v>1.70980174E-3</v>
      </c>
      <c r="H7547" s="231">
        <v>5.1520837399999997E-3</v>
      </c>
    </row>
    <row r="7548" spans="1:8">
      <c r="A7548" s="227" t="s">
        <v>147</v>
      </c>
      <c r="B7548" s="227" t="s">
        <v>113</v>
      </c>
      <c r="C7548" s="227" t="s">
        <v>91</v>
      </c>
      <c r="D7548" s="229">
        <v>3737</v>
      </c>
      <c r="E7548" s="231">
        <v>6.2701374700000001E-3</v>
      </c>
      <c r="F7548" s="231">
        <v>1.56275063E-3</v>
      </c>
      <c r="G7548" s="231">
        <v>5.9447109000000003E-4</v>
      </c>
      <c r="H7548" s="231">
        <v>4.1129152699999998E-3</v>
      </c>
    </row>
    <row r="7549" spans="1:8">
      <c r="A7549" s="227" t="s">
        <v>147</v>
      </c>
      <c r="B7549" s="227" t="s">
        <v>113</v>
      </c>
      <c r="C7549" s="227" t="s">
        <v>92</v>
      </c>
      <c r="D7549" s="229">
        <v>952</v>
      </c>
      <c r="E7549" s="231">
        <v>7.3013438999999999E-3</v>
      </c>
      <c r="F7549" s="231">
        <v>1.0384567999999999E-3</v>
      </c>
      <c r="G7549" s="231">
        <v>1.57370911E-3</v>
      </c>
      <c r="H7549" s="231">
        <v>4.6891775199999998E-3</v>
      </c>
    </row>
    <row r="7550" spans="1:8">
      <c r="A7550" s="227" t="s">
        <v>147</v>
      </c>
      <c r="B7550" s="227" t="s">
        <v>113</v>
      </c>
      <c r="C7550" s="227" t="s">
        <v>93</v>
      </c>
      <c r="D7550" s="229">
        <v>681</v>
      </c>
      <c r="E7550" s="231">
        <v>8.1876119299999998E-3</v>
      </c>
      <c r="F7550" s="231">
        <v>1.46732382E-3</v>
      </c>
      <c r="G7550" s="231">
        <v>1.6817586E-3</v>
      </c>
      <c r="H7550" s="231">
        <v>5.0385290299999998E-3</v>
      </c>
    </row>
    <row r="7551" spans="1:8">
      <c r="A7551" s="227" t="s">
        <v>147</v>
      </c>
      <c r="B7551" s="227" t="s">
        <v>113</v>
      </c>
      <c r="C7551" s="227" t="s">
        <v>94</v>
      </c>
      <c r="D7551" s="229">
        <v>624</v>
      </c>
      <c r="E7551" s="231">
        <v>7.0565866200000002E-3</v>
      </c>
      <c r="F7551" s="231">
        <v>1.2342709000000001E-3</v>
      </c>
      <c r="G7551" s="231">
        <v>1.5742222199999999E-3</v>
      </c>
      <c r="H7551" s="231">
        <v>4.2480929999999997E-3</v>
      </c>
    </row>
    <row r="7552" spans="1:8">
      <c r="A7552" s="227" t="s">
        <v>147</v>
      </c>
      <c r="B7552" s="227" t="s">
        <v>113</v>
      </c>
      <c r="C7552" s="227" t="s">
        <v>95</v>
      </c>
      <c r="D7552" s="229">
        <v>900</v>
      </c>
      <c r="E7552" s="231">
        <v>7.7155733100000004E-3</v>
      </c>
      <c r="F7552" s="231">
        <v>1.02871633E-3</v>
      </c>
      <c r="G7552" s="231">
        <v>1.3352235200000001E-3</v>
      </c>
      <c r="H7552" s="231">
        <v>5.3516329799999998E-3</v>
      </c>
    </row>
    <row r="7553" spans="1:8">
      <c r="A7553" s="227" t="s">
        <v>147</v>
      </c>
      <c r="B7553" s="227" t="s">
        <v>113</v>
      </c>
      <c r="C7553" s="227" t="s">
        <v>96</v>
      </c>
      <c r="D7553" s="229">
        <v>1374</v>
      </c>
      <c r="E7553" s="231">
        <v>7.4389957999999997E-3</v>
      </c>
      <c r="F7553" s="231">
        <v>1.44023913E-3</v>
      </c>
      <c r="G7553" s="231">
        <v>1.72302054E-3</v>
      </c>
      <c r="H7553" s="231">
        <v>4.2757356400000002E-3</v>
      </c>
    </row>
    <row r="7554" spans="1:8">
      <c r="A7554" s="227" t="s">
        <v>147</v>
      </c>
      <c r="B7554" s="227" t="s">
        <v>113</v>
      </c>
      <c r="C7554" s="227" t="s">
        <v>97</v>
      </c>
      <c r="D7554" s="229">
        <v>629</v>
      </c>
      <c r="E7554" s="231">
        <v>7.2964322200000003E-3</v>
      </c>
      <c r="F7554" s="231">
        <v>1.0391455200000001E-3</v>
      </c>
      <c r="G7554" s="231">
        <v>1.68420234E-3</v>
      </c>
      <c r="H7554" s="231">
        <v>4.5730838800000003E-3</v>
      </c>
    </row>
    <row r="7555" spans="1:8">
      <c r="A7555" s="227" t="s">
        <v>147</v>
      </c>
      <c r="B7555" s="227" t="s">
        <v>113</v>
      </c>
      <c r="C7555" s="227" t="s">
        <v>98</v>
      </c>
      <c r="D7555" s="229">
        <v>509</v>
      </c>
      <c r="E7555" s="231">
        <v>6.44641793E-3</v>
      </c>
      <c r="F7555" s="231">
        <v>2.4598863999999998E-4</v>
      </c>
      <c r="G7555" s="231">
        <v>1.5109053099999999E-3</v>
      </c>
      <c r="H7555" s="231">
        <v>4.67779028E-3</v>
      </c>
    </row>
    <row r="7556" spans="1:8">
      <c r="A7556" s="227" t="s">
        <v>147</v>
      </c>
      <c r="B7556" s="227" t="s">
        <v>113</v>
      </c>
      <c r="C7556" s="227" t="s">
        <v>99</v>
      </c>
      <c r="D7556" s="229">
        <v>4196</v>
      </c>
      <c r="E7556" s="231">
        <v>7.0634067100000001E-3</v>
      </c>
      <c r="F7556" s="231">
        <v>1.1779403899999999E-3</v>
      </c>
      <c r="G7556" s="231">
        <v>1.13729874E-3</v>
      </c>
      <c r="H7556" s="231">
        <v>4.7481671099999997E-3</v>
      </c>
    </row>
    <row r="7557" spans="1:8">
      <c r="A7557" s="227" t="s">
        <v>147</v>
      </c>
      <c r="B7557" s="227" t="s">
        <v>113</v>
      </c>
      <c r="C7557" s="227" t="s">
        <v>100</v>
      </c>
      <c r="D7557" s="229">
        <v>1554</v>
      </c>
      <c r="E7557" s="231">
        <v>7.7989743399999997E-3</v>
      </c>
      <c r="F7557" s="231">
        <v>1.37091681E-3</v>
      </c>
      <c r="G7557" s="231">
        <v>1.2429987E-3</v>
      </c>
      <c r="H7557" s="231">
        <v>5.1850583399999997E-3</v>
      </c>
    </row>
    <row r="7558" spans="1:8">
      <c r="A7558" s="227" t="s">
        <v>147</v>
      </c>
      <c r="B7558" s="227" t="s">
        <v>113</v>
      </c>
      <c r="C7558" s="227" t="s">
        <v>101</v>
      </c>
      <c r="D7558" s="229">
        <v>807</v>
      </c>
      <c r="E7558" s="231">
        <v>8.0579647900000002E-3</v>
      </c>
      <c r="F7558" s="231">
        <v>8.2762494000000004E-4</v>
      </c>
      <c r="G7558" s="231">
        <v>2.1662017400000001E-3</v>
      </c>
      <c r="H7558" s="231">
        <v>5.0641376299999999E-3</v>
      </c>
    </row>
    <row r="7559" spans="1:8">
      <c r="A7559" s="227" t="s">
        <v>147</v>
      </c>
      <c r="B7559" s="227" t="s">
        <v>113</v>
      </c>
      <c r="C7559" s="227" t="s">
        <v>102</v>
      </c>
      <c r="D7559" s="229">
        <v>1130</v>
      </c>
      <c r="E7559" s="231">
        <v>7.59401607E-3</v>
      </c>
      <c r="F7559" s="231">
        <v>1.33875139E-3</v>
      </c>
      <c r="G7559" s="231">
        <v>9.5378539999999999E-4</v>
      </c>
      <c r="H7559" s="231">
        <v>5.3014787799999996E-3</v>
      </c>
    </row>
    <row r="7560" spans="1:8">
      <c r="A7560" s="227" t="s">
        <v>147</v>
      </c>
      <c r="B7560" s="227" t="s">
        <v>113</v>
      </c>
      <c r="C7560" s="227" t="s">
        <v>103</v>
      </c>
      <c r="D7560" s="229">
        <v>5248</v>
      </c>
      <c r="E7560" s="231">
        <v>5.9517313700000003E-3</v>
      </c>
      <c r="F7560" s="231">
        <v>1.0144955800000001E-3</v>
      </c>
      <c r="G7560" s="231">
        <v>5.3876540999999996E-4</v>
      </c>
      <c r="H7560" s="231">
        <v>4.3984699000000002E-3</v>
      </c>
    </row>
    <row r="7561" spans="1:8">
      <c r="A7561" s="227" t="s">
        <v>147</v>
      </c>
      <c r="B7561" s="227" t="s">
        <v>113</v>
      </c>
      <c r="C7561" s="227" t="s">
        <v>104</v>
      </c>
      <c r="D7561" s="229">
        <v>656</v>
      </c>
      <c r="E7561" s="231">
        <v>6.3651229800000004E-3</v>
      </c>
      <c r="F7561" s="231">
        <v>7.8394919000000004E-4</v>
      </c>
      <c r="G7561" s="231">
        <v>1.50127714E-3</v>
      </c>
      <c r="H7561" s="231">
        <v>4.0798961499999998E-3</v>
      </c>
    </row>
    <row r="7562" spans="1:8">
      <c r="A7562" s="227" t="s">
        <v>147</v>
      </c>
      <c r="B7562" s="227" t="s">
        <v>113</v>
      </c>
      <c r="C7562" s="227" t="s">
        <v>105</v>
      </c>
      <c r="D7562" s="229">
        <v>5832</v>
      </c>
      <c r="E7562" s="231">
        <v>6.4175201899999996E-3</v>
      </c>
      <c r="F7562" s="231">
        <v>1.15363448E-3</v>
      </c>
      <c r="G7562" s="231">
        <v>7.4823824000000004E-4</v>
      </c>
      <c r="H7562" s="231">
        <v>4.5156469800000003E-3</v>
      </c>
    </row>
    <row r="7563" spans="1:8">
      <c r="A7563" s="227" t="s">
        <v>147</v>
      </c>
      <c r="B7563" s="227" t="s">
        <v>113</v>
      </c>
      <c r="C7563" s="227" t="s">
        <v>106</v>
      </c>
      <c r="D7563" s="229">
        <v>260</v>
      </c>
      <c r="E7563" s="231">
        <v>6.6851849499999999E-3</v>
      </c>
      <c r="F7563" s="231">
        <v>1.1316326E-3</v>
      </c>
      <c r="G7563" s="231">
        <v>1.7046828099999999E-3</v>
      </c>
      <c r="H7563" s="231">
        <v>3.8488690499999998E-3</v>
      </c>
    </row>
    <row r="7564" spans="1:8">
      <c r="A7564" s="227" t="s">
        <v>147</v>
      </c>
      <c r="B7564" s="227" t="s">
        <v>113</v>
      </c>
      <c r="C7564" s="227" t="s">
        <v>107</v>
      </c>
      <c r="D7564" s="229">
        <v>6321</v>
      </c>
      <c r="E7564" s="231">
        <v>6.2902627400000001E-3</v>
      </c>
      <c r="F7564" s="231">
        <v>1.2611984699999999E-3</v>
      </c>
      <c r="G7564" s="231">
        <v>9.9690088999999991E-4</v>
      </c>
      <c r="H7564" s="231">
        <v>4.0321629100000004E-3</v>
      </c>
    </row>
    <row r="7565" spans="1:8">
      <c r="A7565" s="227" t="s">
        <v>148</v>
      </c>
      <c r="B7565" s="227" t="s">
        <v>113</v>
      </c>
      <c r="C7565" s="227" t="s">
        <v>58</v>
      </c>
      <c r="D7565" s="229">
        <v>78558</v>
      </c>
      <c r="E7565" s="231">
        <v>6.5092858000000003E-3</v>
      </c>
      <c r="F7565" s="231">
        <v>1.1899686199999999E-3</v>
      </c>
      <c r="G7565" s="231">
        <v>1.1058378699999999E-3</v>
      </c>
      <c r="H7565" s="231">
        <v>4.2134029500000003E-3</v>
      </c>
    </row>
    <row r="7566" spans="1:8">
      <c r="A7566" s="227" t="s">
        <v>148</v>
      </c>
      <c r="B7566" s="227" t="s">
        <v>113</v>
      </c>
      <c r="C7566" s="227" t="s">
        <v>63</v>
      </c>
      <c r="D7566" s="229">
        <v>1208</v>
      </c>
      <c r="E7566" s="231">
        <v>6.7760548400000002E-3</v>
      </c>
      <c r="F7566" s="231">
        <v>1.67782851E-3</v>
      </c>
      <c r="G7566" s="231">
        <v>1.0911053500000001E-3</v>
      </c>
      <c r="H7566" s="231">
        <v>4.0071205E-3</v>
      </c>
    </row>
    <row r="7567" spans="1:8">
      <c r="A7567" s="227" t="s">
        <v>148</v>
      </c>
      <c r="B7567" s="227" t="s">
        <v>113</v>
      </c>
      <c r="C7567" s="227" t="s">
        <v>64</v>
      </c>
      <c r="D7567" s="229">
        <v>792</v>
      </c>
      <c r="E7567" s="231">
        <v>7.1135104399999999E-3</v>
      </c>
      <c r="F7567" s="231">
        <v>1.2106303699999999E-3</v>
      </c>
      <c r="G7567" s="231">
        <v>1.7611003499999999E-3</v>
      </c>
      <c r="H7567" s="231">
        <v>4.1417792399999999E-3</v>
      </c>
    </row>
    <row r="7568" spans="1:8">
      <c r="A7568" s="227" t="s">
        <v>148</v>
      </c>
      <c r="B7568" s="227" t="s">
        <v>113</v>
      </c>
      <c r="C7568" s="227" t="s">
        <v>65</v>
      </c>
      <c r="D7568" s="229">
        <v>887</v>
      </c>
      <c r="E7568" s="231">
        <v>5.9852574899999997E-3</v>
      </c>
      <c r="F7568" s="231">
        <v>9.2249390999999997E-4</v>
      </c>
      <c r="G7568" s="231">
        <v>6.8794603000000003E-4</v>
      </c>
      <c r="H7568" s="231">
        <v>4.3748170700000002E-3</v>
      </c>
    </row>
    <row r="7569" spans="1:8">
      <c r="A7569" s="227" t="s">
        <v>148</v>
      </c>
      <c r="B7569" s="227" t="s">
        <v>113</v>
      </c>
      <c r="C7569" s="227" t="s">
        <v>66</v>
      </c>
      <c r="D7569" s="229">
        <v>953</v>
      </c>
      <c r="E7569" s="231">
        <v>7.1626148900000002E-3</v>
      </c>
      <c r="F7569" s="231">
        <v>1.05042288E-3</v>
      </c>
      <c r="G7569" s="231">
        <v>1.0999375799999999E-3</v>
      </c>
      <c r="H7569" s="231">
        <v>5.0122539400000001E-3</v>
      </c>
    </row>
    <row r="7570" spans="1:8">
      <c r="A7570" s="227" t="s">
        <v>148</v>
      </c>
      <c r="B7570" s="227" t="s">
        <v>113</v>
      </c>
      <c r="C7570" s="227" t="s">
        <v>67</v>
      </c>
      <c r="D7570" s="229">
        <v>890</v>
      </c>
      <c r="E7570" s="231">
        <v>7.4013340399999997E-3</v>
      </c>
      <c r="F7570" s="231">
        <v>7.5749038999999995E-4</v>
      </c>
      <c r="G7570" s="231">
        <v>1.8239827899999999E-3</v>
      </c>
      <c r="H7570" s="231">
        <v>4.8198603499999999E-3</v>
      </c>
    </row>
    <row r="7571" spans="1:8">
      <c r="A7571" s="227" t="s">
        <v>148</v>
      </c>
      <c r="B7571" s="227" t="s">
        <v>113</v>
      </c>
      <c r="C7571" s="227" t="s">
        <v>68</v>
      </c>
      <c r="D7571" s="229">
        <v>1319</v>
      </c>
      <c r="E7571" s="231">
        <v>6.9435754900000002E-3</v>
      </c>
      <c r="F7571" s="231">
        <v>1.42106615E-3</v>
      </c>
      <c r="G7571" s="231">
        <v>1.2494469399999999E-3</v>
      </c>
      <c r="H7571" s="231">
        <v>4.2730619099999997E-3</v>
      </c>
    </row>
    <row r="7572" spans="1:8">
      <c r="A7572" s="227" t="s">
        <v>148</v>
      </c>
      <c r="B7572" s="227" t="s">
        <v>113</v>
      </c>
      <c r="C7572" s="227" t="s">
        <v>69</v>
      </c>
      <c r="D7572" s="229">
        <v>1872</v>
      </c>
      <c r="E7572" s="231">
        <v>5.2842384999999999E-3</v>
      </c>
      <c r="F7572" s="231">
        <v>9.3493392E-4</v>
      </c>
      <c r="G7572" s="231">
        <v>5.9952691000000002E-4</v>
      </c>
      <c r="H7572" s="231">
        <v>3.7497771799999999E-3</v>
      </c>
    </row>
    <row r="7573" spans="1:8">
      <c r="A7573" s="227" t="s">
        <v>148</v>
      </c>
      <c r="B7573" s="227" t="s">
        <v>113</v>
      </c>
      <c r="C7573" s="227" t="s">
        <v>70</v>
      </c>
      <c r="D7573" s="229">
        <v>408</v>
      </c>
      <c r="E7573" s="231">
        <v>9.7584760699999992E-3</v>
      </c>
      <c r="F7573" s="231">
        <v>1.7662942499999999E-3</v>
      </c>
      <c r="G7573" s="231">
        <v>2.0996445900000001E-3</v>
      </c>
      <c r="H7573" s="231">
        <v>5.8925367499999999E-3</v>
      </c>
    </row>
    <row r="7574" spans="1:8">
      <c r="A7574" s="227" t="s">
        <v>148</v>
      </c>
      <c r="B7574" s="227" t="s">
        <v>113</v>
      </c>
      <c r="C7574" s="227" t="s">
        <v>71</v>
      </c>
      <c r="D7574" s="229">
        <v>705</v>
      </c>
      <c r="E7574" s="231">
        <v>7.6134256899999999E-3</v>
      </c>
      <c r="F7574" s="231">
        <v>1.46138668E-3</v>
      </c>
      <c r="G7574" s="231">
        <v>1.47120411E-3</v>
      </c>
      <c r="H7574" s="231">
        <v>4.6808344000000002E-3</v>
      </c>
    </row>
    <row r="7575" spans="1:8">
      <c r="A7575" s="227" t="s">
        <v>148</v>
      </c>
      <c r="B7575" s="227" t="s">
        <v>113</v>
      </c>
      <c r="C7575" s="227" t="s">
        <v>72</v>
      </c>
      <c r="D7575" s="229">
        <v>1035</v>
      </c>
      <c r="E7575" s="231">
        <v>7.4557051600000002E-3</v>
      </c>
      <c r="F7575" s="231">
        <v>1.4640698099999999E-3</v>
      </c>
      <c r="G7575" s="231">
        <v>1.90502524E-3</v>
      </c>
      <c r="H7575" s="231">
        <v>4.0866096199999999E-3</v>
      </c>
    </row>
    <row r="7576" spans="1:8">
      <c r="A7576" s="227" t="s">
        <v>148</v>
      </c>
      <c r="B7576" s="227" t="s">
        <v>113</v>
      </c>
      <c r="C7576" s="227" t="s">
        <v>73</v>
      </c>
      <c r="D7576" s="229">
        <v>1207</v>
      </c>
      <c r="E7576" s="231">
        <v>7.30660628E-3</v>
      </c>
      <c r="F7576" s="231">
        <v>8.2351383000000005E-4</v>
      </c>
      <c r="G7576" s="231">
        <v>1.9953720499999998E-3</v>
      </c>
      <c r="H7576" s="231">
        <v>4.48771993E-3</v>
      </c>
    </row>
    <row r="7577" spans="1:8">
      <c r="A7577" s="227" t="s">
        <v>148</v>
      </c>
      <c r="B7577" s="227" t="s">
        <v>113</v>
      </c>
      <c r="C7577" s="227" t="s">
        <v>74</v>
      </c>
      <c r="D7577" s="229">
        <v>1297</v>
      </c>
      <c r="E7577" s="231">
        <v>7.6360955100000004E-3</v>
      </c>
      <c r="F7577" s="231">
        <v>1.16542959E-3</v>
      </c>
      <c r="G7577" s="231">
        <v>1.74666764E-3</v>
      </c>
      <c r="H7577" s="231">
        <v>4.72399781E-3</v>
      </c>
    </row>
    <row r="7578" spans="1:8">
      <c r="A7578" s="227" t="s">
        <v>148</v>
      </c>
      <c r="B7578" s="227" t="s">
        <v>113</v>
      </c>
      <c r="C7578" s="227" t="s">
        <v>75</v>
      </c>
      <c r="D7578" s="229">
        <v>2207</v>
      </c>
      <c r="E7578" s="231">
        <v>6.1807808199999996E-3</v>
      </c>
      <c r="F7578" s="231">
        <v>7.4794610999999998E-4</v>
      </c>
      <c r="G7578" s="231">
        <v>1.16680488E-3</v>
      </c>
      <c r="H7578" s="231">
        <v>4.2660293499999996E-3</v>
      </c>
    </row>
    <row r="7579" spans="1:8">
      <c r="A7579" s="227" t="s">
        <v>148</v>
      </c>
      <c r="B7579" s="227" t="s">
        <v>113</v>
      </c>
      <c r="C7579" s="227" t="s">
        <v>76</v>
      </c>
      <c r="D7579" s="229">
        <v>680</v>
      </c>
      <c r="E7579" s="231">
        <v>7.0722015499999997E-3</v>
      </c>
      <c r="F7579" s="231">
        <v>1.1835509499999999E-3</v>
      </c>
      <c r="G7579" s="231">
        <v>1.79071326E-3</v>
      </c>
      <c r="H7579" s="231">
        <v>4.09793685E-3</v>
      </c>
    </row>
    <row r="7580" spans="1:8">
      <c r="A7580" s="227" t="s">
        <v>148</v>
      </c>
      <c r="B7580" s="227" t="s">
        <v>113</v>
      </c>
      <c r="C7580" s="227" t="s">
        <v>77</v>
      </c>
      <c r="D7580" s="229">
        <v>2244</v>
      </c>
      <c r="E7580" s="231">
        <v>7.0983731999999999E-3</v>
      </c>
      <c r="F7580" s="231">
        <v>1.0500272000000001E-3</v>
      </c>
      <c r="G7580" s="231">
        <v>1.6259869599999999E-3</v>
      </c>
      <c r="H7580" s="231">
        <v>4.4223585599999999E-3</v>
      </c>
    </row>
    <row r="7581" spans="1:8">
      <c r="A7581" s="227" t="s">
        <v>148</v>
      </c>
      <c r="B7581" s="227" t="s">
        <v>113</v>
      </c>
      <c r="C7581" s="227" t="s">
        <v>78</v>
      </c>
      <c r="D7581" s="229">
        <v>522</v>
      </c>
      <c r="E7581" s="231">
        <v>7.2922429199999998E-3</v>
      </c>
      <c r="F7581" s="231">
        <v>1.32044196E-3</v>
      </c>
      <c r="G7581" s="231">
        <v>1.74229702E-3</v>
      </c>
      <c r="H7581" s="231">
        <v>4.2295034399999999E-3</v>
      </c>
    </row>
    <row r="7582" spans="1:8">
      <c r="A7582" s="227" t="s">
        <v>148</v>
      </c>
      <c r="B7582" s="227" t="s">
        <v>113</v>
      </c>
      <c r="C7582" s="227" t="s">
        <v>79</v>
      </c>
      <c r="D7582" s="229">
        <v>8533</v>
      </c>
      <c r="E7582" s="231">
        <v>5.1999180500000002E-3</v>
      </c>
      <c r="F7582" s="231">
        <v>1.2444372E-3</v>
      </c>
      <c r="G7582" s="231">
        <v>8.1973121999999996E-4</v>
      </c>
      <c r="H7582" s="231">
        <v>3.13574914E-3</v>
      </c>
    </row>
    <row r="7583" spans="1:8">
      <c r="A7583" s="227" t="s">
        <v>148</v>
      </c>
      <c r="B7583" s="227" t="s">
        <v>113</v>
      </c>
      <c r="C7583" s="227" t="s">
        <v>80</v>
      </c>
      <c r="D7583" s="229">
        <v>6063</v>
      </c>
      <c r="E7583" s="231">
        <v>5.8163490000000002E-3</v>
      </c>
      <c r="F7583" s="231">
        <v>1.2864152400000001E-3</v>
      </c>
      <c r="G7583" s="231">
        <v>6.2826791E-4</v>
      </c>
      <c r="H7583" s="231">
        <v>3.9016653800000001E-3</v>
      </c>
    </row>
    <row r="7584" spans="1:8">
      <c r="A7584" s="227" t="s">
        <v>148</v>
      </c>
      <c r="B7584" s="227" t="s">
        <v>113</v>
      </c>
      <c r="C7584" s="227" t="s">
        <v>119</v>
      </c>
      <c r="D7584" s="229">
        <v>1859</v>
      </c>
      <c r="E7584" s="231">
        <v>7.1507541000000001E-3</v>
      </c>
      <c r="F7584" s="231">
        <v>1.2540092799999999E-3</v>
      </c>
      <c r="G7584" s="231">
        <v>1.4688798799999999E-3</v>
      </c>
      <c r="H7584" s="231">
        <v>4.42786446E-3</v>
      </c>
    </row>
    <row r="7585" spans="1:8">
      <c r="A7585" s="227" t="s">
        <v>148</v>
      </c>
      <c r="B7585" s="227" t="s">
        <v>113</v>
      </c>
      <c r="C7585" s="227" t="s">
        <v>82</v>
      </c>
      <c r="D7585" s="229">
        <v>648</v>
      </c>
      <c r="E7585" s="231">
        <v>8.3092025700000002E-3</v>
      </c>
      <c r="F7585" s="231">
        <v>1.5157926700000001E-3</v>
      </c>
      <c r="G7585" s="231">
        <v>1.84345683E-3</v>
      </c>
      <c r="H7585" s="231">
        <v>4.9499526099999998E-3</v>
      </c>
    </row>
    <row r="7586" spans="1:8">
      <c r="A7586" s="227" t="s">
        <v>148</v>
      </c>
      <c r="B7586" s="227" t="s">
        <v>113</v>
      </c>
      <c r="C7586" s="227" t="s">
        <v>83</v>
      </c>
      <c r="D7586" s="229">
        <v>1161</v>
      </c>
      <c r="E7586" s="231">
        <v>6.3587721299999999E-3</v>
      </c>
      <c r="F7586" s="231">
        <v>1.3265222300000001E-3</v>
      </c>
      <c r="G7586" s="231">
        <v>1.0133044599999999E-3</v>
      </c>
      <c r="H7586" s="231">
        <v>4.0189449499999997E-3</v>
      </c>
    </row>
    <row r="7587" spans="1:8">
      <c r="A7587" s="227" t="s">
        <v>148</v>
      </c>
      <c r="B7587" s="227" t="s">
        <v>113</v>
      </c>
      <c r="C7587" s="227" t="s">
        <v>84</v>
      </c>
      <c r="D7587" s="229">
        <v>1918</v>
      </c>
      <c r="E7587" s="231">
        <v>6.4594494599999998E-3</v>
      </c>
      <c r="F7587" s="231">
        <v>1.06692663E-3</v>
      </c>
      <c r="G7587" s="231">
        <v>1.1175737699999999E-3</v>
      </c>
      <c r="H7587" s="231">
        <v>4.27494859E-3</v>
      </c>
    </row>
    <row r="7588" spans="1:8">
      <c r="A7588" s="227" t="s">
        <v>148</v>
      </c>
      <c r="B7588" s="227" t="s">
        <v>113</v>
      </c>
      <c r="C7588" s="227" t="s">
        <v>86</v>
      </c>
      <c r="D7588" s="229">
        <v>4</v>
      </c>
      <c r="E7588" s="231">
        <v>1.03211802E-2</v>
      </c>
      <c r="F7588" s="231">
        <v>2.29166631E-3</v>
      </c>
      <c r="G7588" s="231">
        <v>5.2025459999999997E-3</v>
      </c>
      <c r="H7588" s="231">
        <v>2.82696735E-3</v>
      </c>
    </row>
    <row r="7589" spans="1:8">
      <c r="A7589" s="227" t="s">
        <v>148</v>
      </c>
      <c r="B7589" s="227" t="s">
        <v>113</v>
      </c>
      <c r="C7589" s="227" t="s">
        <v>87</v>
      </c>
      <c r="D7589" s="229">
        <v>2308</v>
      </c>
      <c r="E7589" s="231">
        <v>7.35211439E-3</v>
      </c>
      <c r="F7589" s="231">
        <v>1.1484106899999999E-3</v>
      </c>
      <c r="G7589" s="231">
        <v>1.4636036099999999E-3</v>
      </c>
      <c r="H7589" s="231">
        <v>4.7400996200000003E-3</v>
      </c>
    </row>
    <row r="7590" spans="1:8">
      <c r="A7590" s="227" t="s">
        <v>148</v>
      </c>
      <c r="B7590" s="227" t="s">
        <v>113</v>
      </c>
      <c r="C7590" s="227" t="s">
        <v>88</v>
      </c>
      <c r="D7590" s="229">
        <v>2824</v>
      </c>
      <c r="E7590" s="231">
        <v>5.8666577299999996E-3</v>
      </c>
      <c r="F7590" s="231">
        <v>1.2497333599999999E-3</v>
      </c>
      <c r="G7590" s="231">
        <v>1.0467977099999999E-3</v>
      </c>
      <c r="H7590" s="231">
        <v>3.57012619E-3</v>
      </c>
    </row>
    <row r="7591" spans="1:8">
      <c r="A7591" s="227" t="s">
        <v>148</v>
      </c>
      <c r="B7591" s="227" t="s">
        <v>113</v>
      </c>
      <c r="C7591" s="227" t="s">
        <v>89</v>
      </c>
      <c r="D7591" s="229">
        <v>769</v>
      </c>
      <c r="E7591" s="231">
        <v>6.8412106900000002E-3</v>
      </c>
      <c r="F7591" s="231">
        <v>1.33292973E-3</v>
      </c>
      <c r="G7591" s="231">
        <v>1.20761668E-3</v>
      </c>
      <c r="H7591" s="231">
        <v>4.3006638099999999E-3</v>
      </c>
    </row>
    <row r="7592" spans="1:8">
      <c r="A7592" s="227" t="s">
        <v>148</v>
      </c>
      <c r="B7592" s="227" t="s">
        <v>113</v>
      </c>
      <c r="C7592" s="227" t="s">
        <v>90</v>
      </c>
      <c r="D7592" s="229">
        <v>706</v>
      </c>
      <c r="E7592" s="231">
        <v>7.2782562500000002E-3</v>
      </c>
      <c r="F7592" s="231">
        <v>9.5535270000000005E-4</v>
      </c>
      <c r="G7592" s="231">
        <v>1.6790437999999999E-3</v>
      </c>
      <c r="H7592" s="231">
        <v>4.64385927E-3</v>
      </c>
    </row>
    <row r="7593" spans="1:8">
      <c r="A7593" s="227" t="s">
        <v>148</v>
      </c>
      <c r="B7593" s="227" t="s">
        <v>113</v>
      </c>
      <c r="C7593" s="227" t="s">
        <v>91</v>
      </c>
      <c r="D7593" s="229">
        <v>3938</v>
      </c>
      <c r="E7593" s="231">
        <v>6.0160670899999996E-3</v>
      </c>
      <c r="F7593" s="231">
        <v>1.48248347E-3</v>
      </c>
      <c r="G7593" s="231">
        <v>5.7803629000000001E-4</v>
      </c>
      <c r="H7593" s="231">
        <v>3.95554685E-3</v>
      </c>
    </row>
    <row r="7594" spans="1:8">
      <c r="A7594" s="227" t="s">
        <v>148</v>
      </c>
      <c r="B7594" s="227" t="s">
        <v>113</v>
      </c>
      <c r="C7594" s="227" t="s">
        <v>92</v>
      </c>
      <c r="D7594" s="229">
        <v>754</v>
      </c>
      <c r="E7594" s="231">
        <v>7.7893669600000003E-3</v>
      </c>
      <c r="F7594" s="231">
        <v>1.2311957399999999E-3</v>
      </c>
      <c r="G7594" s="231">
        <v>1.73810641E-3</v>
      </c>
      <c r="H7594" s="231">
        <v>4.8200643500000001E-3</v>
      </c>
    </row>
    <row r="7595" spans="1:8">
      <c r="A7595" s="227" t="s">
        <v>148</v>
      </c>
      <c r="B7595" s="227" t="s">
        <v>113</v>
      </c>
      <c r="C7595" s="227" t="s">
        <v>93</v>
      </c>
      <c r="D7595" s="229">
        <v>682</v>
      </c>
      <c r="E7595" s="231">
        <v>8.5002407500000005E-3</v>
      </c>
      <c r="F7595" s="231">
        <v>1.4396822100000001E-3</v>
      </c>
      <c r="G7595" s="231">
        <v>1.8515631100000001E-3</v>
      </c>
      <c r="H7595" s="231">
        <v>5.2089949700000002E-3</v>
      </c>
    </row>
    <row r="7596" spans="1:8">
      <c r="A7596" s="227" t="s">
        <v>148</v>
      </c>
      <c r="B7596" s="227" t="s">
        <v>113</v>
      </c>
      <c r="C7596" s="227" t="s">
        <v>94</v>
      </c>
      <c r="D7596" s="229">
        <v>554</v>
      </c>
      <c r="E7596" s="231">
        <v>6.6943480899999998E-3</v>
      </c>
      <c r="F7596" s="231">
        <v>1.0051475199999999E-3</v>
      </c>
      <c r="G7596" s="231">
        <v>1.6622373600000001E-3</v>
      </c>
      <c r="H7596" s="231">
        <v>4.0269627599999998E-3</v>
      </c>
    </row>
    <row r="7597" spans="1:8">
      <c r="A7597" s="227" t="s">
        <v>148</v>
      </c>
      <c r="B7597" s="227" t="s">
        <v>113</v>
      </c>
      <c r="C7597" s="227" t="s">
        <v>95</v>
      </c>
      <c r="D7597" s="229">
        <v>756</v>
      </c>
      <c r="E7597" s="231">
        <v>8.40760007E-3</v>
      </c>
      <c r="F7597" s="231">
        <v>9.9400756999999998E-4</v>
      </c>
      <c r="G7597" s="231">
        <v>1.62102844E-3</v>
      </c>
      <c r="H7597" s="231">
        <v>5.79256358E-3</v>
      </c>
    </row>
    <row r="7598" spans="1:8">
      <c r="A7598" s="227" t="s">
        <v>148</v>
      </c>
      <c r="B7598" s="227" t="s">
        <v>113</v>
      </c>
      <c r="C7598" s="227" t="s">
        <v>96</v>
      </c>
      <c r="D7598" s="229">
        <v>1192</v>
      </c>
      <c r="E7598" s="231">
        <v>7.6380536099999998E-3</v>
      </c>
      <c r="F7598" s="231">
        <v>1.4357772499999999E-3</v>
      </c>
      <c r="G7598" s="231">
        <v>1.72881882E-3</v>
      </c>
      <c r="H7598" s="231">
        <v>4.4734570699999998E-3</v>
      </c>
    </row>
    <row r="7599" spans="1:8">
      <c r="A7599" s="227" t="s">
        <v>148</v>
      </c>
      <c r="B7599" s="227" t="s">
        <v>113</v>
      </c>
      <c r="C7599" s="227" t="s">
        <v>97</v>
      </c>
      <c r="D7599" s="229">
        <v>552</v>
      </c>
      <c r="E7599" s="231">
        <v>6.7984682899999999E-3</v>
      </c>
      <c r="F7599" s="231">
        <v>1.0173650600000001E-3</v>
      </c>
      <c r="G7599" s="231">
        <v>1.6632067799999999E-3</v>
      </c>
      <c r="H7599" s="231">
        <v>4.1178959500000004E-3</v>
      </c>
    </row>
    <row r="7600" spans="1:8">
      <c r="A7600" s="227" t="s">
        <v>148</v>
      </c>
      <c r="B7600" s="227" t="s">
        <v>113</v>
      </c>
      <c r="C7600" s="227" t="s">
        <v>98</v>
      </c>
      <c r="D7600" s="229">
        <v>516</v>
      </c>
      <c r="E7600" s="231">
        <v>6.9091163600000002E-3</v>
      </c>
      <c r="F7600" s="231">
        <v>4.1516361000000002E-4</v>
      </c>
      <c r="G7600" s="231">
        <v>1.70381115E-3</v>
      </c>
      <c r="H7600" s="231">
        <v>4.7785895100000003E-3</v>
      </c>
    </row>
    <row r="7601" spans="1:8">
      <c r="A7601" s="227" t="s">
        <v>148</v>
      </c>
      <c r="B7601" s="227" t="s">
        <v>113</v>
      </c>
      <c r="C7601" s="227" t="s">
        <v>99</v>
      </c>
      <c r="D7601" s="229">
        <v>3521</v>
      </c>
      <c r="E7601" s="231">
        <v>7.0832541999999998E-3</v>
      </c>
      <c r="F7601" s="231">
        <v>1.2432512300000001E-3</v>
      </c>
      <c r="G7601" s="231">
        <v>1.05970305E-3</v>
      </c>
      <c r="H7601" s="231">
        <v>4.78029944E-3</v>
      </c>
    </row>
    <row r="7602" spans="1:8">
      <c r="A7602" s="227" t="s">
        <v>148</v>
      </c>
      <c r="B7602" s="227" t="s">
        <v>113</v>
      </c>
      <c r="C7602" s="227" t="s">
        <v>100</v>
      </c>
      <c r="D7602" s="229">
        <v>1692</v>
      </c>
      <c r="E7602" s="231">
        <v>7.9863502899999994E-3</v>
      </c>
      <c r="F7602" s="231">
        <v>1.4484486200000001E-3</v>
      </c>
      <c r="G7602" s="231">
        <v>1.4938419599999999E-3</v>
      </c>
      <c r="H7602" s="231">
        <v>5.04405922E-3</v>
      </c>
    </row>
    <row r="7603" spans="1:8">
      <c r="A7603" s="227" t="s">
        <v>148</v>
      </c>
      <c r="B7603" s="227" t="s">
        <v>113</v>
      </c>
      <c r="C7603" s="227" t="s">
        <v>101</v>
      </c>
      <c r="D7603" s="229">
        <v>803</v>
      </c>
      <c r="E7603" s="231">
        <v>8.3635727000000003E-3</v>
      </c>
      <c r="F7603" s="231">
        <v>7.9816404999999999E-4</v>
      </c>
      <c r="G7603" s="231">
        <v>2.49743416E-3</v>
      </c>
      <c r="H7603" s="231">
        <v>5.0679740100000002E-3</v>
      </c>
    </row>
    <row r="7604" spans="1:8">
      <c r="A7604" s="227" t="s">
        <v>148</v>
      </c>
      <c r="B7604" s="227" t="s">
        <v>113</v>
      </c>
      <c r="C7604" s="227" t="s">
        <v>102</v>
      </c>
      <c r="D7604" s="229">
        <v>1279</v>
      </c>
      <c r="E7604" s="231">
        <v>7.8419733800000006E-3</v>
      </c>
      <c r="F7604" s="231">
        <v>1.3754051700000001E-3</v>
      </c>
      <c r="G7604" s="231">
        <v>1.02781192E-3</v>
      </c>
      <c r="H7604" s="231">
        <v>5.4387558000000003E-3</v>
      </c>
    </row>
    <row r="7605" spans="1:8">
      <c r="A7605" s="227" t="s">
        <v>148</v>
      </c>
      <c r="B7605" s="227" t="s">
        <v>113</v>
      </c>
      <c r="C7605" s="227" t="s">
        <v>103</v>
      </c>
      <c r="D7605" s="229">
        <v>4973</v>
      </c>
      <c r="E7605" s="231">
        <v>5.8350437200000004E-3</v>
      </c>
      <c r="F7605" s="231">
        <v>9.3985507000000001E-4</v>
      </c>
      <c r="G7605" s="231">
        <v>5.3046845999999998E-4</v>
      </c>
      <c r="H7605" s="231">
        <v>4.3647197100000002E-3</v>
      </c>
    </row>
    <row r="7606" spans="1:8">
      <c r="A7606" s="227" t="s">
        <v>148</v>
      </c>
      <c r="B7606" s="227" t="s">
        <v>113</v>
      </c>
      <c r="C7606" s="227" t="s">
        <v>104</v>
      </c>
      <c r="D7606" s="229">
        <v>534</v>
      </c>
      <c r="E7606" s="231">
        <v>6.31558617E-3</v>
      </c>
      <c r="F7606" s="231">
        <v>7.6308669000000001E-4</v>
      </c>
      <c r="G7606" s="231">
        <v>1.50380576E-3</v>
      </c>
      <c r="H7606" s="231">
        <v>4.0486932199999999E-3</v>
      </c>
    </row>
    <row r="7607" spans="1:8">
      <c r="A7607" s="227" t="s">
        <v>148</v>
      </c>
      <c r="B7607" s="227" t="s">
        <v>113</v>
      </c>
      <c r="C7607" s="227" t="s">
        <v>105</v>
      </c>
      <c r="D7607" s="229">
        <v>5532</v>
      </c>
      <c r="E7607" s="231">
        <v>6.0950448300000001E-3</v>
      </c>
      <c r="F7607" s="231">
        <v>1.1256119300000001E-3</v>
      </c>
      <c r="G7607" s="231">
        <v>7.0100744999999996E-4</v>
      </c>
      <c r="H7607" s="231">
        <v>4.2684249600000003E-3</v>
      </c>
    </row>
    <row r="7608" spans="1:8">
      <c r="A7608" s="227" t="s">
        <v>148</v>
      </c>
      <c r="B7608" s="227" t="s">
        <v>113</v>
      </c>
      <c r="C7608" s="227" t="s">
        <v>106</v>
      </c>
      <c r="D7608" s="229">
        <v>650</v>
      </c>
      <c r="E7608" s="231">
        <v>7.4488067500000001E-3</v>
      </c>
      <c r="F7608" s="231">
        <v>1.2907583199999999E-3</v>
      </c>
      <c r="G7608" s="231">
        <v>1.6400460500000001E-3</v>
      </c>
      <c r="H7608" s="231">
        <v>4.5180018999999997E-3</v>
      </c>
    </row>
    <row r="7609" spans="1:8">
      <c r="A7609" s="227" t="s">
        <v>148</v>
      </c>
      <c r="B7609" s="227" t="s">
        <v>113</v>
      </c>
      <c r="C7609" s="227" t="s">
        <v>107</v>
      </c>
      <c r="D7609" s="229">
        <v>5611</v>
      </c>
      <c r="E7609" s="231">
        <v>6.3680837800000004E-3</v>
      </c>
      <c r="F7609" s="231">
        <v>1.2438032699999999E-3</v>
      </c>
      <c r="G7609" s="231">
        <v>1.04812489E-3</v>
      </c>
      <c r="H7609" s="231">
        <v>4.07615515E-3</v>
      </c>
    </row>
    <row r="7610" spans="1:8">
      <c r="A7610" s="227" t="s">
        <v>149</v>
      </c>
      <c r="B7610" s="227" t="s">
        <v>113</v>
      </c>
      <c r="C7610" s="227" t="s">
        <v>58</v>
      </c>
      <c r="D7610" s="229">
        <v>74492</v>
      </c>
      <c r="E7610" s="231">
        <v>6.4428523100000003E-3</v>
      </c>
      <c r="F7610" s="231">
        <v>1.1716239900000001E-3</v>
      </c>
      <c r="G7610" s="231">
        <v>1.0657301900000001E-3</v>
      </c>
      <c r="H7610" s="231">
        <v>4.2054337900000001E-3</v>
      </c>
    </row>
    <row r="7611" spans="1:8">
      <c r="A7611" s="227" t="s">
        <v>149</v>
      </c>
      <c r="B7611" s="227" t="s">
        <v>113</v>
      </c>
      <c r="C7611" s="227" t="s">
        <v>63</v>
      </c>
      <c r="D7611" s="229">
        <v>1221</v>
      </c>
      <c r="E7611" s="231">
        <v>6.6827146700000001E-3</v>
      </c>
      <c r="F7611" s="231">
        <v>1.6702874799999999E-3</v>
      </c>
      <c r="G7611" s="231">
        <v>1.0481122699999999E-3</v>
      </c>
      <c r="H7611" s="231">
        <v>3.9643144699999999E-3</v>
      </c>
    </row>
    <row r="7612" spans="1:8">
      <c r="A7612" s="227" t="s">
        <v>149</v>
      </c>
      <c r="B7612" s="227" t="s">
        <v>113</v>
      </c>
      <c r="C7612" s="227" t="s">
        <v>64</v>
      </c>
      <c r="D7612" s="229">
        <v>608</v>
      </c>
      <c r="E7612" s="231">
        <v>7.24401856E-3</v>
      </c>
      <c r="F7612" s="231">
        <v>1.30600457E-3</v>
      </c>
      <c r="G7612" s="231">
        <v>1.89938526E-3</v>
      </c>
      <c r="H7612" s="231">
        <v>4.0386282199999998E-3</v>
      </c>
    </row>
    <row r="7613" spans="1:8">
      <c r="A7613" s="227" t="s">
        <v>149</v>
      </c>
      <c r="B7613" s="227" t="s">
        <v>113</v>
      </c>
      <c r="C7613" s="227" t="s">
        <v>65</v>
      </c>
      <c r="D7613" s="229">
        <v>632</v>
      </c>
      <c r="E7613" s="231">
        <v>5.8156240200000001E-3</v>
      </c>
      <c r="F7613" s="231">
        <v>9.9068190000000007E-4</v>
      </c>
      <c r="G7613" s="231">
        <v>6.1721656999999997E-4</v>
      </c>
      <c r="H7613" s="231">
        <v>4.2077251100000003E-3</v>
      </c>
    </row>
    <row r="7614" spans="1:8">
      <c r="A7614" s="227" t="s">
        <v>149</v>
      </c>
      <c r="B7614" s="227" t="s">
        <v>113</v>
      </c>
      <c r="C7614" s="227" t="s">
        <v>66</v>
      </c>
      <c r="D7614" s="229">
        <v>691</v>
      </c>
      <c r="E7614" s="231">
        <v>7.1495615799999999E-3</v>
      </c>
      <c r="F7614" s="231">
        <v>1.10186501E-3</v>
      </c>
      <c r="G7614" s="231">
        <v>1.22242968E-3</v>
      </c>
      <c r="H7614" s="231">
        <v>4.82526642E-3</v>
      </c>
    </row>
    <row r="7615" spans="1:8">
      <c r="A7615" s="227" t="s">
        <v>149</v>
      </c>
      <c r="B7615" s="227" t="s">
        <v>113</v>
      </c>
      <c r="C7615" s="227" t="s">
        <v>67</v>
      </c>
      <c r="D7615" s="229">
        <v>748</v>
      </c>
      <c r="E7615" s="231">
        <v>7.0183913999999998E-3</v>
      </c>
      <c r="F7615" s="231">
        <v>7.4767256000000005E-4</v>
      </c>
      <c r="G7615" s="231">
        <v>1.65792397E-3</v>
      </c>
      <c r="H7615" s="231">
        <v>4.6127943700000002E-3</v>
      </c>
    </row>
    <row r="7616" spans="1:8">
      <c r="A7616" s="227" t="s">
        <v>149</v>
      </c>
      <c r="B7616" s="227" t="s">
        <v>113</v>
      </c>
      <c r="C7616" s="227" t="s">
        <v>68</v>
      </c>
      <c r="D7616" s="229">
        <v>1338</v>
      </c>
      <c r="E7616" s="231">
        <v>6.8971098700000002E-3</v>
      </c>
      <c r="F7616" s="231">
        <v>1.23047608E-3</v>
      </c>
      <c r="G7616" s="231">
        <v>1.18830596E-3</v>
      </c>
      <c r="H7616" s="231">
        <v>4.4783273500000002E-3</v>
      </c>
    </row>
    <row r="7617" spans="1:8">
      <c r="A7617" s="227" t="s">
        <v>149</v>
      </c>
      <c r="B7617" s="227" t="s">
        <v>113</v>
      </c>
      <c r="C7617" s="227" t="s">
        <v>69</v>
      </c>
      <c r="D7617" s="229">
        <v>2264</v>
      </c>
      <c r="E7617" s="231">
        <v>4.8311787999999996E-3</v>
      </c>
      <c r="F7617" s="231">
        <v>9.1226581000000001E-4</v>
      </c>
      <c r="G7617" s="231">
        <v>4.9527196999999995E-4</v>
      </c>
      <c r="H7617" s="231">
        <v>3.42364052E-3</v>
      </c>
    </row>
    <row r="7618" spans="1:8">
      <c r="A7618" s="227" t="s">
        <v>149</v>
      </c>
      <c r="B7618" s="227" t="s">
        <v>113</v>
      </c>
      <c r="C7618" s="227" t="s">
        <v>70</v>
      </c>
      <c r="D7618" s="229">
        <v>498</v>
      </c>
      <c r="E7618" s="231">
        <v>9.5977658199999996E-3</v>
      </c>
      <c r="F7618" s="231">
        <v>1.46593294E-3</v>
      </c>
      <c r="G7618" s="231">
        <v>2.2382118699999999E-3</v>
      </c>
      <c r="H7618" s="231">
        <v>5.89362056E-3</v>
      </c>
    </row>
    <row r="7619" spans="1:8">
      <c r="A7619" s="227" t="s">
        <v>149</v>
      </c>
      <c r="B7619" s="227" t="s">
        <v>113</v>
      </c>
      <c r="C7619" s="227" t="s">
        <v>71</v>
      </c>
      <c r="D7619" s="229">
        <v>770</v>
      </c>
      <c r="E7619" s="231">
        <v>7.4173428299999997E-3</v>
      </c>
      <c r="F7619" s="231">
        <v>1.30771981E-3</v>
      </c>
      <c r="G7619" s="231">
        <v>1.5240648200000001E-3</v>
      </c>
      <c r="H7619" s="231">
        <v>4.5855577200000002E-3</v>
      </c>
    </row>
    <row r="7620" spans="1:8">
      <c r="A7620" s="227" t="s">
        <v>149</v>
      </c>
      <c r="B7620" s="227" t="s">
        <v>113</v>
      </c>
      <c r="C7620" s="227" t="s">
        <v>72</v>
      </c>
      <c r="D7620" s="229">
        <v>1158</v>
      </c>
      <c r="E7620" s="231">
        <v>7.3611508399999996E-3</v>
      </c>
      <c r="F7620" s="231">
        <v>1.4423512900000001E-3</v>
      </c>
      <c r="G7620" s="231">
        <v>1.8296629699999999E-3</v>
      </c>
      <c r="H7620" s="231">
        <v>4.0891361099999997E-3</v>
      </c>
    </row>
    <row r="7621" spans="1:8">
      <c r="A7621" s="227" t="s">
        <v>149</v>
      </c>
      <c r="B7621" s="227" t="s">
        <v>113</v>
      </c>
      <c r="C7621" s="227" t="s">
        <v>73</v>
      </c>
      <c r="D7621" s="229">
        <v>1120</v>
      </c>
      <c r="E7621" s="231">
        <v>7.0844388400000003E-3</v>
      </c>
      <c r="F7621" s="231">
        <v>8.6713557999999996E-4</v>
      </c>
      <c r="G7621" s="231">
        <v>1.7793276299999999E-3</v>
      </c>
      <c r="H7621" s="231">
        <v>4.4379751199999998E-3</v>
      </c>
    </row>
    <row r="7622" spans="1:8">
      <c r="A7622" s="227" t="s">
        <v>149</v>
      </c>
      <c r="B7622" s="227" t="s">
        <v>113</v>
      </c>
      <c r="C7622" s="227" t="s">
        <v>74</v>
      </c>
      <c r="D7622" s="229">
        <v>990</v>
      </c>
      <c r="E7622" s="231">
        <v>7.5084289499999998E-3</v>
      </c>
      <c r="F7622" s="231">
        <v>1.0799427099999999E-3</v>
      </c>
      <c r="G7622" s="231">
        <v>1.80266764E-3</v>
      </c>
      <c r="H7622" s="231">
        <v>4.6258181399999997E-3</v>
      </c>
    </row>
    <row r="7623" spans="1:8">
      <c r="A7623" s="227" t="s">
        <v>149</v>
      </c>
      <c r="B7623" s="227" t="s">
        <v>113</v>
      </c>
      <c r="C7623" s="227" t="s">
        <v>75</v>
      </c>
      <c r="D7623" s="229">
        <v>2464</v>
      </c>
      <c r="E7623" s="231">
        <v>6.3272980400000001E-3</v>
      </c>
      <c r="F7623" s="231">
        <v>7.9517716999999996E-4</v>
      </c>
      <c r="G7623" s="231">
        <v>1.18025469E-3</v>
      </c>
      <c r="H7623" s="231">
        <v>4.3518656999999997E-3</v>
      </c>
    </row>
    <row r="7624" spans="1:8">
      <c r="A7624" s="227" t="s">
        <v>149</v>
      </c>
      <c r="B7624" s="227" t="s">
        <v>113</v>
      </c>
      <c r="C7624" s="227" t="s">
        <v>76</v>
      </c>
      <c r="D7624" s="229">
        <v>569</v>
      </c>
      <c r="E7624" s="231">
        <v>6.6312729300000003E-3</v>
      </c>
      <c r="F7624" s="231">
        <v>1.1658283700000001E-3</v>
      </c>
      <c r="G7624" s="231">
        <v>1.5139862799999999E-3</v>
      </c>
      <c r="H7624" s="231">
        <v>3.9514578200000004E-3</v>
      </c>
    </row>
    <row r="7625" spans="1:8">
      <c r="A7625" s="227" t="s">
        <v>149</v>
      </c>
      <c r="B7625" s="227" t="s">
        <v>113</v>
      </c>
      <c r="C7625" s="227" t="s">
        <v>77</v>
      </c>
      <c r="D7625" s="229">
        <v>1540</v>
      </c>
      <c r="E7625" s="231">
        <v>7.0683018200000001E-3</v>
      </c>
      <c r="F7625" s="231">
        <v>1.03907354E-3</v>
      </c>
      <c r="G7625" s="231">
        <v>1.7173518500000001E-3</v>
      </c>
      <c r="H7625" s="231">
        <v>4.3118759600000002E-3</v>
      </c>
    </row>
    <row r="7626" spans="1:8">
      <c r="A7626" s="227" t="s">
        <v>149</v>
      </c>
      <c r="B7626" s="227" t="s">
        <v>113</v>
      </c>
      <c r="C7626" s="227" t="s">
        <v>78</v>
      </c>
      <c r="D7626" s="229">
        <v>498</v>
      </c>
      <c r="E7626" s="231">
        <v>7.1320929500000001E-3</v>
      </c>
      <c r="F7626" s="231">
        <v>1.1974748399999999E-3</v>
      </c>
      <c r="G7626" s="231">
        <v>1.7451981499999999E-3</v>
      </c>
      <c r="H7626" s="231">
        <v>4.1894194699999996E-3</v>
      </c>
    </row>
    <row r="7627" spans="1:8">
      <c r="A7627" s="227" t="s">
        <v>149</v>
      </c>
      <c r="B7627" s="227" t="s">
        <v>113</v>
      </c>
      <c r="C7627" s="227" t="s">
        <v>79</v>
      </c>
      <c r="D7627" s="229">
        <v>6187</v>
      </c>
      <c r="E7627" s="231">
        <v>5.1241381099999999E-3</v>
      </c>
      <c r="F7627" s="231">
        <v>1.21362383E-3</v>
      </c>
      <c r="G7627" s="231">
        <v>8.1832439999999997E-4</v>
      </c>
      <c r="H7627" s="231">
        <v>3.0921894000000001E-3</v>
      </c>
    </row>
    <row r="7628" spans="1:8">
      <c r="A7628" s="227" t="s">
        <v>149</v>
      </c>
      <c r="B7628" s="227" t="s">
        <v>113</v>
      </c>
      <c r="C7628" s="227" t="s">
        <v>80</v>
      </c>
      <c r="D7628" s="229">
        <v>6259</v>
      </c>
      <c r="E7628" s="231">
        <v>5.6837614399999998E-3</v>
      </c>
      <c r="F7628" s="231">
        <v>1.1660243900000001E-3</v>
      </c>
      <c r="G7628" s="231">
        <v>6.3534781999999995E-4</v>
      </c>
      <c r="H7628" s="231">
        <v>3.8823887500000001E-3</v>
      </c>
    </row>
    <row r="7629" spans="1:8">
      <c r="A7629" s="227" t="s">
        <v>149</v>
      </c>
      <c r="B7629" s="227" t="s">
        <v>113</v>
      </c>
      <c r="C7629" s="227" t="s">
        <v>119</v>
      </c>
      <c r="D7629" s="229">
        <v>1517</v>
      </c>
      <c r="E7629" s="231">
        <v>7.1028190399999996E-3</v>
      </c>
      <c r="F7629" s="231">
        <v>1.2530897300000001E-3</v>
      </c>
      <c r="G7629" s="231">
        <v>1.26548018E-3</v>
      </c>
      <c r="H7629" s="231">
        <v>4.58424865E-3</v>
      </c>
    </row>
    <row r="7630" spans="1:8">
      <c r="A7630" s="227" t="s">
        <v>149</v>
      </c>
      <c r="B7630" s="227" t="s">
        <v>113</v>
      </c>
      <c r="C7630" s="227" t="s">
        <v>82</v>
      </c>
      <c r="D7630" s="229">
        <v>528</v>
      </c>
      <c r="E7630" s="231">
        <v>9.0708296000000001E-3</v>
      </c>
      <c r="F7630" s="231">
        <v>1.70439176E-3</v>
      </c>
      <c r="G7630" s="231">
        <v>2.8524390800000001E-3</v>
      </c>
      <c r="H7630" s="231">
        <v>4.5139544099999998E-3</v>
      </c>
    </row>
    <row r="7631" spans="1:8">
      <c r="A7631" s="227" t="s">
        <v>149</v>
      </c>
      <c r="B7631" s="227" t="s">
        <v>113</v>
      </c>
      <c r="C7631" s="227" t="s">
        <v>83</v>
      </c>
      <c r="D7631" s="229">
        <v>927</v>
      </c>
      <c r="E7631" s="231">
        <v>6.2782170299999999E-3</v>
      </c>
      <c r="F7631" s="231">
        <v>1.25772829E-3</v>
      </c>
      <c r="G7631" s="231">
        <v>1.0671368799999999E-3</v>
      </c>
      <c r="H7631" s="231">
        <v>3.9533513700000002E-3</v>
      </c>
    </row>
    <row r="7632" spans="1:8">
      <c r="A7632" s="227" t="s">
        <v>149</v>
      </c>
      <c r="B7632" s="227" t="s">
        <v>113</v>
      </c>
      <c r="C7632" s="227" t="s">
        <v>84</v>
      </c>
      <c r="D7632" s="229">
        <v>2362</v>
      </c>
      <c r="E7632" s="231">
        <v>6.3466251500000001E-3</v>
      </c>
      <c r="F7632" s="231">
        <v>1.12694805E-3</v>
      </c>
      <c r="G7632" s="231">
        <v>9.9774179E-4</v>
      </c>
      <c r="H7632" s="231">
        <v>4.2219348300000003E-3</v>
      </c>
    </row>
    <row r="7633" spans="1:8">
      <c r="A7633" s="227" t="s">
        <v>149</v>
      </c>
      <c r="B7633" s="227" t="s">
        <v>113</v>
      </c>
      <c r="C7633" s="227" t="s">
        <v>86</v>
      </c>
      <c r="D7633" s="229">
        <v>2</v>
      </c>
      <c r="E7633" s="231">
        <v>1.173032395E-2</v>
      </c>
      <c r="F7633" s="231">
        <v>1.0358795100000001E-3</v>
      </c>
      <c r="G7633" s="231">
        <v>6.4756940900000002E-3</v>
      </c>
      <c r="H7633" s="231">
        <v>4.2187496499999999E-3</v>
      </c>
    </row>
    <row r="7634" spans="1:8">
      <c r="A7634" s="227" t="s">
        <v>149</v>
      </c>
      <c r="B7634" s="227" t="s">
        <v>113</v>
      </c>
      <c r="C7634" s="227" t="s">
        <v>87</v>
      </c>
      <c r="D7634" s="229">
        <v>1636</v>
      </c>
      <c r="E7634" s="231">
        <v>7.01144083E-3</v>
      </c>
      <c r="F7634" s="231">
        <v>1.1122711199999999E-3</v>
      </c>
      <c r="G7634" s="231">
        <v>1.48717632E-3</v>
      </c>
      <c r="H7634" s="231">
        <v>4.4119929299999998E-3</v>
      </c>
    </row>
    <row r="7635" spans="1:8">
      <c r="A7635" s="227" t="s">
        <v>149</v>
      </c>
      <c r="B7635" s="227" t="s">
        <v>113</v>
      </c>
      <c r="C7635" s="227" t="s">
        <v>88</v>
      </c>
      <c r="D7635" s="229">
        <v>2717</v>
      </c>
      <c r="E7635" s="231">
        <v>5.5178000700000004E-3</v>
      </c>
      <c r="F7635" s="231">
        <v>1.1341439999999999E-3</v>
      </c>
      <c r="G7635" s="231">
        <v>8.3530541000000004E-4</v>
      </c>
      <c r="H7635" s="231">
        <v>3.5483501499999999E-3</v>
      </c>
    </row>
    <row r="7636" spans="1:8">
      <c r="A7636" s="227" t="s">
        <v>149</v>
      </c>
      <c r="B7636" s="227" t="s">
        <v>113</v>
      </c>
      <c r="C7636" s="227" t="s">
        <v>89</v>
      </c>
      <c r="D7636" s="229">
        <v>724</v>
      </c>
      <c r="E7636" s="231">
        <v>6.9895735200000003E-3</v>
      </c>
      <c r="F7636" s="231">
        <v>1.3012198300000001E-3</v>
      </c>
      <c r="G7636" s="231">
        <v>1.23773827E-3</v>
      </c>
      <c r="H7636" s="231">
        <v>4.4506149200000001E-3</v>
      </c>
    </row>
    <row r="7637" spans="1:8">
      <c r="A7637" s="227" t="s">
        <v>149</v>
      </c>
      <c r="B7637" s="227" t="s">
        <v>113</v>
      </c>
      <c r="C7637" s="227" t="s">
        <v>90</v>
      </c>
      <c r="D7637" s="229">
        <v>630</v>
      </c>
      <c r="E7637" s="231">
        <v>7.4121837699999997E-3</v>
      </c>
      <c r="F7637" s="231">
        <v>9.9761145999999992E-4</v>
      </c>
      <c r="G7637" s="231">
        <v>1.74906281E-3</v>
      </c>
      <c r="H7637" s="231">
        <v>4.6655090099999999E-3</v>
      </c>
    </row>
    <row r="7638" spans="1:8">
      <c r="A7638" s="227" t="s">
        <v>149</v>
      </c>
      <c r="B7638" s="227" t="s">
        <v>113</v>
      </c>
      <c r="C7638" s="227" t="s">
        <v>91</v>
      </c>
      <c r="D7638" s="229">
        <v>4591</v>
      </c>
      <c r="E7638" s="231">
        <v>6.1727980899999998E-3</v>
      </c>
      <c r="F7638" s="231">
        <v>1.5503130699999999E-3</v>
      </c>
      <c r="G7638" s="231">
        <v>6.5912450000000004E-4</v>
      </c>
      <c r="H7638" s="231">
        <v>3.9633600299999999E-3</v>
      </c>
    </row>
    <row r="7639" spans="1:8">
      <c r="A7639" s="227" t="s">
        <v>149</v>
      </c>
      <c r="B7639" s="227" t="s">
        <v>113</v>
      </c>
      <c r="C7639" s="227" t="s">
        <v>92</v>
      </c>
      <c r="D7639" s="229">
        <v>642</v>
      </c>
      <c r="E7639" s="231">
        <v>7.2941903700000001E-3</v>
      </c>
      <c r="F7639" s="231">
        <v>1.16211252E-3</v>
      </c>
      <c r="G7639" s="231">
        <v>1.74160946E-3</v>
      </c>
      <c r="H7639" s="231">
        <v>4.3904679100000002E-3</v>
      </c>
    </row>
    <row r="7640" spans="1:8">
      <c r="A7640" s="227" t="s">
        <v>149</v>
      </c>
      <c r="B7640" s="227" t="s">
        <v>113</v>
      </c>
      <c r="C7640" s="227" t="s">
        <v>93</v>
      </c>
      <c r="D7640" s="229">
        <v>641</v>
      </c>
      <c r="E7640" s="231">
        <v>8.0741352200000005E-3</v>
      </c>
      <c r="F7640" s="231">
        <v>1.3809980500000001E-3</v>
      </c>
      <c r="G7640" s="231">
        <v>1.72865364E-3</v>
      </c>
      <c r="H7640" s="231">
        <v>4.9644830600000002E-3</v>
      </c>
    </row>
    <row r="7641" spans="1:8">
      <c r="A7641" s="227" t="s">
        <v>149</v>
      </c>
      <c r="B7641" s="227" t="s">
        <v>113</v>
      </c>
      <c r="C7641" s="227" t="s">
        <v>94</v>
      </c>
      <c r="D7641" s="229">
        <v>550</v>
      </c>
      <c r="E7641" s="231">
        <v>6.8876891400000001E-3</v>
      </c>
      <c r="F7641" s="231">
        <v>1.00408225E-3</v>
      </c>
      <c r="G7641" s="231">
        <v>1.7307026200000001E-3</v>
      </c>
      <c r="H7641" s="231">
        <v>4.1529037999999997E-3</v>
      </c>
    </row>
    <row r="7642" spans="1:8">
      <c r="A7642" s="227" t="s">
        <v>149</v>
      </c>
      <c r="B7642" s="227" t="s">
        <v>113</v>
      </c>
      <c r="C7642" s="227" t="s">
        <v>95</v>
      </c>
      <c r="D7642" s="229">
        <v>1004</v>
      </c>
      <c r="E7642" s="231">
        <v>8.1298991400000006E-3</v>
      </c>
      <c r="F7642" s="231">
        <v>1.0153019799999999E-3</v>
      </c>
      <c r="G7642" s="231">
        <v>1.27873896E-3</v>
      </c>
      <c r="H7642" s="231">
        <v>5.8358576999999997E-3</v>
      </c>
    </row>
    <row r="7643" spans="1:8">
      <c r="A7643" s="227" t="s">
        <v>149</v>
      </c>
      <c r="B7643" s="227" t="s">
        <v>113</v>
      </c>
      <c r="C7643" s="227" t="s">
        <v>96</v>
      </c>
      <c r="D7643" s="229">
        <v>1339</v>
      </c>
      <c r="E7643" s="231">
        <v>7.4155582999999997E-3</v>
      </c>
      <c r="F7643" s="231">
        <v>1.34708713E-3</v>
      </c>
      <c r="G7643" s="231">
        <v>1.7080789600000001E-3</v>
      </c>
      <c r="H7643" s="231">
        <v>4.3603917199999996E-3</v>
      </c>
    </row>
    <row r="7644" spans="1:8">
      <c r="A7644" s="227" t="s">
        <v>149</v>
      </c>
      <c r="B7644" s="227" t="s">
        <v>113</v>
      </c>
      <c r="C7644" s="227" t="s">
        <v>97</v>
      </c>
      <c r="D7644" s="229">
        <v>466</v>
      </c>
      <c r="E7644" s="231">
        <v>7.3496858200000001E-3</v>
      </c>
      <c r="F7644" s="231">
        <v>1.05242088E-3</v>
      </c>
      <c r="G7644" s="231">
        <v>1.8911687E-3</v>
      </c>
      <c r="H7644" s="231">
        <v>4.40609577E-3</v>
      </c>
    </row>
    <row r="7645" spans="1:8">
      <c r="A7645" s="227" t="s">
        <v>149</v>
      </c>
      <c r="B7645" s="227" t="s">
        <v>113</v>
      </c>
      <c r="C7645" s="227" t="s">
        <v>98</v>
      </c>
      <c r="D7645" s="229">
        <v>420</v>
      </c>
      <c r="E7645" s="231">
        <v>6.8750548600000003E-3</v>
      </c>
      <c r="F7645" s="231">
        <v>3.1280289000000001E-4</v>
      </c>
      <c r="G7645" s="231">
        <v>1.5228723500000001E-3</v>
      </c>
      <c r="H7645" s="231">
        <v>5.0281357899999999E-3</v>
      </c>
    </row>
    <row r="7646" spans="1:8">
      <c r="A7646" s="227" t="s">
        <v>149</v>
      </c>
      <c r="B7646" s="227" t="s">
        <v>113</v>
      </c>
      <c r="C7646" s="227" t="s">
        <v>99</v>
      </c>
      <c r="D7646" s="229">
        <v>4067</v>
      </c>
      <c r="E7646" s="231">
        <v>7.0742320600000004E-3</v>
      </c>
      <c r="F7646" s="231">
        <v>1.16219104E-3</v>
      </c>
      <c r="G7646" s="231">
        <v>1.0617097499999999E-3</v>
      </c>
      <c r="H7646" s="231">
        <v>4.8503307900000002E-3</v>
      </c>
    </row>
    <row r="7647" spans="1:8">
      <c r="A7647" s="227" t="s">
        <v>149</v>
      </c>
      <c r="B7647" s="227" t="s">
        <v>113</v>
      </c>
      <c r="C7647" s="227" t="s">
        <v>100</v>
      </c>
      <c r="D7647" s="229">
        <v>1592</v>
      </c>
      <c r="E7647" s="231">
        <v>8.0593503299999994E-3</v>
      </c>
      <c r="F7647" s="231">
        <v>1.42234587E-3</v>
      </c>
      <c r="G7647" s="231">
        <v>1.4304666199999999E-3</v>
      </c>
      <c r="H7647" s="231">
        <v>5.2065300899999997E-3</v>
      </c>
    </row>
    <row r="7648" spans="1:8">
      <c r="A7648" s="227" t="s">
        <v>149</v>
      </c>
      <c r="B7648" s="227" t="s">
        <v>113</v>
      </c>
      <c r="C7648" s="227" t="s">
        <v>101</v>
      </c>
      <c r="D7648" s="229">
        <v>627</v>
      </c>
      <c r="E7648" s="231">
        <v>7.8263812799999992E-3</v>
      </c>
      <c r="F7648" s="231">
        <v>7.6791280999999995E-4</v>
      </c>
      <c r="G7648" s="231">
        <v>2.3851081399999998E-3</v>
      </c>
      <c r="H7648" s="231">
        <v>4.6733598100000004E-3</v>
      </c>
    </row>
    <row r="7649" spans="1:8">
      <c r="A7649" s="227" t="s">
        <v>149</v>
      </c>
      <c r="B7649" s="227" t="s">
        <v>113</v>
      </c>
      <c r="C7649" s="227" t="s">
        <v>102</v>
      </c>
      <c r="D7649" s="229">
        <v>794</v>
      </c>
      <c r="E7649" s="231">
        <v>7.4556567800000001E-3</v>
      </c>
      <c r="F7649" s="231">
        <v>1.2975351000000001E-3</v>
      </c>
      <c r="G7649" s="231">
        <v>9.9707562999999991E-4</v>
      </c>
      <c r="H7649" s="231">
        <v>5.1610455799999998E-3</v>
      </c>
    </row>
    <row r="7650" spans="1:8">
      <c r="A7650" s="227" t="s">
        <v>149</v>
      </c>
      <c r="B7650" s="227" t="s">
        <v>113</v>
      </c>
      <c r="C7650" s="227" t="s">
        <v>103</v>
      </c>
      <c r="D7650" s="229">
        <v>5538</v>
      </c>
      <c r="E7650" s="231">
        <v>5.7598383500000001E-3</v>
      </c>
      <c r="F7650" s="231">
        <v>9.7016756999999997E-4</v>
      </c>
      <c r="G7650" s="231">
        <v>5.1261755000000001E-4</v>
      </c>
      <c r="H7650" s="231">
        <v>4.2770527500000004E-3</v>
      </c>
    </row>
    <row r="7651" spans="1:8">
      <c r="A7651" s="227" t="s">
        <v>149</v>
      </c>
      <c r="B7651" s="227" t="s">
        <v>113</v>
      </c>
      <c r="C7651" s="227" t="s">
        <v>104</v>
      </c>
      <c r="D7651" s="229">
        <v>415</v>
      </c>
      <c r="E7651" s="231">
        <v>6.6208721400000002E-3</v>
      </c>
      <c r="F7651" s="231">
        <v>8.5595134000000003E-4</v>
      </c>
      <c r="G7651" s="231">
        <v>1.4118415699999999E-3</v>
      </c>
      <c r="H7651" s="231">
        <v>4.3530787700000002E-3</v>
      </c>
    </row>
    <row r="7652" spans="1:8">
      <c r="A7652" s="227" t="s">
        <v>149</v>
      </c>
      <c r="B7652" s="227" t="s">
        <v>113</v>
      </c>
      <c r="C7652" s="227" t="s">
        <v>105</v>
      </c>
      <c r="D7652" s="229">
        <v>4952</v>
      </c>
      <c r="E7652" s="231">
        <v>6.3539420500000002E-3</v>
      </c>
      <c r="F7652" s="231">
        <v>1.1719331899999999E-3</v>
      </c>
      <c r="G7652" s="231">
        <v>7.0327435000000005E-4</v>
      </c>
      <c r="H7652" s="231">
        <v>4.4787340399999997E-3</v>
      </c>
    </row>
    <row r="7653" spans="1:8">
      <c r="A7653" s="227" t="s">
        <v>149</v>
      </c>
      <c r="B7653" s="227" t="s">
        <v>113</v>
      </c>
      <c r="C7653" s="227" t="s">
        <v>106</v>
      </c>
      <c r="D7653" s="229">
        <v>546</v>
      </c>
      <c r="E7653" s="231">
        <v>6.8624293899999999E-3</v>
      </c>
      <c r="F7653" s="231">
        <v>1.1747258799999999E-3</v>
      </c>
      <c r="G7653" s="231">
        <v>1.4420530799999999E-3</v>
      </c>
      <c r="H7653" s="231">
        <v>4.2456499300000004E-3</v>
      </c>
    </row>
    <row r="7654" spans="1:8">
      <c r="A7654" s="227" t="s">
        <v>149</v>
      </c>
      <c r="B7654" s="227" t="s">
        <v>113</v>
      </c>
      <c r="C7654" s="227" t="s">
        <v>107</v>
      </c>
      <c r="D7654" s="229">
        <v>5710</v>
      </c>
      <c r="E7654" s="231">
        <v>6.4127462400000003E-3</v>
      </c>
      <c r="F7654" s="231">
        <v>1.25869349E-3</v>
      </c>
      <c r="G7654" s="231">
        <v>1.0335889000000001E-3</v>
      </c>
      <c r="H7654" s="231">
        <v>4.1204633699999998E-3</v>
      </c>
    </row>
    <row r="7655" spans="1:8">
      <c r="A7655" s="227" t="s">
        <v>150</v>
      </c>
      <c r="B7655" s="227" t="s">
        <v>113</v>
      </c>
      <c r="C7655" s="227" t="s">
        <v>58</v>
      </c>
      <c r="D7655" s="229">
        <v>107582</v>
      </c>
      <c r="E7655" s="231">
        <v>6.7389164400000002E-3</v>
      </c>
      <c r="F7655" s="231">
        <v>1.1924075999999999E-3</v>
      </c>
      <c r="G7655" s="231">
        <v>1.0525275399999999E-3</v>
      </c>
      <c r="H7655" s="231">
        <v>4.4934279400000001E-3</v>
      </c>
    </row>
    <row r="7656" spans="1:8">
      <c r="A7656" s="227" t="s">
        <v>150</v>
      </c>
      <c r="B7656" s="227" t="s">
        <v>113</v>
      </c>
      <c r="C7656" s="227" t="s">
        <v>63</v>
      </c>
      <c r="D7656" s="229">
        <v>1747</v>
      </c>
      <c r="E7656" s="231">
        <v>6.9140216800000001E-3</v>
      </c>
      <c r="F7656" s="231">
        <v>1.73162567E-3</v>
      </c>
      <c r="G7656" s="231">
        <v>1.0542872599999999E-3</v>
      </c>
      <c r="H7656" s="231">
        <v>4.12810825E-3</v>
      </c>
    </row>
    <row r="7657" spans="1:8">
      <c r="A7657" s="227" t="s">
        <v>150</v>
      </c>
      <c r="B7657" s="227" t="s">
        <v>113</v>
      </c>
      <c r="C7657" s="227" t="s">
        <v>64</v>
      </c>
      <c r="D7657" s="229">
        <v>1010</v>
      </c>
      <c r="E7657" s="231">
        <v>7.8549342099999992E-3</v>
      </c>
      <c r="F7657" s="231">
        <v>1.40408391E-3</v>
      </c>
      <c r="G7657" s="231">
        <v>1.9118076099999999E-3</v>
      </c>
      <c r="H7657" s="231">
        <v>4.5390422200000001E-3</v>
      </c>
    </row>
    <row r="7658" spans="1:8">
      <c r="A7658" s="227" t="s">
        <v>150</v>
      </c>
      <c r="B7658" s="227" t="s">
        <v>113</v>
      </c>
      <c r="C7658" s="227" t="s">
        <v>65</v>
      </c>
      <c r="D7658" s="229">
        <v>1160</v>
      </c>
      <c r="E7658" s="231">
        <v>6.4178038799999997E-3</v>
      </c>
      <c r="F7658" s="231">
        <v>1.05722158E-3</v>
      </c>
      <c r="G7658" s="231">
        <v>6.2189671000000002E-4</v>
      </c>
      <c r="H7658" s="231">
        <v>4.7386851099999999E-3</v>
      </c>
    </row>
    <row r="7659" spans="1:8">
      <c r="A7659" s="227" t="s">
        <v>150</v>
      </c>
      <c r="B7659" s="227" t="s">
        <v>113</v>
      </c>
      <c r="C7659" s="227" t="s">
        <v>66</v>
      </c>
      <c r="D7659" s="229">
        <v>1020</v>
      </c>
      <c r="E7659" s="231">
        <v>7.7037715500000003E-3</v>
      </c>
      <c r="F7659" s="231">
        <v>1.06976192E-3</v>
      </c>
      <c r="G7659" s="231">
        <v>1.1360859100000001E-3</v>
      </c>
      <c r="H7659" s="231">
        <v>5.49792323E-3</v>
      </c>
    </row>
    <row r="7660" spans="1:8">
      <c r="A7660" s="227" t="s">
        <v>150</v>
      </c>
      <c r="B7660" s="227" t="s">
        <v>113</v>
      </c>
      <c r="C7660" s="227" t="s">
        <v>67</v>
      </c>
      <c r="D7660" s="229">
        <v>1243</v>
      </c>
      <c r="E7660" s="231">
        <v>7.62669071E-3</v>
      </c>
      <c r="F7660" s="231">
        <v>7.5639296999999996E-4</v>
      </c>
      <c r="G7660" s="231">
        <v>1.59153272E-3</v>
      </c>
      <c r="H7660" s="231">
        <v>5.2787645500000004E-3</v>
      </c>
    </row>
    <row r="7661" spans="1:8">
      <c r="A7661" s="227" t="s">
        <v>150</v>
      </c>
      <c r="B7661" s="227" t="s">
        <v>113</v>
      </c>
      <c r="C7661" s="227" t="s">
        <v>68</v>
      </c>
      <c r="D7661" s="229">
        <v>1684</v>
      </c>
      <c r="E7661" s="231">
        <v>7.1871148699999996E-3</v>
      </c>
      <c r="F7661" s="231">
        <v>1.3474858999999999E-3</v>
      </c>
      <c r="G7661" s="231">
        <v>1.16366157E-3</v>
      </c>
      <c r="H7661" s="231">
        <v>4.6759669199999999E-3</v>
      </c>
    </row>
    <row r="7662" spans="1:8">
      <c r="A7662" s="227" t="s">
        <v>150</v>
      </c>
      <c r="B7662" s="227" t="s">
        <v>113</v>
      </c>
      <c r="C7662" s="227" t="s">
        <v>69</v>
      </c>
      <c r="D7662" s="229">
        <v>3680</v>
      </c>
      <c r="E7662" s="231">
        <v>5.0715199900000004E-3</v>
      </c>
      <c r="F7662" s="231">
        <v>8.4920969999999999E-4</v>
      </c>
      <c r="G7662" s="231">
        <v>5.2325484999999998E-4</v>
      </c>
      <c r="H7662" s="231">
        <v>3.6990549599999999E-3</v>
      </c>
    </row>
    <row r="7663" spans="1:8">
      <c r="A7663" s="227" t="s">
        <v>150</v>
      </c>
      <c r="B7663" s="227" t="s">
        <v>113</v>
      </c>
      <c r="C7663" s="227" t="s">
        <v>70</v>
      </c>
      <c r="D7663" s="229">
        <v>693</v>
      </c>
      <c r="E7663" s="231">
        <v>1.0065369060000001E-2</v>
      </c>
      <c r="F7663" s="231">
        <v>1.4291390399999999E-3</v>
      </c>
      <c r="G7663" s="231">
        <v>2.1560009200000002E-3</v>
      </c>
      <c r="H7663" s="231">
        <v>6.4802286400000002E-3</v>
      </c>
    </row>
    <row r="7664" spans="1:8">
      <c r="A7664" s="227" t="s">
        <v>150</v>
      </c>
      <c r="B7664" s="227" t="s">
        <v>113</v>
      </c>
      <c r="C7664" s="227" t="s">
        <v>71</v>
      </c>
      <c r="D7664" s="229">
        <v>605</v>
      </c>
      <c r="E7664" s="231">
        <v>7.2110305099999999E-3</v>
      </c>
      <c r="F7664" s="231">
        <v>1.2214950200000001E-3</v>
      </c>
      <c r="G7664" s="231">
        <v>1.55356572E-3</v>
      </c>
      <c r="H7664" s="231">
        <v>4.4359693000000002E-3</v>
      </c>
    </row>
    <row r="7665" spans="1:8">
      <c r="A7665" s="227" t="s">
        <v>150</v>
      </c>
      <c r="B7665" s="227" t="s">
        <v>113</v>
      </c>
      <c r="C7665" s="227" t="s">
        <v>72</v>
      </c>
      <c r="D7665" s="229">
        <v>1606</v>
      </c>
      <c r="E7665" s="231">
        <v>7.9730738200000009E-3</v>
      </c>
      <c r="F7665" s="231">
        <v>1.4099684500000001E-3</v>
      </c>
      <c r="G7665" s="231">
        <v>1.7542286900000001E-3</v>
      </c>
      <c r="H7665" s="231">
        <v>4.8088761900000002E-3</v>
      </c>
    </row>
    <row r="7666" spans="1:8">
      <c r="A7666" s="227" t="s">
        <v>150</v>
      </c>
      <c r="B7666" s="227" t="s">
        <v>113</v>
      </c>
      <c r="C7666" s="227" t="s">
        <v>73</v>
      </c>
      <c r="D7666" s="229">
        <v>1726</v>
      </c>
      <c r="E7666" s="231">
        <v>7.6671800799999997E-3</v>
      </c>
      <c r="F7666" s="231">
        <v>8.1981435999999995E-4</v>
      </c>
      <c r="G7666" s="231">
        <v>1.88030399E-3</v>
      </c>
      <c r="H7666" s="231">
        <v>4.9670612599999999E-3</v>
      </c>
    </row>
    <row r="7667" spans="1:8">
      <c r="A7667" s="227" t="s">
        <v>150</v>
      </c>
      <c r="B7667" s="227" t="s">
        <v>113</v>
      </c>
      <c r="C7667" s="227" t="s">
        <v>74</v>
      </c>
      <c r="D7667" s="229">
        <v>1419</v>
      </c>
      <c r="E7667" s="231">
        <v>7.8387310599999996E-3</v>
      </c>
      <c r="F7667" s="231">
        <v>1.13380225E-3</v>
      </c>
      <c r="G7667" s="231">
        <v>1.68328937E-3</v>
      </c>
      <c r="H7667" s="231">
        <v>5.0216389499999998E-3</v>
      </c>
    </row>
    <row r="7668" spans="1:8">
      <c r="A7668" s="227" t="s">
        <v>150</v>
      </c>
      <c r="B7668" s="227" t="s">
        <v>113</v>
      </c>
      <c r="C7668" s="227" t="s">
        <v>75</v>
      </c>
      <c r="D7668" s="229">
        <v>4031</v>
      </c>
      <c r="E7668" s="231">
        <v>6.6935185100000004E-3</v>
      </c>
      <c r="F7668" s="231">
        <v>9.7790421999999991E-4</v>
      </c>
      <c r="G7668" s="231">
        <v>1.1792804700000001E-3</v>
      </c>
      <c r="H7668" s="231">
        <v>4.5363333400000004E-3</v>
      </c>
    </row>
    <row r="7669" spans="1:8">
      <c r="A7669" s="227" t="s">
        <v>150</v>
      </c>
      <c r="B7669" s="227" t="s">
        <v>113</v>
      </c>
      <c r="C7669" s="227" t="s">
        <v>76</v>
      </c>
      <c r="D7669" s="229">
        <v>828</v>
      </c>
      <c r="E7669" s="231">
        <v>6.5751361899999998E-3</v>
      </c>
      <c r="F7669" s="231">
        <v>1.1382148999999999E-3</v>
      </c>
      <c r="G7669" s="231">
        <v>1.37317698E-3</v>
      </c>
      <c r="H7669" s="231">
        <v>4.06374383E-3</v>
      </c>
    </row>
    <row r="7670" spans="1:8">
      <c r="A7670" s="227" t="s">
        <v>150</v>
      </c>
      <c r="B7670" s="227" t="s">
        <v>113</v>
      </c>
      <c r="C7670" s="227" t="s">
        <v>77</v>
      </c>
      <c r="D7670" s="229">
        <v>2991</v>
      </c>
      <c r="E7670" s="231">
        <v>7.9676527199999993E-3</v>
      </c>
      <c r="F7670" s="231">
        <v>1.16642342E-3</v>
      </c>
      <c r="G7670" s="231">
        <v>1.7425615500000001E-3</v>
      </c>
      <c r="H7670" s="231">
        <v>5.05866727E-3</v>
      </c>
    </row>
    <row r="7671" spans="1:8">
      <c r="A7671" s="227" t="s">
        <v>150</v>
      </c>
      <c r="B7671" s="227" t="s">
        <v>113</v>
      </c>
      <c r="C7671" s="227" t="s">
        <v>78</v>
      </c>
      <c r="D7671" s="229">
        <v>752</v>
      </c>
      <c r="E7671" s="231">
        <v>7.50791076E-3</v>
      </c>
      <c r="F7671" s="231">
        <v>1.13456683E-3</v>
      </c>
      <c r="G7671" s="231">
        <v>1.74580722E-3</v>
      </c>
      <c r="H7671" s="231">
        <v>4.6275361999999999E-3</v>
      </c>
    </row>
    <row r="7672" spans="1:8">
      <c r="A7672" s="227" t="s">
        <v>150</v>
      </c>
      <c r="B7672" s="227" t="s">
        <v>113</v>
      </c>
      <c r="C7672" s="227" t="s">
        <v>79</v>
      </c>
      <c r="D7672" s="229">
        <v>9936</v>
      </c>
      <c r="E7672" s="231">
        <v>5.4613598699999998E-3</v>
      </c>
      <c r="F7672" s="231">
        <v>1.26065708E-3</v>
      </c>
      <c r="G7672" s="231">
        <v>7.9140969000000003E-4</v>
      </c>
      <c r="H7672" s="231">
        <v>3.4092926100000001E-3</v>
      </c>
    </row>
    <row r="7673" spans="1:8">
      <c r="A7673" s="227" t="s">
        <v>150</v>
      </c>
      <c r="B7673" s="227" t="s">
        <v>113</v>
      </c>
      <c r="C7673" s="227" t="s">
        <v>80</v>
      </c>
      <c r="D7673" s="229">
        <v>6864</v>
      </c>
      <c r="E7673" s="231">
        <v>5.5644247199999998E-3</v>
      </c>
      <c r="F7673" s="231">
        <v>1.0804776799999999E-3</v>
      </c>
      <c r="G7673" s="231">
        <v>6.3150512000000004E-4</v>
      </c>
      <c r="H7673" s="231">
        <v>3.8524414399999998E-3</v>
      </c>
    </row>
    <row r="7674" spans="1:8">
      <c r="A7674" s="227" t="s">
        <v>150</v>
      </c>
      <c r="B7674" s="227" t="s">
        <v>113</v>
      </c>
      <c r="C7674" s="227" t="s">
        <v>119</v>
      </c>
      <c r="D7674" s="229">
        <v>2405</v>
      </c>
      <c r="E7674" s="231">
        <v>7.5292453499999999E-3</v>
      </c>
      <c r="F7674" s="231">
        <v>1.2791924100000001E-3</v>
      </c>
      <c r="G7674" s="231">
        <v>1.22282355E-3</v>
      </c>
      <c r="H7674" s="231">
        <v>5.0272288999999998E-3</v>
      </c>
    </row>
    <row r="7675" spans="1:8">
      <c r="A7675" s="227" t="s">
        <v>150</v>
      </c>
      <c r="B7675" s="227" t="s">
        <v>113</v>
      </c>
      <c r="C7675" s="227" t="s">
        <v>82</v>
      </c>
      <c r="D7675" s="229">
        <v>880</v>
      </c>
      <c r="E7675" s="231">
        <v>9.10749397E-3</v>
      </c>
      <c r="F7675" s="231">
        <v>1.6579727199999999E-3</v>
      </c>
      <c r="G7675" s="231">
        <v>1.82790117E-3</v>
      </c>
      <c r="H7675" s="231">
        <v>5.6214223299999996E-3</v>
      </c>
    </row>
    <row r="7676" spans="1:8">
      <c r="A7676" s="227" t="s">
        <v>150</v>
      </c>
      <c r="B7676" s="227" t="s">
        <v>113</v>
      </c>
      <c r="C7676" s="227" t="s">
        <v>83</v>
      </c>
      <c r="D7676" s="229">
        <v>1602</v>
      </c>
      <c r="E7676" s="231">
        <v>6.8551027599999996E-3</v>
      </c>
      <c r="F7676" s="231">
        <v>1.28676659E-3</v>
      </c>
      <c r="G7676" s="231">
        <v>9.1819519999999997E-4</v>
      </c>
      <c r="H7676" s="231">
        <v>4.6501404900000003E-3</v>
      </c>
    </row>
    <row r="7677" spans="1:8">
      <c r="A7677" s="227" t="s">
        <v>150</v>
      </c>
      <c r="B7677" s="227" t="s">
        <v>113</v>
      </c>
      <c r="C7677" s="227" t="s">
        <v>84</v>
      </c>
      <c r="D7677" s="229">
        <v>3485</v>
      </c>
      <c r="E7677" s="231">
        <v>6.3038416200000003E-3</v>
      </c>
      <c r="F7677" s="231">
        <v>1.1291744000000001E-3</v>
      </c>
      <c r="G7677" s="231">
        <v>1.0771525E-3</v>
      </c>
      <c r="H7677" s="231">
        <v>4.0975142399999999E-3</v>
      </c>
    </row>
    <row r="7678" spans="1:8">
      <c r="A7678" s="227" t="s">
        <v>150</v>
      </c>
      <c r="B7678" s="227" t="s">
        <v>113</v>
      </c>
      <c r="C7678" s="227" t="s">
        <v>86</v>
      </c>
      <c r="D7678" s="229">
        <v>3</v>
      </c>
      <c r="E7678" s="231">
        <v>1.34490736E-2</v>
      </c>
      <c r="F7678" s="231">
        <v>1.4197529999999999E-3</v>
      </c>
      <c r="G7678" s="231">
        <v>5.2970675800000002E-3</v>
      </c>
      <c r="H7678" s="231">
        <v>6.7322529999999997E-3</v>
      </c>
    </row>
    <row r="7679" spans="1:8">
      <c r="A7679" s="227" t="s">
        <v>150</v>
      </c>
      <c r="B7679" s="227" t="s">
        <v>113</v>
      </c>
      <c r="C7679" s="227" t="s">
        <v>87</v>
      </c>
      <c r="D7679" s="229">
        <v>2913</v>
      </c>
      <c r="E7679" s="231">
        <v>7.7689370499999999E-3</v>
      </c>
      <c r="F7679" s="231">
        <v>1.1759463399999999E-3</v>
      </c>
      <c r="G7679" s="231">
        <v>1.3968947499999999E-3</v>
      </c>
      <c r="H7679" s="231">
        <v>5.1960954800000002E-3</v>
      </c>
    </row>
    <row r="7680" spans="1:8">
      <c r="A7680" s="227" t="s">
        <v>150</v>
      </c>
      <c r="B7680" s="227" t="s">
        <v>113</v>
      </c>
      <c r="C7680" s="227" t="s">
        <v>88</v>
      </c>
      <c r="D7680" s="229">
        <v>3313</v>
      </c>
      <c r="E7680" s="231">
        <v>5.5259231699999996E-3</v>
      </c>
      <c r="F7680" s="231">
        <v>1.0980101300000001E-3</v>
      </c>
      <c r="G7680" s="231">
        <v>8.2536434999999999E-4</v>
      </c>
      <c r="H7680" s="231">
        <v>3.6025482200000001E-3</v>
      </c>
    </row>
    <row r="7681" spans="1:8">
      <c r="A7681" s="227" t="s">
        <v>150</v>
      </c>
      <c r="B7681" s="227" t="s">
        <v>113</v>
      </c>
      <c r="C7681" s="227" t="s">
        <v>89</v>
      </c>
      <c r="D7681" s="229">
        <v>1364</v>
      </c>
      <c r="E7681" s="231">
        <v>7.2388703200000001E-3</v>
      </c>
      <c r="F7681" s="231">
        <v>1.2904411299999999E-3</v>
      </c>
      <c r="G7681" s="231">
        <v>1.07232414E-3</v>
      </c>
      <c r="H7681" s="231">
        <v>4.8761045600000004E-3</v>
      </c>
    </row>
    <row r="7682" spans="1:8">
      <c r="A7682" s="227" t="s">
        <v>150</v>
      </c>
      <c r="B7682" s="227" t="s">
        <v>113</v>
      </c>
      <c r="C7682" s="227" t="s">
        <v>90</v>
      </c>
      <c r="D7682" s="229">
        <v>1208</v>
      </c>
      <c r="E7682" s="231">
        <v>7.8807273899999999E-3</v>
      </c>
      <c r="F7682" s="231">
        <v>9.7638979999999998E-4</v>
      </c>
      <c r="G7682" s="231">
        <v>1.7355743299999999E-3</v>
      </c>
      <c r="H7682" s="231">
        <v>5.1687627999999998E-3</v>
      </c>
    </row>
    <row r="7683" spans="1:8">
      <c r="A7683" s="227" t="s">
        <v>150</v>
      </c>
      <c r="B7683" s="227" t="s">
        <v>113</v>
      </c>
      <c r="C7683" s="227" t="s">
        <v>91</v>
      </c>
      <c r="D7683" s="229">
        <v>5319</v>
      </c>
      <c r="E7683" s="231">
        <v>6.2684238399999996E-3</v>
      </c>
      <c r="F7683" s="231">
        <v>1.5380482E-3</v>
      </c>
      <c r="G7683" s="231">
        <v>5.9265806000000001E-4</v>
      </c>
      <c r="H7683" s="231">
        <v>4.1377171000000004E-3</v>
      </c>
    </row>
    <row r="7684" spans="1:8">
      <c r="A7684" s="227" t="s">
        <v>150</v>
      </c>
      <c r="B7684" s="227" t="s">
        <v>113</v>
      </c>
      <c r="C7684" s="227" t="s">
        <v>92</v>
      </c>
      <c r="D7684" s="229">
        <v>1307</v>
      </c>
      <c r="E7684" s="231">
        <v>8.0235163000000002E-3</v>
      </c>
      <c r="F7684" s="231">
        <v>1.1829551499999999E-3</v>
      </c>
      <c r="G7684" s="231">
        <v>1.5965578199999999E-3</v>
      </c>
      <c r="H7684" s="231">
        <v>5.2440028500000003E-3</v>
      </c>
    </row>
    <row r="7685" spans="1:8">
      <c r="A7685" s="227" t="s">
        <v>150</v>
      </c>
      <c r="B7685" s="227" t="s">
        <v>113</v>
      </c>
      <c r="C7685" s="227" t="s">
        <v>93</v>
      </c>
      <c r="D7685" s="229">
        <v>932</v>
      </c>
      <c r="E7685" s="231">
        <v>8.54443576E-3</v>
      </c>
      <c r="F7685" s="231">
        <v>1.2664915699999999E-3</v>
      </c>
      <c r="G7685" s="231">
        <v>1.7346579E-3</v>
      </c>
      <c r="H7685" s="231">
        <v>5.5432857999999996E-3</v>
      </c>
    </row>
    <row r="7686" spans="1:8">
      <c r="A7686" s="227" t="s">
        <v>150</v>
      </c>
      <c r="B7686" s="227" t="s">
        <v>113</v>
      </c>
      <c r="C7686" s="227" t="s">
        <v>94</v>
      </c>
      <c r="D7686" s="229">
        <v>1080</v>
      </c>
      <c r="E7686" s="231">
        <v>7.14700123E-3</v>
      </c>
      <c r="F7686" s="231">
        <v>1.17034226E-3</v>
      </c>
      <c r="G7686" s="231">
        <v>1.462952E-3</v>
      </c>
      <c r="H7686" s="231">
        <v>4.51370648E-3</v>
      </c>
    </row>
    <row r="7687" spans="1:8">
      <c r="A7687" s="227" t="s">
        <v>150</v>
      </c>
      <c r="B7687" s="227" t="s">
        <v>113</v>
      </c>
      <c r="C7687" s="227" t="s">
        <v>95</v>
      </c>
      <c r="D7687" s="229">
        <v>1307</v>
      </c>
      <c r="E7687" s="231">
        <v>8.4942631900000003E-3</v>
      </c>
      <c r="F7687" s="231">
        <v>1.0984475699999999E-3</v>
      </c>
      <c r="G7687" s="231">
        <v>1.28606801E-3</v>
      </c>
      <c r="H7687" s="231">
        <v>6.1097471299999999E-3</v>
      </c>
    </row>
    <row r="7688" spans="1:8">
      <c r="A7688" s="227" t="s">
        <v>150</v>
      </c>
      <c r="B7688" s="227" t="s">
        <v>113</v>
      </c>
      <c r="C7688" s="227" t="s">
        <v>96</v>
      </c>
      <c r="D7688" s="229">
        <v>2141</v>
      </c>
      <c r="E7688" s="231">
        <v>7.8079641899999998E-3</v>
      </c>
      <c r="F7688" s="231">
        <v>1.3416841599999999E-3</v>
      </c>
      <c r="G7688" s="231">
        <v>1.5627214100000001E-3</v>
      </c>
      <c r="H7688" s="231">
        <v>4.90355815E-3</v>
      </c>
    </row>
    <row r="7689" spans="1:8">
      <c r="A7689" s="227" t="s">
        <v>150</v>
      </c>
      <c r="B7689" s="227" t="s">
        <v>113</v>
      </c>
      <c r="C7689" s="227" t="s">
        <v>97</v>
      </c>
      <c r="D7689" s="229">
        <v>727</v>
      </c>
      <c r="E7689" s="231">
        <v>7.7635606899999999E-3</v>
      </c>
      <c r="F7689" s="231">
        <v>1.06225141E-3</v>
      </c>
      <c r="G7689" s="231">
        <v>1.6271521799999999E-3</v>
      </c>
      <c r="H7689" s="231">
        <v>5.0741566199999999E-3</v>
      </c>
    </row>
    <row r="7690" spans="1:8">
      <c r="A7690" s="227" t="s">
        <v>150</v>
      </c>
      <c r="B7690" s="227" t="s">
        <v>113</v>
      </c>
      <c r="C7690" s="227" t="s">
        <v>98</v>
      </c>
      <c r="D7690" s="229">
        <v>592</v>
      </c>
      <c r="E7690" s="231">
        <v>8.0103734199999995E-3</v>
      </c>
      <c r="F7690" s="231">
        <v>3.3205056000000001E-4</v>
      </c>
      <c r="G7690" s="231">
        <v>1.7379486400000001E-3</v>
      </c>
      <c r="H7690" s="231">
        <v>5.9291124700000001E-3</v>
      </c>
    </row>
    <row r="7691" spans="1:8">
      <c r="A7691" s="227" t="s">
        <v>150</v>
      </c>
      <c r="B7691" s="227" t="s">
        <v>113</v>
      </c>
      <c r="C7691" s="227" t="s">
        <v>99</v>
      </c>
      <c r="D7691" s="229">
        <v>5573</v>
      </c>
      <c r="E7691" s="231">
        <v>7.2630085000000002E-3</v>
      </c>
      <c r="F7691" s="231">
        <v>1.18264874E-3</v>
      </c>
      <c r="G7691" s="231">
        <v>9.3523602999999998E-4</v>
      </c>
      <c r="H7691" s="231">
        <v>5.1451232399999996E-3</v>
      </c>
    </row>
    <row r="7692" spans="1:8">
      <c r="A7692" s="227" t="s">
        <v>150</v>
      </c>
      <c r="B7692" s="227" t="s">
        <v>113</v>
      </c>
      <c r="C7692" s="227" t="s">
        <v>100</v>
      </c>
      <c r="D7692" s="229">
        <v>2064</v>
      </c>
      <c r="E7692" s="231">
        <v>8.82885936E-3</v>
      </c>
      <c r="F7692" s="231">
        <v>1.7474494299999999E-3</v>
      </c>
      <c r="G7692" s="231">
        <v>1.3297453499999999E-3</v>
      </c>
      <c r="H7692" s="231">
        <v>5.7455630300000003E-3</v>
      </c>
    </row>
    <row r="7693" spans="1:8">
      <c r="A7693" s="227" t="s">
        <v>150</v>
      </c>
      <c r="B7693" s="227" t="s">
        <v>113</v>
      </c>
      <c r="C7693" s="227" t="s">
        <v>101</v>
      </c>
      <c r="D7693" s="229">
        <v>1030</v>
      </c>
      <c r="E7693" s="231">
        <v>8.5846478300000001E-3</v>
      </c>
      <c r="F7693" s="231">
        <v>8.0631941999999995E-4</v>
      </c>
      <c r="G7693" s="231">
        <v>2.2159517599999999E-3</v>
      </c>
      <c r="H7693" s="231">
        <v>5.5623761500000002E-3</v>
      </c>
    </row>
    <row r="7694" spans="1:8">
      <c r="A7694" s="227" t="s">
        <v>150</v>
      </c>
      <c r="B7694" s="227" t="s">
        <v>113</v>
      </c>
      <c r="C7694" s="227" t="s">
        <v>102</v>
      </c>
      <c r="D7694" s="229">
        <v>1244</v>
      </c>
      <c r="E7694" s="231">
        <v>8.4647974599999995E-3</v>
      </c>
      <c r="F7694" s="231">
        <v>1.2861826899999999E-3</v>
      </c>
      <c r="G7694" s="231">
        <v>8.6264974000000003E-4</v>
      </c>
      <c r="H7694" s="231">
        <v>6.3159645299999999E-3</v>
      </c>
    </row>
    <row r="7695" spans="1:8">
      <c r="A7695" s="227" t="s">
        <v>150</v>
      </c>
      <c r="B7695" s="227" t="s">
        <v>113</v>
      </c>
      <c r="C7695" s="227" t="s">
        <v>103</v>
      </c>
      <c r="D7695" s="229">
        <v>7766</v>
      </c>
      <c r="E7695" s="231">
        <v>5.17777193E-3</v>
      </c>
      <c r="F7695" s="231">
        <v>8.7644003000000002E-4</v>
      </c>
      <c r="G7695" s="231">
        <v>4.4818886E-4</v>
      </c>
      <c r="H7695" s="231">
        <v>3.8531425599999999E-3</v>
      </c>
    </row>
    <row r="7696" spans="1:8">
      <c r="A7696" s="227" t="s">
        <v>150</v>
      </c>
      <c r="B7696" s="227" t="s">
        <v>113</v>
      </c>
      <c r="C7696" s="227" t="s">
        <v>104</v>
      </c>
      <c r="D7696" s="229">
        <v>868</v>
      </c>
      <c r="E7696" s="231">
        <v>7.0471040999999998E-3</v>
      </c>
      <c r="F7696" s="231">
        <v>1.0122112100000001E-3</v>
      </c>
      <c r="G7696" s="231">
        <v>1.33157832E-3</v>
      </c>
      <c r="H7696" s="231">
        <v>4.7030740900000003E-3</v>
      </c>
    </row>
    <row r="7697" spans="1:8">
      <c r="A7697" s="227" t="s">
        <v>150</v>
      </c>
      <c r="B7697" s="227" t="s">
        <v>113</v>
      </c>
      <c r="C7697" s="227" t="s">
        <v>105</v>
      </c>
      <c r="D7697" s="229">
        <v>6812</v>
      </c>
      <c r="E7697" s="231">
        <v>6.9421062799999997E-3</v>
      </c>
      <c r="F7697" s="231">
        <v>1.4968884200000001E-3</v>
      </c>
      <c r="G7697" s="231">
        <v>7.6523770999999997E-4</v>
      </c>
      <c r="H7697" s="231">
        <v>4.6741314699999996E-3</v>
      </c>
    </row>
    <row r="7698" spans="1:8">
      <c r="A7698" s="227" t="s">
        <v>150</v>
      </c>
      <c r="B7698" s="227" t="s">
        <v>113</v>
      </c>
      <c r="C7698" s="227" t="s">
        <v>106</v>
      </c>
      <c r="D7698" s="229">
        <v>769</v>
      </c>
      <c r="E7698" s="231">
        <v>7.16159732E-3</v>
      </c>
      <c r="F7698" s="231">
        <v>1.2035680100000001E-3</v>
      </c>
      <c r="G7698" s="231">
        <v>1.2693701599999999E-3</v>
      </c>
      <c r="H7698" s="231">
        <v>4.68865867E-3</v>
      </c>
    </row>
    <row r="7699" spans="1:8">
      <c r="A7699" s="227" t="s">
        <v>150</v>
      </c>
      <c r="B7699" s="227" t="s">
        <v>113</v>
      </c>
      <c r="C7699" s="227" t="s">
        <v>107</v>
      </c>
      <c r="D7699" s="229">
        <v>7883</v>
      </c>
      <c r="E7699" s="231">
        <v>6.6227002099999996E-3</v>
      </c>
      <c r="F7699" s="231">
        <v>1.2148825800000001E-3</v>
      </c>
      <c r="G7699" s="231">
        <v>1.0469183000000001E-3</v>
      </c>
      <c r="H7699" s="231">
        <v>4.3608988600000002E-3</v>
      </c>
    </row>
    <row r="7700" spans="1:8">
      <c r="A7700" s="227" t="s">
        <v>151</v>
      </c>
      <c r="B7700" s="227" t="s">
        <v>113</v>
      </c>
      <c r="C7700" s="227" t="s">
        <v>58</v>
      </c>
      <c r="D7700" s="229">
        <v>72394</v>
      </c>
      <c r="E7700" s="231">
        <v>6.5120868099999996E-3</v>
      </c>
      <c r="F7700" s="231">
        <v>1.1920759900000001E-3</v>
      </c>
      <c r="G7700" s="231">
        <v>1.0466193899999999E-3</v>
      </c>
      <c r="H7700" s="231">
        <v>4.2723653499999997E-3</v>
      </c>
    </row>
    <row r="7701" spans="1:8">
      <c r="A7701" s="227" t="s">
        <v>151</v>
      </c>
      <c r="B7701" s="227" t="s">
        <v>113</v>
      </c>
      <c r="C7701" s="227" t="s">
        <v>63</v>
      </c>
      <c r="D7701" s="229">
        <v>1381</v>
      </c>
      <c r="E7701" s="231">
        <v>6.8952816299999997E-3</v>
      </c>
      <c r="F7701" s="231">
        <v>1.8193754800000001E-3</v>
      </c>
      <c r="G7701" s="231">
        <v>1.0095422899999999E-3</v>
      </c>
      <c r="H7701" s="231">
        <v>4.0663633700000002E-3</v>
      </c>
    </row>
    <row r="7702" spans="1:8">
      <c r="A7702" s="227" t="s">
        <v>151</v>
      </c>
      <c r="B7702" s="227" t="s">
        <v>113</v>
      </c>
      <c r="C7702" s="227" t="s">
        <v>64</v>
      </c>
      <c r="D7702" s="229">
        <v>649</v>
      </c>
      <c r="E7702" s="231">
        <v>7.1987706500000002E-3</v>
      </c>
      <c r="F7702" s="231">
        <v>1.2504456099999999E-3</v>
      </c>
      <c r="G7702" s="231">
        <v>1.6812187300000001E-3</v>
      </c>
      <c r="H7702" s="231">
        <v>4.2671058500000003E-3</v>
      </c>
    </row>
    <row r="7703" spans="1:8">
      <c r="A7703" s="227" t="s">
        <v>151</v>
      </c>
      <c r="B7703" s="227" t="s">
        <v>113</v>
      </c>
      <c r="C7703" s="227" t="s">
        <v>65</v>
      </c>
      <c r="D7703" s="229">
        <v>704</v>
      </c>
      <c r="E7703" s="231">
        <v>6.0889984599999999E-3</v>
      </c>
      <c r="F7703" s="231">
        <v>1.1328779999999999E-3</v>
      </c>
      <c r="G7703" s="231">
        <v>6.1446142999999997E-4</v>
      </c>
      <c r="H7703" s="231">
        <v>4.3416585400000004E-3</v>
      </c>
    </row>
    <row r="7704" spans="1:8">
      <c r="A7704" s="227" t="s">
        <v>151</v>
      </c>
      <c r="B7704" s="227" t="s">
        <v>113</v>
      </c>
      <c r="C7704" s="227" t="s">
        <v>66</v>
      </c>
      <c r="D7704" s="229">
        <v>659</v>
      </c>
      <c r="E7704" s="231">
        <v>7.7972725499999996E-3</v>
      </c>
      <c r="F7704" s="231">
        <v>1.25444322E-3</v>
      </c>
      <c r="G7704" s="231">
        <v>1.1584609499999999E-3</v>
      </c>
      <c r="H7704" s="231">
        <v>5.38436791E-3</v>
      </c>
    </row>
    <row r="7705" spans="1:8">
      <c r="A7705" s="227" t="s">
        <v>151</v>
      </c>
      <c r="B7705" s="227" t="s">
        <v>113</v>
      </c>
      <c r="C7705" s="227" t="s">
        <v>67</v>
      </c>
      <c r="D7705" s="229">
        <v>740</v>
      </c>
      <c r="E7705" s="231">
        <v>7.7060495599999999E-3</v>
      </c>
      <c r="F7705" s="231">
        <v>8.0405381999999997E-4</v>
      </c>
      <c r="G7705" s="231">
        <v>1.7175141499999999E-3</v>
      </c>
      <c r="H7705" s="231">
        <v>5.1844811199999999E-3</v>
      </c>
    </row>
    <row r="7706" spans="1:8">
      <c r="A7706" s="227" t="s">
        <v>151</v>
      </c>
      <c r="B7706" s="227" t="s">
        <v>113</v>
      </c>
      <c r="C7706" s="227" t="s">
        <v>68</v>
      </c>
      <c r="D7706" s="229">
        <v>1319</v>
      </c>
      <c r="E7706" s="231">
        <v>6.7524935700000004E-3</v>
      </c>
      <c r="F7706" s="231">
        <v>1.2177169500000001E-3</v>
      </c>
      <c r="G7706" s="231">
        <v>1.2213936399999999E-3</v>
      </c>
      <c r="H7706" s="231">
        <v>4.3133825099999999E-3</v>
      </c>
    </row>
    <row r="7707" spans="1:8">
      <c r="A7707" s="227" t="s">
        <v>151</v>
      </c>
      <c r="B7707" s="227" t="s">
        <v>113</v>
      </c>
      <c r="C7707" s="227" t="s">
        <v>69</v>
      </c>
      <c r="D7707" s="229">
        <v>2311</v>
      </c>
      <c r="E7707" s="231">
        <v>5.2662735800000004E-3</v>
      </c>
      <c r="F7707" s="231">
        <v>8.9515997999999996E-4</v>
      </c>
      <c r="G7707" s="231">
        <v>6.4018479000000001E-4</v>
      </c>
      <c r="H7707" s="231">
        <v>3.7309283300000001E-3</v>
      </c>
    </row>
    <row r="7708" spans="1:8">
      <c r="A7708" s="227" t="s">
        <v>151</v>
      </c>
      <c r="B7708" s="227" t="s">
        <v>113</v>
      </c>
      <c r="C7708" s="227" t="s">
        <v>70</v>
      </c>
      <c r="D7708" s="229">
        <v>423</v>
      </c>
      <c r="E7708" s="231">
        <v>9.2896854400000006E-3</v>
      </c>
      <c r="F7708" s="231">
        <v>1.3871101299999999E-3</v>
      </c>
      <c r="G7708" s="231">
        <v>2.11575694E-3</v>
      </c>
      <c r="H7708" s="231">
        <v>5.7868179100000004E-3</v>
      </c>
    </row>
    <row r="7709" spans="1:8">
      <c r="A7709" s="227" t="s">
        <v>151</v>
      </c>
      <c r="B7709" s="227" t="s">
        <v>113</v>
      </c>
      <c r="C7709" s="227" t="s">
        <v>71</v>
      </c>
      <c r="D7709" s="229">
        <v>486</v>
      </c>
      <c r="E7709" s="231">
        <v>7.7409357800000004E-3</v>
      </c>
      <c r="F7709" s="231">
        <v>1.2812449899999999E-3</v>
      </c>
      <c r="G7709" s="231">
        <v>1.60196117E-3</v>
      </c>
      <c r="H7709" s="231">
        <v>4.8577291600000001E-3</v>
      </c>
    </row>
    <row r="7710" spans="1:8">
      <c r="A7710" s="227" t="s">
        <v>151</v>
      </c>
      <c r="B7710" s="227" t="s">
        <v>113</v>
      </c>
      <c r="C7710" s="227" t="s">
        <v>72</v>
      </c>
      <c r="D7710" s="229">
        <v>1002</v>
      </c>
      <c r="E7710" s="231">
        <v>7.7852741200000004E-3</v>
      </c>
      <c r="F7710" s="231">
        <v>1.33306279E-3</v>
      </c>
      <c r="G7710" s="231">
        <v>1.93935022E-3</v>
      </c>
      <c r="H7710" s="231">
        <v>4.5128606099999998E-3</v>
      </c>
    </row>
    <row r="7711" spans="1:8">
      <c r="A7711" s="227" t="s">
        <v>151</v>
      </c>
      <c r="B7711" s="227" t="s">
        <v>113</v>
      </c>
      <c r="C7711" s="227" t="s">
        <v>73</v>
      </c>
      <c r="D7711" s="229">
        <v>1149</v>
      </c>
      <c r="E7711" s="231">
        <v>7.2400112000000003E-3</v>
      </c>
      <c r="F7711" s="231">
        <v>8.5605817000000001E-4</v>
      </c>
      <c r="G7711" s="231">
        <v>1.92345171E-3</v>
      </c>
      <c r="H7711" s="231">
        <v>4.4605008400000002E-3</v>
      </c>
    </row>
    <row r="7712" spans="1:8">
      <c r="A7712" s="227" t="s">
        <v>151</v>
      </c>
      <c r="B7712" s="227" t="s">
        <v>113</v>
      </c>
      <c r="C7712" s="227" t="s">
        <v>74</v>
      </c>
      <c r="D7712" s="229">
        <v>918</v>
      </c>
      <c r="E7712" s="231">
        <v>7.7149900700000003E-3</v>
      </c>
      <c r="F7712" s="231">
        <v>1.22983968E-3</v>
      </c>
      <c r="G7712" s="231">
        <v>1.75773345E-3</v>
      </c>
      <c r="H7712" s="231">
        <v>4.7274164499999998E-3</v>
      </c>
    </row>
    <row r="7713" spans="1:8">
      <c r="A7713" s="227" t="s">
        <v>151</v>
      </c>
      <c r="B7713" s="227" t="s">
        <v>113</v>
      </c>
      <c r="C7713" s="227" t="s">
        <v>75</v>
      </c>
      <c r="D7713" s="229">
        <v>2259</v>
      </c>
      <c r="E7713" s="231">
        <v>6.3593565700000004E-3</v>
      </c>
      <c r="F7713" s="231">
        <v>7.5305748000000004E-4</v>
      </c>
      <c r="G7713" s="231">
        <v>1.22733835E-3</v>
      </c>
      <c r="H7713" s="231">
        <v>4.3789602500000002E-3</v>
      </c>
    </row>
    <row r="7714" spans="1:8">
      <c r="A7714" s="227" t="s">
        <v>151</v>
      </c>
      <c r="B7714" s="227" t="s">
        <v>113</v>
      </c>
      <c r="C7714" s="227" t="s">
        <v>76</v>
      </c>
      <c r="D7714" s="229">
        <v>566</v>
      </c>
      <c r="E7714" s="231">
        <v>6.6045426799999996E-3</v>
      </c>
      <c r="F7714" s="231">
        <v>1.11542559E-3</v>
      </c>
      <c r="G7714" s="231">
        <v>1.22977581E-3</v>
      </c>
      <c r="H7714" s="231">
        <v>4.2593407999999998E-3</v>
      </c>
    </row>
    <row r="7715" spans="1:8">
      <c r="A7715" s="227" t="s">
        <v>151</v>
      </c>
      <c r="B7715" s="227" t="s">
        <v>113</v>
      </c>
      <c r="C7715" s="227" t="s">
        <v>77</v>
      </c>
      <c r="D7715" s="229">
        <v>1764</v>
      </c>
      <c r="E7715" s="231">
        <v>7.70092542E-3</v>
      </c>
      <c r="F7715" s="231">
        <v>1.22298702E-3</v>
      </c>
      <c r="G7715" s="231">
        <v>1.57413944E-3</v>
      </c>
      <c r="H7715" s="231">
        <v>4.9037984699999999E-3</v>
      </c>
    </row>
    <row r="7716" spans="1:8">
      <c r="A7716" s="227" t="s">
        <v>151</v>
      </c>
      <c r="B7716" s="227" t="s">
        <v>113</v>
      </c>
      <c r="C7716" s="227" t="s">
        <v>78</v>
      </c>
      <c r="D7716" s="229">
        <v>431</v>
      </c>
      <c r="E7716" s="231">
        <v>6.97382249E-3</v>
      </c>
      <c r="F7716" s="231">
        <v>1.12719643E-3</v>
      </c>
      <c r="G7716" s="231">
        <v>1.6728159999999999E-3</v>
      </c>
      <c r="H7716" s="231">
        <v>4.1738095899999999E-3</v>
      </c>
    </row>
    <row r="7717" spans="1:8">
      <c r="A7717" s="227" t="s">
        <v>151</v>
      </c>
      <c r="B7717" s="227" t="s">
        <v>113</v>
      </c>
      <c r="C7717" s="227" t="s">
        <v>79</v>
      </c>
      <c r="D7717" s="229">
        <v>7236</v>
      </c>
      <c r="E7717" s="231">
        <v>5.2244145900000004E-3</v>
      </c>
      <c r="F7717" s="231">
        <v>1.21364923E-3</v>
      </c>
      <c r="G7717" s="231">
        <v>7.9537984999999999E-4</v>
      </c>
      <c r="H7717" s="231">
        <v>3.2153850200000002E-3</v>
      </c>
    </row>
    <row r="7718" spans="1:8">
      <c r="A7718" s="227" t="s">
        <v>151</v>
      </c>
      <c r="B7718" s="227" t="s">
        <v>113</v>
      </c>
      <c r="C7718" s="227" t="s">
        <v>80</v>
      </c>
      <c r="D7718" s="229">
        <v>5539</v>
      </c>
      <c r="E7718" s="231">
        <v>5.6723136699999999E-3</v>
      </c>
      <c r="F7718" s="231">
        <v>1.1468653399999999E-3</v>
      </c>
      <c r="G7718" s="231">
        <v>6.3360247999999996E-4</v>
      </c>
      <c r="H7718" s="231">
        <v>3.8918453799999999E-3</v>
      </c>
    </row>
    <row r="7719" spans="1:8">
      <c r="A7719" s="227" t="s">
        <v>151</v>
      </c>
      <c r="B7719" s="227" t="s">
        <v>113</v>
      </c>
      <c r="C7719" s="227" t="s">
        <v>119</v>
      </c>
      <c r="D7719" s="229">
        <v>1503</v>
      </c>
      <c r="E7719" s="231">
        <v>7.3680722599999996E-3</v>
      </c>
      <c r="F7719" s="231">
        <v>1.3121978900000001E-3</v>
      </c>
      <c r="G7719" s="231">
        <v>1.1817720199999999E-3</v>
      </c>
      <c r="H7719" s="231">
        <v>4.8741018599999996E-3</v>
      </c>
    </row>
    <row r="7720" spans="1:8">
      <c r="A7720" s="227" t="s">
        <v>151</v>
      </c>
      <c r="B7720" s="227" t="s">
        <v>113</v>
      </c>
      <c r="C7720" s="227" t="s">
        <v>82</v>
      </c>
      <c r="D7720" s="229">
        <v>506</v>
      </c>
      <c r="E7720" s="231">
        <v>8.7937799399999995E-3</v>
      </c>
      <c r="F7720" s="231">
        <v>1.81731237E-3</v>
      </c>
      <c r="G7720" s="231">
        <v>1.64747544E-3</v>
      </c>
      <c r="H7720" s="231">
        <v>5.3287171900000003E-3</v>
      </c>
    </row>
    <row r="7721" spans="1:8">
      <c r="A7721" s="227" t="s">
        <v>151</v>
      </c>
      <c r="B7721" s="227" t="s">
        <v>113</v>
      </c>
      <c r="C7721" s="227" t="s">
        <v>83</v>
      </c>
      <c r="D7721" s="229">
        <v>856</v>
      </c>
      <c r="E7721" s="231">
        <v>6.4661753199999998E-3</v>
      </c>
      <c r="F7721" s="231">
        <v>1.25327187E-3</v>
      </c>
      <c r="G7721" s="231">
        <v>9.6114818000000003E-4</v>
      </c>
      <c r="H7721" s="231">
        <v>4.2517548000000002E-3</v>
      </c>
    </row>
    <row r="7722" spans="1:8">
      <c r="A7722" s="227" t="s">
        <v>151</v>
      </c>
      <c r="B7722" s="227" t="s">
        <v>113</v>
      </c>
      <c r="C7722" s="227" t="s">
        <v>84</v>
      </c>
      <c r="D7722" s="229">
        <v>2079</v>
      </c>
      <c r="E7722" s="231">
        <v>6.3721427099999997E-3</v>
      </c>
      <c r="F7722" s="231">
        <v>1.06561624E-3</v>
      </c>
      <c r="G7722" s="231">
        <v>1.1038902900000001E-3</v>
      </c>
      <c r="H7722" s="231">
        <v>4.2026356900000004E-3</v>
      </c>
    </row>
    <row r="7723" spans="1:8">
      <c r="A7723" s="227" t="s">
        <v>151</v>
      </c>
      <c r="B7723" s="227" t="s">
        <v>113</v>
      </c>
      <c r="C7723" s="227" t="s">
        <v>86</v>
      </c>
      <c r="D7723" s="229">
        <v>4</v>
      </c>
      <c r="E7723" s="231">
        <v>8.2581015500000007E-3</v>
      </c>
      <c r="F7723" s="231">
        <v>1.2760414900000001E-3</v>
      </c>
      <c r="G7723" s="231">
        <v>4.2910876699999998E-3</v>
      </c>
      <c r="H7723" s="231">
        <v>2.6909720400000001E-3</v>
      </c>
    </row>
    <row r="7724" spans="1:8">
      <c r="A7724" s="227" t="s">
        <v>151</v>
      </c>
      <c r="B7724" s="227" t="s">
        <v>113</v>
      </c>
      <c r="C7724" s="227" t="s">
        <v>87</v>
      </c>
      <c r="D7724" s="229">
        <v>1959</v>
      </c>
      <c r="E7724" s="231">
        <v>7.2390365900000002E-3</v>
      </c>
      <c r="F7724" s="231">
        <v>1.2317849200000001E-3</v>
      </c>
      <c r="G7724" s="231">
        <v>1.4166038000000001E-3</v>
      </c>
      <c r="H7724" s="231">
        <v>4.59064739E-3</v>
      </c>
    </row>
    <row r="7725" spans="1:8">
      <c r="A7725" s="227" t="s">
        <v>151</v>
      </c>
      <c r="B7725" s="227" t="s">
        <v>113</v>
      </c>
      <c r="C7725" s="227" t="s">
        <v>88</v>
      </c>
      <c r="D7725" s="229">
        <v>2720</v>
      </c>
      <c r="E7725" s="231">
        <v>5.7241538300000002E-3</v>
      </c>
      <c r="F7725" s="231">
        <v>1.1850274999999999E-3</v>
      </c>
      <c r="G7725" s="231">
        <v>8.8963330999999998E-4</v>
      </c>
      <c r="H7725" s="231">
        <v>3.6494925499999998E-3</v>
      </c>
    </row>
    <row r="7726" spans="1:8">
      <c r="A7726" s="227" t="s">
        <v>151</v>
      </c>
      <c r="B7726" s="227" t="s">
        <v>113</v>
      </c>
      <c r="C7726" s="227" t="s">
        <v>89</v>
      </c>
      <c r="D7726" s="229">
        <v>934</v>
      </c>
      <c r="E7726" s="231">
        <v>6.96917852E-3</v>
      </c>
      <c r="F7726" s="231">
        <v>1.30846494E-3</v>
      </c>
      <c r="G7726" s="231">
        <v>1.1454613399999999E-3</v>
      </c>
      <c r="H7726" s="231">
        <v>4.5152517500000001E-3</v>
      </c>
    </row>
    <row r="7727" spans="1:8">
      <c r="A7727" s="227" t="s">
        <v>151</v>
      </c>
      <c r="B7727" s="227" t="s">
        <v>113</v>
      </c>
      <c r="C7727" s="227" t="s">
        <v>90</v>
      </c>
      <c r="D7727" s="229">
        <v>769</v>
      </c>
      <c r="E7727" s="231">
        <v>7.6934478300000001E-3</v>
      </c>
      <c r="F7727" s="231">
        <v>9.5720128000000005E-4</v>
      </c>
      <c r="G7727" s="231">
        <v>1.75606826E-3</v>
      </c>
      <c r="H7727" s="231">
        <v>4.9801778399999998E-3</v>
      </c>
    </row>
    <row r="7728" spans="1:8">
      <c r="A7728" s="227" t="s">
        <v>151</v>
      </c>
      <c r="B7728" s="227" t="s">
        <v>113</v>
      </c>
      <c r="C7728" s="227" t="s">
        <v>91</v>
      </c>
      <c r="D7728" s="229">
        <v>3965</v>
      </c>
      <c r="E7728" s="231">
        <v>6.2489722500000001E-3</v>
      </c>
      <c r="F7728" s="231">
        <v>1.5482722600000001E-3</v>
      </c>
      <c r="G7728" s="231">
        <v>5.8319298000000005E-4</v>
      </c>
      <c r="H7728" s="231">
        <v>4.1175065300000004E-3</v>
      </c>
    </row>
    <row r="7729" spans="1:8">
      <c r="A7729" s="227" t="s">
        <v>151</v>
      </c>
      <c r="B7729" s="227" t="s">
        <v>113</v>
      </c>
      <c r="C7729" s="227" t="s">
        <v>92</v>
      </c>
      <c r="D7729" s="229">
        <v>702</v>
      </c>
      <c r="E7729" s="231">
        <v>7.72533149E-3</v>
      </c>
      <c r="F7729" s="231">
        <v>1.1516365999999999E-3</v>
      </c>
      <c r="G7729" s="231">
        <v>1.65326226E-3</v>
      </c>
      <c r="H7729" s="231">
        <v>4.9204321100000002E-3</v>
      </c>
    </row>
    <row r="7730" spans="1:8">
      <c r="A7730" s="227" t="s">
        <v>151</v>
      </c>
      <c r="B7730" s="227" t="s">
        <v>113</v>
      </c>
      <c r="C7730" s="227" t="s">
        <v>93</v>
      </c>
      <c r="D7730" s="229">
        <v>650</v>
      </c>
      <c r="E7730" s="231">
        <v>8.5211714199999993E-3</v>
      </c>
      <c r="F7730" s="231">
        <v>1.2768515900000001E-3</v>
      </c>
      <c r="G7730" s="231">
        <v>1.8160254100000001E-3</v>
      </c>
      <c r="H7730" s="231">
        <v>5.4282939199999996E-3</v>
      </c>
    </row>
    <row r="7731" spans="1:8">
      <c r="A7731" s="227" t="s">
        <v>151</v>
      </c>
      <c r="B7731" s="227" t="s">
        <v>113</v>
      </c>
      <c r="C7731" s="227" t="s">
        <v>94</v>
      </c>
      <c r="D7731" s="229">
        <v>758</v>
      </c>
      <c r="E7731" s="231">
        <v>7.0121784899999998E-3</v>
      </c>
      <c r="F7731" s="231">
        <v>1.17318028E-3</v>
      </c>
      <c r="G7731" s="231">
        <v>1.4484080900000001E-3</v>
      </c>
      <c r="H7731" s="231">
        <v>4.3905896400000003E-3</v>
      </c>
    </row>
    <row r="7732" spans="1:8">
      <c r="A7732" s="227" t="s">
        <v>151</v>
      </c>
      <c r="B7732" s="227" t="s">
        <v>113</v>
      </c>
      <c r="C7732" s="227" t="s">
        <v>95</v>
      </c>
      <c r="D7732" s="229">
        <v>732</v>
      </c>
      <c r="E7732" s="231">
        <v>8.00383564E-3</v>
      </c>
      <c r="F7732" s="231">
        <v>8.5518468000000004E-4</v>
      </c>
      <c r="G7732" s="231">
        <v>1.2471378699999999E-3</v>
      </c>
      <c r="H7732" s="231">
        <v>5.9015126100000004E-3</v>
      </c>
    </row>
    <row r="7733" spans="1:8">
      <c r="A7733" s="227" t="s">
        <v>151</v>
      </c>
      <c r="B7733" s="227" t="s">
        <v>113</v>
      </c>
      <c r="C7733" s="227" t="s">
        <v>96</v>
      </c>
      <c r="D7733" s="229">
        <v>1166</v>
      </c>
      <c r="E7733" s="231">
        <v>7.5103231299999997E-3</v>
      </c>
      <c r="F7733" s="231">
        <v>1.20979822E-3</v>
      </c>
      <c r="G7733" s="231">
        <v>1.6457914100000001E-3</v>
      </c>
      <c r="H7733" s="231">
        <v>4.6547330200000002E-3</v>
      </c>
    </row>
    <row r="7734" spans="1:8">
      <c r="A7734" s="227" t="s">
        <v>151</v>
      </c>
      <c r="B7734" s="227" t="s">
        <v>113</v>
      </c>
      <c r="C7734" s="227" t="s">
        <v>97</v>
      </c>
      <c r="D7734" s="229">
        <v>403</v>
      </c>
      <c r="E7734" s="231">
        <v>7.2180576200000001E-3</v>
      </c>
      <c r="F7734" s="231">
        <v>1.0684332699999999E-3</v>
      </c>
      <c r="G7734" s="231">
        <v>1.7441236800000001E-3</v>
      </c>
      <c r="H7734" s="231">
        <v>4.40550015E-3</v>
      </c>
    </row>
    <row r="7735" spans="1:8">
      <c r="A7735" s="227" t="s">
        <v>151</v>
      </c>
      <c r="B7735" s="227" t="s">
        <v>113</v>
      </c>
      <c r="C7735" s="227" t="s">
        <v>98</v>
      </c>
      <c r="D7735" s="229">
        <v>385</v>
      </c>
      <c r="E7735" s="231">
        <v>6.7268816800000004E-3</v>
      </c>
      <c r="F7735" s="231">
        <v>3.0591608E-4</v>
      </c>
      <c r="G7735" s="231">
        <v>1.4943780800000001E-3</v>
      </c>
      <c r="H7735" s="231">
        <v>4.9149228099999998E-3</v>
      </c>
    </row>
    <row r="7736" spans="1:8">
      <c r="A7736" s="227" t="s">
        <v>151</v>
      </c>
      <c r="B7736" s="227" t="s">
        <v>113</v>
      </c>
      <c r="C7736" s="227" t="s">
        <v>99</v>
      </c>
      <c r="D7736" s="229">
        <v>3882</v>
      </c>
      <c r="E7736" s="231">
        <v>6.8889172700000003E-3</v>
      </c>
      <c r="F7736" s="231">
        <v>1.0548504999999999E-3</v>
      </c>
      <c r="G7736" s="231">
        <v>1.0182887E-3</v>
      </c>
      <c r="H7736" s="231">
        <v>4.8157775899999996E-3</v>
      </c>
    </row>
    <row r="7737" spans="1:8">
      <c r="A7737" s="227" t="s">
        <v>151</v>
      </c>
      <c r="B7737" s="227" t="s">
        <v>113</v>
      </c>
      <c r="C7737" s="227" t="s">
        <v>100</v>
      </c>
      <c r="D7737" s="229">
        <v>1523</v>
      </c>
      <c r="E7737" s="231">
        <v>8.2612364099999992E-3</v>
      </c>
      <c r="F7737" s="231">
        <v>1.6467556700000001E-3</v>
      </c>
      <c r="G7737" s="231">
        <v>1.28248013E-3</v>
      </c>
      <c r="H7737" s="231">
        <v>5.3207908399999998E-3</v>
      </c>
    </row>
    <row r="7738" spans="1:8">
      <c r="A7738" s="227" t="s">
        <v>151</v>
      </c>
      <c r="B7738" s="227" t="s">
        <v>113</v>
      </c>
      <c r="C7738" s="227" t="s">
        <v>101</v>
      </c>
      <c r="D7738" s="229">
        <v>558</v>
      </c>
      <c r="E7738" s="231">
        <v>7.80694088E-3</v>
      </c>
      <c r="F7738" s="231">
        <v>7.3615650999999999E-4</v>
      </c>
      <c r="G7738" s="231">
        <v>2.15493472E-3</v>
      </c>
      <c r="H7738" s="231">
        <v>4.9158491800000001E-3</v>
      </c>
    </row>
    <row r="7739" spans="1:8">
      <c r="A7739" s="227" t="s">
        <v>151</v>
      </c>
      <c r="B7739" s="227" t="s">
        <v>113</v>
      </c>
      <c r="C7739" s="227" t="s">
        <v>102</v>
      </c>
      <c r="D7739" s="229">
        <v>765</v>
      </c>
      <c r="E7739" s="231">
        <v>8.0502751200000004E-3</v>
      </c>
      <c r="F7739" s="231">
        <v>1.2769908E-3</v>
      </c>
      <c r="G7739" s="231">
        <v>8.8572659000000001E-4</v>
      </c>
      <c r="H7739" s="231">
        <v>5.8875572499999997E-3</v>
      </c>
    </row>
    <row r="7740" spans="1:8">
      <c r="A7740" s="227" t="s">
        <v>151</v>
      </c>
      <c r="B7740" s="227" t="s">
        <v>113</v>
      </c>
      <c r="C7740" s="227" t="s">
        <v>103</v>
      </c>
      <c r="D7740" s="229">
        <v>4732</v>
      </c>
      <c r="E7740" s="231">
        <v>5.1853830599999998E-3</v>
      </c>
      <c r="F7740" s="231">
        <v>9.3428583000000002E-4</v>
      </c>
      <c r="G7740" s="231">
        <v>4.5830325E-4</v>
      </c>
      <c r="H7740" s="231">
        <v>3.7927935000000002E-3</v>
      </c>
    </row>
    <row r="7741" spans="1:8">
      <c r="A7741" s="227" t="s">
        <v>151</v>
      </c>
      <c r="B7741" s="227" t="s">
        <v>113</v>
      </c>
      <c r="C7741" s="227" t="s">
        <v>104</v>
      </c>
      <c r="D7741" s="229">
        <v>431</v>
      </c>
      <c r="E7741" s="231">
        <v>6.8169145599999998E-3</v>
      </c>
      <c r="F7741" s="231">
        <v>9.3269290999999999E-4</v>
      </c>
      <c r="G7741" s="231">
        <v>1.23138993E-3</v>
      </c>
      <c r="H7741" s="231">
        <v>4.6525895599999999E-3</v>
      </c>
    </row>
    <row r="7742" spans="1:8">
      <c r="A7742" s="227" t="s">
        <v>151</v>
      </c>
      <c r="B7742" s="227" t="s">
        <v>113</v>
      </c>
      <c r="C7742" s="227" t="s">
        <v>105</v>
      </c>
      <c r="D7742" s="229">
        <v>4653</v>
      </c>
      <c r="E7742" s="231">
        <v>6.4728722000000002E-3</v>
      </c>
      <c r="F7742" s="231">
        <v>1.43383675E-3</v>
      </c>
      <c r="G7742" s="231">
        <v>7.6554528000000004E-4</v>
      </c>
      <c r="H7742" s="231">
        <v>4.2622190799999999E-3</v>
      </c>
    </row>
    <row r="7743" spans="1:8">
      <c r="A7743" s="227" t="s">
        <v>151</v>
      </c>
      <c r="B7743" s="227" t="s">
        <v>113</v>
      </c>
      <c r="C7743" s="227" t="s">
        <v>106</v>
      </c>
      <c r="D7743" s="229">
        <v>596</v>
      </c>
      <c r="E7743" s="231">
        <v>6.7857085000000003E-3</v>
      </c>
      <c r="F7743" s="231">
        <v>1.25293212E-3</v>
      </c>
      <c r="G7743" s="231">
        <v>1.08518572E-3</v>
      </c>
      <c r="H7743" s="231">
        <v>4.4475901799999997E-3</v>
      </c>
    </row>
    <row r="7744" spans="1:8">
      <c r="A7744" s="227" t="s">
        <v>151</v>
      </c>
      <c r="B7744" s="227" t="s">
        <v>113</v>
      </c>
      <c r="C7744" s="227" t="s">
        <v>107</v>
      </c>
      <c r="D7744" s="229">
        <v>5627</v>
      </c>
      <c r="E7744" s="231">
        <v>6.58688821E-3</v>
      </c>
      <c r="F7744" s="231">
        <v>1.2528588199999999E-3</v>
      </c>
      <c r="G7744" s="231">
        <v>1.0909431399999999E-3</v>
      </c>
      <c r="H7744" s="231">
        <v>4.2430857600000002E-3</v>
      </c>
    </row>
    <row r="7745" spans="1:8">
      <c r="A7745" s="227" t="s">
        <v>152</v>
      </c>
      <c r="B7745" s="227" t="s">
        <v>113</v>
      </c>
      <c r="C7745" s="227" t="s">
        <v>58</v>
      </c>
      <c r="D7745" s="229">
        <v>64170</v>
      </c>
      <c r="E7745" s="231">
        <v>6.4401116400000001E-3</v>
      </c>
      <c r="F7745" s="231">
        <v>1.1803641300000001E-3</v>
      </c>
      <c r="G7745" s="231">
        <v>1.0447983000000001E-3</v>
      </c>
      <c r="H7745" s="231">
        <v>4.2139089200000004E-3</v>
      </c>
    </row>
    <row r="7746" spans="1:8">
      <c r="A7746" s="227" t="s">
        <v>152</v>
      </c>
      <c r="B7746" s="227" t="s">
        <v>113</v>
      </c>
      <c r="C7746" s="227" t="s">
        <v>63</v>
      </c>
      <c r="D7746" s="229">
        <v>1264</v>
      </c>
      <c r="E7746" s="231">
        <v>6.8820137899999996E-3</v>
      </c>
      <c r="F7746" s="231">
        <v>1.78382645E-3</v>
      </c>
      <c r="G7746" s="231">
        <v>1.0329492399999999E-3</v>
      </c>
      <c r="H7746" s="231">
        <v>4.0652376200000003E-3</v>
      </c>
    </row>
    <row r="7747" spans="1:8">
      <c r="A7747" s="227" t="s">
        <v>152</v>
      </c>
      <c r="B7747" s="227" t="s">
        <v>113</v>
      </c>
      <c r="C7747" s="227" t="s">
        <v>64</v>
      </c>
      <c r="D7747" s="229">
        <v>593</v>
      </c>
      <c r="E7747" s="231">
        <v>7.1083744699999996E-3</v>
      </c>
      <c r="F7747" s="231">
        <v>1.21570693E-3</v>
      </c>
      <c r="G7747" s="231">
        <v>1.4774995999999999E-3</v>
      </c>
      <c r="H7747" s="231">
        <v>4.4151674600000001E-3</v>
      </c>
    </row>
    <row r="7748" spans="1:8">
      <c r="A7748" s="227" t="s">
        <v>152</v>
      </c>
      <c r="B7748" s="227" t="s">
        <v>113</v>
      </c>
      <c r="C7748" s="227" t="s">
        <v>65</v>
      </c>
      <c r="D7748" s="229">
        <v>647</v>
      </c>
      <c r="E7748" s="231">
        <v>6.2345438099999997E-3</v>
      </c>
      <c r="F7748" s="231">
        <v>1.1480870999999999E-3</v>
      </c>
      <c r="G7748" s="231">
        <v>6.3755772000000002E-4</v>
      </c>
      <c r="H7748" s="231">
        <v>4.4488985300000002E-3</v>
      </c>
    </row>
    <row r="7749" spans="1:8">
      <c r="A7749" s="227" t="s">
        <v>152</v>
      </c>
      <c r="B7749" s="227" t="s">
        <v>113</v>
      </c>
      <c r="C7749" s="227" t="s">
        <v>66</v>
      </c>
      <c r="D7749" s="229">
        <v>524</v>
      </c>
      <c r="E7749" s="231">
        <v>7.5570749600000001E-3</v>
      </c>
      <c r="F7749" s="231">
        <v>1.1648287099999999E-3</v>
      </c>
      <c r="G7749" s="231">
        <v>1.23749802E-3</v>
      </c>
      <c r="H7749" s="231">
        <v>5.1547477899999998E-3</v>
      </c>
    </row>
    <row r="7750" spans="1:8">
      <c r="A7750" s="227" t="s">
        <v>152</v>
      </c>
      <c r="B7750" s="227" t="s">
        <v>113</v>
      </c>
      <c r="C7750" s="227" t="s">
        <v>67</v>
      </c>
      <c r="D7750" s="229">
        <v>679</v>
      </c>
      <c r="E7750" s="231">
        <v>7.4142425100000003E-3</v>
      </c>
      <c r="F7750" s="231">
        <v>7.9383806000000003E-4</v>
      </c>
      <c r="G7750" s="231">
        <v>1.54777222E-3</v>
      </c>
      <c r="H7750" s="231">
        <v>5.0726317799999997E-3</v>
      </c>
    </row>
    <row r="7751" spans="1:8">
      <c r="A7751" s="227" t="s">
        <v>152</v>
      </c>
      <c r="B7751" s="227" t="s">
        <v>113</v>
      </c>
      <c r="C7751" s="227" t="s">
        <v>68</v>
      </c>
      <c r="D7751" s="229">
        <v>917</v>
      </c>
      <c r="E7751" s="231">
        <v>6.8937934399999996E-3</v>
      </c>
      <c r="F7751" s="231">
        <v>1.2481443699999999E-3</v>
      </c>
      <c r="G7751" s="231">
        <v>1.18944097E-3</v>
      </c>
      <c r="H7751" s="231">
        <v>4.4562076100000004E-3</v>
      </c>
    </row>
    <row r="7752" spans="1:8">
      <c r="A7752" s="227" t="s">
        <v>152</v>
      </c>
      <c r="B7752" s="227" t="s">
        <v>113</v>
      </c>
      <c r="C7752" s="227" t="s">
        <v>69</v>
      </c>
      <c r="D7752" s="229">
        <v>2631</v>
      </c>
      <c r="E7752" s="231">
        <v>5.2637003699999999E-3</v>
      </c>
      <c r="F7752" s="231">
        <v>8.7434164999999995E-4</v>
      </c>
      <c r="G7752" s="231">
        <v>6.6031146000000002E-4</v>
      </c>
      <c r="H7752" s="231">
        <v>3.7290467700000001E-3</v>
      </c>
    </row>
    <row r="7753" spans="1:8">
      <c r="A7753" s="227" t="s">
        <v>152</v>
      </c>
      <c r="B7753" s="227" t="s">
        <v>113</v>
      </c>
      <c r="C7753" s="227" t="s">
        <v>70</v>
      </c>
      <c r="D7753" s="229">
        <v>336</v>
      </c>
      <c r="E7753" s="231">
        <v>9.0282942500000008E-3</v>
      </c>
      <c r="F7753" s="231">
        <v>1.47417855E-3</v>
      </c>
      <c r="G7753" s="231">
        <v>1.9996966200000002E-3</v>
      </c>
      <c r="H7753" s="231">
        <v>5.5544185699999997E-3</v>
      </c>
    </row>
    <row r="7754" spans="1:8">
      <c r="A7754" s="227" t="s">
        <v>152</v>
      </c>
      <c r="B7754" s="227" t="s">
        <v>113</v>
      </c>
      <c r="C7754" s="227" t="s">
        <v>71</v>
      </c>
      <c r="D7754" s="229">
        <v>313</v>
      </c>
      <c r="E7754" s="231">
        <v>7.4365826899999996E-3</v>
      </c>
      <c r="F7754" s="231">
        <v>1.22463294E-3</v>
      </c>
      <c r="G7754" s="231">
        <v>1.63867419E-3</v>
      </c>
      <c r="H7754" s="231">
        <v>4.5732751200000003E-3</v>
      </c>
    </row>
    <row r="7755" spans="1:8">
      <c r="A7755" s="227" t="s">
        <v>152</v>
      </c>
      <c r="B7755" s="227" t="s">
        <v>113</v>
      </c>
      <c r="C7755" s="227" t="s">
        <v>72</v>
      </c>
      <c r="D7755" s="229">
        <v>835</v>
      </c>
      <c r="E7755" s="231">
        <v>7.3817640099999998E-3</v>
      </c>
      <c r="F7755" s="231">
        <v>1.2521343700000001E-3</v>
      </c>
      <c r="G7755" s="231">
        <v>1.74607705E-3</v>
      </c>
      <c r="H7755" s="231">
        <v>4.3835521000000002E-3</v>
      </c>
    </row>
    <row r="7756" spans="1:8">
      <c r="A7756" s="227" t="s">
        <v>152</v>
      </c>
      <c r="B7756" s="227" t="s">
        <v>113</v>
      </c>
      <c r="C7756" s="227" t="s">
        <v>73</v>
      </c>
      <c r="D7756" s="229">
        <v>938</v>
      </c>
      <c r="E7756" s="231">
        <v>7.2114869600000001E-3</v>
      </c>
      <c r="F7756" s="231">
        <v>8.7770448999999998E-4</v>
      </c>
      <c r="G7756" s="231">
        <v>1.9694678899999998E-3</v>
      </c>
      <c r="H7756" s="231">
        <v>4.3643140899999999E-3</v>
      </c>
    </row>
    <row r="7757" spans="1:8">
      <c r="A7757" s="227" t="s">
        <v>152</v>
      </c>
      <c r="B7757" s="227" t="s">
        <v>113</v>
      </c>
      <c r="C7757" s="227" t="s">
        <v>74</v>
      </c>
      <c r="D7757" s="229">
        <v>789</v>
      </c>
      <c r="E7757" s="231">
        <v>7.67897984E-3</v>
      </c>
      <c r="F7757" s="231">
        <v>1.19362565E-3</v>
      </c>
      <c r="G7757" s="231">
        <v>1.81824425E-3</v>
      </c>
      <c r="H7757" s="231">
        <v>4.66710944E-3</v>
      </c>
    </row>
    <row r="7758" spans="1:8">
      <c r="A7758" s="227" t="s">
        <v>152</v>
      </c>
      <c r="B7758" s="227" t="s">
        <v>113</v>
      </c>
      <c r="C7758" s="227" t="s">
        <v>75</v>
      </c>
      <c r="D7758" s="229">
        <v>2032</v>
      </c>
      <c r="E7758" s="231">
        <v>6.2261965800000001E-3</v>
      </c>
      <c r="F7758" s="231">
        <v>7.0866117000000005E-4</v>
      </c>
      <c r="G7758" s="231">
        <v>1.2313570699999999E-3</v>
      </c>
      <c r="H7758" s="231">
        <v>4.2861778600000004E-3</v>
      </c>
    </row>
    <row r="7759" spans="1:8">
      <c r="A7759" s="227" t="s">
        <v>152</v>
      </c>
      <c r="B7759" s="227" t="s">
        <v>113</v>
      </c>
      <c r="C7759" s="227" t="s">
        <v>76</v>
      </c>
      <c r="D7759" s="229">
        <v>501</v>
      </c>
      <c r="E7759" s="231">
        <v>6.3104113299999997E-3</v>
      </c>
      <c r="F7759" s="231">
        <v>1.0816096899999999E-3</v>
      </c>
      <c r="G7759" s="231">
        <v>1.18046291E-3</v>
      </c>
      <c r="H7759" s="231">
        <v>4.0483382700000001E-3</v>
      </c>
    </row>
    <row r="7760" spans="1:8">
      <c r="A7760" s="227" t="s">
        <v>152</v>
      </c>
      <c r="B7760" s="227" t="s">
        <v>113</v>
      </c>
      <c r="C7760" s="227" t="s">
        <v>77</v>
      </c>
      <c r="D7760" s="229">
        <v>1683</v>
      </c>
      <c r="E7760" s="231">
        <v>7.7559153999999996E-3</v>
      </c>
      <c r="F7760" s="231">
        <v>1.2433427700000001E-3</v>
      </c>
      <c r="G7760" s="231">
        <v>1.6956944499999999E-3</v>
      </c>
      <c r="H7760" s="231">
        <v>4.8168776899999996E-3</v>
      </c>
    </row>
    <row r="7761" spans="1:8">
      <c r="A7761" s="227" t="s">
        <v>152</v>
      </c>
      <c r="B7761" s="227" t="s">
        <v>113</v>
      </c>
      <c r="C7761" s="227" t="s">
        <v>78</v>
      </c>
      <c r="D7761" s="229">
        <v>334</v>
      </c>
      <c r="E7761" s="231">
        <v>7.3226461299999998E-3</v>
      </c>
      <c r="F7761" s="231">
        <v>1.07756683E-3</v>
      </c>
      <c r="G7761" s="231">
        <v>1.73711581E-3</v>
      </c>
      <c r="H7761" s="231">
        <v>4.5079629900000003E-3</v>
      </c>
    </row>
    <row r="7762" spans="1:8">
      <c r="A7762" s="227" t="s">
        <v>152</v>
      </c>
      <c r="B7762" s="227" t="s">
        <v>113</v>
      </c>
      <c r="C7762" s="227" t="s">
        <v>79</v>
      </c>
      <c r="D7762" s="229">
        <v>7500</v>
      </c>
      <c r="E7762" s="231">
        <v>5.2599102600000003E-3</v>
      </c>
      <c r="F7762" s="231">
        <v>1.26400747E-3</v>
      </c>
      <c r="G7762" s="231">
        <v>8.2932847000000002E-4</v>
      </c>
      <c r="H7762" s="231">
        <v>3.1665738399999999E-3</v>
      </c>
    </row>
    <row r="7763" spans="1:8">
      <c r="A7763" s="227" t="s">
        <v>152</v>
      </c>
      <c r="B7763" s="227" t="s">
        <v>113</v>
      </c>
      <c r="C7763" s="227" t="s">
        <v>80</v>
      </c>
      <c r="D7763" s="229">
        <v>4532</v>
      </c>
      <c r="E7763" s="231">
        <v>5.7944787300000002E-3</v>
      </c>
      <c r="F7763" s="231">
        <v>1.24960135E-3</v>
      </c>
      <c r="G7763" s="231">
        <v>6.4438862999999995E-4</v>
      </c>
      <c r="H7763" s="231">
        <v>3.90048826E-3</v>
      </c>
    </row>
    <row r="7764" spans="1:8">
      <c r="A7764" s="227" t="s">
        <v>152</v>
      </c>
      <c r="B7764" s="227" t="s">
        <v>113</v>
      </c>
      <c r="C7764" s="227" t="s">
        <v>119</v>
      </c>
      <c r="D7764" s="229">
        <v>1394</v>
      </c>
      <c r="E7764" s="231">
        <v>7.2691908000000003E-3</v>
      </c>
      <c r="F7764" s="231">
        <v>1.40147567E-3</v>
      </c>
      <c r="G7764" s="231">
        <v>1.1582706600000001E-3</v>
      </c>
      <c r="H7764" s="231">
        <v>4.7094440100000001E-3</v>
      </c>
    </row>
    <row r="7765" spans="1:8">
      <c r="A7765" s="227" t="s">
        <v>152</v>
      </c>
      <c r="B7765" s="227" t="s">
        <v>113</v>
      </c>
      <c r="C7765" s="227" t="s">
        <v>82</v>
      </c>
      <c r="D7765" s="229">
        <v>466</v>
      </c>
      <c r="E7765" s="231">
        <v>8.3219577099999994E-3</v>
      </c>
      <c r="F7765" s="231">
        <v>1.58611981E-3</v>
      </c>
      <c r="G7765" s="231">
        <v>1.5371411200000001E-3</v>
      </c>
      <c r="H7765" s="231">
        <v>5.1985224599999996E-3</v>
      </c>
    </row>
    <row r="7766" spans="1:8">
      <c r="A7766" s="227" t="s">
        <v>152</v>
      </c>
      <c r="B7766" s="227" t="s">
        <v>113</v>
      </c>
      <c r="C7766" s="227" t="s">
        <v>83</v>
      </c>
      <c r="D7766" s="229">
        <v>799</v>
      </c>
      <c r="E7766" s="231">
        <v>6.5103077900000002E-3</v>
      </c>
      <c r="F7766" s="231">
        <v>1.2855042000000001E-3</v>
      </c>
      <c r="G7766" s="231">
        <v>8.8978386000000003E-4</v>
      </c>
      <c r="H7766" s="231">
        <v>4.3350192199999998E-3</v>
      </c>
    </row>
    <row r="7767" spans="1:8">
      <c r="A7767" s="227" t="s">
        <v>152</v>
      </c>
      <c r="B7767" s="227" t="s">
        <v>113</v>
      </c>
      <c r="C7767" s="227" t="s">
        <v>84</v>
      </c>
      <c r="D7767" s="229">
        <v>1692</v>
      </c>
      <c r="E7767" s="231">
        <v>6.4724723500000003E-3</v>
      </c>
      <c r="F7767" s="231">
        <v>1.1476116099999999E-3</v>
      </c>
      <c r="G7767" s="231">
        <v>1.17320865E-3</v>
      </c>
      <c r="H7767" s="231">
        <v>4.1516515900000004E-3</v>
      </c>
    </row>
    <row r="7768" spans="1:8">
      <c r="A7768" s="227" t="s">
        <v>152</v>
      </c>
      <c r="B7768" s="227" t="s">
        <v>113</v>
      </c>
      <c r="C7768" s="227" t="s">
        <v>87</v>
      </c>
      <c r="D7768" s="229">
        <v>1672</v>
      </c>
      <c r="E7768" s="231">
        <v>7.7754377999999999E-3</v>
      </c>
      <c r="F7768" s="231">
        <v>1.3346248E-3</v>
      </c>
      <c r="G7768" s="231">
        <v>1.42138882E-3</v>
      </c>
      <c r="H7768" s="231">
        <v>5.01942372E-3</v>
      </c>
    </row>
    <row r="7769" spans="1:8">
      <c r="A7769" s="227" t="s">
        <v>152</v>
      </c>
      <c r="B7769" s="227" t="s">
        <v>113</v>
      </c>
      <c r="C7769" s="227" t="s">
        <v>88</v>
      </c>
      <c r="D7769" s="229">
        <v>2088</v>
      </c>
      <c r="E7769" s="231">
        <v>5.78757448E-3</v>
      </c>
      <c r="F7769" s="231">
        <v>1.20783864E-3</v>
      </c>
      <c r="G7769" s="231">
        <v>9.2496118000000001E-4</v>
      </c>
      <c r="H7769" s="231">
        <v>3.6547741700000001E-3</v>
      </c>
    </row>
    <row r="7770" spans="1:8">
      <c r="A7770" s="227" t="s">
        <v>152</v>
      </c>
      <c r="B7770" s="227" t="s">
        <v>113</v>
      </c>
      <c r="C7770" s="227" t="s">
        <v>89</v>
      </c>
      <c r="D7770" s="229">
        <v>779</v>
      </c>
      <c r="E7770" s="231">
        <v>6.9401652099999999E-3</v>
      </c>
      <c r="F7770" s="231">
        <v>1.34482098E-3</v>
      </c>
      <c r="G7770" s="231">
        <v>1.1126263499999999E-3</v>
      </c>
      <c r="H7770" s="231">
        <v>4.48271739E-3</v>
      </c>
    </row>
    <row r="7771" spans="1:8">
      <c r="A7771" s="227" t="s">
        <v>152</v>
      </c>
      <c r="B7771" s="227" t="s">
        <v>113</v>
      </c>
      <c r="C7771" s="227" t="s">
        <v>90</v>
      </c>
      <c r="D7771" s="229">
        <v>655</v>
      </c>
      <c r="E7771" s="231">
        <v>8.0315236399999997E-3</v>
      </c>
      <c r="F7771" s="231">
        <v>1.0031627599999999E-3</v>
      </c>
      <c r="G7771" s="231">
        <v>1.92147276E-3</v>
      </c>
      <c r="H7771" s="231">
        <v>5.10688766E-3</v>
      </c>
    </row>
    <row r="7772" spans="1:8">
      <c r="A7772" s="227" t="s">
        <v>152</v>
      </c>
      <c r="B7772" s="227" t="s">
        <v>113</v>
      </c>
      <c r="C7772" s="227" t="s">
        <v>91</v>
      </c>
      <c r="D7772" s="229">
        <v>2972</v>
      </c>
      <c r="E7772" s="231">
        <v>5.9404555800000002E-3</v>
      </c>
      <c r="F7772" s="231">
        <v>1.4181120199999999E-3</v>
      </c>
      <c r="G7772" s="231">
        <v>5.7087966999999997E-4</v>
      </c>
      <c r="H7772" s="231">
        <v>3.9514634199999997E-3</v>
      </c>
    </row>
    <row r="7773" spans="1:8">
      <c r="A7773" s="227" t="s">
        <v>152</v>
      </c>
      <c r="B7773" s="227" t="s">
        <v>113</v>
      </c>
      <c r="C7773" s="227" t="s">
        <v>92</v>
      </c>
      <c r="D7773" s="229">
        <v>690</v>
      </c>
      <c r="E7773" s="231">
        <v>7.6687799400000003E-3</v>
      </c>
      <c r="F7773" s="231">
        <v>1.2866174400000001E-3</v>
      </c>
      <c r="G7773" s="231">
        <v>1.6300822799999999E-3</v>
      </c>
      <c r="H7773" s="231">
        <v>4.7520797399999998E-3</v>
      </c>
    </row>
    <row r="7774" spans="1:8">
      <c r="A7774" s="227" t="s">
        <v>152</v>
      </c>
      <c r="B7774" s="227" t="s">
        <v>113</v>
      </c>
      <c r="C7774" s="227" t="s">
        <v>93</v>
      </c>
      <c r="D7774" s="229">
        <v>687</v>
      </c>
      <c r="E7774" s="231">
        <v>8.6154911699999996E-3</v>
      </c>
      <c r="F7774" s="231">
        <v>1.2493258699999999E-3</v>
      </c>
      <c r="G7774" s="231">
        <v>1.8284676000000001E-3</v>
      </c>
      <c r="H7774" s="231">
        <v>5.5376972000000003E-3</v>
      </c>
    </row>
    <row r="7775" spans="1:8">
      <c r="A7775" s="227" t="s">
        <v>152</v>
      </c>
      <c r="B7775" s="227" t="s">
        <v>113</v>
      </c>
      <c r="C7775" s="227" t="s">
        <v>94</v>
      </c>
      <c r="D7775" s="229">
        <v>684</v>
      </c>
      <c r="E7775" s="231">
        <v>6.7868912800000004E-3</v>
      </c>
      <c r="F7775" s="231">
        <v>1.0939866499999999E-3</v>
      </c>
      <c r="G7775" s="231">
        <v>1.4791630499999999E-3</v>
      </c>
      <c r="H7775" s="231">
        <v>4.2137411099999996E-3</v>
      </c>
    </row>
    <row r="7776" spans="1:8">
      <c r="A7776" s="227" t="s">
        <v>152</v>
      </c>
      <c r="B7776" s="227" t="s">
        <v>113</v>
      </c>
      <c r="C7776" s="227" t="s">
        <v>95</v>
      </c>
      <c r="D7776" s="229">
        <v>545</v>
      </c>
      <c r="E7776" s="231">
        <v>8.1936371900000003E-3</v>
      </c>
      <c r="F7776" s="231">
        <v>7.986321E-4</v>
      </c>
      <c r="G7776" s="231">
        <v>1.3606436700000001E-3</v>
      </c>
      <c r="H7776" s="231">
        <v>6.0343609499999996E-3</v>
      </c>
    </row>
    <row r="7777" spans="1:8">
      <c r="A7777" s="227" t="s">
        <v>152</v>
      </c>
      <c r="B7777" s="227" t="s">
        <v>113</v>
      </c>
      <c r="C7777" s="227" t="s">
        <v>96</v>
      </c>
      <c r="D7777" s="229">
        <v>1081</v>
      </c>
      <c r="E7777" s="231">
        <v>7.1989560500000001E-3</v>
      </c>
      <c r="F7777" s="231">
        <v>1.09605707E-3</v>
      </c>
      <c r="G7777" s="231">
        <v>1.4978198499999999E-3</v>
      </c>
      <c r="H7777" s="231">
        <v>4.6050786500000003E-3</v>
      </c>
    </row>
    <row r="7778" spans="1:8">
      <c r="A7778" s="227" t="s">
        <v>152</v>
      </c>
      <c r="B7778" s="227" t="s">
        <v>113</v>
      </c>
      <c r="C7778" s="227" t="s">
        <v>97</v>
      </c>
      <c r="D7778" s="229">
        <v>418</v>
      </c>
      <c r="E7778" s="231">
        <v>7.8832732800000003E-3</v>
      </c>
      <c r="F7778" s="231">
        <v>1.2220060000000001E-3</v>
      </c>
      <c r="G7778" s="231">
        <v>1.8676344399999999E-3</v>
      </c>
      <c r="H7778" s="231">
        <v>4.7936323500000003E-3</v>
      </c>
    </row>
    <row r="7779" spans="1:8">
      <c r="A7779" s="227" t="s">
        <v>152</v>
      </c>
      <c r="B7779" s="227" t="s">
        <v>113</v>
      </c>
      <c r="C7779" s="227" t="s">
        <v>98</v>
      </c>
      <c r="D7779" s="229">
        <v>329</v>
      </c>
      <c r="E7779" s="231">
        <v>7.1329010900000002E-3</v>
      </c>
      <c r="F7779" s="231">
        <v>2.5097071000000003E-4</v>
      </c>
      <c r="G7779" s="231">
        <v>1.5611277399999999E-3</v>
      </c>
      <c r="H7779" s="231">
        <v>5.3096502199999999E-3</v>
      </c>
    </row>
    <row r="7780" spans="1:8">
      <c r="A7780" s="227" t="s">
        <v>152</v>
      </c>
      <c r="B7780" s="227" t="s">
        <v>113</v>
      </c>
      <c r="C7780" s="227" t="s">
        <v>99</v>
      </c>
      <c r="D7780" s="229">
        <v>3127</v>
      </c>
      <c r="E7780" s="231">
        <v>6.7139805899999998E-3</v>
      </c>
      <c r="F7780" s="231">
        <v>1.1068099200000001E-3</v>
      </c>
      <c r="G7780" s="231">
        <v>9.5118359999999996E-4</v>
      </c>
      <c r="H7780" s="231">
        <v>4.6559866000000002E-3</v>
      </c>
    </row>
    <row r="7781" spans="1:8">
      <c r="A7781" s="227" t="s">
        <v>152</v>
      </c>
      <c r="B7781" s="227" t="s">
        <v>113</v>
      </c>
      <c r="C7781" s="227" t="s">
        <v>100</v>
      </c>
      <c r="D7781" s="229">
        <v>1415</v>
      </c>
      <c r="E7781" s="231">
        <v>7.6626420799999996E-3</v>
      </c>
      <c r="F7781" s="231">
        <v>1.42888668E-3</v>
      </c>
      <c r="G7781" s="231">
        <v>1.1745597E-3</v>
      </c>
      <c r="H7781" s="231">
        <v>5.04788289E-3</v>
      </c>
    </row>
    <row r="7782" spans="1:8">
      <c r="A7782" s="227" t="s">
        <v>152</v>
      </c>
      <c r="B7782" s="227" t="s">
        <v>113</v>
      </c>
      <c r="C7782" s="227" t="s">
        <v>101</v>
      </c>
      <c r="D7782" s="229">
        <v>510</v>
      </c>
      <c r="E7782" s="231">
        <v>8.2365874400000001E-3</v>
      </c>
      <c r="F7782" s="231">
        <v>7.9345927000000005E-4</v>
      </c>
      <c r="G7782" s="231">
        <v>2.4674561899999999E-3</v>
      </c>
      <c r="H7782" s="231">
        <v>4.9756715199999997E-3</v>
      </c>
    </row>
    <row r="7783" spans="1:8">
      <c r="A7783" s="227" t="s">
        <v>152</v>
      </c>
      <c r="B7783" s="227" t="s">
        <v>113</v>
      </c>
      <c r="C7783" s="227" t="s">
        <v>102</v>
      </c>
      <c r="D7783" s="229">
        <v>613</v>
      </c>
      <c r="E7783" s="231">
        <v>7.6432124000000001E-3</v>
      </c>
      <c r="F7783" s="231">
        <v>1.21831738E-3</v>
      </c>
      <c r="G7783" s="231">
        <v>9.5400178999999999E-4</v>
      </c>
      <c r="H7783" s="231">
        <v>5.4708927500000002E-3</v>
      </c>
    </row>
    <row r="7784" spans="1:8">
      <c r="A7784" s="227" t="s">
        <v>152</v>
      </c>
      <c r="B7784" s="227" t="s">
        <v>113</v>
      </c>
      <c r="C7784" s="227" t="s">
        <v>103</v>
      </c>
      <c r="D7784" s="229">
        <v>4410</v>
      </c>
      <c r="E7784" s="231">
        <v>5.0295149600000002E-3</v>
      </c>
      <c r="F7784" s="231">
        <v>8.3032015999999996E-4</v>
      </c>
      <c r="G7784" s="231">
        <v>4.7828984000000002E-4</v>
      </c>
      <c r="H7784" s="231">
        <v>3.72090448E-3</v>
      </c>
    </row>
    <row r="7785" spans="1:8">
      <c r="A7785" s="227" t="s">
        <v>152</v>
      </c>
      <c r="B7785" s="227" t="s">
        <v>113</v>
      </c>
      <c r="C7785" s="227" t="s">
        <v>104</v>
      </c>
      <c r="D7785" s="229">
        <v>479</v>
      </c>
      <c r="E7785" s="231">
        <v>6.5727690199999999E-3</v>
      </c>
      <c r="F7785" s="231">
        <v>8.1163473E-4</v>
      </c>
      <c r="G7785" s="231">
        <v>1.1787672499999999E-3</v>
      </c>
      <c r="H7785" s="231">
        <v>4.5823424199999997E-3</v>
      </c>
    </row>
    <row r="7786" spans="1:8">
      <c r="A7786" s="227" t="s">
        <v>152</v>
      </c>
      <c r="B7786" s="227" t="s">
        <v>113</v>
      </c>
      <c r="C7786" s="227" t="s">
        <v>105</v>
      </c>
      <c r="D7786" s="229">
        <v>4070</v>
      </c>
      <c r="E7786" s="231">
        <v>6.1898515400000001E-3</v>
      </c>
      <c r="F7786" s="231">
        <v>1.3390177600000001E-3</v>
      </c>
      <c r="G7786" s="231">
        <v>6.9726521E-4</v>
      </c>
      <c r="H7786" s="231">
        <v>4.1420309900000001E-3</v>
      </c>
    </row>
    <row r="7787" spans="1:8">
      <c r="A7787" s="227" t="s">
        <v>152</v>
      </c>
      <c r="B7787" s="227" t="s">
        <v>113</v>
      </c>
      <c r="C7787" s="227" t="s">
        <v>106</v>
      </c>
      <c r="D7787" s="229">
        <v>561</v>
      </c>
      <c r="E7787" s="231">
        <v>7.0354069399999998E-3</v>
      </c>
      <c r="F7787" s="231">
        <v>1.27931663E-3</v>
      </c>
      <c r="G7787" s="231">
        <v>1.1271412699999999E-3</v>
      </c>
      <c r="H7787" s="231">
        <v>4.6289485600000003E-3</v>
      </c>
    </row>
    <row r="7788" spans="1:8">
      <c r="A7788" s="227" t="s">
        <v>152</v>
      </c>
      <c r="B7788" s="227" t="s">
        <v>113</v>
      </c>
      <c r="C7788" s="227" t="s">
        <v>107</v>
      </c>
      <c r="D7788" s="229">
        <v>4986</v>
      </c>
      <c r="E7788" s="231">
        <v>6.67360716E-3</v>
      </c>
      <c r="F7788" s="231">
        <v>1.2574720700000001E-3</v>
      </c>
      <c r="G7788" s="231">
        <v>1.10355267E-3</v>
      </c>
      <c r="H7788" s="231">
        <v>4.31258193E-3</v>
      </c>
    </row>
    <row r="7789" spans="1:8">
      <c r="A7789" s="227" t="s">
        <v>153</v>
      </c>
      <c r="B7789" s="227" t="s">
        <v>113</v>
      </c>
      <c r="C7789" s="227" t="s">
        <v>58</v>
      </c>
      <c r="D7789" s="229">
        <v>101091</v>
      </c>
      <c r="E7789" s="231">
        <v>6.8845990799999996E-3</v>
      </c>
      <c r="F7789" s="231">
        <v>1.2302699899999999E-3</v>
      </c>
      <c r="G7789" s="231">
        <v>1.06800236E-3</v>
      </c>
      <c r="H7789" s="231">
        <v>4.59513569E-3</v>
      </c>
    </row>
    <row r="7790" spans="1:8">
      <c r="A7790" s="227" t="s">
        <v>153</v>
      </c>
      <c r="B7790" s="227" t="s">
        <v>113</v>
      </c>
      <c r="C7790" s="227" t="s">
        <v>63</v>
      </c>
      <c r="D7790" s="229">
        <v>1906</v>
      </c>
      <c r="E7790" s="231">
        <v>7.4225457700000004E-3</v>
      </c>
      <c r="F7790" s="231">
        <v>1.84696937E-3</v>
      </c>
      <c r="G7790" s="231">
        <v>1.1532171799999999E-3</v>
      </c>
      <c r="H7790" s="231">
        <v>4.42235874E-3</v>
      </c>
    </row>
    <row r="7791" spans="1:8">
      <c r="A7791" s="227" t="s">
        <v>153</v>
      </c>
      <c r="B7791" s="227" t="s">
        <v>113</v>
      </c>
      <c r="C7791" s="227" t="s">
        <v>64</v>
      </c>
      <c r="D7791" s="229">
        <v>887</v>
      </c>
      <c r="E7791" s="231">
        <v>6.6208007300000002E-3</v>
      </c>
      <c r="F7791" s="231">
        <v>1.18820178E-3</v>
      </c>
      <c r="G7791" s="231">
        <v>1.34537169E-3</v>
      </c>
      <c r="H7791" s="231">
        <v>4.0872267799999997E-3</v>
      </c>
    </row>
    <row r="7792" spans="1:8">
      <c r="A7792" s="227" t="s">
        <v>153</v>
      </c>
      <c r="B7792" s="227" t="s">
        <v>113</v>
      </c>
      <c r="C7792" s="227" t="s">
        <v>65</v>
      </c>
      <c r="D7792" s="229">
        <v>1139</v>
      </c>
      <c r="E7792" s="231">
        <v>6.5097813299999996E-3</v>
      </c>
      <c r="F7792" s="231">
        <v>1.1264650600000001E-3</v>
      </c>
      <c r="G7792" s="231">
        <v>6.3614702999999998E-4</v>
      </c>
      <c r="H7792" s="231">
        <v>4.7471687300000001E-3</v>
      </c>
    </row>
    <row r="7793" spans="1:8">
      <c r="A7793" s="227" t="s">
        <v>153</v>
      </c>
      <c r="B7793" s="227" t="s">
        <v>113</v>
      </c>
      <c r="C7793" s="227" t="s">
        <v>66</v>
      </c>
      <c r="D7793" s="229">
        <v>878</v>
      </c>
      <c r="E7793" s="231">
        <v>7.7894570700000002E-3</v>
      </c>
      <c r="F7793" s="231">
        <v>1.2001706E-3</v>
      </c>
      <c r="G7793" s="231">
        <v>1.1928148699999999E-3</v>
      </c>
      <c r="H7793" s="231">
        <v>5.3964711200000003E-3</v>
      </c>
    </row>
    <row r="7794" spans="1:8">
      <c r="A7794" s="227" t="s">
        <v>153</v>
      </c>
      <c r="B7794" s="227" t="s">
        <v>113</v>
      </c>
      <c r="C7794" s="227" t="s">
        <v>67</v>
      </c>
      <c r="D7794" s="229">
        <v>946</v>
      </c>
      <c r="E7794" s="231">
        <v>7.5918460300000001E-3</v>
      </c>
      <c r="F7794" s="231">
        <v>9.8601055000000003E-4</v>
      </c>
      <c r="G7794" s="231">
        <v>1.54190867E-3</v>
      </c>
      <c r="H7794" s="231">
        <v>5.0639263400000002E-3</v>
      </c>
    </row>
    <row r="7795" spans="1:8">
      <c r="A7795" s="227" t="s">
        <v>153</v>
      </c>
      <c r="B7795" s="227" t="s">
        <v>113</v>
      </c>
      <c r="C7795" s="227" t="s">
        <v>68</v>
      </c>
      <c r="D7795" s="229">
        <v>1623</v>
      </c>
      <c r="E7795" s="231">
        <v>7.0846666499999999E-3</v>
      </c>
      <c r="F7795" s="231">
        <v>1.20072259E-3</v>
      </c>
      <c r="G7795" s="231">
        <v>1.1436937100000001E-3</v>
      </c>
      <c r="H7795" s="231">
        <v>4.7402498700000002E-3</v>
      </c>
    </row>
    <row r="7796" spans="1:8">
      <c r="A7796" s="227" t="s">
        <v>153</v>
      </c>
      <c r="B7796" s="227" t="s">
        <v>113</v>
      </c>
      <c r="C7796" s="227" t="s">
        <v>69</v>
      </c>
      <c r="D7796" s="229">
        <v>4515</v>
      </c>
      <c r="E7796" s="231">
        <v>5.5908671399999997E-3</v>
      </c>
      <c r="F7796" s="231">
        <v>9.6852033000000004E-4</v>
      </c>
      <c r="G7796" s="231">
        <v>6.4451803000000005E-4</v>
      </c>
      <c r="H7796" s="231">
        <v>3.9778282899999998E-3</v>
      </c>
    </row>
    <row r="7797" spans="1:8">
      <c r="A7797" s="227" t="s">
        <v>153</v>
      </c>
      <c r="B7797" s="227" t="s">
        <v>113</v>
      </c>
      <c r="C7797" s="227" t="s">
        <v>70</v>
      </c>
      <c r="D7797" s="229">
        <v>684</v>
      </c>
      <c r="E7797" s="231">
        <v>9.6500363100000004E-3</v>
      </c>
      <c r="F7797" s="231">
        <v>1.3911899400000001E-3</v>
      </c>
      <c r="G7797" s="231">
        <v>2.2362665399999998E-3</v>
      </c>
      <c r="H7797" s="231">
        <v>6.0225793600000004E-3</v>
      </c>
    </row>
    <row r="7798" spans="1:8">
      <c r="A7798" s="227" t="s">
        <v>153</v>
      </c>
      <c r="B7798" s="227" t="s">
        <v>113</v>
      </c>
      <c r="C7798" s="227" t="s">
        <v>71</v>
      </c>
      <c r="D7798" s="229">
        <v>573</v>
      </c>
      <c r="E7798" s="231">
        <v>8.1012456399999992E-3</v>
      </c>
      <c r="F7798" s="231">
        <v>9.3602523E-4</v>
      </c>
      <c r="G7798" s="231">
        <v>1.6606471099999999E-3</v>
      </c>
      <c r="H7798" s="231">
        <v>5.5045728300000003E-3</v>
      </c>
    </row>
    <row r="7799" spans="1:8">
      <c r="A7799" s="227" t="s">
        <v>153</v>
      </c>
      <c r="B7799" s="227" t="s">
        <v>113</v>
      </c>
      <c r="C7799" s="227" t="s">
        <v>72</v>
      </c>
      <c r="D7799" s="229">
        <v>1505</v>
      </c>
      <c r="E7799" s="231">
        <v>8.1347127500000001E-3</v>
      </c>
      <c r="F7799" s="231">
        <v>1.0965606100000001E-3</v>
      </c>
      <c r="G7799" s="231">
        <v>1.7528759800000001E-3</v>
      </c>
      <c r="H7799" s="231">
        <v>5.2852756799999998E-3</v>
      </c>
    </row>
    <row r="7800" spans="1:8">
      <c r="A7800" s="227" t="s">
        <v>153</v>
      </c>
      <c r="B7800" s="227" t="s">
        <v>113</v>
      </c>
      <c r="C7800" s="227" t="s">
        <v>73</v>
      </c>
      <c r="D7800" s="229">
        <v>1799</v>
      </c>
      <c r="E7800" s="231">
        <v>8.2760160099999997E-3</v>
      </c>
      <c r="F7800" s="231">
        <v>9.5241930999999998E-4</v>
      </c>
      <c r="G7800" s="231">
        <v>2.1776691899999998E-3</v>
      </c>
      <c r="H7800" s="231">
        <v>5.1459270299999997E-3</v>
      </c>
    </row>
    <row r="7801" spans="1:8">
      <c r="A7801" s="227" t="s">
        <v>153</v>
      </c>
      <c r="B7801" s="227" t="s">
        <v>113</v>
      </c>
      <c r="C7801" s="227" t="s">
        <v>74</v>
      </c>
      <c r="D7801" s="229">
        <v>1334</v>
      </c>
      <c r="E7801" s="231">
        <v>8.4756404100000005E-3</v>
      </c>
      <c r="F7801" s="231">
        <v>1.3065513399999999E-3</v>
      </c>
      <c r="G7801" s="231">
        <v>1.82371464E-3</v>
      </c>
      <c r="H7801" s="231">
        <v>5.3453739500000002E-3</v>
      </c>
    </row>
    <row r="7802" spans="1:8">
      <c r="A7802" s="227" t="s">
        <v>153</v>
      </c>
      <c r="B7802" s="227" t="s">
        <v>113</v>
      </c>
      <c r="C7802" s="227" t="s">
        <v>75</v>
      </c>
      <c r="D7802" s="229">
        <v>3474</v>
      </c>
      <c r="E7802" s="231">
        <v>6.43021749E-3</v>
      </c>
      <c r="F7802" s="231">
        <v>7.6370873999999996E-4</v>
      </c>
      <c r="G7802" s="231">
        <v>1.2453588000000001E-3</v>
      </c>
      <c r="H7802" s="231">
        <v>4.42114946E-3</v>
      </c>
    </row>
    <row r="7803" spans="1:8">
      <c r="A7803" s="227" t="s">
        <v>153</v>
      </c>
      <c r="B7803" s="227" t="s">
        <v>113</v>
      </c>
      <c r="C7803" s="227" t="s">
        <v>76</v>
      </c>
      <c r="D7803" s="229">
        <v>690</v>
      </c>
      <c r="E7803" s="231">
        <v>6.3504761400000002E-3</v>
      </c>
      <c r="F7803" s="231">
        <v>1.11889401E-3</v>
      </c>
      <c r="G7803" s="231">
        <v>1.1939242100000001E-3</v>
      </c>
      <c r="H7803" s="231">
        <v>4.0376574300000001E-3</v>
      </c>
    </row>
    <row r="7804" spans="1:8">
      <c r="A7804" s="227" t="s">
        <v>153</v>
      </c>
      <c r="B7804" s="227" t="s">
        <v>113</v>
      </c>
      <c r="C7804" s="227" t="s">
        <v>77</v>
      </c>
      <c r="D7804" s="229">
        <v>2558</v>
      </c>
      <c r="E7804" s="231">
        <v>8.0060827099999992E-3</v>
      </c>
      <c r="F7804" s="231">
        <v>1.2284488100000001E-3</v>
      </c>
      <c r="G7804" s="231">
        <v>1.6724806E-3</v>
      </c>
      <c r="H7804" s="231">
        <v>5.1051528000000002E-3</v>
      </c>
    </row>
    <row r="7805" spans="1:8">
      <c r="A7805" s="227" t="s">
        <v>153</v>
      </c>
      <c r="B7805" s="227" t="s">
        <v>113</v>
      </c>
      <c r="C7805" s="227" t="s">
        <v>78</v>
      </c>
      <c r="D7805" s="229">
        <v>827</v>
      </c>
      <c r="E7805" s="231">
        <v>8.4210693400000002E-3</v>
      </c>
      <c r="F7805" s="231">
        <v>1.2797676699999999E-3</v>
      </c>
      <c r="G7805" s="231">
        <v>1.86553896E-3</v>
      </c>
      <c r="H7805" s="231">
        <v>5.2757622199999998E-3</v>
      </c>
    </row>
    <row r="7806" spans="1:8">
      <c r="A7806" s="227" t="s">
        <v>153</v>
      </c>
      <c r="B7806" s="227" t="s">
        <v>113</v>
      </c>
      <c r="C7806" s="227" t="s">
        <v>79</v>
      </c>
      <c r="D7806" s="229">
        <v>10159</v>
      </c>
      <c r="E7806" s="231">
        <v>5.5542075299999999E-3</v>
      </c>
      <c r="F7806" s="231">
        <v>1.30554597E-3</v>
      </c>
      <c r="G7806" s="231">
        <v>8.2836919000000002E-4</v>
      </c>
      <c r="H7806" s="231">
        <v>3.4202918800000002E-3</v>
      </c>
    </row>
    <row r="7807" spans="1:8">
      <c r="A7807" s="227" t="s">
        <v>153</v>
      </c>
      <c r="B7807" s="227" t="s">
        <v>113</v>
      </c>
      <c r="C7807" s="227" t="s">
        <v>80</v>
      </c>
      <c r="D7807" s="229">
        <v>7120</v>
      </c>
      <c r="E7807" s="231">
        <v>6.0502722099999998E-3</v>
      </c>
      <c r="F7807" s="231">
        <v>1.28835188E-3</v>
      </c>
      <c r="G7807" s="231">
        <v>6.5315467000000001E-4</v>
      </c>
      <c r="H7807" s="231">
        <v>4.1087651799999996E-3</v>
      </c>
    </row>
    <row r="7808" spans="1:8">
      <c r="A7808" s="227" t="s">
        <v>153</v>
      </c>
      <c r="B7808" s="227" t="s">
        <v>113</v>
      </c>
      <c r="C7808" s="227" t="s">
        <v>119</v>
      </c>
      <c r="D7808" s="229">
        <v>2116</v>
      </c>
      <c r="E7808" s="231">
        <v>7.7456589299999996E-3</v>
      </c>
      <c r="F7808" s="231">
        <v>1.2934134700000001E-3</v>
      </c>
      <c r="G7808" s="231">
        <v>1.1469817500000001E-3</v>
      </c>
      <c r="H7808" s="231">
        <v>5.3052632300000001E-3</v>
      </c>
    </row>
    <row r="7809" spans="1:8">
      <c r="A7809" s="227" t="s">
        <v>153</v>
      </c>
      <c r="B7809" s="227" t="s">
        <v>113</v>
      </c>
      <c r="C7809" s="227" t="s">
        <v>82</v>
      </c>
      <c r="D7809" s="229">
        <v>1014</v>
      </c>
      <c r="E7809" s="231">
        <v>9.2833545499999993E-3</v>
      </c>
      <c r="F7809" s="231">
        <v>1.5583677900000001E-3</v>
      </c>
      <c r="G7809" s="231">
        <v>1.60419611E-3</v>
      </c>
      <c r="H7809" s="231">
        <v>6.1205961400000002E-3</v>
      </c>
    </row>
    <row r="7810" spans="1:8">
      <c r="A7810" s="227" t="s">
        <v>153</v>
      </c>
      <c r="B7810" s="227" t="s">
        <v>113</v>
      </c>
      <c r="C7810" s="227" t="s">
        <v>83</v>
      </c>
      <c r="D7810" s="229">
        <v>1228</v>
      </c>
      <c r="E7810" s="231">
        <v>6.6029524700000003E-3</v>
      </c>
      <c r="F7810" s="231">
        <v>1.1730623300000001E-3</v>
      </c>
      <c r="G7810" s="231">
        <v>9.6284397000000004E-4</v>
      </c>
      <c r="H7810" s="231">
        <v>4.4670457E-3</v>
      </c>
    </row>
    <row r="7811" spans="1:8">
      <c r="A7811" s="227" t="s">
        <v>153</v>
      </c>
      <c r="B7811" s="227" t="s">
        <v>113</v>
      </c>
      <c r="C7811" s="227" t="s">
        <v>84</v>
      </c>
      <c r="D7811" s="229">
        <v>2495</v>
      </c>
      <c r="E7811" s="231">
        <v>6.5226840199999999E-3</v>
      </c>
      <c r="F7811" s="231">
        <v>1.0460269999999999E-3</v>
      </c>
      <c r="G7811" s="231">
        <v>1.16291355E-3</v>
      </c>
      <c r="H7811" s="231">
        <v>4.3137429900000001E-3</v>
      </c>
    </row>
    <row r="7812" spans="1:8">
      <c r="A7812" s="227" t="s">
        <v>153</v>
      </c>
      <c r="B7812" s="227" t="s">
        <v>113</v>
      </c>
      <c r="C7812" s="227" t="s">
        <v>86</v>
      </c>
      <c r="D7812" s="229">
        <v>5</v>
      </c>
      <c r="E7812" s="231">
        <v>8.9212961E-3</v>
      </c>
      <c r="F7812" s="231">
        <v>1.0370367999999999E-3</v>
      </c>
      <c r="G7812" s="231">
        <v>3.7314812399999999E-3</v>
      </c>
      <c r="H7812" s="231">
        <v>4.1527774899999996E-3</v>
      </c>
    </row>
    <row r="7813" spans="1:8">
      <c r="A7813" s="227" t="s">
        <v>153</v>
      </c>
      <c r="B7813" s="227" t="s">
        <v>113</v>
      </c>
      <c r="C7813" s="227" t="s">
        <v>87</v>
      </c>
      <c r="D7813" s="229">
        <v>2339</v>
      </c>
      <c r="E7813" s="231">
        <v>7.7457521400000002E-3</v>
      </c>
      <c r="F7813" s="231">
        <v>1.4190980200000001E-3</v>
      </c>
      <c r="G7813" s="231">
        <v>1.31795477E-3</v>
      </c>
      <c r="H7813" s="231">
        <v>5.0086988699999998E-3</v>
      </c>
    </row>
    <row r="7814" spans="1:8">
      <c r="A7814" s="227" t="s">
        <v>153</v>
      </c>
      <c r="B7814" s="227" t="s">
        <v>113</v>
      </c>
      <c r="C7814" s="227" t="s">
        <v>88</v>
      </c>
      <c r="D7814" s="229">
        <v>3390</v>
      </c>
      <c r="E7814" s="231">
        <v>6.2475005799999999E-3</v>
      </c>
      <c r="F7814" s="231">
        <v>1.1940618199999999E-3</v>
      </c>
      <c r="G7814" s="231">
        <v>1.02424728E-3</v>
      </c>
      <c r="H7814" s="231">
        <v>4.0291910099999996E-3</v>
      </c>
    </row>
    <row r="7815" spans="1:8">
      <c r="A7815" s="227" t="s">
        <v>153</v>
      </c>
      <c r="B7815" s="227" t="s">
        <v>113</v>
      </c>
      <c r="C7815" s="227" t="s">
        <v>89</v>
      </c>
      <c r="D7815" s="229">
        <v>1343</v>
      </c>
      <c r="E7815" s="231">
        <v>7.2543674000000004E-3</v>
      </c>
      <c r="F7815" s="231">
        <v>1.32832944E-3</v>
      </c>
      <c r="G7815" s="231">
        <v>1.15901875E-3</v>
      </c>
      <c r="H7815" s="231">
        <v>4.7670187400000001E-3</v>
      </c>
    </row>
    <row r="7816" spans="1:8">
      <c r="A7816" s="227" t="s">
        <v>153</v>
      </c>
      <c r="B7816" s="227" t="s">
        <v>113</v>
      </c>
      <c r="C7816" s="227" t="s">
        <v>90</v>
      </c>
      <c r="D7816" s="229">
        <v>1051</v>
      </c>
      <c r="E7816" s="231">
        <v>8.4749971100000002E-3</v>
      </c>
      <c r="F7816" s="231">
        <v>1.0419417400000001E-3</v>
      </c>
      <c r="G7816" s="231">
        <v>2.0236676900000001E-3</v>
      </c>
      <c r="H7816" s="231">
        <v>5.4093872099999999E-3</v>
      </c>
    </row>
    <row r="7817" spans="1:8">
      <c r="A7817" s="227" t="s">
        <v>153</v>
      </c>
      <c r="B7817" s="227" t="s">
        <v>113</v>
      </c>
      <c r="C7817" s="227" t="s">
        <v>91</v>
      </c>
      <c r="D7817" s="229">
        <v>4878</v>
      </c>
      <c r="E7817" s="231">
        <v>6.3435200799999997E-3</v>
      </c>
      <c r="F7817" s="231">
        <v>1.52403103E-3</v>
      </c>
      <c r="G7817" s="231">
        <v>5.6930279000000003E-4</v>
      </c>
      <c r="H7817" s="231">
        <v>4.2501857800000004E-3</v>
      </c>
    </row>
    <row r="7818" spans="1:8">
      <c r="A7818" s="227" t="s">
        <v>153</v>
      </c>
      <c r="B7818" s="227" t="s">
        <v>113</v>
      </c>
      <c r="C7818" s="227" t="s">
        <v>92</v>
      </c>
      <c r="D7818" s="229">
        <v>1104</v>
      </c>
      <c r="E7818" s="231">
        <v>7.9690537899999997E-3</v>
      </c>
      <c r="F7818" s="231">
        <v>1.32684574E-3</v>
      </c>
      <c r="G7818" s="231">
        <v>1.6736066799999999E-3</v>
      </c>
      <c r="H7818" s="231">
        <v>4.96860089E-3</v>
      </c>
    </row>
    <row r="7819" spans="1:8">
      <c r="A7819" s="227" t="s">
        <v>153</v>
      </c>
      <c r="B7819" s="227" t="s">
        <v>113</v>
      </c>
      <c r="C7819" s="227" t="s">
        <v>93</v>
      </c>
      <c r="D7819" s="229">
        <v>1146</v>
      </c>
      <c r="E7819" s="231">
        <v>9.3375001700000005E-3</v>
      </c>
      <c r="F7819" s="231">
        <v>1.4218030600000001E-3</v>
      </c>
      <c r="G7819" s="231">
        <v>1.7579561799999999E-3</v>
      </c>
      <c r="H7819" s="231">
        <v>6.15774045E-3</v>
      </c>
    </row>
    <row r="7820" spans="1:8">
      <c r="A7820" s="227" t="s">
        <v>153</v>
      </c>
      <c r="B7820" s="227" t="s">
        <v>113</v>
      </c>
      <c r="C7820" s="227" t="s">
        <v>94</v>
      </c>
      <c r="D7820" s="229">
        <v>935</v>
      </c>
      <c r="E7820" s="231">
        <v>7.1212861500000004E-3</v>
      </c>
      <c r="F7820" s="231">
        <v>1.0694565899999999E-3</v>
      </c>
      <c r="G7820" s="231">
        <v>1.4796120599999999E-3</v>
      </c>
      <c r="H7820" s="231">
        <v>4.5722170299999998E-3</v>
      </c>
    </row>
    <row r="7821" spans="1:8">
      <c r="A7821" s="227" t="s">
        <v>153</v>
      </c>
      <c r="B7821" s="227" t="s">
        <v>113</v>
      </c>
      <c r="C7821" s="227" t="s">
        <v>95</v>
      </c>
      <c r="D7821" s="229">
        <v>1041</v>
      </c>
      <c r="E7821" s="231">
        <v>8.9122925099999993E-3</v>
      </c>
      <c r="F7821" s="231">
        <v>1.8080346799999999E-3</v>
      </c>
      <c r="G7821" s="231">
        <v>1.45347443E-3</v>
      </c>
      <c r="H7821" s="231">
        <v>6.6113977200000004E-3</v>
      </c>
    </row>
    <row r="7822" spans="1:8">
      <c r="A7822" s="227" t="s">
        <v>153</v>
      </c>
      <c r="B7822" s="227" t="s">
        <v>113</v>
      </c>
      <c r="C7822" s="227" t="s">
        <v>96</v>
      </c>
      <c r="D7822" s="229">
        <v>1878</v>
      </c>
      <c r="E7822" s="231">
        <v>7.42655555E-3</v>
      </c>
      <c r="F7822" s="231">
        <v>1.0201453099999999E-3</v>
      </c>
      <c r="G7822" s="231">
        <v>1.48901239E-3</v>
      </c>
      <c r="H7822" s="231">
        <v>4.9173973499999999E-3</v>
      </c>
    </row>
    <row r="7823" spans="1:8">
      <c r="A7823" s="227" t="s">
        <v>153</v>
      </c>
      <c r="B7823" s="227" t="s">
        <v>113</v>
      </c>
      <c r="C7823" s="227" t="s">
        <v>97</v>
      </c>
      <c r="D7823" s="229">
        <v>660</v>
      </c>
      <c r="E7823" s="231">
        <v>8.4464608999999993E-3</v>
      </c>
      <c r="F7823" s="231">
        <v>1.26914959E-3</v>
      </c>
      <c r="G7823" s="231">
        <v>1.95247591E-3</v>
      </c>
      <c r="H7823" s="231">
        <v>5.22483492E-3</v>
      </c>
    </row>
    <row r="7824" spans="1:8">
      <c r="A7824" s="227" t="s">
        <v>153</v>
      </c>
      <c r="B7824" s="227" t="s">
        <v>113</v>
      </c>
      <c r="C7824" s="227" t="s">
        <v>98</v>
      </c>
      <c r="D7824" s="229">
        <v>598</v>
      </c>
      <c r="E7824" s="231">
        <v>8.1207998E-3</v>
      </c>
      <c r="F7824" s="231">
        <v>4.0756974000000001E-4</v>
      </c>
      <c r="G7824" s="231">
        <v>1.80265212E-3</v>
      </c>
      <c r="H7824" s="231">
        <v>5.8995452999999996E-3</v>
      </c>
    </row>
    <row r="7825" spans="1:8">
      <c r="A7825" s="227" t="s">
        <v>153</v>
      </c>
      <c r="B7825" s="227" t="s">
        <v>113</v>
      </c>
      <c r="C7825" s="227" t="s">
        <v>99</v>
      </c>
      <c r="D7825" s="229">
        <v>5126</v>
      </c>
      <c r="E7825" s="231">
        <v>6.8724799299999997E-3</v>
      </c>
      <c r="F7825" s="231">
        <v>1.1833054500000001E-3</v>
      </c>
      <c r="G7825" s="231">
        <v>8.3363565E-4</v>
      </c>
      <c r="H7825" s="231">
        <v>4.8555383299999999E-3</v>
      </c>
    </row>
    <row r="7826" spans="1:8">
      <c r="A7826" s="227" t="s">
        <v>153</v>
      </c>
      <c r="B7826" s="227" t="s">
        <v>113</v>
      </c>
      <c r="C7826" s="227" t="s">
        <v>100</v>
      </c>
      <c r="D7826" s="229">
        <v>2268</v>
      </c>
      <c r="E7826" s="231">
        <v>8.3109351199999997E-3</v>
      </c>
      <c r="F7826" s="231">
        <v>1.6050298899999999E-3</v>
      </c>
      <c r="G7826" s="231">
        <v>1.1622705200000001E-3</v>
      </c>
      <c r="H7826" s="231">
        <v>5.5320193300000004E-3</v>
      </c>
    </row>
    <row r="7827" spans="1:8">
      <c r="A7827" s="227" t="s">
        <v>153</v>
      </c>
      <c r="B7827" s="227" t="s">
        <v>113</v>
      </c>
      <c r="C7827" s="227" t="s">
        <v>101</v>
      </c>
      <c r="D7827" s="229">
        <v>318</v>
      </c>
      <c r="E7827" s="231">
        <v>9.4798943399999995E-3</v>
      </c>
      <c r="F7827" s="231">
        <v>1.26681487E-3</v>
      </c>
      <c r="G7827" s="231">
        <v>2.9143370600000001E-3</v>
      </c>
      <c r="H7827" s="231">
        <v>5.2987418999999999E-3</v>
      </c>
    </row>
    <row r="7828" spans="1:8">
      <c r="A7828" s="227" t="s">
        <v>153</v>
      </c>
      <c r="B7828" s="227" t="s">
        <v>113</v>
      </c>
      <c r="C7828" s="227" t="s">
        <v>102</v>
      </c>
      <c r="D7828" s="229">
        <v>1129</v>
      </c>
      <c r="E7828" s="231">
        <v>8.0071369399999995E-3</v>
      </c>
      <c r="F7828" s="231">
        <v>1.33805089E-3</v>
      </c>
      <c r="G7828" s="231">
        <v>8.485465E-4</v>
      </c>
      <c r="H7828" s="231">
        <v>5.8205390800000001E-3</v>
      </c>
    </row>
    <row r="7829" spans="1:8">
      <c r="A7829" s="227" t="s">
        <v>153</v>
      </c>
      <c r="B7829" s="227" t="s">
        <v>113</v>
      </c>
      <c r="C7829" s="227" t="s">
        <v>103</v>
      </c>
      <c r="D7829" s="229">
        <v>6346</v>
      </c>
      <c r="E7829" s="231">
        <v>5.5211796200000003E-3</v>
      </c>
      <c r="F7829" s="231">
        <v>9.8192115000000002E-4</v>
      </c>
      <c r="G7829" s="231">
        <v>5.6379906E-4</v>
      </c>
      <c r="H7829" s="231">
        <v>3.97545893E-3</v>
      </c>
    </row>
    <row r="7830" spans="1:8">
      <c r="A7830" s="227" t="s">
        <v>153</v>
      </c>
      <c r="B7830" s="227" t="s">
        <v>113</v>
      </c>
      <c r="C7830" s="227" t="s">
        <v>104</v>
      </c>
      <c r="D7830" s="229">
        <v>699</v>
      </c>
      <c r="E7830" s="231">
        <v>7.4459212000000004E-3</v>
      </c>
      <c r="F7830" s="231">
        <v>1.0694839500000001E-3</v>
      </c>
      <c r="G7830" s="231">
        <v>1.1651729E-3</v>
      </c>
      <c r="H7830" s="231">
        <v>5.2110817299999999E-3</v>
      </c>
    </row>
    <row r="7831" spans="1:8">
      <c r="A7831" s="227" t="s">
        <v>153</v>
      </c>
      <c r="B7831" s="227" t="s">
        <v>113</v>
      </c>
      <c r="C7831" s="227" t="s">
        <v>105</v>
      </c>
      <c r="D7831" s="229">
        <v>6556</v>
      </c>
      <c r="E7831" s="231">
        <v>6.5921605300000002E-3</v>
      </c>
      <c r="F7831" s="231">
        <v>1.30502604E-3</v>
      </c>
      <c r="G7831" s="231">
        <v>6.8246938E-4</v>
      </c>
      <c r="H7831" s="231">
        <v>4.5930446500000001E-3</v>
      </c>
    </row>
    <row r="7832" spans="1:8">
      <c r="A7832" s="227" t="s">
        <v>153</v>
      </c>
      <c r="B7832" s="227" t="s">
        <v>113</v>
      </c>
      <c r="C7832" s="227" t="s">
        <v>106</v>
      </c>
      <c r="D7832" s="229">
        <v>788</v>
      </c>
      <c r="E7832" s="231">
        <v>7.4503399200000001E-3</v>
      </c>
      <c r="F7832" s="231">
        <v>1.2243987299999999E-3</v>
      </c>
      <c r="G7832" s="231">
        <v>1.03585001E-3</v>
      </c>
      <c r="H7832" s="231">
        <v>5.1900907100000003E-3</v>
      </c>
    </row>
    <row r="7833" spans="1:8">
      <c r="A7833" s="227" t="s">
        <v>153</v>
      </c>
      <c r="B7833" s="227" t="s">
        <v>113</v>
      </c>
      <c r="C7833" s="227" t="s">
        <v>107</v>
      </c>
      <c r="D7833" s="229">
        <v>8023</v>
      </c>
      <c r="E7833" s="231">
        <v>7.4822614099999997E-3</v>
      </c>
      <c r="F7833" s="231">
        <v>1.296511E-3</v>
      </c>
      <c r="G7833" s="231">
        <v>1.1841445300000001E-3</v>
      </c>
      <c r="H7833" s="231">
        <v>5.0016053900000003E-3</v>
      </c>
    </row>
    <row r="7834" spans="1:8">
      <c r="A7834" s="227" t="s">
        <v>138</v>
      </c>
      <c r="B7834" s="227" t="s">
        <v>57</v>
      </c>
      <c r="C7834" s="227" t="s">
        <v>114</v>
      </c>
      <c r="D7834" s="229">
        <v>17776</v>
      </c>
      <c r="E7834" s="231">
        <v>4.8160432099999999E-3</v>
      </c>
      <c r="F7834" s="231">
        <v>8.828986E-4</v>
      </c>
      <c r="G7834" s="231">
        <v>9.0585337000000001E-4</v>
      </c>
      <c r="H7834" s="231">
        <v>3.0272907700000001E-3</v>
      </c>
    </row>
    <row r="7835" spans="1:8">
      <c r="A7835" s="227" t="s">
        <v>138</v>
      </c>
      <c r="B7835" s="227" t="s">
        <v>59</v>
      </c>
      <c r="C7835" s="227" t="s">
        <v>114</v>
      </c>
      <c r="D7835" s="229">
        <v>7927</v>
      </c>
      <c r="E7835" s="231">
        <v>4.4764170900000004E-3</v>
      </c>
      <c r="F7835" s="231">
        <v>8.4221185999999997E-4</v>
      </c>
      <c r="G7835" s="231">
        <v>8.3956619000000003E-4</v>
      </c>
      <c r="H7835" s="231">
        <v>2.7946385699999998E-3</v>
      </c>
    </row>
    <row r="7836" spans="1:8">
      <c r="A7836" s="227" t="s">
        <v>138</v>
      </c>
      <c r="B7836" s="227" t="s">
        <v>60</v>
      </c>
      <c r="C7836" s="227" t="s">
        <v>114</v>
      </c>
      <c r="D7836" s="229">
        <v>4294</v>
      </c>
      <c r="E7836" s="231">
        <v>4.6703839299999999E-3</v>
      </c>
      <c r="F7836" s="231">
        <v>9.2097152999999997E-4</v>
      </c>
      <c r="G7836" s="231">
        <v>8.6586664999999997E-4</v>
      </c>
      <c r="H7836" s="231">
        <v>2.8835452800000001E-3</v>
      </c>
    </row>
    <row r="7837" spans="1:8">
      <c r="A7837" s="227" t="s">
        <v>138</v>
      </c>
      <c r="B7837" s="227" t="s">
        <v>61</v>
      </c>
      <c r="C7837" s="227" t="s">
        <v>114</v>
      </c>
      <c r="D7837" s="229">
        <v>1384</v>
      </c>
      <c r="E7837" s="231">
        <v>5.7115209799999999E-3</v>
      </c>
      <c r="F7837" s="231">
        <v>1.0690879499999999E-3</v>
      </c>
      <c r="G7837" s="231">
        <v>9.9285293999999994E-4</v>
      </c>
      <c r="H7837" s="231">
        <v>3.6495796100000002E-3</v>
      </c>
    </row>
    <row r="7838" spans="1:8">
      <c r="A7838" s="227" t="s">
        <v>138</v>
      </c>
      <c r="B7838" s="227" t="s">
        <v>62</v>
      </c>
      <c r="C7838" s="227" t="s">
        <v>114</v>
      </c>
      <c r="D7838" s="229">
        <v>4171</v>
      </c>
      <c r="E7838" s="231">
        <v>5.31432564E-3</v>
      </c>
      <c r="F7838" s="231">
        <v>8.5924780999999996E-4</v>
      </c>
      <c r="G7838" s="231">
        <v>1.0441305299999999E-3</v>
      </c>
      <c r="H7838" s="231">
        <v>3.41094682E-3</v>
      </c>
    </row>
    <row r="7839" spans="1:8">
      <c r="A7839" s="227" t="s">
        <v>138</v>
      </c>
      <c r="B7839" s="227" t="s">
        <v>57</v>
      </c>
      <c r="C7839" s="227" t="s">
        <v>115</v>
      </c>
      <c r="D7839" s="229">
        <v>26393</v>
      </c>
      <c r="E7839" s="231">
        <v>6.1779618600000001E-3</v>
      </c>
      <c r="F7839" s="231">
        <v>8.0978983000000004E-4</v>
      </c>
      <c r="G7839" s="231">
        <v>1.6107970599999999E-3</v>
      </c>
      <c r="H7839" s="231">
        <v>3.7573744900000002E-3</v>
      </c>
    </row>
    <row r="7840" spans="1:8">
      <c r="A7840" s="227" t="s">
        <v>138</v>
      </c>
      <c r="B7840" s="227" t="s">
        <v>59</v>
      </c>
      <c r="C7840" s="227" t="s">
        <v>115</v>
      </c>
      <c r="D7840" s="229">
        <v>9240</v>
      </c>
      <c r="E7840" s="231">
        <v>5.42994529E-3</v>
      </c>
      <c r="F7840" s="231">
        <v>7.0549844999999998E-4</v>
      </c>
      <c r="G7840" s="231">
        <v>1.40075458E-3</v>
      </c>
      <c r="H7840" s="231">
        <v>3.32369179E-3</v>
      </c>
    </row>
    <row r="7841" spans="1:8">
      <c r="A7841" s="227" t="s">
        <v>138</v>
      </c>
      <c r="B7841" s="227" t="s">
        <v>60</v>
      </c>
      <c r="C7841" s="227" t="s">
        <v>115</v>
      </c>
      <c r="D7841" s="229">
        <v>6436</v>
      </c>
      <c r="E7841" s="231">
        <v>5.9231706400000002E-3</v>
      </c>
      <c r="F7841" s="231">
        <v>8.0117348999999996E-4</v>
      </c>
      <c r="G7841" s="231">
        <v>1.5339062600000001E-3</v>
      </c>
      <c r="H7841" s="231">
        <v>3.58809041E-3</v>
      </c>
    </row>
    <row r="7842" spans="1:8">
      <c r="A7842" s="227" t="s">
        <v>138</v>
      </c>
      <c r="B7842" s="227" t="s">
        <v>61</v>
      </c>
      <c r="C7842" s="227" t="s">
        <v>115</v>
      </c>
      <c r="D7842" s="229">
        <v>3292</v>
      </c>
      <c r="E7842" s="231">
        <v>7.4013705099999997E-3</v>
      </c>
      <c r="F7842" s="231">
        <v>9.9548616000000008E-4</v>
      </c>
      <c r="G7842" s="231">
        <v>1.88528001E-3</v>
      </c>
      <c r="H7842" s="231">
        <v>4.5206038599999998E-3</v>
      </c>
    </row>
    <row r="7843" spans="1:8">
      <c r="A7843" s="227" t="s">
        <v>138</v>
      </c>
      <c r="B7843" s="227" t="s">
        <v>62</v>
      </c>
      <c r="C7843" s="227" t="s">
        <v>115</v>
      </c>
      <c r="D7843" s="229">
        <v>7425</v>
      </c>
      <c r="E7843" s="231">
        <v>6.78726127E-3</v>
      </c>
      <c r="F7843" s="231">
        <v>8.6471170000000002E-4</v>
      </c>
      <c r="G7843" s="231">
        <v>1.81713563E-3</v>
      </c>
      <c r="H7843" s="231">
        <v>4.1054134600000004E-3</v>
      </c>
    </row>
    <row r="7844" spans="1:8">
      <c r="A7844" s="227" t="s">
        <v>139</v>
      </c>
      <c r="B7844" s="227" t="s">
        <v>57</v>
      </c>
      <c r="C7844" s="227" t="s">
        <v>114</v>
      </c>
      <c r="D7844" s="229">
        <v>33110</v>
      </c>
      <c r="E7844" s="231">
        <v>4.8972152699999997E-3</v>
      </c>
      <c r="F7844" s="231">
        <v>9.3035641000000001E-4</v>
      </c>
      <c r="G7844" s="231">
        <v>8.7146146999999999E-4</v>
      </c>
      <c r="H7844" s="231">
        <v>3.0953969100000001E-3</v>
      </c>
    </row>
    <row r="7845" spans="1:8">
      <c r="A7845" s="227" t="s">
        <v>139</v>
      </c>
      <c r="B7845" s="227" t="s">
        <v>59</v>
      </c>
      <c r="C7845" s="227" t="s">
        <v>114</v>
      </c>
      <c r="D7845" s="229">
        <v>15793</v>
      </c>
      <c r="E7845" s="231">
        <v>4.5899383700000003E-3</v>
      </c>
      <c r="F7845" s="231">
        <v>8.9069558999999997E-4</v>
      </c>
      <c r="G7845" s="231">
        <v>8.1029121000000001E-4</v>
      </c>
      <c r="H7845" s="231">
        <v>2.8889510899999999E-3</v>
      </c>
    </row>
    <row r="7846" spans="1:8">
      <c r="A7846" s="227" t="s">
        <v>139</v>
      </c>
      <c r="B7846" s="227" t="s">
        <v>60</v>
      </c>
      <c r="C7846" s="227" t="s">
        <v>114</v>
      </c>
      <c r="D7846" s="229">
        <v>7807</v>
      </c>
      <c r="E7846" s="231">
        <v>4.7947530400000004E-3</v>
      </c>
      <c r="F7846" s="231">
        <v>9.7589271999999996E-4</v>
      </c>
      <c r="G7846" s="231">
        <v>8.4512954999999999E-4</v>
      </c>
      <c r="H7846" s="231">
        <v>2.97373031E-3</v>
      </c>
    </row>
    <row r="7847" spans="1:8">
      <c r="A7847" s="227" t="s">
        <v>139</v>
      </c>
      <c r="B7847" s="227" t="s">
        <v>61</v>
      </c>
      <c r="C7847" s="227" t="s">
        <v>114</v>
      </c>
      <c r="D7847" s="229">
        <v>2014</v>
      </c>
      <c r="E7847" s="231">
        <v>5.8007889200000001E-3</v>
      </c>
      <c r="F7847" s="231">
        <v>1.1232136500000001E-3</v>
      </c>
      <c r="G7847" s="231">
        <v>9.4078119000000002E-4</v>
      </c>
      <c r="H7847" s="231">
        <v>3.7367935899999998E-3</v>
      </c>
    </row>
    <row r="7848" spans="1:8">
      <c r="A7848" s="227" t="s">
        <v>139</v>
      </c>
      <c r="B7848" s="227" t="s">
        <v>62</v>
      </c>
      <c r="C7848" s="227" t="s">
        <v>114</v>
      </c>
      <c r="D7848" s="229">
        <v>7496</v>
      </c>
      <c r="E7848" s="231">
        <v>5.4085479000000004E-3</v>
      </c>
      <c r="F7848" s="231">
        <v>9.1467432E-4</v>
      </c>
      <c r="G7848" s="231">
        <v>1.0091382699999999E-3</v>
      </c>
      <c r="H7848" s="231">
        <v>3.4847348299999999E-3</v>
      </c>
    </row>
    <row r="7849" spans="1:8">
      <c r="A7849" s="227" t="s">
        <v>139</v>
      </c>
      <c r="B7849" s="227" t="s">
        <v>57</v>
      </c>
      <c r="C7849" s="227" t="s">
        <v>115</v>
      </c>
      <c r="D7849" s="229">
        <v>48976</v>
      </c>
      <c r="E7849" s="231">
        <v>6.1388417600000003E-3</v>
      </c>
      <c r="F7849" s="231">
        <v>7.7794314999999996E-4</v>
      </c>
      <c r="G7849" s="231">
        <v>1.5795262400000001E-3</v>
      </c>
      <c r="H7849" s="231">
        <v>3.7813718899999999E-3</v>
      </c>
    </row>
    <row r="7850" spans="1:8">
      <c r="A7850" s="227" t="s">
        <v>139</v>
      </c>
      <c r="B7850" s="227" t="s">
        <v>59</v>
      </c>
      <c r="C7850" s="227" t="s">
        <v>115</v>
      </c>
      <c r="D7850" s="229">
        <v>19007</v>
      </c>
      <c r="E7850" s="231">
        <v>5.5613834500000004E-3</v>
      </c>
      <c r="F7850" s="231">
        <v>6.8196708000000002E-4</v>
      </c>
      <c r="G7850" s="231">
        <v>1.41319926E-3</v>
      </c>
      <c r="H7850" s="231">
        <v>3.4662166399999999E-3</v>
      </c>
    </row>
    <row r="7851" spans="1:8">
      <c r="A7851" s="227" t="s">
        <v>139</v>
      </c>
      <c r="B7851" s="227" t="s">
        <v>60</v>
      </c>
      <c r="C7851" s="227" t="s">
        <v>115</v>
      </c>
      <c r="D7851" s="229">
        <v>11998</v>
      </c>
      <c r="E7851" s="231">
        <v>5.9166118299999997E-3</v>
      </c>
      <c r="F7851" s="231">
        <v>7.8095553999999996E-4</v>
      </c>
      <c r="G7851" s="231">
        <v>1.5063407100000001E-3</v>
      </c>
      <c r="H7851" s="231">
        <v>3.6293151000000002E-3</v>
      </c>
    </row>
    <row r="7852" spans="1:8">
      <c r="A7852" s="227" t="s">
        <v>139</v>
      </c>
      <c r="B7852" s="227" t="s">
        <v>61</v>
      </c>
      <c r="C7852" s="227" t="s">
        <v>115</v>
      </c>
      <c r="D7852" s="229">
        <v>4862</v>
      </c>
      <c r="E7852" s="231">
        <v>7.2710035400000003E-3</v>
      </c>
      <c r="F7852" s="231">
        <v>9.7161971000000005E-4</v>
      </c>
      <c r="G7852" s="231">
        <v>1.8725930600000001E-3</v>
      </c>
      <c r="H7852" s="231">
        <v>4.4267902899999996E-3</v>
      </c>
    </row>
    <row r="7853" spans="1:8">
      <c r="A7853" s="227" t="s">
        <v>139</v>
      </c>
      <c r="B7853" s="227" t="s">
        <v>62</v>
      </c>
      <c r="C7853" s="227" t="s">
        <v>115</v>
      </c>
      <c r="D7853" s="229">
        <v>13109</v>
      </c>
      <c r="E7853" s="231">
        <v>6.7595980500000001E-3</v>
      </c>
      <c r="F7853" s="231">
        <v>8.4251094999999998E-4</v>
      </c>
      <c r="G7853" s="231">
        <v>1.7789744100000001E-3</v>
      </c>
      <c r="H7853" s="231">
        <v>4.1381122200000002E-3</v>
      </c>
    </row>
    <row r="7854" spans="1:8">
      <c r="A7854" s="227" t="s">
        <v>140</v>
      </c>
      <c r="B7854" s="227" t="s">
        <v>57</v>
      </c>
      <c r="C7854" s="227" t="s">
        <v>114</v>
      </c>
      <c r="D7854" s="229">
        <v>29590</v>
      </c>
      <c r="E7854" s="231">
        <v>4.7657051399999997E-3</v>
      </c>
      <c r="F7854" s="231">
        <v>9.0305211999999995E-4</v>
      </c>
      <c r="G7854" s="231">
        <v>8.2761529E-4</v>
      </c>
      <c r="H7854" s="231">
        <v>3.0350372499999998E-3</v>
      </c>
    </row>
    <row r="7855" spans="1:8">
      <c r="A7855" s="227" t="s">
        <v>140</v>
      </c>
      <c r="B7855" s="227" t="s">
        <v>59</v>
      </c>
      <c r="C7855" s="227" t="s">
        <v>114</v>
      </c>
      <c r="D7855" s="229">
        <v>14839</v>
      </c>
      <c r="E7855" s="231">
        <v>4.5087907200000001E-3</v>
      </c>
      <c r="F7855" s="231">
        <v>8.7550876999999995E-4</v>
      </c>
      <c r="G7855" s="231">
        <v>7.7452129000000005E-4</v>
      </c>
      <c r="H7855" s="231">
        <v>2.8587601799999998E-3</v>
      </c>
    </row>
    <row r="7856" spans="1:8">
      <c r="A7856" s="227" t="s">
        <v>140</v>
      </c>
      <c r="B7856" s="227" t="s">
        <v>60</v>
      </c>
      <c r="C7856" s="227" t="s">
        <v>114</v>
      </c>
      <c r="D7856" s="229">
        <v>6991</v>
      </c>
      <c r="E7856" s="231">
        <v>4.5929171700000004E-3</v>
      </c>
      <c r="F7856" s="231">
        <v>9.3581605000000003E-4</v>
      </c>
      <c r="G7856" s="231">
        <v>7.9781785999999996E-4</v>
      </c>
      <c r="H7856" s="231">
        <v>2.8592827900000002E-3</v>
      </c>
    </row>
    <row r="7857" spans="1:8">
      <c r="A7857" s="227" t="s">
        <v>140</v>
      </c>
      <c r="B7857" s="227" t="s">
        <v>61</v>
      </c>
      <c r="C7857" s="227" t="s">
        <v>114</v>
      </c>
      <c r="D7857" s="229">
        <v>1650</v>
      </c>
      <c r="E7857" s="231">
        <v>5.6390850500000001E-3</v>
      </c>
      <c r="F7857" s="231">
        <v>1.08526211E-3</v>
      </c>
      <c r="G7857" s="231">
        <v>8.9840744999999998E-4</v>
      </c>
      <c r="H7857" s="231">
        <v>3.6554150199999999E-3</v>
      </c>
    </row>
    <row r="7858" spans="1:8">
      <c r="A7858" s="227" t="s">
        <v>140</v>
      </c>
      <c r="B7858" s="227" t="s">
        <v>62</v>
      </c>
      <c r="C7858" s="227" t="s">
        <v>114</v>
      </c>
      <c r="D7858" s="229">
        <v>6110</v>
      </c>
      <c r="E7858" s="231">
        <v>5.3515049599999996E-3</v>
      </c>
      <c r="F7858" s="231">
        <v>8.8325125999999998E-4</v>
      </c>
      <c r="G7858" s="231">
        <v>9.7153815000000003E-4</v>
      </c>
      <c r="H7858" s="231">
        <v>3.4967150699999998E-3</v>
      </c>
    </row>
    <row r="7859" spans="1:8">
      <c r="A7859" s="227" t="s">
        <v>140</v>
      </c>
      <c r="B7859" s="227" t="s">
        <v>57</v>
      </c>
      <c r="C7859" s="227" t="s">
        <v>115</v>
      </c>
      <c r="D7859" s="229">
        <v>43251</v>
      </c>
      <c r="E7859" s="231">
        <v>6.1156860700000001E-3</v>
      </c>
      <c r="F7859" s="231">
        <v>7.6279495999999997E-4</v>
      </c>
      <c r="G7859" s="231">
        <v>1.55807014E-3</v>
      </c>
      <c r="H7859" s="231">
        <v>3.79477929E-3</v>
      </c>
    </row>
    <row r="7860" spans="1:8">
      <c r="A7860" s="227" t="s">
        <v>140</v>
      </c>
      <c r="B7860" s="227" t="s">
        <v>59</v>
      </c>
      <c r="C7860" s="227" t="s">
        <v>115</v>
      </c>
      <c r="D7860" s="229">
        <v>17837</v>
      </c>
      <c r="E7860" s="231">
        <v>5.5590449900000003E-3</v>
      </c>
      <c r="F7860" s="231">
        <v>6.7825399999999999E-4</v>
      </c>
      <c r="G7860" s="231">
        <v>1.393205E-3</v>
      </c>
      <c r="H7860" s="231">
        <v>3.4875563200000002E-3</v>
      </c>
    </row>
    <row r="7861" spans="1:8">
      <c r="A7861" s="227" t="s">
        <v>140</v>
      </c>
      <c r="B7861" s="227" t="s">
        <v>60</v>
      </c>
      <c r="C7861" s="227" t="s">
        <v>115</v>
      </c>
      <c r="D7861" s="229">
        <v>10232</v>
      </c>
      <c r="E7861" s="231">
        <v>5.9071449600000001E-3</v>
      </c>
      <c r="F7861" s="231">
        <v>7.7312460000000002E-4</v>
      </c>
      <c r="G7861" s="231">
        <v>1.50850024E-3</v>
      </c>
      <c r="H7861" s="231">
        <v>3.62547553E-3</v>
      </c>
    </row>
    <row r="7862" spans="1:8">
      <c r="A7862" s="227" t="s">
        <v>140</v>
      </c>
      <c r="B7862" s="227" t="s">
        <v>61</v>
      </c>
      <c r="C7862" s="227" t="s">
        <v>115</v>
      </c>
      <c r="D7862" s="229">
        <v>3676</v>
      </c>
      <c r="E7862" s="231">
        <v>7.2097946500000003E-3</v>
      </c>
      <c r="F7862" s="231">
        <v>9.3428507999999998E-4</v>
      </c>
      <c r="G7862" s="231">
        <v>1.81567791E-3</v>
      </c>
      <c r="H7862" s="231">
        <v>4.4597650599999998E-3</v>
      </c>
    </row>
    <row r="7863" spans="1:8">
      <c r="A7863" s="227" t="s">
        <v>140</v>
      </c>
      <c r="B7863" s="227" t="s">
        <v>62</v>
      </c>
      <c r="C7863" s="227" t="s">
        <v>115</v>
      </c>
      <c r="D7863" s="229">
        <v>11506</v>
      </c>
      <c r="E7863" s="231">
        <v>6.8145089799999999E-3</v>
      </c>
      <c r="F7863" s="231">
        <v>8.2987877E-4</v>
      </c>
      <c r="G7863" s="231">
        <v>1.77542912E-3</v>
      </c>
      <c r="H7863" s="231">
        <v>4.20915131E-3</v>
      </c>
    </row>
    <row r="7864" spans="1:8">
      <c r="A7864" s="227" t="s">
        <v>141</v>
      </c>
      <c r="B7864" s="227" t="s">
        <v>57</v>
      </c>
      <c r="C7864" s="227" t="s">
        <v>114</v>
      </c>
      <c r="D7864" s="229">
        <v>28328</v>
      </c>
      <c r="E7864" s="231">
        <v>4.8295432400000003E-3</v>
      </c>
      <c r="F7864" s="231">
        <v>9.0928039000000001E-4</v>
      </c>
      <c r="G7864" s="231">
        <v>7.9799801000000003E-4</v>
      </c>
      <c r="H7864" s="231">
        <v>3.1222643599999999E-3</v>
      </c>
    </row>
    <row r="7865" spans="1:8">
      <c r="A7865" s="227" t="s">
        <v>141</v>
      </c>
      <c r="B7865" s="227" t="s">
        <v>59</v>
      </c>
      <c r="C7865" s="227" t="s">
        <v>114</v>
      </c>
      <c r="D7865" s="229">
        <v>14586</v>
      </c>
      <c r="E7865" s="231">
        <v>4.5632510499999997E-3</v>
      </c>
      <c r="F7865" s="231">
        <v>8.7003907999999997E-4</v>
      </c>
      <c r="G7865" s="231">
        <v>7.4407084E-4</v>
      </c>
      <c r="H7865" s="231">
        <v>2.9491406499999998E-3</v>
      </c>
    </row>
    <row r="7866" spans="1:8">
      <c r="A7866" s="227" t="s">
        <v>141</v>
      </c>
      <c r="B7866" s="227" t="s">
        <v>60</v>
      </c>
      <c r="C7866" s="227" t="s">
        <v>114</v>
      </c>
      <c r="D7866" s="229">
        <v>6545</v>
      </c>
      <c r="E7866" s="231">
        <v>4.7056964299999997E-3</v>
      </c>
      <c r="F7866" s="231">
        <v>9.6748448000000004E-4</v>
      </c>
      <c r="G7866" s="231">
        <v>7.8007466999999999E-4</v>
      </c>
      <c r="H7866" s="231">
        <v>2.9581367999999999E-3</v>
      </c>
    </row>
    <row r="7867" spans="1:8">
      <c r="A7867" s="227" t="s">
        <v>141</v>
      </c>
      <c r="B7867" s="227" t="s">
        <v>61</v>
      </c>
      <c r="C7867" s="227" t="s">
        <v>114</v>
      </c>
      <c r="D7867" s="229">
        <v>1452</v>
      </c>
      <c r="E7867" s="231">
        <v>5.6495508199999999E-3</v>
      </c>
      <c r="F7867" s="231">
        <v>1.0971534200000001E-3</v>
      </c>
      <c r="G7867" s="231">
        <v>8.8300118000000005E-4</v>
      </c>
      <c r="H7867" s="231">
        <v>3.6693957399999999E-3</v>
      </c>
    </row>
    <row r="7868" spans="1:8">
      <c r="A7868" s="227" t="s">
        <v>141</v>
      </c>
      <c r="B7868" s="227" t="s">
        <v>62</v>
      </c>
      <c r="C7868" s="227" t="s">
        <v>114</v>
      </c>
      <c r="D7868" s="229">
        <v>5745</v>
      </c>
      <c r="E7868" s="231">
        <v>5.4394761199999999E-3</v>
      </c>
      <c r="F7868" s="231">
        <v>8.9511790000000005E-4</v>
      </c>
      <c r="G7868" s="231">
        <v>9.3384923999999996E-4</v>
      </c>
      <c r="H7868" s="231">
        <v>3.6105084999999999E-3</v>
      </c>
    </row>
    <row r="7869" spans="1:8">
      <c r="A7869" s="227" t="s">
        <v>141</v>
      </c>
      <c r="B7869" s="227" t="s">
        <v>57</v>
      </c>
      <c r="C7869" s="227" t="s">
        <v>115</v>
      </c>
      <c r="D7869" s="229">
        <v>41841</v>
      </c>
      <c r="E7869" s="231">
        <v>6.2687662400000002E-3</v>
      </c>
      <c r="F7869" s="231">
        <v>7.9657521999999998E-4</v>
      </c>
      <c r="G7869" s="231">
        <v>1.5407687399999999E-3</v>
      </c>
      <c r="H7869" s="231">
        <v>3.9312632999999996E-3</v>
      </c>
    </row>
    <row r="7870" spans="1:8">
      <c r="A7870" s="227" t="s">
        <v>141</v>
      </c>
      <c r="B7870" s="227" t="s">
        <v>59</v>
      </c>
      <c r="C7870" s="227" t="s">
        <v>115</v>
      </c>
      <c r="D7870" s="229">
        <v>17299</v>
      </c>
      <c r="E7870" s="231">
        <v>5.6725933700000003E-3</v>
      </c>
      <c r="F7870" s="231">
        <v>6.9917245000000001E-4</v>
      </c>
      <c r="G7870" s="231">
        <v>1.3921984900000001E-3</v>
      </c>
      <c r="H7870" s="231">
        <v>3.5810613699999998E-3</v>
      </c>
    </row>
    <row r="7871" spans="1:8">
      <c r="A7871" s="227" t="s">
        <v>141</v>
      </c>
      <c r="B7871" s="227" t="s">
        <v>60</v>
      </c>
      <c r="C7871" s="227" t="s">
        <v>115</v>
      </c>
      <c r="D7871" s="229">
        <v>9964</v>
      </c>
      <c r="E7871" s="231">
        <v>6.0444066099999997E-3</v>
      </c>
      <c r="F7871" s="231">
        <v>8.1429581000000005E-4</v>
      </c>
      <c r="G7871" s="231">
        <v>1.4820295100000001E-3</v>
      </c>
      <c r="H7871" s="231">
        <v>3.7479100599999999E-3</v>
      </c>
    </row>
    <row r="7872" spans="1:8">
      <c r="A7872" s="227" t="s">
        <v>141</v>
      </c>
      <c r="B7872" s="227" t="s">
        <v>61</v>
      </c>
      <c r="C7872" s="227" t="s">
        <v>115</v>
      </c>
      <c r="D7872" s="229">
        <v>3614</v>
      </c>
      <c r="E7872" s="231">
        <v>7.6474555099999997E-3</v>
      </c>
      <c r="F7872" s="231">
        <v>1.01091218E-3</v>
      </c>
      <c r="G7872" s="231">
        <v>1.8360405399999999E-3</v>
      </c>
      <c r="H7872" s="231">
        <v>4.8003453800000003E-3</v>
      </c>
    </row>
    <row r="7873" spans="1:8">
      <c r="A7873" s="227" t="s">
        <v>141</v>
      </c>
      <c r="B7873" s="227" t="s">
        <v>62</v>
      </c>
      <c r="C7873" s="227" t="s">
        <v>115</v>
      </c>
      <c r="D7873" s="229">
        <v>10964</v>
      </c>
      <c r="E7873" s="231">
        <v>6.9588547899999999E-3</v>
      </c>
      <c r="F7873" s="231">
        <v>8.6350233000000002E-4</v>
      </c>
      <c r="G7873" s="231">
        <v>1.7312359100000001E-3</v>
      </c>
      <c r="H7873" s="231">
        <v>4.3639714500000003E-3</v>
      </c>
    </row>
    <row r="7874" spans="1:8">
      <c r="A7874" s="227" t="s">
        <v>142</v>
      </c>
      <c r="B7874" s="227" t="s">
        <v>57</v>
      </c>
      <c r="C7874" s="227" t="s">
        <v>114</v>
      </c>
      <c r="D7874" s="229">
        <v>26036</v>
      </c>
      <c r="E7874" s="231">
        <v>4.96461117E-3</v>
      </c>
      <c r="F7874" s="231">
        <v>9.823584099999999E-4</v>
      </c>
      <c r="G7874" s="231">
        <v>7.7797393000000002E-4</v>
      </c>
      <c r="H7874" s="231">
        <v>3.20427834E-3</v>
      </c>
    </row>
    <row r="7875" spans="1:8">
      <c r="A7875" s="227" t="s">
        <v>142</v>
      </c>
      <c r="B7875" s="227" t="s">
        <v>59</v>
      </c>
      <c r="C7875" s="227" t="s">
        <v>114</v>
      </c>
      <c r="D7875" s="229">
        <v>13562</v>
      </c>
      <c r="E7875" s="231">
        <v>4.7112009200000003E-3</v>
      </c>
      <c r="F7875" s="231">
        <v>9.2304368999999997E-4</v>
      </c>
      <c r="G7875" s="231">
        <v>7.2246367000000004E-4</v>
      </c>
      <c r="H7875" s="231">
        <v>3.0656930800000001E-3</v>
      </c>
    </row>
    <row r="7876" spans="1:8">
      <c r="A7876" s="227" t="s">
        <v>142</v>
      </c>
      <c r="B7876" s="227" t="s">
        <v>60</v>
      </c>
      <c r="C7876" s="227" t="s">
        <v>114</v>
      </c>
      <c r="D7876" s="229">
        <v>5734</v>
      </c>
      <c r="E7876" s="231">
        <v>4.86437277E-3</v>
      </c>
      <c r="F7876" s="231">
        <v>1.0384711400000001E-3</v>
      </c>
      <c r="G7876" s="231">
        <v>7.8341762000000003E-4</v>
      </c>
      <c r="H7876" s="231">
        <v>3.04248352E-3</v>
      </c>
    </row>
    <row r="7877" spans="1:8">
      <c r="A7877" s="227" t="s">
        <v>142</v>
      </c>
      <c r="B7877" s="227" t="s">
        <v>61</v>
      </c>
      <c r="C7877" s="227" t="s">
        <v>114</v>
      </c>
      <c r="D7877" s="229">
        <v>1391</v>
      </c>
      <c r="E7877" s="231">
        <v>5.8777405899999996E-3</v>
      </c>
      <c r="F7877" s="231">
        <v>1.29590499E-3</v>
      </c>
      <c r="G7877" s="231">
        <v>8.4968323000000001E-4</v>
      </c>
      <c r="H7877" s="231">
        <v>3.7321518899999999E-3</v>
      </c>
    </row>
    <row r="7878" spans="1:8">
      <c r="A7878" s="227" t="s">
        <v>142</v>
      </c>
      <c r="B7878" s="227" t="s">
        <v>62</v>
      </c>
      <c r="C7878" s="227" t="s">
        <v>114</v>
      </c>
      <c r="D7878" s="229">
        <v>5349</v>
      </c>
      <c r="E7878" s="231">
        <v>5.4771095400000004E-3</v>
      </c>
      <c r="F7878" s="231">
        <v>9.9105771999999999E-4</v>
      </c>
      <c r="G7878" s="231">
        <v>8.9423276000000001E-4</v>
      </c>
      <c r="H7878" s="231">
        <v>3.5918185799999999E-3</v>
      </c>
    </row>
    <row r="7879" spans="1:8">
      <c r="A7879" s="227" t="s">
        <v>142</v>
      </c>
      <c r="B7879" s="227" t="s">
        <v>57</v>
      </c>
      <c r="C7879" s="227" t="s">
        <v>115</v>
      </c>
      <c r="D7879" s="229">
        <v>39479</v>
      </c>
      <c r="E7879" s="231">
        <v>6.4704636000000003E-3</v>
      </c>
      <c r="F7879" s="231">
        <v>8.6749066999999998E-4</v>
      </c>
      <c r="G7879" s="231">
        <v>1.4886835599999999E-3</v>
      </c>
      <c r="H7879" s="231">
        <v>4.1141173899999998E-3</v>
      </c>
    </row>
    <row r="7880" spans="1:8">
      <c r="A7880" s="227" t="s">
        <v>142</v>
      </c>
      <c r="B7880" s="227" t="s">
        <v>59</v>
      </c>
      <c r="C7880" s="227" t="s">
        <v>115</v>
      </c>
      <c r="D7880" s="229">
        <v>16505</v>
      </c>
      <c r="E7880" s="231">
        <v>5.8219371299999996E-3</v>
      </c>
      <c r="F7880" s="231">
        <v>7.5358102000000005E-4</v>
      </c>
      <c r="G7880" s="231">
        <v>1.33240464E-3</v>
      </c>
      <c r="H7880" s="231">
        <v>3.7357784800000002E-3</v>
      </c>
    </row>
    <row r="7881" spans="1:8">
      <c r="A7881" s="227" t="s">
        <v>142</v>
      </c>
      <c r="B7881" s="227" t="s">
        <v>60</v>
      </c>
      <c r="C7881" s="227" t="s">
        <v>115</v>
      </c>
      <c r="D7881" s="229">
        <v>9251</v>
      </c>
      <c r="E7881" s="231">
        <v>6.3363542900000003E-3</v>
      </c>
      <c r="F7881" s="231">
        <v>9.0794089999999997E-4</v>
      </c>
      <c r="G7881" s="231">
        <v>1.43473704E-3</v>
      </c>
      <c r="H7881" s="231">
        <v>3.9934694300000004E-3</v>
      </c>
    </row>
    <row r="7882" spans="1:8">
      <c r="A7882" s="227" t="s">
        <v>142</v>
      </c>
      <c r="B7882" s="227" t="s">
        <v>61</v>
      </c>
      <c r="C7882" s="227" t="s">
        <v>115</v>
      </c>
      <c r="D7882" s="229">
        <v>3234</v>
      </c>
      <c r="E7882" s="231">
        <v>7.7332635200000003E-3</v>
      </c>
      <c r="F7882" s="231">
        <v>1.05198431E-3</v>
      </c>
      <c r="G7882" s="231">
        <v>1.76745821E-3</v>
      </c>
      <c r="H7882" s="231">
        <v>4.9136666099999999E-3</v>
      </c>
    </row>
    <row r="7883" spans="1:8">
      <c r="A7883" s="227" t="s">
        <v>142</v>
      </c>
      <c r="B7883" s="227" t="s">
        <v>62</v>
      </c>
      <c r="C7883" s="227" t="s">
        <v>115</v>
      </c>
      <c r="D7883" s="229">
        <v>10489</v>
      </c>
      <c r="E7883" s="231">
        <v>7.2198848800000002E-3</v>
      </c>
      <c r="F7883" s="231">
        <v>9.5417397000000003E-4</v>
      </c>
      <c r="G7883" s="231">
        <v>1.6962234000000001E-3</v>
      </c>
      <c r="H7883" s="231">
        <v>4.5693424700000004E-3</v>
      </c>
    </row>
    <row r="7884" spans="1:8">
      <c r="A7884" s="227" t="s">
        <v>143</v>
      </c>
      <c r="B7884" s="227" t="s">
        <v>57</v>
      </c>
      <c r="C7884" s="227" t="s">
        <v>114</v>
      </c>
      <c r="D7884" s="229">
        <v>26216</v>
      </c>
      <c r="E7884" s="231">
        <v>5.0609609900000001E-3</v>
      </c>
      <c r="F7884" s="231">
        <v>1.02113763E-3</v>
      </c>
      <c r="G7884" s="231">
        <v>7.9151747000000001E-4</v>
      </c>
      <c r="H7884" s="231">
        <v>3.24830541E-3</v>
      </c>
    </row>
    <row r="7885" spans="1:8">
      <c r="A7885" s="227" t="s">
        <v>143</v>
      </c>
      <c r="B7885" s="227" t="s">
        <v>59</v>
      </c>
      <c r="C7885" s="227" t="s">
        <v>114</v>
      </c>
      <c r="D7885" s="229">
        <v>13605</v>
      </c>
      <c r="E7885" s="231">
        <v>4.7600110600000004E-3</v>
      </c>
      <c r="F7885" s="231">
        <v>9.4501077999999995E-4</v>
      </c>
      <c r="G7885" s="231">
        <v>7.2429434000000005E-4</v>
      </c>
      <c r="H7885" s="231">
        <v>3.09070545E-3</v>
      </c>
    </row>
    <row r="7886" spans="1:8">
      <c r="A7886" s="227" t="s">
        <v>143</v>
      </c>
      <c r="B7886" s="227" t="s">
        <v>60</v>
      </c>
      <c r="C7886" s="227" t="s">
        <v>114</v>
      </c>
      <c r="D7886" s="229">
        <v>5928</v>
      </c>
      <c r="E7886" s="231">
        <v>5.0179544099999999E-3</v>
      </c>
      <c r="F7886" s="231">
        <v>1.0986913899999999E-3</v>
      </c>
      <c r="G7886" s="231">
        <v>7.7993381999999999E-4</v>
      </c>
      <c r="H7886" s="231">
        <v>3.1393287299999999E-3</v>
      </c>
    </row>
    <row r="7887" spans="1:8">
      <c r="A7887" s="227" t="s">
        <v>143</v>
      </c>
      <c r="B7887" s="227" t="s">
        <v>61</v>
      </c>
      <c r="C7887" s="227" t="s">
        <v>114</v>
      </c>
      <c r="D7887" s="229">
        <v>1395</v>
      </c>
      <c r="E7887" s="231">
        <v>5.9461782399999998E-3</v>
      </c>
      <c r="F7887" s="231">
        <v>1.29228868E-3</v>
      </c>
      <c r="G7887" s="231">
        <v>8.7126618999999999E-4</v>
      </c>
      <c r="H7887" s="231">
        <v>3.7826228900000002E-3</v>
      </c>
    </row>
    <row r="7888" spans="1:8">
      <c r="A7888" s="227" t="s">
        <v>143</v>
      </c>
      <c r="B7888" s="227" t="s">
        <v>62</v>
      </c>
      <c r="C7888" s="227" t="s">
        <v>114</v>
      </c>
      <c r="D7888" s="229">
        <v>5288</v>
      </c>
      <c r="E7888" s="231">
        <v>5.64993392E-3</v>
      </c>
      <c r="F7888" s="231">
        <v>1.05852632E-3</v>
      </c>
      <c r="G7888" s="231">
        <v>9.5641707000000003E-4</v>
      </c>
      <c r="H7888" s="231">
        <v>3.63499006E-3</v>
      </c>
    </row>
    <row r="7889" spans="1:8">
      <c r="A7889" s="227" t="s">
        <v>143</v>
      </c>
      <c r="B7889" s="227" t="s">
        <v>57</v>
      </c>
      <c r="C7889" s="227" t="s">
        <v>115</v>
      </c>
      <c r="D7889" s="229">
        <v>40069</v>
      </c>
      <c r="E7889" s="231">
        <v>6.6176673300000002E-3</v>
      </c>
      <c r="F7889" s="231">
        <v>9.4625779999999999E-4</v>
      </c>
      <c r="G7889" s="231">
        <v>1.44808023E-3</v>
      </c>
      <c r="H7889" s="231">
        <v>4.2231670499999997E-3</v>
      </c>
    </row>
    <row r="7890" spans="1:8">
      <c r="A7890" s="227" t="s">
        <v>143</v>
      </c>
      <c r="B7890" s="227" t="s">
        <v>59</v>
      </c>
      <c r="C7890" s="227" t="s">
        <v>115</v>
      </c>
      <c r="D7890" s="229">
        <v>16635</v>
      </c>
      <c r="E7890" s="231">
        <v>5.9533138300000002E-3</v>
      </c>
      <c r="F7890" s="231">
        <v>8.2038697000000002E-4</v>
      </c>
      <c r="G7890" s="231">
        <v>1.3221312499999999E-3</v>
      </c>
      <c r="H7890" s="231">
        <v>3.8106198000000002E-3</v>
      </c>
    </row>
    <row r="7891" spans="1:8">
      <c r="A7891" s="227" t="s">
        <v>143</v>
      </c>
      <c r="B7891" s="227" t="s">
        <v>60</v>
      </c>
      <c r="C7891" s="227" t="s">
        <v>115</v>
      </c>
      <c r="D7891" s="229">
        <v>9539</v>
      </c>
      <c r="E7891" s="231">
        <v>6.3840838099999998E-3</v>
      </c>
      <c r="F7891" s="231">
        <v>9.5772982000000002E-4</v>
      </c>
      <c r="G7891" s="231">
        <v>1.3931802400000001E-3</v>
      </c>
      <c r="H7891" s="231">
        <v>4.0329670000000001E-3</v>
      </c>
    </row>
    <row r="7892" spans="1:8">
      <c r="A7892" s="227" t="s">
        <v>143</v>
      </c>
      <c r="B7892" s="227" t="s">
        <v>61</v>
      </c>
      <c r="C7892" s="227" t="s">
        <v>115</v>
      </c>
      <c r="D7892" s="229">
        <v>3555</v>
      </c>
      <c r="E7892" s="231">
        <v>8.1960622999999993E-3</v>
      </c>
      <c r="F7892" s="231">
        <v>1.24328973E-3</v>
      </c>
      <c r="G7892" s="231">
        <v>1.6834463900000001E-3</v>
      </c>
      <c r="H7892" s="231">
        <v>5.2692638399999998E-3</v>
      </c>
    </row>
    <row r="7893" spans="1:8">
      <c r="A7893" s="227" t="s">
        <v>143</v>
      </c>
      <c r="B7893" s="227" t="s">
        <v>62</v>
      </c>
      <c r="C7893" s="227" t="s">
        <v>115</v>
      </c>
      <c r="D7893" s="229">
        <v>10340</v>
      </c>
      <c r="E7893" s="231">
        <v>7.3592997600000001E-3</v>
      </c>
      <c r="F7893" s="231">
        <v>1.0360528899999999E-3</v>
      </c>
      <c r="G7893" s="231">
        <v>1.62043281E-3</v>
      </c>
      <c r="H7893" s="231">
        <v>4.7026803800000001E-3</v>
      </c>
    </row>
    <row r="7894" spans="1:8">
      <c r="A7894" s="227" t="s">
        <v>144</v>
      </c>
      <c r="B7894" s="227" t="s">
        <v>57</v>
      </c>
      <c r="C7894" s="227" t="s">
        <v>114</v>
      </c>
      <c r="D7894" s="229">
        <v>26735</v>
      </c>
      <c r="E7894" s="231">
        <v>5.0314660000000001E-3</v>
      </c>
      <c r="F7894" s="231">
        <v>1.02502851E-3</v>
      </c>
      <c r="G7894" s="231">
        <v>7.7127900000000004E-4</v>
      </c>
      <c r="H7894" s="231">
        <v>3.2351580200000001E-3</v>
      </c>
    </row>
    <row r="7895" spans="1:8">
      <c r="A7895" s="227" t="s">
        <v>144</v>
      </c>
      <c r="B7895" s="227" t="s">
        <v>59</v>
      </c>
      <c r="C7895" s="227" t="s">
        <v>114</v>
      </c>
      <c r="D7895" s="229">
        <v>13227</v>
      </c>
      <c r="E7895" s="231">
        <v>4.6869966199999998E-3</v>
      </c>
      <c r="F7895" s="231">
        <v>9.3460427000000002E-4</v>
      </c>
      <c r="G7895" s="231">
        <v>6.8438307000000004E-4</v>
      </c>
      <c r="H7895" s="231">
        <v>3.0680087999999999E-3</v>
      </c>
    </row>
    <row r="7896" spans="1:8">
      <c r="A7896" s="227" t="s">
        <v>144</v>
      </c>
      <c r="B7896" s="227" t="s">
        <v>60</v>
      </c>
      <c r="C7896" s="227" t="s">
        <v>114</v>
      </c>
      <c r="D7896" s="229">
        <v>5758</v>
      </c>
      <c r="E7896" s="231">
        <v>4.9424309000000001E-3</v>
      </c>
      <c r="F7896" s="231">
        <v>1.1038966799999999E-3</v>
      </c>
      <c r="G7896" s="231">
        <v>7.5418396000000003E-4</v>
      </c>
      <c r="H7896" s="231">
        <v>3.08434979E-3</v>
      </c>
    </row>
    <row r="7897" spans="1:8">
      <c r="A7897" s="227" t="s">
        <v>144</v>
      </c>
      <c r="B7897" s="227" t="s">
        <v>61</v>
      </c>
      <c r="C7897" s="227" t="s">
        <v>114</v>
      </c>
      <c r="D7897" s="229">
        <v>1361</v>
      </c>
      <c r="E7897" s="231">
        <v>6.1411303300000003E-3</v>
      </c>
      <c r="F7897" s="231">
        <v>1.3489194E-3</v>
      </c>
      <c r="G7897" s="231">
        <v>8.9079527E-4</v>
      </c>
      <c r="H7897" s="231">
        <v>3.9014151799999998E-3</v>
      </c>
    </row>
    <row r="7898" spans="1:8">
      <c r="A7898" s="227" t="s">
        <v>144</v>
      </c>
      <c r="B7898" s="227" t="s">
        <v>62</v>
      </c>
      <c r="C7898" s="227" t="s">
        <v>114</v>
      </c>
      <c r="D7898" s="229">
        <v>6389</v>
      </c>
      <c r="E7898" s="231">
        <v>5.5884714100000003E-3</v>
      </c>
      <c r="F7898" s="231">
        <v>1.07215684E-3</v>
      </c>
      <c r="G7898" s="231">
        <v>9.4112468999999995E-4</v>
      </c>
      <c r="H7898" s="231">
        <v>3.5751894E-3</v>
      </c>
    </row>
    <row r="7899" spans="1:8">
      <c r="A7899" s="227" t="s">
        <v>144</v>
      </c>
      <c r="B7899" s="227" t="s">
        <v>57</v>
      </c>
      <c r="C7899" s="227" t="s">
        <v>115</v>
      </c>
      <c r="D7899" s="229">
        <v>40409</v>
      </c>
      <c r="E7899" s="231">
        <v>6.6648562300000002E-3</v>
      </c>
      <c r="F7899" s="231">
        <v>1.0139146000000001E-3</v>
      </c>
      <c r="G7899" s="231">
        <v>1.43883541E-3</v>
      </c>
      <c r="H7899" s="231">
        <v>4.21193761E-3</v>
      </c>
    </row>
    <row r="7900" spans="1:8">
      <c r="A7900" s="227" t="s">
        <v>144</v>
      </c>
      <c r="B7900" s="227" t="s">
        <v>59</v>
      </c>
      <c r="C7900" s="227" t="s">
        <v>115</v>
      </c>
      <c r="D7900" s="229">
        <v>16663</v>
      </c>
      <c r="E7900" s="231">
        <v>5.9886117000000003E-3</v>
      </c>
      <c r="F7900" s="231">
        <v>8.8666148999999995E-4</v>
      </c>
      <c r="G7900" s="231">
        <v>1.2923778300000001E-3</v>
      </c>
      <c r="H7900" s="231">
        <v>3.8094051900000002E-3</v>
      </c>
    </row>
    <row r="7901" spans="1:8">
      <c r="A7901" s="227" t="s">
        <v>144</v>
      </c>
      <c r="B7901" s="227" t="s">
        <v>60</v>
      </c>
      <c r="C7901" s="227" t="s">
        <v>115</v>
      </c>
      <c r="D7901" s="229">
        <v>9400</v>
      </c>
      <c r="E7901" s="231">
        <v>6.4880390599999999E-3</v>
      </c>
      <c r="F7901" s="231">
        <v>1.0303336799999999E-3</v>
      </c>
      <c r="G7901" s="231">
        <v>1.3640019300000001E-3</v>
      </c>
      <c r="H7901" s="231">
        <v>4.0934911900000004E-3</v>
      </c>
    </row>
    <row r="7902" spans="1:8">
      <c r="A7902" s="227" t="s">
        <v>144</v>
      </c>
      <c r="B7902" s="227" t="s">
        <v>61</v>
      </c>
      <c r="C7902" s="227" t="s">
        <v>115</v>
      </c>
      <c r="D7902" s="229">
        <v>3433</v>
      </c>
      <c r="E7902" s="231">
        <v>7.9895969199999996E-3</v>
      </c>
      <c r="F7902" s="231">
        <v>1.2744829899999999E-3</v>
      </c>
      <c r="G7902" s="231">
        <v>1.7436021599999999E-3</v>
      </c>
      <c r="H7902" s="231">
        <v>4.9713899200000003E-3</v>
      </c>
    </row>
    <row r="7903" spans="1:8">
      <c r="A7903" s="227" t="s">
        <v>144</v>
      </c>
      <c r="B7903" s="227" t="s">
        <v>62</v>
      </c>
      <c r="C7903" s="227" t="s">
        <v>115</v>
      </c>
      <c r="D7903" s="229">
        <v>10913</v>
      </c>
      <c r="E7903" s="231">
        <v>7.4329776700000003E-3</v>
      </c>
      <c r="F7903" s="231">
        <v>1.1121046299999999E-3</v>
      </c>
      <c r="G7903" s="231">
        <v>1.6310458899999999E-3</v>
      </c>
      <c r="H7903" s="231">
        <v>4.6896792500000003E-3</v>
      </c>
    </row>
    <row r="7904" spans="1:8">
      <c r="A7904" s="227" t="s">
        <v>145</v>
      </c>
      <c r="B7904" s="227" t="s">
        <v>57</v>
      </c>
      <c r="C7904" s="227" t="s">
        <v>114</v>
      </c>
      <c r="D7904" s="229">
        <v>27209</v>
      </c>
      <c r="E7904" s="231">
        <v>4.9698235400000004E-3</v>
      </c>
      <c r="F7904" s="231">
        <v>1.0044821200000001E-3</v>
      </c>
      <c r="G7904" s="231">
        <v>7.3326621000000002E-4</v>
      </c>
      <c r="H7904" s="231">
        <v>3.2320747299999998E-3</v>
      </c>
    </row>
    <row r="7905" spans="1:8">
      <c r="A7905" s="227" t="s">
        <v>145</v>
      </c>
      <c r="B7905" s="227" t="s">
        <v>59</v>
      </c>
      <c r="C7905" s="227" t="s">
        <v>114</v>
      </c>
      <c r="D7905" s="229">
        <v>12975</v>
      </c>
      <c r="E7905" s="231">
        <v>4.6301530099999997E-3</v>
      </c>
      <c r="F7905" s="231">
        <v>9.2978281999999996E-4</v>
      </c>
      <c r="G7905" s="231">
        <v>6.5764801999999996E-4</v>
      </c>
      <c r="H7905" s="231">
        <v>3.0427217000000002E-3</v>
      </c>
    </row>
    <row r="7906" spans="1:8">
      <c r="A7906" s="227" t="s">
        <v>145</v>
      </c>
      <c r="B7906" s="227" t="s">
        <v>60</v>
      </c>
      <c r="C7906" s="227" t="s">
        <v>114</v>
      </c>
      <c r="D7906" s="229">
        <v>6087</v>
      </c>
      <c r="E7906" s="231">
        <v>4.90936755E-3</v>
      </c>
      <c r="F7906" s="231">
        <v>1.0905334699999999E-3</v>
      </c>
      <c r="G7906" s="231">
        <v>7.0146051999999998E-4</v>
      </c>
      <c r="H7906" s="231">
        <v>3.1173730799999998E-3</v>
      </c>
    </row>
    <row r="7907" spans="1:8">
      <c r="A7907" s="227" t="s">
        <v>145</v>
      </c>
      <c r="B7907" s="227" t="s">
        <v>61</v>
      </c>
      <c r="C7907" s="227" t="s">
        <v>114</v>
      </c>
      <c r="D7907" s="229">
        <v>1487</v>
      </c>
      <c r="E7907" s="231">
        <v>6.0616155499999998E-3</v>
      </c>
      <c r="F7907" s="231">
        <v>1.2850722400000001E-3</v>
      </c>
      <c r="G7907" s="231">
        <v>8.0658118000000005E-4</v>
      </c>
      <c r="H7907" s="231">
        <v>3.9699616500000002E-3</v>
      </c>
    </row>
    <row r="7908" spans="1:8">
      <c r="A7908" s="227" t="s">
        <v>145</v>
      </c>
      <c r="B7908" s="227" t="s">
        <v>62</v>
      </c>
      <c r="C7908" s="227" t="s">
        <v>114</v>
      </c>
      <c r="D7908" s="229">
        <v>6660</v>
      </c>
      <c r="E7908" s="231">
        <v>5.4430556600000004E-3</v>
      </c>
      <c r="F7908" s="231">
        <v>1.00871507E-3</v>
      </c>
      <c r="G7908" s="231">
        <v>8.9328541000000005E-4</v>
      </c>
      <c r="H7908" s="231">
        <v>3.5410546999999999E-3</v>
      </c>
    </row>
    <row r="7909" spans="1:8">
      <c r="A7909" s="227" t="s">
        <v>145</v>
      </c>
      <c r="B7909" s="227" t="s">
        <v>57</v>
      </c>
      <c r="C7909" s="227" t="s">
        <v>115</v>
      </c>
      <c r="D7909" s="229">
        <v>41142</v>
      </c>
      <c r="E7909" s="231">
        <v>6.6556879100000002E-3</v>
      </c>
      <c r="F7909" s="231">
        <v>9.6572911000000002E-4</v>
      </c>
      <c r="G7909" s="231">
        <v>1.39807966E-3</v>
      </c>
      <c r="H7909" s="231">
        <v>4.2917154900000004E-3</v>
      </c>
    </row>
    <row r="7910" spans="1:8">
      <c r="A7910" s="227" t="s">
        <v>145</v>
      </c>
      <c r="B7910" s="227" t="s">
        <v>59</v>
      </c>
      <c r="C7910" s="227" t="s">
        <v>115</v>
      </c>
      <c r="D7910" s="229">
        <v>16505</v>
      </c>
      <c r="E7910" s="231">
        <v>5.9946275100000003E-3</v>
      </c>
      <c r="F7910" s="231">
        <v>8.3331905999999999E-4</v>
      </c>
      <c r="G7910" s="231">
        <v>1.27607631E-3</v>
      </c>
      <c r="H7910" s="231">
        <v>3.8850542300000001E-3</v>
      </c>
    </row>
    <row r="7911" spans="1:8">
      <c r="A7911" s="227" t="s">
        <v>145</v>
      </c>
      <c r="B7911" s="227" t="s">
        <v>60</v>
      </c>
      <c r="C7911" s="227" t="s">
        <v>115</v>
      </c>
      <c r="D7911" s="229">
        <v>9591</v>
      </c>
      <c r="E7911" s="231">
        <v>6.45219911E-3</v>
      </c>
      <c r="F7911" s="231">
        <v>9.7144845000000002E-4</v>
      </c>
      <c r="G7911" s="231">
        <v>1.30348475E-3</v>
      </c>
      <c r="H7911" s="231">
        <v>4.1770928700000003E-3</v>
      </c>
    </row>
    <row r="7912" spans="1:8">
      <c r="A7912" s="227" t="s">
        <v>145</v>
      </c>
      <c r="B7912" s="227" t="s">
        <v>61</v>
      </c>
      <c r="C7912" s="227" t="s">
        <v>115</v>
      </c>
      <c r="D7912" s="229">
        <v>3979</v>
      </c>
      <c r="E7912" s="231">
        <v>7.9708368099999996E-3</v>
      </c>
      <c r="F7912" s="231">
        <v>1.247696E-3</v>
      </c>
      <c r="G7912" s="231">
        <v>1.6307486900000001E-3</v>
      </c>
      <c r="H7912" s="231">
        <v>5.0923276499999998E-3</v>
      </c>
    </row>
    <row r="7913" spans="1:8">
      <c r="A7913" s="227" t="s">
        <v>145</v>
      </c>
      <c r="B7913" s="227" t="s">
        <v>62</v>
      </c>
      <c r="C7913" s="227" t="s">
        <v>115</v>
      </c>
      <c r="D7913" s="229">
        <v>11067</v>
      </c>
      <c r="E7913" s="231">
        <v>7.3450784700000004E-3</v>
      </c>
      <c r="F7913" s="231">
        <v>1.0568674000000001E-3</v>
      </c>
      <c r="G7913" s="231">
        <v>1.5783575E-3</v>
      </c>
      <c r="H7913" s="231">
        <v>4.7096836600000001E-3</v>
      </c>
    </row>
    <row r="7914" spans="1:8">
      <c r="A7914" s="227" t="s">
        <v>146</v>
      </c>
      <c r="B7914" s="227" t="s">
        <v>57</v>
      </c>
      <c r="C7914" s="227" t="s">
        <v>114</v>
      </c>
      <c r="D7914" s="229">
        <v>26884</v>
      </c>
      <c r="E7914" s="231">
        <v>5.0189456099999996E-3</v>
      </c>
      <c r="F7914" s="231">
        <v>9.5360892E-4</v>
      </c>
      <c r="G7914" s="231">
        <v>7.3645339000000005E-4</v>
      </c>
      <c r="H7914" s="231">
        <v>3.3288828200000002E-3</v>
      </c>
    </row>
    <row r="7915" spans="1:8">
      <c r="A7915" s="227" t="s">
        <v>146</v>
      </c>
      <c r="B7915" s="227" t="s">
        <v>59</v>
      </c>
      <c r="C7915" s="227" t="s">
        <v>114</v>
      </c>
      <c r="D7915" s="229">
        <v>13132</v>
      </c>
      <c r="E7915" s="231">
        <v>4.6341234600000003E-3</v>
      </c>
      <c r="F7915" s="231">
        <v>8.7444607999999997E-4</v>
      </c>
      <c r="G7915" s="231">
        <v>6.6239515999999999E-4</v>
      </c>
      <c r="H7915" s="231">
        <v>3.09728174E-3</v>
      </c>
    </row>
    <row r="7916" spans="1:8">
      <c r="A7916" s="227" t="s">
        <v>146</v>
      </c>
      <c r="B7916" s="227" t="s">
        <v>60</v>
      </c>
      <c r="C7916" s="227" t="s">
        <v>114</v>
      </c>
      <c r="D7916" s="229">
        <v>5736</v>
      </c>
      <c r="E7916" s="231">
        <v>4.9216527999999997E-3</v>
      </c>
      <c r="F7916" s="231">
        <v>1.01403271E-3</v>
      </c>
      <c r="G7916" s="231">
        <v>7.0450492999999997E-4</v>
      </c>
      <c r="H7916" s="231">
        <v>3.2031146699999999E-3</v>
      </c>
    </row>
    <row r="7917" spans="1:8">
      <c r="A7917" s="227" t="s">
        <v>146</v>
      </c>
      <c r="B7917" s="227" t="s">
        <v>61</v>
      </c>
      <c r="C7917" s="227" t="s">
        <v>114</v>
      </c>
      <c r="D7917" s="229">
        <v>1635</v>
      </c>
      <c r="E7917" s="231">
        <v>6.41023876E-3</v>
      </c>
      <c r="F7917" s="231">
        <v>1.326509E-3</v>
      </c>
      <c r="G7917" s="231">
        <v>8.7215402999999997E-4</v>
      </c>
      <c r="H7917" s="231">
        <v>4.2115752500000003E-3</v>
      </c>
    </row>
    <row r="7918" spans="1:8">
      <c r="A7918" s="227" t="s">
        <v>146</v>
      </c>
      <c r="B7918" s="227" t="s">
        <v>62</v>
      </c>
      <c r="C7918" s="227" t="s">
        <v>114</v>
      </c>
      <c r="D7918" s="229">
        <v>6381</v>
      </c>
      <c r="E7918" s="231">
        <v>5.5418717499999999E-3</v>
      </c>
      <c r="F7918" s="231">
        <v>9.6666076000000004E-4</v>
      </c>
      <c r="G7918" s="231">
        <v>8.8281267E-4</v>
      </c>
      <c r="H7918" s="231">
        <v>3.6923978400000002E-3</v>
      </c>
    </row>
    <row r="7919" spans="1:8">
      <c r="A7919" s="227" t="s">
        <v>146</v>
      </c>
      <c r="B7919" s="227" t="s">
        <v>57</v>
      </c>
      <c r="C7919" s="227" t="s">
        <v>115</v>
      </c>
      <c r="D7919" s="229">
        <v>41451</v>
      </c>
      <c r="E7919" s="231">
        <v>6.8616029200000003E-3</v>
      </c>
      <c r="F7919" s="231">
        <v>9.7169146000000001E-4</v>
      </c>
      <c r="G7919" s="231">
        <v>1.4022427699999999E-3</v>
      </c>
      <c r="H7919" s="231">
        <v>4.4874973300000004E-3</v>
      </c>
    </row>
    <row r="7920" spans="1:8">
      <c r="A7920" s="227" t="s">
        <v>146</v>
      </c>
      <c r="B7920" s="227" t="s">
        <v>59</v>
      </c>
      <c r="C7920" s="227" t="s">
        <v>115</v>
      </c>
      <c r="D7920" s="229">
        <v>16572</v>
      </c>
      <c r="E7920" s="231">
        <v>6.0997735599999997E-3</v>
      </c>
      <c r="F7920" s="231">
        <v>8.3763809999999996E-4</v>
      </c>
      <c r="G7920" s="231">
        <v>1.2672644899999999E-3</v>
      </c>
      <c r="H7920" s="231">
        <v>3.9947014699999997E-3</v>
      </c>
    </row>
    <row r="7921" spans="1:8">
      <c r="A7921" s="227" t="s">
        <v>146</v>
      </c>
      <c r="B7921" s="227" t="s">
        <v>60</v>
      </c>
      <c r="C7921" s="227" t="s">
        <v>115</v>
      </c>
      <c r="D7921" s="229">
        <v>9127</v>
      </c>
      <c r="E7921" s="231">
        <v>6.5976150999999999E-3</v>
      </c>
      <c r="F7921" s="231">
        <v>9.755381E-4</v>
      </c>
      <c r="G7921" s="231">
        <v>1.31927808E-3</v>
      </c>
      <c r="H7921" s="231">
        <v>4.3026069500000002E-3</v>
      </c>
    </row>
    <row r="7922" spans="1:8">
      <c r="A7922" s="227" t="s">
        <v>146</v>
      </c>
      <c r="B7922" s="227" t="s">
        <v>61</v>
      </c>
      <c r="C7922" s="227" t="s">
        <v>115</v>
      </c>
      <c r="D7922" s="229">
        <v>4924</v>
      </c>
      <c r="E7922" s="231">
        <v>8.4762696200000008E-3</v>
      </c>
      <c r="F7922" s="231">
        <v>1.2620133899999999E-3</v>
      </c>
      <c r="G7922" s="231">
        <v>1.65044298E-3</v>
      </c>
      <c r="H7922" s="231">
        <v>5.5637163999999999E-3</v>
      </c>
    </row>
    <row r="7923" spans="1:8">
      <c r="A7923" s="227" t="s">
        <v>146</v>
      </c>
      <c r="B7923" s="227" t="s">
        <v>62</v>
      </c>
      <c r="C7923" s="227" t="s">
        <v>115</v>
      </c>
      <c r="D7923" s="229">
        <v>10828</v>
      </c>
      <c r="E7923" s="231">
        <v>7.5158173800000004E-3</v>
      </c>
      <c r="F7923" s="231">
        <v>1.0415915999999999E-3</v>
      </c>
      <c r="G7923" s="231">
        <v>1.56588711E-3</v>
      </c>
      <c r="H7923" s="231">
        <v>4.9081479199999997E-3</v>
      </c>
    </row>
    <row r="7924" spans="1:8">
      <c r="A7924" s="227" t="s">
        <v>147</v>
      </c>
      <c r="B7924" s="227" t="s">
        <v>57</v>
      </c>
      <c r="C7924" s="227" t="s">
        <v>114</v>
      </c>
      <c r="D7924" s="229">
        <v>25028</v>
      </c>
      <c r="E7924" s="231">
        <v>4.9381879699999997E-3</v>
      </c>
      <c r="F7924" s="231">
        <v>9.4076046000000002E-4</v>
      </c>
      <c r="G7924" s="231">
        <v>7.1487918999999997E-4</v>
      </c>
      <c r="H7924" s="231">
        <v>3.2825478399999999E-3</v>
      </c>
    </row>
    <row r="7925" spans="1:8">
      <c r="A7925" s="227" t="s">
        <v>147</v>
      </c>
      <c r="B7925" s="227" t="s">
        <v>59</v>
      </c>
      <c r="C7925" s="227" t="s">
        <v>114</v>
      </c>
      <c r="D7925" s="229">
        <v>12315</v>
      </c>
      <c r="E7925" s="231">
        <v>4.5584124199999996E-3</v>
      </c>
      <c r="F7925" s="231">
        <v>8.7015678E-4</v>
      </c>
      <c r="G7925" s="231">
        <v>6.4672875999999995E-4</v>
      </c>
      <c r="H7925" s="231">
        <v>3.0415263899999999E-3</v>
      </c>
    </row>
    <row r="7926" spans="1:8">
      <c r="A7926" s="227" t="s">
        <v>147</v>
      </c>
      <c r="B7926" s="227" t="s">
        <v>60</v>
      </c>
      <c r="C7926" s="227" t="s">
        <v>114</v>
      </c>
      <c r="D7926" s="229">
        <v>5336</v>
      </c>
      <c r="E7926" s="231">
        <v>4.9005074000000003E-3</v>
      </c>
      <c r="F7926" s="231">
        <v>1.03199461E-3</v>
      </c>
      <c r="G7926" s="231">
        <v>6.9177192999999996E-4</v>
      </c>
      <c r="H7926" s="231">
        <v>3.1767403800000002E-3</v>
      </c>
    </row>
    <row r="7927" spans="1:8">
      <c r="A7927" s="227" t="s">
        <v>147</v>
      </c>
      <c r="B7927" s="227" t="s">
        <v>61</v>
      </c>
      <c r="C7927" s="227" t="s">
        <v>114</v>
      </c>
      <c r="D7927" s="229">
        <v>1387</v>
      </c>
      <c r="E7927" s="231">
        <v>6.3459469099999997E-3</v>
      </c>
      <c r="F7927" s="231">
        <v>1.24419186E-3</v>
      </c>
      <c r="G7927" s="231">
        <v>8.4056794E-4</v>
      </c>
      <c r="H7927" s="231">
        <v>4.2611866300000002E-3</v>
      </c>
    </row>
    <row r="7928" spans="1:8">
      <c r="A7928" s="227" t="s">
        <v>147</v>
      </c>
      <c r="B7928" s="227" t="s">
        <v>62</v>
      </c>
      <c r="C7928" s="227" t="s">
        <v>114</v>
      </c>
      <c r="D7928" s="229">
        <v>5990</v>
      </c>
      <c r="E7928" s="231">
        <v>5.4265749199999998E-3</v>
      </c>
      <c r="F7928" s="231">
        <v>9.3438307000000005E-4</v>
      </c>
      <c r="G7928" s="231">
        <v>8.4647227999999999E-4</v>
      </c>
      <c r="H7928" s="231">
        <v>3.64571909E-3</v>
      </c>
    </row>
    <row r="7929" spans="1:8">
      <c r="A7929" s="227" t="s">
        <v>147</v>
      </c>
      <c r="B7929" s="227" t="s">
        <v>57</v>
      </c>
      <c r="C7929" s="227" t="s">
        <v>115</v>
      </c>
      <c r="D7929" s="229">
        <v>38434</v>
      </c>
      <c r="E7929" s="231">
        <v>6.7712441500000003E-3</v>
      </c>
      <c r="F7929" s="231">
        <v>9.6158747000000004E-4</v>
      </c>
      <c r="G7929" s="231">
        <v>1.3587211899999999E-3</v>
      </c>
      <c r="H7929" s="231">
        <v>4.4507790200000001E-3</v>
      </c>
    </row>
    <row r="7930" spans="1:8">
      <c r="A7930" s="227" t="s">
        <v>147</v>
      </c>
      <c r="B7930" s="227" t="s">
        <v>59</v>
      </c>
      <c r="C7930" s="227" t="s">
        <v>115</v>
      </c>
      <c r="D7930" s="229">
        <v>15437</v>
      </c>
      <c r="E7930" s="231">
        <v>6.0354006599999998E-3</v>
      </c>
      <c r="F7930" s="231">
        <v>8.3332334999999997E-4</v>
      </c>
      <c r="G7930" s="231">
        <v>1.2176108000000001E-3</v>
      </c>
      <c r="H7930" s="231">
        <v>3.9843123399999998E-3</v>
      </c>
    </row>
    <row r="7931" spans="1:8">
      <c r="A7931" s="227" t="s">
        <v>147</v>
      </c>
      <c r="B7931" s="227" t="s">
        <v>60</v>
      </c>
      <c r="C7931" s="227" t="s">
        <v>115</v>
      </c>
      <c r="D7931" s="229">
        <v>8826</v>
      </c>
      <c r="E7931" s="231">
        <v>6.6181027900000002E-3</v>
      </c>
      <c r="F7931" s="231">
        <v>9.7253276999999998E-4</v>
      </c>
      <c r="G7931" s="231">
        <v>1.2960613200000001E-3</v>
      </c>
      <c r="H7931" s="231">
        <v>4.3493180600000002E-3</v>
      </c>
    </row>
    <row r="7932" spans="1:8">
      <c r="A7932" s="227" t="s">
        <v>147</v>
      </c>
      <c r="B7932" s="227" t="s">
        <v>61</v>
      </c>
      <c r="C7932" s="227" t="s">
        <v>115</v>
      </c>
      <c r="D7932" s="229">
        <v>4048</v>
      </c>
      <c r="E7932" s="231">
        <v>8.2767464999999995E-3</v>
      </c>
      <c r="F7932" s="231">
        <v>1.27771407E-3</v>
      </c>
      <c r="G7932" s="231">
        <v>1.5642553099999999E-3</v>
      </c>
      <c r="H7932" s="231">
        <v>5.4346994600000002E-3</v>
      </c>
    </row>
    <row r="7933" spans="1:8">
      <c r="A7933" s="227" t="s">
        <v>147</v>
      </c>
      <c r="B7933" s="227" t="s">
        <v>62</v>
      </c>
      <c r="C7933" s="227" t="s">
        <v>115</v>
      </c>
      <c r="D7933" s="229">
        <v>10123</v>
      </c>
      <c r="E7933" s="231">
        <v>7.4248614600000004E-3</v>
      </c>
      <c r="F7933" s="231">
        <v>1.0212268599999999E-3</v>
      </c>
      <c r="G7933" s="231">
        <v>1.5463488800000001E-3</v>
      </c>
      <c r="H7933" s="231">
        <v>4.8571240299999999E-3</v>
      </c>
    </row>
    <row r="7934" spans="1:8">
      <c r="A7934" s="227" t="s">
        <v>148</v>
      </c>
      <c r="B7934" s="227" t="s">
        <v>57</v>
      </c>
      <c r="C7934" s="227" t="s">
        <v>114</v>
      </c>
      <c r="D7934" s="229">
        <v>23658</v>
      </c>
      <c r="E7934" s="231">
        <v>4.8735601700000001E-3</v>
      </c>
      <c r="F7934" s="231">
        <v>9.2963547000000002E-4</v>
      </c>
      <c r="G7934" s="231">
        <v>6.9788833999999997E-4</v>
      </c>
      <c r="H7934" s="231">
        <v>3.24603586E-3</v>
      </c>
    </row>
    <row r="7935" spans="1:8">
      <c r="A7935" s="227" t="s">
        <v>148</v>
      </c>
      <c r="B7935" s="227" t="s">
        <v>59</v>
      </c>
      <c r="C7935" s="227" t="s">
        <v>114</v>
      </c>
      <c r="D7935" s="229">
        <v>11965</v>
      </c>
      <c r="E7935" s="231">
        <v>4.5051575499999996E-3</v>
      </c>
      <c r="F7935" s="231">
        <v>8.754012E-4</v>
      </c>
      <c r="G7935" s="231">
        <v>6.2912348000000002E-4</v>
      </c>
      <c r="H7935" s="231">
        <v>3.0006323900000002E-3</v>
      </c>
    </row>
    <row r="7936" spans="1:8">
      <c r="A7936" s="227" t="s">
        <v>148</v>
      </c>
      <c r="B7936" s="227" t="s">
        <v>60</v>
      </c>
      <c r="C7936" s="227" t="s">
        <v>114</v>
      </c>
      <c r="D7936" s="229">
        <v>4790</v>
      </c>
      <c r="E7936" s="231">
        <v>4.8321080299999998E-3</v>
      </c>
      <c r="F7936" s="231">
        <v>1.0015921E-3</v>
      </c>
      <c r="G7936" s="231">
        <v>6.7264435000000003E-4</v>
      </c>
      <c r="H7936" s="231">
        <v>3.1578710900000001E-3</v>
      </c>
    </row>
    <row r="7937" spans="1:8">
      <c r="A7937" s="227" t="s">
        <v>148</v>
      </c>
      <c r="B7937" s="227" t="s">
        <v>61</v>
      </c>
      <c r="C7937" s="227" t="s">
        <v>114</v>
      </c>
      <c r="D7937" s="229">
        <v>1389</v>
      </c>
      <c r="E7937" s="231">
        <v>6.2317512099999998E-3</v>
      </c>
      <c r="F7937" s="231">
        <v>1.2225936100000001E-3</v>
      </c>
      <c r="G7937" s="231">
        <v>8.4472384000000003E-4</v>
      </c>
      <c r="H7937" s="231">
        <v>4.1644332700000002E-3</v>
      </c>
    </row>
    <row r="7938" spans="1:8">
      <c r="A7938" s="227" t="s">
        <v>148</v>
      </c>
      <c r="B7938" s="227" t="s">
        <v>62</v>
      </c>
      <c r="C7938" s="227" t="s">
        <v>114</v>
      </c>
      <c r="D7938" s="229">
        <v>5514</v>
      </c>
      <c r="E7938" s="231">
        <v>5.3668437500000001E-3</v>
      </c>
      <c r="F7938" s="231">
        <v>9.1101414999999997E-4</v>
      </c>
      <c r="G7938" s="231">
        <v>8.3204429000000002E-4</v>
      </c>
      <c r="H7938" s="231">
        <v>3.6237848299999998E-3</v>
      </c>
    </row>
    <row r="7939" spans="1:8">
      <c r="A7939" s="227" t="s">
        <v>148</v>
      </c>
      <c r="B7939" s="227" t="s">
        <v>57</v>
      </c>
      <c r="C7939" s="227" t="s">
        <v>115</v>
      </c>
      <c r="D7939" s="229">
        <v>36277</v>
      </c>
      <c r="E7939" s="231">
        <v>6.6990707700000001E-3</v>
      </c>
      <c r="F7939" s="231">
        <v>9.3208679999999999E-4</v>
      </c>
      <c r="G7939" s="231">
        <v>1.3818957699999999E-3</v>
      </c>
      <c r="H7939" s="231">
        <v>4.3849189400000004E-3</v>
      </c>
    </row>
    <row r="7940" spans="1:8">
      <c r="A7940" s="227" t="s">
        <v>148</v>
      </c>
      <c r="B7940" s="227" t="s">
        <v>59</v>
      </c>
      <c r="C7940" s="227" t="s">
        <v>115</v>
      </c>
      <c r="D7940" s="229">
        <v>14976</v>
      </c>
      <c r="E7940" s="231">
        <v>5.9654936199999998E-3</v>
      </c>
      <c r="F7940" s="231">
        <v>8.1025295000000002E-4</v>
      </c>
      <c r="G7940" s="231">
        <v>1.2322985999999999E-3</v>
      </c>
      <c r="H7940" s="231">
        <v>3.9227847000000001E-3</v>
      </c>
    </row>
    <row r="7941" spans="1:8">
      <c r="A7941" s="227" t="s">
        <v>148</v>
      </c>
      <c r="B7941" s="227" t="s">
        <v>60</v>
      </c>
      <c r="C7941" s="227" t="s">
        <v>115</v>
      </c>
      <c r="D7941" s="229">
        <v>8048</v>
      </c>
      <c r="E7941" s="231">
        <v>6.5716879700000001E-3</v>
      </c>
      <c r="F7941" s="231">
        <v>9.3776437000000004E-4</v>
      </c>
      <c r="G7941" s="231">
        <v>1.31328038E-3</v>
      </c>
      <c r="H7941" s="231">
        <v>4.3204169600000002E-3</v>
      </c>
    </row>
    <row r="7942" spans="1:8">
      <c r="A7942" s="227" t="s">
        <v>148</v>
      </c>
      <c r="B7942" s="227" t="s">
        <v>61</v>
      </c>
      <c r="C7942" s="227" t="s">
        <v>115</v>
      </c>
      <c r="D7942" s="229">
        <v>4037</v>
      </c>
      <c r="E7942" s="231">
        <v>8.1876551500000005E-3</v>
      </c>
      <c r="F7942" s="231">
        <v>1.22169675E-3</v>
      </c>
      <c r="G7942" s="231">
        <v>1.6709210499999999E-3</v>
      </c>
      <c r="H7942" s="231">
        <v>5.2949680600000004E-3</v>
      </c>
    </row>
    <row r="7943" spans="1:8">
      <c r="A7943" s="227" t="s">
        <v>148</v>
      </c>
      <c r="B7943" s="227" t="s">
        <v>62</v>
      </c>
      <c r="C7943" s="227" t="s">
        <v>115</v>
      </c>
      <c r="D7943" s="229">
        <v>9216</v>
      </c>
      <c r="E7943" s="231">
        <v>7.3503091499999996E-3</v>
      </c>
      <c r="F7943" s="231">
        <v>9.9824732000000009E-4</v>
      </c>
      <c r="G7943" s="231">
        <v>1.5583051600000001E-3</v>
      </c>
      <c r="H7943" s="231">
        <v>4.7935740899999997E-3</v>
      </c>
    </row>
    <row r="7944" spans="1:8">
      <c r="A7944" s="227" t="s">
        <v>149</v>
      </c>
      <c r="B7944" s="227" t="s">
        <v>57</v>
      </c>
      <c r="C7944" s="227" t="s">
        <v>114</v>
      </c>
      <c r="D7944" s="229">
        <v>22128</v>
      </c>
      <c r="E7944" s="231">
        <v>4.9160171100000004E-3</v>
      </c>
      <c r="F7944" s="231">
        <v>9.2628188E-4</v>
      </c>
      <c r="G7944" s="231">
        <v>7.0196305999999998E-4</v>
      </c>
      <c r="H7944" s="231">
        <v>3.28777168E-3</v>
      </c>
    </row>
    <row r="7945" spans="1:8">
      <c r="A7945" s="227" t="s">
        <v>149</v>
      </c>
      <c r="B7945" s="227" t="s">
        <v>59</v>
      </c>
      <c r="C7945" s="227" t="s">
        <v>114</v>
      </c>
      <c r="D7945" s="229">
        <v>11469</v>
      </c>
      <c r="E7945" s="231">
        <v>4.5766090500000004E-3</v>
      </c>
      <c r="F7945" s="231">
        <v>8.7505183E-4</v>
      </c>
      <c r="G7945" s="231">
        <v>6.3972846999999996E-4</v>
      </c>
      <c r="H7945" s="231">
        <v>3.0618282600000002E-3</v>
      </c>
    </row>
    <row r="7946" spans="1:8">
      <c r="A7946" s="227" t="s">
        <v>149</v>
      </c>
      <c r="B7946" s="227" t="s">
        <v>60</v>
      </c>
      <c r="C7946" s="227" t="s">
        <v>114</v>
      </c>
      <c r="D7946" s="229">
        <v>4250</v>
      </c>
      <c r="E7946" s="231">
        <v>4.86833036E-3</v>
      </c>
      <c r="F7946" s="231">
        <v>1.0009828700000001E-3</v>
      </c>
      <c r="G7946" s="231">
        <v>6.6912829999999995E-4</v>
      </c>
      <c r="H7946" s="231">
        <v>3.1982187099999998E-3</v>
      </c>
    </row>
    <row r="7947" spans="1:8">
      <c r="A7947" s="227" t="s">
        <v>149</v>
      </c>
      <c r="B7947" s="227" t="s">
        <v>61</v>
      </c>
      <c r="C7947" s="227" t="s">
        <v>114</v>
      </c>
      <c r="D7947" s="229">
        <v>1204</v>
      </c>
      <c r="E7947" s="231">
        <v>6.2474715399999997E-3</v>
      </c>
      <c r="F7947" s="231">
        <v>1.2593147700000001E-3</v>
      </c>
      <c r="G7947" s="231">
        <v>8.1063675000000003E-4</v>
      </c>
      <c r="H7947" s="231">
        <v>4.1775195199999999E-3</v>
      </c>
    </row>
    <row r="7948" spans="1:8">
      <c r="A7948" s="227" t="s">
        <v>149</v>
      </c>
      <c r="B7948" s="227" t="s">
        <v>62</v>
      </c>
      <c r="C7948" s="227" t="s">
        <v>114</v>
      </c>
      <c r="D7948" s="229">
        <v>5205</v>
      </c>
      <c r="E7948" s="231">
        <v>5.3948391299999997E-3</v>
      </c>
      <c r="F7948" s="231">
        <v>9.0113425999999999E-4</v>
      </c>
      <c r="G7948" s="231">
        <v>8.4076674000000003E-4</v>
      </c>
      <c r="H7948" s="231">
        <v>3.6529376399999998E-3</v>
      </c>
    </row>
    <row r="7949" spans="1:8">
      <c r="A7949" s="227" t="s">
        <v>149</v>
      </c>
      <c r="B7949" s="227" t="s">
        <v>57</v>
      </c>
      <c r="C7949" s="227" t="s">
        <v>115</v>
      </c>
      <c r="D7949" s="229">
        <v>34507</v>
      </c>
      <c r="E7949" s="231">
        <v>6.7765518699999996E-3</v>
      </c>
      <c r="F7949" s="231">
        <v>9.3968999999999997E-4</v>
      </c>
      <c r="G7949" s="231">
        <v>1.3642670300000001E-3</v>
      </c>
      <c r="H7949" s="231">
        <v>4.4724246400000001E-3</v>
      </c>
    </row>
    <row r="7950" spans="1:8">
      <c r="A7950" s="227" t="s">
        <v>149</v>
      </c>
      <c r="B7950" s="227" t="s">
        <v>59</v>
      </c>
      <c r="C7950" s="227" t="s">
        <v>115</v>
      </c>
      <c r="D7950" s="229">
        <v>14702</v>
      </c>
      <c r="E7950" s="231">
        <v>6.0038164800000002E-3</v>
      </c>
      <c r="F7950" s="231">
        <v>8.1520756999999998E-4</v>
      </c>
      <c r="G7950" s="231">
        <v>1.2114523100000001E-3</v>
      </c>
      <c r="H7950" s="231">
        <v>3.9769955200000002E-3</v>
      </c>
    </row>
    <row r="7951" spans="1:8">
      <c r="A7951" s="227" t="s">
        <v>149</v>
      </c>
      <c r="B7951" s="227" t="s">
        <v>60</v>
      </c>
      <c r="C7951" s="227" t="s">
        <v>115</v>
      </c>
      <c r="D7951" s="229">
        <v>7485</v>
      </c>
      <c r="E7951" s="231">
        <v>6.7699316000000001E-3</v>
      </c>
      <c r="F7951" s="231">
        <v>9.5104382000000002E-4</v>
      </c>
      <c r="G7951" s="231">
        <v>1.33559533E-3</v>
      </c>
      <c r="H7951" s="231">
        <v>4.4830615700000003E-3</v>
      </c>
    </row>
    <row r="7952" spans="1:8">
      <c r="A7952" s="227" t="s">
        <v>149</v>
      </c>
      <c r="B7952" s="227" t="s">
        <v>61</v>
      </c>
      <c r="C7952" s="227" t="s">
        <v>115</v>
      </c>
      <c r="D7952" s="229">
        <v>3332</v>
      </c>
      <c r="E7952" s="231">
        <v>8.3166215500000001E-3</v>
      </c>
      <c r="F7952" s="231">
        <v>1.28362779E-3</v>
      </c>
      <c r="G7952" s="231">
        <v>1.64652643E-3</v>
      </c>
      <c r="H7952" s="231">
        <v>5.3863869499999996E-3</v>
      </c>
    </row>
    <row r="7953" spans="1:8">
      <c r="A7953" s="227" t="s">
        <v>149</v>
      </c>
      <c r="B7953" s="227" t="s">
        <v>62</v>
      </c>
      <c r="C7953" s="227" t="s">
        <v>115</v>
      </c>
      <c r="D7953" s="229">
        <v>8988</v>
      </c>
      <c r="E7953" s="231">
        <v>7.4751273400000002E-3</v>
      </c>
      <c r="F7953" s="231">
        <v>1.00635185E-3</v>
      </c>
      <c r="G7953" s="231">
        <v>1.53347057E-3</v>
      </c>
      <c r="H7953" s="231">
        <v>4.9351370399999999E-3</v>
      </c>
    </row>
    <row r="7954" spans="1:8">
      <c r="A7954" s="227" t="s">
        <v>150</v>
      </c>
      <c r="B7954" s="227" t="s">
        <v>57</v>
      </c>
      <c r="C7954" s="227" t="s">
        <v>114</v>
      </c>
      <c r="D7954" s="229">
        <v>23512</v>
      </c>
      <c r="E7954" s="231">
        <v>5.1059375899999999E-3</v>
      </c>
      <c r="F7954" s="231">
        <v>9.6901194000000002E-4</v>
      </c>
      <c r="G7954" s="231">
        <v>6.7691227999999997E-4</v>
      </c>
      <c r="H7954" s="231">
        <v>3.4594778000000001E-3</v>
      </c>
    </row>
    <row r="7955" spans="1:8">
      <c r="A7955" s="227" t="s">
        <v>150</v>
      </c>
      <c r="B7955" s="227" t="s">
        <v>59</v>
      </c>
      <c r="C7955" s="227" t="s">
        <v>114</v>
      </c>
      <c r="D7955" s="229">
        <v>11576</v>
      </c>
      <c r="E7955" s="231">
        <v>4.6575637399999996E-3</v>
      </c>
      <c r="F7955" s="231">
        <v>8.9277919999999997E-4</v>
      </c>
      <c r="G7955" s="231">
        <v>6.1131903999999998E-4</v>
      </c>
      <c r="H7955" s="231">
        <v>3.1529381100000001E-3</v>
      </c>
    </row>
    <row r="7956" spans="1:8">
      <c r="A7956" s="227" t="s">
        <v>150</v>
      </c>
      <c r="B7956" s="227" t="s">
        <v>60</v>
      </c>
      <c r="C7956" s="227" t="s">
        <v>114</v>
      </c>
      <c r="D7956" s="229">
        <v>4946</v>
      </c>
      <c r="E7956" s="231">
        <v>5.0375605099999997E-3</v>
      </c>
      <c r="F7956" s="231">
        <v>1.03437237E-3</v>
      </c>
      <c r="G7956" s="231">
        <v>6.5222432999999995E-4</v>
      </c>
      <c r="H7956" s="231">
        <v>3.3503759600000001E-3</v>
      </c>
    </row>
    <row r="7957" spans="1:8">
      <c r="A7957" s="227" t="s">
        <v>150</v>
      </c>
      <c r="B7957" s="227" t="s">
        <v>61</v>
      </c>
      <c r="C7957" s="227" t="s">
        <v>114</v>
      </c>
      <c r="D7957" s="229">
        <v>1784</v>
      </c>
      <c r="E7957" s="231">
        <v>6.8647167400000004E-3</v>
      </c>
      <c r="F7957" s="231">
        <v>1.3745702700000001E-3</v>
      </c>
      <c r="G7957" s="231">
        <v>8.0155628999999996E-4</v>
      </c>
      <c r="H7957" s="231">
        <v>4.6882393599999997E-3</v>
      </c>
    </row>
    <row r="7958" spans="1:8">
      <c r="A7958" s="227" t="s">
        <v>150</v>
      </c>
      <c r="B7958" s="227" t="s">
        <v>62</v>
      </c>
      <c r="C7958" s="227" t="s">
        <v>114</v>
      </c>
      <c r="D7958" s="229">
        <v>5206</v>
      </c>
      <c r="E7958" s="231">
        <v>5.5651974200000001E-3</v>
      </c>
      <c r="F7958" s="231">
        <v>9.3744862000000003E-4</v>
      </c>
      <c r="G7958" s="231">
        <v>8.0350639999999997E-4</v>
      </c>
      <c r="H7958" s="231">
        <v>3.8236749899999999E-3</v>
      </c>
    </row>
    <row r="7959" spans="1:8">
      <c r="A7959" s="227" t="s">
        <v>150</v>
      </c>
      <c r="B7959" s="227" t="s">
        <v>57</v>
      </c>
      <c r="C7959" s="227" t="s">
        <v>115</v>
      </c>
      <c r="D7959" s="229">
        <v>38484</v>
      </c>
      <c r="E7959" s="231">
        <v>7.1464413300000003E-3</v>
      </c>
      <c r="F7959" s="231">
        <v>9.807948700000001E-4</v>
      </c>
      <c r="G7959" s="231">
        <v>1.3229193699999999E-3</v>
      </c>
      <c r="H7959" s="231">
        <v>4.8424682599999998E-3</v>
      </c>
    </row>
    <row r="7960" spans="1:8">
      <c r="A7960" s="227" t="s">
        <v>150</v>
      </c>
      <c r="B7960" s="227" t="s">
        <v>59</v>
      </c>
      <c r="C7960" s="227" t="s">
        <v>115</v>
      </c>
      <c r="D7960" s="229">
        <v>14937</v>
      </c>
      <c r="E7960" s="231">
        <v>6.1997787999999998E-3</v>
      </c>
      <c r="F7960" s="231">
        <v>8.3491689999999998E-4</v>
      </c>
      <c r="G7960" s="231">
        <v>1.1666527900000001E-3</v>
      </c>
      <c r="H7960" s="231">
        <v>4.1979382000000001E-3</v>
      </c>
    </row>
    <row r="7961" spans="1:8">
      <c r="A7961" s="227" t="s">
        <v>150</v>
      </c>
      <c r="B7961" s="227" t="s">
        <v>60</v>
      </c>
      <c r="C7961" s="227" t="s">
        <v>115</v>
      </c>
      <c r="D7961" s="229">
        <v>8386</v>
      </c>
      <c r="E7961" s="231">
        <v>6.8653482600000001E-3</v>
      </c>
      <c r="F7961" s="231">
        <v>9.6061753999999999E-4</v>
      </c>
      <c r="G7961" s="231">
        <v>1.27029924E-3</v>
      </c>
      <c r="H7961" s="231">
        <v>4.6341425300000004E-3</v>
      </c>
    </row>
    <row r="7962" spans="1:8">
      <c r="A7962" s="227" t="s">
        <v>150</v>
      </c>
      <c r="B7962" s="227" t="s">
        <v>61</v>
      </c>
      <c r="C7962" s="227" t="s">
        <v>115</v>
      </c>
      <c r="D7962" s="229">
        <v>5624</v>
      </c>
      <c r="E7962" s="231">
        <v>9.1811545999999997E-3</v>
      </c>
      <c r="F7962" s="231">
        <v>1.2953226300000001E-3</v>
      </c>
      <c r="G7962" s="231">
        <v>1.56622882E-3</v>
      </c>
      <c r="H7962" s="231">
        <v>6.3194647899999998E-3</v>
      </c>
    </row>
    <row r="7963" spans="1:8">
      <c r="A7963" s="227" t="s">
        <v>150</v>
      </c>
      <c r="B7963" s="227" t="s">
        <v>62</v>
      </c>
      <c r="C7963" s="227" t="s">
        <v>115</v>
      </c>
      <c r="D7963" s="229">
        <v>9537</v>
      </c>
      <c r="E7963" s="231">
        <v>7.6764106399999999E-3</v>
      </c>
      <c r="F7963" s="231">
        <v>1.04153536E-3</v>
      </c>
      <c r="G7963" s="231">
        <v>1.4704557100000001E-3</v>
      </c>
      <c r="H7963" s="231">
        <v>5.1641351099999998E-3</v>
      </c>
    </row>
    <row r="7964" spans="1:8">
      <c r="A7964" s="227" t="s">
        <v>151</v>
      </c>
      <c r="B7964" s="227" t="s">
        <v>57</v>
      </c>
      <c r="C7964" s="227" t="s">
        <v>114</v>
      </c>
      <c r="D7964" s="229">
        <v>21893</v>
      </c>
      <c r="E7964" s="231">
        <v>5.0437685000000003E-3</v>
      </c>
      <c r="F7964" s="231">
        <v>9.8204299999999994E-4</v>
      </c>
      <c r="G7964" s="231">
        <v>6.7551850999999997E-4</v>
      </c>
      <c r="H7964" s="231">
        <v>3.3846078300000001E-3</v>
      </c>
    </row>
    <row r="7965" spans="1:8">
      <c r="A7965" s="227" t="s">
        <v>151</v>
      </c>
      <c r="B7965" s="227" t="s">
        <v>59</v>
      </c>
      <c r="C7965" s="227" t="s">
        <v>114</v>
      </c>
      <c r="D7965" s="229">
        <v>10776</v>
      </c>
      <c r="E7965" s="231">
        <v>4.6727969499999996E-3</v>
      </c>
      <c r="F7965" s="231">
        <v>9.2150806999999996E-4</v>
      </c>
      <c r="G7965" s="231">
        <v>6.1223026E-4</v>
      </c>
      <c r="H7965" s="231">
        <v>3.13741482E-3</v>
      </c>
    </row>
    <row r="7966" spans="1:8">
      <c r="A7966" s="227" t="s">
        <v>151</v>
      </c>
      <c r="B7966" s="227" t="s">
        <v>60</v>
      </c>
      <c r="C7966" s="227" t="s">
        <v>114</v>
      </c>
      <c r="D7966" s="229">
        <v>4577</v>
      </c>
      <c r="E7966" s="231">
        <v>4.9839295800000001E-3</v>
      </c>
      <c r="F7966" s="231">
        <v>1.0362852599999999E-3</v>
      </c>
      <c r="G7966" s="231">
        <v>6.4205109999999996E-4</v>
      </c>
      <c r="H7966" s="231">
        <v>3.3041361800000002E-3</v>
      </c>
    </row>
    <row r="7967" spans="1:8">
      <c r="A7967" s="227" t="s">
        <v>151</v>
      </c>
      <c r="B7967" s="227" t="s">
        <v>61</v>
      </c>
      <c r="C7967" s="227" t="s">
        <v>114</v>
      </c>
      <c r="D7967" s="229">
        <v>1178</v>
      </c>
      <c r="E7967" s="231">
        <v>6.4063087000000001E-3</v>
      </c>
      <c r="F7967" s="231">
        <v>1.3106997799999999E-3</v>
      </c>
      <c r="G7967" s="231">
        <v>7.6212994999999995E-4</v>
      </c>
      <c r="H7967" s="231">
        <v>4.3324567E-3</v>
      </c>
    </row>
    <row r="7968" spans="1:8">
      <c r="A7968" s="227" t="s">
        <v>151</v>
      </c>
      <c r="B7968" s="227" t="s">
        <v>62</v>
      </c>
      <c r="C7968" s="227" t="s">
        <v>114</v>
      </c>
      <c r="D7968" s="229">
        <v>5362</v>
      </c>
      <c r="E7968" s="231">
        <v>5.5410456199999998E-3</v>
      </c>
      <c r="F7968" s="231">
        <v>9.8519477999999992E-4</v>
      </c>
      <c r="G7968" s="231">
        <v>8.1224849999999996E-4</v>
      </c>
      <c r="H7968" s="231">
        <v>3.74184481E-3</v>
      </c>
    </row>
    <row r="7969" spans="1:8">
      <c r="A7969" s="227" t="s">
        <v>151</v>
      </c>
      <c r="B7969" s="227" t="s">
        <v>57</v>
      </c>
      <c r="C7969" s="227" t="s">
        <v>115</v>
      </c>
      <c r="D7969" s="229">
        <v>35305</v>
      </c>
      <c r="E7969" s="231">
        <v>6.9979521300000003E-3</v>
      </c>
      <c r="F7969" s="231">
        <v>9.7553897999999996E-4</v>
      </c>
      <c r="G7969" s="231">
        <v>1.29477098E-3</v>
      </c>
      <c r="H7969" s="231">
        <v>4.72707519E-3</v>
      </c>
    </row>
    <row r="7970" spans="1:8">
      <c r="A7970" s="227" t="s">
        <v>151</v>
      </c>
      <c r="B7970" s="227" t="s">
        <v>59</v>
      </c>
      <c r="C7970" s="227" t="s">
        <v>115</v>
      </c>
      <c r="D7970" s="229">
        <v>14416</v>
      </c>
      <c r="E7970" s="231">
        <v>6.1895746799999997E-3</v>
      </c>
      <c r="F7970" s="231">
        <v>8.6368131999999995E-4</v>
      </c>
      <c r="G7970" s="231">
        <v>1.147829E-3</v>
      </c>
      <c r="H7970" s="231">
        <v>4.1775107000000004E-3</v>
      </c>
    </row>
    <row r="7971" spans="1:8">
      <c r="A7971" s="227" t="s">
        <v>151</v>
      </c>
      <c r="B7971" s="227" t="s">
        <v>60</v>
      </c>
      <c r="C7971" s="227" t="s">
        <v>115</v>
      </c>
      <c r="D7971" s="229">
        <v>8064</v>
      </c>
      <c r="E7971" s="231">
        <v>6.9394881899999998E-3</v>
      </c>
      <c r="F7971" s="231">
        <v>9.6443704000000001E-4</v>
      </c>
      <c r="G7971" s="231">
        <v>1.2481583E-3</v>
      </c>
      <c r="H7971" s="231">
        <v>4.7261747300000002E-3</v>
      </c>
    </row>
    <row r="7972" spans="1:8">
      <c r="A7972" s="227" t="s">
        <v>151</v>
      </c>
      <c r="B7972" s="227" t="s">
        <v>61</v>
      </c>
      <c r="C7972" s="227" t="s">
        <v>115</v>
      </c>
      <c r="D7972" s="229">
        <v>3315</v>
      </c>
      <c r="E7972" s="231">
        <v>8.4095788300000002E-3</v>
      </c>
      <c r="F7972" s="231">
        <v>1.2660987199999999E-3</v>
      </c>
      <c r="G7972" s="231">
        <v>1.48865961E-3</v>
      </c>
      <c r="H7972" s="231">
        <v>5.6544848499999996E-3</v>
      </c>
    </row>
    <row r="7973" spans="1:8">
      <c r="A7973" s="227" t="s">
        <v>151</v>
      </c>
      <c r="B7973" s="227" t="s">
        <v>62</v>
      </c>
      <c r="C7973" s="227" t="s">
        <v>115</v>
      </c>
      <c r="D7973" s="229">
        <v>9510</v>
      </c>
      <c r="E7973" s="231">
        <v>7.78086274E-3</v>
      </c>
      <c r="F7973" s="231">
        <v>1.0532319799999999E-3</v>
      </c>
      <c r="G7973" s="231">
        <v>1.48945652E-3</v>
      </c>
      <c r="H7973" s="231">
        <v>5.2376346099999999E-3</v>
      </c>
    </row>
    <row r="7974" spans="1:8">
      <c r="A7974" s="227" t="s">
        <v>152</v>
      </c>
      <c r="B7974" s="227" t="s">
        <v>57</v>
      </c>
      <c r="C7974" s="227" t="s">
        <v>114</v>
      </c>
      <c r="D7974" s="229">
        <v>21351</v>
      </c>
      <c r="E7974" s="231">
        <v>5.0668562900000004E-3</v>
      </c>
      <c r="F7974" s="231">
        <v>9.8179629999999994E-4</v>
      </c>
      <c r="G7974" s="231">
        <v>6.7399509999999997E-4</v>
      </c>
      <c r="H7974" s="231">
        <v>3.4095216300000001E-3</v>
      </c>
    </row>
    <row r="7975" spans="1:8">
      <c r="A7975" s="227" t="s">
        <v>152</v>
      </c>
      <c r="B7975" s="227" t="s">
        <v>59</v>
      </c>
      <c r="C7975" s="227" t="s">
        <v>114</v>
      </c>
      <c r="D7975" s="229">
        <v>10598</v>
      </c>
      <c r="E7975" s="231">
        <v>4.7094564299999999E-3</v>
      </c>
      <c r="F7975" s="231">
        <v>9.1637309000000002E-4</v>
      </c>
      <c r="G7975" s="231">
        <v>6.1529317999999998E-4</v>
      </c>
      <c r="H7975" s="231">
        <v>3.1762279800000002E-3</v>
      </c>
    </row>
    <row r="7976" spans="1:8">
      <c r="A7976" s="227" t="s">
        <v>152</v>
      </c>
      <c r="B7976" s="227" t="s">
        <v>60</v>
      </c>
      <c r="C7976" s="227" t="s">
        <v>114</v>
      </c>
      <c r="D7976" s="229">
        <v>4536</v>
      </c>
      <c r="E7976" s="231">
        <v>4.9593450600000002E-3</v>
      </c>
      <c r="F7976" s="231">
        <v>1.0234505200000001E-3</v>
      </c>
      <c r="G7976" s="231">
        <v>6.3155738000000004E-4</v>
      </c>
      <c r="H7976" s="231">
        <v>3.3028516399999999E-3</v>
      </c>
    </row>
    <row r="7977" spans="1:8">
      <c r="A7977" s="227" t="s">
        <v>152</v>
      </c>
      <c r="B7977" s="227" t="s">
        <v>61</v>
      </c>
      <c r="C7977" s="227" t="s">
        <v>114</v>
      </c>
      <c r="D7977" s="229">
        <v>1118</v>
      </c>
      <c r="E7977" s="231">
        <v>6.1669107399999999E-3</v>
      </c>
      <c r="F7977" s="231">
        <v>1.3197547799999999E-3</v>
      </c>
      <c r="G7977" s="231">
        <v>7.5797739000000002E-4</v>
      </c>
      <c r="H7977" s="231">
        <v>4.0882774400000004E-3</v>
      </c>
    </row>
    <row r="7978" spans="1:8">
      <c r="A7978" s="227" t="s">
        <v>152</v>
      </c>
      <c r="B7978" s="227" t="s">
        <v>62</v>
      </c>
      <c r="C7978" s="227" t="s">
        <v>114</v>
      </c>
      <c r="D7978" s="229">
        <v>5099</v>
      </c>
      <c r="E7978" s="231">
        <v>5.6641368800000001E-3</v>
      </c>
      <c r="F7978" s="231">
        <v>1.00661961E-3</v>
      </c>
      <c r="G7978" s="231">
        <v>8.1534209000000001E-4</v>
      </c>
      <c r="H7978" s="231">
        <v>3.8404791E-3</v>
      </c>
    </row>
    <row r="7979" spans="1:8">
      <c r="A7979" s="227" t="s">
        <v>152</v>
      </c>
      <c r="B7979" s="227" t="s">
        <v>57</v>
      </c>
      <c r="C7979" s="227" t="s">
        <v>115</v>
      </c>
      <c r="D7979" s="229">
        <v>34420</v>
      </c>
      <c r="E7979" s="231">
        <v>7.0488993800000002E-3</v>
      </c>
      <c r="F7979" s="231">
        <v>9.7603752E-4</v>
      </c>
      <c r="G7979" s="231">
        <v>1.2799010200000001E-3</v>
      </c>
      <c r="H7979" s="231">
        <v>4.7924213300000002E-3</v>
      </c>
    </row>
    <row r="7980" spans="1:8">
      <c r="A7980" s="227" t="s">
        <v>152</v>
      </c>
      <c r="B7980" s="227" t="s">
        <v>59</v>
      </c>
      <c r="C7980" s="227" t="s">
        <v>115</v>
      </c>
      <c r="D7980" s="229">
        <v>13820</v>
      </c>
      <c r="E7980" s="231">
        <v>6.3005019199999998E-3</v>
      </c>
      <c r="F7980" s="231">
        <v>8.7128298999999997E-4</v>
      </c>
      <c r="G7980" s="231">
        <v>1.14910767E-3</v>
      </c>
      <c r="H7980" s="231">
        <v>4.27958735E-3</v>
      </c>
    </row>
    <row r="7981" spans="1:8">
      <c r="A7981" s="227" t="s">
        <v>152</v>
      </c>
      <c r="B7981" s="227" t="s">
        <v>60</v>
      </c>
      <c r="C7981" s="227" t="s">
        <v>115</v>
      </c>
      <c r="D7981" s="229">
        <v>8162</v>
      </c>
      <c r="E7981" s="231">
        <v>7.0094189800000003E-3</v>
      </c>
      <c r="F7981" s="231">
        <v>9.7465108999999996E-4</v>
      </c>
      <c r="G7981" s="231">
        <v>1.2400067999999999E-3</v>
      </c>
      <c r="H7981" s="231">
        <v>4.7941082999999997E-3</v>
      </c>
    </row>
    <row r="7982" spans="1:8">
      <c r="A7982" s="227" t="s">
        <v>152</v>
      </c>
      <c r="B7982" s="227" t="s">
        <v>61</v>
      </c>
      <c r="C7982" s="227" t="s">
        <v>115</v>
      </c>
      <c r="D7982" s="229">
        <v>3029</v>
      </c>
      <c r="E7982" s="231">
        <v>8.2925315200000002E-3</v>
      </c>
      <c r="F7982" s="231">
        <v>1.2389912100000001E-3</v>
      </c>
      <c r="G7982" s="231">
        <v>1.5031773800000001E-3</v>
      </c>
      <c r="H7982" s="231">
        <v>5.5501064399999999E-3</v>
      </c>
    </row>
    <row r="7983" spans="1:8">
      <c r="A7983" s="227" t="s">
        <v>152</v>
      </c>
      <c r="B7983" s="227" t="s">
        <v>62</v>
      </c>
      <c r="C7983" s="227" t="s">
        <v>115</v>
      </c>
      <c r="D7983" s="229">
        <v>9409</v>
      </c>
      <c r="E7983" s="231">
        <v>7.7820410799999996E-3</v>
      </c>
      <c r="F7983" s="231">
        <v>1.04645277E-3</v>
      </c>
      <c r="G7983" s="231">
        <v>1.43473965E-3</v>
      </c>
      <c r="H7983" s="231">
        <v>5.3002934100000003E-3</v>
      </c>
    </row>
    <row r="7984" spans="1:8">
      <c r="A7984" s="227" t="s">
        <v>153</v>
      </c>
      <c r="B7984" s="227" t="s">
        <v>57</v>
      </c>
      <c r="C7984" s="227" t="s">
        <v>114</v>
      </c>
      <c r="D7984" s="229">
        <v>23261</v>
      </c>
      <c r="E7984" s="231">
        <v>5.2594210300000001E-3</v>
      </c>
      <c r="F7984" s="231">
        <v>9.988536399999999E-4</v>
      </c>
      <c r="G7984" s="231">
        <v>6.9282160999999999E-4</v>
      </c>
      <c r="H7984" s="231">
        <v>3.56605104E-3</v>
      </c>
    </row>
    <row r="7985" spans="1:8">
      <c r="A7985" s="227" t="s">
        <v>153</v>
      </c>
      <c r="B7985" s="227" t="s">
        <v>59</v>
      </c>
      <c r="C7985" s="227" t="s">
        <v>114</v>
      </c>
      <c r="D7985" s="229">
        <v>11128</v>
      </c>
      <c r="E7985" s="231">
        <v>4.8306269899999997E-3</v>
      </c>
      <c r="F7985" s="231">
        <v>9.3519909000000002E-4</v>
      </c>
      <c r="G7985" s="231">
        <v>6.2369132999999998E-4</v>
      </c>
      <c r="H7985" s="231">
        <v>3.2700303500000001E-3</v>
      </c>
    </row>
    <row r="7986" spans="1:8">
      <c r="A7986" s="227" t="s">
        <v>153</v>
      </c>
      <c r="B7986" s="227" t="s">
        <v>60</v>
      </c>
      <c r="C7986" s="227" t="s">
        <v>114</v>
      </c>
      <c r="D7986" s="229">
        <v>4995</v>
      </c>
      <c r="E7986" s="231">
        <v>5.0937184800000004E-3</v>
      </c>
      <c r="F7986" s="231">
        <v>1.0132607E-3</v>
      </c>
      <c r="G7986" s="231">
        <v>6.4555503000000001E-4</v>
      </c>
      <c r="H7986" s="231">
        <v>3.4332084300000001E-3</v>
      </c>
    </row>
    <row r="7987" spans="1:8">
      <c r="A7987" s="227" t="s">
        <v>153</v>
      </c>
      <c r="B7987" s="227" t="s">
        <v>61</v>
      </c>
      <c r="C7987" s="227" t="s">
        <v>114</v>
      </c>
      <c r="D7987" s="229">
        <v>1754</v>
      </c>
      <c r="E7987" s="231">
        <v>6.9475851800000002E-3</v>
      </c>
      <c r="F7987" s="231">
        <v>1.32554138E-3</v>
      </c>
      <c r="G7987" s="231">
        <v>8.5407932000000002E-4</v>
      </c>
      <c r="H7987" s="231">
        <v>4.7668554099999996E-3</v>
      </c>
    </row>
    <row r="7988" spans="1:8">
      <c r="A7988" s="227" t="s">
        <v>153</v>
      </c>
      <c r="B7988" s="227" t="s">
        <v>62</v>
      </c>
      <c r="C7988" s="227" t="s">
        <v>114</v>
      </c>
      <c r="D7988" s="229">
        <v>5384</v>
      </c>
      <c r="E7988" s="231">
        <v>5.7494404099999999E-3</v>
      </c>
      <c r="F7988" s="231">
        <v>1.01062451E-3</v>
      </c>
      <c r="G7988" s="231">
        <v>8.2702152999999999E-4</v>
      </c>
      <c r="H7988" s="231">
        <v>3.9099322199999996E-3</v>
      </c>
    </row>
    <row r="7989" spans="1:8">
      <c r="A7989" s="227" t="s">
        <v>153</v>
      </c>
      <c r="B7989" s="227" t="s">
        <v>57</v>
      </c>
      <c r="C7989" s="227" t="s">
        <v>115</v>
      </c>
      <c r="D7989" s="229">
        <v>37944</v>
      </c>
      <c r="E7989" s="231">
        <v>7.29015012E-3</v>
      </c>
      <c r="F7989" s="231">
        <v>9.995276899999999E-4</v>
      </c>
      <c r="G7989" s="231">
        <v>1.2893209200000001E-3</v>
      </c>
      <c r="H7989" s="231">
        <v>5.0007894800000001E-3</v>
      </c>
    </row>
    <row r="7990" spans="1:8">
      <c r="A7990" s="227" t="s">
        <v>153</v>
      </c>
      <c r="B7990" s="227" t="s">
        <v>59</v>
      </c>
      <c r="C7990" s="227" t="s">
        <v>115</v>
      </c>
      <c r="D7990" s="229">
        <v>14193</v>
      </c>
      <c r="E7990" s="231">
        <v>6.3864813599999997E-3</v>
      </c>
      <c r="F7990" s="231">
        <v>8.7450167E-4</v>
      </c>
      <c r="G7990" s="231">
        <v>1.1381227499999999E-3</v>
      </c>
      <c r="H7990" s="231">
        <v>4.37332803E-3</v>
      </c>
    </row>
    <row r="7991" spans="1:8">
      <c r="A7991" s="227" t="s">
        <v>153</v>
      </c>
      <c r="B7991" s="227" t="s">
        <v>60</v>
      </c>
      <c r="C7991" s="227" t="s">
        <v>115</v>
      </c>
      <c r="D7991" s="229">
        <v>8641</v>
      </c>
      <c r="E7991" s="231">
        <v>7.10759163E-3</v>
      </c>
      <c r="F7991" s="231">
        <v>9.6076577999999995E-4</v>
      </c>
      <c r="G7991" s="231">
        <v>1.25450563E-3</v>
      </c>
      <c r="H7991" s="231">
        <v>4.8916982499999997E-3</v>
      </c>
    </row>
    <row r="7992" spans="1:8">
      <c r="A7992" s="227" t="s">
        <v>153</v>
      </c>
      <c r="B7992" s="227" t="s">
        <v>61</v>
      </c>
      <c r="C7992" s="227" t="s">
        <v>115</v>
      </c>
      <c r="D7992" s="229">
        <v>5089</v>
      </c>
      <c r="E7992" s="231">
        <v>8.89695798E-3</v>
      </c>
      <c r="F7992" s="231">
        <v>1.3266038E-3</v>
      </c>
      <c r="G7992" s="231">
        <v>1.46919303E-3</v>
      </c>
      <c r="H7992" s="231">
        <v>6.10091504E-3</v>
      </c>
    </row>
    <row r="7993" spans="1:8">
      <c r="A7993" s="227" t="s">
        <v>153</v>
      </c>
      <c r="B7993" s="227" t="s">
        <v>62</v>
      </c>
      <c r="C7993" s="227" t="s">
        <v>115</v>
      </c>
      <c r="D7993" s="229">
        <v>10021</v>
      </c>
      <c r="E7993" s="231">
        <v>7.9114666999999996E-3</v>
      </c>
      <c r="F7993" s="231">
        <v>1.0439290399999999E-3</v>
      </c>
      <c r="G7993" s="231">
        <v>1.4421425599999999E-3</v>
      </c>
      <c r="H7993" s="231">
        <v>5.4248667899999999E-3</v>
      </c>
    </row>
    <row r="7994" spans="1:8">
      <c r="A7994" s="227" t="s">
        <v>138</v>
      </c>
      <c r="B7994" s="227" t="s">
        <v>108</v>
      </c>
      <c r="C7994" s="227" t="s">
        <v>114</v>
      </c>
      <c r="D7994" s="229">
        <v>3249</v>
      </c>
      <c r="E7994" s="231">
        <v>4.4095759199999996E-3</v>
      </c>
      <c r="F7994" s="231">
        <v>9.2477149000000001E-4</v>
      </c>
      <c r="G7994" s="231">
        <v>8.4096007999999998E-4</v>
      </c>
      <c r="H7994" s="231">
        <v>2.6438438699999999E-3</v>
      </c>
    </row>
    <row r="7995" spans="1:8">
      <c r="A7995" s="227" t="s">
        <v>138</v>
      </c>
      <c r="B7995" s="227" t="s">
        <v>109</v>
      </c>
      <c r="C7995" s="227" t="s">
        <v>114</v>
      </c>
      <c r="D7995" s="229">
        <v>3982</v>
      </c>
      <c r="E7995" s="231">
        <v>4.5454077999999998E-3</v>
      </c>
      <c r="F7995" s="231">
        <v>7.6749865000000003E-4</v>
      </c>
      <c r="G7995" s="231">
        <v>8.4208196000000002E-4</v>
      </c>
      <c r="H7995" s="231">
        <v>2.93582672E-3</v>
      </c>
    </row>
    <row r="7996" spans="1:8">
      <c r="A7996" s="227" t="s">
        <v>138</v>
      </c>
      <c r="B7996" s="227" t="s">
        <v>110</v>
      </c>
      <c r="C7996" s="227" t="s">
        <v>114</v>
      </c>
      <c r="D7996" s="229">
        <v>696</v>
      </c>
      <c r="E7996" s="231">
        <v>4.3937244899999997E-3</v>
      </c>
      <c r="F7996" s="231">
        <v>8.8426898999999996E-4</v>
      </c>
      <c r="G7996" s="231">
        <v>8.1866594000000003E-4</v>
      </c>
      <c r="H7996" s="231">
        <v>2.69078906E-3</v>
      </c>
    </row>
    <row r="7997" spans="1:8">
      <c r="A7997" s="227" t="s">
        <v>138</v>
      </c>
      <c r="B7997" s="227" t="s">
        <v>108</v>
      </c>
      <c r="C7997" s="227" t="s">
        <v>115</v>
      </c>
      <c r="D7997" s="229">
        <v>2302</v>
      </c>
      <c r="E7997" s="231">
        <v>4.8941688799999999E-3</v>
      </c>
      <c r="F7997" s="231">
        <v>7.6819246999999997E-4</v>
      </c>
      <c r="G7997" s="231">
        <v>1.27579254E-3</v>
      </c>
      <c r="H7997" s="231">
        <v>2.8501833699999999E-3</v>
      </c>
    </row>
    <row r="7998" spans="1:8">
      <c r="A7998" s="227" t="s">
        <v>138</v>
      </c>
      <c r="B7998" s="227" t="s">
        <v>109</v>
      </c>
      <c r="C7998" s="227" t="s">
        <v>115</v>
      </c>
      <c r="D7998" s="229">
        <v>5825</v>
      </c>
      <c r="E7998" s="231">
        <v>5.6832476499999998E-3</v>
      </c>
      <c r="F7998" s="231">
        <v>6.6306605000000004E-4</v>
      </c>
      <c r="G7998" s="231">
        <v>1.44328183E-3</v>
      </c>
      <c r="H7998" s="231">
        <v>3.5768992999999998E-3</v>
      </c>
    </row>
    <row r="7999" spans="1:8">
      <c r="A7999" s="227" t="s">
        <v>138</v>
      </c>
      <c r="B7999" s="227" t="s">
        <v>110</v>
      </c>
      <c r="C7999" s="227" t="s">
        <v>115</v>
      </c>
      <c r="D7999" s="229">
        <v>1113</v>
      </c>
      <c r="E7999" s="231">
        <v>5.2123991E-3</v>
      </c>
      <c r="F7999" s="231">
        <v>7.9790375000000002E-4</v>
      </c>
      <c r="G7999" s="231">
        <v>1.4366408099999999E-3</v>
      </c>
      <c r="H7999" s="231">
        <v>2.97785407E-3</v>
      </c>
    </row>
    <row r="8000" spans="1:8">
      <c r="A8000" s="227" t="s">
        <v>139</v>
      </c>
      <c r="B8000" s="227" t="s">
        <v>108</v>
      </c>
      <c r="C8000" s="227" t="s">
        <v>114</v>
      </c>
      <c r="D8000" s="229">
        <v>6387</v>
      </c>
      <c r="E8000" s="231">
        <v>4.59512462E-3</v>
      </c>
      <c r="F8000" s="231">
        <v>1.01802357E-3</v>
      </c>
      <c r="G8000" s="231">
        <v>7.9908745999999998E-4</v>
      </c>
      <c r="H8000" s="231">
        <v>2.7780131100000002E-3</v>
      </c>
    </row>
    <row r="8001" spans="1:8">
      <c r="A8001" s="227" t="s">
        <v>139</v>
      </c>
      <c r="B8001" s="227" t="s">
        <v>109</v>
      </c>
      <c r="C8001" s="227" t="s">
        <v>114</v>
      </c>
      <c r="D8001" s="229">
        <v>7977</v>
      </c>
      <c r="E8001" s="231">
        <v>4.60409736E-3</v>
      </c>
      <c r="F8001" s="231">
        <v>7.8689459999999999E-4</v>
      </c>
      <c r="G8001" s="231">
        <v>8.1162572000000001E-4</v>
      </c>
      <c r="H8001" s="231">
        <v>3.0055765499999998E-3</v>
      </c>
    </row>
    <row r="8002" spans="1:8">
      <c r="A8002" s="227" t="s">
        <v>139</v>
      </c>
      <c r="B8002" s="227" t="s">
        <v>110</v>
      </c>
      <c r="C8002" s="227" t="s">
        <v>114</v>
      </c>
      <c r="D8002" s="229">
        <v>1429</v>
      </c>
      <c r="E8002" s="231">
        <v>4.4877194200000003E-3</v>
      </c>
      <c r="F8002" s="231">
        <v>9.0103616000000004E-4</v>
      </c>
      <c r="G8002" s="231">
        <v>8.5291749999999997E-4</v>
      </c>
      <c r="H8002" s="231">
        <v>2.7337652800000002E-3</v>
      </c>
    </row>
    <row r="8003" spans="1:8">
      <c r="A8003" s="227" t="s">
        <v>139</v>
      </c>
      <c r="B8003" s="227" t="s">
        <v>108</v>
      </c>
      <c r="C8003" s="227" t="s">
        <v>115</v>
      </c>
      <c r="D8003" s="229">
        <v>4760</v>
      </c>
      <c r="E8003" s="231">
        <v>4.9242430699999997E-3</v>
      </c>
      <c r="F8003" s="231">
        <v>7.5265985E-4</v>
      </c>
      <c r="G8003" s="231">
        <v>1.2649828299999999E-3</v>
      </c>
      <c r="H8003" s="231">
        <v>2.9065998900000001E-3</v>
      </c>
    </row>
    <row r="8004" spans="1:8">
      <c r="A8004" s="227" t="s">
        <v>139</v>
      </c>
      <c r="B8004" s="227" t="s">
        <v>109</v>
      </c>
      <c r="C8004" s="227" t="s">
        <v>115</v>
      </c>
      <c r="D8004" s="229">
        <v>12029</v>
      </c>
      <c r="E8004" s="231">
        <v>5.8779205600000004E-3</v>
      </c>
      <c r="F8004" s="231">
        <v>6.4356215000000003E-4</v>
      </c>
      <c r="G8004" s="231">
        <v>1.47180844E-3</v>
      </c>
      <c r="H8004" s="231">
        <v>3.7625494899999998E-3</v>
      </c>
    </row>
    <row r="8005" spans="1:8">
      <c r="A8005" s="227" t="s">
        <v>139</v>
      </c>
      <c r="B8005" s="227" t="s">
        <v>110</v>
      </c>
      <c r="C8005" s="227" t="s">
        <v>115</v>
      </c>
      <c r="D8005" s="229">
        <v>2218</v>
      </c>
      <c r="E8005" s="231">
        <v>5.2120432600000002E-3</v>
      </c>
      <c r="F8005" s="231">
        <v>7.3853839999999998E-4</v>
      </c>
      <c r="G8005" s="231">
        <v>1.41342485E-3</v>
      </c>
      <c r="H8005" s="231">
        <v>3.0600795399999998E-3</v>
      </c>
    </row>
    <row r="8006" spans="1:8">
      <c r="A8006" s="227" t="s">
        <v>140</v>
      </c>
      <c r="B8006" s="227" t="s">
        <v>108</v>
      </c>
      <c r="C8006" s="227" t="s">
        <v>114</v>
      </c>
      <c r="D8006" s="229">
        <v>6202</v>
      </c>
      <c r="E8006" s="231">
        <v>4.4739168499999997E-3</v>
      </c>
      <c r="F8006" s="231">
        <v>9.8974358999999999E-4</v>
      </c>
      <c r="G8006" s="231">
        <v>7.5893580000000003E-4</v>
      </c>
      <c r="H8006" s="231">
        <v>2.7252369900000002E-3</v>
      </c>
    </row>
    <row r="8007" spans="1:8">
      <c r="A8007" s="227" t="s">
        <v>140</v>
      </c>
      <c r="B8007" s="227" t="s">
        <v>109</v>
      </c>
      <c r="C8007" s="227" t="s">
        <v>114</v>
      </c>
      <c r="D8007" s="229">
        <v>7261</v>
      </c>
      <c r="E8007" s="231">
        <v>4.5600637999999999E-3</v>
      </c>
      <c r="F8007" s="231">
        <v>7.7179810000000001E-4</v>
      </c>
      <c r="G8007" s="231">
        <v>7.8546829999999999E-4</v>
      </c>
      <c r="H8007" s="231">
        <v>3.0027969200000001E-3</v>
      </c>
    </row>
    <row r="8008" spans="1:8">
      <c r="A8008" s="227" t="s">
        <v>140</v>
      </c>
      <c r="B8008" s="227" t="s">
        <v>110</v>
      </c>
      <c r="C8008" s="227" t="s">
        <v>114</v>
      </c>
      <c r="D8008" s="229">
        <v>1376</v>
      </c>
      <c r="E8008" s="231">
        <v>4.3954142000000003E-3</v>
      </c>
      <c r="F8008" s="231">
        <v>9.0789167E-4</v>
      </c>
      <c r="G8008" s="231">
        <v>7.8700313999999997E-4</v>
      </c>
      <c r="H8008" s="231">
        <v>2.7005189100000001E-3</v>
      </c>
    </row>
    <row r="8009" spans="1:8">
      <c r="A8009" s="227" t="s">
        <v>140</v>
      </c>
      <c r="B8009" s="227" t="s">
        <v>108</v>
      </c>
      <c r="C8009" s="227" t="s">
        <v>115</v>
      </c>
      <c r="D8009" s="229">
        <v>4514</v>
      </c>
      <c r="E8009" s="231">
        <v>4.9102814599999997E-3</v>
      </c>
      <c r="F8009" s="231">
        <v>7.4543269000000004E-4</v>
      </c>
      <c r="G8009" s="231">
        <v>1.2275439000000001E-3</v>
      </c>
      <c r="H8009" s="231">
        <v>2.9372941299999999E-3</v>
      </c>
    </row>
    <row r="8010" spans="1:8">
      <c r="A8010" s="227" t="s">
        <v>140</v>
      </c>
      <c r="B8010" s="227" t="s">
        <v>109</v>
      </c>
      <c r="C8010" s="227" t="s">
        <v>115</v>
      </c>
      <c r="D8010" s="229">
        <v>11343</v>
      </c>
      <c r="E8010" s="231">
        <v>5.8865271000000004E-3</v>
      </c>
      <c r="F8010" s="231">
        <v>6.4432254000000003E-4</v>
      </c>
      <c r="G8010" s="231">
        <v>1.45593624E-3</v>
      </c>
      <c r="H8010" s="231">
        <v>3.78623723E-3</v>
      </c>
    </row>
    <row r="8011" spans="1:8">
      <c r="A8011" s="227" t="s">
        <v>140</v>
      </c>
      <c r="B8011" s="227" t="s">
        <v>110</v>
      </c>
      <c r="C8011" s="227" t="s">
        <v>115</v>
      </c>
      <c r="D8011" s="229">
        <v>1980</v>
      </c>
      <c r="E8011" s="231">
        <v>5.1620192600000002E-3</v>
      </c>
      <c r="F8011" s="231">
        <v>7.1948629999999997E-4</v>
      </c>
      <c r="G8011" s="231">
        <v>1.4115048499999999E-3</v>
      </c>
      <c r="H8011" s="231">
        <v>3.0309633400000002E-3</v>
      </c>
    </row>
    <row r="8012" spans="1:8">
      <c r="A8012" s="227" t="s">
        <v>141</v>
      </c>
      <c r="B8012" s="227" t="s">
        <v>108</v>
      </c>
      <c r="C8012" s="227" t="s">
        <v>114</v>
      </c>
      <c r="D8012" s="229">
        <v>6031</v>
      </c>
      <c r="E8012" s="231">
        <v>4.4890478600000004E-3</v>
      </c>
      <c r="F8012" s="231">
        <v>9.8380564999999993E-4</v>
      </c>
      <c r="G8012" s="231">
        <v>7.4231223999999998E-4</v>
      </c>
      <c r="H8012" s="231">
        <v>2.7629294800000002E-3</v>
      </c>
    </row>
    <row r="8013" spans="1:8">
      <c r="A8013" s="227" t="s">
        <v>141</v>
      </c>
      <c r="B8013" s="227" t="s">
        <v>109</v>
      </c>
      <c r="C8013" s="227" t="s">
        <v>114</v>
      </c>
      <c r="D8013" s="229">
        <v>7262</v>
      </c>
      <c r="E8013" s="231">
        <v>4.6275494999999996E-3</v>
      </c>
      <c r="F8013" s="231">
        <v>7.673631E-4</v>
      </c>
      <c r="G8013" s="231">
        <v>7.4089668999999996E-4</v>
      </c>
      <c r="H8013" s="231">
        <v>3.1192892199999999E-3</v>
      </c>
    </row>
    <row r="8014" spans="1:8">
      <c r="A8014" s="227" t="s">
        <v>141</v>
      </c>
      <c r="B8014" s="227" t="s">
        <v>110</v>
      </c>
      <c r="C8014" s="227" t="s">
        <v>114</v>
      </c>
      <c r="D8014" s="229">
        <v>1293</v>
      </c>
      <c r="E8014" s="231">
        <v>4.5482349099999998E-3</v>
      </c>
      <c r="F8014" s="231">
        <v>9.1606132000000005E-4</v>
      </c>
      <c r="G8014" s="231">
        <v>7.7010087999999997E-4</v>
      </c>
      <c r="H8014" s="231">
        <v>2.8620722400000001E-3</v>
      </c>
    </row>
    <row r="8015" spans="1:8">
      <c r="A8015" s="227" t="s">
        <v>141</v>
      </c>
      <c r="B8015" s="227" t="s">
        <v>108</v>
      </c>
      <c r="C8015" s="227" t="s">
        <v>115</v>
      </c>
      <c r="D8015" s="229">
        <v>4166</v>
      </c>
      <c r="E8015" s="231">
        <v>4.9856085800000002E-3</v>
      </c>
      <c r="F8015" s="231">
        <v>7.5382593000000004E-4</v>
      </c>
      <c r="G8015" s="231">
        <v>1.21669443E-3</v>
      </c>
      <c r="H8015" s="231">
        <v>3.0150516100000001E-3</v>
      </c>
    </row>
    <row r="8016" spans="1:8">
      <c r="A8016" s="227" t="s">
        <v>141</v>
      </c>
      <c r="B8016" s="227" t="s">
        <v>109</v>
      </c>
      <c r="C8016" s="227" t="s">
        <v>115</v>
      </c>
      <c r="D8016" s="229">
        <v>11160</v>
      </c>
      <c r="E8016" s="231">
        <v>5.98590449E-3</v>
      </c>
      <c r="F8016" s="231">
        <v>6.7432129E-4</v>
      </c>
      <c r="G8016" s="231">
        <v>1.4526746499999999E-3</v>
      </c>
      <c r="H8016" s="231">
        <v>3.8587120500000001E-3</v>
      </c>
    </row>
    <row r="8017" spans="1:8">
      <c r="A8017" s="227" t="s">
        <v>141</v>
      </c>
      <c r="B8017" s="227" t="s">
        <v>110</v>
      </c>
      <c r="C8017" s="227" t="s">
        <v>115</v>
      </c>
      <c r="D8017" s="229">
        <v>1973</v>
      </c>
      <c r="E8017" s="231">
        <v>5.3509646399999998E-3</v>
      </c>
      <c r="F8017" s="231">
        <v>7.2433852000000003E-4</v>
      </c>
      <c r="G8017" s="231">
        <v>1.4207012199999999E-3</v>
      </c>
      <c r="H8017" s="231">
        <v>3.2057015000000002E-3</v>
      </c>
    </row>
    <row r="8018" spans="1:8">
      <c r="A8018" s="227" t="s">
        <v>142</v>
      </c>
      <c r="B8018" s="227" t="s">
        <v>108</v>
      </c>
      <c r="C8018" s="227" t="s">
        <v>114</v>
      </c>
      <c r="D8018" s="229">
        <v>5555</v>
      </c>
      <c r="E8018" s="231">
        <v>4.6243226100000003E-3</v>
      </c>
      <c r="F8018" s="231">
        <v>1.0282859200000001E-3</v>
      </c>
      <c r="G8018" s="231">
        <v>7.1634639000000004E-4</v>
      </c>
      <c r="H8018" s="231">
        <v>2.8796898100000002E-3</v>
      </c>
    </row>
    <row r="8019" spans="1:8">
      <c r="A8019" s="227" t="s">
        <v>142</v>
      </c>
      <c r="B8019" s="227" t="s">
        <v>109</v>
      </c>
      <c r="C8019" s="227" t="s">
        <v>114</v>
      </c>
      <c r="D8019" s="229">
        <v>6757</v>
      </c>
      <c r="E8019" s="231">
        <v>4.8035762300000003E-3</v>
      </c>
      <c r="F8019" s="231">
        <v>8.2772162999999999E-4</v>
      </c>
      <c r="G8019" s="231">
        <v>7.2629903000000001E-4</v>
      </c>
      <c r="H8019" s="231">
        <v>3.24955509E-3</v>
      </c>
    </row>
    <row r="8020" spans="1:8">
      <c r="A8020" s="227" t="s">
        <v>142</v>
      </c>
      <c r="B8020" s="227" t="s">
        <v>110</v>
      </c>
      <c r="C8020" s="227" t="s">
        <v>114</v>
      </c>
      <c r="D8020" s="229">
        <v>1250</v>
      </c>
      <c r="E8020" s="231">
        <v>4.5979442099999997E-3</v>
      </c>
      <c r="F8020" s="231">
        <v>9.7062012999999997E-4</v>
      </c>
      <c r="G8020" s="231">
        <v>7.2891641999999997E-4</v>
      </c>
      <c r="H8020" s="231">
        <v>2.8984071700000002E-3</v>
      </c>
    </row>
    <row r="8021" spans="1:8">
      <c r="A8021" s="227" t="s">
        <v>142</v>
      </c>
      <c r="B8021" s="227" t="s">
        <v>108</v>
      </c>
      <c r="C8021" s="227" t="s">
        <v>115</v>
      </c>
      <c r="D8021" s="229">
        <v>4127</v>
      </c>
      <c r="E8021" s="231">
        <v>5.0804293299999996E-3</v>
      </c>
      <c r="F8021" s="231">
        <v>8.0218938000000003E-4</v>
      </c>
      <c r="G8021" s="231">
        <v>1.1617456899999999E-3</v>
      </c>
      <c r="H8021" s="231">
        <v>3.1164096500000001E-3</v>
      </c>
    </row>
    <row r="8022" spans="1:8">
      <c r="A8022" s="227" t="s">
        <v>142</v>
      </c>
      <c r="B8022" s="227" t="s">
        <v>109</v>
      </c>
      <c r="C8022" s="227" t="s">
        <v>115</v>
      </c>
      <c r="D8022" s="229">
        <v>10611</v>
      </c>
      <c r="E8022" s="231">
        <v>6.1292862300000002E-3</v>
      </c>
      <c r="F8022" s="231">
        <v>7.2279200999999995E-4</v>
      </c>
      <c r="G8022" s="231">
        <v>1.39064914E-3</v>
      </c>
      <c r="H8022" s="231">
        <v>4.015645E-3</v>
      </c>
    </row>
    <row r="8023" spans="1:8">
      <c r="A8023" s="227" t="s">
        <v>142</v>
      </c>
      <c r="B8023" s="227" t="s">
        <v>110</v>
      </c>
      <c r="C8023" s="227" t="s">
        <v>115</v>
      </c>
      <c r="D8023" s="229">
        <v>1767</v>
      </c>
      <c r="E8023" s="231">
        <v>5.7081405200000001E-3</v>
      </c>
      <c r="F8023" s="231">
        <v>8.2494237999999995E-4</v>
      </c>
      <c r="G8023" s="231">
        <v>1.3812315500000001E-3</v>
      </c>
      <c r="H8023" s="231">
        <v>3.5017499499999999E-3</v>
      </c>
    </row>
    <row r="8024" spans="1:8">
      <c r="A8024" s="227" t="s">
        <v>143</v>
      </c>
      <c r="B8024" s="227" t="s">
        <v>108</v>
      </c>
      <c r="C8024" s="227" t="s">
        <v>114</v>
      </c>
      <c r="D8024" s="229">
        <v>5676</v>
      </c>
      <c r="E8024" s="231">
        <v>4.6784134200000002E-3</v>
      </c>
      <c r="F8024" s="231">
        <v>1.04038789E-3</v>
      </c>
      <c r="G8024" s="231">
        <v>7.2291447000000003E-4</v>
      </c>
      <c r="H8024" s="231">
        <v>2.9151105700000002E-3</v>
      </c>
    </row>
    <row r="8025" spans="1:8">
      <c r="A8025" s="227" t="s">
        <v>143</v>
      </c>
      <c r="B8025" s="227" t="s">
        <v>109</v>
      </c>
      <c r="C8025" s="227" t="s">
        <v>114</v>
      </c>
      <c r="D8025" s="229">
        <v>6755</v>
      </c>
      <c r="E8025" s="231">
        <v>4.8478867800000004E-3</v>
      </c>
      <c r="F8025" s="231">
        <v>8.5479695999999997E-4</v>
      </c>
      <c r="G8025" s="231">
        <v>7.2449739000000001E-4</v>
      </c>
      <c r="H8025" s="231">
        <v>3.2685919500000001E-3</v>
      </c>
    </row>
    <row r="8026" spans="1:8">
      <c r="A8026" s="227" t="s">
        <v>143</v>
      </c>
      <c r="B8026" s="227" t="s">
        <v>110</v>
      </c>
      <c r="C8026" s="227" t="s">
        <v>114</v>
      </c>
      <c r="D8026" s="229">
        <v>1174</v>
      </c>
      <c r="E8026" s="231">
        <v>4.6488932200000003E-3</v>
      </c>
      <c r="F8026" s="231">
        <v>1.0029613E-3</v>
      </c>
      <c r="G8026" s="231">
        <v>7.2979738000000002E-4</v>
      </c>
      <c r="H8026" s="231">
        <v>2.9161340600000001E-3</v>
      </c>
    </row>
    <row r="8027" spans="1:8">
      <c r="A8027" s="227" t="s">
        <v>143</v>
      </c>
      <c r="B8027" s="227" t="s">
        <v>108</v>
      </c>
      <c r="C8027" s="227" t="s">
        <v>115</v>
      </c>
      <c r="D8027" s="229">
        <v>4063</v>
      </c>
      <c r="E8027" s="231">
        <v>5.2445821900000003E-3</v>
      </c>
      <c r="F8027" s="231">
        <v>8.7547890000000005E-4</v>
      </c>
      <c r="G8027" s="231">
        <v>1.1596860899999999E-3</v>
      </c>
      <c r="H8027" s="231">
        <v>3.2092913800000002E-3</v>
      </c>
    </row>
    <row r="8028" spans="1:8">
      <c r="A8028" s="227" t="s">
        <v>143</v>
      </c>
      <c r="B8028" s="227" t="s">
        <v>109</v>
      </c>
      <c r="C8028" s="227" t="s">
        <v>115</v>
      </c>
      <c r="D8028" s="229">
        <v>10743</v>
      </c>
      <c r="E8028" s="231">
        <v>6.2383319600000002E-3</v>
      </c>
      <c r="F8028" s="231">
        <v>7.8264763000000001E-4</v>
      </c>
      <c r="G8028" s="231">
        <v>1.3663718300000001E-3</v>
      </c>
      <c r="H8028" s="231">
        <v>4.0891385500000004E-3</v>
      </c>
    </row>
    <row r="8029" spans="1:8">
      <c r="A8029" s="227" t="s">
        <v>143</v>
      </c>
      <c r="B8029" s="227" t="s">
        <v>110</v>
      </c>
      <c r="C8029" s="227" t="s">
        <v>115</v>
      </c>
      <c r="D8029" s="229">
        <v>1829</v>
      </c>
      <c r="E8029" s="231">
        <v>5.8536019599999996E-3</v>
      </c>
      <c r="F8029" s="231">
        <v>9.1967353000000003E-4</v>
      </c>
      <c r="G8029" s="231">
        <v>1.42313626E-3</v>
      </c>
      <c r="H8029" s="231">
        <v>3.5104942600000001E-3</v>
      </c>
    </row>
    <row r="8030" spans="1:8">
      <c r="A8030" s="227" t="s">
        <v>144</v>
      </c>
      <c r="B8030" s="227" t="s">
        <v>108</v>
      </c>
      <c r="C8030" s="227" t="s">
        <v>114</v>
      </c>
      <c r="D8030" s="229">
        <v>5407</v>
      </c>
      <c r="E8030" s="231">
        <v>4.5642991300000003E-3</v>
      </c>
      <c r="F8030" s="231">
        <v>1.0163498799999999E-3</v>
      </c>
      <c r="G8030" s="231">
        <v>6.8899002999999999E-4</v>
      </c>
      <c r="H8030" s="231">
        <v>2.8589587400000001E-3</v>
      </c>
    </row>
    <row r="8031" spans="1:8">
      <c r="A8031" s="227" t="s">
        <v>144</v>
      </c>
      <c r="B8031" s="227" t="s">
        <v>109</v>
      </c>
      <c r="C8031" s="227" t="s">
        <v>114</v>
      </c>
      <c r="D8031" s="229">
        <v>6752</v>
      </c>
      <c r="E8031" s="231">
        <v>4.7991007800000001E-3</v>
      </c>
      <c r="F8031" s="231">
        <v>8.5870966E-4</v>
      </c>
      <c r="G8031" s="231">
        <v>6.8267472000000003E-4</v>
      </c>
      <c r="H8031" s="231">
        <v>3.2577159300000002E-3</v>
      </c>
    </row>
    <row r="8032" spans="1:8">
      <c r="A8032" s="227" t="s">
        <v>144</v>
      </c>
      <c r="B8032" s="227" t="s">
        <v>110</v>
      </c>
      <c r="C8032" s="227" t="s">
        <v>114</v>
      </c>
      <c r="D8032" s="229">
        <v>1068</v>
      </c>
      <c r="E8032" s="231">
        <v>4.5994479300000002E-3</v>
      </c>
      <c r="F8032" s="231">
        <v>1.00056112E-3</v>
      </c>
      <c r="G8032" s="231">
        <v>6.7185959000000005E-4</v>
      </c>
      <c r="H8032" s="231">
        <v>2.9270267400000002E-3</v>
      </c>
    </row>
    <row r="8033" spans="1:8">
      <c r="A8033" s="227" t="s">
        <v>144</v>
      </c>
      <c r="B8033" s="227" t="s">
        <v>108</v>
      </c>
      <c r="C8033" s="227" t="s">
        <v>115</v>
      </c>
      <c r="D8033" s="229">
        <v>4117</v>
      </c>
      <c r="E8033" s="231">
        <v>5.2920954300000001E-3</v>
      </c>
      <c r="F8033" s="231">
        <v>9.7432764000000003E-4</v>
      </c>
      <c r="G8033" s="231">
        <v>1.15592E-3</v>
      </c>
      <c r="H8033" s="231">
        <v>3.16177422E-3</v>
      </c>
    </row>
    <row r="8034" spans="1:8">
      <c r="A8034" s="227" t="s">
        <v>144</v>
      </c>
      <c r="B8034" s="227" t="s">
        <v>109</v>
      </c>
      <c r="C8034" s="227" t="s">
        <v>115</v>
      </c>
      <c r="D8034" s="229">
        <v>10712</v>
      </c>
      <c r="E8034" s="231">
        <v>6.3107517700000003E-3</v>
      </c>
      <c r="F8034" s="231">
        <v>8.4782985999999996E-4</v>
      </c>
      <c r="G8034" s="231">
        <v>1.33624995E-3</v>
      </c>
      <c r="H8034" s="231">
        <v>4.1264932000000002E-3</v>
      </c>
    </row>
    <row r="8035" spans="1:8">
      <c r="A8035" s="227" t="s">
        <v>144</v>
      </c>
      <c r="B8035" s="227" t="s">
        <v>110</v>
      </c>
      <c r="C8035" s="227" t="s">
        <v>115</v>
      </c>
      <c r="D8035" s="229">
        <v>1834</v>
      </c>
      <c r="E8035" s="231">
        <v>5.6706144799999999E-3</v>
      </c>
      <c r="F8035" s="231">
        <v>9.1667400000000003E-4</v>
      </c>
      <c r="G8035" s="231">
        <v>1.3424535200000001E-3</v>
      </c>
      <c r="H8035" s="231">
        <v>3.4111772499999999E-3</v>
      </c>
    </row>
    <row r="8036" spans="1:8">
      <c r="A8036" s="227" t="s">
        <v>145</v>
      </c>
      <c r="B8036" s="227" t="s">
        <v>108</v>
      </c>
      <c r="C8036" s="227" t="s">
        <v>114</v>
      </c>
      <c r="D8036" s="229">
        <v>5392</v>
      </c>
      <c r="E8036" s="231">
        <v>4.5173788999999997E-3</v>
      </c>
      <c r="F8036" s="231">
        <v>1.01216456E-3</v>
      </c>
      <c r="G8036" s="231">
        <v>6.5902436E-4</v>
      </c>
      <c r="H8036" s="231">
        <v>2.8461895E-3</v>
      </c>
    </row>
    <row r="8037" spans="1:8">
      <c r="A8037" s="227" t="s">
        <v>145</v>
      </c>
      <c r="B8037" s="227" t="s">
        <v>109</v>
      </c>
      <c r="C8037" s="227" t="s">
        <v>114</v>
      </c>
      <c r="D8037" s="229">
        <v>6543</v>
      </c>
      <c r="E8037" s="231">
        <v>4.7530101199999997E-3</v>
      </c>
      <c r="F8037" s="231">
        <v>8.5350059999999997E-4</v>
      </c>
      <c r="G8037" s="231">
        <v>6.5773017E-4</v>
      </c>
      <c r="H8037" s="231">
        <v>3.2417788599999999E-3</v>
      </c>
    </row>
    <row r="8038" spans="1:8">
      <c r="A8038" s="227" t="s">
        <v>145</v>
      </c>
      <c r="B8038" s="227" t="s">
        <v>110</v>
      </c>
      <c r="C8038" s="227" t="s">
        <v>114</v>
      </c>
      <c r="D8038" s="229">
        <v>1040</v>
      </c>
      <c r="E8038" s="231">
        <v>4.44190683E-3</v>
      </c>
      <c r="F8038" s="231">
        <v>9.8258299000000002E-4</v>
      </c>
      <c r="G8038" s="231">
        <v>6.4999530999999995E-4</v>
      </c>
      <c r="H8038" s="231">
        <v>2.8093280200000002E-3</v>
      </c>
    </row>
    <row r="8039" spans="1:8">
      <c r="A8039" s="227" t="s">
        <v>145</v>
      </c>
      <c r="B8039" s="227" t="s">
        <v>108</v>
      </c>
      <c r="C8039" s="227" t="s">
        <v>115</v>
      </c>
      <c r="D8039" s="229">
        <v>4080</v>
      </c>
      <c r="E8039" s="231">
        <v>5.3480701800000001E-3</v>
      </c>
      <c r="F8039" s="231">
        <v>9.1384099000000002E-4</v>
      </c>
      <c r="G8039" s="231">
        <v>1.17344066E-3</v>
      </c>
      <c r="H8039" s="231">
        <v>3.2606717399999998E-3</v>
      </c>
    </row>
    <row r="8040" spans="1:8">
      <c r="A8040" s="227" t="s">
        <v>145</v>
      </c>
      <c r="B8040" s="227" t="s">
        <v>109</v>
      </c>
      <c r="C8040" s="227" t="s">
        <v>115</v>
      </c>
      <c r="D8040" s="229">
        <v>10618</v>
      </c>
      <c r="E8040" s="231">
        <v>6.2488574000000002E-3</v>
      </c>
      <c r="F8040" s="231">
        <v>7.9000279999999999E-4</v>
      </c>
      <c r="G8040" s="231">
        <v>1.30483763E-3</v>
      </c>
      <c r="H8040" s="231">
        <v>4.1538268099999996E-3</v>
      </c>
    </row>
    <row r="8041" spans="1:8">
      <c r="A8041" s="227" t="s">
        <v>145</v>
      </c>
      <c r="B8041" s="227" t="s">
        <v>110</v>
      </c>
      <c r="C8041" s="227" t="s">
        <v>115</v>
      </c>
      <c r="D8041" s="229">
        <v>1807</v>
      </c>
      <c r="E8041" s="231">
        <v>5.9606158799999998E-3</v>
      </c>
      <c r="F8041" s="231">
        <v>9.0603774000000002E-4</v>
      </c>
      <c r="G8041" s="231">
        <v>1.3388133300000001E-3</v>
      </c>
      <c r="H8041" s="231">
        <v>3.7155209300000001E-3</v>
      </c>
    </row>
    <row r="8042" spans="1:8">
      <c r="A8042" s="227" t="s">
        <v>146</v>
      </c>
      <c r="B8042" s="227" t="s">
        <v>108</v>
      </c>
      <c r="C8042" s="227" t="s">
        <v>114</v>
      </c>
      <c r="D8042" s="229">
        <v>5519</v>
      </c>
      <c r="E8042" s="231">
        <v>4.4881484399999999E-3</v>
      </c>
      <c r="F8042" s="231">
        <v>9.4974071999999997E-4</v>
      </c>
      <c r="G8042" s="231">
        <v>6.5544591999999995E-4</v>
      </c>
      <c r="H8042" s="231">
        <v>2.8829613199999999E-3</v>
      </c>
    </row>
    <row r="8043" spans="1:8">
      <c r="A8043" s="227" t="s">
        <v>146</v>
      </c>
      <c r="B8043" s="227" t="s">
        <v>109</v>
      </c>
      <c r="C8043" s="227" t="s">
        <v>114</v>
      </c>
      <c r="D8043" s="229">
        <v>6582</v>
      </c>
      <c r="E8043" s="231">
        <v>4.78692566E-3</v>
      </c>
      <c r="F8043" s="231">
        <v>8.0656781999999998E-4</v>
      </c>
      <c r="G8043" s="231">
        <v>6.6500083000000005E-4</v>
      </c>
      <c r="H8043" s="231">
        <v>3.3153565199999999E-3</v>
      </c>
    </row>
    <row r="8044" spans="1:8">
      <c r="A8044" s="227" t="s">
        <v>146</v>
      </c>
      <c r="B8044" s="227" t="s">
        <v>110</v>
      </c>
      <c r="C8044" s="227" t="s">
        <v>114</v>
      </c>
      <c r="D8044" s="229">
        <v>1031</v>
      </c>
      <c r="E8044" s="231">
        <v>4.4400323500000003E-3</v>
      </c>
      <c r="F8044" s="231">
        <v>9.0473086999999996E-4</v>
      </c>
      <c r="G8044" s="231">
        <v>6.8295993999999995E-4</v>
      </c>
      <c r="H8044" s="231">
        <v>2.8523410600000002E-3</v>
      </c>
    </row>
    <row r="8045" spans="1:8">
      <c r="A8045" s="227" t="s">
        <v>146</v>
      </c>
      <c r="B8045" s="227" t="s">
        <v>108</v>
      </c>
      <c r="C8045" s="227" t="s">
        <v>115</v>
      </c>
      <c r="D8045" s="229">
        <v>4096</v>
      </c>
      <c r="E8045" s="231">
        <v>5.36451245E-3</v>
      </c>
      <c r="F8045" s="231">
        <v>9.3883065999999995E-4</v>
      </c>
      <c r="G8045" s="231">
        <v>1.1191047700000001E-3</v>
      </c>
      <c r="H8045" s="231">
        <v>3.30648045E-3</v>
      </c>
    </row>
    <row r="8046" spans="1:8">
      <c r="A8046" s="227" t="s">
        <v>146</v>
      </c>
      <c r="B8046" s="227" t="s">
        <v>109</v>
      </c>
      <c r="C8046" s="227" t="s">
        <v>115</v>
      </c>
      <c r="D8046" s="229">
        <v>10667</v>
      </c>
      <c r="E8046" s="231">
        <v>6.3951330299999998E-3</v>
      </c>
      <c r="F8046" s="231">
        <v>7.8629138000000005E-4</v>
      </c>
      <c r="G8046" s="231">
        <v>1.3063131E-3</v>
      </c>
      <c r="H8046" s="231">
        <v>4.3023436100000003E-3</v>
      </c>
    </row>
    <row r="8047" spans="1:8">
      <c r="A8047" s="227" t="s">
        <v>146</v>
      </c>
      <c r="B8047" s="227" t="s">
        <v>110</v>
      </c>
      <c r="C8047" s="227" t="s">
        <v>115</v>
      </c>
      <c r="D8047" s="229">
        <v>1809</v>
      </c>
      <c r="E8047" s="231">
        <v>6.0229521400000001E-3</v>
      </c>
      <c r="F8047" s="231">
        <v>9.1128694999999997E-4</v>
      </c>
      <c r="G8047" s="231">
        <v>1.37247765E-3</v>
      </c>
      <c r="H8047" s="231">
        <v>3.73894393E-3</v>
      </c>
    </row>
    <row r="8048" spans="1:8">
      <c r="A8048" s="227" t="s">
        <v>147</v>
      </c>
      <c r="B8048" s="227" t="s">
        <v>108</v>
      </c>
      <c r="C8048" s="227" t="s">
        <v>114</v>
      </c>
      <c r="D8048" s="229">
        <v>5295</v>
      </c>
      <c r="E8048" s="231">
        <v>4.4459240200000003E-3</v>
      </c>
      <c r="F8048" s="231">
        <v>9.6082277000000002E-4</v>
      </c>
      <c r="G8048" s="231">
        <v>6.5435134999999997E-4</v>
      </c>
      <c r="H8048" s="231">
        <v>2.8307494200000001E-3</v>
      </c>
    </row>
    <row r="8049" spans="1:8">
      <c r="A8049" s="227" t="s">
        <v>147</v>
      </c>
      <c r="B8049" s="227" t="s">
        <v>109</v>
      </c>
      <c r="C8049" s="227" t="s">
        <v>114</v>
      </c>
      <c r="D8049" s="229">
        <v>5993</v>
      </c>
      <c r="E8049" s="231">
        <v>4.6851300999999996E-3</v>
      </c>
      <c r="F8049" s="231">
        <v>7.8671812999999997E-4</v>
      </c>
      <c r="G8049" s="231">
        <v>6.4367316E-4</v>
      </c>
      <c r="H8049" s="231">
        <v>3.2547383100000001E-3</v>
      </c>
    </row>
    <row r="8050" spans="1:8">
      <c r="A8050" s="227" t="s">
        <v>147</v>
      </c>
      <c r="B8050" s="227" t="s">
        <v>110</v>
      </c>
      <c r="C8050" s="227" t="s">
        <v>114</v>
      </c>
      <c r="D8050" s="229">
        <v>1027</v>
      </c>
      <c r="E8050" s="231">
        <v>4.3989255200000002E-3</v>
      </c>
      <c r="F8050" s="231">
        <v>8.8960315000000004E-4</v>
      </c>
      <c r="G8050" s="231">
        <v>6.2525898000000005E-4</v>
      </c>
      <c r="H8050" s="231">
        <v>2.8840629299999999E-3</v>
      </c>
    </row>
    <row r="8051" spans="1:8">
      <c r="A8051" s="227" t="s">
        <v>147</v>
      </c>
      <c r="B8051" s="227" t="s">
        <v>108</v>
      </c>
      <c r="C8051" s="227" t="s">
        <v>115</v>
      </c>
      <c r="D8051" s="229">
        <v>4108</v>
      </c>
      <c r="E8051" s="231">
        <v>5.4046725499999997E-3</v>
      </c>
      <c r="F8051" s="231">
        <v>9.5258436999999996E-4</v>
      </c>
      <c r="G8051" s="231">
        <v>1.08952641E-3</v>
      </c>
      <c r="H8051" s="231">
        <v>3.3624936700000002E-3</v>
      </c>
    </row>
    <row r="8052" spans="1:8">
      <c r="A8052" s="227" t="s">
        <v>147</v>
      </c>
      <c r="B8052" s="227" t="s">
        <v>109</v>
      </c>
      <c r="C8052" s="227" t="s">
        <v>115</v>
      </c>
      <c r="D8052" s="229">
        <v>9620</v>
      </c>
      <c r="E8052" s="231">
        <v>6.3311951399999998E-3</v>
      </c>
      <c r="F8052" s="231">
        <v>7.7393595999999997E-4</v>
      </c>
      <c r="G8052" s="231">
        <v>1.2580462700000001E-3</v>
      </c>
      <c r="H8052" s="231">
        <v>4.2990247499999999E-3</v>
      </c>
    </row>
    <row r="8053" spans="1:8">
      <c r="A8053" s="227" t="s">
        <v>147</v>
      </c>
      <c r="B8053" s="227" t="s">
        <v>110</v>
      </c>
      <c r="C8053" s="227" t="s">
        <v>115</v>
      </c>
      <c r="D8053" s="229">
        <v>1709</v>
      </c>
      <c r="E8053" s="231">
        <v>5.8864763100000004E-3</v>
      </c>
      <c r="F8053" s="231">
        <v>8.8094324000000004E-4</v>
      </c>
      <c r="G8053" s="231">
        <v>1.2978808E-3</v>
      </c>
      <c r="H8053" s="231">
        <v>3.7074824700000001E-3</v>
      </c>
    </row>
    <row r="8054" spans="1:8">
      <c r="A8054" s="227" t="s">
        <v>148</v>
      </c>
      <c r="B8054" s="227" t="s">
        <v>108</v>
      </c>
      <c r="C8054" s="227" t="s">
        <v>114</v>
      </c>
      <c r="D8054" s="229">
        <v>5062</v>
      </c>
      <c r="E8054" s="231">
        <v>4.4113545099999998E-3</v>
      </c>
      <c r="F8054" s="231">
        <v>9.8225268999999993E-4</v>
      </c>
      <c r="G8054" s="231">
        <v>6.325085E-4</v>
      </c>
      <c r="H8054" s="231">
        <v>2.7965928400000002E-3</v>
      </c>
    </row>
    <row r="8055" spans="1:8">
      <c r="A8055" s="227" t="s">
        <v>148</v>
      </c>
      <c r="B8055" s="227" t="s">
        <v>109</v>
      </c>
      <c r="C8055" s="227" t="s">
        <v>114</v>
      </c>
      <c r="D8055" s="229">
        <v>5905</v>
      </c>
      <c r="E8055" s="231">
        <v>4.60535029E-3</v>
      </c>
      <c r="F8055" s="231">
        <v>7.7530592000000001E-4</v>
      </c>
      <c r="G8055" s="231">
        <v>6.2569950000000002E-4</v>
      </c>
      <c r="H8055" s="231">
        <v>3.2043444000000002E-3</v>
      </c>
    </row>
    <row r="8056" spans="1:8">
      <c r="A8056" s="227" t="s">
        <v>148</v>
      </c>
      <c r="B8056" s="227" t="s">
        <v>110</v>
      </c>
      <c r="C8056" s="227" t="s">
        <v>114</v>
      </c>
      <c r="D8056" s="229">
        <v>998</v>
      </c>
      <c r="E8056" s="231">
        <v>4.3881162699999999E-3</v>
      </c>
      <c r="F8056" s="231">
        <v>9.2568214000000003E-4</v>
      </c>
      <c r="G8056" s="231">
        <v>6.3221326E-4</v>
      </c>
      <c r="H8056" s="231">
        <v>2.8302203799999998E-3</v>
      </c>
    </row>
    <row r="8057" spans="1:8">
      <c r="A8057" s="227" t="s">
        <v>148</v>
      </c>
      <c r="B8057" s="227" t="s">
        <v>108</v>
      </c>
      <c r="C8057" s="227" t="s">
        <v>115</v>
      </c>
      <c r="D8057" s="229">
        <v>3920</v>
      </c>
      <c r="E8057" s="231">
        <v>5.32841706E-3</v>
      </c>
      <c r="F8057" s="231">
        <v>9.2300854000000002E-4</v>
      </c>
      <c r="G8057" s="231">
        <v>1.1200423900000001E-3</v>
      </c>
      <c r="H8057" s="231">
        <v>3.2852800200000002E-3</v>
      </c>
    </row>
    <row r="8058" spans="1:8">
      <c r="A8058" s="227" t="s">
        <v>148</v>
      </c>
      <c r="B8058" s="227" t="s">
        <v>109</v>
      </c>
      <c r="C8058" s="227" t="s">
        <v>115</v>
      </c>
      <c r="D8058" s="229">
        <v>9473</v>
      </c>
      <c r="E8058" s="231">
        <v>6.2424111799999999E-3</v>
      </c>
      <c r="F8058" s="231">
        <v>7.5261147E-4</v>
      </c>
      <c r="G8058" s="231">
        <v>1.2622177200000001E-3</v>
      </c>
      <c r="H8058" s="231">
        <v>4.2274055700000004E-3</v>
      </c>
    </row>
    <row r="8059" spans="1:8">
      <c r="A8059" s="227" t="s">
        <v>148</v>
      </c>
      <c r="B8059" s="227" t="s">
        <v>110</v>
      </c>
      <c r="C8059" s="227" t="s">
        <v>115</v>
      </c>
      <c r="D8059" s="229">
        <v>1583</v>
      </c>
      <c r="E8059" s="231">
        <v>5.8859611299999998E-3</v>
      </c>
      <c r="F8059" s="231">
        <v>8.7597364999999995E-4</v>
      </c>
      <c r="G8059" s="231">
        <v>1.33123762E-3</v>
      </c>
      <c r="H8059" s="231">
        <v>3.67853003E-3</v>
      </c>
    </row>
    <row r="8060" spans="1:8">
      <c r="A8060" s="227" t="s">
        <v>149</v>
      </c>
      <c r="B8060" s="227" t="s">
        <v>108</v>
      </c>
      <c r="C8060" s="227" t="s">
        <v>114</v>
      </c>
      <c r="D8060" s="229">
        <v>4925</v>
      </c>
      <c r="E8060" s="231">
        <v>4.4547680500000002E-3</v>
      </c>
      <c r="F8060" s="231">
        <v>9.7562487999999998E-4</v>
      </c>
      <c r="G8060" s="231">
        <v>6.4321042000000002E-4</v>
      </c>
      <c r="H8060" s="231">
        <v>2.83593226E-3</v>
      </c>
    </row>
    <row r="8061" spans="1:8">
      <c r="A8061" s="227" t="s">
        <v>149</v>
      </c>
      <c r="B8061" s="227" t="s">
        <v>109</v>
      </c>
      <c r="C8061" s="227" t="s">
        <v>114</v>
      </c>
      <c r="D8061" s="229">
        <v>5618</v>
      </c>
      <c r="E8061" s="231">
        <v>4.7160496899999998E-3</v>
      </c>
      <c r="F8061" s="231">
        <v>7.8109730000000001E-4</v>
      </c>
      <c r="G8061" s="231">
        <v>6.3644197999999995E-4</v>
      </c>
      <c r="H8061" s="231">
        <v>3.29850992E-3</v>
      </c>
    </row>
    <row r="8062" spans="1:8">
      <c r="A8062" s="227" t="s">
        <v>149</v>
      </c>
      <c r="B8062" s="227" t="s">
        <v>110</v>
      </c>
      <c r="C8062" s="227" t="s">
        <v>114</v>
      </c>
      <c r="D8062" s="229">
        <v>926</v>
      </c>
      <c r="E8062" s="231">
        <v>4.3786494799999999E-3</v>
      </c>
      <c r="F8062" s="231">
        <v>9.1016443999999996E-4</v>
      </c>
      <c r="G8062" s="231">
        <v>6.4114846999999999E-4</v>
      </c>
      <c r="H8062" s="231">
        <v>2.8273360799999999E-3</v>
      </c>
    </row>
    <row r="8063" spans="1:8">
      <c r="A8063" s="227" t="s">
        <v>149</v>
      </c>
      <c r="B8063" s="227" t="s">
        <v>108</v>
      </c>
      <c r="C8063" s="227" t="s">
        <v>115</v>
      </c>
      <c r="D8063" s="229">
        <v>4045</v>
      </c>
      <c r="E8063" s="231">
        <v>5.3878728800000001E-3</v>
      </c>
      <c r="F8063" s="231">
        <v>9.0978493000000004E-4</v>
      </c>
      <c r="G8063" s="231">
        <v>1.0809496000000001E-3</v>
      </c>
      <c r="H8063" s="231">
        <v>3.3970491499999999E-3</v>
      </c>
    </row>
    <row r="8064" spans="1:8">
      <c r="A8064" s="227" t="s">
        <v>149</v>
      </c>
      <c r="B8064" s="227" t="s">
        <v>109</v>
      </c>
      <c r="C8064" s="227" t="s">
        <v>115</v>
      </c>
      <c r="D8064" s="229">
        <v>9132</v>
      </c>
      <c r="E8064" s="231">
        <v>6.2926864399999996E-3</v>
      </c>
      <c r="F8064" s="231">
        <v>7.6786580999999997E-4</v>
      </c>
      <c r="G8064" s="231">
        <v>1.25259924E-3</v>
      </c>
      <c r="H8064" s="231">
        <v>4.2720396799999999E-3</v>
      </c>
    </row>
    <row r="8065" spans="1:8">
      <c r="A8065" s="227" t="s">
        <v>149</v>
      </c>
      <c r="B8065" s="227" t="s">
        <v>110</v>
      </c>
      <c r="C8065" s="227" t="s">
        <v>115</v>
      </c>
      <c r="D8065" s="229">
        <v>1525</v>
      </c>
      <c r="E8065" s="231">
        <v>5.9077714699999999E-3</v>
      </c>
      <c r="F8065" s="231">
        <v>8.4783674E-4</v>
      </c>
      <c r="G8065" s="231">
        <v>1.3112095300000001E-3</v>
      </c>
      <c r="H8065" s="231">
        <v>3.7484970199999999E-3</v>
      </c>
    </row>
    <row r="8066" spans="1:8">
      <c r="A8066" s="227" t="s">
        <v>150</v>
      </c>
      <c r="B8066" s="227" t="s">
        <v>108</v>
      </c>
      <c r="C8066" s="227" t="s">
        <v>114</v>
      </c>
      <c r="D8066" s="229">
        <v>5075</v>
      </c>
      <c r="E8066" s="231">
        <v>4.5276292999999997E-3</v>
      </c>
      <c r="F8066" s="231">
        <v>9.8572544999999995E-4</v>
      </c>
      <c r="G8066" s="231">
        <v>6.0827151999999995E-4</v>
      </c>
      <c r="H8066" s="231">
        <v>2.93326923E-3</v>
      </c>
    </row>
    <row r="8067" spans="1:8">
      <c r="A8067" s="227" t="s">
        <v>150</v>
      </c>
      <c r="B8067" s="227" t="s">
        <v>109</v>
      </c>
      <c r="C8067" s="227" t="s">
        <v>114</v>
      </c>
      <c r="D8067" s="229">
        <v>5573</v>
      </c>
      <c r="E8067" s="231">
        <v>4.8024762399999999E-3</v>
      </c>
      <c r="F8067" s="231">
        <v>8.0294725000000001E-4</v>
      </c>
      <c r="G8067" s="231">
        <v>6.1214221999999997E-4</v>
      </c>
      <c r="H8067" s="231">
        <v>3.3867258499999998E-3</v>
      </c>
    </row>
    <row r="8068" spans="1:8">
      <c r="A8068" s="227" t="s">
        <v>150</v>
      </c>
      <c r="B8068" s="227" t="s">
        <v>110</v>
      </c>
      <c r="C8068" s="227" t="s">
        <v>114</v>
      </c>
      <c r="D8068" s="229">
        <v>928</v>
      </c>
      <c r="E8068" s="231">
        <v>4.49788698E-3</v>
      </c>
      <c r="F8068" s="231">
        <v>9.2395509000000003E-4</v>
      </c>
      <c r="G8068" s="231">
        <v>6.2304164E-4</v>
      </c>
      <c r="H8068" s="231">
        <v>2.9502661700000002E-3</v>
      </c>
    </row>
    <row r="8069" spans="1:8">
      <c r="A8069" s="227" t="s">
        <v>150</v>
      </c>
      <c r="B8069" s="227" t="s">
        <v>108</v>
      </c>
      <c r="C8069" s="227" t="s">
        <v>115</v>
      </c>
      <c r="D8069" s="229">
        <v>4093</v>
      </c>
      <c r="E8069" s="231">
        <v>5.5416539800000001E-3</v>
      </c>
      <c r="F8069" s="231">
        <v>9.3618201999999995E-4</v>
      </c>
      <c r="G8069" s="231">
        <v>1.0085419E-3</v>
      </c>
      <c r="H8069" s="231">
        <v>3.5967825400000002E-3</v>
      </c>
    </row>
    <row r="8070" spans="1:8">
      <c r="A8070" s="227" t="s">
        <v>150</v>
      </c>
      <c r="B8070" s="227" t="s">
        <v>109</v>
      </c>
      <c r="C8070" s="227" t="s">
        <v>115</v>
      </c>
      <c r="D8070" s="229">
        <v>9324</v>
      </c>
      <c r="E8070" s="231">
        <v>6.5226273000000001E-3</v>
      </c>
      <c r="F8070" s="231">
        <v>7.8669666999999996E-4</v>
      </c>
      <c r="G8070" s="231">
        <v>1.22407354E-3</v>
      </c>
      <c r="H8070" s="231">
        <v>4.5115326199999996E-3</v>
      </c>
    </row>
    <row r="8071" spans="1:8">
      <c r="A8071" s="227" t="s">
        <v>150</v>
      </c>
      <c r="B8071" s="227" t="s">
        <v>110</v>
      </c>
      <c r="C8071" s="227" t="s">
        <v>115</v>
      </c>
      <c r="D8071" s="229">
        <v>1520</v>
      </c>
      <c r="E8071" s="231">
        <v>5.9915324000000001E-3</v>
      </c>
      <c r="F8071" s="231">
        <v>8.5802698999999996E-4</v>
      </c>
      <c r="G8071" s="231">
        <v>1.24017703E-3</v>
      </c>
      <c r="H8071" s="231">
        <v>3.8930537899999999E-3</v>
      </c>
    </row>
    <row r="8072" spans="1:8">
      <c r="A8072" s="227" t="s">
        <v>151</v>
      </c>
      <c r="B8072" s="227" t="s">
        <v>108</v>
      </c>
      <c r="C8072" s="227" t="s">
        <v>114</v>
      </c>
      <c r="D8072" s="229">
        <v>4813</v>
      </c>
      <c r="E8072" s="231">
        <v>4.5552576100000002E-3</v>
      </c>
      <c r="F8072" s="231">
        <v>1.01970382E-3</v>
      </c>
      <c r="G8072" s="231">
        <v>6.1452706E-4</v>
      </c>
      <c r="H8072" s="231">
        <v>2.9197589399999999E-3</v>
      </c>
    </row>
    <row r="8073" spans="1:8">
      <c r="A8073" s="227" t="s">
        <v>151</v>
      </c>
      <c r="B8073" s="227" t="s">
        <v>109</v>
      </c>
      <c r="C8073" s="227" t="s">
        <v>114</v>
      </c>
      <c r="D8073" s="229">
        <v>5029</v>
      </c>
      <c r="E8073" s="231">
        <v>4.8015512300000002E-3</v>
      </c>
      <c r="F8073" s="231">
        <v>8.2505470999999996E-4</v>
      </c>
      <c r="G8073" s="231">
        <v>6.0749250000000001E-4</v>
      </c>
      <c r="H8073" s="231">
        <v>3.3671209200000001E-3</v>
      </c>
    </row>
    <row r="8074" spans="1:8">
      <c r="A8074" s="227" t="s">
        <v>151</v>
      </c>
      <c r="B8074" s="227" t="s">
        <v>110</v>
      </c>
      <c r="C8074" s="227" t="s">
        <v>114</v>
      </c>
      <c r="D8074" s="229">
        <v>934</v>
      </c>
      <c r="E8074" s="231">
        <v>4.5852290500000004E-3</v>
      </c>
      <c r="F8074" s="231">
        <v>9.3483550000000002E-4</v>
      </c>
      <c r="G8074" s="231">
        <v>6.2590436999999997E-4</v>
      </c>
      <c r="H8074" s="231">
        <v>3.02219621E-3</v>
      </c>
    </row>
    <row r="8075" spans="1:8">
      <c r="A8075" s="227" t="s">
        <v>151</v>
      </c>
      <c r="B8075" s="227" t="s">
        <v>108</v>
      </c>
      <c r="C8075" s="227" t="s">
        <v>115</v>
      </c>
      <c r="D8075" s="229">
        <v>3894</v>
      </c>
      <c r="E8075" s="231">
        <v>5.4768432800000001E-3</v>
      </c>
      <c r="F8075" s="231">
        <v>9.7605029000000004E-4</v>
      </c>
      <c r="G8075" s="231">
        <v>9.9318846999999996E-4</v>
      </c>
      <c r="H8075" s="231">
        <v>3.5071909100000001E-3</v>
      </c>
    </row>
    <row r="8076" spans="1:8">
      <c r="A8076" s="227" t="s">
        <v>151</v>
      </c>
      <c r="B8076" s="227" t="s">
        <v>109</v>
      </c>
      <c r="C8076" s="227" t="s">
        <v>115</v>
      </c>
      <c r="D8076" s="229">
        <v>8934</v>
      </c>
      <c r="E8076" s="231">
        <v>6.5216238699999998E-3</v>
      </c>
      <c r="F8076" s="231">
        <v>8.0466608E-4</v>
      </c>
      <c r="G8076" s="231">
        <v>1.20064347E-3</v>
      </c>
      <c r="H8076" s="231">
        <v>4.5157114300000004E-3</v>
      </c>
    </row>
    <row r="8077" spans="1:8">
      <c r="A8077" s="227" t="s">
        <v>151</v>
      </c>
      <c r="B8077" s="227" t="s">
        <v>110</v>
      </c>
      <c r="C8077" s="227" t="s">
        <v>115</v>
      </c>
      <c r="D8077" s="229">
        <v>1588</v>
      </c>
      <c r="E8077" s="231">
        <v>6.0692022300000001E-3</v>
      </c>
      <c r="F8077" s="231">
        <v>9.2015323E-4</v>
      </c>
      <c r="G8077" s="231">
        <v>1.22989818E-3</v>
      </c>
      <c r="H8077" s="231">
        <v>3.9185308100000002E-3</v>
      </c>
    </row>
    <row r="8078" spans="1:8">
      <c r="A8078" s="227" t="s">
        <v>152</v>
      </c>
      <c r="B8078" s="227" t="s">
        <v>108</v>
      </c>
      <c r="C8078" s="227" t="s">
        <v>114</v>
      </c>
      <c r="D8078" s="229">
        <v>4669</v>
      </c>
      <c r="E8078" s="231">
        <v>4.5880405600000002E-3</v>
      </c>
      <c r="F8078" s="231">
        <v>1.00655005E-3</v>
      </c>
      <c r="G8078" s="231">
        <v>6.1811828000000004E-4</v>
      </c>
      <c r="H8078" s="231">
        <v>2.9622413599999999E-3</v>
      </c>
    </row>
    <row r="8079" spans="1:8">
      <c r="A8079" s="227" t="s">
        <v>152</v>
      </c>
      <c r="B8079" s="227" t="s">
        <v>109</v>
      </c>
      <c r="C8079" s="227" t="s">
        <v>114</v>
      </c>
      <c r="D8079" s="229">
        <v>4992</v>
      </c>
      <c r="E8079" s="231">
        <v>4.8353636599999996E-3</v>
      </c>
      <c r="F8079" s="231">
        <v>8.2354892000000002E-4</v>
      </c>
      <c r="G8079" s="231">
        <v>6.0831101999999997E-4</v>
      </c>
      <c r="H8079" s="231">
        <v>3.4016484199999998E-3</v>
      </c>
    </row>
    <row r="8080" spans="1:8">
      <c r="A8080" s="227" t="s">
        <v>152</v>
      </c>
      <c r="B8080" s="227" t="s">
        <v>110</v>
      </c>
      <c r="C8080" s="227" t="s">
        <v>114</v>
      </c>
      <c r="D8080" s="229">
        <v>937</v>
      </c>
      <c r="E8080" s="231">
        <v>4.6436739199999999E-3</v>
      </c>
      <c r="F8080" s="231">
        <v>9.6156197999999998E-4</v>
      </c>
      <c r="G8080" s="231">
        <v>6.3841432000000004E-4</v>
      </c>
      <c r="H8080" s="231">
        <v>3.04154784E-3</v>
      </c>
    </row>
    <row r="8081" spans="1:8">
      <c r="A8081" s="227" t="s">
        <v>152</v>
      </c>
      <c r="B8081" s="227" t="s">
        <v>108</v>
      </c>
      <c r="C8081" s="227" t="s">
        <v>115</v>
      </c>
      <c r="D8081" s="229">
        <v>3797</v>
      </c>
      <c r="E8081" s="231">
        <v>5.62299403E-3</v>
      </c>
      <c r="F8081" s="231">
        <v>9.6735702999999995E-4</v>
      </c>
      <c r="G8081" s="231">
        <v>1.0194144500000001E-3</v>
      </c>
      <c r="H8081" s="231">
        <v>3.63585628E-3</v>
      </c>
    </row>
    <row r="8082" spans="1:8">
      <c r="A8082" s="227" t="s">
        <v>152</v>
      </c>
      <c r="B8082" s="227" t="s">
        <v>109</v>
      </c>
      <c r="C8082" s="227" t="s">
        <v>115</v>
      </c>
      <c r="D8082" s="229">
        <v>8481</v>
      </c>
      <c r="E8082" s="231">
        <v>6.6301195999999996E-3</v>
      </c>
      <c r="F8082" s="231">
        <v>8.2033154E-4</v>
      </c>
      <c r="G8082" s="231">
        <v>1.19055588E-3</v>
      </c>
      <c r="H8082" s="231">
        <v>4.6186339500000001E-3</v>
      </c>
    </row>
    <row r="8083" spans="1:8">
      <c r="A8083" s="227" t="s">
        <v>152</v>
      </c>
      <c r="B8083" s="227" t="s">
        <v>110</v>
      </c>
      <c r="C8083" s="227" t="s">
        <v>115</v>
      </c>
      <c r="D8083" s="229">
        <v>1542</v>
      </c>
      <c r="E8083" s="231">
        <v>6.1558909800000002E-3</v>
      </c>
      <c r="F8083" s="231">
        <v>9.1494457E-4</v>
      </c>
      <c r="G8083" s="231">
        <v>1.2404973199999999E-3</v>
      </c>
      <c r="H8083" s="231">
        <v>3.9999457200000001E-3</v>
      </c>
    </row>
    <row r="8084" spans="1:8">
      <c r="A8084" s="227" t="s">
        <v>153</v>
      </c>
      <c r="B8084" s="227" t="s">
        <v>108</v>
      </c>
      <c r="C8084" s="227" t="s">
        <v>114</v>
      </c>
      <c r="D8084" s="229">
        <v>4827</v>
      </c>
      <c r="E8084" s="231">
        <v>4.7229772800000003E-3</v>
      </c>
      <c r="F8084" s="231">
        <v>1.05044709E-3</v>
      </c>
      <c r="G8084" s="231">
        <v>6.2419890000000005E-4</v>
      </c>
      <c r="H8084" s="231">
        <v>3.04708157E-3</v>
      </c>
    </row>
    <row r="8085" spans="1:8">
      <c r="A8085" s="227" t="s">
        <v>153</v>
      </c>
      <c r="B8085" s="227" t="s">
        <v>109</v>
      </c>
      <c r="C8085" s="227" t="s">
        <v>114</v>
      </c>
      <c r="D8085" s="229">
        <v>5378</v>
      </c>
      <c r="E8085" s="231">
        <v>4.9596518999999997E-3</v>
      </c>
      <c r="F8085" s="231">
        <v>8.3316523000000003E-4</v>
      </c>
      <c r="G8085" s="231">
        <v>6.1919335999999995E-4</v>
      </c>
      <c r="H8085" s="231">
        <v>3.5053473299999998E-3</v>
      </c>
    </row>
    <row r="8086" spans="1:8">
      <c r="A8086" s="227" t="s">
        <v>153</v>
      </c>
      <c r="B8086" s="227" t="s">
        <v>110</v>
      </c>
      <c r="C8086" s="227" t="s">
        <v>114</v>
      </c>
      <c r="D8086" s="229">
        <v>923</v>
      </c>
      <c r="E8086" s="231">
        <v>4.6418179100000002E-3</v>
      </c>
      <c r="F8086" s="231">
        <v>9.2700409000000001E-4</v>
      </c>
      <c r="G8086" s="231">
        <v>6.4724504999999998E-4</v>
      </c>
      <c r="H8086" s="231">
        <v>3.06487225E-3</v>
      </c>
    </row>
    <row r="8087" spans="1:8">
      <c r="A8087" s="227" t="s">
        <v>153</v>
      </c>
      <c r="B8087" s="227" t="s">
        <v>108</v>
      </c>
      <c r="C8087" s="227" t="s">
        <v>115</v>
      </c>
      <c r="D8087" s="229">
        <v>3799</v>
      </c>
      <c r="E8087" s="231">
        <v>5.6757105899999999E-3</v>
      </c>
      <c r="F8087" s="231">
        <v>9.7737075000000001E-4</v>
      </c>
      <c r="G8087" s="231">
        <v>1.0263389300000001E-3</v>
      </c>
      <c r="H8087" s="231">
        <v>3.6716561599999999E-3</v>
      </c>
    </row>
    <row r="8088" spans="1:8">
      <c r="A8088" s="227" t="s">
        <v>153</v>
      </c>
      <c r="B8088" s="227" t="s">
        <v>109</v>
      </c>
      <c r="C8088" s="227" t="s">
        <v>115</v>
      </c>
      <c r="D8088" s="229">
        <v>8883</v>
      </c>
      <c r="E8088" s="231">
        <v>6.6898875399999998E-3</v>
      </c>
      <c r="F8088" s="231">
        <v>8.2450953999999997E-4</v>
      </c>
      <c r="G8088" s="231">
        <v>1.17520802E-3</v>
      </c>
      <c r="H8088" s="231">
        <v>4.68956493E-3</v>
      </c>
    </row>
    <row r="8089" spans="1:8">
      <c r="A8089" s="227" t="s">
        <v>153</v>
      </c>
      <c r="B8089" s="227" t="s">
        <v>110</v>
      </c>
      <c r="C8089" s="227" t="s">
        <v>115</v>
      </c>
      <c r="D8089" s="229">
        <v>1511</v>
      </c>
      <c r="E8089" s="231">
        <v>6.3898308100000002E-3</v>
      </c>
      <c r="F8089" s="231">
        <v>9.0976334999999997E-4</v>
      </c>
      <c r="G8089" s="231">
        <v>1.2011527299999999E-3</v>
      </c>
      <c r="H8089" s="231">
        <v>4.2783704100000002E-3</v>
      </c>
    </row>
    <row r="8090" spans="1:8">
      <c r="A8090" s="227" t="s">
        <v>138</v>
      </c>
      <c r="B8090" s="227" t="s">
        <v>111</v>
      </c>
      <c r="C8090" s="227" t="s">
        <v>114</v>
      </c>
      <c r="D8090" s="229">
        <v>3767</v>
      </c>
      <c r="E8090" s="231">
        <v>4.7311567799999997E-3</v>
      </c>
      <c r="F8090" s="231">
        <v>9.2501316000000004E-4</v>
      </c>
      <c r="G8090" s="231">
        <v>8.6736094E-4</v>
      </c>
      <c r="H8090" s="231">
        <v>2.93878222E-3</v>
      </c>
    </row>
    <row r="8091" spans="1:8">
      <c r="A8091" s="227" t="s">
        <v>138</v>
      </c>
      <c r="B8091" s="227" t="s">
        <v>112</v>
      </c>
      <c r="C8091" s="227" t="s">
        <v>114</v>
      </c>
      <c r="D8091" s="229">
        <v>527</v>
      </c>
      <c r="E8091" s="231">
        <v>4.2359791000000004E-3</v>
      </c>
      <c r="F8091" s="231">
        <v>8.9208194999999997E-4</v>
      </c>
      <c r="G8091" s="231">
        <v>8.5518547999999998E-4</v>
      </c>
      <c r="H8091" s="231">
        <v>2.4887111999999999E-3</v>
      </c>
    </row>
    <row r="8092" spans="1:8">
      <c r="A8092" s="227" t="s">
        <v>138</v>
      </c>
      <c r="B8092" s="227" t="s">
        <v>111</v>
      </c>
      <c r="C8092" s="227" t="s">
        <v>115</v>
      </c>
      <c r="D8092" s="229">
        <v>5626</v>
      </c>
      <c r="E8092" s="231">
        <v>5.9634457699999999E-3</v>
      </c>
      <c r="F8092" s="231">
        <v>8.0368816E-4</v>
      </c>
      <c r="G8092" s="231">
        <v>1.53976718E-3</v>
      </c>
      <c r="H8092" s="231">
        <v>3.6199899500000002E-3</v>
      </c>
    </row>
    <row r="8093" spans="1:8">
      <c r="A8093" s="227" t="s">
        <v>138</v>
      </c>
      <c r="B8093" s="227" t="s">
        <v>112</v>
      </c>
      <c r="C8093" s="227" t="s">
        <v>115</v>
      </c>
      <c r="D8093" s="229">
        <v>810</v>
      </c>
      <c r="E8093" s="231">
        <v>5.6434325399999999E-3</v>
      </c>
      <c r="F8093" s="231">
        <v>7.8370746000000003E-4</v>
      </c>
      <c r="G8093" s="231">
        <v>1.4931981999999999E-3</v>
      </c>
      <c r="H8093" s="231">
        <v>3.36652641E-3</v>
      </c>
    </row>
    <row r="8094" spans="1:8">
      <c r="A8094" s="227" t="s">
        <v>139</v>
      </c>
      <c r="B8094" s="227" t="s">
        <v>111</v>
      </c>
      <c r="C8094" s="227" t="s">
        <v>114</v>
      </c>
      <c r="D8094" s="229">
        <v>6799</v>
      </c>
      <c r="E8094" s="231">
        <v>4.8483502800000002E-3</v>
      </c>
      <c r="F8094" s="231">
        <v>9.7559087999999998E-4</v>
      </c>
      <c r="G8094" s="231">
        <v>8.4773642999999999E-4</v>
      </c>
      <c r="H8094" s="231">
        <v>3.0250225100000002E-3</v>
      </c>
    </row>
    <row r="8095" spans="1:8">
      <c r="A8095" s="227" t="s">
        <v>139</v>
      </c>
      <c r="B8095" s="227" t="s">
        <v>112</v>
      </c>
      <c r="C8095" s="227" t="s">
        <v>114</v>
      </c>
      <c r="D8095" s="229">
        <v>1008</v>
      </c>
      <c r="E8095" s="231">
        <v>4.43323756E-3</v>
      </c>
      <c r="F8095" s="231">
        <v>9.7792865000000009E-4</v>
      </c>
      <c r="G8095" s="231">
        <v>8.2754606000000005E-4</v>
      </c>
      <c r="H8095" s="231">
        <v>2.6277623799999998E-3</v>
      </c>
    </row>
    <row r="8096" spans="1:8">
      <c r="A8096" s="227" t="s">
        <v>139</v>
      </c>
      <c r="B8096" s="227" t="s">
        <v>111</v>
      </c>
      <c r="C8096" s="227" t="s">
        <v>115</v>
      </c>
      <c r="D8096" s="229">
        <v>10329</v>
      </c>
      <c r="E8096" s="231">
        <v>5.94615931E-3</v>
      </c>
      <c r="F8096" s="231">
        <v>7.8461307000000002E-4</v>
      </c>
      <c r="G8096" s="231">
        <v>1.49987157E-3</v>
      </c>
      <c r="H8096" s="231">
        <v>3.6616741899999999E-3</v>
      </c>
    </row>
    <row r="8097" spans="1:8">
      <c r="A8097" s="227" t="s">
        <v>139</v>
      </c>
      <c r="B8097" s="227" t="s">
        <v>112</v>
      </c>
      <c r="C8097" s="227" t="s">
        <v>115</v>
      </c>
      <c r="D8097" s="229">
        <v>1669</v>
      </c>
      <c r="E8097" s="231">
        <v>5.7337502899999998E-3</v>
      </c>
      <c r="F8097" s="231">
        <v>7.5832006000000002E-4</v>
      </c>
      <c r="G8097" s="231">
        <v>1.5463765000000001E-3</v>
      </c>
      <c r="H8097" s="231">
        <v>3.4290532499999999E-3</v>
      </c>
    </row>
    <row r="8098" spans="1:8">
      <c r="A8098" s="227" t="s">
        <v>140</v>
      </c>
      <c r="B8098" s="227" t="s">
        <v>111</v>
      </c>
      <c r="C8098" s="227" t="s">
        <v>114</v>
      </c>
      <c r="D8098" s="229">
        <v>6036</v>
      </c>
      <c r="E8098" s="231">
        <v>4.6216046199999998E-3</v>
      </c>
      <c r="F8098" s="231">
        <v>9.3461390999999999E-4</v>
      </c>
      <c r="G8098" s="231">
        <v>7.9675663999999996E-4</v>
      </c>
      <c r="H8098" s="231">
        <v>2.8902335900000001E-3</v>
      </c>
    </row>
    <row r="8099" spans="1:8">
      <c r="A8099" s="227" t="s">
        <v>140</v>
      </c>
      <c r="B8099" s="227" t="s">
        <v>112</v>
      </c>
      <c r="C8099" s="227" t="s">
        <v>114</v>
      </c>
      <c r="D8099" s="229">
        <v>955</v>
      </c>
      <c r="E8099" s="231">
        <v>4.4116004999999996E-3</v>
      </c>
      <c r="F8099" s="231">
        <v>9.4341406000000004E-4</v>
      </c>
      <c r="G8099" s="231">
        <v>8.0452515999999996E-4</v>
      </c>
      <c r="H8099" s="231">
        <v>2.6636608099999998E-3</v>
      </c>
    </row>
    <row r="8100" spans="1:8">
      <c r="A8100" s="227" t="s">
        <v>140</v>
      </c>
      <c r="B8100" s="227" t="s">
        <v>111</v>
      </c>
      <c r="C8100" s="227" t="s">
        <v>115</v>
      </c>
      <c r="D8100" s="229">
        <v>8848</v>
      </c>
      <c r="E8100" s="231">
        <v>5.9317964399999996E-3</v>
      </c>
      <c r="F8100" s="231">
        <v>7.7151487000000005E-4</v>
      </c>
      <c r="G8100" s="231">
        <v>1.4993891399999999E-3</v>
      </c>
      <c r="H8100" s="231">
        <v>3.6608487799999999E-3</v>
      </c>
    </row>
    <row r="8101" spans="1:8">
      <c r="A8101" s="227" t="s">
        <v>140</v>
      </c>
      <c r="B8101" s="227" t="s">
        <v>112</v>
      </c>
      <c r="C8101" s="227" t="s">
        <v>115</v>
      </c>
      <c r="D8101" s="229">
        <v>1384</v>
      </c>
      <c r="E8101" s="231">
        <v>5.7495465000000001E-3</v>
      </c>
      <c r="F8101" s="231">
        <v>7.8341570999999996E-4</v>
      </c>
      <c r="G8101" s="231">
        <v>1.56674805E-3</v>
      </c>
      <c r="H8101" s="231">
        <v>3.3993320799999998E-3</v>
      </c>
    </row>
    <row r="8102" spans="1:8">
      <c r="A8102" s="227" t="s">
        <v>141</v>
      </c>
      <c r="B8102" s="227" t="s">
        <v>111</v>
      </c>
      <c r="C8102" s="227" t="s">
        <v>114</v>
      </c>
      <c r="D8102" s="229">
        <v>5620</v>
      </c>
      <c r="E8102" s="231">
        <v>4.7600786799999999E-3</v>
      </c>
      <c r="F8102" s="231">
        <v>9.6647200999999997E-4</v>
      </c>
      <c r="G8102" s="231">
        <v>7.8607709999999997E-4</v>
      </c>
      <c r="H8102" s="231">
        <v>3.0075290900000002E-3</v>
      </c>
    </row>
    <row r="8103" spans="1:8">
      <c r="A8103" s="227" t="s">
        <v>141</v>
      </c>
      <c r="B8103" s="227" t="s">
        <v>112</v>
      </c>
      <c r="C8103" s="227" t="s">
        <v>114</v>
      </c>
      <c r="D8103" s="229">
        <v>925</v>
      </c>
      <c r="E8103" s="231">
        <v>4.3752875499999998E-3</v>
      </c>
      <c r="F8103" s="231">
        <v>9.7363588999999995E-4</v>
      </c>
      <c r="G8103" s="231">
        <v>7.4360585999999997E-4</v>
      </c>
      <c r="H8103" s="231">
        <v>2.65804531E-3</v>
      </c>
    </row>
    <row r="8104" spans="1:8">
      <c r="A8104" s="227" t="s">
        <v>141</v>
      </c>
      <c r="B8104" s="227" t="s">
        <v>111</v>
      </c>
      <c r="C8104" s="227" t="s">
        <v>115</v>
      </c>
      <c r="D8104" s="229">
        <v>8689</v>
      </c>
      <c r="E8104" s="231">
        <v>6.0891522300000004E-3</v>
      </c>
      <c r="F8104" s="231">
        <v>8.1742190999999997E-4</v>
      </c>
      <c r="G8104" s="231">
        <v>1.4702188599999999E-3</v>
      </c>
      <c r="H8104" s="231">
        <v>3.80133648E-3</v>
      </c>
    </row>
    <row r="8105" spans="1:8">
      <c r="A8105" s="227" t="s">
        <v>141</v>
      </c>
      <c r="B8105" s="227" t="s">
        <v>112</v>
      </c>
      <c r="C8105" s="227" t="s">
        <v>115</v>
      </c>
      <c r="D8105" s="229">
        <v>1275</v>
      </c>
      <c r="E8105" s="231">
        <v>5.7394696299999997E-3</v>
      </c>
      <c r="F8105" s="231">
        <v>7.9299177000000001E-4</v>
      </c>
      <c r="G8105" s="231">
        <v>1.56251792E-3</v>
      </c>
      <c r="H8105" s="231">
        <v>3.3838142100000002E-3</v>
      </c>
    </row>
    <row r="8106" spans="1:8">
      <c r="A8106" s="227" t="s">
        <v>142</v>
      </c>
      <c r="B8106" s="227" t="s">
        <v>111</v>
      </c>
      <c r="C8106" s="227" t="s">
        <v>114</v>
      </c>
      <c r="D8106" s="229">
        <v>4940</v>
      </c>
      <c r="E8106" s="231">
        <v>4.9071166399999996E-3</v>
      </c>
      <c r="F8106" s="231">
        <v>1.04467475E-3</v>
      </c>
      <c r="G8106" s="231">
        <v>7.8723593999999999E-4</v>
      </c>
      <c r="H8106" s="231">
        <v>3.07520547E-3</v>
      </c>
    </row>
    <row r="8107" spans="1:8">
      <c r="A8107" s="227" t="s">
        <v>142</v>
      </c>
      <c r="B8107" s="227" t="s">
        <v>112</v>
      </c>
      <c r="C8107" s="227" t="s">
        <v>114</v>
      </c>
      <c r="D8107" s="229">
        <v>794</v>
      </c>
      <c r="E8107" s="231">
        <v>4.5984347799999997E-3</v>
      </c>
      <c r="F8107" s="231">
        <v>9.9987439999999991E-4</v>
      </c>
      <c r="G8107" s="231">
        <v>7.5966133E-4</v>
      </c>
      <c r="H8107" s="231">
        <v>2.8388985499999998E-3</v>
      </c>
    </row>
    <row r="8108" spans="1:8">
      <c r="A8108" s="227" t="s">
        <v>142</v>
      </c>
      <c r="B8108" s="227" t="s">
        <v>111</v>
      </c>
      <c r="C8108" s="227" t="s">
        <v>115</v>
      </c>
      <c r="D8108" s="229">
        <v>8046</v>
      </c>
      <c r="E8108" s="231">
        <v>6.3976260199999999E-3</v>
      </c>
      <c r="F8108" s="231">
        <v>9.1877352999999995E-4</v>
      </c>
      <c r="G8108" s="231">
        <v>1.4309730499999999E-3</v>
      </c>
      <c r="H8108" s="231">
        <v>4.0476847699999997E-3</v>
      </c>
    </row>
    <row r="8109" spans="1:8">
      <c r="A8109" s="227" t="s">
        <v>142</v>
      </c>
      <c r="B8109" s="227" t="s">
        <v>112</v>
      </c>
      <c r="C8109" s="227" t="s">
        <v>115</v>
      </c>
      <c r="D8109" s="229">
        <v>1205</v>
      </c>
      <c r="E8109" s="231">
        <v>5.9272319800000002E-3</v>
      </c>
      <c r="F8109" s="231">
        <v>8.3560948999999995E-4</v>
      </c>
      <c r="G8109" s="231">
        <v>1.4598698900000001E-3</v>
      </c>
      <c r="H8109" s="231">
        <v>3.6314639499999998E-3</v>
      </c>
    </row>
    <row r="8110" spans="1:8">
      <c r="A8110" s="227" t="s">
        <v>143</v>
      </c>
      <c r="B8110" s="227" t="s">
        <v>111</v>
      </c>
      <c r="C8110" s="227" t="s">
        <v>114</v>
      </c>
      <c r="D8110" s="229">
        <v>5178</v>
      </c>
      <c r="E8110" s="231">
        <v>5.0581987099999996E-3</v>
      </c>
      <c r="F8110" s="231">
        <v>1.1009114700000001E-3</v>
      </c>
      <c r="G8110" s="231">
        <v>7.8948215000000004E-4</v>
      </c>
      <c r="H8110" s="231">
        <v>3.1678046099999999E-3</v>
      </c>
    </row>
    <row r="8111" spans="1:8">
      <c r="A8111" s="227" t="s">
        <v>143</v>
      </c>
      <c r="B8111" s="227" t="s">
        <v>112</v>
      </c>
      <c r="C8111" s="227" t="s">
        <v>114</v>
      </c>
      <c r="D8111" s="229">
        <v>750</v>
      </c>
      <c r="E8111" s="231">
        <v>4.7401077999999998E-3</v>
      </c>
      <c r="F8111" s="231">
        <v>1.08336396E-3</v>
      </c>
      <c r="G8111" s="231">
        <v>7.1401210999999997E-4</v>
      </c>
      <c r="H8111" s="231">
        <v>2.9427312499999999E-3</v>
      </c>
    </row>
    <row r="8112" spans="1:8">
      <c r="A8112" s="227" t="s">
        <v>143</v>
      </c>
      <c r="B8112" s="227" t="s">
        <v>111</v>
      </c>
      <c r="C8112" s="227" t="s">
        <v>115</v>
      </c>
      <c r="D8112" s="229">
        <v>8374</v>
      </c>
      <c r="E8112" s="231">
        <v>6.4398178900000004E-3</v>
      </c>
      <c r="F8112" s="231">
        <v>9.6609356000000005E-4</v>
      </c>
      <c r="G8112" s="231">
        <v>1.39004412E-3</v>
      </c>
      <c r="H8112" s="231">
        <v>4.0834765600000003E-3</v>
      </c>
    </row>
    <row r="8113" spans="1:8">
      <c r="A8113" s="227" t="s">
        <v>143</v>
      </c>
      <c r="B8113" s="227" t="s">
        <v>112</v>
      </c>
      <c r="C8113" s="227" t="s">
        <v>115</v>
      </c>
      <c r="D8113" s="229">
        <v>1165</v>
      </c>
      <c r="E8113" s="231">
        <v>5.9834681999999997E-3</v>
      </c>
      <c r="F8113" s="231">
        <v>8.9761143E-4</v>
      </c>
      <c r="G8113" s="231">
        <v>1.41572263E-3</v>
      </c>
      <c r="H8113" s="231">
        <v>3.6699051899999999E-3</v>
      </c>
    </row>
    <row r="8114" spans="1:8">
      <c r="A8114" s="227" t="s">
        <v>144</v>
      </c>
      <c r="B8114" s="227" t="s">
        <v>111</v>
      </c>
      <c r="C8114" s="227" t="s">
        <v>114</v>
      </c>
      <c r="D8114" s="229">
        <v>5052</v>
      </c>
      <c r="E8114" s="231">
        <v>4.9845836999999997E-3</v>
      </c>
      <c r="F8114" s="231">
        <v>1.10874428E-3</v>
      </c>
      <c r="G8114" s="231">
        <v>7.6027804999999999E-4</v>
      </c>
      <c r="H8114" s="231">
        <v>3.1155608799999998E-3</v>
      </c>
    </row>
    <row r="8115" spans="1:8">
      <c r="A8115" s="227" t="s">
        <v>144</v>
      </c>
      <c r="B8115" s="227" t="s">
        <v>112</v>
      </c>
      <c r="C8115" s="227" t="s">
        <v>114</v>
      </c>
      <c r="D8115" s="229">
        <v>706</v>
      </c>
      <c r="E8115" s="231">
        <v>4.64079361E-3</v>
      </c>
      <c r="F8115" s="231">
        <v>1.06920812E-3</v>
      </c>
      <c r="G8115" s="231">
        <v>7.1057577000000003E-4</v>
      </c>
      <c r="H8115" s="231">
        <v>2.8610092199999998E-3</v>
      </c>
    </row>
    <row r="8116" spans="1:8">
      <c r="A8116" s="227" t="s">
        <v>144</v>
      </c>
      <c r="B8116" s="227" t="s">
        <v>111</v>
      </c>
      <c r="C8116" s="227" t="s">
        <v>115</v>
      </c>
      <c r="D8116" s="229">
        <v>8255</v>
      </c>
      <c r="E8116" s="231">
        <v>6.5127165199999996E-3</v>
      </c>
      <c r="F8116" s="231">
        <v>1.03038679E-3</v>
      </c>
      <c r="G8116" s="231">
        <v>1.3489086699999999E-3</v>
      </c>
      <c r="H8116" s="231">
        <v>4.1332032600000001E-3</v>
      </c>
    </row>
    <row r="8117" spans="1:8">
      <c r="A8117" s="227" t="s">
        <v>144</v>
      </c>
      <c r="B8117" s="227" t="s">
        <v>112</v>
      </c>
      <c r="C8117" s="227" t="s">
        <v>115</v>
      </c>
      <c r="D8117" s="229">
        <v>1145</v>
      </c>
      <c r="E8117" s="231">
        <v>6.3101243E-3</v>
      </c>
      <c r="F8117" s="231">
        <v>1.0299508400000001E-3</v>
      </c>
      <c r="G8117" s="231">
        <v>1.4728183800000001E-3</v>
      </c>
      <c r="H8117" s="231">
        <v>3.8071827600000001E-3</v>
      </c>
    </row>
    <row r="8118" spans="1:8">
      <c r="A8118" s="227" t="s">
        <v>145</v>
      </c>
      <c r="B8118" s="227" t="s">
        <v>111</v>
      </c>
      <c r="C8118" s="227" t="s">
        <v>114</v>
      </c>
      <c r="D8118" s="229">
        <v>5412</v>
      </c>
      <c r="E8118" s="231">
        <v>4.9725316499999997E-3</v>
      </c>
      <c r="F8118" s="231">
        <v>1.10141021E-3</v>
      </c>
      <c r="G8118" s="231">
        <v>7.0812906999999999E-4</v>
      </c>
      <c r="H8118" s="231">
        <v>3.1629918899999999E-3</v>
      </c>
    </row>
    <row r="8119" spans="1:8">
      <c r="A8119" s="227" t="s">
        <v>145</v>
      </c>
      <c r="B8119" s="227" t="s">
        <v>112</v>
      </c>
      <c r="C8119" s="227" t="s">
        <v>114</v>
      </c>
      <c r="D8119" s="229">
        <v>675</v>
      </c>
      <c r="E8119" s="231">
        <v>4.4029318499999998E-3</v>
      </c>
      <c r="F8119" s="231">
        <v>1.0033262300000001E-3</v>
      </c>
      <c r="G8119" s="231">
        <v>6.4799357999999999E-4</v>
      </c>
      <c r="H8119" s="231">
        <v>2.7516115600000001E-3</v>
      </c>
    </row>
    <row r="8120" spans="1:8">
      <c r="A8120" s="227" t="s">
        <v>145</v>
      </c>
      <c r="B8120" s="227" t="s">
        <v>111</v>
      </c>
      <c r="C8120" s="227" t="s">
        <v>115</v>
      </c>
      <c r="D8120" s="229">
        <v>8499</v>
      </c>
      <c r="E8120" s="231">
        <v>6.4854522899999998E-3</v>
      </c>
      <c r="F8120" s="231">
        <v>9.7597378999999998E-4</v>
      </c>
      <c r="G8120" s="231">
        <v>1.2874674E-3</v>
      </c>
      <c r="H8120" s="231">
        <v>4.2218404000000003E-3</v>
      </c>
    </row>
    <row r="8121" spans="1:8">
      <c r="A8121" s="227" t="s">
        <v>145</v>
      </c>
      <c r="B8121" s="227" t="s">
        <v>112</v>
      </c>
      <c r="C8121" s="227" t="s">
        <v>115</v>
      </c>
      <c r="D8121" s="229">
        <v>1092</v>
      </c>
      <c r="E8121" s="231">
        <v>6.1933906699999999E-3</v>
      </c>
      <c r="F8121" s="231">
        <v>9.3622788000000004E-4</v>
      </c>
      <c r="G8121" s="231">
        <v>1.42814722E-3</v>
      </c>
      <c r="H8121" s="231">
        <v>3.8288242899999999E-3</v>
      </c>
    </row>
    <row r="8122" spans="1:8">
      <c r="A8122" s="227" t="s">
        <v>146</v>
      </c>
      <c r="B8122" s="227" t="s">
        <v>111</v>
      </c>
      <c r="C8122" s="227" t="s">
        <v>114</v>
      </c>
      <c r="D8122" s="229">
        <v>5067</v>
      </c>
      <c r="E8122" s="231">
        <v>4.9739552400000003E-3</v>
      </c>
      <c r="F8122" s="231">
        <v>1.01289456E-3</v>
      </c>
      <c r="G8122" s="231">
        <v>7.1231812000000004E-4</v>
      </c>
      <c r="H8122" s="231">
        <v>3.2487420799999999E-3</v>
      </c>
    </row>
    <row r="8123" spans="1:8">
      <c r="A8123" s="227" t="s">
        <v>146</v>
      </c>
      <c r="B8123" s="227" t="s">
        <v>112</v>
      </c>
      <c r="C8123" s="227" t="s">
        <v>114</v>
      </c>
      <c r="D8123" s="229">
        <v>669</v>
      </c>
      <c r="E8123" s="231">
        <v>4.5255146199999997E-3</v>
      </c>
      <c r="F8123" s="231">
        <v>1.0226530999999999E-3</v>
      </c>
      <c r="G8123" s="231">
        <v>6.4532790999999995E-4</v>
      </c>
      <c r="H8123" s="231">
        <v>2.8575331300000001E-3</v>
      </c>
    </row>
    <row r="8124" spans="1:8">
      <c r="A8124" s="227" t="s">
        <v>146</v>
      </c>
      <c r="B8124" s="227" t="s">
        <v>111</v>
      </c>
      <c r="C8124" s="227" t="s">
        <v>115</v>
      </c>
      <c r="D8124" s="229">
        <v>8028</v>
      </c>
      <c r="E8124" s="231">
        <v>6.6525563799999998E-3</v>
      </c>
      <c r="F8124" s="231">
        <v>9.8235723000000006E-4</v>
      </c>
      <c r="G8124" s="231">
        <v>1.31400029E-3</v>
      </c>
      <c r="H8124" s="231">
        <v>4.3560109500000001E-3</v>
      </c>
    </row>
    <row r="8125" spans="1:8">
      <c r="A8125" s="227" t="s">
        <v>146</v>
      </c>
      <c r="B8125" s="227" t="s">
        <v>112</v>
      </c>
      <c r="C8125" s="227" t="s">
        <v>115</v>
      </c>
      <c r="D8125" s="229">
        <v>1099</v>
      </c>
      <c r="E8125" s="231">
        <v>6.1962787699999999E-3</v>
      </c>
      <c r="F8125" s="231">
        <v>9.2572558000000003E-4</v>
      </c>
      <c r="G8125" s="231">
        <v>1.3578313800000001E-3</v>
      </c>
      <c r="H8125" s="231">
        <v>3.9125001900000003E-3</v>
      </c>
    </row>
    <row r="8126" spans="1:8">
      <c r="A8126" s="227" t="s">
        <v>147</v>
      </c>
      <c r="B8126" s="227" t="s">
        <v>111</v>
      </c>
      <c r="C8126" s="227" t="s">
        <v>114</v>
      </c>
      <c r="D8126" s="229">
        <v>4695</v>
      </c>
      <c r="E8126" s="231">
        <v>4.9526483599999999E-3</v>
      </c>
      <c r="F8126" s="231">
        <v>1.04169847E-3</v>
      </c>
      <c r="G8126" s="231">
        <v>6.9719781999999996E-4</v>
      </c>
      <c r="H8126" s="231">
        <v>3.2137515900000002E-3</v>
      </c>
    </row>
    <row r="8127" spans="1:8">
      <c r="A8127" s="227" t="s">
        <v>147</v>
      </c>
      <c r="B8127" s="227" t="s">
        <v>112</v>
      </c>
      <c r="C8127" s="227" t="s">
        <v>114</v>
      </c>
      <c r="D8127" s="229">
        <v>641</v>
      </c>
      <c r="E8127" s="231">
        <v>4.5186013400000001E-3</v>
      </c>
      <c r="F8127" s="231">
        <v>9.6091875999999995E-4</v>
      </c>
      <c r="G8127" s="231">
        <v>6.5203001000000002E-4</v>
      </c>
      <c r="H8127" s="231">
        <v>2.9056520999999999E-3</v>
      </c>
    </row>
    <row r="8128" spans="1:8">
      <c r="A8128" s="227" t="s">
        <v>147</v>
      </c>
      <c r="B8128" s="227" t="s">
        <v>111</v>
      </c>
      <c r="C8128" s="227" t="s">
        <v>115</v>
      </c>
      <c r="D8128" s="229">
        <v>7802</v>
      </c>
      <c r="E8128" s="231">
        <v>6.66410892E-3</v>
      </c>
      <c r="F8128" s="231">
        <v>9.7344732999999999E-4</v>
      </c>
      <c r="G8128" s="231">
        <v>1.28026562E-3</v>
      </c>
      <c r="H8128" s="231">
        <v>4.4102026300000003E-3</v>
      </c>
    </row>
    <row r="8129" spans="1:8">
      <c r="A8129" s="227" t="s">
        <v>147</v>
      </c>
      <c r="B8129" s="227" t="s">
        <v>112</v>
      </c>
      <c r="C8129" s="227" t="s">
        <v>115</v>
      </c>
      <c r="D8129" s="229">
        <v>1024</v>
      </c>
      <c r="E8129" s="231">
        <v>6.2675756200000002E-3</v>
      </c>
      <c r="F8129" s="231">
        <v>9.6556462000000004E-4</v>
      </c>
      <c r="G8129" s="231">
        <v>1.4164109900000001E-3</v>
      </c>
      <c r="H8129" s="231">
        <v>3.8854299900000001E-3</v>
      </c>
    </row>
    <row r="8130" spans="1:8">
      <c r="A8130" s="227" t="s">
        <v>148</v>
      </c>
      <c r="B8130" s="227" t="s">
        <v>111</v>
      </c>
      <c r="C8130" s="227" t="s">
        <v>114</v>
      </c>
      <c r="D8130" s="229">
        <v>4248</v>
      </c>
      <c r="E8130" s="231">
        <v>4.8861716799999998E-3</v>
      </c>
      <c r="F8130" s="231">
        <v>1.00329597E-3</v>
      </c>
      <c r="G8130" s="231">
        <v>6.7985128000000005E-4</v>
      </c>
      <c r="H8130" s="231">
        <v>3.2030239499999998E-3</v>
      </c>
    </row>
    <row r="8131" spans="1:8">
      <c r="A8131" s="227" t="s">
        <v>148</v>
      </c>
      <c r="B8131" s="227" t="s">
        <v>112</v>
      </c>
      <c r="C8131" s="227" t="s">
        <v>114</v>
      </c>
      <c r="D8131" s="229">
        <v>542</v>
      </c>
      <c r="E8131" s="231">
        <v>4.4083766600000003E-3</v>
      </c>
      <c r="F8131" s="231">
        <v>9.882377600000001E-4</v>
      </c>
      <c r="G8131" s="231">
        <v>6.1615905000000004E-4</v>
      </c>
      <c r="H8131" s="231">
        <v>2.8039793700000001E-3</v>
      </c>
    </row>
    <row r="8132" spans="1:8">
      <c r="A8132" s="227" t="s">
        <v>148</v>
      </c>
      <c r="B8132" s="227" t="s">
        <v>111</v>
      </c>
      <c r="C8132" s="227" t="s">
        <v>115</v>
      </c>
      <c r="D8132" s="229">
        <v>7180</v>
      </c>
      <c r="E8132" s="231">
        <v>6.63525361E-3</v>
      </c>
      <c r="F8132" s="231">
        <v>9.3635685999999998E-4</v>
      </c>
      <c r="G8132" s="231">
        <v>1.30517972E-3</v>
      </c>
      <c r="H8132" s="231">
        <v>4.3934924900000004E-3</v>
      </c>
    </row>
    <row r="8133" spans="1:8">
      <c r="A8133" s="227" t="s">
        <v>148</v>
      </c>
      <c r="B8133" s="227" t="s">
        <v>112</v>
      </c>
      <c r="C8133" s="227" t="s">
        <v>115</v>
      </c>
      <c r="D8133" s="229">
        <v>868</v>
      </c>
      <c r="E8133" s="231">
        <v>6.0458800299999999E-3</v>
      </c>
      <c r="F8133" s="231">
        <v>9.4940718999999999E-4</v>
      </c>
      <c r="G8133" s="231">
        <v>1.3802881099999999E-3</v>
      </c>
      <c r="H8133" s="231">
        <v>3.71594424E-3</v>
      </c>
    </row>
    <row r="8134" spans="1:8">
      <c r="A8134" s="227" t="s">
        <v>149</v>
      </c>
      <c r="B8134" s="227" t="s">
        <v>111</v>
      </c>
      <c r="C8134" s="227" t="s">
        <v>114</v>
      </c>
      <c r="D8134" s="229">
        <v>3759</v>
      </c>
      <c r="E8134" s="231">
        <v>4.9033120499999997E-3</v>
      </c>
      <c r="F8134" s="231">
        <v>9.9948062999999994E-4</v>
      </c>
      <c r="G8134" s="231">
        <v>6.704832E-4</v>
      </c>
      <c r="H8134" s="231">
        <v>3.2333477500000002E-3</v>
      </c>
    </row>
    <row r="8135" spans="1:8">
      <c r="A8135" s="227" t="s">
        <v>149</v>
      </c>
      <c r="B8135" s="227" t="s">
        <v>112</v>
      </c>
      <c r="C8135" s="227" t="s">
        <v>114</v>
      </c>
      <c r="D8135" s="229">
        <v>491</v>
      </c>
      <c r="E8135" s="231">
        <v>4.6005174000000003E-3</v>
      </c>
      <c r="F8135" s="231">
        <v>1.0124837299999999E-3</v>
      </c>
      <c r="G8135" s="231">
        <v>6.5875551000000004E-4</v>
      </c>
      <c r="H8135" s="231">
        <v>2.92927768E-3</v>
      </c>
    </row>
    <row r="8136" spans="1:8">
      <c r="A8136" s="227" t="s">
        <v>149</v>
      </c>
      <c r="B8136" s="227" t="s">
        <v>111</v>
      </c>
      <c r="C8136" s="227" t="s">
        <v>115</v>
      </c>
      <c r="D8136" s="229">
        <v>6617</v>
      </c>
      <c r="E8136" s="231">
        <v>6.8144129700000002E-3</v>
      </c>
      <c r="F8136" s="231">
        <v>9.4785642999999998E-4</v>
      </c>
      <c r="G8136" s="231">
        <v>1.32297572E-3</v>
      </c>
      <c r="H8136" s="231">
        <v>4.5433494500000003E-3</v>
      </c>
    </row>
    <row r="8137" spans="1:8">
      <c r="A8137" s="227" t="s">
        <v>149</v>
      </c>
      <c r="B8137" s="227" t="s">
        <v>112</v>
      </c>
      <c r="C8137" s="227" t="s">
        <v>115</v>
      </c>
      <c r="D8137" s="229">
        <v>868</v>
      </c>
      <c r="E8137" s="231">
        <v>6.4308380000000004E-3</v>
      </c>
      <c r="F8137" s="231">
        <v>9.7534217999999996E-4</v>
      </c>
      <c r="G8137" s="231">
        <v>1.4317980599999999E-3</v>
      </c>
      <c r="H8137" s="231">
        <v>4.0234705999999997E-3</v>
      </c>
    </row>
    <row r="8138" spans="1:8">
      <c r="A8138" s="227" t="s">
        <v>150</v>
      </c>
      <c r="B8138" s="227" t="s">
        <v>111</v>
      </c>
      <c r="C8138" s="227" t="s">
        <v>114</v>
      </c>
      <c r="D8138" s="229">
        <v>4429</v>
      </c>
      <c r="E8138" s="231">
        <v>5.0913876400000002E-3</v>
      </c>
      <c r="F8138" s="231">
        <v>1.03826398E-3</v>
      </c>
      <c r="G8138" s="231">
        <v>6.5608956000000004E-4</v>
      </c>
      <c r="H8138" s="231">
        <v>3.39641951E-3</v>
      </c>
    </row>
    <row r="8139" spans="1:8">
      <c r="A8139" s="227" t="s">
        <v>150</v>
      </c>
      <c r="B8139" s="227" t="s">
        <v>112</v>
      </c>
      <c r="C8139" s="227" t="s">
        <v>114</v>
      </c>
      <c r="D8139" s="229">
        <v>517</v>
      </c>
      <c r="E8139" s="231">
        <v>4.5764378999999999E-3</v>
      </c>
      <c r="F8139" s="231">
        <v>1.0010340299999999E-3</v>
      </c>
      <c r="G8139" s="231">
        <v>6.1911199000000004E-4</v>
      </c>
      <c r="H8139" s="231">
        <v>2.95593322E-3</v>
      </c>
    </row>
    <row r="8140" spans="1:8">
      <c r="A8140" s="227" t="s">
        <v>150</v>
      </c>
      <c r="B8140" s="227" t="s">
        <v>111</v>
      </c>
      <c r="C8140" s="227" t="s">
        <v>115</v>
      </c>
      <c r="D8140" s="229">
        <v>7436</v>
      </c>
      <c r="E8140" s="231">
        <v>6.9018321299999996E-3</v>
      </c>
      <c r="F8140" s="231">
        <v>9.5943695000000003E-4</v>
      </c>
      <c r="G8140" s="231">
        <v>1.26913527E-3</v>
      </c>
      <c r="H8140" s="231">
        <v>4.6729668E-3</v>
      </c>
    </row>
    <row r="8141" spans="1:8">
      <c r="A8141" s="227" t="s">
        <v>150</v>
      </c>
      <c r="B8141" s="227" t="s">
        <v>112</v>
      </c>
      <c r="C8141" s="227" t="s">
        <v>115</v>
      </c>
      <c r="D8141" s="229">
        <v>950</v>
      </c>
      <c r="E8141" s="231">
        <v>6.5797755899999998E-3</v>
      </c>
      <c r="F8141" s="231">
        <v>9.6985843999999996E-4</v>
      </c>
      <c r="G8141" s="231">
        <v>1.27941009E-3</v>
      </c>
      <c r="H8141" s="231">
        <v>4.3302507400000004E-3</v>
      </c>
    </row>
    <row r="8142" spans="1:8">
      <c r="A8142" s="227" t="s">
        <v>151</v>
      </c>
      <c r="B8142" s="227" t="s">
        <v>111</v>
      </c>
      <c r="C8142" s="227" t="s">
        <v>114</v>
      </c>
      <c r="D8142" s="229">
        <v>4067</v>
      </c>
      <c r="E8142" s="231">
        <v>5.0336377100000003E-3</v>
      </c>
      <c r="F8142" s="231">
        <v>1.0354140999999999E-3</v>
      </c>
      <c r="G8142" s="231">
        <v>6.4606758999999998E-4</v>
      </c>
      <c r="H8142" s="231">
        <v>3.3506586299999999E-3</v>
      </c>
    </row>
    <row r="8143" spans="1:8">
      <c r="A8143" s="227" t="s">
        <v>151</v>
      </c>
      <c r="B8143" s="227" t="s">
        <v>112</v>
      </c>
      <c r="C8143" s="227" t="s">
        <v>114</v>
      </c>
      <c r="D8143" s="229">
        <v>510</v>
      </c>
      <c r="E8143" s="231">
        <v>4.5875315300000002E-3</v>
      </c>
      <c r="F8143" s="231">
        <v>1.04323234E-3</v>
      </c>
      <c r="G8143" s="231">
        <v>6.1002153999999999E-4</v>
      </c>
      <c r="H8143" s="231">
        <v>2.93314247E-3</v>
      </c>
    </row>
    <row r="8144" spans="1:8">
      <c r="A8144" s="227" t="s">
        <v>151</v>
      </c>
      <c r="B8144" s="227" t="s">
        <v>111</v>
      </c>
      <c r="C8144" s="227" t="s">
        <v>115</v>
      </c>
      <c r="D8144" s="229">
        <v>7137</v>
      </c>
      <c r="E8144" s="231">
        <v>7.0044698100000004E-3</v>
      </c>
      <c r="F8144" s="231">
        <v>9.6335452000000002E-4</v>
      </c>
      <c r="G8144" s="231">
        <v>1.2437918900000001E-3</v>
      </c>
      <c r="H8144" s="231">
        <v>4.7965834200000002E-3</v>
      </c>
    </row>
    <row r="8145" spans="1:8">
      <c r="A8145" s="227" t="s">
        <v>151</v>
      </c>
      <c r="B8145" s="227" t="s">
        <v>112</v>
      </c>
      <c r="C8145" s="227" t="s">
        <v>115</v>
      </c>
      <c r="D8145" s="229">
        <v>927</v>
      </c>
      <c r="E8145" s="231">
        <v>6.4391927900000001E-3</v>
      </c>
      <c r="F8145" s="231">
        <v>9.7277135E-4</v>
      </c>
      <c r="G8145" s="231">
        <v>1.2817754000000001E-3</v>
      </c>
      <c r="H8145" s="231">
        <v>4.18409621E-3</v>
      </c>
    </row>
    <row r="8146" spans="1:8">
      <c r="A8146" s="227" t="s">
        <v>152</v>
      </c>
      <c r="B8146" s="227" t="s">
        <v>111</v>
      </c>
      <c r="C8146" s="227" t="s">
        <v>114</v>
      </c>
      <c r="D8146" s="229">
        <v>4086</v>
      </c>
      <c r="E8146" s="231">
        <v>5.0012546100000003E-3</v>
      </c>
      <c r="F8146" s="231">
        <v>1.0223338100000001E-3</v>
      </c>
      <c r="G8146" s="231">
        <v>6.3288576000000002E-4</v>
      </c>
      <c r="H8146" s="231">
        <v>3.3445304300000001E-3</v>
      </c>
    </row>
    <row r="8147" spans="1:8">
      <c r="A8147" s="227" t="s">
        <v>152</v>
      </c>
      <c r="B8147" s="227" t="s">
        <v>112</v>
      </c>
      <c r="C8147" s="227" t="s">
        <v>114</v>
      </c>
      <c r="D8147" s="229">
        <v>450</v>
      </c>
      <c r="E8147" s="231">
        <v>4.5788063399999999E-3</v>
      </c>
      <c r="F8147" s="231">
        <v>1.03359027E-3</v>
      </c>
      <c r="G8147" s="231">
        <v>6.1949563000000005E-4</v>
      </c>
      <c r="H8147" s="231">
        <v>2.9244081999999999E-3</v>
      </c>
    </row>
    <row r="8148" spans="1:8">
      <c r="A8148" s="227" t="s">
        <v>152</v>
      </c>
      <c r="B8148" s="227" t="s">
        <v>111</v>
      </c>
      <c r="C8148" s="227" t="s">
        <v>115</v>
      </c>
      <c r="D8148" s="229">
        <v>7291</v>
      </c>
      <c r="E8148" s="231">
        <v>7.0720034900000001E-3</v>
      </c>
      <c r="F8148" s="231">
        <v>9.7013131000000001E-4</v>
      </c>
      <c r="G8148" s="231">
        <v>1.24360235E-3</v>
      </c>
      <c r="H8148" s="231">
        <v>4.85759785E-3</v>
      </c>
    </row>
    <row r="8149" spans="1:8">
      <c r="A8149" s="227" t="s">
        <v>152</v>
      </c>
      <c r="B8149" s="227" t="s">
        <v>112</v>
      </c>
      <c r="C8149" s="227" t="s">
        <v>115</v>
      </c>
      <c r="D8149" s="229">
        <v>871</v>
      </c>
      <c r="E8149" s="231">
        <v>6.4855341599999996E-3</v>
      </c>
      <c r="F8149" s="231">
        <v>1.0124854E-3</v>
      </c>
      <c r="G8149" s="231">
        <v>1.20990908E-3</v>
      </c>
      <c r="H8149" s="231">
        <v>4.2626475300000001E-3</v>
      </c>
    </row>
    <row r="8150" spans="1:8">
      <c r="A8150" s="227" t="s">
        <v>153</v>
      </c>
      <c r="B8150" s="227" t="s">
        <v>111</v>
      </c>
      <c r="C8150" s="227" t="s">
        <v>114</v>
      </c>
      <c r="D8150" s="229">
        <v>4554</v>
      </c>
      <c r="E8150" s="231">
        <v>5.1318206900000003E-3</v>
      </c>
      <c r="F8150" s="231">
        <v>1.0059098E-3</v>
      </c>
      <c r="G8150" s="231">
        <v>6.4946187000000004E-4</v>
      </c>
      <c r="H8150" s="231">
        <v>3.4746770799999999E-3</v>
      </c>
    </row>
    <row r="8151" spans="1:8">
      <c r="A8151" s="227" t="s">
        <v>153</v>
      </c>
      <c r="B8151" s="227" t="s">
        <v>112</v>
      </c>
      <c r="C8151" s="227" t="s">
        <v>114</v>
      </c>
      <c r="D8151" s="229">
        <v>441</v>
      </c>
      <c r="E8151" s="231">
        <v>4.7002548500000001E-3</v>
      </c>
      <c r="F8151" s="231">
        <v>1.08916999E-3</v>
      </c>
      <c r="G8151" s="231">
        <v>6.0521098E-4</v>
      </c>
      <c r="H8151" s="231">
        <v>3.00498108E-3</v>
      </c>
    </row>
    <row r="8152" spans="1:8">
      <c r="A8152" s="227" t="s">
        <v>153</v>
      </c>
      <c r="B8152" s="227" t="s">
        <v>111</v>
      </c>
      <c r="C8152" s="227" t="s">
        <v>115</v>
      </c>
      <c r="D8152" s="229">
        <v>7741</v>
      </c>
      <c r="E8152" s="231">
        <v>7.1500054999999998E-3</v>
      </c>
      <c r="F8152" s="231">
        <v>9.5773083999999996E-4</v>
      </c>
      <c r="G8152" s="231">
        <v>1.24476519E-3</v>
      </c>
      <c r="H8152" s="231">
        <v>4.9468615899999997E-3</v>
      </c>
    </row>
    <row r="8153" spans="1:8">
      <c r="A8153" s="227" t="s">
        <v>153</v>
      </c>
      <c r="B8153" s="227" t="s">
        <v>112</v>
      </c>
      <c r="C8153" s="227" t="s">
        <v>115</v>
      </c>
      <c r="D8153" s="229">
        <v>900</v>
      </c>
      <c r="E8153" s="231">
        <v>6.7427852400000002E-3</v>
      </c>
      <c r="F8153" s="231">
        <v>9.8686961999999994E-4</v>
      </c>
      <c r="G8153" s="231">
        <v>1.3382842199999999E-3</v>
      </c>
      <c r="H8153" s="231">
        <v>4.4172322699999999E-3</v>
      </c>
    </row>
    <row r="8154" spans="1:8">
      <c r="A8154" s="227" t="s">
        <v>138</v>
      </c>
      <c r="B8154" s="227" t="s">
        <v>113</v>
      </c>
      <c r="C8154" s="227" t="s">
        <v>114</v>
      </c>
      <c r="D8154" s="229">
        <v>37556</v>
      </c>
      <c r="E8154" s="231">
        <v>5.79294865E-3</v>
      </c>
      <c r="F8154" s="231">
        <v>1.11286874E-3</v>
      </c>
      <c r="G8154" s="231">
        <v>9.4060838999999996E-4</v>
      </c>
      <c r="H8154" s="231">
        <v>3.7394710400000001E-3</v>
      </c>
    </row>
    <row r="8155" spans="1:8">
      <c r="A8155" s="227" t="s">
        <v>139</v>
      </c>
      <c r="B8155" s="227" t="s">
        <v>113</v>
      </c>
      <c r="C8155" s="227" t="s">
        <v>114</v>
      </c>
      <c r="D8155" s="229">
        <v>57230</v>
      </c>
      <c r="E8155" s="231">
        <v>5.8451193099999998E-3</v>
      </c>
      <c r="F8155" s="231">
        <v>1.1525364700000001E-3</v>
      </c>
      <c r="G8155" s="231">
        <v>9.0933712000000003E-4</v>
      </c>
      <c r="H8155" s="231">
        <v>3.7832452400000001E-3</v>
      </c>
    </row>
    <row r="8156" spans="1:8">
      <c r="A8156" s="227" t="s">
        <v>140</v>
      </c>
      <c r="B8156" s="227" t="s">
        <v>113</v>
      </c>
      <c r="C8156" s="227" t="s">
        <v>114</v>
      </c>
      <c r="D8156" s="229">
        <v>40909</v>
      </c>
      <c r="E8156" s="231">
        <v>5.6090627400000002E-3</v>
      </c>
      <c r="F8156" s="231">
        <v>1.09846452E-3</v>
      </c>
      <c r="G8156" s="231">
        <v>8.8789298999999999E-4</v>
      </c>
      <c r="H8156" s="231">
        <v>3.6227047500000001E-3</v>
      </c>
    </row>
    <row r="8157" spans="1:8">
      <c r="A8157" s="227" t="s">
        <v>141</v>
      </c>
      <c r="B8157" s="227" t="s">
        <v>113</v>
      </c>
      <c r="C8157" s="227" t="s">
        <v>114</v>
      </c>
      <c r="D8157" s="229">
        <v>43623</v>
      </c>
      <c r="E8157" s="231">
        <v>5.85562081E-3</v>
      </c>
      <c r="F8157" s="231">
        <v>1.2340908799999999E-3</v>
      </c>
      <c r="G8157" s="231">
        <v>8.7078705000000005E-4</v>
      </c>
      <c r="H8157" s="231">
        <v>3.7507423899999998E-3</v>
      </c>
    </row>
    <row r="8158" spans="1:8">
      <c r="A8158" s="227" t="s">
        <v>142</v>
      </c>
      <c r="B8158" s="227" t="s">
        <v>113</v>
      </c>
      <c r="C8158" s="227" t="s">
        <v>114</v>
      </c>
      <c r="D8158" s="229">
        <v>34806</v>
      </c>
      <c r="E8158" s="231">
        <v>5.8524250300000004E-3</v>
      </c>
      <c r="F8158" s="231">
        <v>1.32373319E-3</v>
      </c>
      <c r="G8158" s="231">
        <v>8.6555202000000004E-4</v>
      </c>
      <c r="H8158" s="231">
        <v>3.6631393400000001E-3</v>
      </c>
    </row>
    <row r="8159" spans="1:8">
      <c r="A8159" s="227" t="s">
        <v>143</v>
      </c>
      <c r="B8159" s="227" t="s">
        <v>113</v>
      </c>
      <c r="C8159" s="227" t="s">
        <v>114</v>
      </c>
      <c r="D8159" s="229">
        <v>38388</v>
      </c>
      <c r="E8159" s="231">
        <v>6.11907626E-3</v>
      </c>
      <c r="F8159" s="231">
        <v>1.37352408E-3</v>
      </c>
      <c r="G8159" s="231">
        <v>8.8679096999999996E-4</v>
      </c>
      <c r="H8159" s="231">
        <v>3.8587607199999999E-3</v>
      </c>
    </row>
    <row r="8160" spans="1:8">
      <c r="A8160" s="227" t="s">
        <v>144</v>
      </c>
      <c r="B8160" s="227" t="s">
        <v>113</v>
      </c>
      <c r="C8160" s="227" t="s">
        <v>114</v>
      </c>
      <c r="D8160" s="229">
        <v>36935</v>
      </c>
      <c r="E8160" s="231">
        <v>6.06816725E-3</v>
      </c>
      <c r="F8160" s="231">
        <v>1.3384543899999999E-3</v>
      </c>
      <c r="G8160" s="231">
        <v>8.7277644999999996E-4</v>
      </c>
      <c r="H8160" s="231">
        <v>3.8569359299999999E-3</v>
      </c>
    </row>
    <row r="8161" spans="1:8">
      <c r="A8161" s="227" t="s">
        <v>145</v>
      </c>
      <c r="B8161" s="227" t="s">
        <v>113</v>
      </c>
      <c r="C8161" s="227" t="s">
        <v>114</v>
      </c>
      <c r="D8161" s="229">
        <v>43231</v>
      </c>
      <c r="E8161" s="231">
        <v>5.9890721400000001E-3</v>
      </c>
      <c r="F8161" s="231">
        <v>1.2820607799999999E-3</v>
      </c>
      <c r="G8161" s="231">
        <v>8.1956232000000005E-4</v>
      </c>
      <c r="H8161" s="231">
        <v>3.8874485499999999E-3</v>
      </c>
    </row>
    <row r="8162" spans="1:8">
      <c r="A8162" s="227" t="s">
        <v>146</v>
      </c>
      <c r="B8162" s="227" t="s">
        <v>113</v>
      </c>
      <c r="C8162" s="227" t="s">
        <v>114</v>
      </c>
      <c r="D8162" s="229">
        <v>48608</v>
      </c>
      <c r="E8162" s="231">
        <v>6.2839600299999998E-3</v>
      </c>
      <c r="F8162" s="231">
        <v>1.2950540700000001E-3</v>
      </c>
      <c r="G8162" s="231">
        <v>8.2435441999999996E-4</v>
      </c>
      <c r="H8162" s="231">
        <v>4.1645510499999996E-3</v>
      </c>
    </row>
    <row r="8163" spans="1:8">
      <c r="A8163" s="227" t="s">
        <v>147</v>
      </c>
      <c r="B8163" s="227" t="s">
        <v>113</v>
      </c>
      <c r="C8163" s="227" t="s">
        <v>114</v>
      </c>
      <c r="D8163" s="229">
        <v>39995</v>
      </c>
      <c r="E8163" s="231">
        <v>6.0386483999999999E-3</v>
      </c>
      <c r="F8163" s="231">
        <v>1.2263243499999999E-3</v>
      </c>
      <c r="G8163" s="231">
        <v>7.7991148999999999E-4</v>
      </c>
      <c r="H8163" s="231">
        <v>4.0324120899999996E-3</v>
      </c>
    </row>
    <row r="8164" spans="1:8">
      <c r="A8164" s="227" t="s">
        <v>148</v>
      </c>
      <c r="B8164" s="227" t="s">
        <v>113</v>
      </c>
      <c r="C8164" s="227" t="s">
        <v>114</v>
      </c>
      <c r="D8164" s="229">
        <v>38171</v>
      </c>
      <c r="E8164" s="231">
        <v>5.9399442899999997E-3</v>
      </c>
      <c r="F8164" s="231">
        <v>1.21855834E-3</v>
      </c>
      <c r="G8164" s="231">
        <v>7.6520126999999997E-4</v>
      </c>
      <c r="H8164" s="231">
        <v>3.9561841999999998E-3</v>
      </c>
    </row>
    <row r="8165" spans="1:8">
      <c r="A8165" s="227" t="s">
        <v>149</v>
      </c>
      <c r="B8165" s="227" t="s">
        <v>113</v>
      </c>
      <c r="C8165" s="227" t="s">
        <v>114</v>
      </c>
      <c r="D8165" s="229">
        <v>37304</v>
      </c>
      <c r="E8165" s="231">
        <v>6.0145670699999999E-3</v>
      </c>
      <c r="F8165" s="231">
        <v>1.2066882000000001E-3</v>
      </c>
      <c r="G8165" s="231">
        <v>7.6685911000000005E-4</v>
      </c>
      <c r="H8165" s="231">
        <v>4.0410192799999996E-3</v>
      </c>
    </row>
    <row r="8166" spans="1:8">
      <c r="A8166" s="227" t="s">
        <v>150</v>
      </c>
      <c r="B8166" s="227" t="s">
        <v>113</v>
      </c>
      <c r="C8166" s="227" t="s">
        <v>114</v>
      </c>
      <c r="D8166" s="229">
        <v>50153</v>
      </c>
      <c r="E8166" s="231">
        <v>6.1010054500000004E-3</v>
      </c>
      <c r="F8166" s="231">
        <v>1.22214472E-3</v>
      </c>
      <c r="G8166" s="231">
        <v>7.4788760999999998E-4</v>
      </c>
      <c r="H8166" s="231">
        <v>4.1301783099999996E-3</v>
      </c>
    </row>
    <row r="8167" spans="1:8">
      <c r="A8167" s="227" t="s">
        <v>151</v>
      </c>
      <c r="B8167" s="227" t="s">
        <v>113</v>
      </c>
      <c r="C8167" s="227" t="s">
        <v>114</v>
      </c>
      <c r="D8167" s="229">
        <v>35634</v>
      </c>
      <c r="E8167" s="231">
        <v>5.9623586500000001E-3</v>
      </c>
      <c r="F8167" s="231">
        <v>1.2210473599999999E-3</v>
      </c>
      <c r="G8167" s="231">
        <v>7.6892181000000001E-4</v>
      </c>
      <c r="H8167" s="231">
        <v>3.9709173099999997E-3</v>
      </c>
    </row>
    <row r="8168" spans="1:8">
      <c r="A8168" s="227" t="s">
        <v>152</v>
      </c>
      <c r="B8168" s="227" t="s">
        <v>113</v>
      </c>
      <c r="C8168" s="227" t="s">
        <v>114</v>
      </c>
      <c r="D8168" s="229">
        <v>31597</v>
      </c>
      <c r="E8168" s="231">
        <v>5.8552083400000001E-3</v>
      </c>
      <c r="F8168" s="231">
        <v>1.2089800600000001E-3</v>
      </c>
      <c r="G8168" s="231">
        <v>7.6781907999999999E-4</v>
      </c>
      <c r="H8168" s="231">
        <v>3.8769226300000002E-3</v>
      </c>
    </row>
    <row r="8169" spans="1:8">
      <c r="A8169" s="227" t="s">
        <v>153</v>
      </c>
      <c r="B8169" s="227" t="s">
        <v>113</v>
      </c>
      <c r="C8169" s="227" t="s">
        <v>114</v>
      </c>
      <c r="D8169" s="229">
        <v>48208</v>
      </c>
      <c r="E8169" s="231">
        <v>6.3051972500000001E-3</v>
      </c>
      <c r="F8169" s="231">
        <v>1.2679406800000001E-3</v>
      </c>
      <c r="G8169" s="231">
        <v>7.8137796000000005E-4</v>
      </c>
      <c r="H8169" s="231">
        <v>4.2542978799999997E-3</v>
      </c>
    </row>
    <row r="8170" spans="1:8">
      <c r="A8170" s="227" t="s">
        <v>138</v>
      </c>
      <c r="B8170" s="227" t="s">
        <v>113</v>
      </c>
      <c r="C8170" s="227" t="s">
        <v>115</v>
      </c>
      <c r="D8170" s="229">
        <v>40628</v>
      </c>
      <c r="E8170" s="231">
        <v>6.2276766199999998E-3</v>
      </c>
      <c r="F8170" s="231">
        <v>8.9389643000000005E-4</v>
      </c>
      <c r="G8170" s="231">
        <v>1.56673905E-3</v>
      </c>
      <c r="H8170" s="231">
        <v>3.7670406700000001E-3</v>
      </c>
    </row>
    <row r="8171" spans="1:8">
      <c r="A8171" s="227" t="s">
        <v>139</v>
      </c>
      <c r="B8171" s="227" t="s">
        <v>113</v>
      </c>
      <c r="C8171" s="227" t="s">
        <v>115</v>
      </c>
      <c r="D8171" s="229">
        <v>56392</v>
      </c>
      <c r="E8171" s="231">
        <v>6.1326293899999999E-3</v>
      </c>
      <c r="F8171" s="231">
        <v>8.5412012000000005E-4</v>
      </c>
      <c r="G8171" s="231">
        <v>1.5478103E-3</v>
      </c>
      <c r="H8171" s="231">
        <v>3.7484314900000002E-3</v>
      </c>
    </row>
    <row r="8172" spans="1:8">
      <c r="A8172" s="227" t="s">
        <v>140</v>
      </c>
      <c r="B8172" s="227" t="s">
        <v>113</v>
      </c>
      <c r="C8172" s="227" t="s">
        <v>115</v>
      </c>
      <c r="D8172" s="229">
        <v>41635</v>
      </c>
      <c r="E8172" s="231">
        <v>6.0192991499999999E-3</v>
      </c>
      <c r="F8172" s="231">
        <v>8.7291872999999999E-4</v>
      </c>
      <c r="G8172" s="231">
        <v>1.4849316399999999E-3</v>
      </c>
      <c r="H8172" s="231">
        <v>3.68543152E-3</v>
      </c>
    </row>
    <row r="8173" spans="1:8">
      <c r="A8173" s="227" t="s">
        <v>141</v>
      </c>
      <c r="B8173" s="227" t="s">
        <v>113</v>
      </c>
      <c r="C8173" s="227" t="s">
        <v>115</v>
      </c>
      <c r="D8173" s="229">
        <v>42460</v>
      </c>
      <c r="E8173" s="231">
        <v>6.2414696700000003E-3</v>
      </c>
      <c r="F8173" s="231">
        <v>9.1507888E-4</v>
      </c>
      <c r="G8173" s="231">
        <v>1.46328519E-3</v>
      </c>
      <c r="H8173" s="231">
        <v>3.8629543799999998E-3</v>
      </c>
    </row>
    <row r="8174" spans="1:8">
      <c r="A8174" s="227" t="s">
        <v>142</v>
      </c>
      <c r="B8174" s="227" t="s">
        <v>113</v>
      </c>
      <c r="C8174" s="227" t="s">
        <v>115</v>
      </c>
      <c r="D8174" s="229">
        <v>35335</v>
      </c>
      <c r="E8174" s="231">
        <v>6.3808826000000003E-3</v>
      </c>
      <c r="F8174" s="231">
        <v>1.0035258599999999E-3</v>
      </c>
      <c r="G8174" s="231">
        <v>1.4171832999999999E-3</v>
      </c>
      <c r="H8174" s="231">
        <v>3.9600363700000004E-3</v>
      </c>
    </row>
    <row r="8175" spans="1:8">
      <c r="A8175" s="227" t="s">
        <v>143</v>
      </c>
      <c r="B8175" s="227" t="s">
        <v>113</v>
      </c>
      <c r="C8175" s="227" t="s">
        <v>115</v>
      </c>
      <c r="D8175" s="229">
        <v>38477</v>
      </c>
      <c r="E8175" s="231">
        <v>6.7007479299999997E-3</v>
      </c>
      <c r="F8175" s="231">
        <v>1.11278154E-3</v>
      </c>
      <c r="G8175" s="231">
        <v>1.42566447E-3</v>
      </c>
      <c r="H8175" s="231">
        <v>4.1621624800000003E-3</v>
      </c>
    </row>
    <row r="8176" spans="1:8">
      <c r="A8176" s="227" t="s">
        <v>144</v>
      </c>
      <c r="B8176" s="227" t="s">
        <v>113</v>
      </c>
      <c r="C8176" s="227" t="s">
        <v>115</v>
      </c>
      <c r="D8176" s="229">
        <v>34983</v>
      </c>
      <c r="E8176" s="231">
        <v>6.7587766400000002E-3</v>
      </c>
      <c r="F8176" s="231">
        <v>1.1673471799999999E-3</v>
      </c>
      <c r="G8176" s="231">
        <v>1.44237958E-3</v>
      </c>
      <c r="H8176" s="231">
        <v>4.1489048200000003E-3</v>
      </c>
    </row>
    <row r="8177" spans="1:8">
      <c r="A8177" s="227" t="s">
        <v>145</v>
      </c>
      <c r="B8177" s="227" t="s">
        <v>113</v>
      </c>
      <c r="C8177" s="227" t="s">
        <v>115</v>
      </c>
      <c r="D8177" s="229">
        <v>41179</v>
      </c>
      <c r="E8177" s="231">
        <v>6.7447612799999999E-3</v>
      </c>
      <c r="F8177" s="231">
        <v>1.14263623E-3</v>
      </c>
      <c r="G8177" s="231">
        <v>1.39012394E-3</v>
      </c>
      <c r="H8177" s="231">
        <v>4.2118693700000003E-3</v>
      </c>
    </row>
    <row r="8178" spans="1:8">
      <c r="A8178" s="227" t="s">
        <v>146</v>
      </c>
      <c r="B8178" s="227" t="s">
        <v>113</v>
      </c>
      <c r="C8178" s="227" t="s">
        <v>115</v>
      </c>
      <c r="D8178" s="229">
        <v>48088</v>
      </c>
      <c r="E8178" s="231">
        <v>7.1124964500000002E-3</v>
      </c>
      <c r="F8178" s="231">
        <v>1.17197007E-3</v>
      </c>
      <c r="G8178" s="231">
        <v>1.40080835E-3</v>
      </c>
      <c r="H8178" s="231">
        <v>4.5395993700000003E-3</v>
      </c>
    </row>
    <row r="8179" spans="1:8">
      <c r="A8179" s="227" t="s">
        <v>147</v>
      </c>
      <c r="B8179" s="227" t="s">
        <v>113</v>
      </c>
      <c r="C8179" s="227" t="s">
        <v>115</v>
      </c>
      <c r="D8179" s="229">
        <v>43000</v>
      </c>
      <c r="E8179" s="231">
        <v>6.9144253600000004E-3</v>
      </c>
      <c r="F8179" s="231">
        <v>1.13181097E-3</v>
      </c>
      <c r="G8179" s="231">
        <v>1.34790324E-3</v>
      </c>
      <c r="H8179" s="231">
        <v>4.4345715199999997E-3</v>
      </c>
    </row>
    <row r="8180" spans="1:8">
      <c r="A8180" s="227" t="s">
        <v>148</v>
      </c>
      <c r="B8180" s="227" t="s">
        <v>113</v>
      </c>
      <c r="C8180" s="227" t="s">
        <v>115</v>
      </c>
      <c r="D8180" s="229">
        <v>40387</v>
      </c>
      <c r="E8180" s="231">
        <v>7.0473880399999998E-3</v>
      </c>
      <c r="F8180" s="231">
        <v>1.1629476000000001E-3</v>
      </c>
      <c r="G8180" s="231">
        <v>1.4277840399999999E-3</v>
      </c>
      <c r="H8180" s="231">
        <v>4.4565083300000001E-3</v>
      </c>
    </row>
    <row r="8181" spans="1:8">
      <c r="A8181" s="227" t="s">
        <v>149</v>
      </c>
      <c r="B8181" s="227" t="s">
        <v>113</v>
      </c>
      <c r="C8181" s="227" t="s">
        <v>115</v>
      </c>
      <c r="D8181" s="229">
        <v>37188</v>
      </c>
      <c r="E8181" s="231">
        <v>6.8724734900000002E-3</v>
      </c>
      <c r="F8181" s="231">
        <v>1.1364503999999999E-3</v>
      </c>
      <c r="G8181" s="231">
        <v>1.36553353E-3</v>
      </c>
      <c r="H8181" s="231">
        <v>4.3703611699999999E-3</v>
      </c>
    </row>
    <row r="8182" spans="1:8">
      <c r="A8182" s="227" t="s">
        <v>150</v>
      </c>
      <c r="B8182" s="227" t="s">
        <v>113</v>
      </c>
      <c r="C8182" s="227" t="s">
        <v>115</v>
      </c>
      <c r="D8182" s="229">
        <v>57429</v>
      </c>
      <c r="E8182" s="231">
        <v>7.2960069299999996E-3</v>
      </c>
      <c r="F8182" s="231">
        <v>1.16643804E-3</v>
      </c>
      <c r="G8182" s="231">
        <v>1.31857094E-3</v>
      </c>
      <c r="H8182" s="231">
        <v>4.8106554500000004E-3</v>
      </c>
    </row>
    <row r="8183" spans="1:8">
      <c r="A8183" s="227" t="s">
        <v>151</v>
      </c>
      <c r="B8183" s="227" t="s">
        <v>113</v>
      </c>
      <c r="C8183" s="227" t="s">
        <v>115</v>
      </c>
      <c r="D8183" s="229">
        <v>36760</v>
      </c>
      <c r="E8183" s="231">
        <v>7.0449761799999998E-3</v>
      </c>
      <c r="F8183" s="231">
        <v>1.16399204E-3</v>
      </c>
      <c r="G8183" s="231">
        <v>1.3158107800000001E-3</v>
      </c>
      <c r="H8183" s="231">
        <v>4.5645796899999999E-3</v>
      </c>
    </row>
    <row r="8184" spans="1:8">
      <c r="A8184" s="227" t="s">
        <v>152</v>
      </c>
      <c r="B8184" s="227" t="s">
        <v>113</v>
      </c>
      <c r="C8184" s="227" t="s">
        <v>115</v>
      </c>
      <c r="D8184" s="229">
        <v>32573</v>
      </c>
      <c r="E8184" s="231">
        <v>7.0074891999999996E-3</v>
      </c>
      <c r="F8184" s="231">
        <v>1.15260563E-3</v>
      </c>
      <c r="G8184" s="231">
        <v>1.3134782599999999E-3</v>
      </c>
      <c r="H8184" s="231">
        <v>4.5407979399999998E-3</v>
      </c>
    </row>
    <row r="8185" spans="1:8">
      <c r="A8185" s="227" t="s">
        <v>153</v>
      </c>
      <c r="B8185" s="227" t="s">
        <v>113</v>
      </c>
      <c r="C8185" s="227" t="s">
        <v>115</v>
      </c>
      <c r="D8185" s="229">
        <v>52883</v>
      </c>
      <c r="E8185" s="231">
        <v>7.4127802299999998E-3</v>
      </c>
      <c r="F8185" s="231">
        <v>1.1959294900000001E-3</v>
      </c>
      <c r="G8185" s="231">
        <v>1.32928839E-3</v>
      </c>
      <c r="H8185" s="231">
        <v>4.9058425200000002E-3</v>
      </c>
    </row>
    <row r="8186" spans="1:8">
      <c r="A8186" s="227" t="s">
        <v>138</v>
      </c>
      <c r="B8186" s="227" t="s">
        <v>57</v>
      </c>
      <c r="C8186" s="227" t="s">
        <v>116</v>
      </c>
      <c r="D8186" s="229">
        <v>7035</v>
      </c>
      <c r="E8186" s="231">
        <v>6.9225299699999998E-3</v>
      </c>
      <c r="F8186" s="231">
        <v>8.7966887999999996E-4</v>
      </c>
      <c r="G8186" s="231">
        <v>1.95066969E-3</v>
      </c>
      <c r="H8186" s="231">
        <v>4.0921909199999997E-3</v>
      </c>
    </row>
    <row r="8187" spans="1:8">
      <c r="A8187" s="227" t="s">
        <v>138</v>
      </c>
      <c r="B8187" s="227" t="s">
        <v>59</v>
      </c>
      <c r="C8187" s="227" t="s">
        <v>116</v>
      </c>
      <c r="D8187" s="229">
        <v>2295</v>
      </c>
      <c r="E8187" s="231">
        <v>6.0806955100000002E-3</v>
      </c>
      <c r="F8187" s="231">
        <v>7.8357215000000001E-4</v>
      </c>
      <c r="G8187" s="231">
        <v>1.7529752300000001E-3</v>
      </c>
      <c r="H8187" s="231">
        <v>3.5441476600000001E-3</v>
      </c>
    </row>
    <row r="8188" spans="1:8">
      <c r="A8188" s="227" t="s">
        <v>138</v>
      </c>
      <c r="B8188" s="227" t="s">
        <v>60</v>
      </c>
      <c r="C8188" s="227" t="s">
        <v>116</v>
      </c>
      <c r="D8188" s="229">
        <v>1777</v>
      </c>
      <c r="E8188" s="231">
        <v>6.6163449400000003E-3</v>
      </c>
      <c r="F8188" s="231">
        <v>8.3787282999999997E-4</v>
      </c>
      <c r="G8188" s="231">
        <v>1.85625458E-3</v>
      </c>
      <c r="H8188" s="231">
        <v>3.9222170300000003E-3</v>
      </c>
    </row>
    <row r="8189" spans="1:8">
      <c r="A8189" s="227" t="s">
        <v>138</v>
      </c>
      <c r="B8189" s="227" t="s">
        <v>61</v>
      </c>
      <c r="C8189" s="227" t="s">
        <v>116</v>
      </c>
      <c r="D8189" s="229">
        <v>911</v>
      </c>
      <c r="E8189" s="231">
        <v>8.1838738100000006E-3</v>
      </c>
      <c r="F8189" s="231">
        <v>1.04879384E-3</v>
      </c>
      <c r="G8189" s="231">
        <v>2.1612897599999998E-3</v>
      </c>
      <c r="H8189" s="231">
        <v>4.9737897499999998E-3</v>
      </c>
    </row>
    <row r="8190" spans="1:8">
      <c r="A8190" s="227" t="s">
        <v>138</v>
      </c>
      <c r="B8190" s="227" t="s">
        <v>62</v>
      </c>
      <c r="C8190" s="227" t="s">
        <v>116</v>
      </c>
      <c r="D8190" s="229">
        <v>2052</v>
      </c>
      <c r="E8190" s="231">
        <v>7.5692242300000002E-3</v>
      </c>
      <c r="F8190" s="231">
        <v>9.4825598000000005E-4</v>
      </c>
      <c r="G8190" s="231">
        <v>2.1600310799999999E-3</v>
      </c>
      <c r="H8190" s="231">
        <v>4.4609366900000003E-3</v>
      </c>
    </row>
    <row r="8191" spans="1:8">
      <c r="A8191" s="227" t="s">
        <v>138</v>
      </c>
      <c r="B8191" s="227" t="s">
        <v>57</v>
      </c>
      <c r="C8191" s="227" t="s">
        <v>117</v>
      </c>
      <c r="D8191" s="229">
        <v>23550</v>
      </c>
      <c r="E8191" s="231">
        <v>4.9766098100000001E-3</v>
      </c>
      <c r="F8191" s="231">
        <v>8.8173582E-4</v>
      </c>
      <c r="G8191" s="231">
        <v>9.5609839000000002E-4</v>
      </c>
      <c r="H8191" s="231">
        <v>3.1387751199999999E-3</v>
      </c>
    </row>
    <row r="8192" spans="1:8">
      <c r="A8192" s="227" t="s">
        <v>138</v>
      </c>
      <c r="B8192" s="227" t="s">
        <v>59</v>
      </c>
      <c r="C8192" s="227" t="s">
        <v>117</v>
      </c>
      <c r="D8192" s="229">
        <v>10177</v>
      </c>
      <c r="E8192" s="231">
        <v>4.5488917799999997E-3</v>
      </c>
      <c r="F8192" s="231">
        <v>8.2169988000000002E-4</v>
      </c>
      <c r="G8192" s="231">
        <v>8.6320028000000002E-4</v>
      </c>
      <c r="H8192" s="231">
        <v>2.8639911400000001E-3</v>
      </c>
    </row>
    <row r="8193" spans="1:8">
      <c r="A8193" s="227" t="s">
        <v>138</v>
      </c>
      <c r="B8193" s="227" t="s">
        <v>60</v>
      </c>
      <c r="C8193" s="227" t="s">
        <v>117</v>
      </c>
      <c r="D8193" s="229">
        <v>5776</v>
      </c>
      <c r="E8193" s="231">
        <v>4.8407380099999998E-3</v>
      </c>
      <c r="F8193" s="231">
        <v>9.1679426999999997E-4</v>
      </c>
      <c r="G8193" s="231">
        <v>9.1383062000000004E-4</v>
      </c>
      <c r="H8193" s="231">
        <v>3.0101126500000001E-3</v>
      </c>
    </row>
    <row r="8194" spans="1:8">
      <c r="A8194" s="227" t="s">
        <v>138</v>
      </c>
      <c r="B8194" s="227" t="s">
        <v>61</v>
      </c>
      <c r="C8194" s="227" t="s">
        <v>117</v>
      </c>
      <c r="D8194" s="229">
        <v>1916</v>
      </c>
      <c r="E8194" s="231">
        <v>6.0554030899999996E-3</v>
      </c>
      <c r="F8194" s="231">
        <v>1.0712781800000001E-3</v>
      </c>
      <c r="G8194" s="231">
        <v>1.09170194E-3</v>
      </c>
      <c r="H8194" s="231">
        <v>3.8924224799999998E-3</v>
      </c>
    </row>
    <row r="8195" spans="1:8">
      <c r="A8195" s="227" t="s">
        <v>138</v>
      </c>
      <c r="B8195" s="227" t="s">
        <v>62</v>
      </c>
      <c r="C8195" s="227" t="s">
        <v>117</v>
      </c>
      <c r="D8195" s="229">
        <v>5681</v>
      </c>
      <c r="E8195" s="231">
        <v>5.5171333000000001E-3</v>
      </c>
      <c r="F8195" s="231">
        <v>8.8971418000000004E-4</v>
      </c>
      <c r="G8195" s="231">
        <v>1.1197573E-3</v>
      </c>
      <c r="H8195" s="231">
        <v>3.5076613499999999E-3</v>
      </c>
    </row>
    <row r="8196" spans="1:8">
      <c r="A8196" s="227" t="s">
        <v>138</v>
      </c>
      <c r="B8196" s="227" t="s">
        <v>57</v>
      </c>
      <c r="C8196" s="227" t="s">
        <v>118</v>
      </c>
      <c r="D8196" s="229">
        <v>13584</v>
      </c>
      <c r="E8196" s="231">
        <v>6.0928866499999996E-3</v>
      </c>
      <c r="F8196" s="231">
        <v>7.4454059000000005E-4</v>
      </c>
      <c r="G8196" s="231">
        <v>1.6473158099999999E-3</v>
      </c>
      <c r="H8196" s="231">
        <v>3.7010297700000002E-3</v>
      </c>
    </row>
    <row r="8197" spans="1:8">
      <c r="A8197" s="227" t="s">
        <v>138</v>
      </c>
      <c r="B8197" s="227" t="s">
        <v>59</v>
      </c>
      <c r="C8197" s="227" t="s">
        <v>118</v>
      </c>
      <c r="D8197" s="229">
        <v>4695</v>
      </c>
      <c r="E8197" s="231">
        <v>5.4117113899999998E-3</v>
      </c>
      <c r="F8197" s="231">
        <v>6.4627930000000003E-4</v>
      </c>
      <c r="G8197" s="231">
        <v>1.4462931E-3</v>
      </c>
      <c r="H8197" s="231">
        <v>3.3191385200000002E-3</v>
      </c>
    </row>
    <row r="8198" spans="1:8">
      <c r="A8198" s="227" t="s">
        <v>138</v>
      </c>
      <c r="B8198" s="227" t="s">
        <v>60</v>
      </c>
      <c r="C8198" s="227" t="s">
        <v>118</v>
      </c>
      <c r="D8198" s="229">
        <v>3177</v>
      </c>
      <c r="E8198" s="231">
        <v>5.8101375800000002E-3</v>
      </c>
      <c r="F8198" s="231">
        <v>7.3235775999999999E-4</v>
      </c>
      <c r="G8198" s="231">
        <v>1.57803022E-3</v>
      </c>
      <c r="H8198" s="231">
        <v>3.4997491199999999E-3</v>
      </c>
    </row>
    <row r="8199" spans="1:8">
      <c r="A8199" s="227" t="s">
        <v>138</v>
      </c>
      <c r="B8199" s="227" t="s">
        <v>61</v>
      </c>
      <c r="C8199" s="227" t="s">
        <v>118</v>
      </c>
      <c r="D8199" s="229">
        <v>1849</v>
      </c>
      <c r="E8199" s="231">
        <v>7.1456978800000003E-3</v>
      </c>
      <c r="F8199" s="231">
        <v>9.4577501E-4</v>
      </c>
      <c r="G8199" s="231">
        <v>1.9036313499999999E-3</v>
      </c>
      <c r="H8199" s="231">
        <v>4.2962910399999997E-3</v>
      </c>
    </row>
    <row r="8200" spans="1:8">
      <c r="A8200" s="227" t="s">
        <v>138</v>
      </c>
      <c r="B8200" s="227" t="s">
        <v>62</v>
      </c>
      <c r="C8200" s="227" t="s">
        <v>118</v>
      </c>
      <c r="D8200" s="229">
        <v>3863</v>
      </c>
      <c r="E8200" s="231">
        <v>6.6493877100000003E-3</v>
      </c>
      <c r="F8200" s="231">
        <v>7.7766488999999998E-4</v>
      </c>
      <c r="G8200" s="231">
        <v>1.82593204E-3</v>
      </c>
      <c r="H8200" s="231">
        <v>4.0457903100000001E-3</v>
      </c>
    </row>
    <row r="8201" spans="1:8">
      <c r="A8201" s="227" t="s">
        <v>139</v>
      </c>
      <c r="B8201" s="227" t="s">
        <v>57</v>
      </c>
      <c r="C8201" s="227" t="s">
        <v>116</v>
      </c>
      <c r="D8201" s="229">
        <v>13224</v>
      </c>
      <c r="E8201" s="231">
        <v>6.8729237000000002E-3</v>
      </c>
      <c r="F8201" s="231">
        <v>8.3863174999999999E-4</v>
      </c>
      <c r="G8201" s="231">
        <v>1.96949423E-3</v>
      </c>
      <c r="H8201" s="231">
        <v>4.0647972400000001E-3</v>
      </c>
    </row>
    <row r="8202" spans="1:8">
      <c r="A8202" s="227" t="s">
        <v>139</v>
      </c>
      <c r="B8202" s="227" t="s">
        <v>59</v>
      </c>
      <c r="C8202" s="227" t="s">
        <v>116</v>
      </c>
      <c r="D8202" s="229">
        <v>4779</v>
      </c>
      <c r="E8202" s="231">
        <v>6.3099456599999999E-3</v>
      </c>
      <c r="F8202" s="231">
        <v>7.6117374000000005E-4</v>
      </c>
      <c r="G8202" s="231">
        <v>1.7901304800000001E-3</v>
      </c>
      <c r="H8202" s="231">
        <v>3.7586409599999998E-3</v>
      </c>
    </row>
    <row r="8203" spans="1:8">
      <c r="A8203" s="227" t="s">
        <v>139</v>
      </c>
      <c r="B8203" s="227" t="s">
        <v>60</v>
      </c>
      <c r="C8203" s="227" t="s">
        <v>116</v>
      </c>
      <c r="D8203" s="229">
        <v>3357</v>
      </c>
      <c r="E8203" s="231">
        <v>6.6002249599999997E-3</v>
      </c>
      <c r="F8203" s="231">
        <v>8.1168471E-4</v>
      </c>
      <c r="G8203" s="231">
        <v>1.8625361699999999E-3</v>
      </c>
      <c r="H8203" s="231">
        <v>3.9260036000000002E-3</v>
      </c>
    </row>
    <row r="8204" spans="1:8">
      <c r="A8204" s="227" t="s">
        <v>139</v>
      </c>
      <c r="B8204" s="227" t="s">
        <v>61</v>
      </c>
      <c r="C8204" s="227" t="s">
        <v>116</v>
      </c>
      <c r="D8204" s="229">
        <v>1525</v>
      </c>
      <c r="E8204" s="231">
        <v>7.7850786799999998E-3</v>
      </c>
      <c r="F8204" s="231">
        <v>9.6168008000000003E-4</v>
      </c>
      <c r="G8204" s="231">
        <v>2.1614524E-3</v>
      </c>
      <c r="H8204" s="231">
        <v>4.6619457099999996E-3</v>
      </c>
    </row>
    <row r="8205" spans="1:8">
      <c r="A8205" s="227" t="s">
        <v>139</v>
      </c>
      <c r="B8205" s="227" t="s">
        <v>62</v>
      </c>
      <c r="C8205" s="227" t="s">
        <v>116</v>
      </c>
      <c r="D8205" s="229">
        <v>3563</v>
      </c>
      <c r="E8205" s="231">
        <v>7.49455868E-3</v>
      </c>
      <c r="F8205" s="231">
        <v>9.1524816999999999E-4</v>
      </c>
      <c r="G8205" s="231">
        <v>2.2286863200000001E-3</v>
      </c>
      <c r="H8205" s="231">
        <v>4.3506237100000003E-3</v>
      </c>
    </row>
    <row r="8206" spans="1:8">
      <c r="A8206" s="227" t="s">
        <v>139</v>
      </c>
      <c r="B8206" s="227" t="s">
        <v>57</v>
      </c>
      <c r="C8206" s="227" t="s">
        <v>117</v>
      </c>
      <c r="D8206" s="229">
        <v>43822</v>
      </c>
      <c r="E8206" s="231">
        <v>5.0409508799999997E-3</v>
      </c>
      <c r="F8206" s="231">
        <v>9.0884639000000001E-4</v>
      </c>
      <c r="G8206" s="231">
        <v>9.2639211000000005E-4</v>
      </c>
      <c r="H8206" s="231">
        <v>3.2057118999999999E-3</v>
      </c>
    </row>
    <row r="8207" spans="1:8">
      <c r="A8207" s="227" t="s">
        <v>139</v>
      </c>
      <c r="B8207" s="227" t="s">
        <v>59</v>
      </c>
      <c r="C8207" s="227" t="s">
        <v>117</v>
      </c>
      <c r="D8207" s="229">
        <v>20286</v>
      </c>
      <c r="E8207" s="231">
        <v>4.6742197599999999E-3</v>
      </c>
      <c r="F8207" s="231">
        <v>8.5426809999999997E-4</v>
      </c>
      <c r="G8207" s="231">
        <v>8.4573731000000001E-4</v>
      </c>
      <c r="H8207" s="231">
        <v>2.9742138699999998E-3</v>
      </c>
    </row>
    <row r="8208" spans="1:8">
      <c r="A8208" s="227" t="s">
        <v>139</v>
      </c>
      <c r="B8208" s="227" t="s">
        <v>60</v>
      </c>
      <c r="C8208" s="227" t="s">
        <v>117</v>
      </c>
      <c r="D8208" s="229">
        <v>10443</v>
      </c>
      <c r="E8208" s="231">
        <v>4.9203921200000004E-3</v>
      </c>
      <c r="F8208" s="231">
        <v>9.4499858000000002E-4</v>
      </c>
      <c r="G8208" s="231">
        <v>8.9431560000000001E-4</v>
      </c>
      <c r="H8208" s="231">
        <v>3.0810774600000001E-3</v>
      </c>
    </row>
    <row r="8209" spans="1:8">
      <c r="A8209" s="227" t="s">
        <v>139</v>
      </c>
      <c r="B8209" s="227" t="s">
        <v>61</v>
      </c>
      <c r="C8209" s="227" t="s">
        <v>117</v>
      </c>
      <c r="D8209" s="229">
        <v>2798</v>
      </c>
      <c r="E8209" s="231">
        <v>6.1174398E-3</v>
      </c>
      <c r="F8209" s="231">
        <v>1.1386934E-3</v>
      </c>
      <c r="G8209" s="231">
        <v>1.0636646099999999E-3</v>
      </c>
      <c r="H8209" s="231">
        <v>3.9150812999999996E-3</v>
      </c>
    </row>
    <row r="8210" spans="1:8">
      <c r="A8210" s="227" t="s">
        <v>139</v>
      </c>
      <c r="B8210" s="227" t="s">
        <v>62</v>
      </c>
      <c r="C8210" s="227" t="s">
        <v>117</v>
      </c>
      <c r="D8210" s="229">
        <v>10295</v>
      </c>
      <c r="E8210" s="231">
        <v>5.5933051200000002E-3</v>
      </c>
      <c r="F8210" s="231">
        <v>9.1725102999999999E-4</v>
      </c>
      <c r="G8210" s="231">
        <v>1.0805494699999999E-3</v>
      </c>
      <c r="H8210" s="231">
        <v>3.5955041400000001E-3</v>
      </c>
    </row>
    <row r="8211" spans="1:8">
      <c r="A8211" s="227" t="s">
        <v>139</v>
      </c>
      <c r="B8211" s="227" t="s">
        <v>57</v>
      </c>
      <c r="C8211" s="227" t="s">
        <v>118</v>
      </c>
      <c r="D8211" s="229">
        <v>25040</v>
      </c>
      <c r="E8211" s="231">
        <v>6.03077552E-3</v>
      </c>
      <c r="F8211" s="231">
        <v>7.1833515000000001E-4</v>
      </c>
      <c r="G8211" s="231">
        <v>1.58035221E-3</v>
      </c>
      <c r="H8211" s="231">
        <v>3.7320876800000001E-3</v>
      </c>
    </row>
    <row r="8212" spans="1:8">
      <c r="A8212" s="227" t="s">
        <v>139</v>
      </c>
      <c r="B8212" s="227" t="s">
        <v>59</v>
      </c>
      <c r="C8212" s="227" t="s">
        <v>118</v>
      </c>
      <c r="D8212" s="229">
        <v>9735</v>
      </c>
      <c r="E8212" s="231">
        <v>5.4666317100000002E-3</v>
      </c>
      <c r="F8212" s="231">
        <v>6.2265759999999997E-4</v>
      </c>
      <c r="G8212" s="231">
        <v>1.43255745E-3</v>
      </c>
      <c r="H8212" s="231">
        <v>3.4114161800000002E-3</v>
      </c>
    </row>
    <row r="8213" spans="1:8">
      <c r="A8213" s="227" t="s">
        <v>139</v>
      </c>
      <c r="B8213" s="227" t="s">
        <v>60</v>
      </c>
      <c r="C8213" s="227" t="s">
        <v>118</v>
      </c>
      <c r="D8213" s="229">
        <v>6005</v>
      </c>
      <c r="E8213" s="231">
        <v>5.8084155900000002E-3</v>
      </c>
      <c r="F8213" s="231">
        <v>7.3193225999999996E-4</v>
      </c>
      <c r="G8213" s="231">
        <v>1.5119284699999999E-3</v>
      </c>
      <c r="H8213" s="231">
        <v>3.5645543799999999E-3</v>
      </c>
    </row>
    <row r="8214" spans="1:8">
      <c r="A8214" s="227" t="s">
        <v>139</v>
      </c>
      <c r="B8214" s="227" t="s">
        <v>61</v>
      </c>
      <c r="C8214" s="227" t="s">
        <v>118</v>
      </c>
      <c r="D8214" s="229">
        <v>2553</v>
      </c>
      <c r="E8214" s="231">
        <v>7.0683770199999997E-3</v>
      </c>
      <c r="F8214" s="231">
        <v>9.1403879999999999E-4</v>
      </c>
      <c r="G8214" s="231">
        <v>1.8515206700000001E-3</v>
      </c>
      <c r="H8214" s="231">
        <v>4.3028170700000002E-3</v>
      </c>
    </row>
    <row r="8215" spans="1:8">
      <c r="A8215" s="227" t="s">
        <v>139</v>
      </c>
      <c r="B8215" s="227" t="s">
        <v>62</v>
      </c>
      <c r="C8215" s="227" t="s">
        <v>118</v>
      </c>
      <c r="D8215" s="229">
        <v>6747</v>
      </c>
      <c r="E8215" s="231">
        <v>6.6500455299999999E-3</v>
      </c>
      <c r="F8215" s="231">
        <v>7.7023062999999998E-4</v>
      </c>
      <c r="G8215" s="231">
        <v>1.7518912000000001E-3</v>
      </c>
      <c r="H8215" s="231">
        <v>4.1279232100000004E-3</v>
      </c>
    </row>
    <row r="8216" spans="1:8">
      <c r="A8216" s="227" t="s">
        <v>140</v>
      </c>
      <c r="B8216" s="227" t="s">
        <v>57</v>
      </c>
      <c r="C8216" s="227" t="s">
        <v>116</v>
      </c>
      <c r="D8216" s="229">
        <v>11473</v>
      </c>
      <c r="E8216" s="231">
        <v>6.8405842100000003E-3</v>
      </c>
      <c r="F8216" s="231">
        <v>8.2129497E-4</v>
      </c>
      <c r="G8216" s="231">
        <v>1.9714510500000002E-3</v>
      </c>
      <c r="H8216" s="231">
        <v>4.0476833800000001E-3</v>
      </c>
    </row>
    <row r="8217" spans="1:8">
      <c r="A8217" s="227" t="s">
        <v>140</v>
      </c>
      <c r="B8217" s="227" t="s">
        <v>59</v>
      </c>
      <c r="C8217" s="227" t="s">
        <v>116</v>
      </c>
      <c r="D8217" s="229">
        <v>4448</v>
      </c>
      <c r="E8217" s="231">
        <v>6.23459021E-3</v>
      </c>
      <c r="F8217" s="231">
        <v>7.4398529999999995E-4</v>
      </c>
      <c r="G8217" s="231">
        <v>1.78479848E-3</v>
      </c>
      <c r="H8217" s="231">
        <v>3.70569147E-3</v>
      </c>
    </row>
    <row r="8218" spans="1:8">
      <c r="A8218" s="227" t="s">
        <v>140</v>
      </c>
      <c r="B8218" s="227" t="s">
        <v>60</v>
      </c>
      <c r="C8218" s="227" t="s">
        <v>116</v>
      </c>
      <c r="D8218" s="229">
        <v>2882</v>
      </c>
      <c r="E8218" s="231">
        <v>6.5265004500000001E-3</v>
      </c>
      <c r="F8218" s="231">
        <v>8.1636554999999997E-4</v>
      </c>
      <c r="G8218" s="231">
        <v>1.8957423299999999E-3</v>
      </c>
      <c r="H8218" s="231">
        <v>3.8142354699999999E-3</v>
      </c>
    </row>
    <row r="8219" spans="1:8">
      <c r="A8219" s="227" t="s">
        <v>140</v>
      </c>
      <c r="B8219" s="227" t="s">
        <v>61</v>
      </c>
      <c r="C8219" s="227" t="s">
        <v>116</v>
      </c>
      <c r="D8219" s="229">
        <v>1087</v>
      </c>
      <c r="E8219" s="231">
        <v>8.0752110099999996E-3</v>
      </c>
      <c r="F8219" s="231">
        <v>9.787170899999999E-4</v>
      </c>
      <c r="G8219" s="231">
        <v>2.2220303299999998E-3</v>
      </c>
      <c r="H8219" s="231">
        <v>4.8742395200000004E-3</v>
      </c>
    </row>
    <row r="8220" spans="1:8">
      <c r="A8220" s="227" t="s">
        <v>140</v>
      </c>
      <c r="B8220" s="227" t="s">
        <v>62</v>
      </c>
      <c r="C8220" s="227" t="s">
        <v>116</v>
      </c>
      <c r="D8220" s="229">
        <v>3056</v>
      </c>
      <c r="E8220" s="231">
        <v>7.5796586199999997E-3</v>
      </c>
      <c r="F8220" s="231">
        <v>8.8247366999999997E-4</v>
      </c>
      <c r="G8220" s="231">
        <v>2.2253919700000002E-3</v>
      </c>
      <c r="H8220" s="231">
        <v>4.4716069300000001E-3</v>
      </c>
    </row>
    <row r="8221" spans="1:8">
      <c r="A8221" s="227" t="s">
        <v>140</v>
      </c>
      <c r="B8221" s="227" t="s">
        <v>57</v>
      </c>
      <c r="C8221" s="227" t="s">
        <v>117</v>
      </c>
      <c r="D8221" s="229">
        <v>38951</v>
      </c>
      <c r="E8221" s="231">
        <v>4.9262615799999998E-3</v>
      </c>
      <c r="F8221" s="231">
        <v>8.8728471999999995E-4</v>
      </c>
      <c r="G8221" s="231">
        <v>8.9087838999999996E-4</v>
      </c>
      <c r="H8221" s="231">
        <v>3.1480979899999998E-3</v>
      </c>
    </row>
    <row r="8222" spans="1:8">
      <c r="A8222" s="227" t="s">
        <v>140</v>
      </c>
      <c r="B8222" s="227" t="s">
        <v>59</v>
      </c>
      <c r="C8222" s="227" t="s">
        <v>117</v>
      </c>
      <c r="D8222" s="229">
        <v>18905</v>
      </c>
      <c r="E8222" s="231">
        <v>4.5985633600000003E-3</v>
      </c>
      <c r="F8222" s="231">
        <v>8.4845133000000005E-4</v>
      </c>
      <c r="G8222" s="231">
        <v>8.1942706000000004E-4</v>
      </c>
      <c r="H8222" s="231">
        <v>2.93068449E-3</v>
      </c>
    </row>
    <row r="8223" spans="1:8">
      <c r="A8223" s="227" t="s">
        <v>140</v>
      </c>
      <c r="B8223" s="227" t="s">
        <v>60</v>
      </c>
      <c r="C8223" s="227" t="s">
        <v>117</v>
      </c>
      <c r="D8223" s="229">
        <v>9233</v>
      </c>
      <c r="E8223" s="231">
        <v>4.7861608099999996E-3</v>
      </c>
      <c r="F8223" s="231">
        <v>9.1826772000000001E-4</v>
      </c>
      <c r="G8223" s="231">
        <v>8.6716655000000002E-4</v>
      </c>
      <c r="H8223" s="231">
        <v>3.0007260700000002E-3</v>
      </c>
    </row>
    <row r="8224" spans="1:8">
      <c r="A8224" s="227" t="s">
        <v>140</v>
      </c>
      <c r="B8224" s="227" t="s">
        <v>61</v>
      </c>
      <c r="C8224" s="227" t="s">
        <v>117</v>
      </c>
      <c r="D8224" s="229">
        <v>2277</v>
      </c>
      <c r="E8224" s="231">
        <v>5.8378722399999999E-3</v>
      </c>
      <c r="F8224" s="231">
        <v>1.0574034999999999E-3</v>
      </c>
      <c r="G8224" s="231">
        <v>1.0006514100000001E-3</v>
      </c>
      <c r="H8224" s="231">
        <v>3.7798168500000002E-3</v>
      </c>
    </row>
    <row r="8225" spans="1:8">
      <c r="A8225" s="227" t="s">
        <v>140</v>
      </c>
      <c r="B8225" s="227" t="s">
        <v>62</v>
      </c>
      <c r="C8225" s="227" t="s">
        <v>117</v>
      </c>
      <c r="D8225" s="229">
        <v>8536</v>
      </c>
      <c r="E8225" s="231">
        <v>5.5603932100000003E-3</v>
      </c>
      <c r="F8225" s="231">
        <v>8.9439798999999996E-4</v>
      </c>
      <c r="G8225" s="231">
        <v>1.0454901000000001E-3</v>
      </c>
      <c r="H8225" s="231">
        <v>3.6205046400000001E-3</v>
      </c>
    </row>
    <row r="8226" spans="1:8">
      <c r="A8226" s="227" t="s">
        <v>140</v>
      </c>
      <c r="B8226" s="227" t="s">
        <v>57</v>
      </c>
      <c r="C8226" s="227" t="s">
        <v>118</v>
      </c>
      <c r="D8226" s="229">
        <v>22417</v>
      </c>
      <c r="E8226" s="231">
        <v>6.0294381899999999E-3</v>
      </c>
      <c r="F8226" s="231">
        <v>7.0168232000000004E-4</v>
      </c>
      <c r="G8226" s="231">
        <v>1.5416053E-3</v>
      </c>
      <c r="H8226" s="231">
        <v>3.7861495699999998E-3</v>
      </c>
    </row>
    <row r="8227" spans="1:8">
      <c r="A8227" s="227" t="s">
        <v>140</v>
      </c>
      <c r="B8227" s="227" t="s">
        <v>59</v>
      </c>
      <c r="C8227" s="227" t="s">
        <v>118</v>
      </c>
      <c r="D8227" s="229">
        <v>9323</v>
      </c>
      <c r="E8227" s="231">
        <v>5.5127462599999996E-3</v>
      </c>
      <c r="F8227" s="231">
        <v>6.1573230999999997E-4</v>
      </c>
      <c r="G8227" s="231">
        <v>1.3851407E-3</v>
      </c>
      <c r="H8227" s="231">
        <v>3.5118715299999998E-3</v>
      </c>
    </row>
    <row r="8228" spans="1:8">
      <c r="A8228" s="227" t="s">
        <v>140</v>
      </c>
      <c r="B8228" s="227" t="s">
        <v>60</v>
      </c>
      <c r="C8228" s="227" t="s">
        <v>118</v>
      </c>
      <c r="D8228" s="229">
        <v>5108</v>
      </c>
      <c r="E8228" s="231">
        <v>5.7852377000000002E-3</v>
      </c>
      <c r="F8228" s="231">
        <v>7.0903868000000004E-4</v>
      </c>
      <c r="G8228" s="231">
        <v>1.47659376E-3</v>
      </c>
      <c r="H8228" s="231">
        <v>3.5996047700000001E-3</v>
      </c>
    </row>
    <row r="8229" spans="1:8">
      <c r="A8229" s="227" t="s">
        <v>140</v>
      </c>
      <c r="B8229" s="227" t="s">
        <v>61</v>
      </c>
      <c r="C8229" s="227" t="s">
        <v>118</v>
      </c>
      <c r="D8229" s="229">
        <v>1962</v>
      </c>
      <c r="E8229" s="231">
        <v>7.0015830800000001E-3</v>
      </c>
      <c r="F8229" s="231">
        <v>8.9375187999999998E-4</v>
      </c>
      <c r="G8229" s="231">
        <v>1.7650224600000001E-3</v>
      </c>
      <c r="H8229" s="231">
        <v>4.3428082699999999E-3</v>
      </c>
    </row>
    <row r="8230" spans="1:8">
      <c r="A8230" s="227" t="s">
        <v>140</v>
      </c>
      <c r="B8230" s="227" t="s">
        <v>62</v>
      </c>
      <c r="C8230" s="227" t="s">
        <v>118</v>
      </c>
      <c r="D8230" s="229">
        <v>6024</v>
      </c>
      <c r="E8230" s="231">
        <v>6.7195355799999999E-3</v>
      </c>
      <c r="F8230" s="231">
        <v>7.6590795999999998E-4</v>
      </c>
      <c r="G8230" s="231">
        <v>1.76611624E-3</v>
      </c>
      <c r="H8230" s="231">
        <v>4.1875109000000001E-3</v>
      </c>
    </row>
    <row r="8231" spans="1:8">
      <c r="A8231" s="227" t="s">
        <v>141</v>
      </c>
      <c r="B8231" s="227" t="s">
        <v>57</v>
      </c>
      <c r="C8231" s="227" t="s">
        <v>116</v>
      </c>
      <c r="D8231" s="229">
        <v>11310</v>
      </c>
      <c r="E8231" s="231">
        <v>7.03006268E-3</v>
      </c>
      <c r="F8231" s="231">
        <v>8.7768706999999998E-4</v>
      </c>
      <c r="G8231" s="231">
        <v>1.9374158499999999E-3</v>
      </c>
      <c r="H8231" s="231">
        <v>4.2143739200000002E-3</v>
      </c>
    </row>
    <row r="8232" spans="1:8">
      <c r="A8232" s="227" t="s">
        <v>141</v>
      </c>
      <c r="B8232" s="227" t="s">
        <v>59</v>
      </c>
      <c r="C8232" s="227" t="s">
        <v>116</v>
      </c>
      <c r="D8232" s="229">
        <v>4312</v>
      </c>
      <c r="E8232" s="231">
        <v>6.4630276800000004E-3</v>
      </c>
      <c r="F8232" s="231">
        <v>7.9362639999999999E-4</v>
      </c>
      <c r="G8232" s="231">
        <v>1.82133546E-3</v>
      </c>
      <c r="H8232" s="231">
        <v>3.84742115E-3</v>
      </c>
    </row>
    <row r="8233" spans="1:8">
      <c r="A8233" s="227" t="s">
        <v>141</v>
      </c>
      <c r="B8233" s="227" t="s">
        <v>60</v>
      </c>
      <c r="C8233" s="227" t="s">
        <v>116</v>
      </c>
      <c r="D8233" s="229">
        <v>2841</v>
      </c>
      <c r="E8233" s="231">
        <v>6.7270382000000004E-3</v>
      </c>
      <c r="F8233" s="231">
        <v>8.4968589999999996E-4</v>
      </c>
      <c r="G8233" s="231">
        <v>1.8574288400000001E-3</v>
      </c>
      <c r="H8233" s="231">
        <v>4.0193241099999999E-3</v>
      </c>
    </row>
    <row r="8234" spans="1:8">
      <c r="A8234" s="227" t="s">
        <v>141</v>
      </c>
      <c r="B8234" s="227" t="s">
        <v>61</v>
      </c>
      <c r="C8234" s="227" t="s">
        <v>116</v>
      </c>
      <c r="D8234" s="229">
        <v>1149</v>
      </c>
      <c r="E8234" s="231">
        <v>8.3127636799999998E-3</v>
      </c>
      <c r="F8234" s="231">
        <v>1.07452511E-3</v>
      </c>
      <c r="G8234" s="231">
        <v>2.1512665700000001E-3</v>
      </c>
      <c r="H8234" s="231">
        <v>5.0864880100000001E-3</v>
      </c>
    </row>
    <row r="8235" spans="1:8">
      <c r="A8235" s="227" t="s">
        <v>141</v>
      </c>
      <c r="B8235" s="227" t="s">
        <v>62</v>
      </c>
      <c r="C8235" s="227" t="s">
        <v>116</v>
      </c>
      <c r="D8235" s="229">
        <v>3008</v>
      </c>
      <c r="E8235" s="231">
        <v>7.6391464500000002E-3</v>
      </c>
      <c r="F8235" s="231">
        <v>9.4944707000000001E-4</v>
      </c>
      <c r="G8235" s="231">
        <v>2.09767756E-3</v>
      </c>
      <c r="H8235" s="231">
        <v>4.5914941999999999E-3</v>
      </c>
    </row>
    <row r="8236" spans="1:8">
      <c r="A8236" s="227" t="s">
        <v>141</v>
      </c>
      <c r="B8236" s="227" t="s">
        <v>57</v>
      </c>
      <c r="C8236" s="227" t="s">
        <v>117</v>
      </c>
      <c r="D8236" s="229">
        <v>37272</v>
      </c>
      <c r="E8236" s="231">
        <v>4.9952883999999998E-3</v>
      </c>
      <c r="F8236" s="231">
        <v>8.8726718E-4</v>
      </c>
      <c r="G8236" s="231">
        <v>8.6709297999999996E-4</v>
      </c>
      <c r="H8236" s="231">
        <v>3.2409277499999998E-3</v>
      </c>
    </row>
    <row r="8237" spans="1:8">
      <c r="A8237" s="227" t="s">
        <v>141</v>
      </c>
      <c r="B8237" s="227" t="s">
        <v>59</v>
      </c>
      <c r="C8237" s="227" t="s">
        <v>117</v>
      </c>
      <c r="D8237" s="229">
        <v>18542</v>
      </c>
      <c r="E8237" s="231">
        <v>4.6599771600000003E-3</v>
      </c>
      <c r="F8237" s="231">
        <v>8.3671380000000005E-4</v>
      </c>
      <c r="G8237" s="231">
        <v>7.9537059999999998E-4</v>
      </c>
      <c r="H8237" s="231">
        <v>3.0278922700000001E-3</v>
      </c>
    </row>
    <row r="8238" spans="1:8">
      <c r="A8238" s="227" t="s">
        <v>141</v>
      </c>
      <c r="B8238" s="227" t="s">
        <v>60</v>
      </c>
      <c r="C8238" s="227" t="s">
        <v>117</v>
      </c>
      <c r="D8238" s="229">
        <v>8703</v>
      </c>
      <c r="E8238" s="231">
        <v>4.86813803E-3</v>
      </c>
      <c r="F8238" s="231">
        <v>9.4456415999999996E-4</v>
      </c>
      <c r="G8238" s="231">
        <v>8.4880774999999996E-4</v>
      </c>
      <c r="H8238" s="231">
        <v>3.0747656400000002E-3</v>
      </c>
    </row>
    <row r="8239" spans="1:8">
      <c r="A8239" s="227" t="s">
        <v>141</v>
      </c>
      <c r="B8239" s="227" t="s">
        <v>61</v>
      </c>
      <c r="C8239" s="227" t="s">
        <v>117</v>
      </c>
      <c r="D8239" s="229">
        <v>2109</v>
      </c>
      <c r="E8239" s="231">
        <v>6.02963137E-3</v>
      </c>
      <c r="F8239" s="231">
        <v>1.06702621E-3</v>
      </c>
      <c r="G8239" s="231">
        <v>1.0176731400000001E-3</v>
      </c>
      <c r="H8239" s="231">
        <v>3.9449315400000001E-3</v>
      </c>
    </row>
    <row r="8240" spans="1:8">
      <c r="A8240" s="227" t="s">
        <v>141</v>
      </c>
      <c r="B8240" s="227" t="s">
        <v>62</v>
      </c>
      <c r="C8240" s="227" t="s">
        <v>117</v>
      </c>
      <c r="D8240" s="229">
        <v>7918</v>
      </c>
      <c r="E8240" s="231">
        <v>5.6447581300000001E-3</v>
      </c>
      <c r="F8240" s="231">
        <v>8.9479350000000002E-4</v>
      </c>
      <c r="G8240" s="231">
        <v>1.0150393299999999E-3</v>
      </c>
      <c r="H8240" s="231">
        <v>3.7349248099999999E-3</v>
      </c>
    </row>
    <row r="8241" spans="1:8">
      <c r="A8241" s="227" t="s">
        <v>141</v>
      </c>
      <c r="B8241" s="227" t="s">
        <v>57</v>
      </c>
      <c r="C8241" s="227" t="s">
        <v>118</v>
      </c>
      <c r="D8241" s="229">
        <v>21587</v>
      </c>
      <c r="E8241" s="231">
        <v>6.1800320200000002E-3</v>
      </c>
      <c r="F8241" s="231">
        <v>7.4539007000000001E-4</v>
      </c>
      <c r="G8241" s="231">
        <v>1.52140314E-3</v>
      </c>
      <c r="H8241" s="231">
        <v>3.9132377900000003E-3</v>
      </c>
    </row>
    <row r="8242" spans="1:8">
      <c r="A8242" s="227" t="s">
        <v>141</v>
      </c>
      <c r="B8242" s="227" t="s">
        <v>59</v>
      </c>
      <c r="C8242" s="227" t="s">
        <v>118</v>
      </c>
      <c r="D8242" s="229">
        <v>9031</v>
      </c>
      <c r="E8242" s="231">
        <v>5.5825379999999997E-3</v>
      </c>
      <c r="F8242" s="231">
        <v>6.4764808999999998E-4</v>
      </c>
      <c r="G8242" s="231">
        <v>1.36588404E-3</v>
      </c>
      <c r="H8242" s="231">
        <v>3.5690053899999998E-3</v>
      </c>
    </row>
    <row r="8243" spans="1:8">
      <c r="A8243" s="227" t="s">
        <v>141</v>
      </c>
      <c r="B8243" s="227" t="s">
        <v>60</v>
      </c>
      <c r="C8243" s="227" t="s">
        <v>118</v>
      </c>
      <c r="D8243" s="229">
        <v>4965</v>
      </c>
      <c r="E8243" s="231">
        <v>5.95092242E-3</v>
      </c>
      <c r="F8243" s="231">
        <v>7.6763943999999995E-4</v>
      </c>
      <c r="G8243" s="231">
        <v>1.45184322E-3</v>
      </c>
      <c r="H8243" s="231">
        <v>3.7314392800000002E-3</v>
      </c>
    </row>
    <row r="8244" spans="1:8">
      <c r="A8244" s="227" t="s">
        <v>141</v>
      </c>
      <c r="B8244" s="227" t="s">
        <v>61</v>
      </c>
      <c r="C8244" s="227" t="s">
        <v>118</v>
      </c>
      <c r="D8244" s="229">
        <v>1808</v>
      </c>
      <c r="E8244" s="231">
        <v>7.5072975699999999E-3</v>
      </c>
      <c r="F8244" s="231">
        <v>9.7428969999999995E-4</v>
      </c>
      <c r="G8244" s="231">
        <v>1.82493933E-3</v>
      </c>
      <c r="H8244" s="231">
        <v>4.7080616600000003E-3</v>
      </c>
    </row>
    <row r="8245" spans="1:8">
      <c r="A8245" s="227" t="s">
        <v>141</v>
      </c>
      <c r="B8245" s="227" t="s">
        <v>62</v>
      </c>
      <c r="C8245" s="227" t="s">
        <v>118</v>
      </c>
      <c r="D8245" s="229">
        <v>5783</v>
      </c>
      <c r="E8245" s="231">
        <v>6.8948516099999997E-3</v>
      </c>
      <c r="F8245" s="231">
        <v>8.0736296999999997E-4</v>
      </c>
      <c r="G8245" s="231">
        <v>1.7290919699999999E-3</v>
      </c>
      <c r="H8245" s="231">
        <v>4.3583961799999998E-3</v>
      </c>
    </row>
    <row r="8246" spans="1:8">
      <c r="A8246" s="227" t="s">
        <v>142</v>
      </c>
      <c r="B8246" s="227" t="s">
        <v>57</v>
      </c>
      <c r="C8246" s="227" t="s">
        <v>116</v>
      </c>
      <c r="D8246" s="229">
        <v>10772</v>
      </c>
      <c r="E8246" s="231">
        <v>7.1415258000000004E-3</v>
      </c>
      <c r="F8246" s="231">
        <v>9.4406684999999999E-4</v>
      </c>
      <c r="G8246" s="231">
        <v>1.7561119300000001E-3</v>
      </c>
      <c r="H8246" s="231">
        <v>4.4407190599999999E-3</v>
      </c>
    </row>
    <row r="8247" spans="1:8">
      <c r="A8247" s="227" t="s">
        <v>142</v>
      </c>
      <c r="B8247" s="227" t="s">
        <v>59</v>
      </c>
      <c r="C8247" s="227" t="s">
        <v>116</v>
      </c>
      <c r="D8247" s="229">
        <v>4218</v>
      </c>
      <c r="E8247" s="231">
        <v>6.41589207E-3</v>
      </c>
      <c r="F8247" s="231">
        <v>8.3156872000000003E-4</v>
      </c>
      <c r="G8247" s="231">
        <v>1.56650596E-3</v>
      </c>
      <c r="H8247" s="231">
        <v>4.0171446400000003E-3</v>
      </c>
    </row>
    <row r="8248" spans="1:8">
      <c r="A8248" s="227" t="s">
        <v>142</v>
      </c>
      <c r="B8248" s="227" t="s">
        <v>60</v>
      </c>
      <c r="C8248" s="227" t="s">
        <v>116</v>
      </c>
      <c r="D8248" s="229">
        <v>2710</v>
      </c>
      <c r="E8248" s="231">
        <v>6.9771633899999999E-3</v>
      </c>
      <c r="F8248" s="231">
        <v>9.6025072E-4</v>
      </c>
      <c r="G8248" s="231">
        <v>1.6968743300000001E-3</v>
      </c>
      <c r="H8248" s="231">
        <v>4.31933317E-3</v>
      </c>
    </row>
    <row r="8249" spans="1:8">
      <c r="A8249" s="227" t="s">
        <v>142</v>
      </c>
      <c r="B8249" s="227" t="s">
        <v>61</v>
      </c>
      <c r="C8249" s="227" t="s">
        <v>116</v>
      </c>
      <c r="D8249" s="229">
        <v>1013</v>
      </c>
      <c r="E8249" s="231">
        <v>8.3492260100000004E-3</v>
      </c>
      <c r="F8249" s="231">
        <v>1.11915445E-3</v>
      </c>
      <c r="G8249" s="231">
        <v>2.0122090900000001E-3</v>
      </c>
      <c r="H8249" s="231">
        <v>5.2173706899999997E-3</v>
      </c>
    </row>
    <row r="8250" spans="1:8">
      <c r="A8250" s="227" t="s">
        <v>142</v>
      </c>
      <c r="B8250" s="227" t="s">
        <v>62</v>
      </c>
      <c r="C8250" s="227" t="s">
        <v>116</v>
      </c>
      <c r="D8250" s="229">
        <v>2831</v>
      </c>
      <c r="E8250" s="231">
        <v>7.9478645099999995E-3</v>
      </c>
      <c r="F8250" s="231">
        <v>1.0335388100000001E-3</v>
      </c>
      <c r="G8250" s="231">
        <v>2.00368007E-3</v>
      </c>
      <c r="H8250" s="231">
        <v>4.9101095599999997E-3</v>
      </c>
    </row>
    <row r="8251" spans="1:8">
      <c r="A8251" s="227" t="s">
        <v>142</v>
      </c>
      <c r="B8251" s="227" t="s">
        <v>57</v>
      </c>
      <c r="C8251" s="227" t="s">
        <v>117</v>
      </c>
      <c r="D8251" s="229">
        <v>34531</v>
      </c>
      <c r="E8251" s="231">
        <v>5.1469567499999999E-3</v>
      </c>
      <c r="F8251" s="231">
        <v>9.6200571999999999E-4</v>
      </c>
      <c r="G8251" s="231">
        <v>8.4199747E-4</v>
      </c>
      <c r="H8251" s="231">
        <v>3.3429530699999998E-3</v>
      </c>
    </row>
    <row r="8252" spans="1:8">
      <c r="A8252" s="227" t="s">
        <v>142</v>
      </c>
      <c r="B8252" s="227" t="s">
        <v>59</v>
      </c>
      <c r="C8252" s="227" t="s">
        <v>117</v>
      </c>
      <c r="D8252" s="229">
        <v>17344</v>
      </c>
      <c r="E8252" s="231">
        <v>4.8047359699999997E-3</v>
      </c>
      <c r="F8252" s="231">
        <v>8.8946041E-4</v>
      </c>
      <c r="G8252" s="231">
        <v>7.7035769E-4</v>
      </c>
      <c r="H8252" s="231">
        <v>3.1449173899999999E-3</v>
      </c>
    </row>
    <row r="8253" spans="1:8">
      <c r="A8253" s="227" t="s">
        <v>142</v>
      </c>
      <c r="B8253" s="227" t="s">
        <v>60</v>
      </c>
      <c r="C8253" s="227" t="s">
        <v>117</v>
      </c>
      <c r="D8253" s="229">
        <v>7789</v>
      </c>
      <c r="E8253" s="231">
        <v>5.0458532400000002E-3</v>
      </c>
      <c r="F8253" s="231">
        <v>1.0098373500000001E-3</v>
      </c>
      <c r="G8253" s="231">
        <v>8.4547479999999998E-4</v>
      </c>
      <c r="H8253" s="231">
        <v>3.1905406100000001E-3</v>
      </c>
    </row>
    <row r="8254" spans="1:8">
      <c r="A8254" s="227" t="s">
        <v>142</v>
      </c>
      <c r="B8254" s="227" t="s">
        <v>61</v>
      </c>
      <c r="C8254" s="227" t="s">
        <v>117</v>
      </c>
      <c r="D8254" s="229">
        <v>1954</v>
      </c>
      <c r="E8254" s="231">
        <v>6.2064874000000003E-3</v>
      </c>
      <c r="F8254" s="231">
        <v>1.25501677E-3</v>
      </c>
      <c r="G8254" s="231">
        <v>9.6913594999999998E-4</v>
      </c>
      <c r="H8254" s="231">
        <v>3.9823341999999998E-3</v>
      </c>
    </row>
    <row r="8255" spans="1:8">
      <c r="A8255" s="227" t="s">
        <v>142</v>
      </c>
      <c r="B8255" s="227" t="s">
        <v>62</v>
      </c>
      <c r="C8255" s="227" t="s">
        <v>117</v>
      </c>
      <c r="D8255" s="229">
        <v>7444</v>
      </c>
      <c r="E8255" s="231">
        <v>5.77197682E-3</v>
      </c>
      <c r="F8255" s="231">
        <v>1.0040693499999999E-3</v>
      </c>
      <c r="G8255" s="231">
        <v>9.7190169000000001E-4</v>
      </c>
      <c r="H8255" s="231">
        <v>3.7960053E-3</v>
      </c>
    </row>
    <row r="8256" spans="1:8">
      <c r="A8256" s="227" t="s">
        <v>142</v>
      </c>
      <c r="B8256" s="227" t="s">
        <v>57</v>
      </c>
      <c r="C8256" s="227" t="s">
        <v>118</v>
      </c>
      <c r="D8256" s="229">
        <v>20212</v>
      </c>
      <c r="E8256" s="231">
        <v>6.4341960099999996E-3</v>
      </c>
      <c r="F8256" s="231">
        <v>8.1317238000000003E-4</v>
      </c>
      <c r="G8256" s="231">
        <v>1.5354846200000001E-3</v>
      </c>
      <c r="H8256" s="231">
        <v>4.0855379599999998E-3</v>
      </c>
    </row>
    <row r="8257" spans="1:8">
      <c r="A8257" s="227" t="s">
        <v>142</v>
      </c>
      <c r="B8257" s="227" t="s">
        <v>59</v>
      </c>
      <c r="C8257" s="227" t="s">
        <v>118</v>
      </c>
      <c r="D8257" s="229">
        <v>8505</v>
      </c>
      <c r="E8257" s="231">
        <v>5.8305474200000002E-3</v>
      </c>
      <c r="F8257" s="231">
        <v>7.0803233999999998E-4</v>
      </c>
      <c r="G8257" s="231">
        <v>1.38986302E-3</v>
      </c>
      <c r="H8257" s="231">
        <v>3.7326502200000001E-3</v>
      </c>
    </row>
    <row r="8258" spans="1:8">
      <c r="A8258" s="227" t="s">
        <v>142</v>
      </c>
      <c r="B8258" s="227" t="s">
        <v>60</v>
      </c>
      <c r="C8258" s="227" t="s">
        <v>118</v>
      </c>
      <c r="D8258" s="229">
        <v>4486</v>
      </c>
      <c r="E8258" s="231">
        <v>6.3084403199999998E-3</v>
      </c>
      <c r="F8258" s="231">
        <v>8.6626219000000002E-4</v>
      </c>
      <c r="G8258" s="231">
        <v>1.4669943E-3</v>
      </c>
      <c r="H8258" s="231">
        <v>3.9751833499999997E-3</v>
      </c>
    </row>
    <row r="8259" spans="1:8">
      <c r="A8259" s="227" t="s">
        <v>142</v>
      </c>
      <c r="B8259" s="227" t="s">
        <v>61</v>
      </c>
      <c r="C8259" s="227" t="s">
        <v>118</v>
      </c>
      <c r="D8259" s="229">
        <v>1658</v>
      </c>
      <c r="E8259" s="231">
        <v>7.59955913E-3</v>
      </c>
      <c r="F8259" s="231">
        <v>9.7630571999999995E-4</v>
      </c>
      <c r="G8259" s="231">
        <v>1.7887875599999999E-3</v>
      </c>
      <c r="H8259" s="231">
        <v>4.8344653699999999E-3</v>
      </c>
    </row>
    <row r="8260" spans="1:8">
      <c r="A8260" s="227" t="s">
        <v>142</v>
      </c>
      <c r="B8260" s="227" t="s">
        <v>62</v>
      </c>
      <c r="C8260" s="227" t="s">
        <v>118</v>
      </c>
      <c r="D8260" s="229">
        <v>5563</v>
      </c>
      <c r="E8260" s="231">
        <v>7.1111687099999999E-3</v>
      </c>
      <c r="F8260" s="231">
        <v>8.8248389999999997E-4</v>
      </c>
      <c r="G8260" s="231">
        <v>1.7378543700000001E-3</v>
      </c>
      <c r="H8260" s="231">
        <v>4.4908299599999996E-3</v>
      </c>
    </row>
    <row r="8261" spans="1:8">
      <c r="A8261" s="227" t="s">
        <v>143</v>
      </c>
      <c r="B8261" s="227" t="s">
        <v>57</v>
      </c>
      <c r="C8261" s="227" t="s">
        <v>116</v>
      </c>
      <c r="D8261" s="229">
        <v>10902</v>
      </c>
      <c r="E8261" s="231">
        <v>7.2172555999999999E-3</v>
      </c>
      <c r="F8261" s="231">
        <v>9.5231397999999997E-4</v>
      </c>
      <c r="G8261" s="231">
        <v>1.67448545E-3</v>
      </c>
      <c r="H8261" s="231">
        <v>4.5898622200000001E-3</v>
      </c>
    </row>
    <row r="8262" spans="1:8">
      <c r="A8262" s="227" t="s">
        <v>143</v>
      </c>
      <c r="B8262" s="227" t="s">
        <v>59</v>
      </c>
      <c r="C8262" s="227" t="s">
        <v>116</v>
      </c>
      <c r="D8262" s="229">
        <v>4234</v>
      </c>
      <c r="E8262" s="231">
        <v>6.49378245E-3</v>
      </c>
      <c r="F8262" s="231">
        <v>8.6424194000000001E-4</v>
      </c>
      <c r="G8262" s="231">
        <v>1.5200879100000001E-3</v>
      </c>
      <c r="H8262" s="231">
        <v>4.1087632500000004E-3</v>
      </c>
    </row>
    <row r="8263" spans="1:8">
      <c r="A8263" s="227" t="s">
        <v>143</v>
      </c>
      <c r="B8263" s="227" t="s">
        <v>60</v>
      </c>
      <c r="C8263" s="227" t="s">
        <v>116</v>
      </c>
      <c r="D8263" s="229">
        <v>2734</v>
      </c>
      <c r="E8263" s="231">
        <v>6.9148740099999996E-3</v>
      </c>
      <c r="F8263" s="231">
        <v>9.1306465999999996E-4</v>
      </c>
      <c r="G8263" s="231">
        <v>1.5895468600000001E-3</v>
      </c>
      <c r="H8263" s="231">
        <v>4.41154657E-3</v>
      </c>
    </row>
    <row r="8264" spans="1:8">
      <c r="A8264" s="227" t="s">
        <v>143</v>
      </c>
      <c r="B8264" s="227" t="s">
        <v>61</v>
      </c>
      <c r="C8264" s="227" t="s">
        <v>116</v>
      </c>
      <c r="D8264" s="229">
        <v>1074</v>
      </c>
      <c r="E8264" s="231">
        <v>8.8690812599999998E-3</v>
      </c>
      <c r="F8264" s="231">
        <v>1.1788634E-3</v>
      </c>
      <c r="G8264" s="231">
        <v>1.95436946E-3</v>
      </c>
      <c r="H8264" s="231">
        <v>5.7356431699999997E-3</v>
      </c>
    </row>
    <row r="8265" spans="1:8">
      <c r="A8265" s="227" t="s">
        <v>143</v>
      </c>
      <c r="B8265" s="227" t="s">
        <v>62</v>
      </c>
      <c r="C8265" s="227" t="s">
        <v>116</v>
      </c>
      <c r="D8265" s="229">
        <v>2860</v>
      </c>
      <c r="E8265" s="231">
        <v>7.9570583199999999E-3</v>
      </c>
      <c r="F8265" s="231">
        <v>1.03514286E-3</v>
      </c>
      <c r="G8265" s="231">
        <v>1.87915185E-3</v>
      </c>
      <c r="H8265" s="231">
        <v>5.0422815500000004E-3</v>
      </c>
    </row>
    <row r="8266" spans="1:8">
      <c r="A8266" s="227" t="s">
        <v>143</v>
      </c>
      <c r="B8266" s="227" t="s">
        <v>57</v>
      </c>
      <c r="C8266" s="227" t="s">
        <v>117</v>
      </c>
      <c r="D8266" s="229">
        <v>34707</v>
      </c>
      <c r="E8266" s="231">
        <v>5.2723534900000002E-3</v>
      </c>
      <c r="F8266" s="231">
        <v>1.0100088799999999E-3</v>
      </c>
      <c r="G8266" s="231">
        <v>8.5622813000000002E-4</v>
      </c>
      <c r="H8266" s="231">
        <v>3.4061159999999998E-3</v>
      </c>
    </row>
    <row r="8267" spans="1:8">
      <c r="A8267" s="227" t="s">
        <v>143</v>
      </c>
      <c r="B8267" s="227" t="s">
        <v>59</v>
      </c>
      <c r="C8267" s="227" t="s">
        <v>117</v>
      </c>
      <c r="D8267" s="229">
        <v>17319</v>
      </c>
      <c r="E8267" s="231">
        <v>4.9074265499999999E-3</v>
      </c>
      <c r="F8267" s="231">
        <v>9.2486578E-4</v>
      </c>
      <c r="G8267" s="231">
        <v>7.7782310999999996E-4</v>
      </c>
      <c r="H8267" s="231">
        <v>3.2047371699999998E-3</v>
      </c>
    </row>
    <row r="8268" spans="1:8">
      <c r="A8268" s="227" t="s">
        <v>143</v>
      </c>
      <c r="B8268" s="227" t="s">
        <v>60</v>
      </c>
      <c r="C8268" s="227" t="s">
        <v>117</v>
      </c>
      <c r="D8268" s="229">
        <v>7987</v>
      </c>
      <c r="E8268" s="231">
        <v>5.1932681099999996E-3</v>
      </c>
      <c r="F8268" s="231">
        <v>1.08090409E-3</v>
      </c>
      <c r="G8268" s="231">
        <v>8.4725763E-4</v>
      </c>
      <c r="H8268" s="231">
        <v>3.2651058999999998E-3</v>
      </c>
    </row>
    <row r="8269" spans="1:8">
      <c r="A8269" s="227" t="s">
        <v>143</v>
      </c>
      <c r="B8269" s="227" t="s">
        <v>61</v>
      </c>
      <c r="C8269" s="227" t="s">
        <v>117</v>
      </c>
      <c r="D8269" s="229">
        <v>2063</v>
      </c>
      <c r="E8269" s="231">
        <v>6.3799065399999999E-3</v>
      </c>
      <c r="F8269" s="231">
        <v>1.2913814199999999E-3</v>
      </c>
      <c r="G8269" s="231">
        <v>9.6484442000000002E-4</v>
      </c>
      <c r="H8269" s="231">
        <v>4.1236802100000003E-3</v>
      </c>
    </row>
    <row r="8270" spans="1:8">
      <c r="A8270" s="227" t="s">
        <v>143</v>
      </c>
      <c r="B8270" s="227" t="s">
        <v>62</v>
      </c>
      <c r="C8270" s="227" t="s">
        <v>117</v>
      </c>
      <c r="D8270" s="229">
        <v>7338</v>
      </c>
      <c r="E8270" s="231">
        <v>5.9083500600000003E-3</v>
      </c>
      <c r="F8270" s="231">
        <v>1.0546915999999999E-3</v>
      </c>
      <c r="G8270" s="231">
        <v>1.0205056499999999E-3</v>
      </c>
      <c r="H8270" s="231">
        <v>3.8331523400000002E-3</v>
      </c>
    </row>
    <row r="8271" spans="1:8">
      <c r="A8271" s="227" t="s">
        <v>143</v>
      </c>
      <c r="B8271" s="227" t="s">
        <v>57</v>
      </c>
      <c r="C8271" s="227" t="s">
        <v>118</v>
      </c>
      <c r="D8271" s="229">
        <v>20676</v>
      </c>
      <c r="E8271" s="231">
        <v>6.58596306E-3</v>
      </c>
      <c r="F8271" s="231">
        <v>9.3099451999999997E-4</v>
      </c>
      <c r="G8271" s="231">
        <v>1.4897078100000001E-3</v>
      </c>
      <c r="H8271" s="231">
        <v>4.16525969E-3</v>
      </c>
    </row>
    <row r="8272" spans="1:8">
      <c r="A8272" s="227" t="s">
        <v>143</v>
      </c>
      <c r="B8272" s="227" t="s">
        <v>59</v>
      </c>
      <c r="C8272" s="227" t="s">
        <v>118</v>
      </c>
      <c r="D8272" s="229">
        <v>8687</v>
      </c>
      <c r="E8272" s="231">
        <v>5.9061736799999997E-3</v>
      </c>
      <c r="F8272" s="231">
        <v>7.8589364999999997E-4</v>
      </c>
      <c r="G8272" s="231">
        <v>1.3745259799999999E-3</v>
      </c>
      <c r="H8272" s="231">
        <v>3.74575358E-3</v>
      </c>
    </row>
    <row r="8273" spans="1:8">
      <c r="A8273" s="227" t="s">
        <v>143</v>
      </c>
      <c r="B8273" s="227" t="s">
        <v>60</v>
      </c>
      <c r="C8273" s="227" t="s">
        <v>118</v>
      </c>
      <c r="D8273" s="229">
        <v>4746</v>
      </c>
      <c r="E8273" s="231">
        <v>6.3759610899999999E-3</v>
      </c>
      <c r="F8273" s="231">
        <v>9.5223927000000002E-4</v>
      </c>
      <c r="G8273" s="231">
        <v>1.43281209E-3</v>
      </c>
      <c r="H8273" s="231">
        <v>3.99090682E-3</v>
      </c>
    </row>
    <row r="8274" spans="1:8">
      <c r="A8274" s="227" t="s">
        <v>143</v>
      </c>
      <c r="B8274" s="227" t="s">
        <v>61</v>
      </c>
      <c r="C8274" s="227" t="s">
        <v>118</v>
      </c>
      <c r="D8274" s="229">
        <v>1813</v>
      </c>
      <c r="E8274" s="231">
        <v>8.1328073100000002E-3</v>
      </c>
      <c r="F8274" s="231">
        <v>1.2644338300000001E-3</v>
      </c>
      <c r="G8274" s="231">
        <v>1.71572059E-3</v>
      </c>
      <c r="H8274" s="231">
        <v>5.1526524199999998E-3</v>
      </c>
    </row>
    <row r="8275" spans="1:8">
      <c r="A8275" s="227" t="s">
        <v>143</v>
      </c>
      <c r="B8275" s="227" t="s">
        <v>62</v>
      </c>
      <c r="C8275" s="227" t="s">
        <v>118</v>
      </c>
      <c r="D8275" s="229">
        <v>5430</v>
      </c>
      <c r="E8275" s="231">
        <v>7.3405802100000002E-3</v>
      </c>
      <c r="F8275" s="231">
        <v>1.0332299300000001E-3</v>
      </c>
      <c r="G8275" s="231">
        <v>1.6482438199999999E-3</v>
      </c>
      <c r="H8275" s="231">
        <v>4.6591059699999998E-3</v>
      </c>
    </row>
    <row r="8276" spans="1:8">
      <c r="A8276" s="227" t="s">
        <v>144</v>
      </c>
      <c r="B8276" s="227" t="s">
        <v>57</v>
      </c>
      <c r="C8276" s="227" t="s">
        <v>116</v>
      </c>
      <c r="D8276" s="229">
        <v>10855</v>
      </c>
      <c r="E8276" s="231">
        <v>7.1380431199999997E-3</v>
      </c>
      <c r="F8276" s="231">
        <v>8.7664391000000003E-4</v>
      </c>
      <c r="G8276" s="231">
        <v>1.65082311E-3</v>
      </c>
      <c r="H8276" s="231">
        <v>4.60994973E-3</v>
      </c>
    </row>
    <row r="8277" spans="1:8">
      <c r="A8277" s="227" t="s">
        <v>144</v>
      </c>
      <c r="B8277" s="227" t="s">
        <v>59</v>
      </c>
      <c r="C8277" s="227" t="s">
        <v>116</v>
      </c>
      <c r="D8277" s="229">
        <v>4305</v>
      </c>
      <c r="E8277" s="231">
        <v>6.3423719000000002E-3</v>
      </c>
      <c r="F8277" s="231">
        <v>7.6174859000000005E-4</v>
      </c>
      <c r="G8277" s="231">
        <v>1.48162642E-3</v>
      </c>
      <c r="H8277" s="231">
        <v>4.0983511600000003E-3</v>
      </c>
    </row>
    <row r="8278" spans="1:8">
      <c r="A8278" s="227" t="s">
        <v>144</v>
      </c>
      <c r="B8278" s="227" t="s">
        <v>60</v>
      </c>
      <c r="C8278" s="227" t="s">
        <v>116</v>
      </c>
      <c r="D8278" s="229">
        <v>2614</v>
      </c>
      <c r="E8278" s="231">
        <v>6.8640942700000001E-3</v>
      </c>
      <c r="F8278" s="231">
        <v>8.6024037999999996E-4</v>
      </c>
      <c r="G8278" s="231">
        <v>1.5522008700000001E-3</v>
      </c>
      <c r="H8278" s="231">
        <v>4.4508909800000003E-3</v>
      </c>
    </row>
    <row r="8279" spans="1:8">
      <c r="A8279" s="227" t="s">
        <v>144</v>
      </c>
      <c r="B8279" s="227" t="s">
        <v>61</v>
      </c>
      <c r="C8279" s="227" t="s">
        <v>116</v>
      </c>
      <c r="D8279" s="229">
        <v>961</v>
      </c>
      <c r="E8279" s="231">
        <v>8.54701387E-3</v>
      </c>
      <c r="F8279" s="231">
        <v>1.1337772599999999E-3</v>
      </c>
      <c r="G8279" s="231">
        <v>1.9142504399999999E-3</v>
      </c>
      <c r="H8279" s="231">
        <v>5.4985520999999999E-3</v>
      </c>
    </row>
    <row r="8280" spans="1:8">
      <c r="A8280" s="227" t="s">
        <v>144</v>
      </c>
      <c r="B8280" s="227" t="s">
        <v>62</v>
      </c>
      <c r="C8280" s="227" t="s">
        <v>116</v>
      </c>
      <c r="D8280" s="229">
        <v>2975</v>
      </c>
      <c r="E8280" s="231">
        <v>8.0749997599999998E-3</v>
      </c>
      <c r="F8280" s="231">
        <v>9.7425669000000001E-4</v>
      </c>
      <c r="G8280" s="231">
        <v>1.8972219799999999E-3</v>
      </c>
      <c r="H8280" s="231">
        <v>5.2029798400000001E-3</v>
      </c>
    </row>
    <row r="8281" spans="1:8">
      <c r="A8281" s="227" t="s">
        <v>144</v>
      </c>
      <c r="B8281" s="227" t="s">
        <v>57</v>
      </c>
      <c r="C8281" s="227" t="s">
        <v>117</v>
      </c>
      <c r="D8281" s="229">
        <v>35307</v>
      </c>
      <c r="E8281" s="231">
        <v>5.2877138600000003E-3</v>
      </c>
      <c r="F8281" s="231">
        <v>1.0509812200000001E-3</v>
      </c>
      <c r="G8281" s="231">
        <v>8.4999482000000005E-4</v>
      </c>
      <c r="H8281" s="231">
        <v>3.3867373499999998E-3</v>
      </c>
    </row>
    <row r="8282" spans="1:8">
      <c r="A8282" s="227" t="s">
        <v>144</v>
      </c>
      <c r="B8282" s="227" t="s">
        <v>59</v>
      </c>
      <c r="C8282" s="227" t="s">
        <v>117</v>
      </c>
      <c r="D8282" s="229">
        <v>16877</v>
      </c>
      <c r="E8282" s="231">
        <v>4.8622410499999996E-3</v>
      </c>
      <c r="F8282" s="231">
        <v>9.4378845000000003E-4</v>
      </c>
      <c r="G8282" s="231">
        <v>7.4742009000000002E-4</v>
      </c>
      <c r="H8282" s="231">
        <v>3.1710320300000002E-3</v>
      </c>
    </row>
    <row r="8283" spans="1:8">
      <c r="A8283" s="227" t="s">
        <v>144</v>
      </c>
      <c r="B8283" s="227" t="s">
        <v>60</v>
      </c>
      <c r="C8283" s="227" t="s">
        <v>117</v>
      </c>
      <c r="D8283" s="229">
        <v>7798</v>
      </c>
      <c r="E8283" s="231">
        <v>5.2349395099999998E-3</v>
      </c>
      <c r="F8283" s="231">
        <v>1.14000747E-3</v>
      </c>
      <c r="G8283" s="231">
        <v>8.3424145000000004E-4</v>
      </c>
      <c r="H8283" s="231">
        <v>3.2606901200000001E-3</v>
      </c>
    </row>
    <row r="8284" spans="1:8">
      <c r="A8284" s="227" t="s">
        <v>144</v>
      </c>
      <c r="B8284" s="227" t="s">
        <v>61</v>
      </c>
      <c r="C8284" s="227" t="s">
        <v>117</v>
      </c>
      <c r="D8284" s="229">
        <v>1994</v>
      </c>
      <c r="E8284" s="231">
        <v>6.5530849500000004E-3</v>
      </c>
      <c r="F8284" s="231">
        <v>1.39262672E-3</v>
      </c>
      <c r="G8284" s="231">
        <v>1.0537861200000001E-3</v>
      </c>
      <c r="H8284" s="231">
        <v>4.1066716300000002E-3</v>
      </c>
    </row>
    <row r="8285" spans="1:8">
      <c r="A8285" s="227" t="s">
        <v>144</v>
      </c>
      <c r="B8285" s="227" t="s">
        <v>62</v>
      </c>
      <c r="C8285" s="227" t="s">
        <v>117</v>
      </c>
      <c r="D8285" s="229">
        <v>8638</v>
      </c>
      <c r="E8285" s="231">
        <v>5.8745498199999999E-3</v>
      </c>
      <c r="F8285" s="231">
        <v>1.10118086E-3</v>
      </c>
      <c r="G8285" s="231">
        <v>1.0175843600000001E-3</v>
      </c>
      <c r="H8285" s="231">
        <v>3.7557841199999998E-3</v>
      </c>
    </row>
    <row r="8286" spans="1:8">
      <c r="A8286" s="227" t="s">
        <v>144</v>
      </c>
      <c r="B8286" s="227" t="s">
        <v>57</v>
      </c>
      <c r="C8286" s="227" t="s">
        <v>118</v>
      </c>
      <c r="D8286" s="229">
        <v>20982</v>
      </c>
      <c r="E8286" s="231">
        <v>6.6561646999999998E-3</v>
      </c>
      <c r="F8286" s="231">
        <v>1.0367194999999999E-3</v>
      </c>
      <c r="G8286" s="231">
        <v>1.46943057E-3</v>
      </c>
      <c r="H8286" s="231">
        <v>4.1500141499999999E-3</v>
      </c>
    </row>
    <row r="8287" spans="1:8">
      <c r="A8287" s="227" t="s">
        <v>144</v>
      </c>
      <c r="B8287" s="227" t="s">
        <v>59</v>
      </c>
      <c r="C8287" s="227" t="s">
        <v>118</v>
      </c>
      <c r="D8287" s="229">
        <v>8708</v>
      </c>
      <c r="E8287" s="231">
        <v>6.0196586799999997E-3</v>
      </c>
      <c r="F8287" s="231">
        <v>9.1051971999999998E-4</v>
      </c>
      <c r="G8287" s="231">
        <v>1.33149012E-3</v>
      </c>
      <c r="H8287" s="231">
        <v>3.7776483500000001E-3</v>
      </c>
    </row>
    <row r="8288" spans="1:8">
      <c r="A8288" s="227" t="s">
        <v>144</v>
      </c>
      <c r="B8288" s="227" t="s">
        <v>60</v>
      </c>
      <c r="C8288" s="227" t="s">
        <v>118</v>
      </c>
      <c r="D8288" s="229">
        <v>4746</v>
      </c>
      <c r="E8288" s="231">
        <v>6.4646615199999997E-3</v>
      </c>
      <c r="F8288" s="231">
        <v>1.03306513E-3</v>
      </c>
      <c r="G8288" s="231">
        <v>1.3909274000000001E-3</v>
      </c>
      <c r="H8288" s="231">
        <v>4.0406685100000004E-3</v>
      </c>
    </row>
    <row r="8289" spans="1:8">
      <c r="A8289" s="227" t="s">
        <v>144</v>
      </c>
      <c r="B8289" s="227" t="s">
        <v>61</v>
      </c>
      <c r="C8289" s="227" t="s">
        <v>118</v>
      </c>
      <c r="D8289" s="229">
        <v>1839</v>
      </c>
      <c r="E8289" s="231">
        <v>7.8878917300000007E-3</v>
      </c>
      <c r="F8289" s="231">
        <v>1.2749982499999999E-3</v>
      </c>
      <c r="G8289" s="231">
        <v>1.7712421800000001E-3</v>
      </c>
      <c r="H8289" s="231">
        <v>4.8416508199999996E-3</v>
      </c>
    </row>
    <row r="8290" spans="1:8">
      <c r="A8290" s="227" t="s">
        <v>144</v>
      </c>
      <c r="B8290" s="227" t="s">
        <v>62</v>
      </c>
      <c r="C8290" s="227" t="s">
        <v>118</v>
      </c>
      <c r="D8290" s="229">
        <v>5689</v>
      </c>
      <c r="E8290" s="231">
        <v>7.3920449200000002E-3</v>
      </c>
      <c r="F8290" s="231">
        <v>1.1559138699999999E-3</v>
      </c>
      <c r="G8290" s="231">
        <v>1.6485006799999999E-3</v>
      </c>
      <c r="H8290" s="231">
        <v>4.5876298800000001E-3</v>
      </c>
    </row>
    <row r="8291" spans="1:8">
      <c r="A8291" s="227" t="s">
        <v>145</v>
      </c>
      <c r="B8291" s="227" t="s">
        <v>57</v>
      </c>
      <c r="C8291" s="227" t="s">
        <v>116</v>
      </c>
      <c r="D8291" s="229">
        <v>10868</v>
      </c>
      <c r="E8291" s="231">
        <v>7.0902820099999998E-3</v>
      </c>
      <c r="F8291" s="231">
        <v>8.2473560000000004E-4</v>
      </c>
      <c r="G8291" s="231">
        <v>1.66094115E-3</v>
      </c>
      <c r="H8291" s="231">
        <v>4.60398709E-3</v>
      </c>
    </row>
    <row r="8292" spans="1:8">
      <c r="A8292" s="227" t="s">
        <v>145</v>
      </c>
      <c r="B8292" s="227" t="s">
        <v>59</v>
      </c>
      <c r="C8292" s="227" t="s">
        <v>116</v>
      </c>
      <c r="D8292" s="229">
        <v>4135</v>
      </c>
      <c r="E8292" s="231">
        <v>6.4453622900000002E-3</v>
      </c>
      <c r="F8292" s="231">
        <v>7.3340698000000002E-4</v>
      </c>
      <c r="G8292" s="231">
        <v>1.55274226E-3</v>
      </c>
      <c r="H8292" s="231">
        <v>4.1585043899999997E-3</v>
      </c>
    </row>
    <row r="8293" spans="1:8">
      <c r="A8293" s="227" t="s">
        <v>145</v>
      </c>
      <c r="B8293" s="227" t="s">
        <v>60</v>
      </c>
      <c r="C8293" s="227" t="s">
        <v>116</v>
      </c>
      <c r="D8293" s="229">
        <v>2648</v>
      </c>
      <c r="E8293" s="231">
        <v>6.8943496200000003E-3</v>
      </c>
      <c r="F8293" s="231">
        <v>8.2666314000000003E-4</v>
      </c>
      <c r="G8293" s="231">
        <v>1.52879595E-3</v>
      </c>
      <c r="H8293" s="231">
        <v>4.5382650099999996E-3</v>
      </c>
    </row>
    <row r="8294" spans="1:8">
      <c r="A8294" s="227" t="s">
        <v>145</v>
      </c>
      <c r="B8294" s="227" t="s">
        <v>61</v>
      </c>
      <c r="C8294" s="227" t="s">
        <v>116</v>
      </c>
      <c r="D8294" s="229">
        <v>1089</v>
      </c>
      <c r="E8294" s="231">
        <v>8.3954972499999999E-3</v>
      </c>
      <c r="F8294" s="231">
        <v>1.02645753E-3</v>
      </c>
      <c r="G8294" s="231">
        <v>1.8383325800000001E-3</v>
      </c>
      <c r="H8294" s="231">
        <v>5.5304728499999999E-3</v>
      </c>
    </row>
    <row r="8295" spans="1:8">
      <c r="A8295" s="227" t="s">
        <v>145</v>
      </c>
      <c r="B8295" s="227" t="s">
        <v>62</v>
      </c>
      <c r="C8295" s="227" t="s">
        <v>116</v>
      </c>
      <c r="D8295" s="229">
        <v>2996</v>
      </c>
      <c r="E8295" s="231">
        <v>7.67913135E-3</v>
      </c>
      <c r="F8295" s="231">
        <v>8.7575847999999995E-4</v>
      </c>
      <c r="G8295" s="231">
        <v>1.8625912399999999E-3</v>
      </c>
      <c r="H8295" s="231">
        <v>4.9401553100000004E-3</v>
      </c>
    </row>
    <row r="8296" spans="1:8">
      <c r="A8296" s="227" t="s">
        <v>145</v>
      </c>
      <c r="B8296" s="227" t="s">
        <v>57</v>
      </c>
      <c r="C8296" s="227" t="s">
        <v>117</v>
      </c>
      <c r="D8296" s="229">
        <v>36164</v>
      </c>
      <c r="E8296" s="231">
        <v>5.2406121E-3</v>
      </c>
      <c r="F8296" s="231">
        <v>1.0195280199999999E-3</v>
      </c>
      <c r="G8296" s="231">
        <v>8.1025246999999999E-4</v>
      </c>
      <c r="H8296" s="231">
        <v>3.4108311299999999E-3</v>
      </c>
    </row>
    <row r="8297" spans="1:8">
      <c r="A8297" s="227" t="s">
        <v>145</v>
      </c>
      <c r="B8297" s="227" t="s">
        <v>59</v>
      </c>
      <c r="C8297" s="227" t="s">
        <v>117</v>
      </c>
      <c r="D8297" s="229">
        <v>16784</v>
      </c>
      <c r="E8297" s="231">
        <v>4.8190638300000003E-3</v>
      </c>
      <c r="F8297" s="231">
        <v>9.2741174999999999E-4</v>
      </c>
      <c r="G8297" s="231">
        <v>7.1963973999999997E-4</v>
      </c>
      <c r="H8297" s="231">
        <v>3.1720118499999998E-3</v>
      </c>
    </row>
    <row r="8298" spans="1:8">
      <c r="A8298" s="227" t="s">
        <v>145</v>
      </c>
      <c r="B8298" s="227" t="s">
        <v>60</v>
      </c>
      <c r="C8298" s="227" t="s">
        <v>117</v>
      </c>
      <c r="D8298" s="229">
        <v>8127</v>
      </c>
      <c r="E8298" s="231">
        <v>5.1529948600000002E-3</v>
      </c>
      <c r="F8298" s="231">
        <v>1.0926296700000001E-3</v>
      </c>
      <c r="G8298" s="231">
        <v>7.7129708E-4</v>
      </c>
      <c r="H8298" s="231">
        <v>3.2890676400000002E-3</v>
      </c>
    </row>
    <row r="8299" spans="1:8">
      <c r="A8299" s="227" t="s">
        <v>145</v>
      </c>
      <c r="B8299" s="227" t="s">
        <v>61</v>
      </c>
      <c r="C8299" s="227" t="s">
        <v>117</v>
      </c>
      <c r="D8299" s="229">
        <v>2266</v>
      </c>
      <c r="E8299" s="231">
        <v>6.54242134E-3</v>
      </c>
      <c r="F8299" s="231">
        <v>1.3301550699999999E-3</v>
      </c>
      <c r="G8299" s="231">
        <v>9.7103187999999997E-4</v>
      </c>
      <c r="H8299" s="231">
        <v>4.2412339100000003E-3</v>
      </c>
    </row>
    <row r="8300" spans="1:8">
      <c r="A8300" s="227" t="s">
        <v>145</v>
      </c>
      <c r="B8300" s="227" t="s">
        <v>62</v>
      </c>
      <c r="C8300" s="227" t="s">
        <v>117</v>
      </c>
      <c r="D8300" s="229">
        <v>8987</v>
      </c>
      <c r="E8300" s="231">
        <v>5.7788820099999999E-3</v>
      </c>
      <c r="F8300" s="231">
        <v>1.0471347099999999E-3</v>
      </c>
      <c r="G8300" s="231">
        <v>9.7416794999999996E-4</v>
      </c>
      <c r="H8300" s="231">
        <v>3.7575788600000002E-3</v>
      </c>
    </row>
    <row r="8301" spans="1:8">
      <c r="A8301" s="227" t="s">
        <v>145</v>
      </c>
      <c r="B8301" s="227" t="s">
        <v>57</v>
      </c>
      <c r="C8301" s="227" t="s">
        <v>118</v>
      </c>
      <c r="D8301" s="229">
        <v>21319</v>
      </c>
      <c r="E8301" s="231">
        <v>6.6829382100000003E-3</v>
      </c>
      <c r="F8301" s="231">
        <v>9.9580391000000002E-4</v>
      </c>
      <c r="G8301" s="231">
        <v>1.4127376799999999E-3</v>
      </c>
      <c r="H8301" s="231">
        <v>4.2743961400000001E-3</v>
      </c>
    </row>
    <row r="8302" spans="1:8">
      <c r="A8302" s="227" t="s">
        <v>145</v>
      </c>
      <c r="B8302" s="227" t="s">
        <v>59</v>
      </c>
      <c r="C8302" s="227" t="s">
        <v>118</v>
      </c>
      <c r="D8302" s="229">
        <v>8561</v>
      </c>
      <c r="E8302" s="231">
        <v>6.0136458399999999E-3</v>
      </c>
      <c r="F8302" s="231">
        <v>8.4330644999999998E-4</v>
      </c>
      <c r="G8302" s="231">
        <v>1.2960635199999999E-3</v>
      </c>
      <c r="H8302" s="231">
        <v>3.8742753800000002E-3</v>
      </c>
    </row>
    <row r="8303" spans="1:8">
      <c r="A8303" s="227" t="s">
        <v>145</v>
      </c>
      <c r="B8303" s="227" t="s">
        <v>60</v>
      </c>
      <c r="C8303" s="227" t="s">
        <v>118</v>
      </c>
      <c r="D8303" s="229">
        <v>4903</v>
      </c>
      <c r="E8303" s="231">
        <v>6.4515062000000001E-3</v>
      </c>
      <c r="F8303" s="231">
        <v>9.9662124999999992E-4</v>
      </c>
      <c r="G8303" s="231">
        <v>1.3165264899999999E-3</v>
      </c>
      <c r="H8303" s="231">
        <v>4.13835798E-3</v>
      </c>
    </row>
    <row r="8304" spans="1:8">
      <c r="A8304" s="227" t="s">
        <v>145</v>
      </c>
      <c r="B8304" s="227" t="s">
        <v>61</v>
      </c>
      <c r="C8304" s="227" t="s">
        <v>118</v>
      </c>
      <c r="D8304" s="229">
        <v>2111</v>
      </c>
      <c r="E8304" s="231">
        <v>7.9401983599999993E-3</v>
      </c>
      <c r="F8304" s="231">
        <v>1.29964053E-3</v>
      </c>
      <c r="G8304" s="231">
        <v>1.65127088E-3</v>
      </c>
      <c r="H8304" s="231">
        <v>4.9892864799999997E-3</v>
      </c>
    </row>
    <row r="8305" spans="1:8">
      <c r="A8305" s="227" t="s">
        <v>145</v>
      </c>
      <c r="B8305" s="227" t="s">
        <v>62</v>
      </c>
      <c r="C8305" s="227" t="s">
        <v>118</v>
      </c>
      <c r="D8305" s="229">
        <v>5744</v>
      </c>
      <c r="E8305" s="231">
        <v>7.4159547300000003E-3</v>
      </c>
      <c r="F8305" s="231">
        <v>1.1107280299999999E-3</v>
      </c>
      <c r="G8305" s="231">
        <v>1.58109202E-3</v>
      </c>
      <c r="H8305" s="231">
        <v>4.7241341999999997E-3</v>
      </c>
    </row>
    <row r="8306" spans="1:8">
      <c r="A8306" s="227" t="s">
        <v>146</v>
      </c>
      <c r="B8306" s="227" t="s">
        <v>57</v>
      </c>
      <c r="C8306" s="227" t="s">
        <v>116</v>
      </c>
      <c r="D8306" s="229">
        <v>11440</v>
      </c>
      <c r="E8306" s="231">
        <v>7.3682182000000002E-3</v>
      </c>
      <c r="F8306" s="231">
        <v>8.4100495999999997E-4</v>
      </c>
      <c r="G8306" s="231">
        <v>1.66411285E-3</v>
      </c>
      <c r="H8306" s="231">
        <v>4.8624807400000003E-3</v>
      </c>
    </row>
    <row r="8307" spans="1:8">
      <c r="A8307" s="227" t="s">
        <v>146</v>
      </c>
      <c r="B8307" s="227" t="s">
        <v>59</v>
      </c>
      <c r="C8307" s="227" t="s">
        <v>116</v>
      </c>
      <c r="D8307" s="229">
        <v>4256</v>
      </c>
      <c r="E8307" s="231">
        <v>6.5138456799999998E-3</v>
      </c>
      <c r="F8307" s="231">
        <v>7.0360067000000001E-4</v>
      </c>
      <c r="G8307" s="231">
        <v>1.5337603799999999E-3</v>
      </c>
      <c r="H8307" s="231">
        <v>4.2758260499999997E-3</v>
      </c>
    </row>
    <row r="8308" spans="1:8">
      <c r="A8308" s="227" t="s">
        <v>146</v>
      </c>
      <c r="B8308" s="227" t="s">
        <v>60</v>
      </c>
      <c r="C8308" s="227" t="s">
        <v>116</v>
      </c>
      <c r="D8308" s="229">
        <v>2621</v>
      </c>
      <c r="E8308" s="231">
        <v>7.1027983799999998E-3</v>
      </c>
      <c r="F8308" s="231">
        <v>8.5877751000000004E-4</v>
      </c>
      <c r="G8308" s="231">
        <v>1.58225208E-3</v>
      </c>
      <c r="H8308" s="231">
        <v>4.6611015199999996E-3</v>
      </c>
    </row>
    <row r="8309" spans="1:8">
      <c r="A8309" s="227" t="s">
        <v>146</v>
      </c>
      <c r="B8309" s="227" t="s">
        <v>61</v>
      </c>
      <c r="C8309" s="227" t="s">
        <v>116</v>
      </c>
      <c r="D8309" s="229">
        <v>1406</v>
      </c>
      <c r="E8309" s="231">
        <v>9.1780264800000004E-3</v>
      </c>
      <c r="F8309" s="231">
        <v>1.17286671E-3</v>
      </c>
      <c r="G8309" s="231">
        <v>1.7994883900000001E-3</v>
      </c>
      <c r="H8309" s="231">
        <v>6.2053333799999997E-3</v>
      </c>
    </row>
    <row r="8310" spans="1:8">
      <c r="A8310" s="227" t="s">
        <v>146</v>
      </c>
      <c r="B8310" s="227" t="s">
        <v>62</v>
      </c>
      <c r="C8310" s="227" t="s">
        <v>116</v>
      </c>
      <c r="D8310" s="229">
        <v>3157</v>
      </c>
      <c r="E8310" s="231">
        <v>7.9343519899999996E-3</v>
      </c>
      <c r="F8310" s="231">
        <v>8.6368890999999998E-4</v>
      </c>
      <c r="G8310" s="231">
        <v>1.84751454E-3</v>
      </c>
      <c r="H8310" s="231">
        <v>5.2224954800000004E-3</v>
      </c>
    </row>
    <row r="8311" spans="1:8">
      <c r="A8311" s="227" t="s">
        <v>146</v>
      </c>
      <c r="B8311" s="227" t="s">
        <v>57</v>
      </c>
      <c r="C8311" s="227" t="s">
        <v>117</v>
      </c>
      <c r="D8311" s="229">
        <v>35674</v>
      </c>
      <c r="E8311" s="231">
        <v>5.3033580100000002E-3</v>
      </c>
      <c r="F8311" s="231">
        <v>9.7629857000000001E-4</v>
      </c>
      <c r="G8311" s="231">
        <v>8.1296571999999996E-4</v>
      </c>
      <c r="H8311" s="231">
        <v>3.5140932400000002E-3</v>
      </c>
    </row>
    <row r="8312" spans="1:8">
      <c r="A8312" s="227" t="s">
        <v>146</v>
      </c>
      <c r="B8312" s="227" t="s">
        <v>59</v>
      </c>
      <c r="C8312" s="227" t="s">
        <v>117</v>
      </c>
      <c r="D8312" s="229">
        <v>16907</v>
      </c>
      <c r="E8312" s="231">
        <v>4.8450733800000003E-3</v>
      </c>
      <c r="F8312" s="231">
        <v>8.8400038000000002E-4</v>
      </c>
      <c r="G8312" s="231">
        <v>7.2886657999999996E-4</v>
      </c>
      <c r="H8312" s="231">
        <v>3.2322059299999999E-3</v>
      </c>
    </row>
    <row r="8313" spans="1:8">
      <c r="A8313" s="227" t="s">
        <v>146</v>
      </c>
      <c r="B8313" s="227" t="s">
        <v>60</v>
      </c>
      <c r="C8313" s="227" t="s">
        <v>117</v>
      </c>
      <c r="D8313" s="229">
        <v>7713</v>
      </c>
      <c r="E8313" s="231">
        <v>5.1697093300000002E-3</v>
      </c>
      <c r="F8313" s="231">
        <v>1.0196182099999999E-3</v>
      </c>
      <c r="G8313" s="231">
        <v>7.6673526999999995E-4</v>
      </c>
      <c r="H8313" s="231">
        <v>3.38335537E-3</v>
      </c>
    </row>
    <row r="8314" spans="1:8">
      <c r="A8314" s="227" t="s">
        <v>146</v>
      </c>
      <c r="B8314" s="227" t="s">
        <v>61</v>
      </c>
      <c r="C8314" s="227" t="s">
        <v>117</v>
      </c>
      <c r="D8314" s="229">
        <v>2546</v>
      </c>
      <c r="E8314" s="231">
        <v>6.9169046399999998E-3</v>
      </c>
      <c r="F8314" s="231">
        <v>1.3645858299999999E-3</v>
      </c>
      <c r="G8314" s="231">
        <v>1.0232961099999999E-3</v>
      </c>
      <c r="H8314" s="231">
        <v>4.5290222199999997E-3</v>
      </c>
    </row>
    <row r="8315" spans="1:8">
      <c r="A8315" s="227" t="s">
        <v>146</v>
      </c>
      <c r="B8315" s="227" t="s">
        <v>62</v>
      </c>
      <c r="C8315" s="227" t="s">
        <v>117</v>
      </c>
      <c r="D8315" s="229">
        <v>8508</v>
      </c>
      <c r="E8315" s="231">
        <v>5.8523661099999999E-3</v>
      </c>
      <c r="F8315" s="231">
        <v>1.0042465799999999E-3</v>
      </c>
      <c r="G8315" s="231">
        <v>9.5905627000000002E-4</v>
      </c>
      <c r="H8315" s="231">
        <v>3.8890627799999999E-3</v>
      </c>
    </row>
    <row r="8316" spans="1:8">
      <c r="A8316" s="227" t="s">
        <v>146</v>
      </c>
      <c r="B8316" s="227" t="s">
        <v>57</v>
      </c>
      <c r="C8316" s="227" t="s">
        <v>118</v>
      </c>
      <c r="D8316" s="229">
        <v>21221</v>
      </c>
      <c r="E8316" s="231">
        <v>6.8736264299999999E-3</v>
      </c>
      <c r="F8316" s="231">
        <v>1.0114901700000001E-3</v>
      </c>
      <c r="G8316" s="231">
        <v>1.4082271300000001E-3</v>
      </c>
      <c r="H8316" s="231">
        <v>4.4539086400000004E-3</v>
      </c>
    </row>
    <row r="8317" spans="1:8">
      <c r="A8317" s="227" t="s">
        <v>146</v>
      </c>
      <c r="B8317" s="227" t="s">
        <v>59</v>
      </c>
      <c r="C8317" s="227" t="s">
        <v>118</v>
      </c>
      <c r="D8317" s="229">
        <v>8541</v>
      </c>
      <c r="E8317" s="231">
        <v>6.1236592799999998E-3</v>
      </c>
      <c r="F8317" s="231">
        <v>8.6924782000000005E-4</v>
      </c>
      <c r="G8317" s="231">
        <v>1.27023169E-3</v>
      </c>
      <c r="H8317" s="231">
        <v>3.9841792799999998E-3</v>
      </c>
    </row>
    <row r="8318" spans="1:8">
      <c r="A8318" s="227" t="s">
        <v>146</v>
      </c>
      <c r="B8318" s="227" t="s">
        <v>60</v>
      </c>
      <c r="C8318" s="227" t="s">
        <v>118</v>
      </c>
      <c r="D8318" s="229">
        <v>4529</v>
      </c>
      <c r="E8318" s="231">
        <v>6.6144029199999999E-3</v>
      </c>
      <c r="F8318" s="231">
        <v>1.0167932899999999E-3</v>
      </c>
      <c r="G8318" s="231">
        <v>1.3294721800000001E-3</v>
      </c>
      <c r="H8318" s="231">
        <v>4.2681369800000001E-3</v>
      </c>
    </row>
    <row r="8319" spans="1:8">
      <c r="A8319" s="227" t="s">
        <v>146</v>
      </c>
      <c r="B8319" s="227" t="s">
        <v>61</v>
      </c>
      <c r="C8319" s="227" t="s">
        <v>118</v>
      </c>
      <c r="D8319" s="229">
        <v>2607</v>
      </c>
      <c r="E8319" s="231">
        <v>8.3249511000000002E-3</v>
      </c>
      <c r="F8319" s="231">
        <v>1.2503682500000001E-3</v>
      </c>
      <c r="G8319" s="231">
        <v>1.6944229E-3</v>
      </c>
      <c r="H8319" s="231">
        <v>5.3801594799999996E-3</v>
      </c>
    </row>
    <row r="8320" spans="1:8">
      <c r="A8320" s="227" t="s">
        <v>146</v>
      </c>
      <c r="B8320" s="227" t="s">
        <v>62</v>
      </c>
      <c r="C8320" s="227" t="s">
        <v>118</v>
      </c>
      <c r="D8320" s="229">
        <v>5544</v>
      </c>
      <c r="E8320" s="231">
        <v>7.5583106299999996E-3</v>
      </c>
      <c r="F8320" s="231">
        <v>1.11396473E-3</v>
      </c>
      <c r="G8320" s="231">
        <v>1.5505770400000001E-3</v>
      </c>
      <c r="H8320" s="231">
        <v>4.8937683799999999E-3</v>
      </c>
    </row>
    <row r="8321" spans="1:8">
      <c r="A8321" s="227" t="s">
        <v>147</v>
      </c>
      <c r="B8321" s="227" t="s">
        <v>57</v>
      </c>
      <c r="C8321" s="227" t="s">
        <v>116</v>
      </c>
      <c r="D8321" s="229">
        <v>10736</v>
      </c>
      <c r="E8321" s="231">
        <v>7.2666834099999996E-3</v>
      </c>
      <c r="F8321" s="231">
        <v>8.1546528999999995E-4</v>
      </c>
      <c r="G8321" s="231">
        <v>1.6247061000000001E-3</v>
      </c>
      <c r="H8321" s="231">
        <v>4.8259531099999996E-3</v>
      </c>
    </row>
    <row r="8322" spans="1:8">
      <c r="A8322" s="227" t="s">
        <v>147</v>
      </c>
      <c r="B8322" s="227" t="s">
        <v>59</v>
      </c>
      <c r="C8322" s="227" t="s">
        <v>116</v>
      </c>
      <c r="D8322" s="229">
        <v>4004</v>
      </c>
      <c r="E8322" s="231">
        <v>6.4188644599999997E-3</v>
      </c>
      <c r="F8322" s="231">
        <v>6.9817310999999995E-4</v>
      </c>
      <c r="G8322" s="231">
        <v>1.46702811E-3</v>
      </c>
      <c r="H8322" s="231">
        <v>4.2530701799999996E-3</v>
      </c>
    </row>
    <row r="8323" spans="1:8">
      <c r="A8323" s="227" t="s">
        <v>147</v>
      </c>
      <c r="B8323" s="227" t="s">
        <v>60</v>
      </c>
      <c r="C8323" s="227" t="s">
        <v>116</v>
      </c>
      <c r="D8323" s="229">
        <v>2644</v>
      </c>
      <c r="E8323" s="231">
        <v>7.0980501999999999E-3</v>
      </c>
      <c r="F8323" s="231">
        <v>8.0143434000000001E-4</v>
      </c>
      <c r="G8323" s="231">
        <v>1.5521907800000001E-3</v>
      </c>
      <c r="H8323" s="231">
        <v>4.74378986E-3</v>
      </c>
    </row>
    <row r="8324" spans="1:8">
      <c r="A8324" s="227" t="s">
        <v>147</v>
      </c>
      <c r="B8324" s="227" t="s">
        <v>61</v>
      </c>
      <c r="C8324" s="227" t="s">
        <v>116</v>
      </c>
      <c r="D8324" s="229">
        <v>1136</v>
      </c>
      <c r="E8324" s="231">
        <v>9.0265854699999992E-3</v>
      </c>
      <c r="F8324" s="231">
        <v>1.1437954000000001E-3</v>
      </c>
      <c r="G8324" s="231">
        <v>1.79307447E-3</v>
      </c>
      <c r="H8324" s="231">
        <v>6.0894400499999996E-3</v>
      </c>
    </row>
    <row r="8325" spans="1:8">
      <c r="A8325" s="227" t="s">
        <v>147</v>
      </c>
      <c r="B8325" s="227" t="s">
        <v>62</v>
      </c>
      <c r="C8325" s="227" t="s">
        <v>116</v>
      </c>
      <c r="D8325" s="229">
        <v>2952</v>
      </c>
      <c r="E8325" s="231">
        <v>7.8904248000000003E-3</v>
      </c>
      <c r="F8325" s="231">
        <v>8.6077446999999999E-4</v>
      </c>
      <c r="G8325" s="231">
        <v>1.83873276E-3</v>
      </c>
      <c r="H8325" s="231">
        <v>5.1903642700000001E-3</v>
      </c>
    </row>
    <row r="8326" spans="1:8">
      <c r="A8326" s="227" t="s">
        <v>147</v>
      </c>
      <c r="B8326" s="227" t="s">
        <v>57</v>
      </c>
      <c r="C8326" s="227" t="s">
        <v>117</v>
      </c>
      <c r="D8326" s="229">
        <v>33520</v>
      </c>
      <c r="E8326" s="231">
        <v>5.2202213799999999E-3</v>
      </c>
      <c r="F8326" s="231">
        <v>9.6913440999999996E-4</v>
      </c>
      <c r="G8326" s="231">
        <v>7.8188439999999997E-4</v>
      </c>
      <c r="H8326" s="231">
        <v>3.4692020899999999E-3</v>
      </c>
    </row>
    <row r="8327" spans="1:8">
      <c r="A8327" s="227" t="s">
        <v>147</v>
      </c>
      <c r="B8327" s="227" t="s">
        <v>59</v>
      </c>
      <c r="C8327" s="227" t="s">
        <v>117</v>
      </c>
      <c r="D8327" s="229">
        <v>15927</v>
      </c>
      <c r="E8327" s="231">
        <v>4.7684710399999997E-3</v>
      </c>
      <c r="F8327" s="231">
        <v>8.8201222000000004E-4</v>
      </c>
      <c r="G8327" s="231">
        <v>7.0273071000000002E-4</v>
      </c>
      <c r="H8327" s="231">
        <v>3.18372763E-3</v>
      </c>
    </row>
    <row r="8328" spans="1:8">
      <c r="A8328" s="227" t="s">
        <v>147</v>
      </c>
      <c r="B8328" s="227" t="s">
        <v>60</v>
      </c>
      <c r="C8328" s="227" t="s">
        <v>117</v>
      </c>
      <c r="D8328" s="229">
        <v>7250</v>
      </c>
      <c r="E8328" s="231">
        <v>5.1402264500000003E-3</v>
      </c>
      <c r="F8328" s="231">
        <v>1.0453190399999999E-3</v>
      </c>
      <c r="G8328" s="231">
        <v>7.4895409999999995E-4</v>
      </c>
      <c r="H8328" s="231">
        <v>3.3459528299999998E-3</v>
      </c>
    </row>
    <row r="8329" spans="1:8">
      <c r="A8329" s="227" t="s">
        <v>147</v>
      </c>
      <c r="B8329" s="227" t="s">
        <v>61</v>
      </c>
      <c r="C8329" s="227" t="s">
        <v>117</v>
      </c>
      <c r="D8329" s="229">
        <v>2225</v>
      </c>
      <c r="E8329" s="231">
        <v>6.7915311700000001E-3</v>
      </c>
      <c r="F8329" s="231">
        <v>1.3057842E-3</v>
      </c>
      <c r="G8329" s="231">
        <v>9.5647604E-4</v>
      </c>
      <c r="H8329" s="231">
        <v>4.5292704600000001E-3</v>
      </c>
    </row>
    <row r="8330" spans="1:8">
      <c r="A8330" s="227" t="s">
        <v>147</v>
      </c>
      <c r="B8330" s="227" t="s">
        <v>62</v>
      </c>
      <c r="C8330" s="227" t="s">
        <v>117</v>
      </c>
      <c r="D8330" s="229">
        <v>8118</v>
      </c>
      <c r="E8330" s="231">
        <v>5.74730029E-3</v>
      </c>
      <c r="F8330" s="231">
        <v>9.7975410999999999E-4</v>
      </c>
      <c r="G8330" s="231">
        <v>9.1873572999999996E-4</v>
      </c>
      <c r="H8330" s="231">
        <v>3.84880996E-3</v>
      </c>
    </row>
    <row r="8331" spans="1:8">
      <c r="A8331" s="227" t="s">
        <v>147</v>
      </c>
      <c r="B8331" s="227" t="s">
        <v>57</v>
      </c>
      <c r="C8331" s="227" t="s">
        <v>118</v>
      </c>
      <c r="D8331" s="229">
        <v>19206</v>
      </c>
      <c r="E8331" s="231">
        <v>6.8125602600000003E-3</v>
      </c>
      <c r="F8331" s="231">
        <v>1.0029566200000001E-3</v>
      </c>
      <c r="G8331" s="231">
        <v>1.3777713599999999E-3</v>
      </c>
      <c r="H8331" s="231">
        <v>4.4318318000000001E-3</v>
      </c>
    </row>
    <row r="8332" spans="1:8">
      <c r="A8332" s="227" t="s">
        <v>147</v>
      </c>
      <c r="B8332" s="227" t="s">
        <v>59</v>
      </c>
      <c r="C8332" s="227" t="s">
        <v>118</v>
      </c>
      <c r="D8332" s="229">
        <v>7821</v>
      </c>
      <c r="E8332" s="231">
        <v>6.0934352900000001E-3</v>
      </c>
      <c r="F8332" s="231">
        <v>8.6136038000000003E-4</v>
      </c>
      <c r="G8332" s="231">
        <v>1.23952819E-3</v>
      </c>
      <c r="H8332" s="231">
        <v>3.9925462400000004E-3</v>
      </c>
    </row>
    <row r="8333" spans="1:8">
      <c r="A8333" s="227" t="s">
        <v>147</v>
      </c>
      <c r="B8333" s="227" t="s">
        <v>60</v>
      </c>
      <c r="C8333" s="227" t="s">
        <v>118</v>
      </c>
      <c r="D8333" s="229">
        <v>4268</v>
      </c>
      <c r="E8333" s="231">
        <v>6.6838322900000004E-3</v>
      </c>
      <c r="F8333" s="231">
        <v>1.0292272799999999E-3</v>
      </c>
      <c r="G8333" s="231">
        <v>1.31125178E-3</v>
      </c>
      <c r="H8333" s="231">
        <v>4.3433527499999996E-3</v>
      </c>
    </row>
    <row r="8334" spans="1:8">
      <c r="A8334" s="227" t="s">
        <v>147</v>
      </c>
      <c r="B8334" s="227" t="s">
        <v>61</v>
      </c>
      <c r="C8334" s="227" t="s">
        <v>118</v>
      </c>
      <c r="D8334" s="229">
        <v>2074</v>
      </c>
      <c r="E8334" s="231">
        <v>8.1681486199999993E-3</v>
      </c>
      <c r="F8334" s="231">
        <v>1.29853386E-3</v>
      </c>
      <c r="G8334" s="231">
        <v>1.6069823699999999E-3</v>
      </c>
      <c r="H8334" s="231">
        <v>5.26263192E-3</v>
      </c>
    </row>
    <row r="8335" spans="1:8">
      <c r="A8335" s="227" t="s">
        <v>147</v>
      </c>
      <c r="B8335" s="227" t="s">
        <v>62</v>
      </c>
      <c r="C8335" s="227" t="s">
        <v>118</v>
      </c>
      <c r="D8335" s="229">
        <v>5043</v>
      </c>
      <c r="E8335" s="231">
        <v>7.4792660299999999E-3</v>
      </c>
      <c r="F8335" s="231">
        <v>1.07875946E-3</v>
      </c>
      <c r="G8335" s="231">
        <v>1.55419846E-3</v>
      </c>
      <c r="H8335" s="231">
        <v>4.8463076200000003E-3</v>
      </c>
    </row>
    <row r="8336" spans="1:8">
      <c r="A8336" s="227" t="s">
        <v>148</v>
      </c>
      <c r="B8336" s="227" t="s">
        <v>57</v>
      </c>
      <c r="C8336" s="227" t="s">
        <v>116</v>
      </c>
      <c r="D8336" s="229">
        <v>9958</v>
      </c>
      <c r="E8336" s="231">
        <v>7.2269524999999998E-3</v>
      </c>
      <c r="F8336" s="231">
        <v>8.1020470000000005E-4</v>
      </c>
      <c r="G8336" s="231">
        <v>1.67056358E-3</v>
      </c>
      <c r="H8336" s="231">
        <v>4.7455688800000003E-3</v>
      </c>
    </row>
    <row r="8337" spans="1:8">
      <c r="A8337" s="227" t="s">
        <v>148</v>
      </c>
      <c r="B8337" s="227" t="s">
        <v>59</v>
      </c>
      <c r="C8337" s="227" t="s">
        <v>116</v>
      </c>
      <c r="D8337" s="229">
        <v>3870</v>
      </c>
      <c r="E8337" s="231">
        <v>6.4590718099999996E-3</v>
      </c>
      <c r="F8337" s="231">
        <v>7.0179238999999998E-4</v>
      </c>
      <c r="G8337" s="231">
        <v>1.5058615699999999E-3</v>
      </c>
      <c r="H8337" s="231">
        <v>4.2508102399999997E-3</v>
      </c>
    </row>
    <row r="8338" spans="1:8">
      <c r="A8338" s="227" t="s">
        <v>148</v>
      </c>
      <c r="B8338" s="227" t="s">
        <v>60</v>
      </c>
      <c r="C8338" s="227" t="s">
        <v>116</v>
      </c>
      <c r="D8338" s="229">
        <v>2369</v>
      </c>
      <c r="E8338" s="231">
        <v>7.0862840099999999E-3</v>
      </c>
      <c r="F8338" s="231">
        <v>8.1310167000000003E-4</v>
      </c>
      <c r="G8338" s="231">
        <v>1.60979761E-3</v>
      </c>
      <c r="H8338" s="231">
        <v>4.66261722E-3</v>
      </c>
    </row>
    <row r="8339" spans="1:8">
      <c r="A8339" s="227" t="s">
        <v>148</v>
      </c>
      <c r="B8339" s="227" t="s">
        <v>61</v>
      </c>
      <c r="C8339" s="227" t="s">
        <v>116</v>
      </c>
      <c r="D8339" s="229">
        <v>1005</v>
      </c>
      <c r="E8339" s="231">
        <v>8.9448472799999994E-3</v>
      </c>
      <c r="F8339" s="231">
        <v>1.14868917E-3</v>
      </c>
      <c r="G8339" s="231">
        <v>1.98624907E-3</v>
      </c>
      <c r="H8339" s="231">
        <v>5.8096321499999997E-3</v>
      </c>
    </row>
    <row r="8340" spans="1:8">
      <c r="A8340" s="227" t="s">
        <v>148</v>
      </c>
      <c r="B8340" s="227" t="s">
        <v>62</v>
      </c>
      <c r="C8340" s="227" t="s">
        <v>116</v>
      </c>
      <c r="D8340" s="229">
        <v>2714</v>
      </c>
      <c r="E8340" s="231">
        <v>7.8085507499999996E-3</v>
      </c>
      <c r="F8340" s="231">
        <v>8.3692385999999998E-4</v>
      </c>
      <c r="G8340" s="231">
        <v>1.84156118E-3</v>
      </c>
      <c r="H8340" s="231">
        <v>5.1294468700000002E-3</v>
      </c>
    </row>
    <row r="8341" spans="1:8">
      <c r="A8341" s="227" t="s">
        <v>148</v>
      </c>
      <c r="B8341" s="227" t="s">
        <v>57</v>
      </c>
      <c r="C8341" s="227" t="s">
        <v>117</v>
      </c>
      <c r="D8341" s="229">
        <v>31499</v>
      </c>
      <c r="E8341" s="231">
        <v>5.13757504E-3</v>
      </c>
      <c r="F8341" s="231">
        <v>9.4609239999999997E-4</v>
      </c>
      <c r="G8341" s="231">
        <v>7.6852870999999997E-4</v>
      </c>
      <c r="H8341" s="231">
        <v>3.4229534399999998E-3</v>
      </c>
    </row>
    <row r="8342" spans="1:8">
      <c r="A8342" s="227" t="s">
        <v>148</v>
      </c>
      <c r="B8342" s="227" t="s">
        <v>59</v>
      </c>
      <c r="C8342" s="227" t="s">
        <v>117</v>
      </c>
      <c r="D8342" s="229">
        <v>15413</v>
      </c>
      <c r="E8342" s="231">
        <v>4.6900476600000001E-3</v>
      </c>
      <c r="F8342" s="231">
        <v>8.7507275E-4</v>
      </c>
      <c r="G8342" s="231">
        <v>6.8241807E-4</v>
      </c>
      <c r="H8342" s="231">
        <v>3.1325563600000002E-3</v>
      </c>
    </row>
    <row r="8343" spans="1:8">
      <c r="A8343" s="227" t="s">
        <v>148</v>
      </c>
      <c r="B8343" s="227" t="s">
        <v>60</v>
      </c>
      <c r="C8343" s="227" t="s">
        <v>117</v>
      </c>
      <c r="D8343" s="229">
        <v>6560</v>
      </c>
      <c r="E8343" s="231">
        <v>5.0941502600000002E-3</v>
      </c>
      <c r="F8343" s="231">
        <v>1.00658075E-3</v>
      </c>
      <c r="G8343" s="231">
        <v>7.2899705000000002E-4</v>
      </c>
      <c r="H8343" s="231">
        <v>3.3585719799999999E-3</v>
      </c>
    </row>
    <row r="8344" spans="1:8">
      <c r="A8344" s="227" t="s">
        <v>148</v>
      </c>
      <c r="B8344" s="227" t="s">
        <v>61</v>
      </c>
      <c r="C8344" s="227" t="s">
        <v>117</v>
      </c>
      <c r="D8344" s="229">
        <v>2091</v>
      </c>
      <c r="E8344" s="231">
        <v>6.6552196600000004E-3</v>
      </c>
      <c r="F8344" s="231">
        <v>1.2612195799999999E-3</v>
      </c>
      <c r="G8344" s="231">
        <v>9.9163387E-4</v>
      </c>
      <c r="H8344" s="231">
        <v>4.4023657199999998E-3</v>
      </c>
    </row>
    <row r="8345" spans="1:8">
      <c r="A8345" s="227" t="s">
        <v>148</v>
      </c>
      <c r="B8345" s="227" t="s">
        <v>62</v>
      </c>
      <c r="C8345" s="227" t="s">
        <v>117</v>
      </c>
      <c r="D8345" s="229">
        <v>7435</v>
      </c>
      <c r="E8345" s="231">
        <v>5.6768098899999996E-3</v>
      </c>
      <c r="F8345" s="231">
        <v>9.5132327000000002E-4</v>
      </c>
      <c r="G8345" s="231">
        <v>9.1917270999999998E-4</v>
      </c>
      <c r="H8345" s="231">
        <v>3.80631342E-3</v>
      </c>
    </row>
    <row r="8346" spans="1:8">
      <c r="A8346" s="227" t="s">
        <v>148</v>
      </c>
      <c r="B8346" s="227" t="s">
        <v>57</v>
      </c>
      <c r="C8346" s="227" t="s">
        <v>118</v>
      </c>
      <c r="D8346" s="229">
        <v>18478</v>
      </c>
      <c r="E8346" s="231">
        <v>6.73917131E-3</v>
      </c>
      <c r="F8346" s="231">
        <v>9.7075690000000001E-4</v>
      </c>
      <c r="G8346" s="231">
        <v>1.3961639399999999E-3</v>
      </c>
      <c r="H8346" s="231">
        <v>4.3722499900000003E-3</v>
      </c>
    </row>
    <row r="8347" spans="1:8">
      <c r="A8347" s="227" t="s">
        <v>148</v>
      </c>
      <c r="B8347" s="227" t="s">
        <v>59</v>
      </c>
      <c r="C8347" s="227" t="s">
        <v>118</v>
      </c>
      <c r="D8347" s="229">
        <v>7658</v>
      </c>
      <c r="E8347" s="231">
        <v>6.0014533899999997E-3</v>
      </c>
      <c r="F8347" s="231">
        <v>8.3639209999999996E-4</v>
      </c>
      <c r="G8347" s="231">
        <v>1.2583666999999999E-3</v>
      </c>
      <c r="H8347" s="231">
        <v>3.9066941000000001E-3</v>
      </c>
    </row>
    <row r="8348" spans="1:8">
      <c r="A8348" s="227" t="s">
        <v>148</v>
      </c>
      <c r="B8348" s="227" t="s">
        <v>60</v>
      </c>
      <c r="C8348" s="227" t="s">
        <v>118</v>
      </c>
      <c r="D8348" s="229">
        <v>3909</v>
      </c>
      <c r="E8348" s="231">
        <v>6.6077538300000002E-3</v>
      </c>
      <c r="F8348" s="231">
        <v>9.7604151E-4</v>
      </c>
      <c r="G8348" s="231">
        <v>1.3290907400000001E-3</v>
      </c>
      <c r="H8348" s="231">
        <v>4.3026210800000001E-3</v>
      </c>
    </row>
    <row r="8349" spans="1:8">
      <c r="A8349" s="227" t="s">
        <v>148</v>
      </c>
      <c r="B8349" s="227" t="s">
        <v>61</v>
      </c>
      <c r="C8349" s="227" t="s">
        <v>118</v>
      </c>
      <c r="D8349" s="229">
        <v>2330</v>
      </c>
      <c r="E8349" s="231">
        <v>8.0703134899999997E-3</v>
      </c>
      <c r="F8349" s="231">
        <v>1.21825302E-3</v>
      </c>
      <c r="G8349" s="231">
        <v>1.65199269E-3</v>
      </c>
      <c r="H8349" s="231">
        <v>5.2000673099999997E-3</v>
      </c>
    </row>
    <row r="8350" spans="1:8">
      <c r="A8350" s="227" t="s">
        <v>148</v>
      </c>
      <c r="B8350" s="227" t="s">
        <v>62</v>
      </c>
      <c r="C8350" s="227" t="s">
        <v>118</v>
      </c>
      <c r="D8350" s="229">
        <v>4581</v>
      </c>
      <c r="E8350" s="231">
        <v>7.4074955900000003E-3</v>
      </c>
      <c r="F8350" s="231">
        <v>1.06498132E-3</v>
      </c>
      <c r="G8350" s="231">
        <v>1.5536316099999999E-3</v>
      </c>
      <c r="H8350" s="231">
        <v>4.7888821799999997E-3</v>
      </c>
    </row>
    <row r="8351" spans="1:8">
      <c r="A8351" s="227" t="s">
        <v>149</v>
      </c>
      <c r="B8351" s="227" t="s">
        <v>57</v>
      </c>
      <c r="C8351" s="227" t="s">
        <v>116</v>
      </c>
      <c r="D8351" s="229">
        <v>9468</v>
      </c>
      <c r="E8351" s="231">
        <v>7.3794572699999996E-3</v>
      </c>
      <c r="F8351" s="231">
        <v>8.1661131999999999E-4</v>
      </c>
      <c r="G8351" s="231">
        <v>1.65776094E-3</v>
      </c>
      <c r="H8351" s="231">
        <v>4.9044696399999999E-3</v>
      </c>
    </row>
    <row r="8352" spans="1:8">
      <c r="A8352" s="227" t="s">
        <v>149</v>
      </c>
      <c r="B8352" s="227" t="s">
        <v>59</v>
      </c>
      <c r="C8352" s="227" t="s">
        <v>116</v>
      </c>
      <c r="D8352" s="229">
        <v>3660</v>
      </c>
      <c r="E8352" s="231">
        <v>6.4629342599999999E-3</v>
      </c>
      <c r="F8352" s="231">
        <v>7.0116413000000002E-4</v>
      </c>
      <c r="G8352" s="231">
        <v>1.4825564299999999E-3</v>
      </c>
      <c r="H8352" s="231">
        <v>4.2785681100000004E-3</v>
      </c>
    </row>
    <row r="8353" spans="1:8">
      <c r="A8353" s="227" t="s">
        <v>149</v>
      </c>
      <c r="B8353" s="227" t="s">
        <v>60</v>
      </c>
      <c r="C8353" s="227" t="s">
        <v>116</v>
      </c>
      <c r="D8353" s="229">
        <v>2191</v>
      </c>
      <c r="E8353" s="231">
        <v>7.3928431699999998E-3</v>
      </c>
      <c r="F8353" s="231">
        <v>8.2297401000000004E-4</v>
      </c>
      <c r="G8353" s="231">
        <v>1.6535181600000001E-3</v>
      </c>
      <c r="H8353" s="231">
        <v>4.9155792800000004E-3</v>
      </c>
    </row>
    <row r="8354" spans="1:8">
      <c r="A8354" s="227" t="s">
        <v>149</v>
      </c>
      <c r="B8354" s="227" t="s">
        <v>61</v>
      </c>
      <c r="C8354" s="227" t="s">
        <v>116</v>
      </c>
      <c r="D8354" s="229">
        <v>933</v>
      </c>
      <c r="E8354" s="231">
        <v>8.9137859299999993E-3</v>
      </c>
      <c r="F8354" s="231">
        <v>1.1275850099999999E-3</v>
      </c>
      <c r="G8354" s="231">
        <v>1.8703477999999999E-3</v>
      </c>
      <c r="H8354" s="231">
        <v>5.9155673199999996E-3</v>
      </c>
    </row>
    <row r="8355" spans="1:8">
      <c r="A8355" s="227" t="s">
        <v>149</v>
      </c>
      <c r="B8355" s="227" t="s">
        <v>62</v>
      </c>
      <c r="C8355" s="227" t="s">
        <v>116</v>
      </c>
      <c r="D8355" s="229">
        <v>2684</v>
      </c>
      <c r="E8355" s="231">
        <v>8.0849777899999996E-3</v>
      </c>
      <c r="F8355" s="231">
        <v>8.6074605999999999E-4</v>
      </c>
      <c r="G8355" s="231">
        <v>1.8262411699999999E-3</v>
      </c>
      <c r="H8355" s="231">
        <v>5.3974294900000002E-3</v>
      </c>
    </row>
    <row r="8356" spans="1:8">
      <c r="A8356" s="227" t="s">
        <v>149</v>
      </c>
      <c r="B8356" s="227" t="s">
        <v>57</v>
      </c>
      <c r="C8356" s="227" t="s">
        <v>117</v>
      </c>
      <c r="D8356" s="229">
        <v>29719</v>
      </c>
      <c r="E8356" s="231">
        <v>5.1710319300000002E-3</v>
      </c>
      <c r="F8356" s="231">
        <v>9.4343536999999999E-4</v>
      </c>
      <c r="G8356" s="231">
        <v>7.5028553999999996E-4</v>
      </c>
      <c r="H8356" s="231">
        <v>3.47731054E-3</v>
      </c>
    </row>
    <row r="8357" spans="1:8">
      <c r="A8357" s="227" t="s">
        <v>149</v>
      </c>
      <c r="B8357" s="227" t="s">
        <v>59</v>
      </c>
      <c r="C8357" s="227" t="s">
        <v>117</v>
      </c>
      <c r="D8357" s="229">
        <v>15013</v>
      </c>
      <c r="E8357" s="231">
        <v>4.7564947499999996E-3</v>
      </c>
      <c r="F8357" s="231">
        <v>8.7078212000000002E-4</v>
      </c>
      <c r="G8357" s="231">
        <v>6.7790144000000004E-4</v>
      </c>
      <c r="H8357" s="231">
        <v>3.2078107099999999E-3</v>
      </c>
    </row>
    <row r="8358" spans="1:8">
      <c r="A8358" s="227" t="s">
        <v>149</v>
      </c>
      <c r="B8358" s="227" t="s">
        <v>60</v>
      </c>
      <c r="C8358" s="227" t="s">
        <v>117</v>
      </c>
      <c r="D8358" s="229">
        <v>5883</v>
      </c>
      <c r="E8358" s="231">
        <v>5.1112135600000002E-3</v>
      </c>
      <c r="F8358" s="231">
        <v>1.00990314E-3</v>
      </c>
      <c r="G8358" s="231">
        <v>7.0218582999999996E-4</v>
      </c>
      <c r="H8358" s="231">
        <v>3.3991241199999998E-3</v>
      </c>
    </row>
    <row r="8359" spans="1:8">
      <c r="A8359" s="227" t="s">
        <v>149</v>
      </c>
      <c r="B8359" s="227" t="s">
        <v>61</v>
      </c>
      <c r="C8359" s="227" t="s">
        <v>117</v>
      </c>
      <c r="D8359" s="229">
        <v>1733</v>
      </c>
      <c r="E8359" s="231">
        <v>6.8173097100000003E-3</v>
      </c>
      <c r="F8359" s="231">
        <v>1.3256352900000001E-3</v>
      </c>
      <c r="G8359" s="231">
        <v>9.4210132999999997E-4</v>
      </c>
      <c r="H8359" s="231">
        <v>4.5495725900000002E-3</v>
      </c>
    </row>
    <row r="8360" spans="1:8">
      <c r="A8360" s="227" t="s">
        <v>149</v>
      </c>
      <c r="B8360" s="227" t="s">
        <v>62</v>
      </c>
      <c r="C8360" s="227" t="s">
        <v>117</v>
      </c>
      <c r="D8360" s="229">
        <v>7090</v>
      </c>
      <c r="E8360" s="231">
        <v>5.6960472699999999E-3</v>
      </c>
      <c r="F8360" s="231">
        <v>9.4870489999999996E-4</v>
      </c>
      <c r="G8360" s="231">
        <v>8.9658401999999999E-4</v>
      </c>
      <c r="H8360" s="231">
        <v>3.8507578699999998E-3</v>
      </c>
    </row>
    <row r="8361" spans="1:8">
      <c r="A8361" s="227" t="s">
        <v>149</v>
      </c>
      <c r="B8361" s="227" t="s">
        <v>57</v>
      </c>
      <c r="C8361" s="227" t="s">
        <v>118</v>
      </c>
      <c r="D8361" s="229">
        <v>17448</v>
      </c>
      <c r="E8361" s="231">
        <v>6.8244786100000003E-3</v>
      </c>
      <c r="F8361" s="231">
        <v>9.830935700000001E-4</v>
      </c>
      <c r="G8361" s="231">
        <v>1.41084277E-3</v>
      </c>
      <c r="H8361" s="231">
        <v>4.4305397900000001E-3</v>
      </c>
    </row>
    <row r="8362" spans="1:8">
      <c r="A8362" s="227" t="s">
        <v>149</v>
      </c>
      <c r="B8362" s="227" t="s">
        <v>59</v>
      </c>
      <c r="C8362" s="227" t="s">
        <v>118</v>
      </c>
      <c r="D8362" s="229">
        <v>7498</v>
      </c>
      <c r="E8362" s="231">
        <v>6.0941109700000003E-3</v>
      </c>
      <c r="F8362" s="231">
        <v>8.5113875999999998E-4</v>
      </c>
      <c r="G8362" s="231">
        <v>1.2729163600000001E-3</v>
      </c>
      <c r="H8362" s="231">
        <v>3.9700553499999996E-3</v>
      </c>
    </row>
    <row r="8363" spans="1:8">
      <c r="A8363" s="227" t="s">
        <v>149</v>
      </c>
      <c r="B8363" s="227" t="s">
        <v>60</v>
      </c>
      <c r="C8363" s="227" t="s">
        <v>118</v>
      </c>
      <c r="D8363" s="229">
        <v>3661</v>
      </c>
      <c r="E8363" s="231">
        <v>6.8550541700000004E-3</v>
      </c>
      <c r="F8363" s="231">
        <v>9.9108003999999993E-4</v>
      </c>
      <c r="G8363" s="231">
        <v>1.3894861599999999E-3</v>
      </c>
      <c r="H8363" s="231">
        <v>4.4744779999999996E-3</v>
      </c>
    </row>
    <row r="8364" spans="1:8">
      <c r="A8364" s="227" t="s">
        <v>149</v>
      </c>
      <c r="B8364" s="227" t="s">
        <v>61</v>
      </c>
      <c r="C8364" s="227" t="s">
        <v>118</v>
      </c>
      <c r="D8364" s="229">
        <v>1870</v>
      </c>
      <c r="E8364" s="231">
        <v>8.0759244500000008E-3</v>
      </c>
      <c r="F8364" s="231">
        <v>1.3068984000000001E-3</v>
      </c>
      <c r="G8364" s="231">
        <v>1.6494848099999999E-3</v>
      </c>
      <c r="H8364" s="231">
        <v>5.1195407600000001E-3</v>
      </c>
    </row>
    <row r="8365" spans="1:8">
      <c r="A8365" s="227" t="s">
        <v>149</v>
      </c>
      <c r="B8365" s="227" t="s">
        <v>62</v>
      </c>
      <c r="C8365" s="227" t="s">
        <v>118</v>
      </c>
      <c r="D8365" s="229">
        <v>4419</v>
      </c>
      <c r="E8365" s="231">
        <v>7.50883156E-3</v>
      </c>
      <c r="F8365" s="231">
        <v>1.06334784E-3</v>
      </c>
      <c r="G8365" s="231">
        <v>1.56157781E-3</v>
      </c>
      <c r="H8365" s="231">
        <v>4.88390543E-3</v>
      </c>
    </row>
    <row r="8366" spans="1:8">
      <c r="A8366" s="227" t="s">
        <v>150</v>
      </c>
      <c r="B8366" s="227" t="s">
        <v>57</v>
      </c>
      <c r="C8366" s="227" t="s">
        <v>116</v>
      </c>
      <c r="D8366" s="229">
        <v>10687</v>
      </c>
      <c r="E8366" s="231">
        <v>7.6973156799999996E-3</v>
      </c>
      <c r="F8366" s="231">
        <v>8.5542964000000004E-4</v>
      </c>
      <c r="G8366" s="231">
        <v>1.6603091899999999E-3</v>
      </c>
      <c r="H8366" s="231">
        <v>5.1810695299999996E-3</v>
      </c>
    </row>
    <row r="8367" spans="1:8">
      <c r="A8367" s="227" t="s">
        <v>150</v>
      </c>
      <c r="B8367" s="227" t="s">
        <v>59</v>
      </c>
      <c r="C8367" s="227" t="s">
        <v>116</v>
      </c>
      <c r="D8367" s="229">
        <v>3811</v>
      </c>
      <c r="E8367" s="231">
        <v>6.6171083700000003E-3</v>
      </c>
      <c r="F8367" s="231">
        <v>7.3273795999999997E-4</v>
      </c>
      <c r="G8367" s="231">
        <v>1.46859822E-3</v>
      </c>
      <c r="H8367" s="231">
        <v>4.4151582399999997E-3</v>
      </c>
    </row>
    <row r="8368" spans="1:8">
      <c r="A8368" s="227" t="s">
        <v>150</v>
      </c>
      <c r="B8368" s="227" t="s">
        <v>60</v>
      </c>
      <c r="C8368" s="227" t="s">
        <v>116</v>
      </c>
      <c r="D8368" s="229">
        <v>2429</v>
      </c>
      <c r="E8368" s="231">
        <v>7.4042622999999997E-3</v>
      </c>
      <c r="F8368" s="231">
        <v>8.1897627999999998E-4</v>
      </c>
      <c r="G8368" s="231">
        <v>1.6169250699999999E-3</v>
      </c>
      <c r="H8368" s="231">
        <v>4.9678553800000004E-3</v>
      </c>
    </row>
    <row r="8369" spans="1:8">
      <c r="A8369" s="227" t="s">
        <v>150</v>
      </c>
      <c r="B8369" s="227" t="s">
        <v>61</v>
      </c>
      <c r="C8369" s="227" t="s">
        <v>116</v>
      </c>
      <c r="D8369" s="229">
        <v>1684</v>
      </c>
      <c r="E8369" s="231">
        <v>9.7180157200000006E-3</v>
      </c>
      <c r="F8369" s="231">
        <v>1.1234066E-3</v>
      </c>
      <c r="G8369" s="231">
        <v>1.83485478E-3</v>
      </c>
      <c r="H8369" s="231">
        <v>6.7595683100000001E-3</v>
      </c>
    </row>
    <row r="8370" spans="1:8">
      <c r="A8370" s="227" t="s">
        <v>150</v>
      </c>
      <c r="B8370" s="227" t="s">
        <v>62</v>
      </c>
      <c r="C8370" s="227" t="s">
        <v>116</v>
      </c>
      <c r="D8370" s="229">
        <v>2763</v>
      </c>
      <c r="E8370" s="231">
        <v>8.2132902899999995E-3</v>
      </c>
      <c r="F8370" s="231">
        <v>8.9337753000000005E-4</v>
      </c>
      <c r="G8370" s="231">
        <v>1.85649297E-3</v>
      </c>
      <c r="H8370" s="231">
        <v>5.4628621899999999E-3</v>
      </c>
    </row>
    <row r="8371" spans="1:8">
      <c r="A8371" s="227" t="s">
        <v>150</v>
      </c>
      <c r="B8371" s="227" t="s">
        <v>57</v>
      </c>
      <c r="C8371" s="227" t="s">
        <v>117</v>
      </c>
      <c r="D8371" s="229">
        <v>31683</v>
      </c>
      <c r="E8371" s="231">
        <v>5.3816917800000004E-3</v>
      </c>
      <c r="F8371" s="231">
        <v>9.8290214E-4</v>
      </c>
      <c r="G8371" s="231">
        <v>7.2312568000000002E-4</v>
      </c>
      <c r="H8371" s="231">
        <v>3.6752663800000002E-3</v>
      </c>
    </row>
    <row r="8372" spans="1:8">
      <c r="A8372" s="227" t="s">
        <v>150</v>
      </c>
      <c r="B8372" s="227" t="s">
        <v>59</v>
      </c>
      <c r="C8372" s="227" t="s">
        <v>117</v>
      </c>
      <c r="D8372" s="229">
        <v>15083</v>
      </c>
      <c r="E8372" s="231">
        <v>4.8624291899999998E-3</v>
      </c>
      <c r="F8372" s="231">
        <v>8.9049596E-4</v>
      </c>
      <c r="G8372" s="231">
        <v>6.4757699000000002E-4</v>
      </c>
      <c r="H8372" s="231">
        <v>3.3239513600000002E-3</v>
      </c>
    </row>
    <row r="8373" spans="1:8">
      <c r="A8373" s="227" t="s">
        <v>150</v>
      </c>
      <c r="B8373" s="227" t="s">
        <v>60</v>
      </c>
      <c r="C8373" s="227" t="s">
        <v>117</v>
      </c>
      <c r="D8373" s="229">
        <v>6728</v>
      </c>
      <c r="E8373" s="231">
        <v>5.26309319E-3</v>
      </c>
      <c r="F8373" s="231">
        <v>1.0281914400000001E-3</v>
      </c>
      <c r="G8373" s="231">
        <v>6.8987512000000001E-4</v>
      </c>
      <c r="H8373" s="231">
        <v>3.5445943500000002E-3</v>
      </c>
    </row>
    <row r="8374" spans="1:8">
      <c r="A8374" s="227" t="s">
        <v>150</v>
      </c>
      <c r="B8374" s="227" t="s">
        <v>61</v>
      </c>
      <c r="C8374" s="227" t="s">
        <v>117</v>
      </c>
      <c r="D8374" s="229">
        <v>2636</v>
      </c>
      <c r="E8374" s="231">
        <v>7.3373787599999999E-3</v>
      </c>
      <c r="F8374" s="231">
        <v>1.40216195E-3</v>
      </c>
      <c r="G8374" s="231">
        <v>8.9755252000000001E-4</v>
      </c>
      <c r="H8374" s="231">
        <v>5.0374267E-3</v>
      </c>
    </row>
    <row r="8375" spans="1:8">
      <c r="A8375" s="227" t="s">
        <v>150</v>
      </c>
      <c r="B8375" s="227" t="s">
        <v>62</v>
      </c>
      <c r="C8375" s="227" t="s">
        <v>117</v>
      </c>
      <c r="D8375" s="229">
        <v>7236</v>
      </c>
      <c r="E8375" s="231">
        <v>5.8618987900000002E-3</v>
      </c>
      <c r="F8375" s="231">
        <v>9.8067540999999996E-4</v>
      </c>
      <c r="G8375" s="231">
        <v>8.4797663000000004E-4</v>
      </c>
      <c r="H8375" s="231">
        <v>4.0328383999999997E-3</v>
      </c>
    </row>
    <row r="8376" spans="1:8">
      <c r="A8376" s="227" t="s">
        <v>150</v>
      </c>
      <c r="B8376" s="227" t="s">
        <v>57</v>
      </c>
      <c r="C8376" s="227" t="s">
        <v>118</v>
      </c>
      <c r="D8376" s="229">
        <v>19626</v>
      </c>
      <c r="E8376" s="231">
        <v>7.25084579E-3</v>
      </c>
      <c r="F8376" s="231">
        <v>1.0315425E-3</v>
      </c>
      <c r="G8376" s="231">
        <v>1.3335511700000001E-3</v>
      </c>
      <c r="H8376" s="231">
        <v>4.8855210500000001E-3</v>
      </c>
    </row>
    <row r="8377" spans="1:8">
      <c r="A8377" s="227" t="s">
        <v>150</v>
      </c>
      <c r="B8377" s="227" t="s">
        <v>59</v>
      </c>
      <c r="C8377" s="227" t="s">
        <v>118</v>
      </c>
      <c r="D8377" s="229">
        <v>7619</v>
      </c>
      <c r="E8377" s="231">
        <v>6.2953451000000004E-3</v>
      </c>
      <c r="F8377" s="231">
        <v>8.6391270999999997E-4</v>
      </c>
      <c r="G8377" s="231">
        <v>1.1994606000000001E-3</v>
      </c>
      <c r="H8377" s="231">
        <v>4.2317479899999996E-3</v>
      </c>
    </row>
    <row r="8378" spans="1:8">
      <c r="A8378" s="227" t="s">
        <v>150</v>
      </c>
      <c r="B8378" s="227" t="s">
        <v>60</v>
      </c>
      <c r="C8378" s="227" t="s">
        <v>118</v>
      </c>
      <c r="D8378" s="229">
        <v>4175</v>
      </c>
      <c r="E8378" s="231">
        <v>6.9685127400000001E-3</v>
      </c>
      <c r="F8378" s="231">
        <v>1.02150397E-3</v>
      </c>
      <c r="G8378" s="231">
        <v>1.2717701E-3</v>
      </c>
      <c r="H8378" s="231">
        <v>4.6749526299999997E-3</v>
      </c>
    </row>
    <row r="8379" spans="1:8">
      <c r="A8379" s="227" t="s">
        <v>150</v>
      </c>
      <c r="B8379" s="227" t="s">
        <v>61</v>
      </c>
      <c r="C8379" s="227" t="s">
        <v>118</v>
      </c>
      <c r="D8379" s="229">
        <v>3088</v>
      </c>
      <c r="E8379" s="231">
        <v>9.12402826E-3</v>
      </c>
      <c r="F8379" s="231">
        <v>1.3436568099999999E-3</v>
      </c>
      <c r="G8379" s="231">
        <v>1.5487705299999999E-3</v>
      </c>
      <c r="H8379" s="231">
        <v>6.2314505100000001E-3</v>
      </c>
    </row>
    <row r="8380" spans="1:8">
      <c r="A8380" s="227" t="s">
        <v>150</v>
      </c>
      <c r="B8380" s="227" t="s">
        <v>62</v>
      </c>
      <c r="C8380" s="227" t="s">
        <v>118</v>
      </c>
      <c r="D8380" s="229">
        <v>4744</v>
      </c>
      <c r="E8380" s="231">
        <v>7.8145710899999998E-3</v>
      </c>
      <c r="F8380" s="231">
        <v>1.10643147E-3</v>
      </c>
      <c r="G8380" s="231">
        <v>1.4631832700000001E-3</v>
      </c>
      <c r="H8380" s="231">
        <v>5.2447094500000001E-3</v>
      </c>
    </row>
    <row r="8381" spans="1:8">
      <c r="A8381" s="227" t="s">
        <v>151</v>
      </c>
      <c r="B8381" s="227" t="s">
        <v>57</v>
      </c>
      <c r="C8381" s="227" t="s">
        <v>116</v>
      </c>
      <c r="D8381" s="229">
        <v>9628</v>
      </c>
      <c r="E8381" s="231">
        <v>7.5117289100000003E-3</v>
      </c>
      <c r="F8381" s="231">
        <v>8.0502180999999996E-4</v>
      </c>
      <c r="G8381" s="231">
        <v>1.65417753E-3</v>
      </c>
      <c r="H8381" s="231">
        <v>5.0519352300000004E-3</v>
      </c>
    </row>
    <row r="8382" spans="1:8">
      <c r="A8382" s="227" t="s">
        <v>151</v>
      </c>
      <c r="B8382" s="227" t="s">
        <v>59</v>
      </c>
      <c r="C8382" s="227" t="s">
        <v>116</v>
      </c>
      <c r="D8382" s="229">
        <v>3714</v>
      </c>
      <c r="E8382" s="231">
        <v>6.6554320300000001E-3</v>
      </c>
      <c r="F8382" s="231">
        <v>7.2421145000000004E-4</v>
      </c>
      <c r="G8382" s="231">
        <v>1.47972362E-3</v>
      </c>
      <c r="H8382" s="231">
        <v>4.45085763E-3</v>
      </c>
    </row>
    <row r="8383" spans="1:8">
      <c r="A8383" s="227" t="s">
        <v>151</v>
      </c>
      <c r="B8383" s="227" t="s">
        <v>60</v>
      </c>
      <c r="C8383" s="227" t="s">
        <v>116</v>
      </c>
      <c r="D8383" s="229">
        <v>2293</v>
      </c>
      <c r="E8383" s="231">
        <v>7.4827724099999996E-3</v>
      </c>
      <c r="F8383" s="231">
        <v>7.9430530000000003E-4</v>
      </c>
      <c r="G8383" s="231">
        <v>1.6115974600000001E-3</v>
      </c>
      <c r="H8383" s="231">
        <v>5.0761524199999996E-3</v>
      </c>
    </row>
    <row r="8384" spans="1:8">
      <c r="A8384" s="227" t="s">
        <v>151</v>
      </c>
      <c r="B8384" s="227" t="s">
        <v>61</v>
      </c>
      <c r="C8384" s="227" t="s">
        <v>116</v>
      </c>
      <c r="D8384" s="229">
        <v>903</v>
      </c>
      <c r="E8384" s="231">
        <v>9.1647310000000006E-3</v>
      </c>
      <c r="F8384" s="231">
        <v>1.0542787000000001E-3</v>
      </c>
      <c r="G8384" s="231">
        <v>1.8544278999999999E-3</v>
      </c>
      <c r="H8384" s="231">
        <v>6.2557419300000002E-3</v>
      </c>
    </row>
    <row r="8385" spans="1:8">
      <c r="A8385" s="227" t="s">
        <v>151</v>
      </c>
      <c r="B8385" s="227" t="s">
        <v>62</v>
      </c>
      <c r="C8385" s="227" t="s">
        <v>116</v>
      </c>
      <c r="D8385" s="229">
        <v>2718</v>
      </c>
      <c r="E8385" s="231">
        <v>8.1570648000000006E-3</v>
      </c>
      <c r="F8385" s="231">
        <v>8.4167510999999995E-4</v>
      </c>
      <c r="G8385" s="231">
        <v>1.8619523099999999E-3</v>
      </c>
      <c r="H8385" s="231">
        <v>5.4529046099999999E-3</v>
      </c>
    </row>
    <row r="8386" spans="1:8">
      <c r="A8386" s="227" t="s">
        <v>151</v>
      </c>
      <c r="B8386" s="227" t="s">
        <v>57</v>
      </c>
      <c r="C8386" s="227" t="s">
        <v>117</v>
      </c>
      <c r="D8386" s="229">
        <v>29636</v>
      </c>
      <c r="E8386" s="231">
        <v>5.3371553899999999E-3</v>
      </c>
      <c r="F8386" s="231">
        <v>9.9718146000000009E-4</v>
      </c>
      <c r="G8386" s="231">
        <v>7.2353325999999999E-4</v>
      </c>
      <c r="H8386" s="231">
        <v>3.6152592000000001E-3</v>
      </c>
    </row>
    <row r="8387" spans="1:8">
      <c r="A8387" s="227" t="s">
        <v>151</v>
      </c>
      <c r="B8387" s="227" t="s">
        <v>59</v>
      </c>
      <c r="C8387" s="227" t="s">
        <v>117</v>
      </c>
      <c r="D8387" s="229">
        <v>14093</v>
      </c>
      <c r="E8387" s="231">
        <v>4.8642407100000003E-3</v>
      </c>
      <c r="F8387" s="231">
        <v>9.1727449000000003E-4</v>
      </c>
      <c r="G8387" s="231">
        <v>6.5027333999999998E-4</v>
      </c>
      <c r="H8387" s="231">
        <v>3.2954358599999998E-3</v>
      </c>
    </row>
    <row r="8388" spans="1:8">
      <c r="A8388" s="227" t="s">
        <v>151</v>
      </c>
      <c r="B8388" s="227" t="s">
        <v>60</v>
      </c>
      <c r="C8388" s="227" t="s">
        <v>117</v>
      </c>
      <c r="D8388" s="229">
        <v>6379</v>
      </c>
      <c r="E8388" s="231">
        <v>5.3197138300000004E-3</v>
      </c>
      <c r="F8388" s="231">
        <v>1.0450557299999999E-3</v>
      </c>
      <c r="G8388" s="231">
        <v>6.8590380999999998E-4</v>
      </c>
      <c r="H8388" s="231">
        <v>3.58770871E-3</v>
      </c>
    </row>
    <row r="8389" spans="1:8">
      <c r="A8389" s="227" t="s">
        <v>151</v>
      </c>
      <c r="B8389" s="227" t="s">
        <v>61</v>
      </c>
      <c r="C8389" s="227" t="s">
        <v>117</v>
      </c>
      <c r="D8389" s="229">
        <v>1767</v>
      </c>
      <c r="E8389" s="231">
        <v>6.7429361000000002E-3</v>
      </c>
      <c r="F8389" s="231">
        <v>1.3222542099999999E-3</v>
      </c>
      <c r="G8389" s="231">
        <v>8.5521706999999996E-4</v>
      </c>
      <c r="H8389" s="231">
        <v>4.5647831399999996E-3</v>
      </c>
    </row>
    <row r="8390" spans="1:8">
      <c r="A8390" s="227" t="s">
        <v>151</v>
      </c>
      <c r="B8390" s="227" t="s">
        <v>62</v>
      </c>
      <c r="C8390" s="227" t="s">
        <v>117</v>
      </c>
      <c r="D8390" s="229">
        <v>7397</v>
      </c>
      <c r="E8390" s="231">
        <v>5.91739494E-3</v>
      </c>
      <c r="F8390" s="231">
        <v>1.0304835200000001E-3</v>
      </c>
      <c r="G8390" s="231">
        <v>8.6410445000000002E-4</v>
      </c>
      <c r="H8390" s="231">
        <v>4.0215328299999997E-3</v>
      </c>
    </row>
    <row r="8391" spans="1:8">
      <c r="A8391" s="227" t="s">
        <v>151</v>
      </c>
      <c r="B8391" s="227" t="s">
        <v>57</v>
      </c>
      <c r="C8391" s="227" t="s">
        <v>118</v>
      </c>
      <c r="D8391" s="229">
        <v>17934</v>
      </c>
      <c r="E8391" s="231">
        <v>7.0810226700000001E-3</v>
      </c>
      <c r="F8391" s="231">
        <v>1.0392578999999999E-3</v>
      </c>
      <c r="G8391" s="231">
        <v>1.28983848E-3</v>
      </c>
      <c r="H8391" s="231">
        <v>4.7511294199999998E-3</v>
      </c>
    </row>
    <row r="8392" spans="1:8">
      <c r="A8392" s="227" t="s">
        <v>151</v>
      </c>
      <c r="B8392" s="227" t="s">
        <v>59</v>
      </c>
      <c r="C8392" s="227" t="s">
        <v>118</v>
      </c>
      <c r="D8392" s="229">
        <v>7385</v>
      </c>
      <c r="E8392" s="231">
        <v>6.2712186300000004E-3</v>
      </c>
      <c r="F8392" s="231">
        <v>9.1592826000000003E-4</v>
      </c>
      <c r="G8392" s="231">
        <v>1.1488829400000001E-3</v>
      </c>
      <c r="H8392" s="231">
        <v>4.2056484100000003E-3</v>
      </c>
    </row>
    <row r="8393" spans="1:8">
      <c r="A8393" s="227" t="s">
        <v>151</v>
      </c>
      <c r="B8393" s="227" t="s">
        <v>60</v>
      </c>
      <c r="C8393" s="227" t="s">
        <v>118</v>
      </c>
      <c r="D8393" s="229">
        <v>3969</v>
      </c>
      <c r="E8393" s="231">
        <v>6.9738036899999996E-3</v>
      </c>
      <c r="F8393" s="231">
        <v>1.01601041E-3</v>
      </c>
      <c r="G8393" s="231">
        <v>1.2428931800000001E-3</v>
      </c>
      <c r="H8393" s="231">
        <v>4.7138556400000003E-3</v>
      </c>
    </row>
    <row r="8394" spans="1:8">
      <c r="A8394" s="227" t="s">
        <v>151</v>
      </c>
      <c r="B8394" s="227" t="s">
        <v>61</v>
      </c>
      <c r="C8394" s="227" t="s">
        <v>118</v>
      </c>
      <c r="D8394" s="229">
        <v>1823</v>
      </c>
      <c r="E8394" s="231">
        <v>8.3564812399999997E-3</v>
      </c>
      <c r="F8394" s="231">
        <v>1.3454112699999999E-3</v>
      </c>
      <c r="G8394" s="231">
        <v>1.4519905300000001E-3</v>
      </c>
      <c r="H8394" s="231">
        <v>5.5586091500000002E-3</v>
      </c>
    </row>
    <row r="8395" spans="1:8">
      <c r="A8395" s="227" t="s">
        <v>151</v>
      </c>
      <c r="B8395" s="227" t="s">
        <v>62</v>
      </c>
      <c r="C8395" s="227" t="s">
        <v>118</v>
      </c>
      <c r="D8395" s="229">
        <v>4757</v>
      </c>
      <c r="E8395" s="231">
        <v>7.9388729799999991E-3</v>
      </c>
      <c r="F8395" s="231">
        <v>1.1327918799999999E-3</v>
      </c>
      <c r="G8395" s="231">
        <v>1.48569287E-3</v>
      </c>
      <c r="H8395" s="231">
        <v>5.3196140300000002E-3</v>
      </c>
    </row>
    <row r="8396" spans="1:8">
      <c r="A8396" s="227" t="s">
        <v>152</v>
      </c>
      <c r="B8396" s="227" t="s">
        <v>57</v>
      </c>
      <c r="C8396" s="227" t="s">
        <v>116</v>
      </c>
      <c r="D8396" s="229">
        <v>9321</v>
      </c>
      <c r="E8396" s="231">
        <v>7.5054620799999998E-3</v>
      </c>
      <c r="F8396" s="231">
        <v>8.0666839000000004E-4</v>
      </c>
      <c r="G8396" s="231">
        <v>1.6481585900000001E-3</v>
      </c>
      <c r="H8396" s="231">
        <v>5.0500236999999996E-3</v>
      </c>
    </row>
    <row r="8397" spans="1:8">
      <c r="A8397" s="227" t="s">
        <v>152</v>
      </c>
      <c r="B8397" s="227" t="s">
        <v>59</v>
      </c>
      <c r="C8397" s="227" t="s">
        <v>116</v>
      </c>
      <c r="D8397" s="229">
        <v>3573</v>
      </c>
      <c r="E8397" s="231">
        <v>6.7111292700000004E-3</v>
      </c>
      <c r="F8397" s="231">
        <v>7.2012224999999999E-4</v>
      </c>
      <c r="G8397" s="231">
        <v>1.5131164E-3</v>
      </c>
      <c r="H8397" s="231">
        <v>4.4773070599999996E-3</v>
      </c>
    </row>
    <row r="8398" spans="1:8">
      <c r="A8398" s="227" t="s">
        <v>152</v>
      </c>
      <c r="B8398" s="227" t="s">
        <v>60</v>
      </c>
      <c r="C8398" s="227" t="s">
        <v>116</v>
      </c>
      <c r="D8398" s="229">
        <v>2262</v>
      </c>
      <c r="E8398" s="231">
        <v>7.2882433200000003E-3</v>
      </c>
      <c r="F8398" s="231">
        <v>8.1099339000000005E-4</v>
      </c>
      <c r="G8398" s="231">
        <v>1.5475895699999999E-3</v>
      </c>
      <c r="H8398" s="231">
        <v>4.9289486599999998E-3</v>
      </c>
    </row>
    <row r="8399" spans="1:8">
      <c r="A8399" s="227" t="s">
        <v>152</v>
      </c>
      <c r="B8399" s="227" t="s">
        <v>61</v>
      </c>
      <c r="C8399" s="227" t="s">
        <v>116</v>
      </c>
      <c r="D8399" s="229">
        <v>770</v>
      </c>
      <c r="E8399" s="231">
        <v>8.6197839099999996E-3</v>
      </c>
      <c r="F8399" s="231">
        <v>9.8317977999999996E-4</v>
      </c>
      <c r="G8399" s="231">
        <v>1.79540922E-3</v>
      </c>
      <c r="H8399" s="231">
        <v>5.8409238800000004E-3</v>
      </c>
    </row>
    <row r="8400" spans="1:8">
      <c r="A8400" s="227" t="s">
        <v>152</v>
      </c>
      <c r="B8400" s="227" t="s">
        <v>62</v>
      </c>
      <c r="C8400" s="227" t="s">
        <v>116</v>
      </c>
      <c r="D8400" s="229">
        <v>2716</v>
      </c>
      <c r="E8400" s="231">
        <v>8.4154297499999999E-3</v>
      </c>
      <c r="F8400" s="231">
        <v>8.6687915000000003E-4</v>
      </c>
      <c r="G8400" s="231">
        <v>1.8678235E-3</v>
      </c>
      <c r="H8400" s="231">
        <v>5.6800660999999997E-3</v>
      </c>
    </row>
    <row r="8401" spans="1:8">
      <c r="A8401" s="227" t="s">
        <v>152</v>
      </c>
      <c r="B8401" s="227" t="s">
        <v>57</v>
      </c>
      <c r="C8401" s="227" t="s">
        <v>117</v>
      </c>
      <c r="D8401" s="229">
        <v>28825</v>
      </c>
      <c r="E8401" s="231">
        <v>5.3750057799999999E-3</v>
      </c>
      <c r="F8401" s="231">
        <v>9.9637715999999991E-4</v>
      </c>
      <c r="G8401" s="231">
        <v>7.2070941999999999E-4</v>
      </c>
      <c r="H8401" s="231">
        <v>3.6567759600000002E-3</v>
      </c>
    </row>
    <row r="8402" spans="1:8">
      <c r="A8402" s="227" t="s">
        <v>152</v>
      </c>
      <c r="B8402" s="227" t="s">
        <v>59</v>
      </c>
      <c r="C8402" s="227" t="s">
        <v>117</v>
      </c>
      <c r="D8402" s="229">
        <v>13781</v>
      </c>
      <c r="E8402" s="231">
        <v>4.9329228800000001E-3</v>
      </c>
      <c r="F8402" s="231">
        <v>9.2011722999999998E-4</v>
      </c>
      <c r="G8402" s="231">
        <v>6.5437209000000004E-4</v>
      </c>
      <c r="H8402" s="231">
        <v>3.3572320700000001E-3</v>
      </c>
    </row>
    <row r="8403" spans="1:8">
      <c r="A8403" s="227" t="s">
        <v>152</v>
      </c>
      <c r="B8403" s="227" t="s">
        <v>60</v>
      </c>
      <c r="C8403" s="227" t="s">
        <v>117</v>
      </c>
      <c r="D8403" s="229">
        <v>6288</v>
      </c>
      <c r="E8403" s="231">
        <v>5.3438130799999999E-3</v>
      </c>
      <c r="F8403" s="231">
        <v>1.03007762E-3</v>
      </c>
      <c r="G8403" s="231">
        <v>6.7754877999999996E-4</v>
      </c>
      <c r="H8403" s="231">
        <v>3.6351149199999998E-3</v>
      </c>
    </row>
    <row r="8404" spans="1:8">
      <c r="A8404" s="227" t="s">
        <v>152</v>
      </c>
      <c r="B8404" s="227" t="s">
        <v>61</v>
      </c>
      <c r="C8404" s="227" t="s">
        <v>117</v>
      </c>
      <c r="D8404" s="229">
        <v>1662</v>
      </c>
      <c r="E8404" s="231">
        <v>6.6071316700000004E-3</v>
      </c>
      <c r="F8404" s="231">
        <v>1.3558377700000001E-3</v>
      </c>
      <c r="G8404" s="231">
        <v>8.6437836000000004E-4</v>
      </c>
      <c r="H8404" s="231">
        <v>4.3863091999999998E-3</v>
      </c>
    </row>
    <row r="8405" spans="1:8">
      <c r="A8405" s="227" t="s">
        <v>152</v>
      </c>
      <c r="B8405" s="227" t="s">
        <v>62</v>
      </c>
      <c r="C8405" s="227" t="s">
        <v>117</v>
      </c>
      <c r="D8405" s="229">
        <v>7094</v>
      </c>
      <c r="E8405" s="231">
        <v>5.9727913800000001E-3</v>
      </c>
      <c r="F8405" s="231">
        <v>1.03043497E-3</v>
      </c>
      <c r="G8405" s="231">
        <v>8.5417589000000001E-4</v>
      </c>
      <c r="H8405" s="231">
        <v>4.0869612899999998E-3</v>
      </c>
    </row>
    <row r="8406" spans="1:8">
      <c r="A8406" s="227" t="s">
        <v>152</v>
      </c>
      <c r="B8406" s="227" t="s">
        <v>57</v>
      </c>
      <c r="C8406" s="227" t="s">
        <v>118</v>
      </c>
      <c r="D8406" s="229">
        <v>17625</v>
      </c>
      <c r="E8406" s="231">
        <v>7.1439779599999998E-3</v>
      </c>
      <c r="F8406" s="231">
        <v>1.0393200899999999E-3</v>
      </c>
      <c r="G8406" s="231">
        <v>1.26568665E-3</v>
      </c>
      <c r="H8406" s="231">
        <v>4.8382411600000003E-3</v>
      </c>
    </row>
    <row r="8407" spans="1:8">
      <c r="A8407" s="227" t="s">
        <v>152</v>
      </c>
      <c r="B8407" s="227" t="s">
        <v>59</v>
      </c>
      <c r="C8407" s="227" t="s">
        <v>118</v>
      </c>
      <c r="D8407" s="229">
        <v>7064</v>
      </c>
      <c r="E8407" s="231">
        <v>6.3737656699999999E-3</v>
      </c>
      <c r="F8407" s="231">
        <v>9.2011898999999999E-4</v>
      </c>
      <c r="G8407" s="231">
        <v>1.1292862900000001E-3</v>
      </c>
      <c r="H8407" s="231">
        <v>4.3236307899999996E-3</v>
      </c>
    </row>
    <row r="8408" spans="1:8">
      <c r="A8408" s="227" t="s">
        <v>152</v>
      </c>
      <c r="B8408" s="227" t="s">
        <v>60</v>
      </c>
      <c r="C8408" s="227" t="s">
        <v>118</v>
      </c>
      <c r="D8408" s="229">
        <v>4148</v>
      </c>
      <c r="E8408" s="231">
        <v>7.1404445099999998E-3</v>
      </c>
      <c r="F8408" s="231">
        <v>1.03323978E-3</v>
      </c>
      <c r="G8408" s="231">
        <v>1.2595480899999999E-3</v>
      </c>
      <c r="H8408" s="231">
        <v>4.8467604700000002E-3</v>
      </c>
    </row>
    <row r="8409" spans="1:8">
      <c r="A8409" s="227" t="s">
        <v>152</v>
      </c>
      <c r="B8409" s="227" t="s">
        <v>61</v>
      </c>
      <c r="C8409" s="227" t="s">
        <v>118</v>
      </c>
      <c r="D8409" s="229">
        <v>1715</v>
      </c>
      <c r="E8409" s="231">
        <v>8.3932348300000004E-3</v>
      </c>
      <c r="F8409" s="231">
        <v>1.2932591300000001E-3</v>
      </c>
      <c r="G8409" s="231">
        <v>1.50523678E-3</v>
      </c>
      <c r="H8409" s="231">
        <v>5.5944077599999996E-3</v>
      </c>
    </row>
    <row r="8410" spans="1:8">
      <c r="A8410" s="227" t="s">
        <v>152</v>
      </c>
      <c r="B8410" s="227" t="s">
        <v>62</v>
      </c>
      <c r="C8410" s="227" t="s">
        <v>118</v>
      </c>
      <c r="D8410" s="229">
        <v>4698</v>
      </c>
      <c r="E8410" s="231">
        <v>7.8491633199999997E-3</v>
      </c>
      <c r="F8410" s="231">
        <v>1.13122138E-3</v>
      </c>
      <c r="G8410" s="231">
        <v>1.38875315E-3</v>
      </c>
      <c r="H8410" s="231">
        <v>5.3284590700000004E-3</v>
      </c>
    </row>
    <row r="8411" spans="1:8">
      <c r="A8411" s="227" t="s">
        <v>153</v>
      </c>
      <c r="B8411" s="227" t="s">
        <v>57</v>
      </c>
      <c r="C8411" s="227" t="s">
        <v>116</v>
      </c>
      <c r="D8411" s="229">
        <v>9957</v>
      </c>
      <c r="E8411" s="231">
        <v>7.8458561500000003E-3</v>
      </c>
      <c r="F8411" s="231">
        <v>8.6947228999999997E-4</v>
      </c>
      <c r="G8411" s="231">
        <v>1.65281287E-3</v>
      </c>
      <c r="H8411" s="231">
        <v>5.3229800099999997E-3</v>
      </c>
    </row>
    <row r="8412" spans="1:8">
      <c r="A8412" s="227" t="s">
        <v>153</v>
      </c>
      <c r="B8412" s="227" t="s">
        <v>59</v>
      </c>
      <c r="C8412" s="227" t="s">
        <v>116</v>
      </c>
      <c r="D8412" s="229">
        <v>3461</v>
      </c>
      <c r="E8412" s="231">
        <v>6.9301145499999998E-3</v>
      </c>
      <c r="F8412" s="231">
        <v>7.5380605999999996E-4</v>
      </c>
      <c r="G8412" s="231">
        <v>1.4972053899999999E-3</v>
      </c>
      <c r="H8412" s="231">
        <v>4.6784605500000001E-3</v>
      </c>
    </row>
    <row r="8413" spans="1:8">
      <c r="A8413" s="227" t="s">
        <v>153</v>
      </c>
      <c r="B8413" s="227" t="s">
        <v>60</v>
      </c>
      <c r="C8413" s="227" t="s">
        <v>116</v>
      </c>
      <c r="D8413" s="229">
        <v>2292</v>
      </c>
      <c r="E8413" s="231">
        <v>7.5697017400000004E-3</v>
      </c>
      <c r="F8413" s="231">
        <v>8.4784108000000001E-4</v>
      </c>
      <c r="G8413" s="231">
        <v>1.58341086E-3</v>
      </c>
      <c r="H8413" s="231">
        <v>5.1377473999999999E-3</v>
      </c>
    </row>
    <row r="8414" spans="1:8">
      <c r="A8414" s="227" t="s">
        <v>153</v>
      </c>
      <c r="B8414" s="227" t="s">
        <v>61</v>
      </c>
      <c r="C8414" s="227" t="s">
        <v>116</v>
      </c>
      <c r="D8414" s="229">
        <v>1295</v>
      </c>
      <c r="E8414" s="231">
        <v>9.5801781500000002E-3</v>
      </c>
      <c r="F8414" s="231">
        <v>1.2170918500000001E-3</v>
      </c>
      <c r="G8414" s="231">
        <v>1.7408209400000001E-3</v>
      </c>
      <c r="H8414" s="231">
        <v>6.6219610199999999E-3</v>
      </c>
    </row>
    <row r="8415" spans="1:8">
      <c r="A8415" s="227" t="s">
        <v>153</v>
      </c>
      <c r="B8415" s="227" t="s">
        <v>62</v>
      </c>
      <c r="C8415" s="227" t="s">
        <v>116</v>
      </c>
      <c r="D8415" s="229">
        <v>2909</v>
      </c>
      <c r="E8415" s="231">
        <v>8.3808787000000003E-3</v>
      </c>
      <c r="F8415" s="231">
        <v>8.6938022999999995E-4</v>
      </c>
      <c r="G8415" s="231">
        <v>1.8534510499999999E-3</v>
      </c>
      <c r="H8415" s="231">
        <v>5.6574779799999997E-3</v>
      </c>
    </row>
    <row r="8416" spans="1:8">
      <c r="A8416" s="227" t="s">
        <v>153</v>
      </c>
      <c r="B8416" s="227" t="s">
        <v>57</v>
      </c>
      <c r="C8416" s="227" t="s">
        <v>117</v>
      </c>
      <c r="D8416" s="229">
        <v>31459</v>
      </c>
      <c r="E8416" s="231">
        <v>5.55953132E-3</v>
      </c>
      <c r="F8416" s="231">
        <v>1.0119356299999999E-3</v>
      </c>
      <c r="G8416" s="231">
        <v>7.4095352000000001E-4</v>
      </c>
      <c r="H8416" s="231">
        <v>3.80538894E-3</v>
      </c>
    </row>
    <row r="8417" spans="1:8">
      <c r="A8417" s="227" t="s">
        <v>153</v>
      </c>
      <c r="B8417" s="227" t="s">
        <v>59</v>
      </c>
      <c r="C8417" s="227" t="s">
        <v>117</v>
      </c>
      <c r="D8417" s="229">
        <v>14412</v>
      </c>
      <c r="E8417" s="231">
        <v>5.0401492299999998E-3</v>
      </c>
      <c r="F8417" s="231">
        <v>9.3315265000000003E-4</v>
      </c>
      <c r="G8417" s="231">
        <v>6.5821779999999995E-4</v>
      </c>
      <c r="H8417" s="231">
        <v>3.4474612300000001E-3</v>
      </c>
    </row>
    <row r="8418" spans="1:8">
      <c r="A8418" s="227" t="s">
        <v>153</v>
      </c>
      <c r="B8418" s="227" t="s">
        <v>60</v>
      </c>
      <c r="C8418" s="227" t="s">
        <v>117</v>
      </c>
      <c r="D8418" s="229">
        <v>6903</v>
      </c>
      <c r="E8418" s="231">
        <v>5.3926279600000002E-3</v>
      </c>
      <c r="F8418" s="231">
        <v>1.01896092E-3</v>
      </c>
      <c r="G8418" s="231">
        <v>6.9165253999999997E-4</v>
      </c>
      <c r="H8418" s="231">
        <v>3.6807883700000002E-3</v>
      </c>
    </row>
    <row r="8419" spans="1:8">
      <c r="A8419" s="227" t="s">
        <v>153</v>
      </c>
      <c r="B8419" s="227" t="s">
        <v>61</v>
      </c>
      <c r="C8419" s="227" t="s">
        <v>117</v>
      </c>
      <c r="D8419" s="229">
        <v>2690</v>
      </c>
      <c r="E8419" s="231">
        <v>7.33298028E-3</v>
      </c>
      <c r="F8419" s="231">
        <v>1.37513745E-3</v>
      </c>
      <c r="G8419" s="231">
        <v>9.5432733999999998E-4</v>
      </c>
      <c r="H8419" s="231">
        <v>5.0027921600000001E-3</v>
      </c>
    </row>
    <row r="8420" spans="1:8">
      <c r="A8420" s="227" t="s">
        <v>153</v>
      </c>
      <c r="B8420" s="227" t="s">
        <v>62</v>
      </c>
      <c r="C8420" s="227" t="s">
        <v>117</v>
      </c>
      <c r="D8420" s="229">
        <v>7454</v>
      </c>
      <c r="E8420" s="231">
        <v>6.0782985099999999E-3</v>
      </c>
      <c r="F8420" s="231">
        <v>1.02668099E-3</v>
      </c>
      <c r="G8420" s="231">
        <v>8.6957389000000003E-4</v>
      </c>
      <c r="H8420" s="231">
        <v>4.1806984799999999E-3</v>
      </c>
    </row>
    <row r="8421" spans="1:8">
      <c r="A8421" s="227" t="s">
        <v>153</v>
      </c>
      <c r="B8421" s="227" t="s">
        <v>57</v>
      </c>
      <c r="C8421" s="227" t="s">
        <v>118</v>
      </c>
      <c r="D8421" s="229">
        <v>19789</v>
      </c>
      <c r="E8421" s="231">
        <v>7.3747214799999997E-3</v>
      </c>
      <c r="F8421" s="231">
        <v>1.04444867E-3</v>
      </c>
      <c r="G8421" s="231">
        <v>1.2770227000000001E-3</v>
      </c>
      <c r="H8421" s="231">
        <v>5.05256591E-3</v>
      </c>
    </row>
    <row r="8422" spans="1:8">
      <c r="A8422" s="227" t="s">
        <v>153</v>
      </c>
      <c r="B8422" s="227" t="s">
        <v>59</v>
      </c>
      <c r="C8422" s="227" t="s">
        <v>118</v>
      </c>
      <c r="D8422" s="229">
        <v>7448</v>
      </c>
      <c r="E8422" s="231">
        <v>6.4144454700000002E-3</v>
      </c>
      <c r="F8422" s="231">
        <v>9.0778447999999995E-4</v>
      </c>
      <c r="G8422" s="231">
        <v>1.1312769200000001E-3</v>
      </c>
      <c r="H8422" s="231">
        <v>4.3746749799999998E-3</v>
      </c>
    </row>
    <row r="8423" spans="1:8">
      <c r="A8423" s="227" t="s">
        <v>153</v>
      </c>
      <c r="B8423" s="227" t="s">
        <v>60</v>
      </c>
      <c r="C8423" s="227" t="s">
        <v>118</v>
      </c>
      <c r="D8423" s="229">
        <v>4441</v>
      </c>
      <c r="E8423" s="231">
        <v>7.2697040999999997E-3</v>
      </c>
      <c r="F8423" s="231">
        <v>9.8763236000000009E-4</v>
      </c>
      <c r="G8423" s="231">
        <v>1.2747298600000001E-3</v>
      </c>
      <c r="H8423" s="231">
        <v>5.0064943799999996E-3</v>
      </c>
    </row>
    <row r="8424" spans="1:8">
      <c r="A8424" s="227" t="s">
        <v>153</v>
      </c>
      <c r="B8424" s="227" t="s">
        <v>61</v>
      </c>
      <c r="C8424" s="227" t="s">
        <v>118</v>
      </c>
      <c r="D8424" s="229">
        <v>2858</v>
      </c>
      <c r="E8424" s="231">
        <v>8.8630636400000001E-3</v>
      </c>
      <c r="F8424" s="231">
        <v>1.3298924599999999E-3</v>
      </c>
      <c r="G8424" s="231">
        <v>1.4532102099999999E-3</v>
      </c>
      <c r="H8424" s="231">
        <v>6.07966081E-3</v>
      </c>
    </row>
    <row r="8425" spans="1:8">
      <c r="A8425" s="227" t="s">
        <v>153</v>
      </c>
      <c r="B8425" s="227" t="s">
        <v>62</v>
      </c>
      <c r="C8425" s="227" t="s">
        <v>118</v>
      </c>
      <c r="D8425" s="229">
        <v>5042</v>
      </c>
      <c r="E8425" s="231">
        <v>8.0420828400000009E-3</v>
      </c>
      <c r="F8425" s="231">
        <v>1.13457121E-3</v>
      </c>
      <c r="G8425" s="231">
        <v>1.3944667899999999E-3</v>
      </c>
      <c r="H8425" s="231">
        <v>5.5123235499999999E-3</v>
      </c>
    </row>
    <row r="8426" spans="1:8">
      <c r="A8426" s="227" t="s">
        <v>138</v>
      </c>
      <c r="B8426" s="227" t="s">
        <v>108</v>
      </c>
      <c r="C8426" s="227" t="s">
        <v>116</v>
      </c>
      <c r="D8426" s="229">
        <v>487</v>
      </c>
      <c r="E8426" s="231">
        <v>5.1482762400000001E-3</v>
      </c>
      <c r="F8426" s="231">
        <v>8.9714497999999999E-4</v>
      </c>
      <c r="G8426" s="231">
        <v>1.56207196E-3</v>
      </c>
      <c r="H8426" s="231">
        <v>2.68905881E-3</v>
      </c>
    </row>
    <row r="8427" spans="1:8">
      <c r="A8427" s="227" t="s">
        <v>138</v>
      </c>
      <c r="B8427" s="227" t="s">
        <v>109</v>
      </c>
      <c r="C8427" s="227" t="s">
        <v>116</v>
      </c>
      <c r="D8427" s="229">
        <v>1512</v>
      </c>
      <c r="E8427" s="231">
        <v>6.4644799000000003E-3</v>
      </c>
      <c r="F8427" s="231">
        <v>7.4252408000000005E-4</v>
      </c>
      <c r="G8427" s="231">
        <v>1.82316138E-3</v>
      </c>
      <c r="H8427" s="231">
        <v>3.8987939699999998E-3</v>
      </c>
    </row>
    <row r="8428" spans="1:8">
      <c r="A8428" s="227" t="s">
        <v>138</v>
      </c>
      <c r="B8428" s="227" t="s">
        <v>110</v>
      </c>
      <c r="C8428" s="227" t="s">
        <v>116</v>
      </c>
      <c r="D8428" s="229">
        <v>296</v>
      </c>
      <c r="E8428" s="231">
        <v>5.6543650700000003E-3</v>
      </c>
      <c r="F8428" s="231">
        <v>8.0639209999999999E-4</v>
      </c>
      <c r="G8428" s="231">
        <v>1.7085442399999999E-3</v>
      </c>
      <c r="H8428" s="231">
        <v>3.13942823E-3</v>
      </c>
    </row>
    <row r="8429" spans="1:8">
      <c r="A8429" s="227" t="s">
        <v>138</v>
      </c>
      <c r="B8429" s="227" t="s">
        <v>108</v>
      </c>
      <c r="C8429" s="227" t="s">
        <v>117</v>
      </c>
      <c r="D8429" s="229">
        <v>3829</v>
      </c>
      <c r="E8429" s="231">
        <v>4.4598087900000003E-3</v>
      </c>
      <c r="F8429" s="231">
        <v>9.0921294999999995E-4</v>
      </c>
      <c r="G8429" s="231">
        <v>8.6256601999999997E-4</v>
      </c>
      <c r="H8429" s="231">
        <v>2.6880293400000001E-3</v>
      </c>
    </row>
    <row r="8430" spans="1:8">
      <c r="A8430" s="227" t="s">
        <v>138</v>
      </c>
      <c r="B8430" s="227" t="s">
        <v>109</v>
      </c>
      <c r="C8430" s="227" t="s">
        <v>117</v>
      </c>
      <c r="D8430" s="229">
        <v>5403</v>
      </c>
      <c r="E8430" s="231">
        <v>4.6205852E-3</v>
      </c>
      <c r="F8430" s="231">
        <v>7.4992606999999998E-4</v>
      </c>
      <c r="G8430" s="231">
        <v>8.6377958000000003E-4</v>
      </c>
      <c r="H8430" s="231">
        <v>3.0068790800000002E-3</v>
      </c>
    </row>
    <row r="8431" spans="1:8">
      <c r="A8431" s="227" t="s">
        <v>138</v>
      </c>
      <c r="B8431" s="227" t="s">
        <v>110</v>
      </c>
      <c r="C8431" s="227" t="s">
        <v>117</v>
      </c>
      <c r="D8431" s="229">
        <v>945</v>
      </c>
      <c r="E8431" s="231">
        <v>4.4999385299999998E-3</v>
      </c>
      <c r="F8431" s="231">
        <v>8.7747379999999998E-4</v>
      </c>
      <c r="G8431" s="231">
        <v>8.6245812000000004E-4</v>
      </c>
      <c r="H8431" s="231">
        <v>2.7600061300000001E-3</v>
      </c>
    </row>
    <row r="8432" spans="1:8">
      <c r="A8432" s="227" t="s">
        <v>138</v>
      </c>
      <c r="B8432" s="227" t="s">
        <v>108</v>
      </c>
      <c r="C8432" s="227" t="s">
        <v>118</v>
      </c>
      <c r="D8432" s="229">
        <v>1235</v>
      </c>
      <c r="E8432" s="231">
        <v>4.8658061099999999E-3</v>
      </c>
      <c r="F8432" s="231">
        <v>6.9204504000000002E-4</v>
      </c>
      <c r="G8432" s="231">
        <v>1.30012909E-3</v>
      </c>
      <c r="H8432" s="231">
        <v>2.87363149E-3</v>
      </c>
    </row>
    <row r="8433" spans="1:8">
      <c r="A8433" s="227" t="s">
        <v>138</v>
      </c>
      <c r="B8433" s="227" t="s">
        <v>109</v>
      </c>
      <c r="C8433" s="227" t="s">
        <v>118</v>
      </c>
      <c r="D8433" s="229">
        <v>2892</v>
      </c>
      <c r="E8433" s="231">
        <v>5.6934356700000001E-3</v>
      </c>
      <c r="F8433" s="231">
        <v>6.0304024000000002E-4</v>
      </c>
      <c r="G8433" s="231">
        <v>1.4995387200000001E-3</v>
      </c>
      <c r="H8433" s="231">
        <v>3.5908562399999998E-3</v>
      </c>
    </row>
    <row r="8434" spans="1:8">
      <c r="A8434" s="227" t="s">
        <v>138</v>
      </c>
      <c r="B8434" s="227" t="s">
        <v>110</v>
      </c>
      <c r="C8434" s="227" t="s">
        <v>118</v>
      </c>
      <c r="D8434" s="229">
        <v>568</v>
      </c>
      <c r="E8434" s="231">
        <v>5.1642578700000002E-3</v>
      </c>
      <c r="F8434" s="231">
        <v>7.6692481999999997E-4</v>
      </c>
      <c r="G8434" s="231">
        <v>1.49299418E-3</v>
      </c>
      <c r="H8434" s="231">
        <v>2.9043383999999999E-3</v>
      </c>
    </row>
    <row r="8435" spans="1:8">
      <c r="A8435" s="227" t="s">
        <v>139</v>
      </c>
      <c r="B8435" s="227" t="s">
        <v>108</v>
      </c>
      <c r="C8435" s="227" t="s">
        <v>116</v>
      </c>
      <c r="D8435" s="229">
        <v>1000</v>
      </c>
      <c r="E8435" s="231">
        <v>5.3884256800000004E-3</v>
      </c>
      <c r="F8435" s="231">
        <v>8.5680531000000004E-4</v>
      </c>
      <c r="G8435" s="231">
        <v>1.63112245E-3</v>
      </c>
      <c r="H8435" s="231">
        <v>2.9004974400000001E-3</v>
      </c>
    </row>
    <row r="8436" spans="1:8">
      <c r="A8436" s="227" t="s">
        <v>139</v>
      </c>
      <c r="B8436" s="227" t="s">
        <v>109</v>
      </c>
      <c r="C8436" s="227" t="s">
        <v>116</v>
      </c>
      <c r="D8436" s="229">
        <v>3188</v>
      </c>
      <c r="E8436" s="231">
        <v>6.72174856E-3</v>
      </c>
      <c r="F8436" s="231">
        <v>7.2492235999999999E-4</v>
      </c>
      <c r="G8436" s="231">
        <v>1.8523017900000001E-3</v>
      </c>
      <c r="H8436" s="231">
        <v>4.1445239400000004E-3</v>
      </c>
    </row>
    <row r="8437" spans="1:8">
      <c r="A8437" s="227" t="s">
        <v>139</v>
      </c>
      <c r="B8437" s="227" t="s">
        <v>110</v>
      </c>
      <c r="C8437" s="227" t="s">
        <v>116</v>
      </c>
      <c r="D8437" s="229">
        <v>591</v>
      </c>
      <c r="E8437" s="231">
        <v>5.6478345700000003E-3</v>
      </c>
      <c r="F8437" s="231">
        <v>7.9490951999999998E-4</v>
      </c>
      <c r="G8437" s="231">
        <v>1.72381219E-3</v>
      </c>
      <c r="H8437" s="231">
        <v>3.1291123800000001E-3</v>
      </c>
    </row>
    <row r="8438" spans="1:8">
      <c r="A8438" s="227" t="s">
        <v>139</v>
      </c>
      <c r="B8438" s="227" t="s">
        <v>108</v>
      </c>
      <c r="C8438" s="227" t="s">
        <v>117</v>
      </c>
      <c r="D8438" s="229">
        <v>7507</v>
      </c>
      <c r="E8438" s="231">
        <v>4.6182958299999998E-3</v>
      </c>
      <c r="F8438" s="231">
        <v>9.8738221E-4</v>
      </c>
      <c r="G8438" s="231">
        <v>8.2128723000000003E-4</v>
      </c>
      <c r="H8438" s="231">
        <v>2.8096258999999999E-3</v>
      </c>
    </row>
    <row r="8439" spans="1:8">
      <c r="A8439" s="227" t="s">
        <v>139</v>
      </c>
      <c r="B8439" s="227" t="s">
        <v>109</v>
      </c>
      <c r="C8439" s="227" t="s">
        <v>117</v>
      </c>
      <c r="D8439" s="229">
        <v>10775</v>
      </c>
      <c r="E8439" s="231">
        <v>4.7312750000000001E-3</v>
      </c>
      <c r="F8439" s="231">
        <v>7.5740393999999996E-4</v>
      </c>
      <c r="G8439" s="231">
        <v>8.5275498000000004E-4</v>
      </c>
      <c r="H8439" s="231">
        <v>3.1211156E-3</v>
      </c>
    </row>
    <row r="8440" spans="1:8">
      <c r="A8440" s="227" t="s">
        <v>139</v>
      </c>
      <c r="B8440" s="227" t="s">
        <v>110</v>
      </c>
      <c r="C8440" s="227" t="s">
        <v>117</v>
      </c>
      <c r="D8440" s="229">
        <v>2004</v>
      </c>
      <c r="E8440" s="231">
        <v>4.5769396299999996E-3</v>
      </c>
      <c r="F8440" s="231">
        <v>8.7643553999999996E-4</v>
      </c>
      <c r="G8440" s="231">
        <v>8.9959524999999997E-4</v>
      </c>
      <c r="H8440" s="231">
        <v>2.8009083599999998E-3</v>
      </c>
    </row>
    <row r="8441" spans="1:8">
      <c r="A8441" s="227" t="s">
        <v>139</v>
      </c>
      <c r="B8441" s="227" t="s">
        <v>108</v>
      </c>
      <c r="C8441" s="227" t="s">
        <v>118</v>
      </c>
      <c r="D8441" s="229">
        <v>2640</v>
      </c>
      <c r="E8441" s="231">
        <v>4.8221535900000003E-3</v>
      </c>
      <c r="F8441" s="231">
        <v>6.8776280999999998E-4</v>
      </c>
      <c r="G8441" s="231">
        <v>1.26081976E-3</v>
      </c>
      <c r="H8441" s="231">
        <v>2.8735705299999998E-3</v>
      </c>
    </row>
    <row r="8442" spans="1:8">
      <c r="A8442" s="227" t="s">
        <v>139</v>
      </c>
      <c r="B8442" s="227" t="s">
        <v>109</v>
      </c>
      <c r="C8442" s="227" t="s">
        <v>118</v>
      </c>
      <c r="D8442" s="229">
        <v>6043</v>
      </c>
      <c r="E8442" s="231">
        <v>5.7957915700000001E-3</v>
      </c>
      <c r="F8442" s="231">
        <v>5.8685875000000004E-4</v>
      </c>
      <c r="G8442" s="231">
        <v>1.5034170099999999E-3</v>
      </c>
      <c r="H8442" s="231">
        <v>3.70551532E-3</v>
      </c>
    </row>
    <row r="8443" spans="1:8">
      <c r="A8443" s="227" t="s">
        <v>139</v>
      </c>
      <c r="B8443" s="227" t="s">
        <v>110</v>
      </c>
      <c r="C8443" s="227" t="s">
        <v>118</v>
      </c>
      <c r="D8443" s="229">
        <v>1052</v>
      </c>
      <c r="E8443" s="231">
        <v>5.1931613700000002E-3</v>
      </c>
      <c r="F8443" s="231">
        <v>6.6491491999999997E-4</v>
      </c>
      <c r="G8443" s="231">
        <v>1.4564957700000001E-3</v>
      </c>
      <c r="H8443" s="231">
        <v>3.0717502099999999E-3</v>
      </c>
    </row>
    <row r="8444" spans="1:8">
      <c r="A8444" s="227" t="s">
        <v>140</v>
      </c>
      <c r="B8444" s="227" t="s">
        <v>108</v>
      </c>
      <c r="C8444" s="227" t="s">
        <v>116</v>
      </c>
      <c r="D8444" s="229">
        <v>929</v>
      </c>
      <c r="E8444" s="231">
        <v>5.2394921500000004E-3</v>
      </c>
      <c r="F8444" s="231">
        <v>8.1690015999999997E-4</v>
      </c>
      <c r="G8444" s="231">
        <v>1.5977577E-3</v>
      </c>
      <c r="H8444" s="231">
        <v>2.8247839899999999E-3</v>
      </c>
    </row>
    <row r="8445" spans="1:8">
      <c r="A8445" s="227" t="s">
        <v>140</v>
      </c>
      <c r="B8445" s="227" t="s">
        <v>109</v>
      </c>
      <c r="C8445" s="227" t="s">
        <v>116</v>
      </c>
      <c r="D8445" s="229">
        <v>2991</v>
      </c>
      <c r="E8445" s="231">
        <v>6.6457703999999998E-3</v>
      </c>
      <c r="F8445" s="231">
        <v>7.1398971999999999E-4</v>
      </c>
      <c r="G8445" s="231">
        <v>1.84778076E-3</v>
      </c>
      <c r="H8445" s="231">
        <v>4.0838872300000004E-3</v>
      </c>
    </row>
    <row r="8446" spans="1:8">
      <c r="A8446" s="227" t="s">
        <v>140</v>
      </c>
      <c r="B8446" s="227" t="s">
        <v>110</v>
      </c>
      <c r="C8446" s="227" t="s">
        <v>116</v>
      </c>
      <c r="D8446" s="229">
        <v>528</v>
      </c>
      <c r="E8446" s="231">
        <v>5.6561927800000003E-3</v>
      </c>
      <c r="F8446" s="231">
        <v>7.8561196000000004E-4</v>
      </c>
      <c r="G8446" s="231">
        <v>1.7571107999999999E-3</v>
      </c>
      <c r="H8446" s="231">
        <v>3.1132284200000001E-3</v>
      </c>
    </row>
    <row r="8447" spans="1:8">
      <c r="A8447" s="227" t="s">
        <v>140</v>
      </c>
      <c r="B8447" s="227" t="s">
        <v>108</v>
      </c>
      <c r="C8447" s="227" t="s">
        <v>117</v>
      </c>
      <c r="D8447" s="229">
        <v>7268</v>
      </c>
      <c r="E8447" s="231">
        <v>4.5168458600000003E-3</v>
      </c>
      <c r="F8447" s="231">
        <v>9.7019157999999998E-4</v>
      </c>
      <c r="G8447" s="231">
        <v>7.8749861000000003E-4</v>
      </c>
      <c r="H8447" s="231">
        <v>2.7591551899999998E-3</v>
      </c>
    </row>
    <row r="8448" spans="1:8">
      <c r="A8448" s="227" t="s">
        <v>140</v>
      </c>
      <c r="B8448" s="227" t="s">
        <v>109</v>
      </c>
      <c r="C8448" s="227" t="s">
        <v>117</v>
      </c>
      <c r="D8448" s="229">
        <v>9786</v>
      </c>
      <c r="E8448" s="231">
        <v>4.6812443599999996E-3</v>
      </c>
      <c r="F8448" s="231">
        <v>7.4867417000000003E-4</v>
      </c>
      <c r="G8448" s="231">
        <v>8.3790429999999999E-4</v>
      </c>
      <c r="H8448" s="231">
        <v>3.09466542E-3</v>
      </c>
    </row>
    <row r="8449" spans="1:8">
      <c r="A8449" s="227" t="s">
        <v>140</v>
      </c>
      <c r="B8449" s="227" t="s">
        <v>110</v>
      </c>
      <c r="C8449" s="227" t="s">
        <v>117</v>
      </c>
      <c r="D8449" s="229">
        <v>1851</v>
      </c>
      <c r="E8449" s="231">
        <v>4.4823053700000001E-3</v>
      </c>
      <c r="F8449" s="231">
        <v>8.9794406999999996E-4</v>
      </c>
      <c r="G8449" s="231">
        <v>8.4710817000000003E-4</v>
      </c>
      <c r="H8449" s="231">
        <v>2.7372526499999999E-3</v>
      </c>
    </row>
    <row r="8450" spans="1:8">
      <c r="A8450" s="227" t="s">
        <v>140</v>
      </c>
      <c r="B8450" s="227" t="s">
        <v>108</v>
      </c>
      <c r="C8450" s="227" t="s">
        <v>118</v>
      </c>
      <c r="D8450" s="229">
        <v>2519</v>
      </c>
      <c r="E8450" s="231">
        <v>4.8496700500000002E-3</v>
      </c>
      <c r="F8450" s="231">
        <v>6.7210013000000004E-4</v>
      </c>
      <c r="G8450" s="231">
        <v>1.2069059800000001E-3</v>
      </c>
      <c r="H8450" s="231">
        <v>2.9706634500000001E-3</v>
      </c>
    </row>
    <row r="8451" spans="1:8">
      <c r="A8451" s="227" t="s">
        <v>140</v>
      </c>
      <c r="B8451" s="227" t="s">
        <v>109</v>
      </c>
      <c r="C8451" s="227" t="s">
        <v>118</v>
      </c>
      <c r="D8451" s="229">
        <v>5827</v>
      </c>
      <c r="E8451" s="231">
        <v>5.8680870899999998E-3</v>
      </c>
      <c r="F8451" s="231">
        <v>5.9215855000000004E-4</v>
      </c>
      <c r="G8451" s="231">
        <v>1.45727242E-3</v>
      </c>
      <c r="H8451" s="231">
        <v>3.8186536599999999E-3</v>
      </c>
    </row>
    <row r="8452" spans="1:8">
      <c r="A8452" s="227" t="s">
        <v>140</v>
      </c>
      <c r="B8452" s="227" t="s">
        <v>110</v>
      </c>
      <c r="C8452" s="227" t="s">
        <v>118</v>
      </c>
      <c r="D8452" s="229">
        <v>977</v>
      </c>
      <c r="E8452" s="231">
        <v>5.10304101E-3</v>
      </c>
      <c r="F8452" s="231">
        <v>6.1099715E-4</v>
      </c>
      <c r="G8452" s="231">
        <v>1.41447719E-3</v>
      </c>
      <c r="H8452" s="231">
        <v>3.0775662E-3</v>
      </c>
    </row>
    <row r="8453" spans="1:8">
      <c r="A8453" s="227" t="s">
        <v>141</v>
      </c>
      <c r="B8453" s="227" t="s">
        <v>108</v>
      </c>
      <c r="C8453" s="227" t="s">
        <v>116</v>
      </c>
      <c r="D8453" s="229">
        <v>819</v>
      </c>
      <c r="E8453" s="231">
        <v>5.4547520699999999E-3</v>
      </c>
      <c r="F8453" s="231">
        <v>9.0072839999999997E-4</v>
      </c>
      <c r="G8453" s="231">
        <v>1.5615670500000001E-3</v>
      </c>
      <c r="H8453" s="231">
        <v>2.9922724E-3</v>
      </c>
    </row>
    <row r="8454" spans="1:8">
      <c r="A8454" s="227" t="s">
        <v>141</v>
      </c>
      <c r="B8454" s="227" t="s">
        <v>109</v>
      </c>
      <c r="C8454" s="227" t="s">
        <v>116</v>
      </c>
      <c r="D8454" s="229">
        <v>2961</v>
      </c>
      <c r="E8454" s="231">
        <v>6.8395426800000004E-3</v>
      </c>
      <c r="F8454" s="231">
        <v>7.6200849999999995E-4</v>
      </c>
      <c r="G8454" s="231">
        <v>1.89320713E-3</v>
      </c>
      <c r="H8454" s="231">
        <v>4.1835877900000002E-3</v>
      </c>
    </row>
    <row r="8455" spans="1:8">
      <c r="A8455" s="227" t="s">
        <v>141</v>
      </c>
      <c r="B8455" s="227" t="s">
        <v>110</v>
      </c>
      <c r="C8455" s="227" t="s">
        <v>116</v>
      </c>
      <c r="D8455" s="229">
        <v>532</v>
      </c>
      <c r="E8455" s="231">
        <v>5.9196382500000004E-3</v>
      </c>
      <c r="F8455" s="231">
        <v>8.0472423999999995E-4</v>
      </c>
      <c r="G8455" s="231">
        <v>1.82121949E-3</v>
      </c>
      <c r="H8455" s="231">
        <v>3.29286734E-3</v>
      </c>
    </row>
    <row r="8456" spans="1:8">
      <c r="A8456" s="227" t="s">
        <v>141</v>
      </c>
      <c r="B8456" s="227" t="s">
        <v>108</v>
      </c>
      <c r="C8456" s="227" t="s">
        <v>117</v>
      </c>
      <c r="D8456" s="229">
        <v>7002</v>
      </c>
      <c r="E8456" s="231">
        <v>4.5323985700000003E-3</v>
      </c>
      <c r="F8456" s="231">
        <v>9.5768744000000001E-4</v>
      </c>
      <c r="G8456" s="231">
        <v>7.7088069999999996E-4</v>
      </c>
      <c r="H8456" s="231">
        <v>2.80382995E-3</v>
      </c>
    </row>
    <row r="8457" spans="1:8">
      <c r="A8457" s="227" t="s">
        <v>141</v>
      </c>
      <c r="B8457" s="227" t="s">
        <v>109</v>
      </c>
      <c r="C8457" s="227" t="s">
        <v>117</v>
      </c>
      <c r="D8457" s="229">
        <v>9783</v>
      </c>
      <c r="E8457" s="231">
        <v>4.7501237399999998E-3</v>
      </c>
      <c r="F8457" s="231">
        <v>7.4261922999999997E-4</v>
      </c>
      <c r="G8457" s="231">
        <v>8.0401045000000001E-4</v>
      </c>
      <c r="H8457" s="231">
        <v>3.2034935799999998E-3</v>
      </c>
    </row>
    <row r="8458" spans="1:8">
      <c r="A8458" s="227" t="s">
        <v>141</v>
      </c>
      <c r="B8458" s="227" t="s">
        <v>110</v>
      </c>
      <c r="C8458" s="227" t="s">
        <v>117</v>
      </c>
      <c r="D8458" s="229">
        <v>1757</v>
      </c>
      <c r="E8458" s="231">
        <v>4.6664661700000004E-3</v>
      </c>
      <c r="F8458" s="231">
        <v>8.7852929999999996E-4</v>
      </c>
      <c r="G8458" s="231">
        <v>8.4486106E-4</v>
      </c>
      <c r="H8458" s="231">
        <v>2.9430753399999998E-3</v>
      </c>
    </row>
    <row r="8459" spans="1:8">
      <c r="A8459" s="227" t="s">
        <v>141</v>
      </c>
      <c r="B8459" s="227" t="s">
        <v>108</v>
      </c>
      <c r="C8459" s="227" t="s">
        <v>118</v>
      </c>
      <c r="D8459" s="229">
        <v>2376</v>
      </c>
      <c r="E8459" s="231">
        <v>4.8990724799999998E-3</v>
      </c>
      <c r="F8459" s="231">
        <v>6.8617283000000002E-4</v>
      </c>
      <c r="G8459" s="231">
        <v>1.2074932899999999E-3</v>
      </c>
      <c r="H8459" s="231">
        <v>3.00540587E-3</v>
      </c>
    </row>
    <row r="8460" spans="1:8">
      <c r="A8460" s="227" t="s">
        <v>141</v>
      </c>
      <c r="B8460" s="227" t="s">
        <v>109</v>
      </c>
      <c r="C8460" s="227" t="s">
        <v>118</v>
      </c>
      <c r="D8460" s="229">
        <v>5678</v>
      </c>
      <c r="E8460" s="231">
        <v>5.9326544699999997E-3</v>
      </c>
      <c r="F8460" s="231">
        <v>6.2991640000000003E-4</v>
      </c>
      <c r="G8460" s="231">
        <v>1.4302255E-3</v>
      </c>
      <c r="H8460" s="231">
        <v>3.8725120899999999E-3</v>
      </c>
    </row>
    <row r="8461" spans="1:8">
      <c r="A8461" s="227" t="s">
        <v>141</v>
      </c>
      <c r="B8461" s="227" t="s">
        <v>110</v>
      </c>
      <c r="C8461" s="227" t="s">
        <v>118</v>
      </c>
      <c r="D8461" s="229">
        <v>977</v>
      </c>
      <c r="E8461" s="231">
        <v>5.2099205500000002E-3</v>
      </c>
      <c r="F8461" s="231">
        <v>6.5700912000000002E-4</v>
      </c>
      <c r="G8461" s="231">
        <v>1.3771487200000001E-3</v>
      </c>
      <c r="H8461" s="231">
        <v>3.17576221E-3</v>
      </c>
    </row>
    <row r="8462" spans="1:8">
      <c r="A8462" s="227" t="s">
        <v>142</v>
      </c>
      <c r="B8462" s="227" t="s">
        <v>108</v>
      </c>
      <c r="C8462" s="227" t="s">
        <v>116</v>
      </c>
      <c r="D8462" s="229">
        <v>836</v>
      </c>
      <c r="E8462" s="231">
        <v>5.24421826E-3</v>
      </c>
      <c r="F8462" s="231">
        <v>8.9015128000000002E-4</v>
      </c>
      <c r="G8462" s="231">
        <v>1.29732056E-3</v>
      </c>
      <c r="H8462" s="231">
        <v>3.0563306100000001E-3</v>
      </c>
    </row>
    <row r="8463" spans="1:8">
      <c r="A8463" s="227" t="s">
        <v>142</v>
      </c>
      <c r="B8463" s="227" t="s">
        <v>109</v>
      </c>
      <c r="C8463" s="227" t="s">
        <v>116</v>
      </c>
      <c r="D8463" s="229">
        <v>2885</v>
      </c>
      <c r="E8463" s="231">
        <v>6.79364023E-3</v>
      </c>
      <c r="F8463" s="231">
        <v>7.9835010000000001E-4</v>
      </c>
      <c r="G8463" s="231">
        <v>1.64141609E-3</v>
      </c>
      <c r="H8463" s="231">
        <v>4.3531434100000004E-3</v>
      </c>
    </row>
    <row r="8464" spans="1:8">
      <c r="A8464" s="227" t="s">
        <v>142</v>
      </c>
      <c r="B8464" s="227" t="s">
        <v>110</v>
      </c>
      <c r="C8464" s="227" t="s">
        <v>116</v>
      </c>
      <c r="D8464" s="229">
        <v>497</v>
      </c>
      <c r="E8464" s="231">
        <v>6.1939924099999998E-3</v>
      </c>
      <c r="F8464" s="231">
        <v>9.2585583E-4</v>
      </c>
      <c r="G8464" s="231">
        <v>1.5844602299999999E-3</v>
      </c>
      <c r="H8464" s="231">
        <v>3.6829073799999998E-3</v>
      </c>
    </row>
    <row r="8465" spans="1:8">
      <c r="A8465" s="227" t="s">
        <v>142</v>
      </c>
      <c r="B8465" s="227" t="s">
        <v>108</v>
      </c>
      <c r="C8465" s="227" t="s">
        <v>117</v>
      </c>
      <c r="D8465" s="229">
        <v>6509</v>
      </c>
      <c r="E8465" s="231">
        <v>4.6646485699999999E-3</v>
      </c>
      <c r="F8465" s="231">
        <v>1.00829027E-3</v>
      </c>
      <c r="G8465" s="231">
        <v>7.4518591000000004E-4</v>
      </c>
      <c r="H8465" s="231">
        <v>2.9111719E-3</v>
      </c>
    </row>
    <row r="8466" spans="1:8">
      <c r="A8466" s="227" t="s">
        <v>142</v>
      </c>
      <c r="B8466" s="227" t="s">
        <v>109</v>
      </c>
      <c r="C8466" s="227" t="s">
        <v>117</v>
      </c>
      <c r="D8466" s="229">
        <v>9151</v>
      </c>
      <c r="E8466" s="231">
        <v>4.9236343899999998E-3</v>
      </c>
      <c r="F8466" s="231">
        <v>7.9804804000000004E-4</v>
      </c>
      <c r="G8466" s="231">
        <v>7.8433774000000005E-4</v>
      </c>
      <c r="H8466" s="231">
        <v>3.3412481400000001E-3</v>
      </c>
    </row>
    <row r="8467" spans="1:8">
      <c r="A8467" s="227" t="s">
        <v>142</v>
      </c>
      <c r="B8467" s="227" t="s">
        <v>110</v>
      </c>
      <c r="C8467" s="227" t="s">
        <v>117</v>
      </c>
      <c r="D8467" s="229">
        <v>1684</v>
      </c>
      <c r="E8467" s="231">
        <v>4.7000979100000001E-3</v>
      </c>
      <c r="F8467" s="231">
        <v>9.2690165000000005E-4</v>
      </c>
      <c r="G8467" s="231">
        <v>7.9168290999999998E-4</v>
      </c>
      <c r="H8467" s="231">
        <v>2.98151286E-3</v>
      </c>
    </row>
    <row r="8468" spans="1:8">
      <c r="A8468" s="227" t="s">
        <v>142</v>
      </c>
      <c r="B8468" s="227" t="s">
        <v>108</v>
      </c>
      <c r="C8468" s="227" t="s">
        <v>118</v>
      </c>
      <c r="D8468" s="229">
        <v>2337</v>
      </c>
      <c r="E8468" s="231">
        <v>5.0957124399999996E-3</v>
      </c>
      <c r="F8468" s="231">
        <v>7.3411896000000003E-4</v>
      </c>
      <c r="G8468" s="231">
        <v>1.2147426699999999E-3</v>
      </c>
      <c r="H8468" s="231">
        <v>3.14685035E-3</v>
      </c>
    </row>
    <row r="8469" spans="1:8">
      <c r="A8469" s="227" t="s">
        <v>142</v>
      </c>
      <c r="B8469" s="227" t="s">
        <v>109</v>
      </c>
      <c r="C8469" s="227" t="s">
        <v>118</v>
      </c>
      <c r="D8469" s="229">
        <v>5332</v>
      </c>
      <c r="E8469" s="231">
        <v>6.1590004500000003E-3</v>
      </c>
      <c r="F8469" s="231">
        <v>6.8572458000000004E-4</v>
      </c>
      <c r="G8469" s="231">
        <v>1.4536422500000001E-3</v>
      </c>
      <c r="H8469" s="231">
        <v>4.0196309700000002E-3</v>
      </c>
    </row>
    <row r="8470" spans="1:8">
      <c r="A8470" s="227" t="s">
        <v>142</v>
      </c>
      <c r="B8470" s="227" t="s">
        <v>110</v>
      </c>
      <c r="C8470" s="227" t="s">
        <v>118</v>
      </c>
      <c r="D8470" s="229">
        <v>836</v>
      </c>
      <c r="E8470" s="231">
        <v>5.7898749400000001E-3</v>
      </c>
      <c r="F8470" s="231">
        <v>7.7738711000000004E-4</v>
      </c>
      <c r="G8470" s="231">
        <v>1.47262071E-3</v>
      </c>
      <c r="H8470" s="231">
        <v>3.5398666200000001E-3</v>
      </c>
    </row>
    <row r="8471" spans="1:8">
      <c r="A8471" s="227" t="s">
        <v>143</v>
      </c>
      <c r="B8471" s="227" t="s">
        <v>108</v>
      </c>
      <c r="C8471" s="227" t="s">
        <v>116</v>
      </c>
      <c r="D8471" s="229">
        <v>818</v>
      </c>
      <c r="E8471" s="231">
        <v>5.3105754700000004E-3</v>
      </c>
      <c r="F8471" s="231">
        <v>9.3745731E-4</v>
      </c>
      <c r="G8471" s="231">
        <v>1.31184606E-3</v>
      </c>
      <c r="H8471" s="231">
        <v>3.0606490400000002E-3</v>
      </c>
    </row>
    <row r="8472" spans="1:8">
      <c r="A8472" s="227" t="s">
        <v>143</v>
      </c>
      <c r="B8472" s="227" t="s">
        <v>109</v>
      </c>
      <c r="C8472" s="227" t="s">
        <v>116</v>
      </c>
      <c r="D8472" s="229">
        <v>2909</v>
      </c>
      <c r="E8472" s="231">
        <v>6.8661431500000002E-3</v>
      </c>
      <c r="F8472" s="231">
        <v>8.2991936000000001E-4</v>
      </c>
      <c r="G8472" s="231">
        <v>1.5667927900000001E-3</v>
      </c>
      <c r="H8472" s="231">
        <v>4.4687899399999996E-3</v>
      </c>
    </row>
    <row r="8473" spans="1:8">
      <c r="A8473" s="227" t="s">
        <v>143</v>
      </c>
      <c r="B8473" s="227" t="s">
        <v>110</v>
      </c>
      <c r="C8473" s="227" t="s">
        <v>116</v>
      </c>
      <c r="D8473" s="229">
        <v>507</v>
      </c>
      <c r="E8473" s="231">
        <v>6.2662993499999998E-3</v>
      </c>
      <c r="F8473" s="231">
        <v>9.4304711000000002E-4</v>
      </c>
      <c r="G8473" s="231">
        <v>1.58809056E-3</v>
      </c>
      <c r="H8473" s="231">
        <v>3.7340882499999999E-3</v>
      </c>
    </row>
    <row r="8474" spans="1:8">
      <c r="A8474" s="227" t="s">
        <v>143</v>
      </c>
      <c r="B8474" s="227" t="s">
        <v>108</v>
      </c>
      <c r="C8474" s="227" t="s">
        <v>117</v>
      </c>
      <c r="D8474" s="229">
        <v>6622</v>
      </c>
      <c r="E8474" s="231">
        <v>4.7502867499999999E-3</v>
      </c>
      <c r="F8474" s="231">
        <v>1.02921669E-3</v>
      </c>
      <c r="G8474" s="231">
        <v>7.4871580999999997E-4</v>
      </c>
      <c r="H8474" s="231">
        <v>2.97235377E-3</v>
      </c>
    </row>
    <row r="8475" spans="1:8">
      <c r="A8475" s="227" t="s">
        <v>143</v>
      </c>
      <c r="B8475" s="227" t="s">
        <v>109</v>
      </c>
      <c r="C8475" s="227" t="s">
        <v>117</v>
      </c>
      <c r="D8475" s="229">
        <v>9154</v>
      </c>
      <c r="E8475" s="231">
        <v>5.0325017399999996E-3</v>
      </c>
      <c r="F8475" s="231">
        <v>8.3684804999999997E-4</v>
      </c>
      <c r="G8475" s="231">
        <v>7.9574074000000005E-4</v>
      </c>
      <c r="H8475" s="231">
        <v>3.3999124600000001E-3</v>
      </c>
    </row>
    <row r="8476" spans="1:8">
      <c r="A8476" s="227" t="s">
        <v>143</v>
      </c>
      <c r="B8476" s="227" t="s">
        <v>110</v>
      </c>
      <c r="C8476" s="227" t="s">
        <v>117</v>
      </c>
      <c r="D8476" s="229">
        <v>1543</v>
      </c>
      <c r="E8476" s="231">
        <v>4.8397929700000003E-3</v>
      </c>
      <c r="F8476" s="231">
        <v>9.9920314999999999E-4</v>
      </c>
      <c r="G8476" s="231">
        <v>7.9644307999999998E-4</v>
      </c>
      <c r="H8476" s="231">
        <v>3.04414627E-3</v>
      </c>
    </row>
    <row r="8477" spans="1:8">
      <c r="A8477" s="227" t="s">
        <v>143</v>
      </c>
      <c r="B8477" s="227" t="s">
        <v>108</v>
      </c>
      <c r="C8477" s="227" t="s">
        <v>118</v>
      </c>
      <c r="D8477" s="229">
        <v>2299</v>
      </c>
      <c r="E8477" s="231">
        <v>5.2470475899999997E-3</v>
      </c>
      <c r="F8477" s="231">
        <v>8.1774661E-4</v>
      </c>
      <c r="G8477" s="231">
        <v>1.2109530000000001E-3</v>
      </c>
      <c r="H8477" s="231">
        <v>3.21834751E-3</v>
      </c>
    </row>
    <row r="8478" spans="1:8">
      <c r="A8478" s="227" t="s">
        <v>143</v>
      </c>
      <c r="B8478" s="227" t="s">
        <v>109</v>
      </c>
      <c r="C8478" s="227" t="s">
        <v>118</v>
      </c>
      <c r="D8478" s="229">
        <v>5435</v>
      </c>
      <c r="E8478" s="231">
        <v>6.2051047100000001E-3</v>
      </c>
      <c r="F8478" s="231">
        <v>7.5573036E-4</v>
      </c>
      <c r="G8478" s="231">
        <v>1.4224289699999999E-3</v>
      </c>
      <c r="H8478" s="231">
        <v>4.0269448900000001E-3</v>
      </c>
    </row>
    <row r="8479" spans="1:8">
      <c r="A8479" s="227" t="s">
        <v>143</v>
      </c>
      <c r="B8479" s="227" t="s">
        <v>110</v>
      </c>
      <c r="C8479" s="227" t="s">
        <v>118</v>
      </c>
      <c r="D8479" s="229">
        <v>953</v>
      </c>
      <c r="E8479" s="231">
        <v>5.7914210900000002E-3</v>
      </c>
      <c r="F8479" s="231">
        <v>8.8107463E-4</v>
      </c>
      <c r="G8479" s="231">
        <v>1.4959336500000001E-3</v>
      </c>
      <c r="H8479" s="231">
        <v>3.4144123299999999E-3</v>
      </c>
    </row>
    <row r="8480" spans="1:8">
      <c r="A8480" s="227" t="s">
        <v>144</v>
      </c>
      <c r="B8480" s="227" t="s">
        <v>108</v>
      </c>
      <c r="C8480" s="227" t="s">
        <v>116</v>
      </c>
      <c r="D8480" s="229">
        <v>900</v>
      </c>
      <c r="E8480" s="231">
        <v>5.4071885399999998E-3</v>
      </c>
      <c r="F8480" s="231">
        <v>8.5897610000000004E-4</v>
      </c>
      <c r="G8480" s="231">
        <v>1.3526875099999999E-3</v>
      </c>
      <c r="H8480" s="231">
        <v>3.1951900900000002E-3</v>
      </c>
    </row>
    <row r="8481" spans="1:8">
      <c r="A8481" s="227" t="s">
        <v>144</v>
      </c>
      <c r="B8481" s="227" t="s">
        <v>109</v>
      </c>
      <c r="C8481" s="227" t="s">
        <v>116</v>
      </c>
      <c r="D8481" s="229">
        <v>2901</v>
      </c>
      <c r="E8481" s="231">
        <v>6.6965172499999998E-3</v>
      </c>
      <c r="F8481" s="231">
        <v>7.2479771999999995E-4</v>
      </c>
      <c r="G8481" s="231">
        <v>1.51325109E-3</v>
      </c>
      <c r="H8481" s="231">
        <v>4.4578096400000001E-3</v>
      </c>
    </row>
    <row r="8482" spans="1:8">
      <c r="A8482" s="227" t="s">
        <v>144</v>
      </c>
      <c r="B8482" s="227" t="s">
        <v>110</v>
      </c>
      <c r="C8482" s="227" t="s">
        <v>116</v>
      </c>
      <c r="D8482" s="229">
        <v>504</v>
      </c>
      <c r="E8482" s="231">
        <v>5.9738983900000002E-3</v>
      </c>
      <c r="F8482" s="231">
        <v>8.0081547000000004E-4</v>
      </c>
      <c r="G8482" s="231">
        <v>1.52984434E-3</v>
      </c>
      <c r="H8482" s="231">
        <v>3.6421128499999999E-3</v>
      </c>
    </row>
    <row r="8483" spans="1:8">
      <c r="A8483" s="227" t="s">
        <v>144</v>
      </c>
      <c r="B8483" s="227" t="s">
        <v>108</v>
      </c>
      <c r="C8483" s="227" t="s">
        <v>117</v>
      </c>
      <c r="D8483" s="229">
        <v>6362</v>
      </c>
      <c r="E8483" s="231">
        <v>4.6605984999999999E-3</v>
      </c>
      <c r="F8483" s="231">
        <v>1.0271324300000001E-3</v>
      </c>
      <c r="G8483" s="231">
        <v>7.2420532999999999E-4</v>
      </c>
      <c r="H8483" s="231">
        <v>2.9092602600000001E-3</v>
      </c>
    </row>
    <row r="8484" spans="1:8">
      <c r="A8484" s="227" t="s">
        <v>144</v>
      </c>
      <c r="B8484" s="227" t="s">
        <v>109</v>
      </c>
      <c r="C8484" s="227" t="s">
        <v>117</v>
      </c>
      <c r="D8484" s="229">
        <v>9081</v>
      </c>
      <c r="E8484" s="231">
        <v>5.0169944400000003E-3</v>
      </c>
      <c r="F8484" s="231">
        <v>8.7695413999999998E-4</v>
      </c>
      <c r="G8484" s="231">
        <v>7.6088456000000001E-4</v>
      </c>
      <c r="H8484" s="231">
        <v>3.3791552599999998E-3</v>
      </c>
    </row>
    <row r="8485" spans="1:8">
      <c r="A8485" s="227" t="s">
        <v>144</v>
      </c>
      <c r="B8485" s="227" t="s">
        <v>110</v>
      </c>
      <c r="C8485" s="227" t="s">
        <v>117</v>
      </c>
      <c r="D8485" s="229">
        <v>1434</v>
      </c>
      <c r="E8485" s="231">
        <v>4.7768396599999997E-3</v>
      </c>
      <c r="F8485" s="231">
        <v>9.9726684999999998E-4</v>
      </c>
      <c r="G8485" s="231">
        <v>7.6514775000000002E-4</v>
      </c>
      <c r="H8485" s="231">
        <v>3.0144245699999998E-3</v>
      </c>
    </row>
    <row r="8486" spans="1:8">
      <c r="A8486" s="227" t="s">
        <v>144</v>
      </c>
      <c r="B8486" s="227" t="s">
        <v>108</v>
      </c>
      <c r="C8486" s="227" t="s">
        <v>118</v>
      </c>
      <c r="D8486" s="229">
        <v>2262</v>
      </c>
      <c r="E8486" s="231">
        <v>5.2827254300000003E-3</v>
      </c>
      <c r="F8486" s="231">
        <v>9.7215546000000005E-4</v>
      </c>
      <c r="G8486" s="231">
        <v>1.1757200000000001E-3</v>
      </c>
      <c r="H8486" s="231">
        <v>3.1348494900000001E-3</v>
      </c>
    </row>
    <row r="8487" spans="1:8">
      <c r="A8487" s="227" t="s">
        <v>144</v>
      </c>
      <c r="B8487" s="227" t="s">
        <v>109</v>
      </c>
      <c r="C8487" s="227" t="s">
        <v>118</v>
      </c>
      <c r="D8487" s="229">
        <v>5482</v>
      </c>
      <c r="E8487" s="231">
        <v>6.3878836800000003E-3</v>
      </c>
      <c r="F8487" s="231">
        <v>8.7809236999999995E-4</v>
      </c>
      <c r="G8487" s="231">
        <v>1.39069591E-3</v>
      </c>
      <c r="H8487" s="231">
        <v>4.11909492E-3</v>
      </c>
    </row>
    <row r="8488" spans="1:8">
      <c r="A8488" s="227" t="s">
        <v>144</v>
      </c>
      <c r="B8488" s="227" t="s">
        <v>110</v>
      </c>
      <c r="C8488" s="227" t="s">
        <v>118</v>
      </c>
      <c r="D8488" s="229">
        <v>964</v>
      </c>
      <c r="E8488" s="231">
        <v>5.6548594299999999E-3</v>
      </c>
      <c r="F8488" s="231">
        <v>9.5029846999999999E-4</v>
      </c>
      <c r="G8488" s="231">
        <v>1.3603136599999999E-3</v>
      </c>
      <c r="H8488" s="231">
        <v>3.3442468100000002E-3</v>
      </c>
    </row>
    <row r="8489" spans="1:8">
      <c r="A8489" s="227" t="s">
        <v>145</v>
      </c>
      <c r="B8489" s="227" t="s">
        <v>108</v>
      </c>
      <c r="C8489" s="227" t="s">
        <v>116</v>
      </c>
      <c r="D8489" s="229">
        <v>851</v>
      </c>
      <c r="E8489" s="231">
        <v>5.4428475000000004E-3</v>
      </c>
      <c r="F8489" s="231">
        <v>8.0720642000000004E-4</v>
      </c>
      <c r="G8489" s="231">
        <v>1.45064878E-3</v>
      </c>
      <c r="H8489" s="231">
        <v>3.18443418E-3</v>
      </c>
    </row>
    <row r="8490" spans="1:8">
      <c r="A8490" s="227" t="s">
        <v>145</v>
      </c>
      <c r="B8490" s="227" t="s">
        <v>109</v>
      </c>
      <c r="C8490" s="227" t="s">
        <v>116</v>
      </c>
      <c r="D8490" s="229">
        <v>2826</v>
      </c>
      <c r="E8490" s="231">
        <v>6.7765750699999997E-3</v>
      </c>
      <c r="F8490" s="231">
        <v>7.0022305000000005E-4</v>
      </c>
      <c r="G8490" s="231">
        <v>1.57307042E-3</v>
      </c>
      <c r="H8490" s="231">
        <v>4.5025684999999999E-3</v>
      </c>
    </row>
    <row r="8491" spans="1:8">
      <c r="A8491" s="227" t="s">
        <v>145</v>
      </c>
      <c r="B8491" s="227" t="s">
        <v>110</v>
      </c>
      <c r="C8491" s="227" t="s">
        <v>116</v>
      </c>
      <c r="D8491" s="229">
        <v>458</v>
      </c>
      <c r="E8491" s="231">
        <v>6.2644294400000002E-3</v>
      </c>
      <c r="F8491" s="231">
        <v>8.0103686000000001E-4</v>
      </c>
      <c r="G8491" s="231">
        <v>1.6170090900000001E-3</v>
      </c>
      <c r="H8491" s="231">
        <v>3.8454227000000001E-3</v>
      </c>
    </row>
    <row r="8492" spans="1:8">
      <c r="A8492" s="227" t="s">
        <v>145</v>
      </c>
      <c r="B8492" s="227" t="s">
        <v>108</v>
      </c>
      <c r="C8492" s="227" t="s">
        <v>117</v>
      </c>
      <c r="D8492" s="229">
        <v>6370</v>
      </c>
      <c r="E8492" s="231">
        <v>4.6227231000000001E-3</v>
      </c>
      <c r="F8492" s="231">
        <v>1.01503334E-3</v>
      </c>
      <c r="G8492" s="231">
        <v>6.9666453999999995E-4</v>
      </c>
      <c r="H8492" s="231">
        <v>2.9110247499999999E-3</v>
      </c>
    </row>
    <row r="8493" spans="1:8">
      <c r="A8493" s="227" t="s">
        <v>145</v>
      </c>
      <c r="B8493" s="227" t="s">
        <v>109</v>
      </c>
      <c r="C8493" s="227" t="s">
        <v>117</v>
      </c>
      <c r="D8493" s="229">
        <v>8974</v>
      </c>
      <c r="E8493" s="231">
        <v>4.9681330100000004E-3</v>
      </c>
      <c r="F8493" s="231">
        <v>8.5504061E-4</v>
      </c>
      <c r="G8493" s="231">
        <v>7.3581758000000001E-4</v>
      </c>
      <c r="H8493" s="231">
        <v>3.37727433E-3</v>
      </c>
    </row>
    <row r="8494" spans="1:8">
      <c r="A8494" s="227" t="s">
        <v>145</v>
      </c>
      <c r="B8494" s="227" t="s">
        <v>110</v>
      </c>
      <c r="C8494" s="227" t="s">
        <v>117</v>
      </c>
      <c r="D8494" s="229">
        <v>1440</v>
      </c>
      <c r="E8494" s="231">
        <v>4.7586079900000001E-3</v>
      </c>
      <c r="F8494" s="231">
        <v>9.9082087000000011E-4</v>
      </c>
      <c r="G8494" s="231">
        <v>7.2045373000000003E-4</v>
      </c>
      <c r="H8494" s="231">
        <v>3.0473329000000001E-3</v>
      </c>
    </row>
    <row r="8495" spans="1:8">
      <c r="A8495" s="227" t="s">
        <v>145</v>
      </c>
      <c r="B8495" s="227" t="s">
        <v>108</v>
      </c>
      <c r="C8495" s="227" t="s">
        <v>118</v>
      </c>
      <c r="D8495" s="229">
        <v>2251</v>
      </c>
      <c r="E8495" s="231">
        <v>5.3750439699999999E-3</v>
      </c>
      <c r="F8495" s="231">
        <v>9.0331742E-4</v>
      </c>
      <c r="G8495" s="231">
        <v>1.18562507E-3</v>
      </c>
      <c r="H8495" s="231">
        <v>3.286101E-3</v>
      </c>
    </row>
    <row r="8496" spans="1:8">
      <c r="A8496" s="227" t="s">
        <v>145</v>
      </c>
      <c r="B8496" s="227" t="s">
        <v>109</v>
      </c>
      <c r="C8496" s="227" t="s">
        <v>118</v>
      </c>
      <c r="D8496" s="229">
        <v>5361</v>
      </c>
      <c r="E8496" s="231">
        <v>6.2888800999999998E-3</v>
      </c>
      <c r="F8496" s="231">
        <v>8.0595774000000002E-4</v>
      </c>
      <c r="G8496" s="231">
        <v>1.3261649800000001E-3</v>
      </c>
      <c r="H8496" s="231">
        <v>4.1567569E-3</v>
      </c>
    </row>
    <row r="8497" spans="1:8">
      <c r="A8497" s="227" t="s">
        <v>145</v>
      </c>
      <c r="B8497" s="227" t="s">
        <v>110</v>
      </c>
      <c r="C8497" s="227" t="s">
        <v>118</v>
      </c>
      <c r="D8497" s="229">
        <v>949</v>
      </c>
      <c r="E8497" s="231">
        <v>5.9735635499999998E-3</v>
      </c>
      <c r="F8497" s="231">
        <v>9.1194897000000002E-4</v>
      </c>
      <c r="G8497" s="231">
        <v>1.3879739600000001E-3</v>
      </c>
      <c r="H8497" s="231">
        <v>3.67364014E-3</v>
      </c>
    </row>
    <row r="8498" spans="1:8">
      <c r="A8498" s="227" t="s">
        <v>146</v>
      </c>
      <c r="B8498" s="227" t="s">
        <v>108</v>
      </c>
      <c r="C8498" s="227" t="s">
        <v>116</v>
      </c>
      <c r="D8498" s="229">
        <v>877</v>
      </c>
      <c r="E8498" s="231">
        <v>5.4283460700000003E-3</v>
      </c>
      <c r="F8498" s="231">
        <v>7.4781426999999997E-4</v>
      </c>
      <c r="G8498" s="231">
        <v>1.37361931E-3</v>
      </c>
      <c r="H8498" s="231">
        <v>3.3064633E-3</v>
      </c>
    </row>
    <row r="8499" spans="1:8">
      <c r="A8499" s="227" t="s">
        <v>146</v>
      </c>
      <c r="B8499" s="227" t="s">
        <v>109</v>
      </c>
      <c r="C8499" s="227" t="s">
        <v>116</v>
      </c>
      <c r="D8499" s="229">
        <v>2904</v>
      </c>
      <c r="E8499" s="231">
        <v>6.8746570000000002E-3</v>
      </c>
      <c r="F8499" s="231">
        <v>6.8383862E-4</v>
      </c>
      <c r="G8499" s="231">
        <v>1.5587015200000001E-3</v>
      </c>
      <c r="H8499" s="231">
        <v>4.63143884E-3</v>
      </c>
    </row>
    <row r="8500" spans="1:8">
      <c r="A8500" s="227" t="s">
        <v>146</v>
      </c>
      <c r="B8500" s="227" t="s">
        <v>110</v>
      </c>
      <c r="C8500" s="227" t="s">
        <v>116</v>
      </c>
      <c r="D8500" s="229">
        <v>475</v>
      </c>
      <c r="E8500" s="231">
        <v>6.3121342800000002E-3</v>
      </c>
      <c r="F8500" s="231">
        <v>7.4278729E-4</v>
      </c>
      <c r="G8500" s="231">
        <v>1.67694908E-3</v>
      </c>
      <c r="H8500" s="231">
        <v>3.8914714999999998E-3</v>
      </c>
    </row>
    <row r="8501" spans="1:8">
      <c r="A8501" s="227" t="s">
        <v>146</v>
      </c>
      <c r="B8501" s="227" t="s">
        <v>108</v>
      </c>
      <c r="C8501" s="227" t="s">
        <v>117</v>
      </c>
      <c r="D8501" s="229">
        <v>6481</v>
      </c>
      <c r="E8501" s="231">
        <v>4.59648586E-3</v>
      </c>
      <c r="F8501" s="231">
        <v>9.5988355999999996E-4</v>
      </c>
      <c r="G8501" s="231">
        <v>6.8868483999999996E-4</v>
      </c>
      <c r="H8501" s="231">
        <v>2.9479169700000001E-3</v>
      </c>
    </row>
    <row r="8502" spans="1:8">
      <c r="A8502" s="227" t="s">
        <v>146</v>
      </c>
      <c r="B8502" s="227" t="s">
        <v>109</v>
      </c>
      <c r="C8502" s="227" t="s">
        <v>117</v>
      </c>
      <c r="D8502" s="229">
        <v>8963</v>
      </c>
      <c r="E8502" s="231">
        <v>5.0322077899999998E-3</v>
      </c>
      <c r="F8502" s="231">
        <v>8.1893749000000004E-4</v>
      </c>
      <c r="G8502" s="231">
        <v>7.4836186000000005E-4</v>
      </c>
      <c r="H8502" s="231">
        <v>3.4649079600000002E-3</v>
      </c>
    </row>
    <row r="8503" spans="1:8">
      <c r="A8503" s="227" t="s">
        <v>146</v>
      </c>
      <c r="B8503" s="227" t="s">
        <v>110</v>
      </c>
      <c r="C8503" s="227" t="s">
        <v>117</v>
      </c>
      <c r="D8503" s="229">
        <v>1463</v>
      </c>
      <c r="E8503" s="231">
        <v>4.7998307700000001E-3</v>
      </c>
      <c r="F8503" s="231">
        <v>9.4644732000000002E-4</v>
      </c>
      <c r="G8503" s="231">
        <v>7.8743235999999999E-4</v>
      </c>
      <c r="H8503" s="231">
        <v>3.0659506200000001E-3</v>
      </c>
    </row>
    <row r="8504" spans="1:8">
      <c r="A8504" s="227" t="s">
        <v>146</v>
      </c>
      <c r="B8504" s="227" t="s">
        <v>108</v>
      </c>
      <c r="C8504" s="227" t="s">
        <v>118</v>
      </c>
      <c r="D8504" s="229">
        <v>2257</v>
      </c>
      <c r="E8504" s="231">
        <v>5.40214884E-3</v>
      </c>
      <c r="F8504" s="231">
        <v>9.7927822000000008E-4</v>
      </c>
      <c r="G8504" s="231">
        <v>1.12238751E-3</v>
      </c>
      <c r="H8504" s="231">
        <v>3.3004826200000001E-3</v>
      </c>
    </row>
    <row r="8505" spans="1:8">
      <c r="A8505" s="227" t="s">
        <v>146</v>
      </c>
      <c r="B8505" s="227" t="s">
        <v>109</v>
      </c>
      <c r="C8505" s="227" t="s">
        <v>118</v>
      </c>
      <c r="D8505" s="229">
        <v>5382</v>
      </c>
      <c r="E8505" s="231">
        <v>6.4393806E-3</v>
      </c>
      <c r="F8505" s="231">
        <v>8.1200212999999995E-4</v>
      </c>
      <c r="G8505" s="231">
        <v>1.3150205900000001E-3</v>
      </c>
      <c r="H8505" s="231">
        <v>4.3123574000000003E-3</v>
      </c>
    </row>
    <row r="8506" spans="1:8">
      <c r="A8506" s="227" t="s">
        <v>146</v>
      </c>
      <c r="B8506" s="227" t="s">
        <v>110</v>
      </c>
      <c r="C8506" s="227" t="s">
        <v>118</v>
      </c>
      <c r="D8506" s="229">
        <v>902</v>
      </c>
      <c r="E8506" s="231">
        <v>6.04520795E-3</v>
      </c>
      <c r="F8506" s="231">
        <v>9.3549802999999998E-4</v>
      </c>
      <c r="G8506" s="231">
        <v>1.37292617E-3</v>
      </c>
      <c r="H8506" s="231">
        <v>3.7367832499999999E-3</v>
      </c>
    </row>
    <row r="8507" spans="1:8">
      <c r="A8507" s="227" t="s">
        <v>147</v>
      </c>
      <c r="B8507" s="227" t="s">
        <v>108</v>
      </c>
      <c r="C8507" s="227" t="s">
        <v>116</v>
      </c>
      <c r="D8507" s="229">
        <v>912</v>
      </c>
      <c r="E8507" s="231">
        <v>5.5211503600000001E-3</v>
      </c>
      <c r="F8507" s="231">
        <v>8.1919546E-4</v>
      </c>
      <c r="G8507" s="231">
        <v>1.3476306400000001E-3</v>
      </c>
      <c r="H8507" s="231">
        <v>3.3540192100000002E-3</v>
      </c>
    </row>
    <row r="8508" spans="1:8">
      <c r="A8508" s="227" t="s">
        <v>147</v>
      </c>
      <c r="B8508" s="227" t="s">
        <v>109</v>
      </c>
      <c r="C8508" s="227" t="s">
        <v>116</v>
      </c>
      <c r="D8508" s="229">
        <v>2689</v>
      </c>
      <c r="E8508" s="231">
        <v>6.7879768400000004E-3</v>
      </c>
      <c r="F8508" s="231">
        <v>6.6143937000000003E-4</v>
      </c>
      <c r="G8508" s="231">
        <v>1.4831555899999999E-3</v>
      </c>
      <c r="H8508" s="231">
        <v>4.6427099399999998E-3</v>
      </c>
    </row>
    <row r="8509" spans="1:8">
      <c r="A8509" s="227" t="s">
        <v>147</v>
      </c>
      <c r="B8509" s="227" t="s">
        <v>110</v>
      </c>
      <c r="C8509" s="227" t="s">
        <v>116</v>
      </c>
      <c r="D8509" s="229">
        <v>403</v>
      </c>
      <c r="E8509" s="231">
        <v>5.9875296200000002E-3</v>
      </c>
      <c r="F8509" s="231">
        <v>6.6940054999999998E-4</v>
      </c>
      <c r="G8509" s="231">
        <v>1.6296179099999999E-3</v>
      </c>
      <c r="H8509" s="231">
        <v>3.6877926899999999E-3</v>
      </c>
    </row>
    <row r="8510" spans="1:8">
      <c r="A8510" s="227" t="s">
        <v>147</v>
      </c>
      <c r="B8510" s="227" t="s">
        <v>108</v>
      </c>
      <c r="C8510" s="227" t="s">
        <v>117</v>
      </c>
      <c r="D8510" s="229">
        <v>6287</v>
      </c>
      <c r="E8510" s="231">
        <v>4.5627420299999997E-3</v>
      </c>
      <c r="F8510" s="231">
        <v>9.7689983999999994E-4</v>
      </c>
      <c r="G8510" s="231">
        <v>6.8429318999999999E-4</v>
      </c>
      <c r="H8510" s="231">
        <v>2.90154851E-3</v>
      </c>
    </row>
    <row r="8511" spans="1:8">
      <c r="A8511" s="227" t="s">
        <v>147</v>
      </c>
      <c r="B8511" s="227" t="s">
        <v>109</v>
      </c>
      <c r="C8511" s="227" t="s">
        <v>117</v>
      </c>
      <c r="D8511" s="229">
        <v>8199</v>
      </c>
      <c r="E8511" s="231">
        <v>4.9313486600000003E-3</v>
      </c>
      <c r="F8511" s="231">
        <v>8.0049823999999998E-4</v>
      </c>
      <c r="G8511" s="231">
        <v>7.1245819999999997E-4</v>
      </c>
      <c r="H8511" s="231">
        <v>3.4183917399999999E-3</v>
      </c>
    </row>
    <row r="8512" spans="1:8">
      <c r="A8512" s="227" t="s">
        <v>147</v>
      </c>
      <c r="B8512" s="227" t="s">
        <v>110</v>
      </c>
      <c r="C8512" s="227" t="s">
        <v>117</v>
      </c>
      <c r="D8512" s="229">
        <v>1441</v>
      </c>
      <c r="E8512" s="231">
        <v>4.7393140199999996E-3</v>
      </c>
      <c r="F8512" s="231">
        <v>9.3182115000000005E-4</v>
      </c>
      <c r="G8512" s="231">
        <v>7.2782510000000001E-4</v>
      </c>
      <c r="H8512" s="231">
        <v>3.07966731E-3</v>
      </c>
    </row>
    <row r="8513" spans="1:8">
      <c r="A8513" s="227" t="s">
        <v>147</v>
      </c>
      <c r="B8513" s="227" t="s">
        <v>108</v>
      </c>
      <c r="C8513" s="227" t="s">
        <v>118</v>
      </c>
      <c r="D8513" s="229">
        <v>2204</v>
      </c>
      <c r="E8513" s="231">
        <v>5.4547705499999998E-3</v>
      </c>
      <c r="F8513" s="231">
        <v>9.5821127000000005E-4</v>
      </c>
      <c r="G8513" s="231">
        <v>1.09318261E-3</v>
      </c>
      <c r="H8513" s="231">
        <v>3.4033762000000001E-3</v>
      </c>
    </row>
    <row r="8514" spans="1:8">
      <c r="A8514" s="227" t="s">
        <v>147</v>
      </c>
      <c r="B8514" s="227" t="s">
        <v>109</v>
      </c>
      <c r="C8514" s="227" t="s">
        <v>118</v>
      </c>
      <c r="D8514" s="229">
        <v>4725</v>
      </c>
      <c r="E8514" s="231">
        <v>6.4125046600000003E-3</v>
      </c>
      <c r="F8514" s="231">
        <v>8.0807833999999999E-4</v>
      </c>
      <c r="G8514" s="231">
        <v>1.2974154900000001E-3</v>
      </c>
      <c r="H8514" s="231">
        <v>4.3070103400000004E-3</v>
      </c>
    </row>
    <row r="8515" spans="1:8">
      <c r="A8515" s="227" t="s">
        <v>147</v>
      </c>
      <c r="B8515" s="227" t="s">
        <v>110</v>
      </c>
      <c r="C8515" s="227" t="s">
        <v>118</v>
      </c>
      <c r="D8515" s="229">
        <v>892</v>
      </c>
      <c r="E8515" s="231">
        <v>5.9813436999999999E-3</v>
      </c>
      <c r="F8515" s="231">
        <v>9.0429566000000002E-4</v>
      </c>
      <c r="G8515" s="231">
        <v>1.2944924600000001E-3</v>
      </c>
      <c r="H8515" s="231">
        <v>3.7825550800000001E-3</v>
      </c>
    </row>
    <row r="8516" spans="1:8">
      <c r="A8516" s="227" t="s">
        <v>148</v>
      </c>
      <c r="B8516" s="227" t="s">
        <v>108</v>
      </c>
      <c r="C8516" s="227" t="s">
        <v>116</v>
      </c>
      <c r="D8516" s="229">
        <v>865</v>
      </c>
      <c r="E8516" s="231">
        <v>5.5172069999999997E-3</v>
      </c>
      <c r="F8516" s="231">
        <v>8.0326726000000002E-4</v>
      </c>
      <c r="G8516" s="231">
        <v>1.34856003E-3</v>
      </c>
      <c r="H8516" s="231">
        <v>3.3649912E-3</v>
      </c>
    </row>
    <row r="8517" spans="1:8">
      <c r="A8517" s="227" t="s">
        <v>148</v>
      </c>
      <c r="B8517" s="227" t="s">
        <v>109</v>
      </c>
      <c r="C8517" s="227" t="s">
        <v>116</v>
      </c>
      <c r="D8517" s="229">
        <v>2631</v>
      </c>
      <c r="E8517" s="231">
        <v>6.7952613899999997E-3</v>
      </c>
      <c r="F8517" s="231">
        <v>6.6135404999999997E-4</v>
      </c>
      <c r="G8517" s="231">
        <v>1.53434102E-3</v>
      </c>
      <c r="H8517" s="231">
        <v>4.5989323600000003E-3</v>
      </c>
    </row>
    <row r="8518" spans="1:8">
      <c r="A8518" s="227" t="s">
        <v>148</v>
      </c>
      <c r="B8518" s="227" t="s">
        <v>110</v>
      </c>
      <c r="C8518" s="227" t="s">
        <v>116</v>
      </c>
      <c r="D8518" s="229">
        <v>374</v>
      </c>
      <c r="E8518" s="231">
        <v>6.2724361199999997E-3</v>
      </c>
      <c r="F8518" s="231">
        <v>7.5157185E-4</v>
      </c>
      <c r="G8518" s="231">
        <v>1.6693278299999999E-3</v>
      </c>
      <c r="H8518" s="231">
        <v>3.8506075399999998E-3</v>
      </c>
    </row>
    <row r="8519" spans="1:8">
      <c r="A8519" s="227" t="s">
        <v>148</v>
      </c>
      <c r="B8519" s="227" t="s">
        <v>108</v>
      </c>
      <c r="C8519" s="227" t="s">
        <v>117</v>
      </c>
      <c r="D8519" s="229">
        <v>5941</v>
      </c>
      <c r="E8519" s="231">
        <v>4.5147848000000003E-3</v>
      </c>
      <c r="F8519" s="231">
        <v>9.8505652000000009E-4</v>
      </c>
      <c r="G8519" s="231">
        <v>6.6166819999999998E-4</v>
      </c>
      <c r="H8519" s="231">
        <v>2.8680595999999998E-3</v>
      </c>
    </row>
    <row r="8520" spans="1:8">
      <c r="A8520" s="227" t="s">
        <v>148</v>
      </c>
      <c r="B8520" s="227" t="s">
        <v>109</v>
      </c>
      <c r="C8520" s="227" t="s">
        <v>117</v>
      </c>
      <c r="D8520" s="229">
        <v>8098</v>
      </c>
      <c r="E8520" s="231">
        <v>4.81968689E-3</v>
      </c>
      <c r="F8520" s="231">
        <v>7.8278191999999998E-4</v>
      </c>
      <c r="G8520" s="231">
        <v>6.9042514999999999E-4</v>
      </c>
      <c r="H8520" s="231">
        <v>3.3464793399999998E-3</v>
      </c>
    </row>
    <row r="8521" spans="1:8">
      <c r="A8521" s="227" t="s">
        <v>148</v>
      </c>
      <c r="B8521" s="227" t="s">
        <v>110</v>
      </c>
      <c r="C8521" s="227" t="s">
        <v>117</v>
      </c>
      <c r="D8521" s="229">
        <v>1374</v>
      </c>
      <c r="E8521" s="231">
        <v>4.6838017799999999E-3</v>
      </c>
      <c r="F8521" s="231">
        <v>9.4345526999999995E-4</v>
      </c>
      <c r="G8521" s="231">
        <v>7.2494618000000001E-4</v>
      </c>
      <c r="H8521" s="231">
        <v>3.0153998499999998E-3</v>
      </c>
    </row>
    <row r="8522" spans="1:8">
      <c r="A8522" s="227" t="s">
        <v>148</v>
      </c>
      <c r="B8522" s="227" t="s">
        <v>108</v>
      </c>
      <c r="C8522" s="227" t="s">
        <v>118</v>
      </c>
      <c r="D8522" s="229">
        <v>2176</v>
      </c>
      <c r="E8522" s="231">
        <v>5.3414296300000001E-3</v>
      </c>
      <c r="F8522" s="231">
        <v>9.3902098000000003E-4</v>
      </c>
      <c r="G8522" s="231">
        <v>1.14652988E-3</v>
      </c>
      <c r="H8522" s="231">
        <v>3.25587828E-3</v>
      </c>
    </row>
    <row r="8523" spans="1:8">
      <c r="A8523" s="227" t="s">
        <v>148</v>
      </c>
      <c r="B8523" s="227" t="s">
        <v>109</v>
      </c>
      <c r="C8523" s="227" t="s">
        <v>118</v>
      </c>
      <c r="D8523" s="229">
        <v>4649</v>
      </c>
      <c r="E8523" s="231">
        <v>6.3284141700000003E-3</v>
      </c>
      <c r="F8523" s="231">
        <v>7.8052902E-4</v>
      </c>
      <c r="G8523" s="231">
        <v>1.2957259400000001E-3</v>
      </c>
      <c r="H8523" s="231">
        <v>4.2521587200000004E-3</v>
      </c>
    </row>
    <row r="8524" spans="1:8">
      <c r="A8524" s="227" t="s">
        <v>148</v>
      </c>
      <c r="B8524" s="227" t="s">
        <v>110</v>
      </c>
      <c r="C8524" s="227" t="s">
        <v>118</v>
      </c>
      <c r="D8524" s="229">
        <v>833</v>
      </c>
      <c r="E8524" s="231">
        <v>5.9008184199999996E-3</v>
      </c>
      <c r="F8524" s="231">
        <v>8.8007402000000003E-4</v>
      </c>
      <c r="G8524" s="231">
        <v>1.3420087799999999E-3</v>
      </c>
      <c r="H8524" s="231">
        <v>3.6787351300000002E-3</v>
      </c>
    </row>
    <row r="8525" spans="1:8">
      <c r="A8525" s="227" t="s">
        <v>149</v>
      </c>
      <c r="B8525" s="227" t="s">
        <v>108</v>
      </c>
      <c r="C8525" s="227" t="s">
        <v>116</v>
      </c>
      <c r="D8525" s="229">
        <v>895</v>
      </c>
      <c r="E8525" s="231">
        <v>5.46763115E-3</v>
      </c>
      <c r="F8525" s="231">
        <v>7.4827981000000004E-4</v>
      </c>
      <c r="G8525" s="231">
        <v>1.39893675E-3</v>
      </c>
      <c r="H8525" s="231">
        <v>3.3200132100000002E-3</v>
      </c>
    </row>
    <row r="8526" spans="1:8">
      <c r="A8526" s="227" t="s">
        <v>149</v>
      </c>
      <c r="B8526" s="227" t="s">
        <v>109</v>
      </c>
      <c r="C8526" s="227" t="s">
        <v>116</v>
      </c>
      <c r="D8526" s="229">
        <v>2413</v>
      </c>
      <c r="E8526" s="231">
        <v>6.8398170700000004E-3</v>
      </c>
      <c r="F8526" s="231">
        <v>6.7874030000000004E-4</v>
      </c>
      <c r="G8526" s="231">
        <v>1.49097361E-3</v>
      </c>
      <c r="H8526" s="231">
        <v>4.6694167599999996E-3</v>
      </c>
    </row>
    <row r="8527" spans="1:8">
      <c r="A8527" s="227" t="s">
        <v>149</v>
      </c>
      <c r="B8527" s="227" t="s">
        <v>110</v>
      </c>
      <c r="C8527" s="227" t="s">
        <v>116</v>
      </c>
      <c r="D8527" s="229">
        <v>352</v>
      </c>
      <c r="E8527" s="231">
        <v>6.4100310799999997E-3</v>
      </c>
      <c r="F8527" s="231">
        <v>7.3508497000000003E-4</v>
      </c>
      <c r="G8527" s="231">
        <v>1.63746817E-3</v>
      </c>
      <c r="H8527" s="231">
        <v>4.0364909699999998E-3</v>
      </c>
    </row>
    <row r="8528" spans="1:8">
      <c r="A8528" s="227" t="s">
        <v>149</v>
      </c>
      <c r="B8528" s="227" t="s">
        <v>108</v>
      </c>
      <c r="C8528" s="227" t="s">
        <v>117</v>
      </c>
      <c r="D8528" s="229">
        <v>5896</v>
      </c>
      <c r="E8528" s="231">
        <v>4.5535910999999997E-3</v>
      </c>
      <c r="F8528" s="231">
        <v>9.7115604999999995E-4</v>
      </c>
      <c r="G8528" s="231">
        <v>6.6275291000000001E-4</v>
      </c>
      <c r="H8528" s="231">
        <v>2.9196816499999999E-3</v>
      </c>
    </row>
    <row r="8529" spans="1:8">
      <c r="A8529" s="227" t="s">
        <v>149</v>
      </c>
      <c r="B8529" s="227" t="s">
        <v>109</v>
      </c>
      <c r="C8529" s="227" t="s">
        <v>117</v>
      </c>
      <c r="D8529" s="229">
        <v>7816</v>
      </c>
      <c r="E8529" s="231">
        <v>4.9210040400000004E-3</v>
      </c>
      <c r="F8529" s="231">
        <v>7.8779497E-4</v>
      </c>
      <c r="G8529" s="231">
        <v>6.8402665000000002E-4</v>
      </c>
      <c r="H8529" s="231">
        <v>3.4491819300000001E-3</v>
      </c>
    </row>
    <row r="8530" spans="1:8">
      <c r="A8530" s="227" t="s">
        <v>149</v>
      </c>
      <c r="B8530" s="227" t="s">
        <v>110</v>
      </c>
      <c r="C8530" s="227" t="s">
        <v>117</v>
      </c>
      <c r="D8530" s="229">
        <v>1301</v>
      </c>
      <c r="E8530" s="231">
        <v>4.6877132700000003E-3</v>
      </c>
      <c r="F8530" s="231">
        <v>9.1445836999999998E-4</v>
      </c>
      <c r="G8530" s="231">
        <v>7.0975472999999995E-4</v>
      </c>
      <c r="H8530" s="231">
        <v>3.0634997100000001E-3</v>
      </c>
    </row>
    <row r="8531" spans="1:8">
      <c r="A8531" s="227" t="s">
        <v>149</v>
      </c>
      <c r="B8531" s="227" t="s">
        <v>108</v>
      </c>
      <c r="C8531" s="227" t="s">
        <v>118</v>
      </c>
      <c r="D8531" s="229">
        <v>2179</v>
      </c>
      <c r="E8531" s="231">
        <v>5.5035224400000003E-3</v>
      </c>
      <c r="F8531" s="231">
        <v>9.5887380999999997E-4</v>
      </c>
      <c r="G8531" s="231">
        <v>1.0925254200000001E-3</v>
      </c>
      <c r="H8531" s="231">
        <v>3.4521227099999999E-3</v>
      </c>
    </row>
    <row r="8532" spans="1:8">
      <c r="A8532" s="227" t="s">
        <v>149</v>
      </c>
      <c r="B8532" s="227" t="s">
        <v>109</v>
      </c>
      <c r="C8532" s="227" t="s">
        <v>118</v>
      </c>
      <c r="D8532" s="229">
        <v>4521</v>
      </c>
      <c r="E8532" s="231">
        <v>6.4128585799999999E-3</v>
      </c>
      <c r="F8532" s="231">
        <v>7.9742300000000001E-4</v>
      </c>
      <c r="G8532" s="231">
        <v>1.34266659E-3</v>
      </c>
      <c r="H8532" s="231">
        <v>4.2727685100000003E-3</v>
      </c>
    </row>
    <row r="8533" spans="1:8">
      <c r="A8533" s="227" t="s">
        <v>149</v>
      </c>
      <c r="B8533" s="227" t="s">
        <v>110</v>
      </c>
      <c r="C8533" s="227" t="s">
        <v>118</v>
      </c>
      <c r="D8533" s="229">
        <v>798</v>
      </c>
      <c r="E8533" s="231">
        <v>5.9009210399999998E-3</v>
      </c>
      <c r="F8533" s="231">
        <v>8.6128202000000003E-4</v>
      </c>
      <c r="G8533" s="231">
        <v>1.3703237100000001E-3</v>
      </c>
      <c r="H8533" s="231">
        <v>3.6693148300000001E-3</v>
      </c>
    </row>
    <row r="8534" spans="1:8">
      <c r="A8534" s="227" t="s">
        <v>150</v>
      </c>
      <c r="B8534" s="227" t="s">
        <v>108</v>
      </c>
      <c r="C8534" s="227" t="s">
        <v>116</v>
      </c>
      <c r="D8534" s="229">
        <v>922</v>
      </c>
      <c r="E8534" s="231">
        <v>5.6368123400000001E-3</v>
      </c>
      <c r="F8534" s="231">
        <v>7.7770976000000002E-4</v>
      </c>
      <c r="G8534" s="231">
        <v>1.25766978E-3</v>
      </c>
      <c r="H8534" s="231">
        <v>3.6010682899999999E-3</v>
      </c>
    </row>
    <row r="8535" spans="1:8">
      <c r="A8535" s="227" t="s">
        <v>150</v>
      </c>
      <c r="B8535" s="227" t="s">
        <v>109</v>
      </c>
      <c r="C8535" s="227" t="s">
        <v>116</v>
      </c>
      <c r="D8535" s="229">
        <v>2528</v>
      </c>
      <c r="E8535" s="231">
        <v>7.0226699300000002E-3</v>
      </c>
      <c r="F8535" s="231">
        <v>7.1308725000000003E-4</v>
      </c>
      <c r="G8535" s="231">
        <v>1.54171862E-3</v>
      </c>
      <c r="H8535" s="231">
        <v>4.7671676600000001E-3</v>
      </c>
    </row>
    <row r="8536" spans="1:8">
      <c r="A8536" s="227" t="s">
        <v>150</v>
      </c>
      <c r="B8536" s="227" t="s">
        <v>110</v>
      </c>
      <c r="C8536" s="227" t="s">
        <v>116</v>
      </c>
      <c r="D8536" s="229">
        <v>361</v>
      </c>
      <c r="E8536" s="231">
        <v>6.2807463900000004E-3</v>
      </c>
      <c r="F8536" s="231">
        <v>7.5548862000000003E-4</v>
      </c>
      <c r="G8536" s="231">
        <v>1.49526753E-3</v>
      </c>
      <c r="H8536" s="231">
        <v>4.0293164699999997E-3</v>
      </c>
    </row>
    <row r="8537" spans="1:8">
      <c r="A8537" s="227" t="s">
        <v>150</v>
      </c>
      <c r="B8537" s="227" t="s">
        <v>108</v>
      </c>
      <c r="C8537" s="227" t="s">
        <v>117</v>
      </c>
      <c r="D8537" s="229">
        <v>6074</v>
      </c>
      <c r="E8537" s="231">
        <v>4.6654263199999999E-3</v>
      </c>
      <c r="F8537" s="231">
        <v>9.937333E-4</v>
      </c>
      <c r="G8537" s="231">
        <v>6.2343532999999997E-4</v>
      </c>
      <c r="H8537" s="231">
        <v>3.0479542299999998E-3</v>
      </c>
    </row>
    <row r="8538" spans="1:8">
      <c r="A8538" s="227" t="s">
        <v>150</v>
      </c>
      <c r="B8538" s="227" t="s">
        <v>109</v>
      </c>
      <c r="C8538" s="227" t="s">
        <v>117</v>
      </c>
      <c r="D8538" s="229">
        <v>7708</v>
      </c>
      <c r="E8538" s="231">
        <v>5.0285880900000001E-3</v>
      </c>
      <c r="F8538" s="231">
        <v>8.0295490000000002E-4</v>
      </c>
      <c r="G8538" s="231">
        <v>6.6186621999999998E-4</v>
      </c>
      <c r="H8538" s="231">
        <v>3.5632889799999999E-3</v>
      </c>
    </row>
    <row r="8539" spans="1:8">
      <c r="A8539" s="227" t="s">
        <v>150</v>
      </c>
      <c r="B8539" s="227" t="s">
        <v>110</v>
      </c>
      <c r="C8539" s="227" t="s">
        <v>117</v>
      </c>
      <c r="D8539" s="229">
        <v>1301</v>
      </c>
      <c r="E8539" s="231">
        <v>4.79774259E-3</v>
      </c>
      <c r="F8539" s="231">
        <v>9.2716225999999998E-4</v>
      </c>
      <c r="G8539" s="231">
        <v>6.7562855000000003E-4</v>
      </c>
      <c r="H8539" s="231">
        <v>3.19450648E-3</v>
      </c>
    </row>
    <row r="8540" spans="1:8">
      <c r="A8540" s="227" t="s">
        <v>150</v>
      </c>
      <c r="B8540" s="227" t="s">
        <v>108</v>
      </c>
      <c r="C8540" s="227" t="s">
        <v>118</v>
      </c>
      <c r="D8540" s="229">
        <v>2172</v>
      </c>
      <c r="E8540" s="231">
        <v>5.5823057099999998E-3</v>
      </c>
      <c r="F8540" s="231">
        <v>9.5827127999999998E-4</v>
      </c>
      <c r="G8540" s="231">
        <v>1.0444853500000001E-3</v>
      </c>
      <c r="H8540" s="231">
        <v>3.57942604E-3</v>
      </c>
    </row>
    <row r="8541" spans="1:8">
      <c r="A8541" s="227" t="s">
        <v>150</v>
      </c>
      <c r="B8541" s="227" t="s">
        <v>109</v>
      </c>
      <c r="C8541" s="227" t="s">
        <v>118</v>
      </c>
      <c r="D8541" s="229">
        <v>4661</v>
      </c>
      <c r="E8541" s="231">
        <v>6.66541739E-3</v>
      </c>
      <c r="F8541" s="231">
        <v>8.1916409999999997E-4</v>
      </c>
      <c r="G8541" s="231">
        <v>1.2498607E-3</v>
      </c>
      <c r="H8541" s="231">
        <v>4.5961214399999999E-3</v>
      </c>
    </row>
    <row r="8542" spans="1:8">
      <c r="A8542" s="227" t="s">
        <v>150</v>
      </c>
      <c r="B8542" s="227" t="s">
        <v>110</v>
      </c>
      <c r="C8542" s="227" t="s">
        <v>118</v>
      </c>
      <c r="D8542" s="229">
        <v>786</v>
      </c>
      <c r="E8542" s="231">
        <v>6.0711906099999999E-3</v>
      </c>
      <c r="F8542" s="231">
        <v>8.6852651999999998E-4</v>
      </c>
      <c r="G8542" s="231">
        <v>1.32883895E-3</v>
      </c>
      <c r="H8542" s="231">
        <v>3.87360381E-3</v>
      </c>
    </row>
    <row r="8543" spans="1:8">
      <c r="A8543" s="227" t="s">
        <v>151</v>
      </c>
      <c r="B8543" s="227" t="s">
        <v>108</v>
      </c>
      <c r="C8543" s="227" t="s">
        <v>116</v>
      </c>
      <c r="D8543" s="229">
        <v>844</v>
      </c>
      <c r="E8543" s="231">
        <v>5.5144975199999998E-3</v>
      </c>
      <c r="F8543" s="231">
        <v>7.9213817000000004E-4</v>
      </c>
      <c r="G8543" s="231">
        <v>1.2759865800000001E-3</v>
      </c>
      <c r="H8543" s="231">
        <v>3.44579634E-3</v>
      </c>
    </row>
    <row r="8544" spans="1:8">
      <c r="A8544" s="227" t="s">
        <v>151</v>
      </c>
      <c r="B8544" s="227" t="s">
        <v>109</v>
      </c>
      <c r="C8544" s="227" t="s">
        <v>116</v>
      </c>
      <c r="D8544" s="229">
        <v>2445</v>
      </c>
      <c r="E8544" s="231">
        <v>7.0645163500000002E-3</v>
      </c>
      <c r="F8544" s="231">
        <v>6.8343818000000001E-4</v>
      </c>
      <c r="G8544" s="231">
        <v>1.5198105899999999E-3</v>
      </c>
      <c r="H8544" s="231">
        <v>4.8605949000000001E-3</v>
      </c>
    </row>
    <row r="8545" spans="1:8">
      <c r="A8545" s="227" t="s">
        <v>151</v>
      </c>
      <c r="B8545" s="227" t="s">
        <v>110</v>
      </c>
      <c r="C8545" s="227" t="s">
        <v>116</v>
      </c>
      <c r="D8545" s="229">
        <v>425</v>
      </c>
      <c r="E8545" s="231">
        <v>6.5677557600000002E-3</v>
      </c>
      <c r="F8545" s="231">
        <v>8.2388321E-4</v>
      </c>
      <c r="G8545" s="231">
        <v>1.6537034699999999E-3</v>
      </c>
      <c r="H8545" s="231">
        <v>4.0895966999999998E-3</v>
      </c>
    </row>
    <row r="8546" spans="1:8">
      <c r="A8546" s="227" t="s">
        <v>151</v>
      </c>
      <c r="B8546" s="227" t="s">
        <v>108</v>
      </c>
      <c r="C8546" s="227" t="s">
        <v>117</v>
      </c>
      <c r="D8546" s="229">
        <v>5773</v>
      </c>
      <c r="E8546" s="231">
        <v>4.67802277E-3</v>
      </c>
      <c r="F8546" s="231">
        <v>1.0240938000000001E-3</v>
      </c>
      <c r="G8546" s="231">
        <v>6.3487171000000005E-4</v>
      </c>
      <c r="H8546" s="231">
        <v>3.0180002199999998E-3</v>
      </c>
    </row>
    <row r="8547" spans="1:8">
      <c r="A8547" s="227" t="s">
        <v>151</v>
      </c>
      <c r="B8547" s="227" t="s">
        <v>109</v>
      </c>
      <c r="C8547" s="227" t="s">
        <v>117</v>
      </c>
      <c r="D8547" s="229">
        <v>7009</v>
      </c>
      <c r="E8547" s="231">
        <v>5.01964382E-3</v>
      </c>
      <c r="F8547" s="231">
        <v>8.2509963000000001E-4</v>
      </c>
      <c r="G8547" s="231">
        <v>6.5607586999999999E-4</v>
      </c>
      <c r="H8547" s="231">
        <v>3.53711705E-3</v>
      </c>
    </row>
    <row r="8548" spans="1:8">
      <c r="A8548" s="227" t="s">
        <v>151</v>
      </c>
      <c r="B8548" s="227" t="s">
        <v>110</v>
      </c>
      <c r="C8548" s="227" t="s">
        <v>117</v>
      </c>
      <c r="D8548" s="229">
        <v>1311</v>
      </c>
      <c r="E8548" s="231">
        <v>4.8534212999999998E-3</v>
      </c>
      <c r="F8548" s="231">
        <v>9.3968922000000005E-4</v>
      </c>
      <c r="G8548" s="231">
        <v>6.8707245999999995E-4</v>
      </c>
      <c r="H8548" s="231">
        <v>3.2250258900000002E-3</v>
      </c>
    </row>
    <row r="8549" spans="1:8">
      <c r="A8549" s="227" t="s">
        <v>151</v>
      </c>
      <c r="B8549" s="227" t="s">
        <v>108</v>
      </c>
      <c r="C8549" s="227" t="s">
        <v>118</v>
      </c>
      <c r="D8549" s="229">
        <v>2090</v>
      </c>
      <c r="E8549" s="231">
        <v>5.5458474900000002E-3</v>
      </c>
      <c r="F8549" s="231">
        <v>1.0181417099999999E-3</v>
      </c>
      <c r="G8549" s="231">
        <v>9.9672135000000001E-4</v>
      </c>
      <c r="H8549" s="231">
        <v>3.53044677E-3</v>
      </c>
    </row>
    <row r="8550" spans="1:8">
      <c r="A8550" s="227" t="s">
        <v>151</v>
      </c>
      <c r="B8550" s="227" t="s">
        <v>109</v>
      </c>
      <c r="C8550" s="227" t="s">
        <v>118</v>
      </c>
      <c r="D8550" s="229">
        <v>4509</v>
      </c>
      <c r="E8550" s="231">
        <v>6.64354908E-3</v>
      </c>
      <c r="F8550" s="231">
        <v>8.6137884999999996E-4</v>
      </c>
      <c r="G8550" s="231">
        <v>1.2125206999999999E-3</v>
      </c>
      <c r="H8550" s="231">
        <v>4.5688199399999997E-3</v>
      </c>
    </row>
    <row r="8551" spans="1:8">
      <c r="A8551" s="227" t="s">
        <v>151</v>
      </c>
      <c r="B8551" s="227" t="s">
        <v>110</v>
      </c>
      <c r="C8551" s="227" t="s">
        <v>118</v>
      </c>
      <c r="D8551" s="229">
        <v>786</v>
      </c>
      <c r="E8551" s="231">
        <v>6.0640783200000001E-3</v>
      </c>
      <c r="F8551" s="231">
        <v>9.5706966000000003E-4</v>
      </c>
      <c r="G8551" s="231">
        <v>1.1884186100000001E-3</v>
      </c>
      <c r="H8551" s="231">
        <v>3.9176471300000001E-3</v>
      </c>
    </row>
    <row r="8552" spans="1:8">
      <c r="A8552" s="227" t="s">
        <v>152</v>
      </c>
      <c r="B8552" s="227" t="s">
        <v>108</v>
      </c>
      <c r="C8552" s="227" t="s">
        <v>116</v>
      </c>
      <c r="D8552" s="229">
        <v>856</v>
      </c>
      <c r="E8552" s="231">
        <v>5.5730922E-3</v>
      </c>
      <c r="F8552" s="231">
        <v>7.6748525999999998E-4</v>
      </c>
      <c r="G8552" s="231">
        <v>1.3484199600000001E-3</v>
      </c>
      <c r="H8552" s="231">
        <v>3.4567267800000002E-3</v>
      </c>
    </row>
    <row r="8553" spans="1:8">
      <c r="A8553" s="227" t="s">
        <v>152</v>
      </c>
      <c r="B8553" s="227" t="s">
        <v>109</v>
      </c>
      <c r="C8553" s="227" t="s">
        <v>116</v>
      </c>
      <c r="D8553" s="229">
        <v>2330</v>
      </c>
      <c r="E8553" s="231">
        <v>7.1338715600000003E-3</v>
      </c>
      <c r="F8553" s="231">
        <v>6.8942711000000005E-4</v>
      </c>
      <c r="G8553" s="231">
        <v>1.5504388800000001E-3</v>
      </c>
      <c r="H8553" s="231">
        <v>4.8933742299999998E-3</v>
      </c>
    </row>
    <row r="8554" spans="1:8">
      <c r="A8554" s="227" t="s">
        <v>152</v>
      </c>
      <c r="B8554" s="227" t="s">
        <v>110</v>
      </c>
      <c r="C8554" s="227" t="s">
        <v>116</v>
      </c>
      <c r="D8554" s="229">
        <v>387</v>
      </c>
      <c r="E8554" s="231">
        <v>6.6831452700000004E-3</v>
      </c>
      <c r="F8554" s="231">
        <v>8.0016604E-4</v>
      </c>
      <c r="G8554" s="231">
        <v>1.6526997999999999E-3</v>
      </c>
      <c r="H8554" s="231">
        <v>4.2297107499999998E-3</v>
      </c>
    </row>
    <row r="8555" spans="1:8">
      <c r="A8555" s="227" t="s">
        <v>152</v>
      </c>
      <c r="B8555" s="227" t="s">
        <v>108</v>
      </c>
      <c r="C8555" s="227" t="s">
        <v>117</v>
      </c>
      <c r="D8555" s="229">
        <v>5626</v>
      </c>
      <c r="E8555" s="231">
        <v>4.7283854999999996E-3</v>
      </c>
      <c r="F8555" s="231">
        <v>1.0173600499999999E-3</v>
      </c>
      <c r="G8555" s="231">
        <v>6.3799538999999999E-4</v>
      </c>
      <c r="H8555" s="231">
        <v>3.0720914700000002E-3</v>
      </c>
    </row>
    <row r="8556" spans="1:8">
      <c r="A8556" s="227" t="s">
        <v>152</v>
      </c>
      <c r="B8556" s="227" t="s">
        <v>109</v>
      </c>
      <c r="C8556" s="227" t="s">
        <v>117</v>
      </c>
      <c r="D8556" s="229">
        <v>6850</v>
      </c>
      <c r="E8556" s="231">
        <v>5.10545394E-3</v>
      </c>
      <c r="F8556" s="231">
        <v>8.3153024000000005E-4</v>
      </c>
      <c r="G8556" s="231">
        <v>6.5972535999999997E-4</v>
      </c>
      <c r="H8556" s="231">
        <v>3.6128461400000002E-3</v>
      </c>
    </row>
    <row r="8557" spans="1:8">
      <c r="A8557" s="227" t="s">
        <v>152</v>
      </c>
      <c r="B8557" s="227" t="s">
        <v>110</v>
      </c>
      <c r="C8557" s="227" t="s">
        <v>117</v>
      </c>
      <c r="D8557" s="229">
        <v>1305</v>
      </c>
      <c r="E8557" s="231">
        <v>4.9090834199999999E-3</v>
      </c>
      <c r="F8557" s="231">
        <v>9.658895E-4</v>
      </c>
      <c r="G8557" s="231">
        <v>6.9687432000000002E-4</v>
      </c>
      <c r="H8557" s="231">
        <v>3.2447759E-3</v>
      </c>
    </row>
    <row r="8558" spans="1:8">
      <c r="A8558" s="227" t="s">
        <v>152</v>
      </c>
      <c r="B8558" s="227" t="s">
        <v>108</v>
      </c>
      <c r="C8558" s="227" t="s">
        <v>118</v>
      </c>
      <c r="D8558" s="229">
        <v>1984</v>
      </c>
      <c r="E8558" s="231">
        <v>5.7457691499999998E-3</v>
      </c>
      <c r="F8558" s="231">
        <v>1.00403318E-3</v>
      </c>
      <c r="G8558" s="231">
        <v>1.01466802E-3</v>
      </c>
      <c r="H8558" s="231">
        <v>3.7265657599999998E-3</v>
      </c>
    </row>
    <row r="8559" spans="1:8">
      <c r="A8559" s="227" t="s">
        <v>152</v>
      </c>
      <c r="B8559" s="227" t="s">
        <v>109</v>
      </c>
      <c r="C8559" s="227" t="s">
        <v>118</v>
      </c>
      <c r="D8559" s="229">
        <v>4293</v>
      </c>
      <c r="E8559" s="231">
        <v>6.7025155900000003E-3</v>
      </c>
      <c r="F8559" s="231">
        <v>8.7725149E-4</v>
      </c>
      <c r="G8559" s="231">
        <v>1.16518792E-3</v>
      </c>
      <c r="H8559" s="231">
        <v>4.65923723E-3</v>
      </c>
    </row>
    <row r="8560" spans="1:8">
      <c r="A8560" s="227" t="s">
        <v>152</v>
      </c>
      <c r="B8560" s="227" t="s">
        <v>110</v>
      </c>
      <c r="C8560" s="227" t="s">
        <v>118</v>
      </c>
      <c r="D8560" s="229">
        <v>787</v>
      </c>
      <c r="E8560" s="231">
        <v>6.1636280599999997E-3</v>
      </c>
      <c r="F8560" s="231">
        <v>9.4241175000000003E-4</v>
      </c>
      <c r="G8560" s="231">
        <v>1.2223955300000001E-3</v>
      </c>
      <c r="H8560" s="231">
        <v>3.9981143699999999E-3</v>
      </c>
    </row>
    <row r="8561" spans="1:8">
      <c r="A8561" s="227" t="s">
        <v>153</v>
      </c>
      <c r="B8561" s="227" t="s">
        <v>108</v>
      </c>
      <c r="C8561" s="227" t="s">
        <v>116</v>
      </c>
      <c r="D8561" s="229">
        <v>800</v>
      </c>
      <c r="E8561" s="231">
        <v>5.8074360999999996E-3</v>
      </c>
      <c r="F8561" s="231">
        <v>7.9298298000000001E-4</v>
      </c>
      <c r="G8561" s="231">
        <v>1.4212381899999999E-3</v>
      </c>
      <c r="H8561" s="231">
        <v>3.5929251099999998E-3</v>
      </c>
    </row>
    <row r="8562" spans="1:8">
      <c r="A8562" s="227" t="s">
        <v>153</v>
      </c>
      <c r="B8562" s="227" t="s">
        <v>109</v>
      </c>
      <c r="C8562" s="227" t="s">
        <v>116</v>
      </c>
      <c r="D8562" s="229">
        <v>2290</v>
      </c>
      <c r="E8562" s="231">
        <v>7.3062932300000001E-3</v>
      </c>
      <c r="F8562" s="231">
        <v>7.3146607E-4</v>
      </c>
      <c r="G8562" s="231">
        <v>1.50294129E-3</v>
      </c>
      <c r="H8562" s="231">
        <v>5.0711525200000003E-3</v>
      </c>
    </row>
    <row r="8563" spans="1:8">
      <c r="A8563" s="227" t="s">
        <v>153</v>
      </c>
      <c r="B8563" s="227" t="s">
        <v>110</v>
      </c>
      <c r="C8563" s="227" t="s">
        <v>116</v>
      </c>
      <c r="D8563" s="229">
        <v>371</v>
      </c>
      <c r="E8563" s="231">
        <v>7.0290191600000003E-3</v>
      </c>
      <c r="F8563" s="231">
        <v>8.0722124000000002E-4</v>
      </c>
      <c r="G8563" s="231">
        <v>1.6256112300000001E-3</v>
      </c>
      <c r="H8563" s="231">
        <v>4.5953439199999998E-3</v>
      </c>
    </row>
    <row r="8564" spans="1:8">
      <c r="A8564" s="227" t="s">
        <v>153</v>
      </c>
      <c r="B8564" s="227" t="s">
        <v>108</v>
      </c>
      <c r="C8564" s="227" t="s">
        <v>117</v>
      </c>
      <c r="D8564" s="229">
        <v>5756</v>
      </c>
      <c r="E8564" s="231">
        <v>4.8430198399999997E-3</v>
      </c>
      <c r="F8564" s="231">
        <v>1.05623255E-3</v>
      </c>
      <c r="G8564" s="231">
        <v>6.3694382000000003E-4</v>
      </c>
      <c r="H8564" s="231">
        <v>3.14879538E-3</v>
      </c>
    </row>
    <row r="8565" spans="1:8">
      <c r="A8565" s="227" t="s">
        <v>153</v>
      </c>
      <c r="B8565" s="227" t="s">
        <v>109</v>
      </c>
      <c r="C8565" s="227" t="s">
        <v>117</v>
      </c>
      <c r="D8565" s="229">
        <v>7404</v>
      </c>
      <c r="E8565" s="231">
        <v>5.2143233400000003E-3</v>
      </c>
      <c r="F8565" s="231">
        <v>8.3736151000000003E-4</v>
      </c>
      <c r="G8565" s="231">
        <v>6.6944208000000002E-4</v>
      </c>
      <c r="H8565" s="231">
        <v>3.7061061300000002E-3</v>
      </c>
    </row>
    <row r="8566" spans="1:8">
      <c r="A8566" s="227" t="s">
        <v>153</v>
      </c>
      <c r="B8566" s="227" t="s">
        <v>110</v>
      </c>
      <c r="C8566" s="227" t="s">
        <v>117</v>
      </c>
      <c r="D8566" s="229">
        <v>1252</v>
      </c>
      <c r="E8566" s="231">
        <v>4.91642053E-3</v>
      </c>
      <c r="F8566" s="231">
        <v>9.3378348000000002E-4</v>
      </c>
      <c r="G8566" s="231">
        <v>6.8964632000000005E-4</v>
      </c>
      <c r="H8566" s="231">
        <v>3.2910026699999998E-3</v>
      </c>
    </row>
    <row r="8567" spans="1:8">
      <c r="A8567" s="227" t="s">
        <v>153</v>
      </c>
      <c r="B8567" s="227" t="s">
        <v>108</v>
      </c>
      <c r="C8567" s="227" t="s">
        <v>118</v>
      </c>
      <c r="D8567" s="229">
        <v>2070</v>
      </c>
      <c r="E8567" s="231">
        <v>5.7185820199999998E-3</v>
      </c>
      <c r="F8567" s="231">
        <v>9.9974815000000001E-4</v>
      </c>
      <c r="G8567" s="231">
        <v>1.0187587000000001E-3</v>
      </c>
      <c r="H8567" s="231">
        <v>3.6995546900000001E-3</v>
      </c>
    </row>
    <row r="8568" spans="1:8">
      <c r="A8568" s="227" t="s">
        <v>153</v>
      </c>
      <c r="B8568" s="227" t="s">
        <v>109</v>
      </c>
      <c r="C8568" s="227" t="s">
        <v>118</v>
      </c>
      <c r="D8568" s="229">
        <v>4567</v>
      </c>
      <c r="E8568" s="231">
        <v>6.7354975800000003E-3</v>
      </c>
      <c r="F8568" s="231">
        <v>8.6052088999999995E-4</v>
      </c>
      <c r="G8568" s="231">
        <v>1.1760696299999999E-3</v>
      </c>
      <c r="H8568" s="231">
        <v>4.6980981399999998E-3</v>
      </c>
    </row>
    <row r="8569" spans="1:8">
      <c r="A8569" s="227" t="s">
        <v>153</v>
      </c>
      <c r="B8569" s="227" t="s">
        <v>110</v>
      </c>
      <c r="C8569" s="227" t="s">
        <v>118</v>
      </c>
      <c r="D8569" s="229">
        <v>811</v>
      </c>
      <c r="E8569" s="231">
        <v>6.3826235200000001E-3</v>
      </c>
      <c r="F8569" s="231">
        <v>9.3921233000000002E-4</v>
      </c>
      <c r="G8569" s="231">
        <v>1.16622687E-3</v>
      </c>
      <c r="H8569" s="231">
        <v>4.2765559100000003E-3</v>
      </c>
    </row>
    <row r="8570" spans="1:8">
      <c r="A8570" s="227" t="s">
        <v>138</v>
      </c>
      <c r="B8570" s="227" t="s">
        <v>111</v>
      </c>
      <c r="C8570" s="227" t="s">
        <v>116</v>
      </c>
      <c r="D8570" s="229">
        <v>1570</v>
      </c>
      <c r="E8570" s="231">
        <v>6.7072420400000003E-3</v>
      </c>
      <c r="F8570" s="231">
        <v>8.3734347000000002E-4</v>
      </c>
      <c r="G8570" s="231">
        <v>1.8730977799999999E-3</v>
      </c>
      <c r="H8570" s="231">
        <v>3.9968002999999997E-3</v>
      </c>
    </row>
    <row r="8571" spans="1:8">
      <c r="A8571" s="227" t="s">
        <v>138</v>
      </c>
      <c r="B8571" s="227" t="s">
        <v>111</v>
      </c>
      <c r="C8571" s="227" t="s">
        <v>117</v>
      </c>
      <c r="D8571" s="229">
        <v>5050</v>
      </c>
      <c r="E8571" s="231">
        <v>4.8833949699999997E-3</v>
      </c>
      <c r="F8571" s="231">
        <v>9.1978111000000004E-4</v>
      </c>
      <c r="G8571" s="231">
        <v>9.1452809000000003E-4</v>
      </c>
      <c r="H8571" s="231">
        <v>3.0490852900000001E-3</v>
      </c>
    </row>
    <row r="8572" spans="1:8">
      <c r="A8572" s="227" t="s">
        <v>138</v>
      </c>
      <c r="B8572" s="227" t="s">
        <v>111</v>
      </c>
      <c r="C8572" s="227" t="s">
        <v>118</v>
      </c>
      <c r="D8572" s="229">
        <v>2773</v>
      </c>
      <c r="E8572" s="231">
        <v>5.8352321900000002E-3</v>
      </c>
      <c r="F8572" s="231">
        <v>7.3802749999999999E-4</v>
      </c>
      <c r="G8572" s="231">
        <v>1.5762525800000001E-3</v>
      </c>
      <c r="H8572" s="231">
        <v>3.5209516300000001E-3</v>
      </c>
    </row>
    <row r="8573" spans="1:8">
      <c r="A8573" s="227" t="s">
        <v>138</v>
      </c>
      <c r="B8573" s="227" t="s">
        <v>112</v>
      </c>
      <c r="C8573" s="227" t="s">
        <v>116</v>
      </c>
      <c r="D8573" s="229">
        <v>207</v>
      </c>
      <c r="E8573" s="231">
        <v>5.9269321399999996E-3</v>
      </c>
      <c r="F8573" s="231">
        <v>8.4188782999999998E-4</v>
      </c>
      <c r="G8573" s="231">
        <v>1.7285066399999999E-3</v>
      </c>
      <c r="H8573" s="231">
        <v>3.3565371699999999E-3</v>
      </c>
    </row>
    <row r="8574" spans="1:8">
      <c r="A8574" s="227" t="s">
        <v>138</v>
      </c>
      <c r="B8574" s="227" t="s">
        <v>112</v>
      </c>
      <c r="C8574" s="227" t="s">
        <v>117</v>
      </c>
      <c r="D8574" s="229">
        <v>726</v>
      </c>
      <c r="E8574" s="231">
        <v>4.5440194999999996E-3</v>
      </c>
      <c r="F8574" s="231">
        <v>8.9601801999999997E-4</v>
      </c>
      <c r="G8574" s="231">
        <v>9.0897907999999998E-4</v>
      </c>
      <c r="H8574" s="231">
        <v>2.7390219300000001E-3</v>
      </c>
    </row>
    <row r="8575" spans="1:8">
      <c r="A8575" s="227" t="s">
        <v>138</v>
      </c>
      <c r="B8575" s="227" t="s">
        <v>112</v>
      </c>
      <c r="C8575" s="227" t="s">
        <v>118</v>
      </c>
      <c r="D8575" s="229">
        <v>404</v>
      </c>
      <c r="E8575" s="231">
        <v>5.6378916699999998E-3</v>
      </c>
      <c r="F8575" s="231">
        <v>6.9344149000000004E-4</v>
      </c>
      <c r="G8575" s="231">
        <v>1.59023169E-3</v>
      </c>
      <c r="H8575" s="231">
        <v>3.354218E-3</v>
      </c>
    </row>
    <row r="8576" spans="1:8">
      <c r="A8576" s="227" t="s">
        <v>139</v>
      </c>
      <c r="B8576" s="227" t="s">
        <v>111</v>
      </c>
      <c r="C8576" s="227" t="s">
        <v>116</v>
      </c>
      <c r="D8576" s="229">
        <v>2914</v>
      </c>
      <c r="E8576" s="231">
        <v>6.6757739599999999E-3</v>
      </c>
      <c r="F8576" s="231">
        <v>8.1807707999999996E-4</v>
      </c>
      <c r="G8576" s="231">
        <v>1.84938904E-3</v>
      </c>
      <c r="H8576" s="231">
        <v>4.0083073500000004E-3</v>
      </c>
    </row>
    <row r="8577" spans="1:8">
      <c r="A8577" s="227" t="s">
        <v>139</v>
      </c>
      <c r="B8577" s="227" t="s">
        <v>111</v>
      </c>
      <c r="C8577" s="227" t="s">
        <v>117</v>
      </c>
      <c r="D8577" s="229">
        <v>9076</v>
      </c>
      <c r="E8577" s="231">
        <v>4.9617387499999999E-3</v>
      </c>
      <c r="F8577" s="231">
        <v>9.4487192000000002E-4</v>
      </c>
      <c r="G8577" s="231">
        <v>8.9813057000000002E-4</v>
      </c>
      <c r="H8577" s="231">
        <v>3.11873578E-3</v>
      </c>
    </row>
    <row r="8578" spans="1:8">
      <c r="A8578" s="227" t="s">
        <v>139</v>
      </c>
      <c r="B8578" s="227" t="s">
        <v>111</v>
      </c>
      <c r="C8578" s="227" t="s">
        <v>118</v>
      </c>
      <c r="D8578" s="229">
        <v>5138</v>
      </c>
      <c r="E8578" s="231">
        <v>5.8185805399999999E-3</v>
      </c>
      <c r="F8578" s="231">
        <v>7.3526207999999999E-4</v>
      </c>
      <c r="G8578" s="231">
        <v>1.50163112E-3</v>
      </c>
      <c r="H8578" s="231">
        <v>3.5816868600000002E-3</v>
      </c>
    </row>
    <row r="8579" spans="1:8">
      <c r="A8579" s="227" t="s">
        <v>139</v>
      </c>
      <c r="B8579" s="227" t="s">
        <v>112</v>
      </c>
      <c r="C8579" s="227" t="s">
        <v>116</v>
      </c>
      <c r="D8579" s="229">
        <v>443</v>
      </c>
      <c r="E8579" s="231">
        <v>6.1032728999999997E-3</v>
      </c>
      <c r="F8579" s="231">
        <v>7.6963648999999997E-4</v>
      </c>
      <c r="G8579" s="231">
        <v>1.9490163700000001E-3</v>
      </c>
      <c r="H8579" s="231">
        <v>3.3846195600000001E-3</v>
      </c>
    </row>
    <row r="8580" spans="1:8">
      <c r="A8580" s="227" t="s">
        <v>139</v>
      </c>
      <c r="B8580" s="227" t="s">
        <v>112</v>
      </c>
      <c r="C8580" s="227" t="s">
        <v>117</v>
      </c>
      <c r="D8580" s="229">
        <v>1367</v>
      </c>
      <c r="E8580" s="231">
        <v>4.64587712E-3</v>
      </c>
      <c r="F8580" s="231">
        <v>9.4583953999999998E-4</v>
      </c>
      <c r="G8580" s="231">
        <v>8.6898666000000005E-4</v>
      </c>
      <c r="H8580" s="231">
        <v>2.8310504499999998E-3</v>
      </c>
    </row>
    <row r="8581" spans="1:8">
      <c r="A8581" s="227" t="s">
        <v>139</v>
      </c>
      <c r="B8581" s="227" t="s">
        <v>112</v>
      </c>
      <c r="C8581" s="227" t="s">
        <v>118</v>
      </c>
      <c r="D8581" s="229">
        <v>867</v>
      </c>
      <c r="E8581" s="231">
        <v>5.7481762099999998E-3</v>
      </c>
      <c r="F8581" s="231">
        <v>7.1219912999999997E-4</v>
      </c>
      <c r="G8581" s="231">
        <v>1.57295246E-3</v>
      </c>
      <c r="H8581" s="231">
        <v>3.4630241299999998E-3</v>
      </c>
    </row>
    <row r="8582" spans="1:8">
      <c r="A8582" s="227" t="s">
        <v>140</v>
      </c>
      <c r="B8582" s="227" t="s">
        <v>111</v>
      </c>
      <c r="C8582" s="227" t="s">
        <v>116</v>
      </c>
      <c r="D8582" s="229">
        <v>2462</v>
      </c>
      <c r="E8582" s="231">
        <v>6.5686816899999997E-3</v>
      </c>
      <c r="F8582" s="231">
        <v>8.1383769000000004E-4</v>
      </c>
      <c r="G8582" s="231">
        <v>1.8843737199999999E-3</v>
      </c>
      <c r="H8582" s="231">
        <v>3.8703146600000001E-3</v>
      </c>
    </row>
    <row r="8583" spans="1:8">
      <c r="A8583" s="227" t="s">
        <v>140</v>
      </c>
      <c r="B8583" s="227" t="s">
        <v>111</v>
      </c>
      <c r="C8583" s="227" t="s">
        <v>117</v>
      </c>
      <c r="D8583" s="229">
        <v>7995</v>
      </c>
      <c r="E8583" s="231">
        <v>4.8224987700000001E-3</v>
      </c>
      <c r="F8583" s="231">
        <v>9.1679236999999997E-4</v>
      </c>
      <c r="G8583" s="231">
        <v>8.7135019999999997E-4</v>
      </c>
      <c r="H8583" s="231">
        <v>3.03435572E-3</v>
      </c>
    </row>
    <row r="8584" spans="1:8">
      <c r="A8584" s="227" t="s">
        <v>140</v>
      </c>
      <c r="B8584" s="227" t="s">
        <v>111</v>
      </c>
      <c r="C8584" s="227" t="s">
        <v>118</v>
      </c>
      <c r="D8584" s="229">
        <v>4427</v>
      </c>
      <c r="E8584" s="231">
        <v>5.7945715800000004E-3</v>
      </c>
      <c r="F8584" s="231">
        <v>7.0798954999999998E-4</v>
      </c>
      <c r="G8584" s="231">
        <v>1.46149656E-3</v>
      </c>
      <c r="H8584" s="231">
        <v>3.6250849900000002E-3</v>
      </c>
    </row>
    <row r="8585" spans="1:8">
      <c r="A8585" s="227" t="s">
        <v>140</v>
      </c>
      <c r="B8585" s="227" t="s">
        <v>112</v>
      </c>
      <c r="C8585" s="227" t="s">
        <v>116</v>
      </c>
      <c r="D8585" s="229">
        <v>420</v>
      </c>
      <c r="E8585" s="231">
        <v>6.2792380700000001E-3</v>
      </c>
      <c r="F8585" s="231">
        <v>8.3118361000000004E-4</v>
      </c>
      <c r="G8585" s="231">
        <v>1.9623840300000001E-3</v>
      </c>
      <c r="H8585" s="231">
        <v>3.4855046100000001E-3</v>
      </c>
    </row>
    <row r="8586" spans="1:8">
      <c r="A8586" s="227" t="s">
        <v>140</v>
      </c>
      <c r="B8586" s="227" t="s">
        <v>112</v>
      </c>
      <c r="C8586" s="227" t="s">
        <v>117</v>
      </c>
      <c r="D8586" s="229">
        <v>1238</v>
      </c>
      <c r="E8586" s="231">
        <v>4.5514903700000003E-3</v>
      </c>
      <c r="F8586" s="231">
        <v>9.2779549999999998E-4</v>
      </c>
      <c r="G8586" s="231">
        <v>8.4014851999999996E-4</v>
      </c>
      <c r="H8586" s="231">
        <v>2.7835458800000001E-3</v>
      </c>
    </row>
    <row r="8587" spans="1:8">
      <c r="A8587" s="227" t="s">
        <v>140</v>
      </c>
      <c r="B8587" s="227" t="s">
        <v>112</v>
      </c>
      <c r="C8587" s="227" t="s">
        <v>118</v>
      </c>
      <c r="D8587" s="229">
        <v>681</v>
      </c>
      <c r="E8587" s="231">
        <v>5.7245606000000003E-3</v>
      </c>
      <c r="F8587" s="231">
        <v>7.1585878000000002E-4</v>
      </c>
      <c r="G8587" s="231">
        <v>1.5747366699999999E-3</v>
      </c>
      <c r="H8587" s="231">
        <v>3.4339646499999999E-3</v>
      </c>
    </row>
    <row r="8588" spans="1:8">
      <c r="A8588" s="227" t="s">
        <v>141</v>
      </c>
      <c r="B8588" s="227" t="s">
        <v>111</v>
      </c>
      <c r="C8588" s="227" t="s">
        <v>116</v>
      </c>
      <c r="D8588" s="229">
        <v>2469</v>
      </c>
      <c r="E8588" s="231">
        <v>6.7659437600000004E-3</v>
      </c>
      <c r="F8588" s="231">
        <v>8.5370609000000005E-4</v>
      </c>
      <c r="G8588" s="231">
        <v>1.8418291800000001E-3</v>
      </c>
      <c r="H8588" s="231">
        <v>4.0697939100000002E-3</v>
      </c>
    </row>
    <row r="8589" spans="1:8">
      <c r="A8589" s="227" t="s">
        <v>141</v>
      </c>
      <c r="B8589" s="227" t="s">
        <v>111</v>
      </c>
      <c r="C8589" s="227" t="s">
        <v>117</v>
      </c>
      <c r="D8589" s="229">
        <v>7538</v>
      </c>
      <c r="E8589" s="231">
        <v>4.9261992999999997E-3</v>
      </c>
      <c r="F8589" s="231">
        <v>9.4199395999999998E-4</v>
      </c>
      <c r="G8589" s="231">
        <v>8.5622636000000005E-4</v>
      </c>
      <c r="H8589" s="231">
        <v>3.1279784899999998E-3</v>
      </c>
    </row>
    <row r="8590" spans="1:8">
      <c r="A8590" s="227" t="s">
        <v>141</v>
      </c>
      <c r="B8590" s="227" t="s">
        <v>111</v>
      </c>
      <c r="C8590" s="227" t="s">
        <v>118</v>
      </c>
      <c r="D8590" s="229">
        <v>4302</v>
      </c>
      <c r="E8590" s="231">
        <v>6.00220372E-3</v>
      </c>
      <c r="F8590" s="231">
        <v>7.7303598999999999E-4</v>
      </c>
      <c r="G8590" s="231">
        <v>1.4390456600000001E-3</v>
      </c>
      <c r="H8590" s="231">
        <v>3.7901215999999998E-3</v>
      </c>
    </row>
    <row r="8591" spans="1:8">
      <c r="A8591" s="227" t="s">
        <v>141</v>
      </c>
      <c r="B8591" s="227" t="s">
        <v>112</v>
      </c>
      <c r="C8591" s="227" t="s">
        <v>116</v>
      </c>
      <c r="D8591" s="229">
        <v>372</v>
      </c>
      <c r="E8591" s="231">
        <v>6.4688182200000003E-3</v>
      </c>
      <c r="F8591" s="231">
        <v>8.2300354999999996E-4</v>
      </c>
      <c r="G8591" s="231">
        <v>1.9609652700000001E-3</v>
      </c>
      <c r="H8591" s="231">
        <v>3.6843511200000002E-3</v>
      </c>
    </row>
    <row r="8592" spans="1:8">
      <c r="A8592" s="227" t="s">
        <v>141</v>
      </c>
      <c r="B8592" s="227" t="s">
        <v>112</v>
      </c>
      <c r="C8592" s="227" t="s">
        <v>117</v>
      </c>
      <c r="D8592" s="229">
        <v>1165</v>
      </c>
      <c r="E8592" s="231">
        <v>4.4924592199999999E-3</v>
      </c>
      <c r="F8592" s="231">
        <v>9.6119431999999998E-4</v>
      </c>
      <c r="G8592" s="231">
        <v>8.0080647000000001E-4</v>
      </c>
      <c r="H8592" s="231">
        <v>2.73045796E-3</v>
      </c>
    </row>
    <row r="8593" spans="1:8">
      <c r="A8593" s="227" t="s">
        <v>141</v>
      </c>
      <c r="B8593" s="227" t="s">
        <v>112</v>
      </c>
      <c r="C8593" s="227" t="s">
        <v>118</v>
      </c>
      <c r="D8593" s="229">
        <v>663</v>
      </c>
      <c r="E8593" s="231">
        <v>5.61817403E-3</v>
      </c>
      <c r="F8593" s="231">
        <v>7.3262293000000002E-4</v>
      </c>
      <c r="G8593" s="231">
        <v>1.5348825800000001E-3</v>
      </c>
      <c r="H8593" s="231">
        <v>3.3506680200000001E-3</v>
      </c>
    </row>
    <row r="8594" spans="1:8">
      <c r="A8594" s="227" t="s">
        <v>142</v>
      </c>
      <c r="B8594" s="227" t="s">
        <v>111</v>
      </c>
      <c r="C8594" s="227" t="s">
        <v>116</v>
      </c>
      <c r="D8594" s="229">
        <v>2346</v>
      </c>
      <c r="E8594" s="231">
        <v>7.0548764599999998E-3</v>
      </c>
      <c r="F8594" s="231">
        <v>9.6680495999999999E-4</v>
      </c>
      <c r="G8594" s="231">
        <v>1.70597683E-3</v>
      </c>
      <c r="H8594" s="231">
        <v>4.3814281599999999E-3</v>
      </c>
    </row>
    <row r="8595" spans="1:8">
      <c r="A8595" s="227" t="s">
        <v>142</v>
      </c>
      <c r="B8595" s="227" t="s">
        <v>111</v>
      </c>
      <c r="C8595" s="227" t="s">
        <v>117</v>
      </c>
      <c r="D8595" s="229">
        <v>6772</v>
      </c>
      <c r="E8595" s="231">
        <v>5.0868856400000002E-3</v>
      </c>
      <c r="F8595" s="231">
        <v>1.0166280100000001E-3</v>
      </c>
      <c r="G8595" s="231">
        <v>8.5087707000000004E-4</v>
      </c>
      <c r="H8595" s="231">
        <v>3.2193800800000001E-3</v>
      </c>
    </row>
    <row r="8596" spans="1:8">
      <c r="A8596" s="227" t="s">
        <v>142</v>
      </c>
      <c r="B8596" s="227" t="s">
        <v>111</v>
      </c>
      <c r="C8596" s="227" t="s">
        <v>118</v>
      </c>
      <c r="D8596" s="229">
        <v>3868</v>
      </c>
      <c r="E8596" s="231">
        <v>6.3902082400000004E-3</v>
      </c>
      <c r="F8596" s="231">
        <v>8.7911472000000001E-4</v>
      </c>
      <c r="G8596" s="231">
        <v>1.45765086E-3</v>
      </c>
      <c r="H8596" s="231">
        <v>4.0534421700000002E-3</v>
      </c>
    </row>
    <row r="8597" spans="1:8">
      <c r="A8597" s="227" t="s">
        <v>142</v>
      </c>
      <c r="B8597" s="227" t="s">
        <v>112</v>
      </c>
      <c r="C8597" s="227" t="s">
        <v>116</v>
      </c>
      <c r="D8597" s="229">
        <v>364</v>
      </c>
      <c r="E8597" s="231">
        <v>6.4762983600000004E-3</v>
      </c>
      <c r="F8597" s="231">
        <v>9.1800826000000004E-4</v>
      </c>
      <c r="G8597" s="231">
        <v>1.6382082E-3</v>
      </c>
      <c r="H8597" s="231">
        <v>3.9191275100000002E-3</v>
      </c>
    </row>
    <row r="8598" spans="1:8">
      <c r="A8598" s="227" t="s">
        <v>142</v>
      </c>
      <c r="B8598" s="227" t="s">
        <v>112</v>
      </c>
      <c r="C8598" s="227" t="s">
        <v>117</v>
      </c>
      <c r="D8598" s="229">
        <v>1017</v>
      </c>
      <c r="E8598" s="231">
        <v>4.7726266800000002E-3</v>
      </c>
      <c r="F8598" s="231">
        <v>9.6461973999999997E-4</v>
      </c>
      <c r="G8598" s="231">
        <v>8.0950209999999996E-4</v>
      </c>
      <c r="H8598" s="231">
        <v>2.9985043399999999E-3</v>
      </c>
    </row>
    <row r="8599" spans="1:8">
      <c r="A8599" s="227" t="s">
        <v>142</v>
      </c>
      <c r="B8599" s="227" t="s">
        <v>112</v>
      </c>
      <c r="C8599" s="227" t="s">
        <v>118</v>
      </c>
      <c r="D8599" s="229">
        <v>618</v>
      </c>
      <c r="E8599" s="231">
        <v>5.79666314E-3</v>
      </c>
      <c r="F8599" s="231">
        <v>7.8581946999999996E-4</v>
      </c>
      <c r="G8599" s="231">
        <v>1.52547394E-3</v>
      </c>
      <c r="H8599" s="231">
        <v>3.4853692299999998E-3</v>
      </c>
    </row>
    <row r="8600" spans="1:8">
      <c r="A8600" s="227" t="s">
        <v>143</v>
      </c>
      <c r="B8600" s="227" t="s">
        <v>111</v>
      </c>
      <c r="C8600" s="227" t="s">
        <v>116</v>
      </c>
      <c r="D8600" s="229">
        <v>2380</v>
      </c>
      <c r="E8600" s="231">
        <v>6.9937118199999999E-3</v>
      </c>
      <c r="F8600" s="231">
        <v>9.1829069000000005E-4</v>
      </c>
      <c r="G8600" s="231">
        <v>1.5948293599999999E-3</v>
      </c>
      <c r="H8600" s="231">
        <v>4.4798812900000004E-3</v>
      </c>
    </row>
    <row r="8601" spans="1:8">
      <c r="A8601" s="227" t="s">
        <v>143</v>
      </c>
      <c r="B8601" s="227" t="s">
        <v>111</v>
      </c>
      <c r="C8601" s="227" t="s">
        <v>117</v>
      </c>
      <c r="D8601" s="229">
        <v>7006</v>
      </c>
      <c r="E8601" s="231">
        <v>5.23323569E-3</v>
      </c>
      <c r="F8601" s="231">
        <v>1.08450834E-3</v>
      </c>
      <c r="G8601" s="231">
        <v>8.5492668999999995E-4</v>
      </c>
      <c r="H8601" s="231">
        <v>3.2938001800000001E-3</v>
      </c>
    </row>
    <row r="8602" spans="1:8">
      <c r="A8602" s="227" t="s">
        <v>143</v>
      </c>
      <c r="B8602" s="227" t="s">
        <v>111</v>
      </c>
      <c r="C8602" s="227" t="s">
        <v>118</v>
      </c>
      <c r="D8602" s="229">
        <v>4166</v>
      </c>
      <c r="E8602" s="231">
        <v>6.4352627300000003E-3</v>
      </c>
      <c r="F8602" s="231">
        <v>9.6183143000000003E-4</v>
      </c>
      <c r="G8602" s="231">
        <v>1.42651411E-3</v>
      </c>
      <c r="H8602" s="231">
        <v>4.0469139299999998E-3</v>
      </c>
    </row>
    <row r="8603" spans="1:8">
      <c r="A8603" s="227" t="s">
        <v>143</v>
      </c>
      <c r="B8603" s="227" t="s">
        <v>112</v>
      </c>
      <c r="C8603" s="227" t="s">
        <v>116</v>
      </c>
      <c r="D8603" s="229">
        <v>354</v>
      </c>
      <c r="E8603" s="231">
        <v>6.3848344399999998E-3</v>
      </c>
      <c r="F8603" s="231">
        <v>8.7792925000000003E-4</v>
      </c>
      <c r="G8603" s="231">
        <v>1.5540317400000001E-3</v>
      </c>
      <c r="H8603" s="231">
        <v>3.9521210200000002E-3</v>
      </c>
    </row>
    <row r="8604" spans="1:8">
      <c r="A8604" s="227" t="s">
        <v>143</v>
      </c>
      <c r="B8604" s="227" t="s">
        <v>112</v>
      </c>
      <c r="C8604" s="227" t="s">
        <v>117</v>
      </c>
      <c r="D8604" s="229">
        <v>981</v>
      </c>
      <c r="E8604" s="231">
        <v>4.9078319100000004E-3</v>
      </c>
      <c r="F8604" s="231">
        <v>1.0551636199999999E-3</v>
      </c>
      <c r="G8604" s="231">
        <v>7.9248758999999995E-4</v>
      </c>
      <c r="H8604" s="231">
        <v>3.06018023E-3</v>
      </c>
    </row>
    <row r="8605" spans="1:8">
      <c r="A8605" s="227" t="s">
        <v>143</v>
      </c>
      <c r="B8605" s="227" t="s">
        <v>112</v>
      </c>
      <c r="C8605" s="227" t="s">
        <v>118</v>
      </c>
      <c r="D8605" s="229">
        <v>580</v>
      </c>
      <c r="E8605" s="231">
        <v>5.9500117199999996E-3</v>
      </c>
      <c r="F8605" s="231">
        <v>8.8334106999999999E-4</v>
      </c>
      <c r="G8605" s="231">
        <v>1.47804894E-3</v>
      </c>
      <c r="H8605" s="231">
        <v>3.58862127E-3</v>
      </c>
    </row>
    <row r="8606" spans="1:8">
      <c r="A8606" s="227" t="s">
        <v>144</v>
      </c>
      <c r="B8606" s="227" t="s">
        <v>111</v>
      </c>
      <c r="C8606" s="227" t="s">
        <v>116</v>
      </c>
      <c r="D8606" s="229">
        <v>2274</v>
      </c>
      <c r="E8606" s="231">
        <v>6.90459661E-3</v>
      </c>
      <c r="F8606" s="231">
        <v>8.6139284E-4</v>
      </c>
      <c r="G8606" s="231">
        <v>1.5433521500000001E-3</v>
      </c>
      <c r="H8606" s="231">
        <v>4.4990622299999998E-3</v>
      </c>
    </row>
    <row r="8607" spans="1:8">
      <c r="A8607" s="227" t="s">
        <v>144</v>
      </c>
      <c r="B8607" s="227" t="s">
        <v>111</v>
      </c>
      <c r="C8607" s="227" t="s">
        <v>117</v>
      </c>
      <c r="D8607" s="229">
        <v>6881</v>
      </c>
      <c r="E8607" s="231">
        <v>5.2717154800000004E-3</v>
      </c>
      <c r="F8607" s="231">
        <v>1.1426473199999999E-3</v>
      </c>
      <c r="G8607" s="231">
        <v>8.3816725999999995E-4</v>
      </c>
      <c r="H8607" s="231">
        <v>3.2909004299999998E-3</v>
      </c>
    </row>
    <row r="8608" spans="1:8">
      <c r="A8608" s="227" t="s">
        <v>144</v>
      </c>
      <c r="B8608" s="227" t="s">
        <v>111</v>
      </c>
      <c r="C8608" s="227" t="s">
        <v>118</v>
      </c>
      <c r="D8608" s="229">
        <v>4152</v>
      </c>
      <c r="E8608" s="231">
        <v>6.4953913200000001E-3</v>
      </c>
      <c r="F8608" s="231">
        <v>1.0322388E-3</v>
      </c>
      <c r="G8608" s="231">
        <v>1.37262863E-3</v>
      </c>
      <c r="H8608" s="231">
        <v>4.0905233999999997E-3</v>
      </c>
    </row>
    <row r="8609" spans="1:8">
      <c r="A8609" s="227" t="s">
        <v>144</v>
      </c>
      <c r="B8609" s="227" t="s">
        <v>112</v>
      </c>
      <c r="C8609" s="227" t="s">
        <v>116</v>
      </c>
      <c r="D8609" s="229">
        <v>340</v>
      </c>
      <c r="E8609" s="231">
        <v>6.5932051199999999E-3</v>
      </c>
      <c r="F8609" s="231">
        <v>8.5253244999999997E-4</v>
      </c>
      <c r="G8609" s="231">
        <v>1.61138319E-3</v>
      </c>
      <c r="H8609" s="231">
        <v>4.1287102699999996E-3</v>
      </c>
    </row>
    <row r="8610" spans="1:8">
      <c r="A8610" s="227" t="s">
        <v>144</v>
      </c>
      <c r="B8610" s="227" t="s">
        <v>112</v>
      </c>
      <c r="C8610" s="227" t="s">
        <v>117</v>
      </c>
      <c r="D8610" s="229">
        <v>917</v>
      </c>
      <c r="E8610" s="231">
        <v>4.9589793200000001E-3</v>
      </c>
      <c r="F8610" s="231">
        <v>1.1201984600000001E-3</v>
      </c>
      <c r="G8610" s="231">
        <v>8.0478286999999997E-4</v>
      </c>
      <c r="H8610" s="231">
        <v>3.0339974899999999E-3</v>
      </c>
    </row>
    <row r="8611" spans="1:8">
      <c r="A8611" s="227" t="s">
        <v>144</v>
      </c>
      <c r="B8611" s="227" t="s">
        <v>112</v>
      </c>
      <c r="C8611" s="227" t="s">
        <v>118</v>
      </c>
      <c r="D8611" s="229">
        <v>594</v>
      </c>
      <c r="E8611" s="231">
        <v>6.2498633599999999E-3</v>
      </c>
      <c r="F8611" s="231">
        <v>1.03884111E-3</v>
      </c>
      <c r="G8611" s="231">
        <v>1.51883394E-3</v>
      </c>
      <c r="H8611" s="231">
        <v>3.6921878400000001E-3</v>
      </c>
    </row>
    <row r="8612" spans="1:8">
      <c r="A8612" s="227" t="s">
        <v>145</v>
      </c>
      <c r="B8612" s="227" t="s">
        <v>111</v>
      </c>
      <c r="C8612" s="227" t="s">
        <v>116</v>
      </c>
      <c r="D8612" s="229">
        <v>2329</v>
      </c>
      <c r="E8612" s="231">
        <v>6.9251573899999997E-3</v>
      </c>
      <c r="F8612" s="231">
        <v>8.2497432000000004E-4</v>
      </c>
      <c r="G8612" s="231">
        <v>1.4977614700000001E-3</v>
      </c>
      <c r="H8612" s="231">
        <v>4.6017999299999999E-3</v>
      </c>
    </row>
    <row r="8613" spans="1:8">
      <c r="A8613" s="227" t="s">
        <v>145</v>
      </c>
      <c r="B8613" s="227" t="s">
        <v>111</v>
      </c>
      <c r="C8613" s="227" t="s">
        <v>117</v>
      </c>
      <c r="D8613" s="229">
        <v>7229</v>
      </c>
      <c r="E8613" s="231">
        <v>5.2040518500000004E-3</v>
      </c>
      <c r="F8613" s="231">
        <v>1.1021033E-3</v>
      </c>
      <c r="G8613" s="231">
        <v>7.7396572999999995E-4</v>
      </c>
      <c r="H8613" s="231">
        <v>3.3279823500000001E-3</v>
      </c>
    </row>
    <row r="8614" spans="1:8">
      <c r="A8614" s="227" t="s">
        <v>145</v>
      </c>
      <c r="B8614" s="227" t="s">
        <v>111</v>
      </c>
      <c r="C8614" s="227" t="s">
        <v>118</v>
      </c>
      <c r="D8614" s="229">
        <v>4353</v>
      </c>
      <c r="E8614" s="231">
        <v>6.4972244200000003E-3</v>
      </c>
      <c r="F8614" s="231">
        <v>1.00325369E-3</v>
      </c>
      <c r="G8614" s="231">
        <v>1.30744205E-3</v>
      </c>
      <c r="H8614" s="231">
        <v>4.1865282100000002E-3</v>
      </c>
    </row>
    <row r="8615" spans="1:8">
      <c r="A8615" s="227" t="s">
        <v>145</v>
      </c>
      <c r="B8615" s="227" t="s">
        <v>112</v>
      </c>
      <c r="C8615" s="227" t="s">
        <v>116</v>
      </c>
      <c r="D8615" s="229">
        <v>319</v>
      </c>
      <c r="E8615" s="231">
        <v>6.6694238899999998E-3</v>
      </c>
      <c r="F8615" s="231">
        <v>8.3899313999999999E-4</v>
      </c>
      <c r="G8615" s="231">
        <v>1.7553768099999999E-3</v>
      </c>
      <c r="H8615" s="231">
        <v>4.07440036E-3</v>
      </c>
    </row>
    <row r="8616" spans="1:8">
      <c r="A8616" s="227" t="s">
        <v>145</v>
      </c>
      <c r="B8616" s="227" t="s">
        <v>112</v>
      </c>
      <c r="C8616" s="227" t="s">
        <v>117</v>
      </c>
      <c r="D8616" s="229">
        <v>898</v>
      </c>
      <c r="E8616" s="231">
        <v>4.74198039E-3</v>
      </c>
      <c r="F8616" s="231">
        <v>1.01636586E-3</v>
      </c>
      <c r="G8616" s="231">
        <v>7.4981414999999996E-4</v>
      </c>
      <c r="H8616" s="231">
        <v>2.9757999000000002E-3</v>
      </c>
    </row>
    <row r="8617" spans="1:8">
      <c r="A8617" s="227" t="s">
        <v>145</v>
      </c>
      <c r="B8617" s="227" t="s">
        <v>112</v>
      </c>
      <c r="C8617" s="227" t="s">
        <v>118</v>
      </c>
      <c r="D8617" s="229">
        <v>550</v>
      </c>
      <c r="E8617" s="231">
        <v>6.0896672699999998E-3</v>
      </c>
      <c r="F8617" s="231">
        <v>9.4412854000000004E-4</v>
      </c>
      <c r="G8617" s="231">
        <v>1.3884256699999999E-3</v>
      </c>
      <c r="H8617" s="231">
        <v>3.7571125699999998E-3</v>
      </c>
    </row>
    <row r="8618" spans="1:8">
      <c r="A8618" s="227" t="s">
        <v>146</v>
      </c>
      <c r="B8618" s="227" t="s">
        <v>111</v>
      </c>
      <c r="C8618" s="227" t="s">
        <v>116</v>
      </c>
      <c r="D8618" s="229">
        <v>2290</v>
      </c>
      <c r="E8618" s="231">
        <v>7.1905373299999999E-3</v>
      </c>
      <c r="F8618" s="231">
        <v>8.5995346E-4</v>
      </c>
      <c r="G8618" s="231">
        <v>1.5858197500000001E-3</v>
      </c>
      <c r="H8618" s="231">
        <v>4.7441065899999999E-3</v>
      </c>
    </row>
    <row r="8619" spans="1:8">
      <c r="A8619" s="227" t="s">
        <v>146</v>
      </c>
      <c r="B8619" s="227" t="s">
        <v>111</v>
      </c>
      <c r="C8619" s="227" t="s">
        <v>117</v>
      </c>
      <c r="D8619" s="229">
        <v>6830</v>
      </c>
      <c r="E8619" s="231">
        <v>5.2137252900000004E-3</v>
      </c>
      <c r="F8619" s="231">
        <v>1.0192062799999999E-3</v>
      </c>
      <c r="G8619" s="231">
        <v>7.7259376999999998E-4</v>
      </c>
      <c r="H8619" s="231">
        <v>3.4219247499999998E-3</v>
      </c>
    </row>
    <row r="8620" spans="1:8">
      <c r="A8620" s="227" t="s">
        <v>146</v>
      </c>
      <c r="B8620" s="227" t="s">
        <v>111</v>
      </c>
      <c r="C8620" s="227" t="s">
        <v>118</v>
      </c>
      <c r="D8620" s="229">
        <v>3975</v>
      </c>
      <c r="E8620" s="231">
        <v>6.6751395199999997E-3</v>
      </c>
      <c r="F8620" s="231">
        <v>1.0284850900000001E-3</v>
      </c>
      <c r="G8620" s="231">
        <v>1.32069625E-3</v>
      </c>
      <c r="H8620" s="231">
        <v>4.3259577099999998E-3</v>
      </c>
    </row>
    <row r="8621" spans="1:8">
      <c r="A8621" s="227" t="s">
        <v>146</v>
      </c>
      <c r="B8621" s="227" t="s">
        <v>112</v>
      </c>
      <c r="C8621" s="227" t="s">
        <v>116</v>
      </c>
      <c r="D8621" s="229">
        <v>331</v>
      </c>
      <c r="E8621" s="231">
        <v>6.4957827399999999E-3</v>
      </c>
      <c r="F8621" s="231">
        <v>8.5064172999999997E-4</v>
      </c>
      <c r="G8621" s="231">
        <v>1.5575694100000001E-3</v>
      </c>
      <c r="H8621" s="231">
        <v>4.0868368000000002E-3</v>
      </c>
    </row>
    <row r="8622" spans="1:8">
      <c r="A8622" s="227" t="s">
        <v>146</v>
      </c>
      <c r="B8622" s="227" t="s">
        <v>112</v>
      </c>
      <c r="C8622" s="227" t="s">
        <v>117</v>
      </c>
      <c r="D8622" s="229">
        <v>883</v>
      </c>
      <c r="E8622" s="231">
        <v>4.8292461200000001E-3</v>
      </c>
      <c r="F8622" s="231">
        <v>1.02280448E-3</v>
      </c>
      <c r="G8622" s="231">
        <v>7.2141979000000004E-4</v>
      </c>
      <c r="H8622" s="231">
        <v>3.0850213700000001E-3</v>
      </c>
    </row>
    <row r="8623" spans="1:8">
      <c r="A8623" s="227" t="s">
        <v>146</v>
      </c>
      <c r="B8623" s="227" t="s">
        <v>112</v>
      </c>
      <c r="C8623" s="227" t="s">
        <v>118</v>
      </c>
      <c r="D8623" s="229">
        <v>554</v>
      </c>
      <c r="E8623" s="231">
        <v>6.1786123600000003E-3</v>
      </c>
      <c r="F8623" s="231">
        <v>9.3290354999999998E-4</v>
      </c>
      <c r="G8623" s="231">
        <v>1.39244027E-3</v>
      </c>
      <c r="H8623" s="231">
        <v>3.8532680800000001E-3</v>
      </c>
    </row>
    <row r="8624" spans="1:8">
      <c r="A8624" s="227" t="s">
        <v>147</v>
      </c>
      <c r="B8624" s="227" t="s">
        <v>111</v>
      </c>
      <c r="C8624" s="227" t="s">
        <v>116</v>
      </c>
      <c r="D8624" s="229">
        <v>2305</v>
      </c>
      <c r="E8624" s="231">
        <v>7.1783308800000001E-3</v>
      </c>
      <c r="F8624" s="231">
        <v>7.9884184999999997E-4</v>
      </c>
      <c r="G8624" s="231">
        <v>1.53301977E-3</v>
      </c>
      <c r="H8624" s="231">
        <v>4.8458160200000001E-3</v>
      </c>
    </row>
    <row r="8625" spans="1:8">
      <c r="A8625" s="227" t="s">
        <v>147</v>
      </c>
      <c r="B8625" s="227" t="s">
        <v>111</v>
      </c>
      <c r="C8625" s="227" t="s">
        <v>117</v>
      </c>
      <c r="D8625" s="229">
        <v>6396</v>
      </c>
      <c r="E8625" s="231">
        <v>5.1815350200000001E-3</v>
      </c>
      <c r="F8625" s="231">
        <v>1.04954533E-3</v>
      </c>
      <c r="G8625" s="231">
        <v>7.5082890999999998E-4</v>
      </c>
      <c r="H8625" s="231">
        <v>3.38116029E-3</v>
      </c>
    </row>
    <row r="8626" spans="1:8">
      <c r="A8626" s="227" t="s">
        <v>147</v>
      </c>
      <c r="B8626" s="227" t="s">
        <v>111</v>
      </c>
      <c r="C8626" s="227" t="s">
        <v>118</v>
      </c>
      <c r="D8626" s="229">
        <v>3796</v>
      </c>
      <c r="E8626" s="231">
        <v>6.7331167399999996E-3</v>
      </c>
      <c r="F8626" s="231">
        <v>1.0356659599999999E-3</v>
      </c>
      <c r="G8626" s="231">
        <v>1.2976985999999999E-3</v>
      </c>
      <c r="H8626" s="231">
        <v>4.3997516900000002E-3</v>
      </c>
    </row>
    <row r="8627" spans="1:8">
      <c r="A8627" s="227" t="s">
        <v>147</v>
      </c>
      <c r="B8627" s="227" t="s">
        <v>112</v>
      </c>
      <c r="C8627" s="227" t="s">
        <v>116</v>
      </c>
      <c r="D8627" s="229">
        <v>339</v>
      </c>
      <c r="E8627" s="231">
        <v>6.5521889300000002E-3</v>
      </c>
      <c r="F8627" s="231">
        <v>8.1906179000000004E-4</v>
      </c>
      <c r="G8627" s="231">
        <v>1.68254237E-3</v>
      </c>
      <c r="H8627" s="231">
        <v>4.0500721400000004E-3</v>
      </c>
    </row>
    <row r="8628" spans="1:8">
      <c r="A8628" s="227" t="s">
        <v>147</v>
      </c>
      <c r="B8628" s="227" t="s">
        <v>112</v>
      </c>
      <c r="C8628" s="227" t="s">
        <v>117</v>
      </c>
      <c r="D8628" s="229">
        <v>854</v>
      </c>
      <c r="E8628" s="231">
        <v>4.8308475099999998E-3</v>
      </c>
      <c r="F8628" s="231">
        <v>1.01366639E-3</v>
      </c>
      <c r="G8628" s="231">
        <v>7.3491281000000002E-4</v>
      </c>
      <c r="H8628" s="231">
        <v>3.0822678500000002E-3</v>
      </c>
    </row>
    <row r="8629" spans="1:8">
      <c r="A8629" s="227" t="s">
        <v>147</v>
      </c>
      <c r="B8629" s="227" t="s">
        <v>112</v>
      </c>
      <c r="C8629" s="227" t="s">
        <v>118</v>
      </c>
      <c r="D8629" s="229">
        <v>472</v>
      </c>
      <c r="E8629" s="231">
        <v>6.2874683700000003E-3</v>
      </c>
      <c r="F8629" s="231">
        <v>9.7744503000000006E-4</v>
      </c>
      <c r="G8629" s="231">
        <v>1.4202514499999999E-3</v>
      </c>
      <c r="H8629" s="231">
        <v>3.8897714199999998E-3</v>
      </c>
    </row>
    <row r="8630" spans="1:8">
      <c r="A8630" s="227" t="s">
        <v>148</v>
      </c>
      <c r="B8630" s="227" t="s">
        <v>111</v>
      </c>
      <c r="C8630" s="227" t="s">
        <v>116</v>
      </c>
      <c r="D8630" s="229">
        <v>2105</v>
      </c>
      <c r="E8630" s="231">
        <v>7.1839533000000004E-3</v>
      </c>
      <c r="F8630" s="231">
        <v>8.0228378000000002E-4</v>
      </c>
      <c r="G8630" s="231">
        <v>1.6100111900000001E-3</v>
      </c>
      <c r="H8630" s="231">
        <v>4.7708935800000003E-3</v>
      </c>
    </row>
    <row r="8631" spans="1:8">
      <c r="A8631" s="227" t="s">
        <v>148</v>
      </c>
      <c r="B8631" s="227" t="s">
        <v>111</v>
      </c>
      <c r="C8631" s="227" t="s">
        <v>117</v>
      </c>
      <c r="D8631" s="229">
        <v>5856</v>
      </c>
      <c r="E8631" s="231">
        <v>5.1480613400000002E-3</v>
      </c>
      <c r="F8631" s="231">
        <v>1.0078336000000001E-3</v>
      </c>
      <c r="G8631" s="231">
        <v>7.3400476999999997E-4</v>
      </c>
      <c r="H8631" s="231">
        <v>3.4062224799999998E-3</v>
      </c>
    </row>
    <row r="8632" spans="1:8">
      <c r="A8632" s="227" t="s">
        <v>148</v>
      </c>
      <c r="B8632" s="227" t="s">
        <v>111</v>
      </c>
      <c r="C8632" s="227" t="s">
        <v>118</v>
      </c>
      <c r="D8632" s="229">
        <v>3467</v>
      </c>
      <c r="E8632" s="231">
        <v>6.6709862500000001E-3</v>
      </c>
      <c r="F8632" s="231">
        <v>9.7904890999999999E-4</v>
      </c>
      <c r="G8632" s="231">
        <v>1.3186596799999999E-3</v>
      </c>
      <c r="H8632" s="231">
        <v>4.3732771700000003E-3</v>
      </c>
    </row>
    <row r="8633" spans="1:8">
      <c r="A8633" s="227" t="s">
        <v>148</v>
      </c>
      <c r="B8633" s="227" t="s">
        <v>112</v>
      </c>
      <c r="C8633" s="227" t="s">
        <v>116</v>
      </c>
      <c r="D8633" s="229">
        <v>264</v>
      </c>
      <c r="E8633" s="231">
        <v>6.3075194100000002E-3</v>
      </c>
      <c r="F8633" s="231">
        <v>8.9935793999999997E-4</v>
      </c>
      <c r="G8633" s="231">
        <v>1.6080946300000001E-3</v>
      </c>
      <c r="H8633" s="231">
        <v>3.7992772500000001E-3</v>
      </c>
    </row>
    <row r="8634" spans="1:8">
      <c r="A8634" s="227" t="s">
        <v>148</v>
      </c>
      <c r="B8634" s="227" t="s">
        <v>112</v>
      </c>
      <c r="C8634" s="227" t="s">
        <v>117</v>
      </c>
      <c r="D8634" s="229">
        <v>704</v>
      </c>
      <c r="E8634" s="231">
        <v>4.6457081500000004E-3</v>
      </c>
      <c r="F8634" s="231">
        <v>9.9615926999999994E-4</v>
      </c>
      <c r="G8634" s="231">
        <v>6.8734193000000003E-4</v>
      </c>
      <c r="H8634" s="231">
        <v>2.9622064600000001E-3</v>
      </c>
    </row>
    <row r="8635" spans="1:8">
      <c r="A8635" s="227" t="s">
        <v>148</v>
      </c>
      <c r="B8635" s="227" t="s">
        <v>112</v>
      </c>
      <c r="C8635" s="227" t="s">
        <v>118</v>
      </c>
      <c r="D8635" s="229">
        <v>442</v>
      </c>
      <c r="E8635" s="231">
        <v>6.1117655200000004E-3</v>
      </c>
      <c r="F8635" s="231">
        <v>9.5245178000000002E-4</v>
      </c>
      <c r="G8635" s="231">
        <v>1.41091081E-3</v>
      </c>
      <c r="H8635" s="231">
        <v>3.7484024300000001E-3</v>
      </c>
    </row>
    <row r="8636" spans="1:8">
      <c r="A8636" s="227" t="s">
        <v>149</v>
      </c>
      <c r="B8636" s="227" t="s">
        <v>111</v>
      </c>
      <c r="C8636" s="227" t="s">
        <v>116</v>
      </c>
      <c r="D8636" s="229">
        <v>1931</v>
      </c>
      <c r="E8636" s="231">
        <v>7.4977520799999996E-3</v>
      </c>
      <c r="F8636" s="231">
        <v>8.2127952000000004E-4</v>
      </c>
      <c r="G8636" s="231">
        <v>1.6537917E-3</v>
      </c>
      <c r="H8636" s="231">
        <v>5.02190719E-3</v>
      </c>
    </row>
    <row r="8637" spans="1:8">
      <c r="A8637" s="227" t="s">
        <v>149</v>
      </c>
      <c r="B8637" s="227" t="s">
        <v>111</v>
      </c>
      <c r="C8637" s="227" t="s">
        <v>117</v>
      </c>
      <c r="D8637" s="229">
        <v>5237</v>
      </c>
      <c r="E8637" s="231">
        <v>5.1445883799999996E-3</v>
      </c>
      <c r="F8637" s="231">
        <v>1.0071784699999999E-3</v>
      </c>
      <c r="G8637" s="231">
        <v>7.0350543999999997E-4</v>
      </c>
      <c r="H8637" s="231">
        <v>3.4339040000000002E-3</v>
      </c>
    </row>
    <row r="8638" spans="1:8">
      <c r="A8638" s="227" t="s">
        <v>149</v>
      </c>
      <c r="B8638" s="227" t="s">
        <v>111</v>
      </c>
      <c r="C8638" s="227" t="s">
        <v>118</v>
      </c>
      <c r="D8638" s="229">
        <v>3208</v>
      </c>
      <c r="E8638" s="231">
        <v>6.8896982600000004E-3</v>
      </c>
      <c r="F8638" s="231">
        <v>9.8769618000000008E-4</v>
      </c>
      <c r="G8638" s="231">
        <v>1.37055702E-3</v>
      </c>
      <c r="H8638" s="231">
        <v>4.53143377E-3</v>
      </c>
    </row>
    <row r="8639" spans="1:8">
      <c r="A8639" s="227" t="s">
        <v>149</v>
      </c>
      <c r="B8639" s="227" t="s">
        <v>112</v>
      </c>
      <c r="C8639" s="227" t="s">
        <v>116</v>
      </c>
      <c r="D8639" s="229">
        <v>260</v>
      </c>
      <c r="E8639" s="231">
        <v>6.6136927800000004E-3</v>
      </c>
      <c r="F8639" s="231">
        <v>8.3555887000000002E-4</v>
      </c>
      <c r="G8639" s="231">
        <v>1.6514866E-3</v>
      </c>
      <c r="H8639" s="231">
        <v>4.1258900899999998E-3</v>
      </c>
    </row>
    <row r="8640" spans="1:8">
      <c r="A8640" s="227" t="s">
        <v>149</v>
      </c>
      <c r="B8640" s="227" t="s">
        <v>112</v>
      </c>
      <c r="C8640" s="227" t="s">
        <v>117</v>
      </c>
      <c r="D8640" s="229">
        <v>646</v>
      </c>
      <c r="E8640" s="231">
        <v>4.8406501900000003E-3</v>
      </c>
      <c r="F8640" s="231">
        <v>1.03199151E-3</v>
      </c>
      <c r="G8640" s="231">
        <v>6.9148797999999995E-4</v>
      </c>
      <c r="H8640" s="231">
        <v>3.1171702299999998E-3</v>
      </c>
    </row>
    <row r="8641" spans="1:8">
      <c r="A8641" s="227" t="s">
        <v>149</v>
      </c>
      <c r="B8641" s="227" t="s">
        <v>112</v>
      </c>
      <c r="C8641" s="227" t="s">
        <v>118</v>
      </c>
      <c r="D8641" s="229">
        <v>453</v>
      </c>
      <c r="E8641" s="231">
        <v>6.6097158499999996E-3</v>
      </c>
      <c r="F8641" s="231">
        <v>1.0150434999999999E-3</v>
      </c>
      <c r="G8641" s="231">
        <v>1.5235362600000001E-3</v>
      </c>
      <c r="H8641" s="231">
        <v>4.0711356000000002E-3</v>
      </c>
    </row>
    <row r="8642" spans="1:8">
      <c r="A8642" s="227" t="s">
        <v>150</v>
      </c>
      <c r="B8642" s="227" t="s">
        <v>111</v>
      </c>
      <c r="C8642" s="227" t="s">
        <v>116</v>
      </c>
      <c r="D8642" s="229">
        <v>2133</v>
      </c>
      <c r="E8642" s="231">
        <v>7.4054428899999998E-3</v>
      </c>
      <c r="F8642" s="231">
        <v>8.1378251E-4</v>
      </c>
      <c r="G8642" s="231">
        <v>1.61295795E-3</v>
      </c>
      <c r="H8642" s="231">
        <v>4.9781701799999998E-3</v>
      </c>
    </row>
    <row r="8643" spans="1:8">
      <c r="A8643" s="227" t="s">
        <v>150</v>
      </c>
      <c r="B8643" s="227" t="s">
        <v>111</v>
      </c>
      <c r="C8643" s="227" t="s">
        <v>117</v>
      </c>
      <c r="D8643" s="229">
        <v>6001</v>
      </c>
      <c r="E8643" s="231">
        <v>5.3029508100000001E-3</v>
      </c>
      <c r="F8643" s="231">
        <v>1.03107213E-3</v>
      </c>
      <c r="G8643" s="231">
        <v>6.9177102999999998E-4</v>
      </c>
      <c r="H8643" s="231">
        <v>3.5796539200000001E-3</v>
      </c>
    </row>
    <row r="8644" spans="1:8">
      <c r="A8644" s="227" t="s">
        <v>150</v>
      </c>
      <c r="B8644" s="227" t="s">
        <v>111</v>
      </c>
      <c r="C8644" s="227" t="s">
        <v>118</v>
      </c>
      <c r="D8644" s="229">
        <v>3731</v>
      </c>
      <c r="E8644" s="231">
        <v>7.0364411900000002E-3</v>
      </c>
      <c r="F8644" s="231">
        <v>1.02106203E-3</v>
      </c>
      <c r="G8644" s="231">
        <v>1.27347983E-3</v>
      </c>
      <c r="H8644" s="231">
        <v>4.7416196499999999E-3</v>
      </c>
    </row>
    <row r="8645" spans="1:8">
      <c r="A8645" s="227" t="s">
        <v>150</v>
      </c>
      <c r="B8645" s="227" t="s">
        <v>112</v>
      </c>
      <c r="C8645" s="227" t="s">
        <v>116</v>
      </c>
      <c r="D8645" s="229">
        <v>296</v>
      </c>
      <c r="E8645" s="231">
        <v>7.39575489E-3</v>
      </c>
      <c r="F8645" s="231">
        <v>8.5640304E-4</v>
      </c>
      <c r="G8645" s="231">
        <v>1.6455124599999999E-3</v>
      </c>
      <c r="H8645" s="231">
        <v>4.89352612E-3</v>
      </c>
    </row>
    <row r="8646" spans="1:8">
      <c r="A8646" s="227" t="s">
        <v>150</v>
      </c>
      <c r="B8646" s="227" t="s">
        <v>112</v>
      </c>
      <c r="C8646" s="227" t="s">
        <v>117</v>
      </c>
      <c r="D8646" s="229">
        <v>727</v>
      </c>
      <c r="E8646" s="231">
        <v>4.9340896300000001E-3</v>
      </c>
      <c r="F8646" s="231">
        <v>1.0044128700000001E-3</v>
      </c>
      <c r="G8646" s="231">
        <v>6.742254E-4</v>
      </c>
      <c r="H8646" s="231">
        <v>3.2551961599999999E-3</v>
      </c>
    </row>
    <row r="8647" spans="1:8">
      <c r="A8647" s="227" t="s">
        <v>150</v>
      </c>
      <c r="B8647" s="227" t="s">
        <v>112</v>
      </c>
      <c r="C8647" s="227" t="s">
        <v>118</v>
      </c>
      <c r="D8647" s="229">
        <v>444</v>
      </c>
      <c r="E8647" s="231">
        <v>6.3976995400000002E-3</v>
      </c>
      <c r="F8647" s="231">
        <v>1.02521768E-3</v>
      </c>
      <c r="G8647" s="231">
        <v>1.2574029900000001E-3</v>
      </c>
      <c r="H8647" s="231">
        <v>4.1147395099999998E-3</v>
      </c>
    </row>
    <row r="8648" spans="1:8">
      <c r="A8648" s="227" t="s">
        <v>151</v>
      </c>
      <c r="B8648" s="227" t="s">
        <v>111</v>
      </c>
      <c r="C8648" s="227" t="s">
        <v>116</v>
      </c>
      <c r="D8648" s="229">
        <v>2007</v>
      </c>
      <c r="E8648" s="231">
        <v>7.5497734699999999E-3</v>
      </c>
      <c r="F8648" s="231">
        <v>7.9590621999999997E-4</v>
      </c>
      <c r="G8648" s="231">
        <v>1.61666781E-3</v>
      </c>
      <c r="H8648" s="231">
        <v>5.1364896300000002E-3</v>
      </c>
    </row>
    <row r="8649" spans="1:8">
      <c r="A8649" s="227" t="s">
        <v>151</v>
      </c>
      <c r="B8649" s="227" t="s">
        <v>111</v>
      </c>
      <c r="C8649" s="227" t="s">
        <v>117</v>
      </c>
      <c r="D8649" s="229">
        <v>5671</v>
      </c>
      <c r="E8649" s="231">
        <v>5.36781081E-3</v>
      </c>
      <c r="F8649" s="231">
        <v>1.04344611E-3</v>
      </c>
      <c r="G8649" s="231">
        <v>6.8963578999999995E-4</v>
      </c>
      <c r="H8649" s="231">
        <v>3.6336549099999999E-3</v>
      </c>
    </row>
    <row r="8650" spans="1:8">
      <c r="A8650" s="227" t="s">
        <v>151</v>
      </c>
      <c r="B8650" s="227" t="s">
        <v>111</v>
      </c>
      <c r="C8650" s="227" t="s">
        <v>118</v>
      </c>
      <c r="D8650" s="229">
        <v>3526</v>
      </c>
      <c r="E8650" s="231">
        <v>7.0531636900000002E-3</v>
      </c>
      <c r="F8650" s="231">
        <v>1.0129675800000001E-3</v>
      </c>
      <c r="G8650" s="231">
        <v>1.2333870500000001E-3</v>
      </c>
      <c r="H8650" s="231">
        <v>4.8057155000000001E-3</v>
      </c>
    </row>
    <row r="8651" spans="1:8">
      <c r="A8651" s="227" t="s">
        <v>151</v>
      </c>
      <c r="B8651" s="227" t="s">
        <v>112</v>
      </c>
      <c r="C8651" s="227" t="s">
        <v>116</v>
      </c>
      <c r="D8651" s="229">
        <v>286</v>
      </c>
      <c r="E8651" s="231">
        <v>7.0125936600000001E-3</v>
      </c>
      <c r="F8651" s="231">
        <v>7.8307086E-4</v>
      </c>
      <c r="G8651" s="231">
        <v>1.5760163299999999E-3</v>
      </c>
      <c r="H8651" s="231">
        <v>4.6527370800000002E-3</v>
      </c>
    </row>
    <row r="8652" spans="1:8">
      <c r="A8652" s="227" t="s">
        <v>151</v>
      </c>
      <c r="B8652" s="227" t="s">
        <v>112</v>
      </c>
      <c r="C8652" s="227" t="s">
        <v>117</v>
      </c>
      <c r="D8652" s="229">
        <v>708</v>
      </c>
      <c r="E8652" s="231">
        <v>4.9344623799999999E-3</v>
      </c>
      <c r="F8652" s="231">
        <v>1.0579486099999999E-3</v>
      </c>
      <c r="G8652" s="231">
        <v>6.5601107000000001E-4</v>
      </c>
      <c r="H8652" s="231">
        <v>3.2196848400000001E-3</v>
      </c>
    </row>
    <row r="8653" spans="1:8">
      <c r="A8653" s="227" t="s">
        <v>151</v>
      </c>
      <c r="B8653" s="227" t="s">
        <v>112</v>
      </c>
      <c r="C8653" s="227" t="s">
        <v>118</v>
      </c>
      <c r="D8653" s="229">
        <v>443</v>
      </c>
      <c r="E8653" s="231">
        <v>6.3421481899999998E-3</v>
      </c>
      <c r="F8653" s="231">
        <v>1.04022947E-3</v>
      </c>
      <c r="G8653" s="231">
        <v>1.31855591E-3</v>
      </c>
      <c r="H8653" s="231">
        <v>3.9827092000000001E-3</v>
      </c>
    </row>
    <row r="8654" spans="1:8">
      <c r="A8654" s="227" t="s">
        <v>152</v>
      </c>
      <c r="B8654" s="227" t="s">
        <v>111</v>
      </c>
      <c r="C8654" s="227" t="s">
        <v>116</v>
      </c>
      <c r="D8654" s="229">
        <v>2022</v>
      </c>
      <c r="E8654" s="231">
        <v>7.3318551400000003E-3</v>
      </c>
      <c r="F8654" s="231">
        <v>8.1082604000000001E-4</v>
      </c>
      <c r="G8654" s="231">
        <v>1.56145798E-3</v>
      </c>
      <c r="H8654" s="231">
        <v>4.9588665699999996E-3</v>
      </c>
    </row>
    <row r="8655" spans="1:8">
      <c r="A8655" s="227" t="s">
        <v>152</v>
      </c>
      <c r="B8655" s="227" t="s">
        <v>111</v>
      </c>
      <c r="C8655" s="227" t="s">
        <v>117</v>
      </c>
      <c r="D8655" s="229">
        <v>5634</v>
      </c>
      <c r="E8655" s="231">
        <v>5.3753292699999997E-3</v>
      </c>
      <c r="F8655" s="231">
        <v>1.02409782E-3</v>
      </c>
      <c r="G8655" s="231">
        <v>6.7571902E-4</v>
      </c>
      <c r="H8655" s="231">
        <v>3.6744210999999998E-3</v>
      </c>
    </row>
    <row r="8656" spans="1:8">
      <c r="A8656" s="227" t="s">
        <v>152</v>
      </c>
      <c r="B8656" s="227" t="s">
        <v>111</v>
      </c>
      <c r="C8656" s="227" t="s">
        <v>118</v>
      </c>
      <c r="D8656" s="229">
        <v>3721</v>
      </c>
      <c r="E8656" s="231">
        <v>7.2258767900000003E-3</v>
      </c>
      <c r="F8656" s="231">
        <v>1.03231012E-3</v>
      </c>
      <c r="G8656" s="231">
        <v>1.26009325E-3</v>
      </c>
      <c r="H8656" s="231">
        <v>4.9325397999999999E-3</v>
      </c>
    </row>
    <row r="8657" spans="1:8">
      <c r="A8657" s="227" t="s">
        <v>152</v>
      </c>
      <c r="B8657" s="227" t="s">
        <v>112</v>
      </c>
      <c r="C8657" s="227" t="s">
        <v>116</v>
      </c>
      <c r="D8657" s="229">
        <v>240</v>
      </c>
      <c r="E8657" s="231">
        <v>6.9208137899999999E-3</v>
      </c>
      <c r="F8657" s="231">
        <v>8.1240331000000002E-4</v>
      </c>
      <c r="G8657" s="231">
        <v>1.4307482099999999E-3</v>
      </c>
      <c r="H8657" s="231">
        <v>4.6768902100000004E-3</v>
      </c>
    </row>
    <row r="8658" spans="1:8">
      <c r="A8658" s="227" t="s">
        <v>152</v>
      </c>
      <c r="B8658" s="227" t="s">
        <v>112</v>
      </c>
      <c r="C8658" s="227" t="s">
        <v>117</v>
      </c>
      <c r="D8658" s="229">
        <v>654</v>
      </c>
      <c r="E8658" s="231">
        <v>5.0723111699999997E-3</v>
      </c>
      <c r="F8658" s="231">
        <v>1.08159165E-3</v>
      </c>
      <c r="G8658" s="231">
        <v>6.9331156999999995E-4</v>
      </c>
      <c r="H8658" s="231">
        <v>3.29650488E-3</v>
      </c>
    </row>
    <row r="8659" spans="1:8">
      <c r="A8659" s="227" t="s">
        <v>152</v>
      </c>
      <c r="B8659" s="227" t="s">
        <v>112</v>
      </c>
      <c r="C8659" s="227" t="s">
        <v>118</v>
      </c>
      <c r="D8659" s="229">
        <v>427</v>
      </c>
      <c r="E8659" s="231">
        <v>6.3959632000000002E-3</v>
      </c>
      <c r="F8659" s="231">
        <v>1.0413411599999999E-3</v>
      </c>
      <c r="G8659" s="231">
        <v>1.25479743E-3</v>
      </c>
      <c r="H8659" s="231">
        <v>4.0992549099999999E-3</v>
      </c>
    </row>
    <row r="8660" spans="1:8">
      <c r="A8660" s="227" t="s">
        <v>153</v>
      </c>
      <c r="B8660" s="227" t="s">
        <v>111</v>
      </c>
      <c r="C8660" s="227" t="s">
        <v>116</v>
      </c>
      <c r="D8660" s="229">
        <v>2017</v>
      </c>
      <c r="E8660" s="231">
        <v>7.6388312600000003E-3</v>
      </c>
      <c r="F8660" s="231">
        <v>8.5065116000000002E-4</v>
      </c>
      <c r="G8660" s="231">
        <v>1.5668378900000001E-3</v>
      </c>
      <c r="H8660" s="231">
        <v>5.2206129799999999E-3</v>
      </c>
    </row>
    <row r="8661" spans="1:8">
      <c r="A8661" s="227" t="s">
        <v>153</v>
      </c>
      <c r="B8661" s="227" t="s">
        <v>111</v>
      </c>
      <c r="C8661" s="227" t="s">
        <v>117</v>
      </c>
      <c r="D8661" s="229">
        <v>6291</v>
      </c>
      <c r="E8661" s="231">
        <v>5.4209291999999997E-3</v>
      </c>
      <c r="F8661" s="231">
        <v>1.01101932E-3</v>
      </c>
      <c r="G8661" s="231">
        <v>6.9369725000000004E-4</v>
      </c>
      <c r="H8661" s="231">
        <v>3.7149298199999998E-3</v>
      </c>
    </row>
    <row r="8662" spans="1:8">
      <c r="A8662" s="227" t="s">
        <v>153</v>
      </c>
      <c r="B8662" s="227" t="s">
        <v>111</v>
      </c>
      <c r="C8662" s="227" t="s">
        <v>118</v>
      </c>
      <c r="D8662" s="229">
        <v>3987</v>
      </c>
      <c r="E8662" s="231">
        <v>7.3257877399999999E-3</v>
      </c>
      <c r="F8662" s="231">
        <v>9.8284968999999989E-4</v>
      </c>
      <c r="G8662" s="231">
        <v>1.2713858200000001E-3</v>
      </c>
      <c r="H8662" s="231">
        <v>5.0706634500000004E-3</v>
      </c>
    </row>
    <row r="8663" spans="1:8">
      <c r="A8663" s="227" t="s">
        <v>153</v>
      </c>
      <c r="B8663" s="227" t="s">
        <v>112</v>
      </c>
      <c r="C8663" s="227" t="s">
        <v>116</v>
      </c>
      <c r="D8663" s="229">
        <v>275</v>
      </c>
      <c r="E8663" s="231">
        <v>7.0626681099999998E-3</v>
      </c>
      <c r="F8663" s="231">
        <v>8.2723042000000004E-4</v>
      </c>
      <c r="G8663" s="231">
        <v>1.7049660799999999E-3</v>
      </c>
      <c r="H8663" s="231">
        <v>4.5299660800000004E-3</v>
      </c>
    </row>
    <row r="8664" spans="1:8">
      <c r="A8664" s="227" t="s">
        <v>153</v>
      </c>
      <c r="B8664" s="227" t="s">
        <v>112</v>
      </c>
      <c r="C8664" s="227" t="s">
        <v>117</v>
      </c>
      <c r="D8664" s="229">
        <v>612</v>
      </c>
      <c r="E8664" s="231">
        <v>5.1017078699999996E-3</v>
      </c>
      <c r="F8664" s="231">
        <v>1.10059586E-3</v>
      </c>
      <c r="G8664" s="231">
        <v>6.7063414000000001E-4</v>
      </c>
      <c r="H8664" s="231">
        <v>3.3298344E-3</v>
      </c>
    </row>
    <row r="8665" spans="1:8">
      <c r="A8665" s="227" t="s">
        <v>153</v>
      </c>
      <c r="B8665" s="227" t="s">
        <v>112</v>
      </c>
      <c r="C8665" s="227" t="s">
        <v>118</v>
      </c>
      <c r="D8665" s="229">
        <v>454</v>
      </c>
      <c r="E8665" s="231">
        <v>6.7771809700000003E-3</v>
      </c>
      <c r="F8665" s="231">
        <v>1.02963346E-3</v>
      </c>
      <c r="G8665" s="231">
        <v>1.3040970800000001E-3</v>
      </c>
      <c r="H8665" s="231">
        <v>4.4429655800000004E-3</v>
      </c>
    </row>
    <row r="8666" spans="1:8">
      <c r="A8666" s="227" t="s">
        <v>138</v>
      </c>
      <c r="B8666" s="227" t="s">
        <v>113</v>
      </c>
      <c r="C8666" s="227" t="s">
        <v>116</v>
      </c>
      <c r="D8666" s="229">
        <v>9716</v>
      </c>
      <c r="E8666" s="231">
        <v>6.7850731600000002E-3</v>
      </c>
      <c r="F8666" s="231">
        <v>9.1648393000000002E-4</v>
      </c>
      <c r="G8666" s="231">
        <v>1.85575411E-3</v>
      </c>
      <c r="H8666" s="231">
        <v>4.0128346399999999E-3</v>
      </c>
    </row>
    <row r="8667" spans="1:8">
      <c r="A8667" s="227" t="s">
        <v>138</v>
      </c>
      <c r="B8667" s="227" t="s">
        <v>113</v>
      </c>
      <c r="C8667" s="227" t="s">
        <v>117</v>
      </c>
      <c r="D8667" s="229">
        <v>48258</v>
      </c>
      <c r="E8667" s="231">
        <v>5.7824180100000001E-3</v>
      </c>
      <c r="F8667" s="231">
        <v>1.08289688E-3</v>
      </c>
      <c r="G8667" s="231">
        <v>9.8468872999999996E-4</v>
      </c>
      <c r="H8667" s="231">
        <v>3.7148319199999998E-3</v>
      </c>
    </row>
    <row r="8668" spans="1:8">
      <c r="A8668" s="227" t="s">
        <v>138</v>
      </c>
      <c r="B8668" s="227" t="s">
        <v>113</v>
      </c>
      <c r="C8668" s="227" t="s">
        <v>118</v>
      </c>
      <c r="D8668" s="229">
        <v>20210</v>
      </c>
      <c r="E8668" s="231">
        <v>6.21505819E-3</v>
      </c>
      <c r="F8668" s="231">
        <v>8.3865052000000001E-4</v>
      </c>
      <c r="G8668" s="231">
        <v>1.6540993100000001E-3</v>
      </c>
      <c r="H8668" s="231">
        <v>3.7223078900000001E-3</v>
      </c>
    </row>
    <row r="8669" spans="1:8">
      <c r="A8669" s="227" t="s">
        <v>139</v>
      </c>
      <c r="B8669" s="227" t="s">
        <v>113</v>
      </c>
      <c r="C8669" s="227" t="s">
        <v>116</v>
      </c>
      <c r="D8669" s="229">
        <v>13544</v>
      </c>
      <c r="E8669" s="231">
        <v>6.6382610600000001E-3</v>
      </c>
      <c r="F8669" s="231">
        <v>8.6554207000000001E-4</v>
      </c>
      <c r="G8669" s="231">
        <v>1.8913405300000001E-3</v>
      </c>
      <c r="H8669" s="231">
        <v>3.8813779800000001E-3</v>
      </c>
    </row>
    <row r="8670" spans="1:8">
      <c r="A8670" s="227" t="s">
        <v>139</v>
      </c>
      <c r="B8670" s="227" t="s">
        <v>113</v>
      </c>
      <c r="C8670" s="227" t="s">
        <v>117</v>
      </c>
      <c r="D8670" s="229">
        <v>71956</v>
      </c>
      <c r="E8670" s="231">
        <v>5.80033743E-3</v>
      </c>
      <c r="F8670" s="231">
        <v>1.1011856599999999E-3</v>
      </c>
      <c r="G8670" s="231">
        <v>9.6768780000000001E-4</v>
      </c>
      <c r="H8670" s="231">
        <v>3.7453608600000001E-3</v>
      </c>
    </row>
    <row r="8671" spans="1:8">
      <c r="A8671" s="227" t="s">
        <v>139</v>
      </c>
      <c r="B8671" s="227" t="s">
        <v>113</v>
      </c>
      <c r="C8671" s="227" t="s">
        <v>118</v>
      </c>
      <c r="D8671" s="229">
        <v>28122</v>
      </c>
      <c r="E8671" s="231">
        <v>6.15424675E-3</v>
      </c>
      <c r="F8671" s="231">
        <v>8.2374605999999996E-4</v>
      </c>
      <c r="G8671" s="231">
        <v>1.5673928699999999E-3</v>
      </c>
      <c r="H8671" s="231">
        <v>3.7631073299999999E-3</v>
      </c>
    </row>
    <row r="8672" spans="1:8">
      <c r="A8672" s="227" t="s">
        <v>140</v>
      </c>
      <c r="B8672" s="227" t="s">
        <v>113</v>
      </c>
      <c r="C8672" s="227" t="s">
        <v>116</v>
      </c>
      <c r="D8672" s="229">
        <v>9856</v>
      </c>
      <c r="E8672" s="231">
        <v>6.5984338799999999E-3</v>
      </c>
      <c r="F8672" s="231">
        <v>8.6110218000000002E-4</v>
      </c>
      <c r="G8672" s="231">
        <v>1.8338775099999999E-3</v>
      </c>
      <c r="H8672" s="231">
        <v>3.9033057500000002E-3</v>
      </c>
    </row>
    <row r="8673" spans="1:8">
      <c r="A8673" s="227" t="s">
        <v>140</v>
      </c>
      <c r="B8673" s="227" t="s">
        <v>113</v>
      </c>
      <c r="C8673" s="227" t="s">
        <v>117</v>
      </c>
      <c r="D8673" s="229">
        <v>51829</v>
      </c>
      <c r="E8673" s="231">
        <v>5.5593418E-3</v>
      </c>
      <c r="F8673" s="231">
        <v>1.0559059600000001E-3</v>
      </c>
      <c r="G8673" s="231">
        <v>9.2803375999999998E-4</v>
      </c>
      <c r="H8673" s="231">
        <v>3.5754016099999999E-3</v>
      </c>
    </row>
    <row r="8674" spans="1:8">
      <c r="A8674" s="227" t="s">
        <v>140</v>
      </c>
      <c r="B8674" s="227" t="s">
        <v>113</v>
      </c>
      <c r="C8674" s="227" t="s">
        <v>118</v>
      </c>
      <c r="D8674" s="229">
        <v>20859</v>
      </c>
      <c r="E8674" s="231">
        <v>6.0839626500000001E-3</v>
      </c>
      <c r="F8674" s="231">
        <v>8.6617208000000002E-4</v>
      </c>
      <c r="G8674" s="231">
        <v>1.5328723700000001E-3</v>
      </c>
      <c r="H8674" s="231">
        <v>3.7328586499999999E-3</v>
      </c>
    </row>
    <row r="8675" spans="1:8">
      <c r="A8675" s="227" t="s">
        <v>141</v>
      </c>
      <c r="B8675" s="227" t="s">
        <v>113</v>
      </c>
      <c r="C8675" s="227" t="s">
        <v>116</v>
      </c>
      <c r="D8675" s="229">
        <v>10618</v>
      </c>
      <c r="E8675" s="231">
        <v>6.8697010600000004E-3</v>
      </c>
      <c r="F8675" s="231">
        <v>9.2034685000000002E-4</v>
      </c>
      <c r="G8675" s="231">
        <v>1.81166609E-3</v>
      </c>
      <c r="H8675" s="231">
        <v>4.1370848500000001E-3</v>
      </c>
    </row>
    <row r="8676" spans="1:8">
      <c r="A8676" s="227" t="s">
        <v>141</v>
      </c>
      <c r="B8676" s="227" t="s">
        <v>113</v>
      </c>
      <c r="C8676" s="227" t="s">
        <v>117</v>
      </c>
      <c r="D8676" s="229">
        <v>55180</v>
      </c>
      <c r="E8676" s="231">
        <v>5.7926790999999998E-3</v>
      </c>
      <c r="F8676" s="231">
        <v>1.1772091500000001E-3</v>
      </c>
      <c r="G8676" s="231">
        <v>9.0842194000000001E-4</v>
      </c>
      <c r="H8676" s="231">
        <v>3.7070475299999998E-3</v>
      </c>
    </row>
    <row r="8677" spans="1:8">
      <c r="A8677" s="227" t="s">
        <v>141</v>
      </c>
      <c r="B8677" s="227" t="s">
        <v>113</v>
      </c>
      <c r="C8677" s="227" t="s">
        <v>118</v>
      </c>
      <c r="D8677" s="229">
        <v>20285</v>
      </c>
      <c r="E8677" s="231">
        <v>6.3036741299999999E-3</v>
      </c>
      <c r="F8677" s="231">
        <v>8.8530203000000002E-4</v>
      </c>
      <c r="G8677" s="231">
        <v>1.51611731E-3</v>
      </c>
      <c r="H8677" s="231">
        <v>3.90225432E-3</v>
      </c>
    </row>
    <row r="8678" spans="1:8">
      <c r="A8678" s="227" t="s">
        <v>142</v>
      </c>
      <c r="B8678" s="227" t="s">
        <v>113</v>
      </c>
      <c r="C8678" s="227" t="s">
        <v>116</v>
      </c>
      <c r="D8678" s="229">
        <v>8939</v>
      </c>
      <c r="E8678" s="231">
        <v>6.9067439800000003E-3</v>
      </c>
      <c r="F8678" s="231">
        <v>1.01092178E-3</v>
      </c>
      <c r="G8678" s="231">
        <v>1.6707126300000001E-3</v>
      </c>
      <c r="H8678" s="231">
        <v>4.2245691700000003E-3</v>
      </c>
    </row>
    <row r="8679" spans="1:8">
      <c r="A8679" s="227" t="s">
        <v>142</v>
      </c>
      <c r="B8679" s="227" t="s">
        <v>113</v>
      </c>
      <c r="C8679" s="227" t="s">
        <v>117</v>
      </c>
      <c r="D8679" s="229">
        <v>44442</v>
      </c>
      <c r="E8679" s="231">
        <v>5.80309159E-3</v>
      </c>
      <c r="F8679" s="231">
        <v>1.25561595E-3</v>
      </c>
      <c r="G8679" s="231">
        <v>8.9562479999999998E-4</v>
      </c>
      <c r="H8679" s="231">
        <v>3.6518503499999998E-3</v>
      </c>
    </row>
    <row r="8680" spans="1:8">
      <c r="A8680" s="227" t="s">
        <v>142</v>
      </c>
      <c r="B8680" s="227" t="s">
        <v>113</v>
      </c>
      <c r="C8680" s="227" t="s">
        <v>118</v>
      </c>
      <c r="D8680" s="229">
        <v>16760</v>
      </c>
      <c r="E8680" s="231">
        <v>6.53506036E-3</v>
      </c>
      <c r="F8680" s="231">
        <v>9.9610559999999994E-4</v>
      </c>
      <c r="G8680" s="231">
        <v>1.51937459E-3</v>
      </c>
      <c r="H8680" s="231">
        <v>4.0195797000000004E-3</v>
      </c>
    </row>
    <row r="8681" spans="1:8">
      <c r="A8681" s="227" t="s">
        <v>143</v>
      </c>
      <c r="B8681" s="227" t="s">
        <v>113</v>
      </c>
      <c r="C8681" s="227" t="s">
        <v>116</v>
      </c>
      <c r="D8681" s="229">
        <v>9732</v>
      </c>
      <c r="E8681" s="231">
        <v>7.0465308199999998E-3</v>
      </c>
      <c r="F8681" s="231">
        <v>1.0082321900000001E-3</v>
      </c>
      <c r="G8681" s="231">
        <v>1.64120037E-3</v>
      </c>
      <c r="H8681" s="231">
        <v>4.3965483299999997E-3</v>
      </c>
    </row>
    <row r="8682" spans="1:8">
      <c r="A8682" s="227" t="s">
        <v>143</v>
      </c>
      <c r="B8682" s="227" t="s">
        <v>113</v>
      </c>
      <c r="C8682" s="227" t="s">
        <v>117</v>
      </c>
      <c r="D8682" s="229">
        <v>48858</v>
      </c>
      <c r="E8682" s="231">
        <v>6.1269172599999998E-3</v>
      </c>
      <c r="F8682" s="231">
        <v>1.33535317E-3</v>
      </c>
      <c r="G8682" s="231">
        <v>9.2547630000000005E-4</v>
      </c>
      <c r="H8682" s="231">
        <v>3.8660873099999999E-3</v>
      </c>
    </row>
    <row r="8683" spans="1:8">
      <c r="A8683" s="227" t="s">
        <v>143</v>
      </c>
      <c r="B8683" s="227" t="s">
        <v>113</v>
      </c>
      <c r="C8683" s="227" t="s">
        <v>118</v>
      </c>
      <c r="D8683" s="229">
        <v>18275</v>
      </c>
      <c r="E8683" s="231">
        <v>6.8288928299999998E-3</v>
      </c>
      <c r="F8683" s="231">
        <v>1.12112379E-3</v>
      </c>
      <c r="G8683" s="231">
        <v>1.5161882699999999E-3</v>
      </c>
      <c r="H8683" s="231">
        <v>4.1915803E-3</v>
      </c>
    </row>
    <row r="8684" spans="1:8">
      <c r="A8684" s="227" t="s">
        <v>144</v>
      </c>
      <c r="B8684" s="227" t="s">
        <v>113</v>
      </c>
      <c r="C8684" s="227" t="s">
        <v>116</v>
      </c>
      <c r="D8684" s="229">
        <v>8842</v>
      </c>
      <c r="E8684" s="231">
        <v>6.9588823399999999E-3</v>
      </c>
      <c r="F8684" s="231">
        <v>9.7310555000000001E-4</v>
      </c>
      <c r="G8684" s="231">
        <v>1.6161852999999999E-3</v>
      </c>
      <c r="H8684" s="231">
        <v>4.3690189900000001E-3</v>
      </c>
    </row>
    <row r="8685" spans="1:8">
      <c r="A8685" s="227" t="s">
        <v>144</v>
      </c>
      <c r="B8685" s="227" t="s">
        <v>113</v>
      </c>
      <c r="C8685" s="227" t="s">
        <v>117</v>
      </c>
      <c r="D8685" s="229">
        <v>45840</v>
      </c>
      <c r="E8685" s="231">
        <v>6.0997564600000003E-3</v>
      </c>
      <c r="F8685" s="231">
        <v>1.3341201000000001E-3</v>
      </c>
      <c r="G8685" s="231">
        <v>9.1747439000000001E-4</v>
      </c>
      <c r="H8685" s="231">
        <v>3.8481614899999999E-3</v>
      </c>
    </row>
    <row r="8686" spans="1:8">
      <c r="A8686" s="227" t="s">
        <v>144</v>
      </c>
      <c r="B8686" s="227" t="s">
        <v>113</v>
      </c>
      <c r="C8686" s="227" t="s">
        <v>118</v>
      </c>
      <c r="D8686" s="229">
        <v>17236</v>
      </c>
      <c r="E8686" s="231">
        <v>6.9289142900000001E-3</v>
      </c>
      <c r="F8686" s="231">
        <v>1.1901168799999999E-3</v>
      </c>
      <c r="G8686" s="231">
        <v>1.52862766E-3</v>
      </c>
      <c r="H8686" s="231">
        <v>4.2101692600000004E-3</v>
      </c>
    </row>
    <row r="8687" spans="1:8">
      <c r="A8687" s="227" t="s">
        <v>145</v>
      </c>
      <c r="B8687" s="227" t="s">
        <v>113</v>
      </c>
      <c r="C8687" s="227" t="s">
        <v>116</v>
      </c>
      <c r="D8687" s="229">
        <v>10521</v>
      </c>
      <c r="E8687" s="231">
        <v>6.9203499699999997E-3</v>
      </c>
      <c r="F8687" s="231">
        <v>9.5453138999999996E-4</v>
      </c>
      <c r="G8687" s="231">
        <v>1.54141869E-3</v>
      </c>
      <c r="H8687" s="231">
        <v>4.4238867699999997E-3</v>
      </c>
    </row>
    <row r="8688" spans="1:8">
      <c r="A8688" s="227" t="s">
        <v>145</v>
      </c>
      <c r="B8688" s="227" t="s">
        <v>113</v>
      </c>
      <c r="C8688" s="227" t="s">
        <v>117</v>
      </c>
      <c r="D8688" s="229">
        <v>53520</v>
      </c>
      <c r="E8688" s="231">
        <v>6.0428982199999997E-3</v>
      </c>
      <c r="F8688" s="231">
        <v>1.27807359E-3</v>
      </c>
      <c r="G8688" s="231">
        <v>8.6727072999999997E-4</v>
      </c>
      <c r="H8688" s="231">
        <v>3.8975534199999998E-3</v>
      </c>
    </row>
    <row r="8689" spans="1:8">
      <c r="A8689" s="227" t="s">
        <v>145</v>
      </c>
      <c r="B8689" s="227" t="s">
        <v>113</v>
      </c>
      <c r="C8689" s="227" t="s">
        <v>118</v>
      </c>
      <c r="D8689" s="229">
        <v>20369</v>
      </c>
      <c r="E8689" s="231">
        <v>6.8943584499999997E-3</v>
      </c>
      <c r="F8689" s="231">
        <v>1.17984504E-3</v>
      </c>
      <c r="G8689" s="231">
        <v>1.4748302300000001E-3</v>
      </c>
      <c r="H8689" s="231">
        <v>4.2396821300000002E-3</v>
      </c>
    </row>
    <row r="8690" spans="1:8">
      <c r="A8690" s="227" t="s">
        <v>146</v>
      </c>
      <c r="B8690" s="227" t="s">
        <v>113</v>
      </c>
      <c r="C8690" s="227" t="s">
        <v>116</v>
      </c>
      <c r="D8690" s="229">
        <v>12187</v>
      </c>
      <c r="E8690" s="231">
        <v>7.3875753899999997E-3</v>
      </c>
      <c r="F8690" s="231">
        <v>9.4786485000000005E-4</v>
      </c>
      <c r="G8690" s="231">
        <v>1.61745453E-3</v>
      </c>
      <c r="H8690" s="231">
        <v>4.8217901699999996E-3</v>
      </c>
    </row>
    <row r="8691" spans="1:8">
      <c r="A8691" s="227" t="s">
        <v>146</v>
      </c>
      <c r="B8691" s="227" t="s">
        <v>113</v>
      </c>
      <c r="C8691" s="227" t="s">
        <v>117</v>
      </c>
      <c r="D8691" s="229">
        <v>60830</v>
      </c>
      <c r="E8691" s="231">
        <v>6.3483325800000002E-3</v>
      </c>
      <c r="F8691" s="231">
        <v>1.29618989E-3</v>
      </c>
      <c r="G8691" s="231">
        <v>8.8009326000000002E-4</v>
      </c>
      <c r="H8691" s="231">
        <v>4.1720489499999999E-3</v>
      </c>
    </row>
    <row r="8692" spans="1:8">
      <c r="A8692" s="227" t="s">
        <v>146</v>
      </c>
      <c r="B8692" s="227" t="s">
        <v>113</v>
      </c>
      <c r="C8692" s="227" t="s">
        <v>118</v>
      </c>
      <c r="D8692" s="229">
        <v>23679</v>
      </c>
      <c r="E8692" s="231">
        <v>7.2332026600000002E-3</v>
      </c>
      <c r="F8692" s="231">
        <v>1.22086344E-3</v>
      </c>
      <c r="G8692" s="231">
        <v>1.4436547099999999E-3</v>
      </c>
      <c r="H8692" s="231">
        <v>4.56868355E-3</v>
      </c>
    </row>
    <row r="8693" spans="1:8">
      <c r="A8693" s="227" t="s">
        <v>147</v>
      </c>
      <c r="B8693" s="227" t="s">
        <v>113</v>
      </c>
      <c r="C8693" s="227" t="s">
        <v>116</v>
      </c>
      <c r="D8693" s="229">
        <v>11282</v>
      </c>
      <c r="E8693" s="231">
        <v>7.2816055399999996E-3</v>
      </c>
      <c r="F8693" s="231">
        <v>9.3154448E-4</v>
      </c>
      <c r="G8693" s="231">
        <v>1.5988603199999999E-3</v>
      </c>
      <c r="H8693" s="231">
        <v>4.7506709000000001E-3</v>
      </c>
    </row>
    <row r="8694" spans="1:8">
      <c r="A8694" s="227" t="s">
        <v>147</v>
      </c>
      <c r="B8694" s="227" t="s">
        <v>113</v>
      </c>
      <c r="C8694" s="227" t="s">
        <v>117</v>
      </c>
      <c r="D8694" s="229">
        <v>51331</v>
      </c>
      <c r="E8694" s="231">
        <v>6.1007216899999998E-3</v>
      </c>
      <c r="F8694" s="231">
        <v>1.2318089999999999E-3</v>
      </c>
      <c r="G8694" s="231">
        <v>8.247978E-4</v>
      </c>
      <c r="H8694" s="231">
        <v>4.0441144099999998E-3</v>
      </c>
    </row>
    <row r="8695" spans="1:8">
      <c r="A8695" s="227" t="s">
        <v>147</v>
      </c>
      <c r="B8695" s="227" t="s">
        <v>113</v>
      </c>
      <c r="C8695" s="227" t="s">
        <v>118</v>
      </c>
      <c r="D8695" s="229">
        <v>20382</v>
      </c>
      <c r="E8695" s="231">
        <v>7.0419396800000004E-3</v>
      </c>
      <c r="F8695" s="231">
        <v>1.1762850199999999E-3</v>
      </c>
      <c r="G8695" s="231">
        <v>1.4118516699999999E-3</v>
      </c>
      <c r="H8695" s="231">
        <v>4.45380193E-3</v>
      </c>
    </row>
    <row r="8696" spans="1:8">
      <c r="A8696" s="227" t="s">
        <v>148</v>
      </c>
      <c r="B8696" s="227" t="s">
        <v>113</v>
      </c>
      <c r="C8696" s="227" t="s">
        <v>116</v>
      </c>
      <c r="D8696" s="229">
        <v>10190</v>
      </c>
      <c r="E8696" s="231">
        <v>7.4225908999999996E-3</v>
      </c>
      <c r="F8696" s="231">
        <v>9.6485047000000003E-4</v>
      </c>
      <c r="G8696" s="231">
        <v>1.6985729299999999E-3</v>
      </c>
      <c r="H8696" s="231">
        <v>4.7585820599999997E-3</v>
      </c>
    </row>
    <row r="8697" spans="1:8">
      <c r="A8697" s="227" t="s">
        <v>148</v>
      </c>
      <c r="B8697" s="227" t="s">
        <v>113</v>
      </c>
      <c r="C8697" s="227" t="s">
        <v>117</v>
      </c>
      <c r="D8697" s="229">
        <v>48594</v>
      </c>
      <c r="E8697" s="231">
        <v>6.0337598299999998E-3</v>
      </c>
      <c r="F8697" s="231">
        <v>1.22749279E-3</v>
      </c>
      <c r="G8697" s="231">
        <v>8.1835211000000005E-4</v>
      </c>
      <c r="H8697" s="231">
        <v>3.9879144600000003E-3</v>
      </c>
    </row>
    <row r="8698" spans="1:8">
      <c r="A8698" s="227" t="s">
        <v>148</v>
      </c>
      <c r="B8698" s="227" t="s">
        <v>113</v>
      </c>
      <c r="C8698" s="227" t="s">
        <v>118</v>
      </c>
      <c r="D8698" s="229">
        <v>19774</v>
      </c>
      <c r="E8698" s="231">
        <v>7.2072290599999997E-3</v>
      </c>
      <c r="F8698" s="231">
        <v>1.2137627300000001E-3</v>
      </c>
      <c r="G8698" s="231">
        <v>1.5068752500000001E-3</v>
      </c>
      <c r="H8698" s="231">
        <v>4.4865905999999997E-3</v>
      </c>
    </row>
    <row r="8699" spans="1:8">
      <c r="A8699" s="227" t="s">
        <v>149</v>
      </c>
      <c r="B8699" s="227" t="s">
        <v>113</v>
      </c>
      <c r="C8699" s="227" t="s">
        <v>116</v>
      </c>
      <c r="D8699" s="229">
        <v>10032</v>
      </c>
      <c r="E8699" s="231">
        <v>7.2965904900000001E-3</v>
      </c>
      <c r="F8699" s="231">
        <v>9.5806012000000001E-4</v>
      </c>
      <c r="G8699" s="231">
        <v>1.60192683E-3</v>
      </c>
      <c r="H8699" s="231">
        <v>4.7361323300000001E-3</v>
      </c>
    </row>
    <row r="8700" spans="1:8">
      <c r="A8700" s="227" t="s">
        <v>149</v>
      </c>
      <c r="B8700" s="227" t="s">
        <v>113</v>
      </c>
      <c r="C8700" s="227" t="s">
        <v>117</v>
      </c>
      <c r="D8700" s="229">
        <v>47198</v>
      </c>
      <c r="E8700" s="231">
        <v>6.0129933899999996E-3</v>
      </c>
      <c r="F8700" s="231">
        <v>1.20400386E-3</v>
      </c>
      <c r="G8700" s="231">
        <v>7.9951673000000002E-4</v>
      </c>
      <c r="H8700" s="231">
        <v>4.0094723199999996E-3</v>
      </c>
    </row>
    <row r="8701" spans="1:8">
      <c r="A8701" s="227" t="s">
        <v>149</v>
      </c>
      <c r="B8701" s="227" t="s">
        <v>113</v>
      </c>
      <c r="C8701" s="227" t="s">
        <v>118</v>
      </c>
      <c r="D8701" s="229">
        <v>17262</v>
      </c>
      <c r="E8701" s="231">
        <v>7.12201928E-3</v>
      </c>
      <c r="F8701" s="231">
        <v>1.2072054599999999E-3</v>
      </c>
      <c r="G8701" s="231">
        <v>1.4819981900000001E-3</v>
      </c>
      <c r="H8701" s="231">
        <v>4.4328131400000002E-3</v>
      </c>
    </row>
    <row r="8702" spans="1:8">
      <c r="A8702" s="227" t="s">
        <v>150</v>
      </c>
      <c r="B8702" s="227" t="s">
        <v>113</v>
      </c>
      <c r="C8702" s="227" t="s">
        <v>116</v>
      </c>
      <c r="D8702" s="229">
        <v>15404</v>
      </c>
      <c r="E8702" s="231">
        <v>7.7495411199999999E-3</v>
      </c>
      <c r="F8702" s="231">
        <v>9.8492385999999999E-4</v>
      </c>
      <c r="G8702" s="231">
        <v>1.58415795E-3</v>
      </c>
      <c r="H8702" s="231">
        <v>5.1800260499999997E-3</v>
      </c>
    </row>
    <row r="8703" spans="1:8">
      <c r="A8703" s="227" t="s">
        <v>150</v>
      </c>
      <c r="B8703" s="227" t="s">
        <v>113</v>
      </c>
      <c r="C8703" s="227" t="s">
        <v>117</v>
      </c>
      <c r="D8703" s="229">
        <v>65040</v>
      </c>
      <c r="E8703" s="231">
        <v>6.1609268999999996E-3</v>
      </c>
      <c r="F8703" s="231">
        <v>1.2122156699999999E-3</v>
      </c>
      <c r="G8703" s="231">
        <v>7.7831994000000001E-4</v>
      </c>
      <c r="H8703" s="231">
        <v>4.1697782900000004E-3</v>
      </c>
    </row>
    <row r="8704" spans="1:8">
      <c r="A8704" s="227" t="s">
        <v>150</v>
      </c>
      <c r="B8704" s="227" t="s">
        <v>113</v>
      </c>
      <c r="C8704" s="227" t="s">
        <v>118</v>
      </c>
      <c r="D8704" s="229">
        <v>27138</v>
      </c>
      <c r="E8704" s="231">
        <v>7.5505008200000001E-3</v>
      </c>
      <c r="F8704" s="231">
        <v>1.26270616E-3</v>
      </c>
      <c r="G8704" s="231">
        <v>1.4079416400000001E-3</v>
      </c>
      <c r="H8704" s="231">
        <v>4.8793744299999997E-3</v>
      </c>
    </row>
    <row r="8705" spans="1:8">
      <c r="A8705" s="227" t="s">
        <v>151</v>
      </c>
      <c r="B8705" s="227" t="s">
        <v>113</v>
      </c>
      <c r="C8705" s="227" t="s">
        <v>116</v>
      </c>
      <c r="D8705" s="229">
        <v>9260</v>
      </c>
      <c r="E8705" s="231">
        <v>7.4194074600000002E-3</v>
      </c>
      <c r="F8705" s="231">
        <v>9.1295047000000001E-4</v>
      </c>
      <c r="G8705" s="231">
        <v>1.62302867E-3</v>
      </c>
      <c r="H8705" s="231">
        <v>4.8829428700000004E-3</v>
      </c>
    </row>
    <row r="8706" spans="1:8">
      <c r="A8706" s="227" t="s">
        <v>151</v>
      </c>
      <c r="B8706" s="227" t="s">
        <v>113</v>
      </c>
      <c r="C8706" s="227" t="s">
        <v>117</v>
      </c>
      <c r="D8706" s="229">
        <v>45537</v>
      </c>
      <c r="E8706" s="231">
        <v>6.0272377899999998E-3</v>
      </c>
      <c r="F8706" s="231">
        <v>1.220397E-3</v>
      </c>
      <c r="G8706" s="231">
        <v>8.0253650000000002E-4</v>
      </c>
      <c r="H8706" s="231">
        <v>4.0031521599999996E-3</v>
      </c>
    </row>
    <row r="8707" spans="1:8">
      <c r="A8707" s="227" t="s">
        <v>151</v>
      </c>
      <c r="B8707" s="227" t="s">
        <v>113</v>
      </c>
      <c r="C8707" s="227" t="s">
        <v>118</v>
      </c>
      <c r="D8707" s="229">
        <v>17597</v>
      </c>
      <c r="E8707" s="231">
        <v>7.2893091200000003E-3</v>
      </c>
      <c r="F8707" s="231">
        <v>1.2656708299999999E-3</v>
      </c>
      <c r="G8707" s="231">
        <v>1.3749283300000001E-3</v>
      </c>
      <c r="H8707" s="231">
        <v>4.6477255099999998E-3</v>
      </c>
    </row>
    <row r="8708" spans="1:8">
      <c r="A8708" s="227" t="s">
        <v>152</v>
      </c>
      <c r="B8708" s="227" t="s">
        <v>113</v>
      </c>
      <c r="C8708" s="227" t="s">
        <v>116</v>
      </c>
      <c r="D8708" s="229">
        <v>8132</v>
      </c>
      <c r="E8708" s="231">
        <v>7.4508739899999997E-3</v>
      </c>
      <c r="F8708" s="231">
        <v>9.2441558999999996E-4</v>
      </c>
      <c r="G8708" s="231">
        <v>1.6624364499999999E-3</v>
      </c>
      <c r="H8708" s="231">
        <v>4.8635702899999999E-3</v>
      </c>
    </row>
    <row r="8709" spans="1:8">
      <c r="A8709" s="227" t="s">
        <v>152</v>
      </c>
      <c r="B8709" s="227" t="s">
        <v>113</v>
      </c>
      <c r="C8709" s="227" t="s">
        <v>117</v>
      </c>
      <c r="D8709" s="229">
        <v>40720</v>
      </c>
      <c r="E8709" s="231">
        <v>5.9268659399999996E-3</v>
      </c>
      <c r="F8709" s="231">
        <v>1.2028206299999999E-3</v>
      </c>
      <c r="G8709" s="231">
        <v>7.9966624E-4</v>
      </c>
      <c r="H8709" s="231">
        <v>3.9232254499999997E-3</v>
      </c>
    </row>
    <row r="8710" spans="1:8">
      <c r="A8710" s="227" t="s">
        <v>152</v>
      </c>
      <c r="B8710" s="227" t="s">
        <v>113</v>
      </c>
      <c r="C8710" s="227" t="s">
        <v>118</v>
      </c>
      <c r="D8710" s="229">
        <v>15318</v>
      </c>
      <c r="E8710" s="231">
        <v>7.26788585E-3</v>
      </c>
      <c r="F8710" s="231">
        <v>1.2565454000000001E-3</v>
      </c>
      <c r="G8710" s="231">
        <v>1.36854448E-3</v>
      </c>
      <c r="H8710" s="231">
        <v>4.6417444699999996E-3</v>
      </c>
    </row>
    <row r="8711" spans="1:8">
      <c r="A8711" s="227" t="s">
        <v>153</v>
      </c>
      <c r="B8711" s="227" t="s">
        <v>113</v>
      </c>
      <c r="C8711" s="227" t="s">
        <v>116</v>
      </c>
      <c r="D8711" s="229">
        <v>13399</v>
      </c>
      <c r="E8711" s="231">
        <v>7.9726321100000008E-3</v>
      </c>
      <c r="F8711" s="231">
        <v>1.07083181E-3</v>
      </c>
      <c r="G8711" s="231">
        <v>1.7164015200000001E-3</v>
      </c>
      <c r="H8711" s="231">
        <v>5.2595383699999996E-3</v>
      </c>
    </row>
    <row r="8712" spans="1:8">
      <c r="A8712" s="227" t="s">
        <v>153</v>
      </c>
      <c r="B8712" s="227" t="s">
        <v>113</v>
      </c>
      <c r="C8712" s="227" t="s">
        <v>117</v>
      </c>
      <c r="D8712" s="229">
        <v>63393</v>
      </c>
      <c r="E8712" s="231">
        <v>6.35780463E-3</v>
      </c>
      <c r="F8712" s="231">
        <v>1.24960174E-3</v>
      </c>
      <c r="G8712" s="231">
        <v>8.1886353999999998E-4</v>
      </c>
      <c r="H8712" s="231">
        <v>4.2881371500000003E-3</v>
      </c>
    </row>
    <row r="8713" spans="1:8">
      <c r="A8713" s="227" t="s">
        <v>153</v>
      </c>
      <c r="B8713" s="227" t="s">
        <v>113</v>
      </c>
      <c r="C8713" s="227" t="s">
        <v>118</v>
      </c>
      <c r="D8713" s="229">
        <v>24299</v>
      </c>
      <c r="E8713" s="231">
        <v>7.6589735899999997E-3</v>
      </c>
      <c r="F8713" s="231">
        <v>1.2677535999999999E-3</v>
      </c>
      <c r="G8713" s="231">
        <v>1.3604324000000001E-3</v>
      </c>
      <c r="H8713" s="231">
        <v>5.0296896700000003E-3</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AF73F-FE14-4D98-8972-12C467A2D8CE}">
  <sheetPr codeName="Sheet7">
    <tabColor rgb="FFFF0000"/>
    <pageSetUpPr fitToPage="1"/>
  </sheetPr>
  <dimension ref="A1:AQ68"/>
  <sheetViews>
    <sheetView showGridLines="0" zoomScaleNormal="100" workbookViewId="0">
      <pane xSplit="2" ySplit="7" topLeftCell="C27" activePane="bottomRight" state="frozen"/>
      <selection pane="bottomRight" sqref="A1:Q1"/>
      <selection pane="bottomLeft" sqref="A1:Q1"/>
      <selection pane="topRight" sqref="A1:Q1"/>
    </sheetView>
  </sheetViews>
  <sheetFormatPr defaultRowHeight="14.45"/>
  <cols>
    <col min="1" max="1" width="20" style="6" customWidth="1"/>
    <col min="2" max="2" width="16.5703125" style="6" bestFit="1" customWidth="1"/>
    <col min="3" max="5" width="13.5703125" style="6" customWidth="1"/>
    <col min="6" max="6" width="15.140625" style="6" customWidth="1"/>
    <col min="7" max="17" width="13.5703125" style="6" customWidth="1"/>
    <col min="18" max="19" width="15.42578125" style="6" customWidth="1"/>
    <col min="20" max="50" width="13.5703125" style="6" customWidth="1"/>
    <col min="51" max="228" width="9.140625" style="6"/>
    <col min="229" max="229" width="25" style="6" customWidth="1"/>
    <col min="230" max="230" width="24.140625" style="6" customWidth="1"/>
    <col min="231" max="248" width="10.140625" style="6" customWidth="1"/>
    <col min="249" max="484" width="9.140625" style="6"/>
    <col min="485" max="485" width="25" style="6" customWidth="1"/>
    <col min="486" max="486" width="24.140625" style="6" customWidth="1"/>
    <col min="487" max="504" width="10.140625" style="6" customWidth="1"/>
    <col min="505" max="740" width="9.140625" style="6"/>
    <col min="741" max="741" width="25" style="6" customWidth="1"/>
    <col min="742" max="742" width="24.140625" style="6" customWidth="1"/>
    <col min="743" max="760" width="10.140625" style="6" customWidth="1"/>
    <col min="761" max="996" width="9.140625" style="6"/>
    <col min="997" max="997" width="25" style="6" customWidth="1"/>
    <col min="998" max="998" width="24.140625" style="6" customWidth="1"/>
    <col min="999" max="1016" width="10.140625" style="6" customWidth="1"/>
    <col min="1017" max="1252" width="9.140625" style="6"/>
    <col min="1253" max="1253" width="25" style="6" customWidth="1"/>
    <col min="1254" max="1254" width="24.140625" style="6" customWidth="1"/>
    <col min="1255" max="1272" width="10.140625" style="6" customWidth="1"/>
    <col min="1273" max="1508" width="9.140625" style="6"/>
    <col min="1509" max="1509" width="25" style="6" customWidth="1"/>
    <col min="1510" max="1510" width="24.140625" style="6" customWidth="1"/>
    <col min="1511" max="1528" width="10.140625" style="6" customWidth="1"/>
    <col min="1529" max="1764" width="9.140625" style="6"/>
    <col min="1765" max="1765" width="25" style="6" customWidth="1"/>
    <col min="1766" max="1766" width="24.140625" style="6" customWidth="1"/>
    <col min="1767" max="1784" width="10.140625" style="6" customWidth="1"/>
    <col min="1785" max="2020" width="9.140625" style="6"/>
    <col min="2021" max="2021" width="25" style="6" customWidth="1"/>
    <col min="2022" max="2022" width="24.140625" style="6" customWidth="1"/>
    <col min="2023" max="2040" width="10.140625" style="6" customWidth="1"/>
    <col min="2041" max="2276" width="9.140625" style="6"/>
    <col min="2277" max="2277" width="25" style="6" customWidth="1"/>
    <col min="2278" max="2278" width="24.140625" style="6" customWidth="1"/>
    <col min="2279" max="2296" width="10.140625" style="6" customWidth="1"/>
    <col min="2297" max="2532" width="9.140625" style="6"/>
    <col min="2533" max="2533" width="25" style="6" customWidth="1"/>
    <col min="2534" max="2534" width="24.140625" style="6" customWidth="1"/>
    <col min="2535" max="2552" width="10.140625" style="6" customWidth="1"/>
    <col min="2553" max="2788" width="9.140625" style="6"/>
    <col min="2789" max="2789" width="25" style="6" customWidth="1"/>
    <col min="2790" max="2790" width="24.140625" style="6" customWidth="1"/>
    <col min="2791" max="2808" width="10.140625" style="6" customWidth="1"/>
    <col min="2809" max="3044" width="9.140625" style="6"/>
    <col min="3045" max="3045" width="25" style="6" customWidth="1"/>
    <col min="3046" max="3046" width="24.140625" style="6" customWidth="1"/>
    <col min="3047" max="3064" width="10.140625" style="6" customWidth="1"/>
    <col min="3065" max="3300" width="9.140625" style="6"/>
    <col min="3301" max="3301" width="25" style="6" customWidth="1"/>
    <col min="3302" max="3302" width="24.140625" style="6" customWidth="1"/>
    <col min="3303" max="3320" width="10.140625" style="6" customWidth="1"/>
    <col min="3321" max="3556" width="9.140625" style="6"/>
    <col min="3557" max="3557" width="25" style="6" customWidth="1"/>
    <col min="3558" max="3558" width="24.140625" style="6" customWidth="1"/>
    <col min="3559" max="3576" width="10.140625" style="6" customWidth="1"/>
    <col min="3577" max="3812" width="9.140625" style="6"/>
    <col min="3813" max="3813" width="25" style="6" customWidth="1"/>
    <col min="3814" max="3814" width="24.140625" style="6" customWidth="1"/>
    <col min="3815" max="3832" width="10.140625" style="6" customWidth="1"/>
    <col min="3833" max="4068" width="9.140625" style="6"/>
    <col min="4069" max="4069" width="25" style="6" customWidth="1"/>
    <col min="4070" max="4070" width="24.140625" style="6" customWidth="1"/>
    <col min="4071" max="4088" width="10.140625" style="6" customWidth="1"/>
    <col min="4089" max="4324" width="9.140625" style="6"/>
    <col min="4325" max="4325" width="25" style="6" customWidth="1"/>
    <col min="4326" max="4326" width="24.140625" style="6" customWidth="1"/>
    <col min="4327" max="4344" width="10.140625" style="6" customWidth="1"/>
    <col min="4345" max="4580" width="9.140625" style="6"/>
    <col min="4581" max="4581" width="25" style="6" customWidth="1"/>
    <col min="4582" max="4582" width="24.140625" style="6" customWidth="1"/>
    <col min="4583" max="4600" width="10.140625" style="6" customWidth="1"/>
    <col min="4601" max="4836" width="9.140625" style="6"/>
    <col min="4837" max="4837" width="25" style="6" customWidth="1"/>
    <col min="4838" max="4838" width="24.140625" style="6" customWidth="1"/>
    <col min="4839" max="4856" width="10.140625" style="6" customWidth="1"/>
    <col min="4857" max="5092" width="9.140625" style="6"/>
    <col min="5093" max="5093" width="25" style="6" customWidth="1"/>
    <col min="5094" max="5094" width="24.140625" style="6" customWidth="1"/>
    <col min="5095" max="5112" width="10.140625" style="6" customWidth="1"/>
    <col min="5113" max="5348" width="9.140625" style="6"/>
    <col min="5349" max="5349" width="25" style="6" customWidth="1"/>
    <col min="5350" max="5350" width="24.140625" style="6" customWidth="1"/>
    <col min="5351" max="5368" width="10.140625" style="6" customWidth="1"/>
    <col min="5369" max="5604" width="9.140625" style="6"/>
    <col min="5605" max="5605" width="25" style="6" customWidth="1"/>
    <col min="5606" max="5606" width="24.140625" style="6" customWidth="1"/>
    <col min="5607" max="5624" width="10.140625" style="6" customWidth="1"/>
    <col min="5625" max="5860" width="9.140625" style="6"/>
    <col min="5861" max="5861" width="25" style="6" customWidth="1"/>
    <col min="5862" max="5862" width="24.140625" style="6" customWidth="1"/>
    <col min="5863" max="5880" width="10.140625" style="6" customWidth="1"/>
    <col min="5881" max="6116" width="9.140625" style="6"/>
    <col min="6117" max="6117" width="25" style="6" customWidth="1"/>
    <col min="6118" max="6118" width="24.140625" style="6" customWidth="1"/>
    <col min="6119" max="6136" width="10.140625" style="6" customWidth="1"/>
    <col min="6137" max="6372" width="9.140625" style="6"/>
    <col min="6373" max="6373" width="25" style="6" customWidth="1"/>
    <col min="6374" max="6374" width="24.140625" style="6" customWidth="1"/>
    <col min="6375" max="6392" width="10.140625" style="6" customWidth="1"/>
    <col min="6393" max="6628" width="9.140625" style="6"/>
    <col min="6629" max="6629" width="25" style="6" customWidth="1"/>
    <col min="6630" max="6630" width="24.140625" style="6" customWidth="1"/>
    <col min="6631" max="6648" width="10.140625" style="6" customWidth="1"/>
    <col min="6649" max="6884" width="9.140625" style="6"/>
    <col min="6885" max="6885" width="25" style="6" customWidth="1"/>
    <col min="6886" max="6886" width="24.140625" style="6" customWidth="1"/>
    <col min="6887" max="6904" width="10.140625" style="6" customWidth="1"/>
    <col min="6905" max="7140" width="9.140625" style="6"/>
    <col min="7141" max="7141" width="25" style="6" customWidth="1"/>
    <col min="7142" max="7142" width="24.140625" style="6" customWidth="1"/>
    <col min="7143" max="7160" width="10.140625" style="6" customWidth="1"/>
    <col min="7161" max="7396" width="9.140625" style="6"/>
    <col min="7397" max="7397" width="25" style="6" customWidth="1"/>
    <col min="7398" max="7398" width="24.140625" style="6" customWidth="1"/>
    <col min="7399" max="7416" width="10.140625" style="6" customWidth="1"/>
    <col min="7417" max="7652" width="9.140625" style="6"/>
    <col min="7653" max="7653" width="25" style="6" customWidth="1"/>
    <col min="7654" max="7654" width="24.140625" style="6" customWidth="1"/>
    <col min="7655" max="7672" width="10.140625" style="6" customWidth="1"/>
    <col min="7673" max="7908" width="9.140625" style="6"/>
    <col min="7909" max="7909" width="25" style="6" customWidth="1"/>
    <col min="7910" max="7910" width="24.140625" style="6" customWidth="1"/>
    <col min="7911" max="7928" width="10.140625" style="6" customWidth="1"/>
    <col min="7929" max="8164" width="9.140625" style="6"/>
    <col min="8165" max="8165" width="25" style="6" customWidth="1"/>
    <col min="8166" max="8166" width="24.140625" style="6" customWidth="1"/>
    <col min="8167" max="8184" width="10.140625" style="6" customWidth="1"/>
    <col min="8185" max="8420" width="9.140625" style="6"/>
    <col min="8421" max="8421" width="25" style="6" customWidth="1"/>
    <col min="8422" max="8422" width="24.140625" style="6" customWidth="1"/>
    <col min="8423" max="8440" width="10.140625" style="6" customWidth="1"/>
    <col min="8441" max="8676" width="9.140625" style="6"/>
    <col min="8677" max="8677" width="25" style="6" customWidth="1"/>
    <col min="8678" max="8678" width="24.140625" style="6" customWidth="1"/>
    <col min="8679" max="8696" width="10.140625" style="6" customWidth="1"/>
    <col min="8697" max="8932" width="9.140625" style="6"/>
    <col min="8933" max="8933" width="25" style="6" customWidth="1"/>
    <col min="8934" max="8934" width="24.140625" style="6" customWidth="1"/>
    <col min="8935" max="8952" width="10.140625" style="6" customWidth="1"/>
    <col min="8953" max="9188" width="9.140625" style="6"/>
    <col min="9189" max="9189" width="25" style="6" customWidth="1"/>
    <col min="9190" max="9190" width="24.140625" style="6" customWidth="1"/>
    <col min="9191" max="9208" width="10.140625" style="6" customWidth="1"/>
    <col min="9209" max="9444" width="9.140625" style="6"/>
    <col min="9445" max="9445" width="25" style="6" customWidth="1"/>
    <col min="9446" max="9446" width="24.140625" style="6" customWidth="1"/>
    <col min="9447" max="9464" width="10.140625" style="6" customWidth="1"/>
    <col min="9465" max="9700" width="9.140625" style="6"/>
    <col min="9701" max="9701" width="25" style="6" customWidth="1"/>
    <col min="9702" max="9702" width="24.140625" style="6" customWidth="1"/>
    <col min="9703" max="9720" width="10.140625" style="6" customWidth="1"/>
    <col min="9721" max="9956" width="9.140625" style="6"/>
    <col min="9957" max="9957" width="25" style="6" customWidth="1"/>
    <col min="9958" max="9958" width="24.140625" style="6" customWidth="1"/>
    <col min="9959" max="9976" width="10.140625" style="6" customWidth="1"/>
    <col min="9977" max="10212" width="9.140625" style="6"/>
    <col min="10213" max="10213" width="25" style="6" customWidth="1"/>
    <col min="10214" max="10214" width="24.140625" style="6" customWidth="1"/>
    <col min="10215" max="10232" width="10.140625" style="6" customWidth="1"/>
    <col min="10233" max="10468" width="9.140625" style="6"/>
    <col min="10469" max="10469" width="25" style="6" customWidth="1"/>
    <col min="10470" max="10470" width="24.140625" style="6" customWidth="1"/>
    <col min="10471" max="10488" width="10.140625" style="6" customWidth="1"/>
    <col min="10489" max="10724" width="9.140625" style="6"/>
    <col min="10725" max="10725" width="25" style="6" customWidth="1"/>
    <col min="10726" max="10726" width="24.140625" style="6" customWidth="1"/>
    <col min="10727" max="10744" width="10.140625" style="6" customWidth="1"/>
    <col min="10745" max="10980" width="9.140625" style="6"/>
    <col min="10981" max="10981" width="25" style="6" customWidth="1"/>
    <col min="10982" max="10982" width="24.140625" style="6" customWidth="1"/>
    <col min="10983" max="11000" width="10.140625" style="6" customWidth="1"/>
    <col min="11001" max="11236" width="9.140625" style="6"/>
    <col min="11237" max="11237" width="25" style="6" customWidth="1"/>
    <col min="11238" max="11238" width="24.140625" style="6" customWidth="1"/>
    <col min="11239" max="11256" width="10.140625" style="6" customWidth="1"/>
    <col min="11257" max="11492" width="9.140625" style="6"/>
    <col min="11493" max="11493" width="25" style="6" customWidth="1"/>
    <col min="11494" max="11494" width="24.140625" style="6" customWidth="1"/>
    <col min="11495" max="11512" width="10.140625" style="6" customWidth="1"/>
    <col min="11513" max="11748" width="9.140625" style="6"/>
    <col min="11749" max="11749" width="25" style="6" customWidth="1"/>
    <col min="11750" max="11750" width="24.140625" style="6" customWidth="1"/>
    <col min="11751" max="11768" width="10.140625" style="6" customWidth="1"/>
    <col min="11769" max="12004" width="9.140625" style="6"/>
    <col min="12005" max="12005" width="25" style="6" customWidth="1"/>
    <col min="12006" max="12006" width="24.140625" style="6" customWidth="1"/>
    <col min="12007" max="12024" width="10.140625" style="6" customWidth="1"/>
    <col min="12025" max="12260" width="9.140625" style="6"/>
    <col min="12261" max="12261" width="25" style="6" customWidth="1"/>
    <col min="12262" max="12262" width="24.140625" style="6" customWidth="1"/>
    <col min="12263" max="12280" width="10.140625" style="6" customWidth="1"/>
    <col min="12281" max="12516" width="9.140625" style="6"/>
    <col min="12517" max="12517" width="25" style="6" customWidth="1"/>
    <col min="12518" max="12518" width="24.140625" style="6" customWidth="1"/>
    <col min="12519" max="12536" width="10.140625" style="6" customWidth="1"/>
    <col min="12537" max="12772" width="9.140625" style="6"/>
    <col min="12773" max="12773" width="25" style="6" customWidth="1"/>
    <col min="12774" max="12774" width="24.140625" style="6" customWidth="1"/>
    <col min="12775" max="12792" width="10.140625" style="6" customWidth="1"/>
    <col min="12793" max="13028" width="9.140625" style="6"/>
    <col min="13029" max="13029" width="25" style="6" customWidth="1"/>
    <col min="13030" max="13030" width="24.140625" style="6" customWidth="1"/>
    <col min="13031" max="13048" width="10.140625" style="6" customWidth="1"/>
    <col min="13049" max="13284" width="9.140625" style="6"/>
    <col min="13285" max="13285" width="25" style="6" customWidth="1"/>
    <col min="13286" max="13286" width="24.140625" style="6" customWidth="1"/>
    <col min="13287" max="13304" width="10.140625" style="6" customWidth="1"/>
    <col min="13305" max="13540" width="9.140625" style="6"/>
    <col min="13541" max="13541" width="25" style="6" customWidth="1"/>
    <col min="13542" max="13542" width="24.140625" style="6" customWidth="1"/>
    <col min="13543" max="13560" width="10.140625" style="6" customWidth="1"/>
    <col min="13561" max="13796" width="9.140625" style="6"/>
    <col min="13797" max="13797" width="25" style="6" customWidth="1"/>
    <col min="13798" max="13798" width="24.140625" style="6" customWidth="1"/>
    <col min="13799" max="13816" width="10.140625" style="6" customWidth="1"/>
    <col min="13817" max="14052" width="9.140625" style="6"/>
    <col min="14053" max="14053" width="25" style="6" customWidth="1"/>
    <col min="14054" max="14054" width="24.140625" style="6" customWidth="1"/>
    <col min="14055" max="14072" width="10.140625" style="6" customWidth="1"/>
    <col min="14073" max="14308" width="9.140625" style="6"/>
    <col min="14309" max="14309" width="25" style="6" customWidth="1"/>
    <col min="14310" max="14310" width="24.140625" style="6" customWidth="1"/>
    <col min="14311" max="14328" width="10.140625" style="6" customWidth="1"/>
    <col min="14329" max="14564" width="9.140625" style="6"/>
    <col min="14565" max="14565" width="25" style="6" customWidth="1"/>
    <col min="14566" max="14566" width="24.140625" style="6" customWidth="1"/>
    <col min="14567" max="14584" width="10.140625" style="6" customWidth="1"/>
    <col min="14585" max="14820" width="9.140625" style="6"/>
    <col min="14821" max="14821" width="25" style="6" customWidth="1"/>
    <col min="14822" max="14822" width="24.140625" style="6" customWidth="1"/>
    <col min="14823" max="14840" width="10.140625" style="6" customWidth="1"/>
    <col min="14841" max="15076" width="9.140625" style="6"/>
    <col min="15077" max="15077" width="25" style="6" customWidth="1"/>
    <col min="15078" max="15078" width="24.140625" style="6" customWidth="1"/>
    <col min="15079" max="15096" width="10.140625" style="6" customWidth="1"/>
    <col min="15097" max="15332" width="9.140625" style="6"/>
    <col min="15333" max="15333" width="25" style="6" customWidth="1"/>
    <col min="15334" max="15334" width="24.140625" style="6" customWidth="1"/>
    <col min="15335" max="15352" width="10.140625" style="6" customWidth="1"/>
    <col min="15353" max="15588" width="9.140625" style="6"/>
    <col min="15589" max="15589" width="25" style="6" customWidth="1"/>
    <col min="15590" max="15590" width="24.140625" style="6" customWidth="1"/>
    <col min="15591" max="15608" width="10.140625" style="6" customWidth="1"/>
    <col min="15609" max="15844" width="9.140625" style="6"/>
    <col min="15845" max="15845" width="25" style="6" customWidth="1"/>
    <col min="15846" max="15846" width="24.140625" style="6" customWidth="1"/>
    <col min="15847" max="15864" width="10.140625" style="6" customWidth="1"/>
    <col min="15865" max="16100" width="9.140625" style="6"/>
    <col min="16101" max="16101" width="25" style="6" customWidth="1"/>
    <col min="16102" max="16102" width="24.140625" style="6" customWidth="1"/>
    <col min="16103" max="16120" width="10.140625" style="6" customWidth="1"/>
    <col min="16121" max="16384" width="9.140625" style="6"/>
  </cols>
  <sheetData>
    <row r="1" spans="1:43" ht="20.25" customHeight="1">
      <c r="A1" s="241"/>
      <c r="B1" s="241"/>
      <c r="C1" s="241"/>
      <c r="D1" s="24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row>
    <row r="2" spans="1:43" ht="12" customHeight="1">
      <c r="A2" s="71"/>
      <c r="B2" s="71"/>
      <c r="C2" s="71"/>
      <c r="D2" s="71"/>
      <c r="E2" s="72"/>
      <c r="F2" s="72"/>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row>
    <row r="3" spans="1:43">
      <c r="A3" s="73"/>
      <c r="B3" s="71"/>
      <c r="C3" s="74"/>
      <c r="D3" s="74"/>
      <c r="E3" s="75"/>
      <c r="F3" s="75"/>
      <c r="G3" s="76"/>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row>
    <row r="4" spans="1:43">
      <c r="A4" s="77" t="str">
        <f>FIRE1001!A3</f>
        <v>England</v>
      </c>
      <c r="B4" s="73"/>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row>
    <row r="5" spans="1:43">
      <c r="A5" s="77" t="str">
        <f>FIRE1001!A4</f>
        <v>Total response time</v>
      </c>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row>
    <row r="6" spans="1:43">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row>
    <row r="7" spans="1:43" s="12" customFormat="1" ht="41.25" customHeight="1">
      <c r="A7" s="78" t="s">
        <v>154</v>
      </c>
      <c r="B7" s="79"/>
      <c r="C7" s="79" t="s">
        <v>121</v>
      </c>
      <c r="D7" s="79" t="s">
        <v>122</v>
      </c>
      <c r="E7" s="79" t="s">
        <v>123</v>
      </c>
      <c r="F7" s="79" t="s">
        <v>124</v>
      </c>
      <c r="G7" s="79" t="s">
        <v>125</v>
      </c>
      <c r="H7" s="79" t="s">
        <v>126</v>
      </c>
      <c r="I7" s="79" t="s">
        <v>127</v>
      </c>
      <c r="J7" s="79" t="s">
        <v>128</v>
      </c>
      <c r="K7" s="79" t="s">
        <v>129</v>
      </c>
      <c r="L7" s="79" t="s">
        <v>130</v>
      </c>
      <c r="M7" s="79" t="s">
        <v>131</v>
      </c>
      <c r="N7" s="79" t="s">
        <v>132</v>
      </c>
      <c r="O7" s="79" t="s">
        <v>133</v>
      </c>
      <c r="P7" s="79" t="s">
        <v>134</v>
      </c>
      <c r="Q7" s="79" t="s">
        <v>135</v>
      </c>
      <c r="R7" s="79" t="str">
        <f>_xlfn.CONCAT("Year ending ", config!$B$5, " ", config!$B$6-1)</f>
        <v>Year ending September 2024</v>
      </c>
      <c r="S7" s="79" t="str">
        <f>_xlfn.CONCAT("Year ending ", config!$B$5, " ", config!$B$6)</f>
        <v>Year ending September 2025</v>
      </c>
      <c r="T7" s="79"/>
      <c r="U7" s="79"/>
      <c r="V7" s="79"/>
      <c r="W7" s="79"/>
      <c r="X7" s="79"/>
      <c r="Y7" s="79"/>
      <c r="Z7" s="79"/>
      <c r="AA7" s="79"/>
      <c r="AB7" s="79"/>
      <c r="AC7" s="79"/>
      <c r="AD7" s="79"/>
      <c r="AE7" s="79"/>
      <c r="AF7" s="79"/>
      <c r="AG7" s="79"/>
      <c r="AH7" s="79"/>
      <c r="AI7" s="79"/>
      <c r="AJ7" s="79"/>
      <c r="AK7" s="79"/>
      <c r="AL7" s="79"/>
      <c r="AM7" s="79"/>
      <c r="AN7" s="79"/>
      <c r="AO7" s="79"/>
      <c r="AP7" s="79"/>
      <c r="AQ7" s="79"/>
    </row>
    <row r="8" spans="1:43">
      <c r="A8" s="80" t="s">
        <v>155</v>
      </c>
      <c r="B8" s="81"/>
      <c r="C8" s="82"/>
      <c r="D8" s="82"/>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row>
    <row r="9" spans="1:43" s="7" customFormat="1" ht="16.5" customHeight="1">
      <c r="A9" s="83" t="s">
        <v>156</v>
      </c>
      <c r="B9" s="84" t="s">
        <v>57</v>
      </c>
      <c r="C9" s="85" cm="1">
        <f t="array" ref="C9">IF((IF($A$5="Total response time",SUMPRODUCT(('Data - annual'!$A$2:$A$21833=C$7)*('Data - annual'!$B$2:$B$21833=$B9)*('Data - annual'!$C$2:$C$21833=$A$4)*('Data - annual'!$E$2:$E$21833)),IF($A$5="Call handling time",SUMPRODUCT(('Data - annual'!$A$2:$A$21833=C$7)*('Data - annual'!$B$2:$B$21833=$B9)*('Data - annual'!$C$2:$C$21833=$A$4)*('Data - annual'!$F$2:$F$21833)),IF($A$5="Crew turnout time",SUMPRODUCT(('Data - annual'!$A$2:$A$21833=C$7)*('Data - annual'!$B$2:$B$21833=$B9)*('Data - annual'!$C$2:$C$21833=$A$4)*('Data - annual'!$G$2:$G$21833)),SUMPRODUCT(('Data - annual'!$A$2:$A$21833=C$7)*('Data - annual'!$B$2:$B$21833=$B9)*('Data - annual'!$C$2:$C$21833=$A$4)*('Data - annual'!$H$2:$H$21833))))))=0,"..",(IF($A$5="Total response time",SUMPRODUCT(('Data - annual'!$A$2:$A$21833=C$7)*('Data - annual'!$B$2:$B$21833=$B9)*('Data - annual'!$C$2:$C$21833=$A$4)*('Data - annual'!$E$2:$E$21833)),IF($A$5="Call handling time",SUMPRODUCT(('Data - annual'!$A$2:$A$21833=C$7)*('Data - annual'!$B$2:$B$21833=$B9)*('Data - annual'!$C$2:$C$21833=$A$4)*('Data - annual'!$F$2:$F$21833)),IF($A$5="Crew turnout time",SUMPRODUCT(('Data - annual'!$A$2:$A$21833=C$7)*('Data - annual'!$B$2:$B$21833=$B9)*('Data - annual'!$C$2:$C$21833=$A$4)*('Data - annual'!$G$2:$G$21833)),SUMPRODUCT(('Data - annual'!$A$2:$A$21833=C$7)*('Data - annual'!$B$2:$B$21833=$B9)*('Data - annual'!$C$2:$C$21833=$A$4)*('Data - annual'!$H$2:$H$21833)))))))</f>
        <v>5.6320141399999997E-3</v>
      </c>
      <c r="D9" s="85" cm="1">
        <f t="array" ref="D9">IF((IF($A$5="Total response time",SUMPRODUCT(('Data - annual'!$A$2:$A$21833=D$7)*('Data - annual'!$B$2:$B$21833=$B9)*('Data - annual'!$C$2:$C$21833=$A$4)*('Data - annual'!$E$2:$E$21833)),IF($A$5="Call handling time",SUMPRODUCT(('Data - annual'!$A$2:$A$21833=D$7)*('Data - annual'!$B$2:$B$21833=$B9)*('Data - annual'!$C$2:$C$21833=$A$4)*('Data - annual'!$F$2:$F$21833)),IF($A$5="Crew turnout time",SUMPRODUCT(('Data - annual'!$A$2:$A$21833=D$7)*('Data - annual'!$B$2:$B$21833=$B9)*('Data - annual'!$C$2:$C$21833=$A$4)*('Data - annual'!$G$2:$G$21833)),SUMPRODUCT(('Data - annual'!$A$2:$A$21833=D$7)*('Data - annual'!$B$2:$B$21833=$B9)*('Data - annual'!$C$2:$C$21833=$A$4)*('Data - annual'!$H$2:$H$21833))))))=0,"..",(IF($A$5="Total response time",SUMPRODUCT(('Data - annual'!$A$2:$A$21833=D$7)*('Data - annual'!$B$2:$B$21833=$B9)*('Data - annual'!$C$2:$C$21833=$A$4)*('Data - annual'!$E$2:$E$21833)),IF($A$5="Call handling time",SUMPRODUCT(('Data - annual'!$A$2:$A$21833=D$7)*('Data - annual'!$B$2:$B$21833=$B9)*('Data - annual'!$C$2:$C$21833=$A$4)*('Data - annual'!$F$2:$F$21833)),IF($A$5="Crew turnout time",SUMPRODUCT(('Data - annual'!$A$2:$A$21833=D$7)*('Data - annual'!$B$2:$B$21833=$B9)*('Data - annual'!$C$2:$C$21833=$A$4)*('Data - annual'!$G$2:$G$21833)),SUMPRODUCT(('Data - annual'!$A$2:$A$21833=D$7)*('Data - annual'!$B$2:$B$21833=$B9)*('Data - annual'!$C$2:$C$21833=$A$4)*('Data - annual'!$H$2:$H$21833)))))))</f>
        <v>5.5880779000000002E-3</v>
      </c>
      <c r="E9" s="85" cm="1">
        <f t="array" ref="E9">IF((IF($A$5="Total response time",SUMPRODUCT(('Data - annual'!$A$2:$A$21833=E$7)*('Data - annual'!$B$2:$B$21833=$B9)*('Data - annual'!$C$2:$C$21833=$A$4)*('Data - annual'!$E$2:$E$21833)),IF($A$5="Call handling time",SUMPRODUCT(('Data - annual'!$A$2:$A$21833=E$7)*('Data - annual'!$B$2:$B$21833=$B9)*('Data - annual'!$C$2:$C$21833=$A$4)*('Data - annual'!$F$2:$F$21833)),IF($A$5="Crew turnout time",SUMPRODUCT(('Data - annual'!$A$2:$A$21833=E$7)*('Data - annual'!$B$2:$B$21833=$B9)*('Data - annual'!$C$2:$C$21833=$A$4)*('Data - annual'!$G$2:$G$21833)),SUMPRODUCT(('Data - annual'!$A$2:$A$21833=E$7)*('Data - annual'!$B$2:$B$21833=$B9)*('Data - annual'!$C$2:$C$21833=$A$4)*('Data - annual'!$H$2:$H$21833))))))=0,"..",(IF($A$5="Total response time",SUMPRODUCT(('Data - annual'!$A$2:$A$21833=E$7)*('Data - annual'!$B$2:$B$21833=$B9)*('Data - annual'!$C$2:$C$21833=$A$4)*('Data - annual'!$E$2:$E$21833)),IF($A$5="Call handling time",SUMPRODUCT(('Data - annual'!$A$2:$A$21833=E$7)*('Data - annual'!$B$2:$B$21833=$B9)*('Data - annual'!$C$2:$C$21833=$A$4)*('Data - annual'!$F$2:$F$21833)),IF($A$5="Crew turnout time",SUMPRODUCT(('Data - annual'!$A$2:$A$21833=E$7)*('Data - annual'!$B$2:$B$21833=$B9)*('Data - annual'!$C$2:$C$21833=$A$4)*('Data - annual'!$G$2:$G$21833)),SUMPRODUCT(('Data - annual'!$A$2:$A$21833=E$7)*('Data - annual'!$B$2:$B$21833=$B9)*('Data - annual'!$C$2:$C$21833=$A$4)*('Data - annual'!$H$2:$H$21833)))))))</f>
        <v>5.5988336300000002E-3</v>
      </c>
      <c r="F9" s="85" cm="1">
        <f t="array" ref="F9">IF((IF($A$5="Total response time",SUMPRODUCT(('Data - annual'!$A$2:$A$21833=F$7)*('Data - annual'!$B$2:$B$21833=$B9)*('Data - annual'!$C$2:$C$21833=$A$4)*('Data - annual'!$E$2:$E$21833)),IF($A$5="Call handling time",SUMPRODUCT(('Data - annual'!$A$2:$A$21833=F$7)*('Data - annual'!$B$2:$B$21833=$B9)*('Data - annual'!$C$2:$C$21833=$A$4)*('Data - annual'!$F$2:$F$21833)),IF($A$5="Crew turnout time",SUMPRODUCT(('Data - annual'!$A$2:$A$21833=F$7)*('Data - annual'!$B$2:$B$21833=$B9)*('Data - annual'!$C$2:$C$21833=$A$4)*('Data - annual'!$G$2:$G$21833)),SUMPRODUCT(('Data - annual'!$A$2:$A$21833=F$7)*('Data - annual'!$B$2:$B$21833=$B9)*('Data - annual'!$C$2:$C$21833=$A$4)*('Data - annual'!$H$2:$H$21833))))))=0,"..",(IF($A$5="Total response time",SUMPRODUCT(('Data - annual'!$A$2:$A$21833=F$7)*('Data - annual'!$B$2:$B$21833=$B9)*('Data - annual'!$C$2:$C$21833=$A$4)*('Data - annual'!$E$2:$E$21833)),IF($A$5="Call handling time",SUMPRODUCT(('Data - annual'!$A$2:$A$21833=F$7)*('Data - annual'!$B$2:$B$21833=$B9)*('Data - annual'!$C$2:$C$21833=$A$4)*('Data - annual'!$F$2:$F$21833)),IF($A$5="Crew turnout time",SUMPRODUCT(('Data - annual'!$A$2:$A$21833=F$7)*('Data - annual'!$B$2:$B$21833=$B9)*('Data - annual'!$C$2:$C$21833=$A$4)*('Data - annual'!$G$2:$G$21833)),SUMPRODUCT(('Data - annual'!$A$2:$A$21833=F$7)*('Data - annual'!$B$2:$B$21833=$B9)*('Data - annual'!$C$2:$C$21833=$A$4)*('Data - annual'!$H$2:$H$21833)))))))</f>
        <v>5.7410029000000001E-3</v>
      </c>
      <c r="G9" s="85" cm="1">
        <f t="array" ref="G9">IF((IF($A$5="Total response time",SUMPRODUCT(('Data - annual'!$A$2:$A$21833=G$7)*('Data - annual'!$B$2:$B$21833=$B9)*('Data - annual'!$C$2:$C$21833=$A$4)*('Data - annual'!$E$2:$E$21833)),IF($A$5="Call handling time",SUMPRODUCT(('Data - annual'!$A$2:$A$21833=G$7)*('Data - annual'!$B$2:$B$21833=$B9)*('Data - annual'!$C$2:$C$21833=$A$4)*('Data - annual'!$F$2:$F$21833)),IF($A$5="Crew turnout time",SUMPRODUCT(('Data - annual'!$A$2:$A$21833=G$7)*('Data - annual'!$B$2:$B$21833=$B9)*('Data - annual'!$C$2:$C$21833=$A$4)*('Data - annual'!$G$2:$G$21833)),SUMPRODUCT(('Data - annual'!$A$2:$A$21833=G$7)*('Data - annual'!$B$2:$B$21833=$B9)*('Data - annual'!$C$2:$C$21833=$A$4)*('Data - annual'!$H$2:$H$21833))))))=0,"..",(IF($A$5="Total response time",SUMPRODUCT(('Data - annual'!$A$2:$A$21833=G$7)*('Data - annual'!$B$2:$B$21833=$B9)*('Data - annual'!$C$2:$C$21833=$A$4)*('Data - annual'!$E$2:$E$21833)),IF($A$5="Call handling time",SUMPRODUCT(('Data - annual'!$A$2:$A$21833=G$7)*('Data - annual'!$B$2:$B$21833=$B9)*('Data - annual'!$C$2:$C$21833=$A$4)*('Data - annual'!$F$2:$F$21833)),IF($A$5="Crew turnout time",SUMPRODUCT(('Data - annual'!$A$2:$A$21833=G$7)*('Data - annual'!$B$2:$B$21833=$B9)*('Data - annual'!$C$2:$C$21833=$A$4)*('Data - annual'!$G$2:$G$21833)),SUMPRODUCT(('Data - annual'!$A$2:$A$21833=G$7)*('Data - annual'!$B$2:$B$21833=$B9)*('Data - annual'!$C$2:$C$21833=$A$4)*('Data - annual'!$H$2:$H$21833)))))))</f>
        <v>5.9805085700000002E-3</v>
      </c>
      <c r="H9" s="85" cm="1">
        <f t="array" ref="H9">IF((IF($A$5="Total response time",SUMPRODUCT(('Data - annual'!$A$2:$A$21833=H$7)*('Data - annual'!$B$2:$B$21833=$B9)*('Data - annual'!$C$2:$C$21833=$A$4)*('Data - annual'!$E$2:$E$21833)),IF($A$5="Call handling time",SUMPRODUCT(('Data - annual'!$A$2:$A$21833=H$7)*('Data - annual'!$B$2:$B$21833=$B9)*('Data - annual'!$C$2:$C$21833=$A$4)*('Data - annual'!$F$2:$F$21833)),IF($A$5="Crew turnout time",SUMPRODUCT(('Data - annual'!$A$2:$A$21833=H$7)*('Data - annual'!$B$2:$B$21833=$B9)*('Data - annual'!$C$2:$C$21833=$A$4)*('Data - annual'!$G$2:$G$21833)),SUMPRODUCT(('Data - annual'!$A$2:$A$21833=H$7)*('Data - annual'!$B$2:$B$21833=$B9)*('Data - annual'!$C$2:$C$21833=$A$4)*('Data - annual'!$H$2:$H$21833))))))=0,"..",(IF($A$5="Total response time",SUMPRODUCT(('Data - annual'!$A$2:$A$21833=H$7)*('Data - annual'!$B$2:$B$21833=$B9)*('Data - annual'!$C$2:$C$21833=$A$4)*('Data - annual'!$E$2:$E$21833)),IF($A$5="Call handling time",SUMPRODUCT(('Data - annual'!$A$2:$A$21833=H$7)*('Data - annual'!$B$2:$B$21833=$B9)*('Data - annual'!$C$2:$C$21833=$A$4)*('Data - annual'!$F$2:$F$21833)),IF($A$5="Crew turnout time",SUMPRODUCT(('Data - annual'!$A$2:$A$21833=H$7)*('Data - annual'!$B$2:$B$21833=$B9)*('Data - annual'!$C$2:$C$21833=$A$4)*('Data - annual'!$G$2:$G$21833)),SUMPRODUCT(('Data - annual'!$A$2:$A$21833=H$7)*('Data - annual'!$B$2:$B$21833=$B9)*('Data - annual'!$C$2:$C$21833=$A$4)*('Data - annual'!$H$2:$H$21833)))))))</f>
        <v>6.0178954600000004E-3</v>
      </c>
      <c r="I9" s="85" cm="1">
        <f t="array" ref="I9">IF((IF($A$5="Total response time",SUMPRODUCT(('Data - annual'!$A$2:$A$21833=I$7)*('Data - annual'!$B$2:$B$21833=$B9)*('Data - annual'!$C$2:$C$21833=$A$4)*('Data - annual'!$E$2:$E$21833)),IF($A$5="Call handling time",SUMPRODUCT(('Data - annual'!$A$2:$A$21833=I$7)*('Data - annual'!$B$2:$B$21833=$B9)*('Data - annual'!$C$2:$C$21833=$A$4)*('Data - annual'!$F$2:$F$21833)),IF($A$5="Crew turnout time",SUMPRODUCT(('Data - annual'!$A$2:$A$21833=I$7)*('Data - annual'!$B$2:$B$21833=$B9)*('Data - annual'!$C$2:$C$21833=$A$4)*('Data - annual'!$G$2:$G$21833)),SUMPRODUCT(('Data - annual'!$A$2:$A$21833=I$7)*('Data - annual'!$B$2:$B$21833=$B9)*('Data - annual'!$C$2:$C$21833=$A$4)*('Data - annual'!$H$2:$H$21833))))))=0,"..",(IF($A$5="Total response time",SUMPRODUCT(('Data - annual'!$A$2:$A$21833=I$7)*('Data - annual'!$B$2:$B$21833=$B9)*('Data - annual'!$C$2:$C$21833=$A$4)*('Data - annual'!$E$2:$E$21833)),IF($A$5="Call handling time",SUMPRODUCT(('Data - annual'!$A$2:$A$21833=I$7)*('Data - annual'!$B$2:$B$21833=$B9)*('Data - annual'!$C$2:$C$21833=$A$4)*('Data - annual'!$F$2:$F$21833)),IF($A$5="Crew turnout time",SUMPRODUCT(('Data - annual'!$A$2:$A$21833=I$7)*('Data - annual'!$B$2:$B$21833=$B9)*('Data - annual'!$C$2:$C$21833=$A$4)*('Data - annual'!$G$2:$G$21833)),SUMPRODUCT(('Data - annual'!$A$2:$A$21833=I$7)*('Data - annual'!$B$2:$B$21833=$B9)*('Data - annual'!$C$2:$C$21833=$A$4)*('Data - annual'!$H$2:$H$21833)))))))</f>
        <v>5.9959621799999998E-3</v>
      </c>
      <c r="J9" s="85" cm="1">
        <f t="array" ref="J9">IF((IF($A$5="Total response time",SUMPRODUCT(('Data - annual'!$A$2:$A$21833=J$7)*('Data - annual'!$B$2:$B$21833=$B9)*('Data - annual'!$C$2:$C$21833=$A$4)*('Data - annual'!$E$2:$E$21833)),IF($A$5="Call handling time",SUMPRODUCT(('Data - annual'!$A$2:$A$21833=J$7)*('Data - annual'!$B$2:$B$21833=$B9)*('Data - annual'!$C$2:$C$21833=$A$4)*('Data - annual'!$F$2:$F$21833)),IF($A$5="Crew turnout time",SUMPRODUCT(('Data - annual'!$A$2:$A$21833=J$7)*('Data - annual'!$B$2:$B$21833=$B9)*('Data - annual'!$C$2:$C$21833=$A$4)*('Data - annual'!$G$2:$G$21833)),SUMPRODUCT(('Data - annual'!$A$2:$A$21833=J$7)*('Data - annual'!$B$2:$B$21833=$B9)*('Data - annual'!$C$2:$C$21833=$A$4)*('Data - annual'!$H$2:$H$21833))))))=0,"..",(IF($A$5="Total response time",SUMPRODUCT(('Data - annual'!$A$2:$A$21833=J$7)*('Data - annual'!$B$2:$B$21833=$B9)*('Data - annual'!$C$2:$C$21833=$A$4)*('Data - annual'!$E$2:$E$21833)),IF($A$5="Call handling time",SUMPRODUCT(('Data - annual'!$A$2:$A$21833=J$7)*('Data - annual'!$B$2:$B$21833=$B9)*('Data - annual'!$C$2:$C$21833=$A$4)*('Data - annual'!$F$2:$F$21833)),IF($A$5="Crew turnout time",SUMPRODUCT(('Data - annual'!$A$2:$A$21833=J$7)*('Data - annual'!$B$2:$B$21833=$B9)*('Data - annual'!$C$2:$C$21833=$A$4)*('Data - annual'!$G$2:$G$21833)),SUMPRODUCT(('Data - annual'!$A$2:$A$21833=J$7)*('Data - annual'!$B$2:$B$21833=$B9)*('Data - annual'!$C$2:$C$21833=$A$4)*('Data - annual'!$H$2:$H$21833)))))))</f>
        <v>5.9950380300000002E-3</v>
      </c>
      <c r="K9" s="85" cm="1">
        <f t="array" ref="K9">IF((IF($A$5="Total response time",SUMPRODUCT(('Data - annual'!$A$2:$A$21833=K$7)*('Data - annual'!$B$2:$B$21833=$B9)*('Data - annual'!$C$2:$C$21833=$A$4)*('Data - annual'!$E$2:$E$21833)),IF($A$5="Call handling time",SUMPRODUCT(('Data - annual'!$A$2:$A$21833=K$7)*('Data - annual'!$B$2:$B$21833=$B9)*('Data - annual'!$C$2:$C$21833=$A$4)*('Data - annual'!$F$2:$F$21833)),IF($A$5="Crew turnout time",SUMPRODUCT(('Data - annual'!$A$2:$A$21833=K$7)*('Data - annual'!$B$2:$B$21833=$B9)*('Data - annual'!$C$2:$C$21833=$A$4)*('Data - annual'!$G$2:$G$21833)),SUMPRODUCT(('Data - annual'!$A$2:$A$21833=K$7)*('Data - annual'!$B$2:$B$21833=$B9)*('Data - annual'!$C$2:$C$21833=$A$4)*('Data - annual'!$H$2:$H$21833))))))=0,"..",(IF($A$5="Total response time",SUMPRODUCT(('Data - annual'!$A$2:$A$21833=K$7)*('Data - annual'!$B$2:$B$21833=$B9)*('Data - annual'!$C$2:$C$21833=$A$4)*('Data - annual'!$E$2:$E$21833)),IF($A$5="Call handling time",SUMPRODUCT(('Data - annual'!$A$2:$A$21833=K$7)*('Data - annual'!$B$2:$B$21833=$B9)*('Data - annual'!$C$2:$C$21833=$A$4)*('Data - annual'!$F$2:$F$21833)),IF($A$5="Crew turnout time",SUMPRODUCT(('Data - annual'!$A$2:$A$21833=K$7)*('Data - annual'!$B$2:$B$21833=$B9)*('Data - annual'!$C$2:$C$21833=$A$4)*('Data - annual'!$G$2:$G$21833)),SUMPRODUCT(('Data - annual'!$A$2:$A$21833=K$7)*('Data - annual'!$B$2:$B$21833=$B9)*('Data - annual'!$C$2:$C$21833=$A$4)*('Data - annual'!$H$2:$H$21833)))))))</f>
        <v>6.1271336599999998E-3</v>
      </c>
      <c r="L9" s="85" cm="1">
        <f t="array" ref="L9">IF((IF($A$5="Total response time",SUMPRODUCT(('Data - annual'!$A$2:$A$21833=L$7)*('Data - annual'!$B$2:$B$21833=$B9)*('Data - annual'!$C$2:$C$21833=$A$4)*('Data - annual'!$E$2:$E$21833)),IF($A$5="Call handling time",SUMPRODUCT(('Data - annual'!$A$2:$A$21833=L$7)*('Data - annual'!$B$2:$B$21833=$B9)*('Data - annual'!$C$2:$C$21833=$A$4)*('Data - annual'!$F$2:$F$21833)),IF($A$5="Crew turnout time",SUMPRODUCT(('Data - annual'!$A$2:$A$21833=L$7)*('Data - annual'!$B$2:$B$21833=$B9)*('Data - annual'!$C$2:$C$21833=$A$4)*('Data - annual'!$G$2:$G$21833)),SUMPRODUCT(('Data - annual'!$A$2:$A$21833=L$7)*('Data - annual'!$B$2:$B$21833=$B9)*('Data - annual'!$C$2:$C$21833=$A$4)*('Data - annual'!$H$2:$H$21833))))))=0,"..",(IF($A$5="Total response time",SUMPRODUCT(('Data - annual'!$A$2:$A$21833=L$7)*('Data - annual'!$B$2:$B$21833=$B9)*('Data - annual'!$C$2:$C$21833=$A$4)*('Data - annual'!$E$2:$E$21833)),IF($A$5="Call handling time",SUMPRODUCT(('Data - annual'!$A$2:$A$21833=L$7)*('Data - annual'!$B$2:$B$21833=$B9)*('Data - annual'!$C$2:$C$21833=$A$4)*('Data - annual'!$F$2:$F$21833)),IF($A$5="Crew turnout time",SUMPRODUCT(('Data - annual'!$A$2:$A$21833=L$7)*('Data - annual'!$B$2:$B$21833=$B9)*('Data - annual'!$C$2:$C$21833=$A$4)*('Data - annual'!$G$2:$G$21833)),SUMPRODUCT(('Data - annual'!$A$2:$A$21833=L$7)*('Data - annual'!$B$2:$B$21833=$B9)*('Data - annual'!$C$2:$C$21833=$A$4)*('Data - annual'!$H$2:$H$21833)))))))</f>
        <v>6.0516611600000001E-3</v>
      </c>
      <c r="M9" s="85" cm="1">
        <f t="array" ref="M9">IF((IF($A$5="Total response time",SUMPRODUCT(('Data - annual'!$A$2:$A$21833=M$7)*('Data - annual'!$B$2:$B$21833=$B9)*('Data - annual'!$C$2:$C$21833=$A$4)*('Data - annual'!$E$2:$E$21833)),IF($A$5="Call handling time",SUMPRODUCT(('Data - annual'!$A$2:$A$21833=M$7)*('Data - annual'!$B$2:$B$21833=$B9)*('Data - annual'!$C$2:$C$21833=$A$4)*('Data - annual'!$F$2:$F$21833)),IF($A$5="Crew turnout time",SUMPRODUCT(('Data - annual'!$A$2:$A$21833=M$7)*('Data - annual'!$B$2:$B$21833=$B9)*('Data - annual'!$C$2:$C$21833=$A$4)*('Data - annual'!$G$2:$G$21833)),SUMPRODUCT(('Data - annual'!$A$2:$A$21833=M$7)*('Data - annual'!$B$2:$B$21833=$B9)*('Data - annual'!$C$2:$C$21833=$A$4)*('Data - annual'!$H$2:$H$21833))))))=0,"..",(IF($A$5="Total response time",SUMPRODUCT(('Data - annual'!$A$2:$A$21833=M$7)*('Data - annual'!$B$2:$B$21833=$B9)*('Data - annual'!$C$2:$C$21833=$A$4)*('Data - annual'!$E$2:$E$21833)),IF($A$5="Call handling time",SUMPRODUCT(('Data - annual'!$A$2:$A$21833=M$7)*('Data - annual'!$B$2:$B$21833=$B9)*('Data - annual'!$C$2:$C$21833=$A$4)*('Data - annual'!$F$2:$F$21833)),IF($A$5="Crew turnout time",SUMPRODUCT(('Data - annual'!$A$2:$A$21833=M$7)*('Data - annual'!$B$2:$B$21833=$B9)*('Data - annual'!$C$2:$C$21833=$A$4)*('Data - annual'!$G$2:$G$21833)),SUMPRODUCT(('Data - annual'!$A$2:$A$21833=M$7)*('Data - annual'!$B$2:$B$21833=$B9)*('Data - annual'!$C$2:$C$21833=$A$4)*('Data - annual'!$H$2:$H$21833)))))))</f>
        <v>5.9624933900000003E-3</v>
      </c>
      <c r="N9" s="85" cm="1">
        <f t="array" ref="N9">IF((IF($A$5="Total response time",SUMPRODUCT(('Data - annual'!$A$2:$A$21833=N$7)*('Data - annual'!$B$2:$B$21833=$B9)*('Data - annual'!$C$2:$C$21833=$A$4)*('Data - annual'!$E$2:$E$21833)),IF($A$5="Call handling time",SUMPRODUCT(('Data - annual'!$A$2:$A$21833=N$7)*('Data - annual'!$B$2:$B$21833=$B9)*('Data - annual'!$C$2:$C$21833=$A$4)*('Data - annual'!$F$2:$F$21833)),IF($A$5="Crew turnout time",SUMPRODUCT(('Data - annual'!$A$2:$A$21833=N$7)*('Data - annual'!$B$2:$B$21833=$B9)*('Data - annual'!$C$2:$C$21833=$A$4)*('Data - annual'!$G$2:$G$21833)),SUMPRODUCT(('Data - annual'!$A$2:$A$21833=N$7)*('Data - annual'!$B$2:$B$21833=$B9)*('Data - annual'!$C$2:$C$21833=$A$4)*('Data - annual'!$H$2:$H$21833))))))=0,"..",(IF($A$5="Total response time",SUMPRODUCT(('Data - annual'!$A$2:$A$21833=N$7)*('Data - annual'!$B$2:$B$21833=$B9)*('Data - annual'!$C$2:$C$21833=$A$4)*('Data - annual'!$E$2:$E$21833)),IF($A$5="Call handling time",SUMPRODUCT(('Data - annual'!$A$2:$A$21833=N$7)*('Data - annual'!$B$2:$B$21833=$B9)*('Data - annual'!$C$2:$C$21833=$A$4)*('Data - annual'!$F$2:$F$21833)),IF($A$5="Crew turnout time",SUMPRODUCT(('Data - annual'!$A$2:$A$21833=N$7)*('Data - annual'!$B$2:$B$21833=$B9)*('Data - annual'!$C$2:$C$21833=$A$4)*('Data - annual'!$G$2:$G$21833)),SUMPRODUCT(('Data - annual'!$A$2:$A$21833=N$7)*('Data - annual'!$B$2:$B$21833=$B9)*('Data - annual'!$C$2:$C$21833=$A$4)*('Data - annual'!$H$2:$H$21833)))))))</f>
        <v>6.1337528100000004E-3</v>
      </c>
      <c r="O9" s="85" cm="1">
        <f t="array" ref="O9">IF((IF($A$5="Total response time",SUMPRODUCT(('Data - annual'!$A$2:$A$21833=O$7)*('Data - annual'!$B$2:$B$21833=$B9)*('Data - annual'!$C$2:$C$21833=$A$4)*('Data - annual'!$E$2:$E$21833)),IF($A$5="Call handling time",SUMPRODUCT(('Data - annual'!$A$2:$A$21833=O$7)*('Data - annual'!$B$2:$B$21833=$B9)*('Data - annual'!$C$2:$C$21833=$A$4)*('Data - annual'!$F$2:$F$21833)),IF($A$5="Crew turnout time",SUMPRODUCT(('Data - annual'!$A$2:$A$21833=O$7)*('Data - annual'!$B$2:$B$21833=$B9)*('Data - annual'!$C$2:$C$21833=$A$4)*('Data - annual'!$G$2:$G$21833)),SUMPRODUCT(('Data - annual'!$A$2:$A$21833=O$7)*('Data - annual'!$B$2:$B$21833=$B9)*('Data - annual'!$C$2:$C$21833=$A$4)*('Data - annual'!$H$2:$H$21833))))))=0,"..",(IF($A$5="Total response time",SUMPRODUCT(('Data - annual'!$A$2:$A$21833=O$7)*('Data - annual'!$B$2:$B$21833=$B9)*('Data - annual'!$C$2:$C$21833=$A$4)*('Data - annual'!$E$2:$E$21833)),IF($A$5="Call handling time",SUMPRODUCT(('Data - annual'!$A$2:$A$21833=O$7)*('Data - annual'!$B$2:$B$21833=$B9)*('Data - annual'!$C$2:$C$21833=$A$4)*('Data - annual'!$F$2:$F$21833)),IF($A$5="Crew turnout time",SUMPRODUCT(('Data - annual'!$A$2:$A$21833=O$7)*('Data - annual'!$B$2:$B$21833=$B9)*('Data - annual'!$C$2:$C$21833=$A$4)*('Data - annual'!$G$2:$G$21833)),SUMPRODUCT(('Data - annual'!$A$2:$A$21833=O$7)*('Data - annual'!$B$2:$B$21833=$B9)*('Data - annual'!$C$2:$C$21833=$A$4)*('Data - annual'!$H$2:$H$21833)))))))</f>
        <v>6.39932088E-3</v>
      </c>
      <c r="P9" s="85" cm="1">
        <f t="array" ref="P9">IF((IF($A$5="Total response time",SUMPRODUCT(('Data - annual'!$A$2:$A$21833=P$7)*('Data - annual'!$B$2:$B$21833=$B9)*('Data - annual'!$C$2:$C$21833=$A$4)*('Data - annual'!$E$2:$E$21833)),IF($A$5="Call handling time",SUMPRODUCT(('Data - annual'!$A$2:$A$21833=P$7)*('Data - annual'!$B$2:$B$21833=$B9)*('Data - annual'!$C$2:$C$21833=$A$4)*('Data - annual'!$F$2:$F$21833)),IF($A$5="Crew turnout time",SUMPRODUCT(('Data - annual'!$A$2:$A$21833=P$7)*('Data - annual'!$B$2:$B$21833=$B9)*('Data - annual'!$C$2:$C$21833=$A$4)*('Data - annual'!$G$2:$G$21833)),SUMPRODUCT(('Data - annual'!$A$2:$A$21833=P$7)*('Data - annual'!$B$2:$B$21833=$B9)*('Data - annual'!$C$2:$C$21833=$A$4)*('Data - annual'!$H$2:$H$21833))))))=0,"..",(IF($A$5="Total response time",SUMPRODUCT(('Data - annual'!$A$2:$A$21833=P$7)*('Data - annual'!$B$2:$B$21833=$B9)*('Data - annual'!$C$2:$C$21833=$A$4)*('Data - annual'!$E$2:$E$21833)),IF($A$5="Call handling time",SUMPRODUCT(('Data - annual'!$A$2:$A$21833=P$7)*('Data - annual'!$B$2:$B$21833=$B9)*('Data - annual'!$C$2:$C$21833=$A$4)*('Data - annual'!$F$2:$F$21833)),IF($A$5="Crew turnout time",SUMPRODUCT(('Data - annual'!$A$2:$A$21833=P$7)*('Data - annual'!$B$2:$B$21833=$B9)*('Data - annual'!$C$2:$C$21833=$A$4)*('Data - annual'!$G$2:$G$21833)),SUMPRODUCT(('Data - annual'!$A$2:$A$21833=P$7)*('Data - annual'!$B$2:$B$21833=$B9)*('Data - annual'!$C$2:$C$21833=$A$4)*('Data - annual'!$H$2:$H$21833)))))))</f>
        <v>6.2874664400000002E-3</v>
      </c>
      <c r="Q9" s="85" cm="1">
        <f t="array" ref="Q9">IF((IF($A$5="Total response time",SUMPRODUCT(('Data - annual'!$A$2:$A$21833=Q$7)*('Data - annual'!$B$2:$B$21833=$B9)*('Data - annual'!$C$2:$C$21833=$A$4)*('Data - annual'!$E$2:$E$21833)),IF($A$5="Call handling time",SUMPRODUCT(('Data - annual'!$A$2:$A$21833=Q$7)*('Data - annual'!$B$2:$B$21833=$B9)*('Data - annual'!$C$2:$C$21833=$A$4)*('Data - annual'!$F$2:$F$21833)),IF($A$5="Crew turnout time",SUMPRODUCT(('Data - annual'!$A$2:$A$21833=Q$7)*('Data - annual'!$B$2:$B$21833=$B9)*('Data - annual'!$C$2:$C$21833=$A$4)*('Data - annual'!$G$2:$G$21833)),SUMPRODUCT(('Data - annual'!$A$2:$A$21833=Q$7)*('Data - annual'!$B$2:$B$21833=$B9)*('Data - annual'!$C$2:$C$21833=$A$4)*('Data - annual'!$H$2:$H$21833))))))=0,"..",(IF($A$5="Total response time",SUMPRODUCT(('Data - annual'!$A$2:$A$21833=Q$7)*('Data - annual'!$B$2:$B$21833=$B9)*('Data - annual'!$C$2:$C$21833=$A$4)*('Data - annual'!$E$2:$E$21833)),IF($A$5="Call handling time",SUMPRODUCT(('Data - annual'!$A$2:$A$21833=Q$7)*('Data - annual'!$B$2:$B$21833=$B9)*('Data - annual'!$C$2:$C$21833=$A$4)*('Data - annual'!$F$2:$F$21833)),IF($A$5="Crew turnout time",SUMPRODUCT(('Data - annual'!$A$2:$A$21833=Q$7)*('Data - annual'!$B$2:$B$21833=$B9)*('Data - annual'!$C$2:$C$21833=$A$4)*('Data - annual'!$G$2:$G$21833)),SUMPRODUCT(('Data - annual'!$A$2:$A$21833=Q$7)*('Data - annual'!$B$2:$B$21833=$B9)*('Data - annual'!$C$2:$C$21833=$A$4)*('Data - annual'!$H$2:$H$21833)))))))</f>
        <v>6.3232813400000004E-3</v>
      </c>
      <c r="R9" s="85" cm="1">
        <f t="array" ref="R9">IF((IF($A$5="Total response time",SUMPRODUCT(('Data - quarterly'!$A$2:$A$21831=R$7)*('Data - quarterly'!$B$2:$B$21831=$B9)*('Data - quarterly'!$C$2:$C$21831=$A$4)*('Data - quarterly'!$E$2:$E$21831)),IF($A$5="Call handling time",SUMPRODUCT(('Data - quarterly'!$A$2:$A$21831=R$7)*('Data - quarterly'!$B$2:$B$21831=$B9)*('Data - quarterly'!$C$2:$C$21831=$A$4)*('Data - quarterly'!$F$2:$F$21831)),IF($A$5="Crew turnout time",SUMPRODUCT(('Data - quarterly'!$A$2:$A$21831=R$7)*('Data - quarterly'!$B$2:$B$21831=$B9)*('Data - quarterly'!$C$2:$C$21831=$A$4)*('Data - quarterly'!$G$2:$G$21831)),SUMPRODUCT(('Data - quarterly'!$A$2:$A$21831=R$7)*('Data - quarterly'!$B$2:$B$21831=$B9)*('Data - quarterly'!$C$2:$C$21831=$A$4)*('Data - quarterly'!$H$2:$H$21831))))))=0,"..",(IF($A$5="Total response time",SUMPRODUCT(('Data - quarterly'!$A$2:$A$21831=R$7)*('Data - quarterly'!$B$2:$B$21831=$B9)*('Data - quarterly'!$C$2:$C$21831=$A$4)*('Data - quarterly'!$E$2:$E$21831)),IF($A$5="Call handling time",SUMPRODUCT(('Data - quarterly'!$A$2:$A$21831=R$7)*('Data - quarterly'!$B$2:$B$21831=$B9)*('Data - quarterly'!$C$2:$C$21831=$A$4)*('Data - quarterly'!$F$2:$F$21831)),IF($A$5="Crew turnout time",SUMPRODUCT(('Data - quarterly'!$A$2:$A$21831=R$7)*('Data - quarterly'!$B$2:$B$21831=$B9)*('Data - quarterly'!$C$2:$C$21831=$A$4)*('Data - quarterly'!$G$2:$G$21831)),SUMPRODUCT(('Data - quarterly'!$A$2:$A$21831=R$7)*('Data - quarterly'!$B$2:$B$21831=$B9)*('Data - quarterly'!$C$2:$C$21831=$A$4)*('Data - quarterly'!$H$2:$H$21831)))))))</f>
        <v>6.29010714E-3</v>
      </c>
      <c r="S9" s="85" cm="1">
        <f t="array" ref="S9">IF((IF($A$5="Total response time",SUMPRODUCT(('Data - quarterly'!$A$2:$A$21831=S$7)*('Data - quarterly'!$B$2:$B$21831=$B9)*('Data - quarterly'!$C$2:$C$21831=$A$4)*('Data - quarterly'!$E$2:$E$21831)),IF($A$5="Call handling time",SUMPRODUCT(('Data - quarterly'!$A$2:$A$21831=S$7)*('Data - quarterly'!$B$2:$B$21831=$B9)*('Data - quarterly'!$C$2:$C$21831=$A$4)*('Data - quarterly'!$F$2:$F$21831)),IF($A$5="Crew turnout time",SUMPRODUCT(('Data - quarterly'!$A$2:$A$21831=S$7)*('Data - quarterly'!$B$2:$B$21831=$B9)*('Data - quarterly'!$C$2:$C$21831=$A$4)*('Data - quarterly'!$G$2:$G$21831)),SUMPRODUCT(('Data - quarterly'!$A$2:$A$21831=S$7)*('Data - quarterly'!$B$2:$B$21831=$B9)*('Data - quarterly'!$C$2:$C$21831=$A$4)*('Data - quarterly'!$H$2:$H$21831))))))=0,"..",(IF($A$5="Total response time",SUMPRODUCT(('Data - quarterly'!$A$2:$A$21831=S$7)*('Data - quarterly'!$B$2:$B$21831=$B9)*('Data - quarterly'!$C$2:$C$21831=$A$4)*('Data - quarterly'!$E$2:$E$21831)),IF($A$5="Call handling time",SUMPRODUCT(('Data - quarterly'!$A$2:$A$21831=S$7)*('Data - quarterly'!$B$2:$B$21831=$B9)*('Data - quarterly'!$C$2:$C$21831=$A$4)*('Data - quarterly'!$F$2:$F$21831)),IF($A$5="Crew turnout time",SUMPRODUCT(('Data - quarterly'!$A$2:$A$21831=S$7)*('Data - quarterly'!$B$2:$B$21831=$B9)*('Data - quarterly'!$C$2:$C$21831=$A$4)*('Data - quarterly'!$G$2:$G$21831)),SUMPRODUCT(('Data - quarterly'!$A$2:$A$21831=S$7)*('Data - quarterly'!$B$2:$B$21831=$B9)*('Data - quarterly'!$C$2:$C$21831=$A$4)*('Data - quarterly'!$H$2:$H$21831)))))))</f>
        <v>6.5183702099999999E-3</v>
      </c>
      <c r="T9" s="85"/>
      <c r="U9" s="85"/>
      <c r="V9" s="85"/>
      <c r="W9" s="85"/>
      <c r="X9" s="85"/>
      <c r="Y9" s="85"/>
      <c r="Z9" s="85"/>
      <c r="AA9" s="85"/>
      <c r="AB9" s="85"/>
      <c r="AC9" s="85"/>
      <c r="AD9" s="85"/>
      <c r="AE9" s="85"/>
      <c r="AF9" s="85"/>
      <c r="AG9" s="85"/>
      <c r="AH9" s="85"/>
      <c r="AI9" s="85"/>
      <c r="AJ9" s="85"/>
      <c r="AK9" s="85"/>
      <c r="AL9" s="85"/>
      <c r="AM9" s="85"/>
      <c r="AN9" s="85"/>
      <c r="AO9" s="85"/>
      <c r="AP9" s="85"/>
      <c r="AQ9" s="85"/>
    </row>
    <row r="10" spans="1:43" s="7" customFormat="1" ht="16.5" customHeight="1">
      <c r="A10" s="86" t="s">
        <v>59</v>
      </c>
      <c r="B10" s="84" t="s">
        <v>59</v>
      </c>
      <c r="C10" s="85" cm="1">
        <f t="array" ref="C10">IF((IF($A$5="Total response time",SUMPRODUCT(('Data - annual'!$A$2:$A$21833=C$7)*('Data - annual'!$B$2:$B$21833=$B10)*('Data - annual'!$C$2:$C$21833=$A$4)*('Data - annual'!$E$2:$E$21833)),IF($A$5="Call handling time",SUMPRODUCT(('Data - annual'!$A$2:$A$21833=C$7)*('Data - annual'!$B$2:$B$21833=$B10)*('Data - annual'!$C$2:$C$21833=$A$4)*('Data - annual'!$F$2:$F$21833)),IF($A$5="Crew turnout time",SUMPRODUCT(('Data - annual'!$A$2:$A$21833=C$7)*('Data - annual'!$B$2:$B$21833=$B10)*('Data - annual'!$C$2:$C$21833=$A$4)*('Data - annual'!$G$2:$G$21833)),SUMPRODUCT(('Data - annual'!$A$2:$A$21833=C$7)*('Data - annual'!$B$2:$B$21833=$B10)*('Data - annual'!$C$2:$C$21833=$A$4)*('Data - annual'!$H$2:$H$21833))))))=0,"..",(IF($A$5="Total response time",SUMPRODUCT(('Data - annual'!$A$2:$A$21833=C$7)*('Data - annual'!$B$2:$B$21833=$B10)*('Data - annual'!$C$2:$C$21833=$A$4)*('Data - annual'!$E$2:$E$21833)),IF($A$5="Call handling time",SUMPRODUCT(('Data - annual'!$A$2:$A$21833=C$7)*('Data - annual'!$B$2:$B$21833=$B10)*('Data - annual'!$C$2:$C$21833=$A$4)*('Data - annual'!$F$2:$F$21833)),IF($A$5="Crew turnout time",SUMPRODUCT(('Data - annual'!$A$2:$A$21833=C$7)*('Data - annual'!$B$2:$B$21833=$B10)*('Data - annual'!$C$2:$C$21833=$A$4)*('Data - annual'!$G$2:$G$21833)),SUMPRODUCT(('Data - annual'!$A$2:$A$21833=C$7)*('Data - annual'!$B$2:$B$21833=$B10)*('Data - annual'!$C$2:$C$21833=$A$4)*('Data - annual'!$H$2:$H$21833)))))))</f>
        <v>5.1291137699999998E-3</v>
      </c>
      <c r="D10" s="85" cm="1">
        <f t="array" ref="D10">IF((IF($A$5="Total response time",SUMPRODUCT(('Data - annual'!$A$2:$A$21833=D$7)*('Data - annual'!$B$2:$B$21833=$B10)*('Data - annual'!$C$2:$C$21833=$A$4)*('Data - annual'!$E$2:$E$21833)),IF($A$5="Call handling time",SUMPRODUCT(('Data - annual'!$A$2:$A$21833=D$7)*('Data - annual'!$B$2:$B$21833=$B10)*('Data - annual'!$C$2:$C$21833=$A$4)*('Data - annual'!$F$2:$F$21833)),IF($A$5="Crew turnout time",SUMPRODUCT(('Data - annual'!$A$2:$A$21833=D$7)*('Data - annual'!$B$2:$B$21833=$B10)*('Data - annual'!$C$2:$C$21833=$A$4)*('Data - annual'!$G$2:$G$21833)),SUMPRODUCT(('Data - annual'!$A$2:$A$21833=D$7)*('Data - annual'!$B$2:$B$21833=$B10)*('Data - annual'!$C$2:$C$21833=$A$4)*('Data - annual'!$H$2:$H$21833))))))=0,"..",(IF($A$5="Total response time",SUMPRODUCT(('Data - annual'!$A$2:$A$21833=D$7)*('Data - annual'!$B$2:$B$21833=$B10)*('Data - annual'!$C$2:$C$21833=$A$4)*('Data - annual'!$E$2:$E$21833)),IF($A$5="Call handling time",SUMPRODUCT(('Data - annual'!$A$2:$A$21833=D$7)*('Data - annual'!$B$2:$B$21833=$B10)*('Data - annual'!$C$2:$C$21833=$A$4)*('Data - annual'!$F$2:$F$21833)),IF($A$5="Crew turnout time",SUMPRODUCT(('Data - annual'!$A$2:$A$21833=D$7)*('Data - annual'!$B$2:$B$21833=$B10)*('Data - annual'!$C$2:$C$21833=$A$4)*('Data - annual'!$G$2:$G$21833)),SUMPRODUCT(('Data - annual'!$A$2:$A$21833=D$7)*('Data - annual'!$B$2:$B$21833=$B10)*('Data - annual'!$C$2:$C$21833=$A$4)*('Data - annual'!$H$2:$H$21833)))))))</f>
        <v>5.0413841699999996E-3</v>
      </c>
      <c r="E10" s="85" cm="1">
        <f t="array" ref="E10">IF((IF($A$5="Total response time",SUMPRODUCT(('Data - annual'!$A$2:$A$21833=E$7)*('Data - annual'!$B$2:$B$21833=$B10)*('Data - annual'!$C$2:$C$21833=$A$4)*('Data - annual'!$E$2:$E$21833)),IF($A$5="Call handling time",SUMPRODUCT(('Data - annual'!$A$2:$A$21833=E$7)*('Data - annual'!$B$2:$B$21833=$B10)*('Data - annual'!$C$2:$C$21833=$A$4)*('Data - annual'!$F$2:$F$21833)),IF($A$5="Crew turnout time",SUMPRODUCT(('Data - annual'!$A$2:$A$21833=E$7)*('Data - annual'!$B$2:$B$21833=$B10)*('Data - annual'!$C$2:$C$21833=$A$4)*('Data - annual'!$G$2:$G$21833)),SUMPRODUCT(('Data - annual'!$A$2:$A$21833=E$7)*('Data - annual'!$B$2:$B$21833=$B10)*('Data - annual'!$C$2:$C$21833=$A$4)*('Data - annual'!$H$2:$H$21833))))))=0,"..",(IF($A$5="Total response time",SUMPRODUCT(('Data - annual'!$A$2:$A$21833=E$7)*('Data - annual'!$B$2:$B$21833=$B10)*('Data - annual'!$C$2:$C$21833=$A$4)*('Data - annual'!$E$2:$E$21833)),IF($A$5="Call handling time",SUMPRODUCT(('Data - annual'!$A$2:$A$21833=E$7)*('Data - annual'!$B$2:$B$21833=$B10)*('Data - annual'!$C$2:$C$21833=$A$4)*('Data - annual'!$F$2:$F$21833)),IF($A$5="Crew turnout time",SUMPRODUCT(('Data - annual'!$A$2:$A$21833=E$7)*('Data - annual'!$B$2:$B$21833=$B10)*('Data - annual'!$C$2:$C$21833=$A$4)*('Data - annual'!$G$2:$G$21833)),SUMPRODUCT(('Data - annual'!$A$2:$A$21833=E$7)*('Data - annual'!$B$2:$B$21833=$B10)*('Data - annual'!$C$2:$C$21833=$A$4)*('Data - annual'!$H$2:$H$21833)))))))</f>
        <v>5.14638106E-3</v>
      </c>
      <c r="F10" s="85" cm="1">
        <f t="array" ref="F10">IF((IF($A$5="Total response time",SUMPRODUCT(('Data - annual'!$A$2:$A$21833=F$7)*('Data - annual'!$B$2:$B$21833=$B10)*('Data - annual'!$C$2:$C$21833=$A$4)*('Data - annual'!$E$2:$E$21833)),IF($A$5="Call handling time",SUMPRODUCT(('Data - annual'!$A$2:$A$21833=F$7)*('Data - annual'!$B$2:$B$21833=$B10)*('Data - annual'!$C$2:$C$21833=$A$4)*('Data - annual'!$F$2:$F$21833)),IF($A$5="Crew turnout time",SUMPRODUCT(('Data - annual'!$A$2:$A$21833=F$7)*('Data - annual'!$B$2:$B$21833=$B10)*('Data - annual'!$C$2:$C$21833=$A$4)*('Data - annual'!$G$2:$G$21833)),SUMPRODUCT(('Data - annual'!$A$2:$A$21833=F$7)*('Data - annual'!$B$2:$B$21833=$B10)*('Data - annual'!$C$2:$C$21833=$A$4)*('Data - annual'!$H$2:$H$21833))))))=0,"..",(IF($A$5="Total response time",SUMPRODUCT(('Data - annual'!$A$2:$A$21833=F$7)*('Data - annual'!$B$2:$B$21833=$B10)*('Data - annual'!$C$2:$C$21833=$A$4)*('Data - annual'!$E$2:$E$21833)),IF($A$5="Call handling time",SUMPRODUCT(('Data - annual'!$A$2:$A$21833=F$7)*('Data - annual'!$B$2:$B$21833=$B10)*('Data - annual'!$C$2:$C$21833=$A$4)*('Data - annual'!$F$2:$F$21833)),IF($A$5="Crew turnout time",SUMPRODUCT(('Data - annual'!$A$2:$A$21833=F$7)*('Data - annual'!$B$2:$B$21833=$B10)*('Data - annual'!$C$2:$C$21833=$A$4)*('Data - annual'!$G$2:$G$21833)),SUMPRODUCT(('Data - annual'!$A$2:$A$21833=F$7)*('Data - annual'!$B$2:$B$21833=$B10)*('Data - annual'!$C$2:$C$21833=$A$4)*('Data - annual'!$H$2:$H$21833)))))))</f>
        <v>5.1919557400000003E-3</v>
      </c>
      <c r="G10" s="85" cm="1">
        <f t="array" ref="G10">IF((IF($A$5="Total response time",SUMPRODUCT(('Data - annual'!$A$2:$A$21833=G$7)*('Data - annual'!$B$2:$B$21833=$B10)*('Data - annual'!$C$2:$C$21833=$A$4)*('Data - annual'!$E$2:$E$21833)),IF($A$5="Call handling time",SUMPRODUCT(('Data - annual'!$A$2:$A$21833=G$7)*('Data - annual'!$B$2:$B$21833=$B10)*('Data - annual'!$C$2:$C$21833=$A$4)*('Data - annual'!$F$2:$F$21833)),IF($A$5="Crew turnout time",SUMPRODUCT(('Data - annual'!$A$2:$A$21833=G$7)*('Data - annual'!$B$2:$B$21833=$B10)*('Data - annual'!$C$2:$C$21833=$A$4)*('Data - annual'!$G$2:$G$21833)),SUMPRODUCT(('Data - annual'!$A$2:$A$21833=G$7)*('Data - annual'!$B$2:$B$21833=$B10)*('Data - annual'!$C$2:$C$21833=$A$4)*('Data - annual'!$H$2:$H$21833))))))=0,"..",(IF($A$5="Total response time",SUMPRODUCT(('Data - annual'!$A$2:$A$21833=G$7)*('Data - annual'!$B$2:$B$21833=$B10)*('Data - annual'!$C$2:$C$21833=$A$4)*('Data - annual'!$E$2:$E$21833)),IF($A$5="Call handling time",SUMPRODUCT(('Data - annual'!$A$2:$A$21833=G$7)*('Data - annual'!$B$2:$B$21833=$B10)*('Data - annual'!$C$2:$C$21833=$A$4)*('Data - annual'!$F$2:$F$21833)),IF($A$5="Crew turnout time",SUMPRODUCT(('Data - annual'!$A$2:$A$21833=G$7)*('Data - annual'!$B$2:$B$21833=$B10)*('Data - annual'!$C$2:$C$21833=$A$4)*('Data - annual'!$G$2:$G$21833)),SUMPRODUCT(('Data - annual'!$A$2:$A$21833=G$7)*('Data - annual'!$B$2:$B$21833=$B10)*('Data - annual'!$C$2:$C$21833=$A$4)*('Data - annual'!$H$2:$H$21833)))))))</f>
        <v>5.4260026000000003E-3</v>
      </c>
      <c r="H10" s="85" cm="1">
        <f t="array" ref="H10">IF((IF($A$5="Total response time",SUMPRODUCT(('Data - annual'!$A$2:$A$21833=H$7)*('Data - annual'!$B$2:$B$21833=$B10)*('Data - annual'!$C$2:$C$21833=$A$4)*('Data - annual'!$E$2:$E$21833)),IF($A$5="Call handling time",SUMPRODUCT(('Data - annual'!$A$2:$A$21833=H$7)*('Data - annual'!$B$2:$B$21833=$B10)*('Data - annual'!$C$2:$C$21833=$A$4)*('Data - annual'!$F$2:$F$21833)),IF($A$5="Crew turnout time",SUMPRODUCT(('Data - annual'!$A$2:$A$21833=H$7)*('Data - annual'!$B$2:$B$21833=$B10)*('Data - annual'!$C$2:$C$21833=$A$4)*('Data - annual'!$G$2:$G$21833)),SUMPRODUCT(('Data - annual'!$A$2:$A$21833=H$7)*('Data - annual'!$B$2:$B$21833=$B10)*('Data - annual'!$C$2:$C$21833=$A$4)*('Data - annual'!$H$2:$H$21833))))))=0,"..",(IF($A$5="Total response time",SUMPRODUCT(('Data - annual'!$A$2:$A$21833=H$7)*('Data - annual'!$B$2:$B$21833=$B10)*('Data - annual'!$C$2:$C$21833=$A$4)*('Data - annual'!$E$2:$E$21833)),IF($A$5="Call handling time",SUMPRODUCT(('Data - annual'!$A$2:$A$21833=H$7)*('Data - annual'!$B$2:$B$21833=$B10)*('Data - annual'!$C$2:$C$21833=$A$4)*('Data - annual'!$F$2:$F$21833)),IF($A$5="Crew turnout time",SUMPRODUCT(('Data - annual'!$A$2:$A$21833=H$7)*('Data - annual'!$B$2:$B$21833=$B10)*('Data - annual'!$C$2:$C$21833=$A$4)*('Data - annual'!$G$2:$G$21833)),SUMPRODUCT(('Data - annual'!$A$2:$A$21833=H$7)*('Data - annual'!$B$2:$B$21833=$B10)*('Data - annual'!$C$2:$C$21833=$A$4)*('Data - annual'!$H$2:$H$21833)))))))</f>
        <v>5.4074052500000004E-3</v>
      </c>
      <c r="I10" s="85" cm="1">
        <f t="array" ref="I10">IF((IF($A$5="Total response time",SUMPRODUCT(('Data - annual'!$A$2:$A$21833=I$7)*('Data - annual'!$B$2:$B$21833=$B10)*('Data - annual'!$C$2:$C$21833=$A$4)*('Data - annual'!$E$2:$E$21833)),IF($A$5="Call handling time",SUMPRODUCT(('Data - annual'!$A$2:$A$21833=I$7)*('Data - annual'!$B$2:$B$21833=$B10)*('Data - annual'!$C$2:$C$21833=$A$4)*('Data - annual'!$F$2:$F$21833)),IF($A$5="Crew turnout time",SUMPRODUCT(('Data - annual'!$A$2:$A$21833=I$7)*('Data - annual'!$B$2:$B$21833=$B10)*('Data - annual'!$C$2:$C$21833=$A$4)*('Data - annual'!$G$2:$G$21833)),SUMPRODUCT(('Data - annual'!$A$2:$A$21833=I$7)*('Data - annual'!$B$2:$B$21833=$B10)*('Data - annual'!$C$2:$C$21833=$A$4)*('Data - annual'!$H$2:$H$21833))))))=0,"..",(IF($A$5="Total response time",SUMPRODUCT(('Data - annual'!$A$2:$A$21833=I$7)*('Data - annual'!$B$2:$B$21833=$B10)*('Data - annual'!$C$2:$C$21833=$A$4)*('Data - annual'!$E$2:$E$21833)),IF($A$5="Call handling time",SUMPRODUCT(('Data - annual'!$A$2:$A$21833=I$7)*('Data - annual'!$B$2:$B$21833=$B10)*('Data - annual'!$C$2:$C$21833=$A$4)*('Data - annual'!$F$2:$F$21833)),IF($A$5="Crew turnout time",SUMPRODUCT(('Data - annual'!$A$2:$A$21833=I$7)*('Data - annual'!$B$2:$B$21833=$B10)*('Data - annual'!$C$2:$C$21833=$A$4)*('Data - annual'!$G$2:$G$21833)),SUMPRODUCT(('Data - annual'!$A$2:$A$21833=I$7)*('Data - annual'!$B$2:$B$21833=$B10)*('Data - annual'!$C$2:$C$21833=$A$4)*('Data - annual'!$H$2:$H$21833)))))))</f>
        <v>5.3979490699999997E-3</v>
      </c>
      <c r="J10" s="85" cm="1">
        <f t="array" ref="J10">IF((IF($A$5="Total response time",SUMPRODUCT(('Data - annual'!$A$2:$A$21833=J$7)*('Data - annual'!$B$2:$B$21833=$B10)*('Data - annual'!$C$2:$C$21833=$A$4)*('Data - annual'!$E$2:$E$21833)),IF($A$5="Call handling time",SUMPRODUCT(('Data - annual'!$A$2:$A$21833=J$7)*('Data - annual'!$B$2:$B$21833=$B10)*('Data - annual'!$C$2:$C$21833=$A$4)*('Data - annual'!$F$2:$F$21833)),IF($A$5="Crew turnout time",SUMPRODUCT(('Data - annual'!$A$2:$A$21833=J$7)*('Data - annual'!$B$2:$B$21833=$B10)*('Data - annual'!$C$2:$C$21833=$A$4)*('Data - annual'!$G$2:$G$21833)),SUMPRODUCT(('Data - annual'!$A$2:$A$21833=J$7)*('Data - annual'!$B$2:$B$21833=$B10)*('Data - annual'!$C$2:$C$21833=$A$4)*('Data - annual'!$H$2:$H$21833))))))=0,"..",(IF($A$5="Total response time",SUMPRODUCT(('Data - annual'!$A$2:$A$21833=J$7)*('Data - annual'!$B$2:$B$21833=$B10)*('Data - annual'!$C$2:$C$21833=$A$4)*('Data - annual'!$E$2:$E$21833)),IF($A$5="Call handling time",SUMPRODUCT(('Data - annual'!$A$2:$A$21833=J$7)*('Data - annual'!$B$2:$B$21833=$B10)*('Data - annual'!$C$2:$C$21833=$A$4)*('Data - annual'!$F$2:$F$21833)),IF($A$5="Crew turnout time",SUMPRODUCT(('Data - annual'!$A$2:$A$21833=J$7)*('Data - annual'!$B$2:$B$21833=$B10)*('Data - annual'!$C$2:$C$21833=$A$4)*('Data - annual'!$G$2:$G$21833)),SUMPRODUCT(('Data - annual'!$A$2:$A$21833=J$7)*('Data - annual'!$B$2:$B$21833=$B10)*('Data - annual'!$C$2:$C$21833=$A$4)*('Data - annual'!$H$2:$H$21833)))))))</f>
        <v>5.4170463099999996E-3</v>
      </c>
      <c r="K10" s="85" cm="1">
        <f t="array" ref="K10">IF((IF($A$5="Total response time",SUMPRODUCT(('Data - annual'!$A$2:$A$21833=K$7)*('Data - annual'!$B$2:$B$21833=$B10)*('Data - annual'!$C$2:$C$21833=$A$4)*('Data - annual'!$E$2:$E$21833)),IF($A$5="Call handling time",SUMPRODUCT(('Data - annual'!$A$2:$A$21833=K$7)*('Data - annual'!$B$2:$B$21833=$B10)*('Data - annual'!$C$2:$C$21833=$A$4)*('Data - annual'!$F$2:$F$21833)),IF($A$5="Crew turnout time",SUMPRODUCT(('Data - annual'!$A$2:$A$21833=K$7)*('Data - annual'!$B$2:$B$21833=$B10)*('Data - annual'!$C$2:$C$21833=$A$4)*('Data - annual'!$G$2:$G$21833)),SUMPRODUCT(('Data - annual'!$A$2:$A$21833=K$7)*('Data - annual'!$B$2:$B$21833=$B10)*('Data - annual'!$C$2:$C$21833=$A$4)*('Data - annual'!$H$2:$H$21833))))))=0,"..",(IF($A$5="Total response time",SUMPRODUCT(('Data - annual'!$A$2:$A$21833=K$7)*('Data - annual'!$B$2:$B$21833=$B10)*('Data - annual'!$C$2:$C$21833=$A$4)*('Data - annual'!$E$2:$E$21833)),IF($A$5="Call handling time",SUMPRODUCT(('Data - annual'!$A$2:$A$21833=K$7)*('Data - annual'!$B$2:$B$21833=$B10)*('Data - annual'!$C$2:$C$21833=$A$4)*('Data - annual'!$F$2:$F$21833)),IF($A$5="Crew turnout time",SUMPRODUCT(('Data - annual'!$A$2:$A$21833=K$7)*('Data - annual'!$B$2:$B$21833=$B10)*('Data - annual'!$C$2:$C$21833=$A$4)*('Data - annual'!$G$2:$G$21833)),SUMPRODUCT(('Data - annual'!$A$2:$A$21833=K$7)*('Data - annual'!$B$2:$B$21833=$B10)*('Data - annual'!$C$2:$C$21833=$A$4)*('Data - annual'!$H$2:$H$21833)))))))</f>
        <v>5.4007881400000004E-3</v>
      </c>
      <c r="L10" s="85" cm="1">
        <f t="array" ref="L10">IF((IF($A$5="Total response time",SUMPRODUCT(('Data - annual'!$A$2:$A$21833=L$7)*('Data - annual'!$B$2:$B$21833=$B10)*('Data - annual'!$C$2:$C$21833=$A$4)*('Data - annual'!$E$2:$E$21833)),IF($A$5="Call handling time",SUMPRODUCT(('Data - annual'!$A$2:$A$21833=L$7)*('Data - annual'!$B$2:$B$21833=$B10)*('Data - annual'!$C$2:$C$21833=$A$4)*('Data - annual'!$F$2:$F$21833)),IF($A$5="Crew turnout time",SUMPRODUCT(('Data - annual'!$A$2:$A$21833=L$7)*('Data - annual'!$B$2:$B$21833=$B10)*('Data - annual'!$C$2:$C$21833=$A$4)*('Data - annual'!$G$2:$G$21833)),SUMPRODUCT(('Data - annual'!$A$2:$A$21833=L$7)*('Data - annual'!$B$2:$B$21833=$B10)*('Data - annual'!$C$2:$C$21833=$A$4)*('Data - annual'!$H$2:$H$21833))))))=0,"..",(IF($A$5="Total response time",SUMPRODUCT(('Data - annual'!$A$2:$A$21833=L$7)*('Data - annual'!$B$2:$B$21833=$B10)*('Data - annual'!$C$2:$C$21833=$A$4)*('Data - annual'!$E$2:$E$21833)),IF($A$5="Call handling time",SUMPRODUCT(('Data - annual'!$A$2:$A$21833=L$7)*('Data - annual'!$B$2:$B$21833=$B10)*('Data - annual'!$C$2:$C$21833=$A$4)*('Data - annual'!$F$2:$F$21833)),IF($A$5="Crew turnout time",SUMPRODUCT(('Data - annual'!$A$2:$A$21833=L$7)*('Data - annual'!$B$2:$B$21833=$B10)*('Data - annual'!$C$2:$C$21833=$A$4)*('Data - annual'!$G$2:$G$21833)),SUMPRODUCT(('Data - annual'!$A$2:$A$21833=L$7)*('Data - annual'!$B$2:$B$21833=$B10)*('Data - annual'!$C$2:$C$21833=$A$4)*('Data - annual'!$H$2:$H$21833)))))))</f>
        <v>5.39170177E-3</v>
      </c>
      <c r="M10" s="85" cm="1">
        <f t="array" ref="M10">IF((IF($A$5="Total response time",SUMPRODUCT(('Data - annual'!$A$2:$A$21833=M$7)*('Data - annual'!$B$2:$B$21833=$B10)*('Data - annual'!$C$2:$C$21833=$A$4)*('Data - annual'!$E$2:$E$21833)),IF($A$5="Call handling time",SUMPRODUCT(('Data - annual'!$A$2:$A$21833=M$7)*('Data - annual'!$B$2:$B$21833=$B10)*('Data - annual'!$C$2:$C$21833=$A$4)*('Data - annual'!$F$2:$F$21833)),IF($A$5="Crew turnout time",SUMPRODUCT(('Data - annual'!$A$2:$A$21833=M$7)*('Data - annual'!$B$2:$B$21833=$B10)*('Data - annual'!$C$2:$C$21833=$A$4)*('Data - annual'!$G$2:$G$21833)),SUMPRODUCT(('Data - annual'!$A$2:$A$21833=M$7)*('Data - annual'!$B$2:$B$21833=$B10)*('Data - annual'!$C$2:$C$21833=$A$4)*('Data - annual'!$H$2:$H$21833))))))=0,"..",(IF($A$5="Total response time",SUMPRODUCT(('Data - annual'!$A$2:$A$21833=M$7)*('Data - annual'!$B$2:$B$21833=$B10)*('Data - annual'!$C$2:$C$21833=$A$4)*('Data - annual'!$E$2:$E$21833)),IF($A$5="Call handling time",SUMPRODUCT(('Data - annual'!$A$2:$A$21833=M$7)*('Data - annual'!$B$2:$B$21833=$B10)*('Data - annual'!$C$2:$C$21833=$A$4)*('Data - annual'!$F$2:$F$21833)),IF($A$5="Crew turnout time",SUMPRODUCT(('Data - annual'!$A$2:$A$21833=M$7)*('Data - annual'!$B$2:$B$21833=$B10)*('Data - annual'!$C$2:$C$21833=$A$4)*('Data - annual'!$G$2:$G$21833)),SUMPRODUCT(('Data - annual'!$A$2:$A$21833=M$7)*('Data - annual'!$B$2:$B$21833=$B10)*('Data - annual'!$C$2:$C$21833=$A$4)*('Data - annual'!$H$2:$H$21833)))))))</f>
        <v>5.2812969899999999E-3</v>
      </c>
      <c r="N10" s="85" cm="1">
        <f t="array" ref="N10">IF((IF($A$5="Total response time",SUMPRODUCT(('Data - annual'!$A$2:$A$21833=N$7)*('Data - annual'!$B$2:$B$21833=$B10)*('Data - annual'!$C$2:$C$21833=$A$4)*('Data - annual'!$E$2:$E$21833)),IF($A$5="Call handling time",SUMPRODUCT(('Data - annual'!$A$2:$A$21833=N$7)*('Data - annual'!$B$2:$B$21833=$B10)*('Data - annual'!$C$2:$C$21833=$A$4)*('Data - annual'!$F$2:$F$21833)),IF($A$5="Crew turnout time",SUMPRODUCT(('Data - annual'!$A$2:$A$21833=N$7)*('Data - annual'!$B$2:$B$21833=$B10)*('Data - annual'!$C$2:$C$21833=$A$4)*('Data - annual'!$G$2:$G$21833)),SUMPRODUCT(('Data - annual'!$A$2:$A$21833=N$7)*('Data - annual'!$B$2:$B$21833=$B10)*('Data - annual'!$C$2:$C$21833=$A$4)*('Data - annual'!$H$2:$H$21833))))))=0,"..",(IF($A$5="Total response time",SUMPRODUCT(('Data - annual'!$A$2:$A$21833=N$7)*('Data - annual'!$B$2:$B$21833=$B10)*('Data - annual'!$C$2:$C$21833=$A$4)*('Data - annual'!$E$2:$E$21833)),IF($A$5="Call handling time",SUMPRODUCT(('Data - annual'!$A$2:$A$21833=N$7)*('Data - annual'!$B$2:$B$21833=$B10)*('Data - annual'!$C$2:$C$21833=$A$4)*('Data - annual'!$F$2:$F$21833)),IF($A$5="Crew turnout time",SUMPRODUCT(('Data - annual'!$A$2:$A$21833=N$7)*('Data - annual'!$B$2:$B$21833=$B10)*('Data - annual'!$C$2:$C$21833=$A$4)*('Data - annual'!$G$2:$G$21833)),SUMPRODUCT(('Data - annual'!$A$2:$A$21833=N$7)*('Data - annual'!$B$2:$B$21833=$B10)*('Data - annual'!$C$2:$C$21833=$A$4)*('Data - annual'!$H$2:$H$21833)))))))</f>
        <v>5.4588469700000003E-3</v>
      </c>
      <c r="O10" s="85" cm="1">
        <f t="array" ref="O10">IF((IF($A$5="Total response time",SUMPRODUCT(('Data - annual'!$A$2:$A$21833=O$7)*('Data - annual'!$B$2:$B$21833=$B10)*('Data - annual'!$C$2:$C$21833=$A$4)*('Data - annual'!$E$2:$E$21833)),IF($A$5="Call handling time",SUMPRODUCT(('Data - annual'!$A$2:$A$21833=O$7)*('Data - annual'!$B$2:$B$21833=$B10)*('Data - annual'!$C$2:$C$21833=$A$4)*('Data - annual'!$F$2:$F$21833)),IF($A$5="Crew turnout time",SUMPRODUCT(('Data - annual'!$A$2:$A$21833=O$7)*('Data - annual'!$B$2:$B$21833=$B10)*('Data - annual'!$C$2:$C$21833=$A$4)*('Data - annual'!$G$2:$G$21833)),SUMPRODUCT(('Data - annual'!$A$2:$A$21833=O$7)*('Data - annual'!$B$2:$B$21833=$B10)*('Data - annual'!$C$2:$C$21833=$A$4)*('Data - annual'!$H$2:$H$21833))))))=0,"..",(IF($A$5="Total response time",SUMPRODUCT(('Data - annual'!$A$2:$A$21833=O$7)*('Data - annual'!$B$2:$B$21833=$B10)*('Data - annual'!$C$2:$C$21833=$A$4)*('Data - annual'!$E$2:$E$21833)),IF($A$5="Call handling time",SUMPRODUCT(('Data - annual'!$A$2:$A$21833=O$7)*('Data - annual'!$B$2:$B$21833=$B10)*('Data - annual'!$C$2:$C$21833=$A$4)*('Data - annual'!$F$2:$F$21833)),IF($A$5="Crew turnout time",SUMPRODUCT(('Data - annual'!$A$2:$A$21833=O$7)*('Data - annual'!$B$2:$B$21833=$B10)*('Data - annual'!$C$2:$C$21833=$A$4)*('Data - annual'!$G$2:$G$21833)),SUMPRODUCT(('Data - annual'!$A$2:$A$21833=O$7)*('Data - annual'!$B$2:$B$21833=$B10)*('Data - annual'!$C$2:$C$21833=$A$4)*('Data - annual'!$H$2:$H$21833)))))))</f>
        <v>5.5636321899999999E-3</v>
      </c>
      <c r="P10" s="85" cm="1">
        <f t="array" ref="P10">IF((IF($A$5="Total response time",SUMPRODUCT(('Data - annual'!$A$2:$A$21833=P$7)*('Data - annual'!$B$2:$B$21833=$B10)*('Data - annual'!$C$2:$C$21833=$A$4)*('Data - annual'!$E$2:$E$21833)),IF($A$5="Call handling time",SUMPRODUCT(('Data - annual'!$A$2:$A$21833=P$7)*('Data - annual'!$B$2:$B$21833=$B10)*('Data - annual'!$C$2:$C$21833=$A$4)*('Data - annual'!$F$2:$F$21833)),IF($A$5="Crew turnout time",SUMPRODUCT(('Data - annual'!$A$2:$A$21833=P$7)*('Data - annual'!$B$2:$B$21833=$B10)*('Data - annual'!$C$2:$C$21833=$A$4)*('Data - annual'!$G$2:$G$21833)),SUMPRODUCT(('Data - annual'!$A$2:$A$21833=P$7)*('Data - annual'!$B$2:$B$21833=$B10)*('Data - annual'!$C$2:$C$21833=$A$4)*('Data - annual'!$H$2:$H$21833))))))=0,"..",(IF($A$5="Total response time",SUMPRODUCT(('Data - annual'!$A$2:$A$21833=P$7)*('Data - annual'!$B$2:$B$21833=$B10)*('Data - annual'!$C$2:$C$21833=$A$4)*('Data - annual'!$E$2:$E$21833)),IF($A$5="Call handling time",SUMPRODUCT(('Data - annual'!$A$2:$A$21833=P$7)*('Data - annual'!$B$2:$B$21833=$B10)*('Data - annual'!$C$2:$C$21833=$A$4)*('Data - annual'!$F$2:$F$21833)),IF($A$5="Crew turnout time",SUMPRODUCT(('Data - annual'!$A$2:$A$21833=P$7)*('Data - annual'!$B$2:$B$21833=$B10)*('Data - annual'!$C$2:$C$21833=$A$4)*('Data - annual'!$G$2:$G$21833)),SUMPRODUCT(('Data - annual'!$A$2:$A$21833=P$7)*('Data - annual'!$B$2:$B$21833=$B10)*('Data - annual'!$C$2:$C$21833=$A$4)*('Data - annual'!$H$2:$H$21833)))))))</f>
        <v>5.5687849000000001E-3</v>
      </c>
      <c r="Q10" s="85" cm="1">
        <f t="array" ref="Q10">IF((IF($A$5="Total response time",SUMPRODUCT(('Data - annual'!$A$2:$A$21833=Q$7)*('Data - annual'!$B$2:$B$21833=$B10)*('Data - annual'!$C$2:$C$21833=$A$4)*('Data - annual'!$E$2:$E$21833)),IF($A$5="Call handling time",SUMPRODUCT(('Data - annual'!$A$2:$A$21833=Q$7)*('Data - annual'!$B$2:$B$21833=$B10)*('Data - annual'!$C$2:$C$21833=$A$4)*('Data - annual'!$F$2:$F$21833)),IF($A$5="Crew turnout time",SUMPRODUCT(('Data - annual'!$A$2:$A$21833=Q$7)*('Data - annual'!$B$2:$B$21833=$B10)*('Data - annual'!$C$2:$C$21833=$A$4)*('Data - annual'!$G$2:$G$21833)),SUMPRODUCT(('Data - annual'!$A$2:$A$21833=Q$7)*('Data - annual'!$B$2:$B$21833=$B10)*('Data - annual'!$C$2:$C$21833=$A$4)*('Data - annual'!$H$2:$H$21833))))))=0,"..",(IF($A$5="Total response time",SUMPRODUCT(('Data - annual'!$A$2:$A$21833=Q$7)*('Data - annual'!$B$2:$B$21833=$B10)*('Data - annual'!$C$2:$C$21833=$A$4)*('Data - annual'!$E$2:$E$21833)),IF($A$5="Call handling time",SUMPRODUCT(('Data - annual'!$A$2:$A$21833=Q$7)*('Data - annual'!$B$2:$B$21833=$B10)*('Data - annual'!$C$2:$C$21833=$A$4)*('Data - annual'!$F$2:$F$21833)),IF($A$5="Crew turnout time",SUMPRODUCT(('Data - annual'!$A$2:$A$21833=Q$7)*('Data - annual'!$B$2:$B$21833=$B10)*('Data - annual'!$C$2:$C$21833=$A$4)*('Data - annual'!$G$2:$G$21833)),SUMPRODUCT(('Data - annual'!$A$2:$A$21833=Q$7)*('Data - annual'!$B$2:$B$21833=$B10)*('Data - annual'!$C$2:$C$21833=$A$4)*('Data - annual'!$H$2:$H$21833)))))))</f>
        <v>5.6244664099999999E-3</v>
      </c>
      <c r="R10" s="85" cm="1">
        <f t="array" ref="R10">IF((IF($A$5="Total response time",SUMPRODUCT(('Data - quarterly'!$A$2:$A$21831=R$7)*('Data - quarterly'!$B$2:$B$21831=$B10)*('Data - quarterly'!$C$2:$C$21831=$A$4)*('Data - quarterly'!$E$2:$E$21831)),IF($A$5="Call handling time",SUMPRODUCT(('Data - quarterly'!$A$2:$A$21831=R$7)*('Data - quarterly'!$B$2:$B$21831=$B10)*('Data - quarterly'!$C$2:$C$21831=$A$4)*('Data - quarterly'!$F$2:$F$21831)),IF($A$5="Crew turnout time",SUMPRODUCT(('Data - quarterly'!$A$2:$A$21831=R$7)*('Data - quarterly'!$B$2:$B$21831=$B10)*('Data - quarterly'!$C$2:$C$21831=$A$4)*('Data - quarterly'!$G$2:$G$21831)),SUMPRODUCT(('Data - quarterly'!$A$2:$A$21831=R$7)*('Data - quarterly'!$B$2:$B$21831=$B10)*('Data - quarterly'!$C$2:$C$21831=$A$4)*('Data - quarterly'!$H$2:$H$21831))))))=0,"..",(IF($A$5="Total response time",SUMPRODUCT(('Data - quarterly'!$A$2:$A$21831=R$7)*('Data - quarterly'!$B$2:$B$21831=$B10)*('Data - quarterly'!$C$2:$C$21831=$A$4)*('Data - quarterly'!$E$2:$E$21831)),IF($A$5="Call handling time",SUMPRODUCT(('Data - quarterly'!$A$2:$A$21831=R$7)*('Data - quarterly'!$B$2:$B$21831=$B10)*('Data - quarterly'!$C$2:$C$21831=$A$4)*('Data - quarterly'!$F$2:$F$21831)),IF($A$5="Crew turnout time",SUMPRODUCT(('Data - quarterly'!$A$2:$A$21831=R$7)*('Data - quarterly'!$B$2:$B$21831=$B10)*('Data - quarterly'!$C$2:$C$21831=$A$4)*('Data - quarterly'!$G$2:$G$21831)),SUMPRODUCT(('Data - quarterly'!$A$2:$A$21831=R$7)*('Data - quarterly'!$B$2:$B$21831=$B10)*('Data - quarterly'!$C$2:$C$21831=$A$4)*('Data - quarterly'!$H$2:$H$21831)))))))</f>
        <v>5.6099498600000004E-3</v>
      </c>
      <c r="S10" s="85" cm="1">
        <f t="array" ref="S10">IF((IF($A$5="Total response time",SUMPRODUCT(('Data - quarterly'!$A$2:$A$21831=S$7)*('Data - quarterly'!$B$2:$B$21831=$B10)*('Data - quarterly'!$C$2:$C$21831=$A$4)*('Data - quarterly'!$E$2:$E$21831)),IF($A$5="Call handling time",SUMPRODUCT(('Data - quarterly'!$A$2:$A$21831=S$7)*('Data - quarterly'!$B$2:$B$21831=$B10)*('Data - quarterly'!$C$2:$C$21831=$A$4)*('Data - quarterly'!$F$2:$F$21831)),IF($A$5="Crew turnout time",SUMPRODUCT(('Data - quarterly'!$A$2:$A$21831=S$7)*('Data - quarterly'!$B$2:$B$21831=$B10)*('Data - quarterly'!$C$2:$C$21831=$A$4)*('Data - quarterly'!$G$2:$G$21831)),SUMPRODUCT(('Data - quarterly'!$A$2:$A$21831=S$7)*('Data - quarterly'!$B$2:$B$21831=$B10)*('Data - quarterly'!$C$2:$C$21831=$A$4)*('Data - quarterly'!$H$2:$H$21831))))))=0,"..",(IF($A$5="Total response time",SUMPRODUCT(('Data - quarterly'!$A$2:$A$21831=S$7)*('Data - quarterly'!$B$2:$B$21831=$B10)*('Data - quarterly'!$C$2:$C$21831=$A$4)*('Data - quarterly'!$E$2:$E$21831)),IF($A$5="Call handling time",SUMPRODUCT(('Data - quarterly'!$A$2:$A$21831=S$7)*('Data - quarterly'!$B$2:$B$21831=$B10)*('Data - quarterly'!$C$2:$C$21831=$A$4)*('Data - quarterly'!$F$2:$F$21831)),IF($A$5="Crew turnout time",SUMPRODUCT(('Data - quarterly'!$A$2:$A$21831=S$7)*('Data - quarterly'!$B$2:$B$21831=$B10)*('Data - quarterly'!$C$2:$C$21831=$A$4)*('Data - quarterly'!$G$2:$G$21831)),SUMPRODUCT(('Data - quarterly'!$A$2:$A$21831=S$7)*('Data - quarterly'!$B$2:$B$21831=$B10)*('Data - quarterly'!$C$2:$C$21831=$A$4)*('Data - quarterly'!$H$2:$H$21831)))))))</f>
        <v>5.7027189700000003E-3</v>
      </c>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row>
    <row r="11" spans="1:43" s="9" customFormat="1" ht="16.5" customHeight="1">
      <c r="A11" s="87" t="s">
        <v>157</v>
      </c>
      <c r="B11" s="88" t="s">
        <v>158</v>
      </c>
      <c r="C11" s="85" cm="1">
        <f t="array" ref="C11">IF((IF($A$5="Total response time",SUMPRODUCT(('Data - annual'!$A$2:$A$21833=C$7)*('Data - annual'!$B$2:$B$21833=$B11)*('Data - annual'!$C$2:$C$21833=$A$4)*('Data - annual'!$E$2:$E$21833)),IF($A$5="Call handling time",SUMPRODUCT(('Data - annual'!$A$2:$A$21833=C$7)*('Data - annual'!$B$2:$B$21833=$B11)*('Data - annual'!$C$2:$C$21833=$A$4)*('Data - annual'!$F$2:$F$21833)),IF($A$5="Crew turnout time",SUMPRODUCT(('Data - annual'!$A$2:$A$21833=C$7)*('Data - annual'!$B$2:$B$21833=$B11)*('Data - annual'!$C$2:$C$21833=$A$4)*('Data - annual'!$G$2:$G$21833)),SUMPRODUCT(('Data - annual'!$A$2:$A$21833=C$7)*('Data - annual'!$B$2:$B$21833=$B11)*('Data - annual'!$C$2:$C$21833=$A$4)*('Data - annual'!$H$2:$H$21833))))))=0,"..",(IF($A$5="Total response time",SUMPRODUCT(('Data - annual'!$A$2:$A$21833=C$7)*('Data - annual'!$B$2:$B$21833=$B11)*('Data - annual'!$C$2:$C$21833=$A$4)*('Data - annual'!$E$2:$E$21833)),IF($A$5="Call handling time",SUMPRODUCT(('Data - annual'!$A$2:$A$21833=C$7)*('Data - annual'!$B$2:$B$21833=$B11)*('Data - annual'!$C$2:$C$21833=$A$4)*('Data - annual'!$F$2:$F$21833)),IF($A$5="Crew turnout time",SUMPRODUCT(('Data - annual'!$A$2:$A$21833=C$7)*('Data - annual'!$B$2:$B$21833=$B11)*('Data - annual'!$C$2:$C$21833=$A$4)*('Data - annual'!$G$2:$G$21833)),SUMPRODUCT(('Data - annual'!$A$2:$A$21833=C$7)*('Data - annual'!$B$2:$B$21833=$B11)*('Data - annual'!$C$2:$C$21833=$A$4)*('Data - annual'!$H$2:$H$21833)))))))</f>
        <v>5.3932324300000004E-3</v>
      </c>
      <c r="D11" s="85" cm="1">
        <f t="array" ref="D11">IF((IF($A$5="Total response time",SUMPRODUCT(('Data - annual'!$A$2:$A$21833=D$7)*('Data - annual'!$B$2:$B$21833=$B11)*('Data - annual'!$C$2:$C$21833=$A$4)*('Data - annual'!$E$2:$E$21833)),IF($A$5="Call handling time",SUMPRODUCT(('Data - annual'!$A$2:$A$21833=D$7)*('Data - annual'!$B$2:$B$21833=$B11)*('Data - annual'!$C$2:$C$21833=$A$4)*('Data - annual'!$F$2:$F$21833)),IF($A$5="Crew turnout time",SUMPRODUCT(('Data - annual'!$A$2:$A$21833=D$7)*('Data - annual'!$B$2:$B$21833=$B11)*('Data - annual'!$C$2:$C$21833=$A$4)*('Data - annual'!$G$2:$G$21833)),SUMPRODUCT(('Data - annual'!$A$2:$A$21833=D$7)*('Data - annual'!$B$2:$B$21833=$B11)*('Data - annual'!$C$2:$C$21833=$A$4)*('Data - annual'!$H$2:$H$21833))))))=0,"..",(IF($A$5="Total response time",SUMPRODUCT(('Data - annual'!$A$2:$A$21833=D$7)*('Data - annual'!$B$2:$B$21833=$B11)*('Data - annual'!$C$2:$C$21833=$A$4)*('Data - annual'!$E$2:$E$21833)),IF($A$5="Call handling time",SUMPRODUCT(('Data - annual'!$A$2:$A$21833=D$7)*('Data - annual'!$B$2:$B$21833=$B11)*('Data - annual'!$C$2:$C$21833=$A$4)*('Data - annual'!$F$2:$F$21833)),IF($A$5="Crew turnout time",SUMPRODUCT(('Data - annual'!$A$2:$A$21833=D$7)*('Data - annual'!$B$2:$B$21833=$B11)*('Data - annual'!$C$2:$C$21833=$A$4)*('Data - annual'!$G$2:$G$21833)),SUMPRODUCT(('Data - annual'!$A$2:$A$21833=D$7)*('Data - annual'!$B$2:$B$21833=$B11)*('Data - annual'!$C$2:$C$21833=$A$4)*('Data - annual'!$H$2:$H$21833)))))))</f>
        <v>5.2879472300000003E-3</v>
      </c>
      <c r="E11" s="85" cm="1">
        <f t="array" ref="E11">IF((IF($A$5="Total response time",SUMPRODUCT(('Data - annual'!$A$2:$A$21833=E$7)*('Data - annual'!$B$2:$B$21833=$B11)*('Data - annual'!$C$2:$C$21833=$A$4)*('Data - annual'!$E$2:$E$21833)),IF($A$5="Call handling time",SUMPRODUCT(('Data - annual'!$A$2:$A$21833=E$7)*('Data - annual'!$B$2:$B$21833=$B11)*('Data - annual'!$C$2:$C$21833=$A$4)*('Data - annual'!$F$2:$F$21833)),IF($A$5="Crew turnout time",SUMPRODUCT(('Data - annual'!$A$2:$A$21833=E$7)*('Data - annual'!$B$2:$B$21833=$B11)*('Data - annual'!$C$2:$C$21833=$A$4)*('Data - annual'!$G$2:$G$21833)),SUMPRODUCT(('Data - annual'!$A$2:$A$21833=E$7)*('Data - annual'!$B$2:$B$21833=$B11)*('Data - annual'!$C$2:$C$21833=$A$4)*('Data - annual'!$H$2:$H$21833))))))=0,"..",(IF($A$5="Total response time",SUMPRODUCT(('Data - annual'!$A$2:$A$21833=E$7)*('Data - annual'!$B$2:$B$21833=$B11)*('Data - annual'!$C$2:$C$21833=$A$4)*('Data - annual'!$E$2:$E$21833)),IF($A$5="Call handling time",SUMPRODUCT(('Data - annual'!$A$2:$A$21833=E$7)*('Data - annual'!$B$2:$B$21833=$B11)*('Data - annual'!$C$2:$C$21833=$A$4)*('Data - annual'!$F$2:$F$21833)),IF($A$5="Crew turnout time",SUMPRODUCT(('Data - annual'!$A$2:$A$21833=E$7)*('Data - annual'!$B$2:$B$21833=$B11)*('Data - annual'!$C$2:$C$21833=$A$4)*('Data - annual'!$G$2:$G$21833)),SUMPRODUCT(('Data - annual'!$A$2:$A$21833=E$7)*('Data - annual'!$B$2:$B$21833=$B11)*('Data - annual'!$C$2:$C$21833=$A$4)*('Data - annual'!$H$2:$H$21833)))))))</f>
        <v>5.4457979600000001E-3</v>
      </c>
      <c r="F11" s="85" cm="1">
        <f t="array" ref="F11">IF((IF($A$5="Total response time",SUMPRODUCT(('Data - annual'!$A$2:$A$21833=F$7)*('Data - annual'!$B$2:$B$21833=$B11)*('Data - annual'!$C$2:$C$21833=$A$4)*('Data - annual'!$E$2:$E$21833)),IF($A$5="Call handling time",SUMPRODUCT(('Data - annual'!$A$2:$A$21833=F$7)*('Data - annual'!$B$2:$B$21833=$B11)*('Data - annual'!$C$2:$C$21833=$A$4)*('Data - annual'!$F$2:$F$21833)),IF($A$5="Crew turnout time",SUMPRODUCT(('Data - annual'!$A$2:$A$21833=F$7)*('Data - annual'!$B$2:$B$21833=$B11)*('Data - annual'!$C$2:$C$21833=$A$4)*('Data - annual'!$G$2:$G$21833)),SUMPRODUCT(('Data - annual'!$A$2:$A$21833=F$7)*('Data - annual'!$B$2:$B$21833=$B11)*('Data - annual'!$C$2:$C$21833=$A$4)*('Data - annual'!$H$2:$H$21833))))))=0,"..",(IF($A$5="Total response time",SUMPRODUCT(('Data - annual'!$A$2:$A$21833=F$7)*('Data - annual'!$B$2:$B$21833=$B11)*('Data - annual'!$C$2:$C$21833=$A$4)*('Data - annual'!$E$2:$E$21833)),IF($A$5="Call handling time",SUMPRODUCT(('Data - annual'!$A$2:$A$21833=F$7)*('Data - annual'!$B$2:$B$21833=$B11)*('Data - annual'!$C$2:$C$21833=$A$4)*('Data - annual'!$F$2:$F$21833)),IF($A$5="Crew turnout time",SUMPRODUCT(('Data - annual'!$A$2:$A$21833=F$7)*('Data - annual'!$B$2:$B$21833=$B11)*('Data - annual'!$C$2:$C$21833=$A$4)*('Data - annual'!$G$2:$G$21833)),SUMPRODUCT(('Data - annual'!$A$2:$A$21833=F$7)*('Data - annual'!$B$2:$B$21833=$B11)*('Data - annual'!$C$2:$C$21833=$A$4)*('Data - annual'!$H$2:$H$21833)))))))</f>
        <v>5.4720565899999997E-3</v>
      </c>
      <c r="G11" s="85" cm="1">
        <f t="array" ref="G11">IF((IF($A$5="Total response time",SUMPRODUCT(('Data - annual'!$A$2:$A$21833=G$7)*('Data - annual'!$B$2:$B$21833=$B11)*('Data - annual'!$C$2:$C$21833=$A$4)*('Data - annual'!$E$2:$E$21833)),IF($A$5="Call handling time",SUMPRODUCT(('Data - annual'!$A$2:$A$21833=G$7)*('Data - annual'!$B$2:$B$21833=$B11)*('Data - annual'!$C$2:$C$21833=$A$4)*('Data - annual'!$F$2:$F$21833)),IF($A$5="Crew turnout time",SUMPRODUCT(('Data - annual'!$A$2:$A$21833=G$7)*('Data - annual'!$B$2:$B$21833=$B11)*('Data - annual'!$C$2:$C$21833=$A$4)*('Data - annual'!$G$2:$G$21833)),SUMPRODUCT(('Data - annual'!$A$2:$A$21833=G$7)*('Data - annual'!$B$2:$B$21833=$B11)*('Data - annual'!$C$2:$C$21833=$A$4)*('Data - annual'!$H$2:$H$21833))))))=0,"..",(IF($A$5="Total response time",SUMPRODUCT(('Data - annual'!$A$2:$A$21833=G$7)*('Data - annual'!$B$2:$B$21833=$B11)*('Data - annual'!$C$2:$C$21833=$A$4)*('Data - annual'!$E$2:$E$21833)),IF($A$5="Call handling time",SUMPRODUCT(('Data - annual'!$A$2:$A$21833=G$7)*('Data - annual'!$B$2:$B$21833=$B11)*('Data - annual'!$C$2:$C$21833=$A$4)*('Data - annual'!$F$2:$F$21833)),IF($A$5="Crew turnout time",SUMPRODUCT(('Data - annual'!$A$2:$A$21833=G$7)*('Data - annual'!$B$2:$B$21833=$B11)*('Data - annual'!$C$2:$C$21833=$A$4)*('Data - annual'!$G$2:$G$21833)),SUMPRODUCT(('Data - annual'!$A$2:$A$21833=G$7)*('Data - annual'!$B$2:$B$21833=$B11)*('Data - annual'!$C$2:$C$21833=$A$4)*('Data - annual'!$H$2:$H$21833)))))))</f>
        <v>5.7245205499999998E-3</v>
      </c>
      <c r="H11" s="85" cm="1">
        <f t="array" ref="H11">IF((IF($A$5="Total response time",SUMPRODUCT(('Data - annual'!$A$2:$A$21833=H$7)*('Data - annual'!$B$2:$B$21833=$B11)*('Data - annual'!$C$2:$C$21833=$A$4)*('Data - annual'!$E$2:$E$21833)),IF($A$5="Call handling time",SUMPRODUCT(('Data - annual'!$A$2:$A$21833=H$7)*('Data - annual'!$B$2:$B$21833=$B11)*('Data - annual'!$C$2:$C$21833=$A$4)*('Data - annual'!$F$2:$F$21833)),IF($A$5="Crew turnout time",SUMPRODUCT(('Data - annual'!$A$2:$A$21833=H$7)*('Data - annual'!$B$2:$B$21833=$B11)*('Data - annual'!$C$2:$C$21833=$A$4)*('Data - annual'!$G$2:$G$21833)),SUMPRODUCT(('Data - annual'!$A$2:$A$21833=H$7)*('Data - annual'!$B$2:$B$21833=$B11)*('Data - annual'!$C$2:$C$21833=$A$4)*('Data - annual'!$H$2:$H$21833))))))=0,"..",(IF($A$5="Total response time",SUMPRODUCT(('Data - annual'!$A$2:$A$21833=H$7)*('Data - annual'!$B$2:$B$21833=$B11)*('Data - annual'!$C$2:$C$21833=$A$4)*('Data - annual'!$E$2:$E$21833)),IF($A$5="Call handling time",SUMPRODUCT(('Data - annual'!$A$2:$A$21833=H$7)*('Data - annual'!$B$2:$B$21833=$B11)*('Data - annual'!$C$2:$C$21833=$A$4)*('Data - annual'!$F$2:$F$21833)),IF($A$5="Crew turnout time",SUMPRODUCT(('Data - annual'!$A$2:$A$21833=H$7)*('Data - annual'!$B$2:$B$21833=$B11)*('Data - annual'!$C$2:$C$21833=$A$4)*('Data - annual'!$G$2:$G$21833)),SUMPRODUCT(('Data - annual'!$A$2:$A$21833=H$7)*('Data - annual'!$B$2:$B$21833=$B11)*('Data - annual'!$C$2:$C$21833=$A$4)*('Data - annual'!$H$2:$H$21833)))))))</f>
        <v>5.7140071400000004E-3</v>
      </c>
      <c r="I11" s="85" cm="1">
        <f t="array" ref="I11">IF((IF($A$5="Total response time",SUMPRODUCT(('Data - annual'!$A$2:$A$21833=I$7)*('Data - annual'!$B$2:$B$21833=$B11)*('Data - annual'!$C$2:$C$21833=$A$4)*('Data - annual'!$E$2:$E$21833)),IF($A$5="Call handling time",SUMPRODUCT(('Data - annual'!$A$2:$A$21833=I$7)*('Data - annual'!$B$2:$B$21833=$B11)*('Data - annual'!$C$2:$C$21833=$A$4)*('Data - annual'!$F$2:$F$21833)),IF($A$5="Crew turnout time",SUMPRODUCT(('Data - annual'!$A$2:$A$21833=I$7)*('Data - annual'!$B$2:$B$21833=$B11)*('Data - annual'!$C$2:$C$21833=$A$4)*('Data - annual'!$G$2:$G$21833)),SUMPRODUCT(('Data - annual'!$A$2:$A$21833=I$7)*('Data - annual'!$B$2:$B$21833=$B11)*('Data - annual'!$C$2:$C$21833=$A$4)*('Data - annual'!$H$2:$H$21833))))))=0,"..",(IF($A$5="Total response time",SUMPRODUCT(('Data - annual'!$A$2:$A$21833=I$7)*('Data - annual'!$B$2:$B$21833=$B11)*('Data - annual'!$C$2:$C$21833=$A$4)*('Data - annual'!$E$2:$E$21833)),IF($A$5="Call handling time",SUMPRODUCT(('Data - annual'!$A$2:$A$21833=I$7)*('Data - annual'!$B$2:$B$21833=$B11)*('Data - annual'!$C$2:$C$21833=$A$4)*('Data - annual'!$F$2:$F$21833)),IF($A$5="Crew turnout time",SUMPRODUCT(('Data - annual'!$A$2:$A$21833=I$7)*('Data - annual'!$B$2:$B$21833=$B11)*('Data - annual'!$C$2:$C$21833=$A$4)*('Data - annual'!$G$2:$G$21833)),SUMPRODUCT(('Data - annual'!$A$2:$A$21833=I$7)*('Data - annual'!$B$2:$B$21833=$B11)*('Data - annual'!$C$2:$C$21833=$A$4)*('Data - annual'!$H$2:$H$21833)))))))</f>
        <v>5.6887616499999996E-3</v>
      </c>
      <c r="J11" s="85" cm="1">
        <f t="array" ref="J11">IF((IF($A$5="Total response time",SUMPRODUCT(('Data - annual'!$A$2:$A$21833=J$7)*('Data - annual'!$B$2:$B$21833=$B11)*('Data - annual'!$C$2:$C$21833=$A$4)*('Data - annual'!$E$2:$E$21833)),IF($A$5="Call handling time",SUMPRODUCT(('Data - annual'!$A$2:$A$21833=J$7)*('Data - annual'!$B$2:$B$21833=$B11)*('Data - annual'!$C$2:$C$21833=$A$4)*('Data - annual'!$F$2:$F$21833)),IF($A$5="Crew turnout time",SUMPRODUCT(('Data - annual'!$A$2:$A$21833=J$7)*('Data - annual'!$B$2:$B$21833=$B11)*('Data - annual'!$C$2:$C$21833=$A$4)*('Data - annual'!$G$2:$G$21833)),SUMPRODUCT(('Data - annual'!$A$2:$A$21833=J$7)*('Data - annual'!$B$2:$B$21833=$B11)*('Data - annual'!$C$2:$C$21833=$A$4)*('Data - annual'!$H$2:$H$21833))))))=0,"..",(IF($A$5="Total response time",SUMPRODUCT(('Data - annual'!$A$2:$A$21833=J$7)*('Data - annual'!$B$2:$B$21833=$B11)*('Data - annual'!$C$2:$C$21833=$A$4)*('Data - annual'!$E$2:$E$21833)),IF($A$5="Call handling time",SUMPRODUCT(('Data - annual'!$A$2:$A$21833=J$7)*('Data - annual'!$B$2:$B$21833=$B11)*('Data - annual'!$C$2:$C$21833=$A$4)*('Data - annual'!$F$2:$F$21833)),IF($A$5="Crew turnout time",SUMPRODUCT(('Data - annual'!$A$2:$A$21833=J$7)*('Data - annual'!$B$2:$B$21833=$B11)*('Data - annual'!$C$2:$C$21833=$A$4)*('Data - annual'!$G$2:$G$21833)),SUMPRODUCT(('Data - annual'!$A$2:$A$21833=J$7)*('Data - annual'!$B$2:$B$21833=$B11)*('Data - annual'!$C$2:$C$21833=$A$4)*('Data - annual'!$H$2:$H$21833)))))))</f>
        <v>5.7248353099999998E-3</v>
      </c>
      <c r="K11" s="85" cm="1">
        <f t="array" ref="K11">IF((IF($A$5="Total response time",SUMPRODUCT(('Data - annual'!$A$2:$A$21833=K$7)*('Data - annual'!$B$2:$B$21833=$B11)*('Data - annual'!$C$2:$C$21833=$A$4)*('Data - annual'!$E$2:$E$21833)),IF($A$5="Call handling time",SUMPRODUCT(('Data - annual'!$A$2:$A$21833=K$7)*('Data - annual'!$B$2:$B$21833=$B11)*('Data - annual'!$C$2:$C$21833=$A$4)*('Data - annual'!$F$2:$F$21833)),IF($A$5="Crew turnout time",SUMPRODUCT(('Data - annual'!$A$2:$A$21833=K$7)*('Data - annual'!$B$2:$B$21833=$B11)*('Data - annual'!$C$2:$C$21833=$A$4)*('Data - annual'!$G$2:$G$21833)),SUMPRODUCT(('Data - annual'!$A$2:$A$21833=K$7)*('Data - annual'!$B$2:$B$21833=$B11)*('Data - annual'!$C$2:$C$21833=$A$4)*('Data - annual'!$H$2:$H$21833))))))=0,"..",(IF($A$5="Total response time",SUMPRODUCT(('Data - annual'!$A$2:$A$21833=K$7)*('Data - annual'!$B$2:$B$21833=$B11)*('Data - annual'!$C$2:$C$21833=$A$4)*('Data - annual'!$E$2:$E$21833)),IF($A$5="Call handling time",SUMPRODUCT(('Data - annual'!$A$2:$A$21833=K$7)*('Data - annual'!$B$2:$B$21833=$B11)*('Data - annual'!$C$2:$C$21833=$A$4)*('Data - annual'!$F$2:$F$21833)),IF($A$5="Crew turnout time",SUMPRODUCT(('Data - annual'!$A$2:$A$21833=K$7)*('Data - annual'!$B$2:$B$21833=$B11)*('Data - annual'!$C$2:$C$21833=$A$4)*('Data - annual'!$G$2:$G$21833)),SUMPRODUCT(('Data - annual'!$A$2:$A$21833=K$7)*('Data - annual'!$B$2:$B$21833=$B11)*('Data - annual'!$C$2:$C$21833=$A$4)*('Data - annual'!$H$2:$H$21833)))))))</f>
        <v>5.7120273000000003E-3</v>
      </c>
      <c r="L11" s="85" cm="1">
        <f t="array" ref="L11">IF((IF($A$5="Total response time",SUMPRODUCT(('Data - annual'!$A$2:$A$21833=L$7)*('Data - annual'!$B$2:$B$21833=$B11)*('Data - annual'!$C$2:$C$21833=$A$4)*('Data - annual'!$E$2:$E$21833)),IF($A$5="Call handling time",SUMPRODUCT(('Data - annual'!$A$2:$A$21833=L$7)*('Data - annual'!$B$2:$B$21833=$B11)*('Data - annual'!$C$2:$C$21833=$A$4)*('Data - annual'!$F$2:$F$21833)),IF($A$5="Crew turnout time",SUMPRODUCT(('Data - annual'!$A$2:$A$21833=L$7)*('Data - annual'!$B$2:$B$21833=$B11)*('Data - annual'!$C$2:$C$21833=$A$4)*('Data - annual'!$G$2:$G$21833)),SUMPRODUCT(('Data - annual'!$A$2:$A$21833=L$7)*('Data - annual'!$B$2:$B$21833=$B11)*('Data - annual'!$C$2:$C$21833=$A$4)*('Data - annual'!$H$2:$H$21833))))))=0,"..",(IF($A$5="Total response time",SUMPRODUCT(('Data - annual'!$A$2:$A$21833=L$7)*('Data - annual'!$B$2:$B$21833=$B11)*('Data - annual'!$C$2:$C$21833=$A$4)*('Data - annual'!$E$2:$E$21833)),IF($A$5="Call handling time",SUMPRODUCT(('Data - annual'!$A$2:$A$21833=L$7)*('Data - annual'!$B$2:$B$21833=$B11)*('Data - annual'!$C$2:$C$21833=$A$4)*('Data - annual'!$F$2:$F$21833)),IF($A$5="Crew turnout time",SUMPRODUCT(('Data - annual'!$A$2:$A$21833=L$7)*('Data - annual'!$B$2:$B$21833=$B11)*('Data - annual'!$C$2:$C$21833=$A$4)*('Data - annual'!$G$2:$G$21833)),SUMPRODUCT(('Data - annual'!$A$2:$A$21833=L$7)*('Data - annual'!$B$2:$B$21833=$B11)*('Data - annual'!$C$2:$C$21833=$A$4)*('Data - annual'!$H$2:$H$21833)))))))</f>
        <v>5.7077150000000004E-3</v>
      </c>
      <c r="M11" s="85" cm="1">
        <f t="array" ref="M11">IF((IF($A$5="Total response time",SUMPRODUCT(('Data - annual'!$A$2:$A$21833=M$7)*('Data - annual'!$B$2:$B$21833=$B11)*('Data - annual'!$C$2:$C$21833=$A$4)*('Data - annual'!$E$2:$E$21833)),IF($A$5="Call handling time",SUMPRODUCT(('Data - annual'!$A$2:$A$21833=M$7)*('Data - annual'!$B$2:$B$21833=$B11)*('Data - annual'!$C$2:$C$21833=$A$4)*('Data - annual'!$F$2:$F$21833)),IF($A$5="Crew turnout time",SUMPRODUCT(('Data - annual'!$A$2:$A$21833=M$7)*('Data - annual'!$B$2:$B$21833=$B11)*('Data - annual'!$C$2:$C$21833=$A$4)*('Data - annual'!$G$2:$G$21833)),SUMPRODUCT(('Data - annual'!$A$2:$A$21833=M$7)*('Data - annual'!$B$2:$B$21833=$B11)*('Data - annual'!$C$2:$C$21833=$A$4)*('Data - annual'!$H$2:$H$21833))))))=0,"..",(IF($A$5="Total response time",SUMPRODUCT(('Data - annual'!$A$2:$A$21833=M$7)*('Data - annual'!$B$2:$B$21833=$B11)*('Data - annual'!$C$2:$C$21833=$A$4)*('Data - annual'!$E$2:$E$21833)),IF($A$5="Call handling time",SUMPRODUCT(('Data - annual'!$A$2:$A$21833=M$7)*('Data - annual'!$B$2:$B$21833=$B11)*('Data - annual'!$C$2:$C$21833=$A$4)*('Data - annual'!$F$2:$F$21833)),IF($A$5="Crew turnout time",SUMPRODUCT(('Data - annual'!$A$2:$A$21833=M$7)*('Data - annual'!$B$2:$B$21833=$B11)*('Data - annual'!$C$2:$C$21833=$A$4)*('Data - annual'!$G$2:$G$21833)),SUMPRODUCT(('Data - annual'!$A$2:$A$21833=M$7)*('Data - annual'!$B$2:$B$21833=$B11)*('Data - annual'!$C$2:$C$21833=$A$4)*('Data - annual'!$H$2:$H$21833)))))))</f>
        <v>5.58738072E-3</v>
      </c>
      <c r="N11" s="85" cm="1">
        <f t="array" ref="N11">IF((IF($A$5="Total response time",SUMPRODUCT(('Data - annual'!$A$2:$A$21833=N$7)*('Data - annual'!$B$2:$B$21833=$B11)*('Data - annual'!$C$2:$C$21833=$A$4)*('Data - annual'!$E$2:$E$21833)),IF($A$5="Call handling time",SUMPRODUCT(('Data - annual'!$A$2:$A$21833=N$7)*('Data - annual'!$B$2:$B$21833=$B11)*('Data - annual'!$C$2:$C$21833=$A$4)*('Data - annual'!$F$2:$F$21833)),IF($A$5="Crew turnout time",SUMPRODUCT(('Data - annual'!$A$2:$A$21833=N$7)*('Data - annual'!$B$2:$B$21833=$B11)*('Data - annual'!$C$2:$C$21833=$A$4)*('Data - annual'!$G$2:$G$21833)),SUMPRODUCT(('Data - annual'!$A$2:$A$21833=N$7)*('Data - annual'!$B$2:$B$21833=$B11)*('Data - annual'!$C$2:$C$21833=$A$4)*('Data - annual'!$H$2:$H$21833))))))=0,"..",(IF($A$5="Total response time",SUMPRODUCT(('Data - annual'!$A$2:$A$21833=N$7)*('Data - annual'!$B$2:$B$21833=$B11)*('Data - annual'!$C$2:$C$21833=$A$4)*('Data - annual'!$E$2:$E$21833)),IF($A$5="Call handling time",SUMPRODUCT(('Data - annual'!$A$2:$A$21833=N$7)*('Data - annual'!$B$2:$B$21833=$B11)*('Data - annual'!$C$2:$C$21833=$A$4)*('Data - annual'!$F$2:$F$21833)),IF($A$5="Crew turnout time",SUMPRODUCT(('Data - annual'!$A$2:$A$21833=N$7)*('Data - annual'!$B$2:$B$21833=$B11)*('Data - annual'!$C$2:$C$21833=$A$4)*('Data - annual'!$G$2:$G$21833)),SUMPRODUCT(('Data - annual'!$A$2:$A$21833=N$7)*('Data - annual'!$B$2:$B$21833=$B11)*('Data - annual'!$C$2:$C$21833=$A$4)*('Data - annual'!$H$2:$H$21833)))))))</f>
        <v>5.78943649E-3</v>
      </c>
      <c r="O11" s="85" cm="1">
        <f t="array" ref="O11">IF((IF($A$5="Total response time",SUMPRODUCT(('Data - annual'!$A$2:$A$21833=O$7)*('Data - annual'!$B$2:$B$21833=$B11)*('Data - annual'!$C$2:$C$21833=$A$4)*('Data - annual'!$E$2:$E$21833)),IF($A$5="Call handling time",SUMPRODUCT(('Data - annual'!$A$2:$A$21833=O$7)*('Data - annual'!$B$2:$B$21833=$B11)*('Data - annual'!$C$2:$C$21833=$A$4)*('Data - annual'!$F$2:$F$21833)),IF($A$5="Crew turnout time",SUMPRODUCT(('Data - annual'!$A$2:$A$21833=O$7)*('Data - annual'!$B$2:$B$21833=$B11)*('Data - annual'!$C$2:$C$21833=$A$4)*('Data - annual'!$G$2:$G$21833)),SUMPRODUCT(('Data - annual'!$A$2:$A$21833=O$7)*('Data - annual'!$B$2:$B$21833=$B11)*('Data - annual'!$C$2:$C$21833=$A$4)*('Data - annual'!$H$2:$H$21833))))))=0,"..",(IF($A$5="Total response time",SUMPRODUCT(('Data - annual'!$A$2:$A$21833=O$7)*('Data - annual'!$B$2:$B$21833=$B11)*('Data - annual'!$C$2:$C$21833=$A$4)*('Data - annual'!$E$2:$E$21833)),IF($A$5="Call handling time",SUMPRODUCT(('Data - annual'!$A$2:$A$21833=O$7)*('Data - annual'!$B$2:$B$21833=$B11)*('Data - annual'!$C$2:$C$21833=$A$4)*('Data - annual'!$F$2:$F$21833)),IF($A$5="Crew turnout time",SUMPRODUCT(('Data - annual'!$A$2:$A$21833=O$7)*('Data - annual'!$B$2:$B$21833=$B11)*('Data - annual'!$C$2:$C$21833=$A$4)*('Data - annual'!$G$2:$G$21833)),SUMPRODUCT(('Data - annual'!$A$2:$A$21833=O$7)*('Data - annual'!$B$2:$B$21833=$B11)*('Data - annual'!$C$2:$C$21833=$A$4)*('Data - annual'!$H$2:$H$21833)))))))</f>
        <v>5.9165122400000004E-3</v>
      </c>
      <c r="P11" s="85" cm="1">
        <f t="array" ref="P11">IF((IF($A$5="Total response time",SUMPRODUCT(('Data - annual'!$A$2:$A$21833=P$7)*('Data - annual'!$B$2:$B$21833=$B11)*('Data - annual'!$C$2:$C$21833=$A$4)*('Data - annual'!$E$2:$E$21833)),IF($A$5="Call handling time",SUMPRODUCT(('Data - annual'!$A$2:$A$21833=P$7)*('Data - annual'!$B$2:$B$21833=$B11)*('Data - annual'!$C$2:$C$21833=$A$4)*('Data - annual'!$F$2:$F$21833)),IF($A$5="Crew turnout time",SUMPRODUCT(('Data - annual'!$A$2:$A$21833=P$7)*('Data - annual'!$B$2:$B$21833=$B11)*('Data - annual'!$C$2:$C$21833=$A$4)*('Data - annual'!$G$2:$G$21833)),SUMPRODUCT(('Data - annual'!$A$2:$A$21833=P$7)*('Data - annual'!$B$2:$B$21833=$B11)*('Data - annual'!$C$2:$C$21833=$A$4)*('Data - annual'!$H$2:$H$21833))))))=0,"..",(IF($A$5="Total response time",SUMPRODUCT(('Data - annual'!$A$2:$A$21833=P$7)*('Data - annual'!$B$2:$B$21833=$B11)*('Data - annual'!$C$2:$C$21833=$A$4)*('Data - annual'!$E$2:$E$21833)),IF($A$5="Call handling time",SUMPRODUCT(('Data - annual'!$A$2:$A$21833=P$7)*('Data - annual'!$B$2:$B$21833=$B11)*('Data - annual'!$C$2:$C$21833=$A$4)*('Data - annual'!$F$2:$F$21833)),IF($A$5="Crew turnout time",SUMPRODUCT(('Data - annual'!$A$2:$A$21833=P$7)*('Data - annual'!$B$2:$B$21833=$B11)*('Data - annual'!$C$2:$C$21833=$A$4)*('Data - annual'!$G$2:$G$21833)),SUMPRODUCT(('Data - annual'!$A$2:$A$21833=P$7)*('Data - annual'!$B$2:$B$21833=$B11)*('Data - annual'!$C$2:$C$21833=$A$4)*('Data - annual'!$H$2:$H$21833)))))))</f>
        <v>5.9264591499999996E-3</v>
      </c>
      <c r="Q11" s="85" cm="1">
        <f t="array" ref="Q11">IF((IF($A$5="Total response time",SUMPRODUCT(('Data - annual'!$A$2:$A$21833=Q$7)*('Data - annual'!$B$2:$B$21833=$B11)*('Data - annual'!$C$2:$C$21833=$A$4)*('Data - annual'!$E$2:$E$21833)),IF($A$5="Call handling time",SUMPRODUCT(('Data - annual'!$A$2:$A$21833=Q$7)*('Data - annual'!$B$2:$B$21833=$B11)*('Data - annual'!$C$2:$C$21833=$A$4)*('Data - annual'!$F$2:$F$21833)),IF($A$5="Crew turnout time",SUMPRODUCT(('Data - annual'!$A$2:$A$21833=Q$7)*('Data - annual'!$B$2:$B$21833=$B11)*('Data - annual'!$C$2:$C$21833=$A$4)*('Data - annual'!$G$2:$G$21833)),SUMPRODUCT(('Data - annual'!$A$2:$A$21833=Q$7)*('Data - annual'!$B$2:$B$21833=$B11)*('Data - annual'!$C$2:$C$21833=$A$4)*('Data - annual'!$H$2:$H$21833))))))=0,"..",(IF($A$5="Total response time",SUMPRODUCT(('Data - annual'!$A$2:$A$21833=Q$7)*('Data - annual'!$B$2:$B$21833=$B11)*('Data - annual'!$C$2:$C$21833=$A$4)*('Data - annual'!$E$2:$E$21833)),IF($A$5="Call handling time",SUMPRODUCT(('Data - annual'!$A$2:$A$21833=Q$7)*('Data - annual'!$B$2:$B$21833=$B11)*('Data - annual'!$C$2:$C$21833=$A$4)*('Data - annual'!$F$2:$F$21833)),IF($A$5="Crew turnout time",SUMPRODUCT(('Data - annual'!$A$2:$A$21833=Q$7)*('Data - annual'!$B$2:$B$21833=$B11)*('Data - annual'!$C$2:$C$21833=$A$4)*('Data - annual'!$G$2:$G$21833)),SUMPRODUCT(('Data - annual'!$A$2:$A$21833=Q$7)*('Data - annual'!$B$2:$B$21833=$B11)*('Data - annual'!$C$2:$C$21833=$A$4)*('Data - annual'!$H$2:$H$21833)))))))</f>
        <v>5.9737830099999998E-3</v>
      </c>
      <c r="R11" s="85" cm="1">
        <f t="array" ref="R11">IF((IF($A$5="Total response time",SUMPRODUCT(('Data - quarterly'!$A$2:$A$21831=R$7)*('Data - quarterly'!$B$2:$B$21831=$B11)*('Data - quarterly'!$C$2:$C$21831=$A$4)*('Data - quarterly'!$E$2:$E$21831)),IF($A$5="Call handling time",SUMPRODUCT(('Data - quarterly'!$A$2:$A$21831=R$7)*('Data - quarterly'!$B$2:$B$21831=$B11)*('Data - quarterly'!$C$2:$C$21831=$A$4)*('Data - quarterly'!$F$2:$F$21831)),IF($A$5="Crew turnout time",SUMPRODUCT(('Data - quarterly'!$A$2:$A$21831=R$7)*('Data - quarterly'!$B$2:$B$21831=$B11)*('Data - quarterly'!$C$2:$C$21831=$A$4)*('Data - quarterly'!$G$2:$G$21831)),SUMPRODUCT(('Data - quarterly'!$A$2:$A$21831=R$7)*('Data - quarterly'!$B$2:$B$21831=$B11)*('Data - quarterly'!$C$2:$C$21831=$A$4)*('Data - quarterly'!$H$2:$H$21831))))))=0,"..",(IF($A$5="Total response time",SUMPRODUCT(('Data - quarterly'!$A$2:$A$21831=R$7)*('Data - quarterly'!$B$2:$B$21831=$B11)*('Data - quarterly'!$C$2:$C$21831=$A$4)*('Data - quarterly'!$E$2:$E$21831)),IF($A$5="Call handling time",SUMPRODUCT(('Data - quarterly'!$A$2:$A$21831=R$7)*('Data - quarterly'!$B$2:$B$21831=$B11)*('Data - quarterly'!$C$2:$C$21831=$A$4)*('Data - quarterly'!$F$2:$F$21831)),IF($A$5="Crew turnout time",SUMPRODUCT(('Data - quarterly'!$A$2:$A$21831=R$7)*('Data - quarterly'!$B$2:$B$21831=$B11)*('Data - quarterly'!$C$2:$C$21831=$A$4)*('Data - quarterly'!$G$2:$G$21831)),SUMPRODUCT(('Data - quarterly'!$A$2:$A$21831=R$7)*('Data - quarterly'!$B$2:$B$21831=$B11)*('Data - quarterly'!$C$2:$C$21831=$A$4)*('Data - quarterly'!$H$2:$H$21831)))))))</f>
        <v>5.9651287499999997E-3</v>
      </c>
      <c r="S11" s="85" cm="1">
        <f t="array" ref="S11">IF((IF($A$5="Total response time",SUMPRODUCT(('Data - quarterly'!$A$2:$A$21831=S$7)*('Data - quarterly'!$B$2:$B$21831=$B11)*('Data - quarterly'!$C$2:$C$21831=$A$4)*('Data - quarterly'!$E$2:$E$21831)),IF($A$5="Call handling time",SUMPRODUCT(('Data - quarterly'!$A$2:$A$21831=S$7)*('Data - quarterly'!$B$2:$B$21831=$B11)*('Data - quarterly'!$C$2:$C$21831=$A$4)*('Data - quarterly'!$F$2:$F$21831)),IF($A$5="Crew turnout time",SUMPRODUCT(('Data - quarterly'!$A$2:$A$21831=S$7)*('Data - quarterly'!$B$2:$B$21831=$B11)*('Data - quarterly'!$C$2:$C$21831=$A$4)*('Data - quarterly'!$G$2:$G$21831)),SUMPRODUCT(('Data - quarterly'!$A$2:$A$21831=S$7)*('Data - quarterly'!$B$2:$B$21831=$B11)*('Data - quarterly'!$C$2:$C$21831=$A$4)*('Data - quarterly'!$H$2:$H$21831))))))=0,"..",(IF($A$5="Total response time",SUMPRODUCT(('Data - quarterly'!$A$2:$A$21831=S$7)*('Data - quarterly'!$B$2:$B$21831=$B11)*('Data - quarterly'!$C$2:$C$21831=$A$4)*('Data - quarterly'!$E$2:$E$21831)),IF($A$5="Call handling time",SUMPRODUCT(('Data - quarterly'!$A$2:$A$21831=S$7)*('Data - quarterly'!$B$2:$B$21831=$B11)*('Data - quarterly'!$C$2:$C$21831=$A$4)*('Data - quarterly'!$F$2:$F$21831)),IF($A$5="Crew turnout time",SUMPRODUCT(('Data - quarterly'!$A$2:$A$21831=S$7)*('Data - quarterly'!$B$2:$B$21831=$B11)*('Data - quarterly'!$C$2:$C$21831=$A$4)*('Data - quarterly'!$G$2:$G$21831)),SUMPRODUCT(('Data - quarterly'!$A$2:$A$21831=S$7)*('Data - quarterly'!$B$2:$B$21831=$B11)*('Data - quarterly'!$C$2:$C$21831=$A$4)*('Data - quarterly'!$H$2:$H$21831)))))))</f>
        <v>6.0373942199999997E-3</v>
      </c>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ht="16.5" customHeight="1">
      <c r="A12" s="71"/>
      <c r="B12" s="88" t="s">
        <v>108</v>
      </c>
      <c r="C12" s="85" cm="1">
        <f t="array" ref="C12">IF((IF($A$5="Total response time",SUMPRODUCT(('Data - annual'!$A$2:$A$21833=C$7)*('Data - annual'!$B$2:$B$21833=$B12)*('Data - annual'!$C$2:$C$21833=$A$4)*('Data - annual'!$E$2:$E$21833)),IF($A$5="Call handling time",SUMPRODUCT(('Data - annual'!$A$2:$A$21833=C$7)*('Data - annual'!$B$2:$B$21833=$B12)*('Data - annual'!$C$2:$C$21833=$A$4)*('Data - annual'!$F$2:$F$21833)),IF($A$5="Crew turnout time",SUMPRODUCT(('Data - annual'!$A$2:$A$21833=C$7)*('Data - annual'!$B$2:$B$21833=$B12)*('Data - annual'!$C$2:$C$21833=$A$4)*('Data - annual'!$G$2:$G$21833)),SUMPRODUCT(('Data - annual'!$A$2:$A$21833=C$7)*('Data - annual'!$B$2:$B$21833=$B12)*('Data - annual'!$C$2:$C$21833=$A$4)*('Data - annual'!$H$2:$H$21833))))))=0,"..",(IF($A$5="Total response time",SUMPRODUCT(('Data - annual'!$A$2:$A$21833=C$7)*('Data - annual'!$B$2:$B$21833=$B12)*('Data - annual'!$C$2:$C$21833=$A$4)*('Data - annual'!$E$2:$E$21833)),IF($A$5="Call handling time",SUMPRODUCT(('Data - annual'!$A$2:$A$21833=C$7)*('Data - annual'!$B$2:$B$21833=$B12)*('Data - annual'!$C$2:$C$21833=$A$4)*('Data - annual'!$F$2:$F$21833)),IF($A$5="Crew turnout time",SUMPRODUCT(('Data - annual'!$A$2:$A$21833=C$7)*('Data - annual'!$B$2:$B$21833=$B12)*('Data - annual'!$C$2:$C$21833=$A$4)*('Data - annual'!$G$2:$G$21833)),SUMPRODUCT(('Data - annual'!$A$2:$A$21833=C$7)*('Data - annual'!$B$2:$B$21833=$B12)*('Data - annual'!$C$2:$C$21833=$A$4)*('Data - annual'!$H$2:$H$21833)))))))</f>
        <v>4.7110880500000002E-3</v>
      </c>
      <c r="D12" s="85" cm="1">
        <f t="array" ref="D12">IF((IF($A$5="Total response time",SUMPRODUCT(('Data - annual'!$A$2:$A$21833=D$7)*('Data - annual'!$B$2:$B$21833=$B12)*('Data - annual'!$C$2:$C$21833=$A$4)*('Data - annual'!$E$2:$E$21833)),IF($A$5="Call handling time",SUMPRODUCT(('Data - annual'!$A$2:$A$21833=D$7)*('Data - annual'!$B$2:$B$21833=$B12)*('Data - annual'!$C$2:$C$21833=$A$4)*('Data - annual'!$F$2:$F$21833)),IF($A$5="Crew turnout time",SUMPRODUCT(('Data - annual'!$A$2:$A$21833=D$7)*('Data - annual'!$B$2:$B$21833=$B12)*('Data - annual'!$C$2:$C$21833=$A$4)*('Data - annual'!$G$2:$G$21833)),SUMPRODUCT(('Data - annual'!$A$2:$A$21833=D$7)*('Data - annual'!$B$2:$B$21833=$B12)*('Data - annual'!$C$2:$C$21833=$A$4)*('Data - annual'!$H$2:$H$21833))))))=0,"..",(IF($A$5="Total response time",SUMPRODUCT(('Data - annual'!$A$2:$A$21833=D$7)*('Data - annual'!$B$2:$B$21833=$B12)*('Data - annual'!$C$2:$C$21833=$A$4)*('Data - annual'!$E$2:$E$21833)),IF($A$5="Call handling time",SUMPRODUCT(('Data - annual'!$A$2:$A$21833=D$7)*('Data - annual'!$B$2:$B$21833=$B12)*('Data - annual'!$C$2:$C$21833=$A$4)*('Data - annual'!$F$2:$F$21833)),IF($A$5="Crew turnout time",SUMPRODUCT(('Data - annual'!$A$2:$A$21833=D$7)*('Data - annual'!$B$2:$B$21833=$B12)*('Data - annual'!$C$2:$C$21833=$A$4)*('Data - annual'!$G$2:$G$21833)),SUMPRODUCT(('Data - annual'!$A$2:$A$21833=D$7)*('Data - annual'!$B$2:$B$21833=$B12)*('Data - annual'!$C$2:$C$21833=$A$4)*('Data - annual'!$H$2:$H$21833)))))))</f>
        <v>4.6742431400000001E-3</v>
      </c>
      <c r="E12" s="85" cm="1">
        <f t="array" ref="E12">IF((IF($A$5="Total response time",SUMPRODUCT(('Data - annual'!$A$2:$A$21833=E$7)*('Data - annual'!$B$2:$B$21833=$B12)*('Data - annual'!$C$2:$C$21833=$A$4)*('Data - annual'!$E$2:$E$21833)),IF($A$5="Call handling time",SUMPRODUCT(('Data - annual'!$A$2:$A$21833=E$7)*('Data - annual'!$B$2:$B$21833=$B12)*('Data - annual'!$C$2:$C$21833=$A$4)*('Data - annual'!$F$2:$F$21833)),IF($A$5="Crew turnout time",SUMPRODUCT(('Data - annual'!$A$2:$A$21833=E$7)*('Data - annual'!$B$2:$B$21833=$B12)*('Data - annual'!$C$2:$C$21833=$A$4)*('Data - annual'!$G$2:$G$21833)),SUMPRODUCT(('Data - annual'!$A$2:$A$21833=E$7)*('Data - annual'!$B$2:$B$21833=$B12)*('Data - annual'!$C$2:$C$21833=$A$4)*('Data - annual'!$H$2:$H$21833))))))=0,"..",(IF($A$5="Total response time",SUMPRODUCT(('Data - annual'!$A$2:$A$21833=E$7)*('Data - annual'!$B$2:$B$21833=$B12)*('Data - annual'!$C$2:$C$21833=$A$4)*('Data - annual'!$E$2:$E$21833)),IF($A$5="Call handling time",SUMPRODUCT(('Data - annual'!$A$2:$A$21833=E$7)*('Data - annual'!$B$2:$B$21833=$B12)*('Data - annual'!$C$2:$C$21833=$A$4)*('Data - annual'!$F$2:$F$21833)),IF($A$5="Crew turnout time",SUMPRODUCT(('Data - annual'!$A$2:$A$21833=E$7)*('Data - annual'!$B$2:$B$21833=$B12)*('Data - annual'!$C$2:$C$21833=$A$4)*('Data - annual'!$G$2:$G$21833)),SUMPRODUCT(('Data - annual'!$A$2:$A$21833=E$7)*('Data - annual'!$B$2:$B$21833=$B12)*('Data - annual'!$C$2:$C$21833=$A$4)*('Data - annual'!$H$2:$H$21833)))))))</f>
        <v>4.6653903700000004E-3</v>
      </c>
      <c r="F12" s="85" cm="1">
        <f t="array" ref="F12">IF((IF($A$5="Total response time",SUMPRODUCT(('Data - annual'!$A$2:$A$21833=F$7)*('Data - annual'!$B$2:$B$21833=$B12)*('Data - annual'!$C$2:$C$21833=$A$4)*('Data - annual'!$E$2:$E$21833)),IF($A$5="Call handling time",SUMPRODUCT(('Data - annual'!$A$2:$A$21833=F$7)*('Data - annual'!$B$2:$B$21833=$B12)*('Data - annual'!$C$2:$C$21833=$A$4)*('Data - annual'!$F$2:$F$21833)),IF($A$5="Crew turnout time",SUMPRODUCT(('Data - annual'!$A$2:$A$21833=F$7)*('Data - annual'!$B$2:$B$21833=$B12)*('Data - annual'!$C$2:$C$21833=$A$4)*('Data - annual'!$G$2:$G$21833)),SUMPRODUCT(('Data - annual'!$A$2:$A$21833=F$7)*('Data - annual'!$B$2:$B$21833=$B12)*('Data - annual'!$C$2:$C$21833=$A$4)*('Data - annual'!$H$2:$H$21833))))))=0,"..",(IF($A$5="Total response time",SUMPRODUCT(('Data - annual'!$A$2:$A$21833=F$7)*('Data - annual'!$B$2:$B$21833=$B12)*('Data - annual'!$C$2:$C$21833=$A$4)*('Data - annual'!$E$2:$E$21833)),IF($A$5="Call handling time",SUMPRODUCT(('Data - annual'!$A$2:$A$21833=F$7)*('Data - annual'!$B$2:$B$21833=$B12)*('Data - annual'!$C$2:$C$21833=$A$4)*('Data - annual'!$F$2:$F$21833)),IF($A$5="Crew turnout time",SUMPRODUCT(('Data - annual'!$A$2:$A$21833=F$7)*('Data - annual'!$B$2:$B$21833=$B12)*('Data - annual'!$C$2:$C$21833=$A$4)*('Data - annual'!$G$2:$G$21833)),SUMPRODUCT(('Data - annual'!$A$2:$A$21833=F$7)*('Data - annual'!$B$2:$B$21833=$B12)*('Data - annual'!$C$2:$C$21833=$A$4)*('Data - annual'!$H$2:$H$21833)))))))</f>
        <v>4.7248635299999998E-3</v>
      </c>
      <c r="G12" s="85" cm="1">
        <f t="array" ref="G12">IF((IF($A$5="Total response time",SUMPRODUCT(('Data - annual'!$A$2:$A$21833=G$7)*('Data - annual'!$B$2:$B$21833=$B12)*('Data - annual'!$C$2:$C$21833=$A$4)*('Data - annual'!$E$2:$E$21833)),IF($A$5="Call handling time",SUMPRODUCT(('Data - annual'!$A$2:$A$21833=G$7)*('Data - annual'!$B$2:$B$21833=$B12)*('Data - annual'!$C$2:$C$21833=$A$4)*('Data - annual'!$F$2:$F$21833)),IF($A$5="Crew turnout time",SUMPRODUCT(('Data - annual'!$A$2:$A$21833=G$7)*('Data - annual'!$B$2:$B$21833=$B12)*('Data - annual'!$C$2:$C$21833=$A$4)*('Data - annual'!$G$2:$G$21833)),SUMPRODUCT(('Data - annual'!$A$2:$A$21833=G$7)*('Data - annual'!$B$2:$B$21833=$B12)*('Data - annual'!$C$2:$C$21833=$A$4)*('Data - annual'!$H$2:$H$21833))))))=0,"..",(IF($A$5="Total response time",SUMPRODUCT(('Data - annual'!$A$2:$A$21833=G$7)*('Data - annual'!$B$2:$B$21833=$B12)*('Data - annual'!$C$2:$C$21833=$A$4)*('Data - annual'!$E$2:$E$21833)),IF($A$5="Call handling time",SUMPRODUCT(('Data - annual'!$A$2:$A$21833=G$7)*('Data - annual'!$B$2:$B$21833=$B12)*('Data - annual'!$C$2:$C$21833=$A$4)*('Data - annual'!$F$2:$F$21833)),IF($A$5="Crew turnout time",SUMPRODUCT(('Data - annual'!$A$2:$A$21833=G$7)*('Data - annual'!$B$2:$B$21833=$B12)*('Data - annual'!$C$2:$C$21833=$A$4)*('Data - annual'!$G$2:$G$21833)),SUMPRODUCT(('Data - annual'!$A$2:$A$21833=G$7)*('Data - annual'!$B$2:$B$21833=$B12)*('Data - annual'!$C$2:$C$21833=$A$4)*('Data - annual'!$H$2:$H$21833)))))))</f>
        <v>4.90735705E-3</v>
      </c>
      <c r="H12" s="85" cm="1">
        <f t="array" ref="H12">IF((IF($A$5="Total response time",SUMPRODUCT(('Data - annual'!$A$2:$A$21833=H$7)*('Data - annual'!$B$2:$B$21833=$B12)*('Data - annual'!$C$2:$C$21833=$A$4)*('Data - annual'!$E$2:$E$21833)),IF($A$5="Call handling time",SUMPRODUCT(('Data - annual'!$A$2:$A$21833=H$7)*('Data - annual'!$B$2:$B$21833=$B12)*('Data - annual'!$C$2:$C$21833=$A$4)*('Data - annual'!$F$2:$F$21833)),IF($A$5="Crew turnout time",SUMPRODUCT(('Data - annual'!$A$2:$A$21833=H$7)*('Data - annual'!$B$2:$B$21833=$B12)*('Data - annual'!$C$2:$C$21833=$A$4)*('Data - annual'!$G$2:$G$21833)),SUMPRODUCT(('Data - annual'!$A$2:$A$21833=H$7)*('Data - annual'!$B$2:$B$21833=$B12)*('Data - annual'!$C$2:$C$21833=$A$4)*('Data - annual'!$H$2:$H$21833))))))=0,"..",(IF($A$5="Total response time",SUMPRODUCT(('Data - annual'!$A$2:$A$21833=H$7)*('Data - annual'!$B$2:$B$21833=$B12)*('Data - annual'!$C$2:$C$21833=$A$4)*('Data - annual'!$E$2:$E$21833)),IF($A$5="Call handling time",SUMPRODUCT(('Data - annual'!$A$2:$A$21833=H$7)*('Data - annual'!$B$2:$B$21833=$B12)*('Data - annual'!$C$2:$C$21833=$A$4)*('Data - annual'!$F$2:$F$21833)),IF($A$5="Crew turnout time",SUMPRODUCT(('Data - annual'!$A$2:$A$21833=H$7)*('Data - annual'!$B$2:$B$21833=$B12)*('Data - annual'!$C$2:$C$21833=$A$4)*('Data - annual'!$G$2:$G$21833)),SUMPRODUCT(('Data - annual'!$A$2:$A$21833=H$7)*('Data - annual'!$B$2:$B$21833=$B12)*('Data - annual'!$C$2:$C$21833=$A$4)*('Data - annual'!$H$2:$H$21833)))))))</f>
        <v>4.8865340500000003E-3</v>
      </c>
      <c r="I12" s="85" cm="1">
        <f t="array" ref="I12">IF((IF($A$5="Total response time",SUMPRODUCT(('Data - annual'!$A$2:$A$21833=I$7)*('Data - annual'!$B$2:$B$21833=$B12)*('Data - annual'!$C$2:$C$21833=$A$4)*('Data - annual'!$E$2:$E$21833)),IF($A$5="Call handling time",SUMPRODUCT(('Data - annual'!$A$2:$A$21833=I$7)*('Data - annual'!$B$2:$B$21833=$B12)*('Data - annual'!$C$2:$C$21833=$A$4)*('Data - annual'!$F$2:$F$21833)),IF($A$5="Crew turnout time",SUMPRODUCT(('Data - annual'!$A$2:$A$21833=I$7)*('Data - annual'!$B$2:$B$21833=$B12)*('Data - annual'!$C$2:$C$21833=$A$4)*('Data - annual'!$G$2:$G$21833)),SUMPRODUCT(('Data - annual'!$A$2:$A$21833=I$7)*('Data - annual'!$B$2:$B$21833=$B12)*('Data - annual'!$C$2:$C$21833=$A$4)*('Data - annual'!$H$2:$H$21833))))))=0,"..",(IF($A$5="Total response time",SUMPRODUCT(('Data - annual'!$A$2:$A$21833=I$7)*('Data - annual'!$B$2:$B$21833=$B12)*('Data - annual'!$C$2:$C$21833=$A$4)*('Data - annual'!$E$2:$E$21833)),IF($A$5="Call handling time",SUMPRODUCT(('Data - annual'!$A$2:$A$21833=I$7)*('Data - annual'!$B$2:$B$21833=$B12)*('Data - annual'!$C$2:$C$21833=$A$4)*('Data - annual'!$F$2:$F$21833)),IF($A$5="Crew turnout time",SUMPRODUCT(('Data - annual'!$A$2:$A$21833=I$7)*('Data - annual'!$B$2:$B$21833=$B12)*('Data - annual'!$C$2:$C$21833=$A$4)*('Data - annual'!$G$2:$G$21833)),SUMPRODUCT(('Data - annual'!$A$2:$A$21833=I$7)*('Data - annual'!$B$2:$B$21833=$B12)*('Data - annual'!$C$2:$C$21833=$A$4)*('Data - annual'!$H$2:$H$21833)))))))</f>
        <v>4.87427042E-3</v>
      </c>
      <c r="J12" s="85" cm="1">
        <f t="array" ref="J12">IF((IF($A$5="Total response time",SUMPRODUCT(('Data - annual'!$A$2:$A$21833=J$7)*('Data - annual'!$B$2:$B$21833=$B12)*('Data - annual'!$C$2:$C$21833=$A$4)*('Data - annual'!$E$2:$E$21833)),IF($A$5="Call handling time",SUMPRODUCT(('Data - annual'!$A$2:$A$21833=J$7)*('Data - annual'!$B$2:$B$21833=$B12)*('Data - annual'!$C$2:$C$21833=$A$4)*('Data - annual'!$F$2:$F$21833)),IF($A$5="Crew turnout time",SUMPRODUCT(('Data - annual'!$A$2:$A$21833=J$7)*('Data - annual'!$B$2:$B$21833=$B12)*('Data - annual'!$C$2:$C$21833=$A$4)*('Data - annual'!$G$2:$G$21833)),SUMPRODUCT(('Data - annual'!$A$2:$A$21833=J$7)*('Data - annual'!$B$2:$B$21833=$B12)*('Data - annual'!$C$2:$C$21833=$A$4)*('Data - annual'!$H$2:$H$21833))))))=0,"..",(IF($A$5="Total response time",SUMPRODUCT(('Data - annual'!$A$2:$A$21833=J$7)*('Data - annual'!$B$2:$B$21833=$B12)*('Data - annual'!$C$2:$C$21833=$A$4)*('Data - annual'!$E$2:$E$21833)),IF($A$5="Call handling time",SUMPRODUCT(('Data - annual'!$A$2:$A$21833=J$7)*('Data - annual'!$B$2:$B$21833=$B12)*('Data - annual'!$C$2:$C$21833=$A$4)*('Data - annual'!$F$2:$F$21833)),IF($A$5="Crew turnout time",SUMPRODUCT(('Data - annual'!$A$2:$A$21833=J$7)*('Data - annual'!$B$2:$B$21833=$B12)*('Data - annual'!$C$2:$C$21833=$A$4)*('Data - annual'!$G$2:$G$21833)),SUMPRODUCT(('Data - annual'!$A$2:$A$21833=J$7)*('Data - annual'!$B$2:$B$21833=$B12)*('Data - annual'!$C$2:$C$21833=$A$4)*('Data - annual'!$H$2:$H$21833)))))))</f>
        <v>4.8657397800000004E-3</v>
      </c>
      <c r="K12" s="85" cm="1">
        <f t="array" ref="K12">IF((IF($A$5="Total response time",SUMPRODUCT(('Data - annual'!$A$2:$A$21833=K$7)*('Data - annual'!$B$2:$B$21833=$B12)*('Data - annual'!$C$2:$C$21833=$A$4)*('Data - annual'!$E$2:$E$21833)),IF($A$5="Call handling time",SUMPRODUCT(('Data - annual'!$A$2:$A$21833=K$7)*('Data - annual'!$B$2:$B$21833=$B12)*('Data - annual'!$C$2:$C$21833=$A$4)*('Data - annual'!$F$2:$F$21833)),IF($A$5="Crew turnout time",SUMPRODUCT(('Data - annual'!$A$2:$A$21833=K$7)*('Data - annual'!$B$2:$B$21833=$B12)*('Data - annual'!$C$2:$C$21833=$A$4)*('Data - annual'!$G$2:$G$21833)),SUMPRODUCT(('Data - annual'!$A$2:$A$21833=K$7)*('Data - annual'!$B$2:$B$21833=$B12)*('Data - annual'!$C$2:$C$21833=$A$4)*('Data - annual'!$H$2:$H$21833))))))=0,"..",(IF($A$5="Total response time",SUMPRODUCT(('Data - annual'!$A$2:$A$21833=K$7)*('Data - annual'!$B$2:$B$21833=$B12)*('Data - annual'!$C$2:$C$21833=$A$4)*('Data - annual'!$E$2:$E$21833)),IF($A$5="Call handling time",SUMPRODUCT(('Data - annual'!$A$2:$A$21833=K$7)*('Data - annual'!$B$2:$B$21833=$B12)*('Data - annual'!$C$2:$C$21833=$A$4)*('Data - annual'!$F$2:$F$21833)),IF($A$5="Crew turnout time",SUMPRODUCT(('Data - annual'!$A$2:$A$21833=K$7)*('Data - annual'!$B$2:$B$21833=$B12)*('Data - annual'!$C$2:$C$21833=$A$4)*('Data - annual'!$G$2:$G$21833)),SUMPRODUCT(('Data - annual'!$A$2:$A$21833=K$7)*('Data - annual'!$B$2:$B$21833=$B12)*('Data - annual'!$C$2:$C$21833=$A$4)*('Data - annual'!$H$2:$H$21833)))))))</f>
        <v>4.8708261400000003E-3</v>
      </c>
      <c r="L12" s="85" cm="1">
        <f t="array" ref="L12">IF((IF($A$5="Total response time",SUMPRODUCT(('Data - annual'!$A$2:$A$21833=L$7)*('Data - annual'!$B$2:$B$21833=$B12)*('Data - annual'!$C$2:$C$21833=$A$4)*('Data - annual'!$E$2:$E$21833)),IF($A$5="Call handling time",SUMPRODUCT(('Data - annual'!$A$2:$A$21833=L$7)*('Data - annual'!$B$2:$B$21833=$B12)*('Data - annual'!$C$2:$C$21833=$A$4)*('Data - annual'!$F$2:$F$21833)),IF($A$5="Crew turnout time",SUMPRODUCT(('Data - annual'!$A$2:$A$21833=L$7)*('Data - annual'!$B$2:$B$21833=$B12)*('Data - annual'!$C$2:$C$21833=$A$4)*('Data - annual'!$G$2:$G$21833)),SUMPRODUCT(('Data - annual'!$A$2:$A$21833=L$7)*('Data - annual'!$B$2:$B$21833=$B12)*('Data - annual'!$C$2:$C$21833=$A$4)*('Data - annual'!$H$2:$H$21833))))))=0,"..",(IF($A$5="Total response time",SUMPRODUCT(('Data - annual'!$A$2:$A$21833=L$7)*('Data - annual'!$B$2:$B$21833=$B12)*('Data - annual'!$C$2:$C$21833=$A$4)*('Data - annual'!$E$2:$E$21833)),IF($A$5="Call handling time",SUMPRODUCT(('Data - annual'!$A$2:$A$21833=L$7)*('Data - annual'!$B$2:$B$21833=$B12)*('Data - annual'!$C$2:$C$21833=$A$4)*('Data - annual'!$F$2:$F$21833)),IF($A$5="Crew turnout time",SUMPRODUCT(('Data - annual'!$A$2:$A$21833=L$7)*('Data - annual'!$B$2:$B$21833=$B12)*('Data - annual'!$C$2:$C$21833=$A$4)*('Data - annual'!$G$2:$G$21833)),SUMPRODUCT(('Data - annual'!$A$2:$A$21833=L$7)*('Data - annual'!$B$2:$B$21833=$B12)*('Data - annual'!$C$2:$C$21833=$A$4)*('Data - annual'!$H$2:$H$21833)))))))</f>
        <v>4.8737708299999996E-3</v>
      </c>
      <c r="M12" s="85" cm="1">
        <f t="array" ref="M12">IF((IF($A$5="Total response time",SUMPRODUCT(('Data - annual'!$A$2:$A$21833=M$7)*('Data - annual'!$B$2:$B$21833=$B12)*('Data - annual'!$C$2:$C$21833=$A$4)*('Data - annual'!$E$2:$E$21833)),IF($A$5="Call handling time",SUMPRODUCT(('Data - annual'!$A$2:$A$21833=M$7)*('Data - annual'!$B$2:$B$21833=$B12)*('Data - annual'!$C$2:$C$21833=$A$4)*('Data - annual'!$F$2:$F$21833)),IF($A$5="Crew turnout time",SUMPRODUCT(('Data - annual'!$A$2:$A$21833=M$7)*('Data - annual'!$B$2:$B$21833=$B12)*('Data - annual'!$C$2:$C$21833=$A$4)*('Data - annual'!$G$2:$G$21833)),SUMPRODUCT(('Data - annual'!$A$2:$A$21833=M$7)*('Data - annual'!$B$2:$B$21833=$B12)*('Data - annual'!$C$2:$C$21833=$A$4)*('Data - annual'!$H$2:$H$21833))))))=0,"..",(IF($A$5="Total response time",SUMPRODUCT(('Data - annual'!$A$2:$A$21833=M$7)*('Data - annual'!$B$2:$B$21833=$B12)*('Data - annual'!$C$2:$C$21833=$A$4)*('Data - annual'!$E$2:$E$21833)),IF($A$5="Call handling time",SUMPRODUCT(('Data - annual'!$A$2:$A$21833=M$7)*('Data - annual'!$B$2:$B$21833=$B12)*('Data - annual'!$C$2:$C$21833=$A$4)*('Data - annual'!$F$2:$F$21833)),IF($A$5="Crew turnout time",SUMPRODUCT(('Data - annual'!$A$2:$A$21833=M$7)*('Data - annual'!$B$2:$B$21833=$B12)*('Data - annual'!$C$2:$C$21833=$A$4)*('Data - annual'!$G$2:$G$21833)),SUMPRODUCT(('Data - annual'!$A$2:$A$21833=M$7)*('Data - annual'!$B$2:$B$21833=$B12)*('Data - annual'!$C$2:$C$21833=$A$4)*('Data - annual'!$H$2:$H$21833)))))))</f>
        <v>4.7690635300000001E-3</v>
      </c>
      <c r="N12" s="85" cm="1">
        <f t="array" ref="N12">IF((IF($A$5="Total response time",SUMPRODUCT(('Data - annual'!$A$2:$A$21833=N$7)*('Data - annual'!$B$2:$B$21833=$B12)*('Data - annual'!$C$2:$C$21833=$A$4)*('Data - annual'!$E$2:$E$21833)),IF($A$5="Call handling time",SUMPRODUCT(('Data - annual'!$A$2:$A$21833=N$7)*('Data - annual'!$B$2:$B$21833=$B12)*('Data - annual'!$C$2:$C$21833=$A$4)*('Data - annual'!$F$2:$F$21833)),IF($A$5="Crew turnout time",SUMPRODUCT(('Data - annual'!$A$2:$A$21833=N$7)*('Data - annual'!$B$2:$B$21833=$B12)*('Data - annual'!$C$2:$C$21833=$A$4)*('Data - annual'!$G$2:$G$21833)),SUMPRODUCT(('Data - annual'!$A$2:$A$21833=N$7)*('Data - annual'!$B$2:$B$21833=$B12)*('Data - annual'!$C$2:$C$21833=$A$4)*('Data - annual'!$H$2:$H$21833))))))=0,"..",(IF($A$5="Total response time",SUMPRODUCT(('Data - annual'!$A$2:$A$21833=N$7)*('Data - annual'!$B$2:$B$21833=$B12)*('Data - annual'!$C$2:$C$21833=$A$4)*('Data - annual'!$E$2:$E$21833)),IF($A$5="Call handling time",SUMPRODUCT(('Data - annual'!$A$2:$A$21833=N$7)*('Data - annual'!$B$2:$B$21833=$B12)*('Data - annual'!$C$2:$C$21833=$A$4)*('Data - annual'!$F$2:$F$21833)),IF($A$5="Crew turnout time",SUMPRODUCT(('Data - annual'!$A$2:$A$21833=N$7)*('Data - annual'!$B$2:$B$21833=$B12)*('Data - annual'!$C$2:$C$21833=$A$4)*('Data - annual'!$G$2:$G$21833)),SUMPRODUCT(('Data - annual'!$A$2:$A$21833=N$7)*('Data - annual'!$B$2:$B$21833=$B12)*('Data - annual'!$C$2:$C$21833=$A$4)*('Data - annual'!$H$2:$H$21833)))))))</f>
        <v>4.9381349799999998E-3</v>
      </c>
      <c r="O12" s="85" cm="1">
        <f t="array" ref="O12">IF((IF($A$5="Total response time",SUMPRODUCT(('Data - annual'!$A$2:$A$21833=O$7)*('Data - annual'!$B$2:$B$21833=$B12)*('Data - annual'!$C$2:$C$21833=$A$4)*('Data - annual'!$E$2:$E$21833)),IF($A$5="Call handling time",SUMPRODUCT(('Data - annual'!$A$2:$A$21833=O$7)*('Data - annual'!$B$2:$B$21833=$B12)*('Data - annual'!$C$2:$C$21833=$A$4)*('Data - annual'!$F$2:$F$21833)),IF($A$5="Crew turnout time",SUMPRODUCT(('Data - annual'!$A$2:$A$21833=O$7)*('Data - annual'!$B$2:$B$21833=$B12)*('Data - annual'!$C$2:$C$21833=$A$4)*('Data - annual'!$G$2:$G$21833)),SUMPRODUCT(('Data - annual'!$A$2:$A$21833=O$7)*('Data - annual'!$B$2:$B$21833=$B12)*('Data - annual'!$C$2:$C$21833=$A$4)*('Data - annual'!$H$2:$H$21833))))))=0,"..",(IF($A$5="Total response time",SUMPRODUCT(('Data - annual'!$A$2:$A$21833=O$7)*('Data - annual'!$B$2:$B$21833=$B12)*('Data - annual'!$C$2:$C$21833=$A$4)*('Data - annual'!$E$2:$E$21833)),IF($A$5="Call handling time",SUMPRODUCT(('Data - annual'!$A$2:$A$21833=O$7)*('Data - annual'!$B$2:$B$21833=$B12)*('Data - annual'!$C$2:$C$21833=$A$4)*('Data - annual'!$F$2:$F$21833)),IF($A$5="Crew turnout time",SUMPRODUCT(('Data - annual'!$A$2:$A$21833=O$7)*('Data - annual'!$B$2:$B$21833=$B12)*('Data - annual'!$C$2:$C$21833=$A$4)*('Data - annual'!$G$2:$G$21833)),SUMPRODUCT(('Data - annual'!$A$2:$A$21833=O$7)*('Data - annual'!$B$2:$B$21833=$B12)*('Data - annual'!$C$2:$C$21833=$A$4)*('Data - annual'!$H$2:$H$21833)))))))</f>
        <v>5.0141828699999998E-3</v>
      </c>
      <c r="P12" s="85" cm="1">
        <f t="array" ref="P12">IF((IF($A$5="Total response time",SUMPRODUCT(('Data - annual'!$A$2:$A$21833=P$7)*('Data - annual'!$B$2:$B$21833=$B12)*('Data - annual'!$C$2:$C$21833=$A$4)*('Data - annual'!$E$2:$E$21833)),IF($A$5="Call handling time",SUMPRODUCT(('Data - annual'!$A$2:$A$21833=P$7)*('Data - annual'!$B$2:$B$21833=$B12)*('Data - annual'!$C$2:$C$21833=$A$4)*('Data - annual'!$F$2:$F$21833)),IF($A$5="Crew turnout time",SUMPRODUCT(('Data - annual'!$A$2:$A$21833=P$7)*('Data - annual'!$B$2:$B$21833=$B12)*('Data - annual'!$C$2:$C$21833=$A$4)*('Data - annual'!$G$2:$G$21833)),SUMPRODUCT(('Data - annual'!$A$2:$A$21833=P$7)*('Data - annual'!$B$2:$B$21833=$B12)*('Data - annual'!$C$2:$C$21833=$A$4)*('Data - annual'!$H$2:$H$21833))))))=0,"..",(IF($A$5="Total response time",SUMPRODUCT(('Data - annual'!$A$2:$A$21833=P$7)*('Data - annual'!$B$2:$B$21833=$B12)*('Data - annual'!$C$2:$C$21833=$A$4)*('Data - annual'!$E$2:$E$21833)),IF($A$5="Call handling time",SUMPRODUCT(('Data - annual'!$A$2:$A$21833=P$7)*('Data - annual'!$B$2:$B$21833=$B12)*('Data - annual'!$C$2:$C$21833=$A$4)*('Data - annual'!$F$2:$F$21833)),IF($A$5="Crew turnout time",SUMPRODUCT(('Data - annual'!$A$2:$A$21833=P$7)*('Data - annual'!$B$2:$B$21833=$B12)*('Data - annual'!$C$2:$C$21833=$A$4)*('Data - annual'!$G$2:$G$21833)),SUMPRODUCT(('Data - annual'!$A$2:$A$21833=P$7)*('Data - annual'!$B$2:$B$21833=$B12)*('Data - annual'!$C$2:$C$21833=$A$4)*('Data - annual'!$H$2:$H$21833)))))))</f>
        <v>4.9932919200000002E-3</v>
      </c>
      <c r="Q12" s="85" cm="1">
        <f t="array" ref="Q12">IF((IF($A$5="Total response time",SUMPRODUCT(('Data - annual'!$A$2:$A$21833=Q$7)*('Data - annual'!$B$2:$B$21833=$B12)*('Data - annual'!$C$2:$C$21833=$A$4)*('Data - annual'!$E$2:$E$21833)),IF($A$5="Call handling time",SUMPRODUCT(('Data - annual'!$A$2:$A$21833=Q$7)*('Data - annual'!$B$2:$B$21833=$B12)*('Data - annual'!$C$2:$C$21833=$A$4)*('Data - annual'!$F$2:$F$21833)),IF($A$5="Crew turnout time",SUMPRODUCT(('Data - annual'!$A$2:$A$21833=Q$7)*('Data - annual'!$B$2:$B$21833=$B12)*('Data - annual'!$C$2:$C$21833=$A$4)*('Data - annual'!$G$2:$G$21833)),SUMPRODUCT(('Data - annual'!$A$2:$A$21833=Q$7)*('Data - annual'!$B$2:$B$21833=$B12)*('Data - annual'!$C$2:$C$21833=$A$4)*('Data - annual'!$H$2:$H$21833))))))=0,"..",(IF($A$5="Total response time",SUMPRODUCT(('Data - annual'!$A$2:$A$21833=Q$7)*('Data - annual'!$B$2:$B$21833=$B12)*('Data - annual'!$C$2:$C$21833=$A$4)*('Data - annual'!$E$2:$E$21833)),IF($A$5="Call handling time",SUMPRODUCT(('Data - annual'!$A$2:$A$21833=Q$7)*('Data - annual'!$B$2:$B$21833=$B12)*('Data - annual'!$C$2:$C$21833=$A$4)*('Data - annual'!$F$2:$F$21833)),IF($A$5="Crew turnout time",SUMPRODUCT(('Data - annual'!$A$2:$A$21833=Q$7)*('Data - annual'!$B$2:$B$21833=$B12)*('Data - annual'!$C$2:$C$21833=$A$4)*('Data - annual'!$G$2:$G$21833)),SUMPRODUCT(('Data - annual'!$A$2:$A$21833=Q$7)*('Data - annual'!$B$2:$B$21833=$B12)*('Data - annual'!$C$2:$C$21833=$A$4)*('Data - annual'!$H$2:$H$21833)))))))</f>
        <v>5.0748365800000004E-3</v>
      </c>
      <c r="R12" s="85" cm="1">
        <f t="array" ref="R12">IF((IF($A$5="Total response time",SUMPRODUCT(('Data - quarterly'!$A$2:$A$21831=R$7)*('Data - quarterly'!$B$2:$B$21831=$B12)*('Data - quarterly'!$C$2:$C$21831=$A$4)*('Data - quarterly'!$E$2:$E$21831)),IF($A$5="Call handling time",SUMPRODUCT(('Data - quarterly'!$A$2:$A$21831=R$7)*('Data - quarterly'!$B$2:$B$21831=$B12)*('Data - quarterly'!$C$2:$C$21831=$A$4)*('Data - quarterly'!$F$2:$F$21831)),IF($A$5="Crew turnout time",SUMPRODUCT(('Data - quarterly'!$A$2:$A$21831=R$7)*('Data - quarterly'!$B$2:$B$21831=$B12)*('Data - quarterly'!$C$2:$C$21831=$A$4)*('Data - quarterly'!$G$2:$G$21831)),SUMPRODUCT(('Data - quarterly'!$A$2:$A$21831=R$7)*('Data - quarterly'!$B$2:$B$21831=$B12)*('Data - quarterly'!$C$2:$C$21831=$A$4)*('Data - quarterly'!$H$2:$H$21831))))))=0,"..",(IF($A$5="Total response time",SUMPRODUCT(('Data - quarterly'!$A$2:$A$21831=R$7)*('Data - quarterly'!$B$2:$B$21831=$B12)*('Data - quarterly'!$C$2:$C$21831=$A$4)*('Data - quarterly'!$E$2:$E$21831)),IF($A$5="Call handling time",SUMPRODUCT(('Data - quarterly'!$A$2:$A$21831=R$7)*('Data - quarterly'!$B$2:$B$21831=$B12)*('Data - quarterly'!$C$2:$C$21831=$A$4)*('Data - quarterly'!$F$2:$F$21831)),IF($A$5="Crew turnout time",SUMPRODUCT(('Data - quarterly'!$A$2:$A$21831=R$7)*('Data - quarterly'!$B$2:$B$21831=$B12)*('Data - quarterly'!$C$2:$C$21831=$A$4)*('Data - quarterly'!$G$2:$G$21831)),SUMPRODUCT(('Data - quarterly'!$A$2:$A$21831=R$7)*('Data - quarterly'!$B$2:$B$21831=$B12)*('Data - quarterly'!$C$2:$C$21831=$A$4)*('Data - quarterly'!$H$2:$H$21831)))))))</f>
        <v>5.0522170700000001E-3</v>
      </c>
      <c r="S12" s="85" cm="1">
        <f t="array" ref="S12">IF((IF($A$5="Total response time",SUMPRODUCT(('Data - quarterly'!$A$2:$A$21831=S$7)*('Data - quarterly'!$B$2:$B$21831=$B12)*('Data - quarterly'!$C$2:$C$21831=$A$4)*('Data - quarterly'!$E$2:$E$21831)),IF($A$5="Call handling time",SUMPRODUCT(('Data - quarterly'!$A$2:$A$21831=S$7)*('Data - quarterly'!$B$2:$B$21831=$B12)*('Data - quarterly'!$C$2:$C$21831=$A$4)*('Data - quarterly'!$F$2:$F$21831)),IF($A$5="Crew turnout time",SUMPRODUCT(('Data - quarterly'!$A$2:$A$21831=S$7)*('Data - quarterly'!$B$2:$B$21831=$B12)*('Data - quarterly'!$C$2:$C$21831=$A$4)*('Data - quarterly'!$G$2:$G$21831)),SUMPRODUCT(('Data - quarterly'!$A$2:$A$21831=S$7)*('Data - quarterly'!$B$2:$B$21831=$B12)*('Data - quarterly'!$C$2:$C$21831=$A$4)*('Data - quarterly'!$H$2:$H$21831))))))=0,"..",(IF($A$5="Total response time",SUMPRODUCT(('Data - quarterly'!$A$2:$A$21831=S$7)*('Data - quarterly'!$B$2:$B$21831=$B12)*('Data - quarterly'!$C$2:$C$21831=$A$4)*('Data - quarterly'!$E$2:$E$21831)),IF($A$5="Call handling time",SUMPRODUCT(('Data - quarterly'!$A$2:$A$21831=S$7)*('Data - quarterly'!$B$2:$B$21831=$B12)*('Data - quarterly'!$C$2:$C$21831=$A$4)*('Data - quarterly'!$F$2:$F$21831)),IF($A$5="Crew turnout time",SUMPRODUCT(('Data - quarterly'!$A$2:$A$21831=S$7)*('Data - quarterly'!$B$2:$B$21831=$B12)*('Data - quarterly'!$C$2:$C$21831=$A$4)*('Data - quarterly'!$G$2:$G$21831)),SUMPRODUCT(('Data - quarterly'!$A$2:$A$21831=S$7)*('Data - quarterly'!$B$2:$B$21831=$B12)*('Data - quarterly'!$C$2:$C$21831=$A$4)*('Data - quarterly'!$H$2:$H$21831)))))))</f>
        <v>5.1425731299999996E-3</v>
      </c>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3" spans="1:43" ht="16.5" customHeight="1">
      <c r="A13" s="71"/>
      <c r="B13" s="88" t="s">
        <v>159</v>
      </c>
      <c r="C13" s="85" cm="1">
        <f t="array" ref="C13">IF((IF($A$5="Total response time",SUMPRODUCT(('Data - annual'!$A$2:$A$21833=C$7)*('Data - annual'!$B$2:$B$21833=$B13)*('Data - annual'!$C$2:$C$21833=$A$4)*('Data - annual'!$E$2:$E$21833)),IF($A$5="Call handling time",SUMPRODUCT(('Data - annual'!$A$2:$A$21833=C$7)*('Data - annual'!$B$2:$B$21833=$B13)*('Data - annual'!$C$2:$C$21833=$A$4)*('Data - annual'!$F$2:$F$21833)),IF($A$5="Crew turnout time",SUMPRODUCT(('Data - annual'!$A$2:$A$21833=C$7)*('Data - annual'!$B$2:$B$21833=$B13)*('Data - annual'!$C$2:$C$21833=$A$4)*('Data - annual'!$G$2:$G$21833)),SUMPRODUCT(('Data - annual'!$A$2:$A$21833=C$7)*('Data - annual'!$B$2:$B$21833=$B13)*('Data - annual'!$C$2:$C$21833=$A$4)*('Data - annual'!$H$2:$H$21833))))))=0,"..",(IF($A$5="Total response time",SUMPRODUCT(('Data - annual'!$A$2:$A$21833=C$7)*('Data - annual'!$B$2:$B$21833=$B13)*('Data - annual'!$C$2:$C$21833=$A$4)*('Data - annual'!$E$2:$E$21833)),IF($A$5="Call handling time",SUMPRODUCT(('Data - annual'!$A$2:$A$21833=C$7)*('Data - annual'!$B$2:$B$21833=$B13)*('Data - annual'!$C$2:$C$21833=$A$4)*('Data - annual'!$F$2:$F$21833)),IF($A$5="Crew turnout time",SUMPRODUCT(('Data - annual'!$A$2:$A$21833=C$7)*('Data - annual'!$B$2:$B$21833=$B13)*('Data - annual'!$C$2:$C$21833=$A$4)*('Data - annual'!$G$2:$G$21833)),SUMPRODUCT(('Data - annual'!$A$2:$A$21833=C$7)*('Data - annual'!$B$2:$B$21833=$B13)*('Data - annual'!$C$2:$C$21833=$A$4)*('Data - annual'!$H$2:$H$21833)))))))</f>
        <v>4.9560706799999998E-3</v>
      </c>
      <c r="D13" s="85" cm="1">
        <f t="array" ref="D13">IF((IF($A$5="Total response time",SUMPRODUCT(('Data - annual'!$A$2:$A$21833=D$7)*('Data - annual'!$B$2:$B$21833=$B13)*('Data - annual'!$C$2:$C$21833=$A$4)*('Data - annual'!$E$2:$E$21833)),IF($A$5="Call handling time",SUMPRODUCT(('Data - annual'!$A$2:$A$21833=D$7)*('Data - annual'!$B$2:$B$21833=$B13)*('Data - annual'!$C$2:$C$21833=$A$4)*('Data - annual'!$F$2:$F$21833)),IF($A$5="Crew turnout time",SUMPRODUCT(('Data - annual'!$A$2:$A$21833=D$7)*('Data - annual'!$B$2:$B$21833=$B13)*('Data - annual'!$C$2:$C$21833=$A$4)*('Data - annual'!$G$2:$G$21833)),SUMPRODUCT(('Data - annual'!$A$2:$A$21833=D$7)*('Data - annual'!$B$2:$B$21833=$B13)*('Data - annual'!$C$2:$C$21833=$A$4)*('Data - annual'!$H$2:$H$21833))))))=0,"..",(IF($A$5="Total response time",SUMPRODUCT(('Data - annual'!$A$2:$A$21833=D$7)*('Data - annual'!$B$2:$B$21833=$B13)*('Data - annual'!$C$2:$C$21833=$A$4)*('Data - annual'!$E$2:$E$21833)),IF($A$5="Call handling time",SUMPRODUCT(('Data - annual'!$A$2:$A$21833=D$7)*('Data - annual'!$B$2:$B$21833=$B13)*('Data - annual'!$C$2:$C$21833=$A$4)*('Data - annual'!$F$2:$F$21833)),IF($A$5="Crew turnout time",SUMPRODUCT(('Data - annual'!$A$2:$A$21833=D$7)*('Data - annual'!$B$2:$B$21833=$B13)*('Data - annual'!$C$2:$C$21833=$A$4)*('Data - annual'!$G$2:$G$21833)),SUMPRODUCT(('Data - annual'!$A$2:$A$21833=D$7)*('Data - annual'!$B$2:$B$21833=$B13)*('Data - annual'!$C$2:$C$21833=$A$4)*('Data - annual'!$H$2:$H$21833)))))))</f>
        <v>4.8326847599999999E-3</v>
      </c>
      <c r="E13" s="85" cm="1">
        <f t="array" ref="E13">IF((IF($A$5="Total response time",SUMPRODUCT(('Data - annual'!$A$2:$A$21833=E$7)*('Data - annual'!$B$2:$B$21833=$B13)*('Data - annual'!$C$2:$C$21833=$A$4)*('Data - annual'!$E$2:$E$21833)),IF($A$5="Call handling time",SUMPRODUCT(('Data - annual'!$A$2:$A$21833=E$7)*('Data - annual'!$B$2:$B$21833=$B13)*('Data - annual'!$C$2:$C$21833=$A$4)*('Data - annual'!$F$2:$F$21833)),IF($A$5="Crew turnout time",SUMPRODUCT(('Data - annual'!$A$2:$A$21833=E$7)*('Data - annual'!$B$2:$B$21833=$B13)*('Data - annual'!$C$2:$C$21833=$A$4)*('Data - annual'!$G$2:$G$21833)),SUMPRODUCT(('Data - annual'!$A$2:$A$21833=E$7)*('Data - annual'!$B$2:$B$21833=$B13)*('Data - annual'!$C$2:$C$21833=$A$4)*('Data - annual'!$H$2:$H$21833))))))=0,"..",(IF($A$5="Total response time",SUMPRODUCT(('Data - annual'!$A$2:$A$21833=E$7)*('Data - annual'!$B$2:$B$21833=$B13)*('Data - annual'!$C$2:$C$21833=$A$4)*('Data - annual'!$E$2:$E$21833)),IF($A$5="Call handling time",SUMPRODUCT(('Data - annual'!$A$2:$A$21833=E$7)*('Data - annual'!$B$2:$B$21833=$B13)*('Data - annual'!$C$2:$C$21833=$A$4)*('Data - annual'!$F$2:$F$21833)),IF($A$5="Crew turnout time",SUMPRODUCT(('Data - annual'!$A$2:$A$21833=E$7)*('Data - annual'!$B$2:$B$21833=$B13)*('Data - annual'!$C$2:$C$21833=$A$4)*('Data - annual'!$G$2:$G$21833)),SUMPRODUCT(('Data - annual'!$A$2:$A$21833=E$7)*('Data - annual'!$B$2:$B$21833=$B13)*('Data - annual'!$C$2:$C$21833=$A$4)*('Data - annual'!$H$2:$H$21833)))))))</f>
        <v>5.0039221900000002E-3</v>
      </c>
      <c r="F13" s="85" cm="1">
        <f t="array" ref="F13">IF((IF($A$5="Total response time",SUMPRODUCT(('Data - annual'!$A$2:$A$21833=F$7)*('Data - annual'!$B$2:$B$21833=$B13)*('Data - annual'!$C$2:$C$21833=$A$4)*('Data - annual'!$E$2:$E$21833)),IF($A$5="Call handling time",SUMPRODUCT(('Data - annual'!$A$2:$A$21833=F$7)*('Data - annual'!$B$2:$B$21833=$B13)*('Data - annual'!$C$2:$C$21833=$A$4)*('Data - annual'!$F$2:$F$21833)),IF($A$5="Crew turnout time",SUMPRODUCT(('Data - annual'!$A$2:$A$21833=F$7)*('Data - annual'!$B$2:$B$21833=$B13)*('Data - annual'!$C$2:$C$21833=$A$4)*('Data - annual'!$G$2:$G$21833)),SUMPRODUCT(('Data - annual'!$A$2:$A$21833=F$7)*('Data - annual'!$B$2:$B$21833=$B13)*('Data - annual'!$C$2:$C$21833=$A$4)*('Data - annual'!$H$2:$H$21833))))))=0,"..",(IF($A$5="Total response time",SUMPRODUCT(('Data - annual'!$A$2:$A$21833=F$7)*('Data - annual'!$B$2:$B$21833=$B13)*('Data - annual'!$C$2:$C$21833=$A$4)*('Data - annual'!$E$2:$E$21833)),IF($A$5="Call handling time",SUMPRODUCT(('Data - annual'!$A$2:$A$21833=F$7)*('Data - annual'!$B$2:$B$21833=$B13)*('Data - annual'!$C$2:$C$21833=$A$4)*('Data - annual'!$F$2:$F$21833)),IF($A$5="Crew turnout time",SUMPRODUCT(('Data - annual'!$A$2:$A$21833=F$7)*('Data - annual'!$B$2:$B$21833=$B13)*('Data - annual'!$C$2:$C$21833=$A$4)*('Data - annual'!$G$2:$G$21833)),SUMPRODUCT(('Data - annual'!$A$2:$A$21833=F$7)*('Data - annual'!$B$2:$B$21833=$B13)*('Data - annual'!$C$2:$C$21833=$A$4)*('Data - annual'!$H$2:$H$21833)))))))</f>
        <v>5.0525639200000002E-3</v>
      </c>
      <c r="G13" s="85" cm="1">
        <f t="array" ref="G13">IF((IF($A$5="Total response time",SUMPRODUCT(('Data - annual'!$A$2:$A$21833=G$7)*('Data - annual'!$B$2:$B$21833=$B13)*('Data - annual'!$C$2:$C$21833=$A$4)*('Data - annual'!$E$2:$E$21833)),IF($A$5="Call handling time",SUMPRODUCT(('Data - annual'!$A$2:$A$21833=G$7)*('Data - annual'!$B$2:$B$21833=$B13)*('Data - annual'!$C$2:$C$21833=$A$4)*('Data - annual'!$F$2:$F$21833)),IF($A$5="Crew turnout time",SUMPRODUCT(('Data - annual'!$A$2:$A$21833=G$7)*('Data - annual'!$B$2:$B$21833=$B13)*('Data - annual'!$C$2:$C$21833=$A$4)*('Data - annual'!$G$2:$G$21833)),SUMPRODUCT(('Data - annual'!$A$2:$A$21833=G$7)*('Data - annual'!$B$2:$B$21833=$B13)*('Data - annual'!$C$2:$C$21833=$A$4)*('Data - annual'!$H$2:$H$21833))))))=0,"..",(IF($A$5="Total response time",SUMPRODUCT(('Data - annual'!$A$2:$A$21833=G$7)*('Data - annual'!$B$2:$B$21833=$B13)*('Data - annual'!$C$2:$C$21833=$A$4)*('Data - annual'!$E$2:$E$21833)),IF($A$5="Call handling time",SUMPRODUCT(('Data - annual'!$A$2:$A$21833=G$7)*('Data - annual'!$B$2:$B$21833=$B13)*('Data - annual'!$C$2:$C$21833=$A$4)*('Data - annual'!$F$2:$F$21833)),IF($A$5="Crew turnout time",SUMPRODUCT(('Data - annual'!$A$2:$A$21833=G$7)*('Data - annual'!$B$2:$B$21833=$B13)*('Data - annual'!$C$2:$C$21833=$A$4)*('Data - annual'!$G$2:$G$21833)),SUMPRODUCT(('Data - annual'!$A$2:$A$21833=G$7)*('Data - annual'!$B$2:$B$21833=$B13)*('Data - annual'!$C$2:$C$21833=$A$4)*('Data - annual'!$H$2:$H$21833)))))))</f>
        <v>5.3731436400000004E-3</v>
      </c>
      <c r="H13" s="85" cm="1">
        <f t="array" ref="H13">IF((IF($A$5="Total response time",SUMPRODUCT(('Data - annual'!$A$2:$A$21833=H$7)*('Data - annual'!$B$2:$B$21833=$B13)*('Data - annual'!$C$2:$C$21833=$A$4)*('Data - annual'!$E$2:$E$21833)),IF($A$5="Call handling time",SUMPRODUCT(('Data - annual'!$A$2:$A$21833=H$7)*('Data - annual'!$B$2:$B$21833=$B13)*('Data - annual'!$C$2:$C$21833=$A$4)*('Data - annual'!$F$2:$F$21833)),IF($A$5="Crew turnout time",SUMPRODUCT(('Data - annual'!$A$2:$A$21833=H$7)*('Data - annual'!$B$2:$B$21833=$B13)*('Data - annual'!$C$2:$C$21833=$A$4)*('Data - annual'!$G$2:$G$21833)),SUMPRODUCT(('Data - annual'!$A$2:$A$21833=H$7)*('Data - annual'!$B$2:$B$21833=$B13)*('Data - annual'!$C$2:$C$21833=$A$4)*('Data - annual'!$H$2:$H$21833))))))=0,"..",(IF($A$5="Total response time",SUMPRODUCT(('Data - annual'!$A$2:$A$21833=H$7)*('Data - annual'!$B$2:$B$21833=$B13)*('Data - annual'!$C$2:$C$21833=$A$4)*('Data - annual'!$E$2:$E$21833)),IF($A$5="Call handling time",SUMPRODUCT(('Data - annual'!$A$2:$A$21833=H$7)*('Data - annual'!$B$2:$B$21833=$B13)*('Data - annual'!$C$2:$C$21833=$A$4)*('Data - annual'!$F$2:$F$21833)),IF($A$5="Crew turnout time",SUMPRODUCT(('Data - annual'!$A$2:$A$21833=H$7)*('Data - annual'!$B$2:$B$21833=$B13)*('Data - annual'!$C$2:$C$21833=$A$4)*('Data - annual'!$G$2:$G$21833)),SUMPRODUCT(('Data - annual'!$A$2:$A$21833=H$7)*('Data - annual'!$B$2:$B$21833=$B13)*('Data - annual'!$C$2:$C$21833=$A$4)*('Data - annual'!$H$2:$H$21833)))))))</f>
        <v>5.3085182499999998E-3</v>
      </c>
      <c r="I13" s="85" cm="1">
        <f t="array" ref="I13">IF((IF($A$5="Total response time",SUMPRODUCT(('Data - annual'!$A$2:$A$21833=I$7)*('Data - annual'!$B$2:$B$21833=$B13)*('Data - annual'!$C$2:$C$21833=$A$4)*('Data - annual'!$E$2:$E$21833)),IF($A$5="Call handling time",SUMPRODUCT(('Data - annual'!$A$2:$A$21833=I$7)*('Data - annual'!$B$2:$B$21833=$B13)*('Data - annual'!$C$2:$C$21833=$A$4)*('Data - annual'!$F$2:$F$21833)),IF($A$5="Crew turnout time",SUMPRODUCT(('Data - annual'!$A$2:$A$21833=I$7)*('Data - annual'!$B$2:$B$21833=$B13)*('Data - annual'!$C$2:$C$21833=$A$4)*('Data - annual'!$G$2:$G$21833)),SUMPRODUCT(('Data - annual'!$A$2:$A$21833=I$7)*('Data - annual'!$B$2:$B$21833=$B13)*('Data - annual'!$C$2:$C$21833=$A$4)*('Data - annual'!$H$2:$H$21833))))))=0,"..",(IF($A$5="Total response time",SUMPRODUCT(('Data - annual'!$A$2:$A$21833=I$7)*('Data - annual'!$B$2:$B$21833=$B13)*('Data - annual'!$C$2:$C$21833=$A$4)*('Data - annual'!$E$2:$E$21833)),IF($A$5="Call handling time",SUMPRODUCT(('Data - annual'!$A$2:$A$21833=I$7)*('Data - annual'!$B$2:$B$21833=$B13)*('Data - annual'!$C$2:$C$21833=$A$4)*('Data - annual'!$F$2:$F$21833)),IF($A$5="Crew turnout time",SUMPRODUCT(('Data - annual'!$A$2:$A$21833=I$7)*('Data - annual'!$B$2:$B$21833=$B13)*('Data - annual'!$C$2:$C$21833=$A$4)*('Data - annual'!$G$2:$G$21833)),SUMPRODUCT(('Data - annual'!$A$2:$A$21833=I$7)*('Data - annual'!$B$2:$B$21833=$B13)*('Data - annual'!$C$2:$C$21833=$A$4)*('Data - annual'!$H$2:$H$21833)))))))</f>
        <v>5.3477552899999998E-3</v>
      </c>
      <c r="J13" s="85" cm="1">
        <f t="array" ref="J13">IF((IF($A$5="Total response time",SUMPRODUCT(('Data - annual'!$A$2:$A$21833=J$7)*('Data - annual'!$B$2:$B$21833=$B13)*('Data - annual'!$C$2:$C$21833=$A$4)*('Data - annual'!$E$2:$E$21833)),IF($A$5="Call handling time",SUMPRODUCT(('Data - annual'!$A$2:$A$21833=J$7)*('Data - annual'!$B$2:$B$21833=$B13)*('Data - annual'!$C$2:$C$21833=$A$4)*('Data - annual'!$F$2:$F$21833)),IF($A$5="Crew turnout time",SUMPRODUCT(('Data - annual'!$A$2:$A$21833=J$7)*('Data - annual'!$B$2:$B$21833=$B13)*('Data - annual'!$C$2:$C$21833=$A$4)*('Data - annual'!$G$2:$G$21833)),SUMPRODUCT(('Data - annual'!$A$2:$A$21833=J$7)*('Data - annual'!$B$2:$B$21833=$B13)*('Data - annual'!$C$2:$C$21833=$A$4)*('Data - annual'!$H$2:$H$21833))))))=0,"..",(IF($A$5="Total response time",SUMPRODUCT(('Data - annual'!$A$2:$A$21833=J$7)*('Data - annual'!$B$2:$B$21833=$B13)*('Data - annual'!$C$2:$C$21833=$A$4)*('Data - annual'!$E$2:$E$21833)),IF($A$5="Call handling time",SUMPRODUCT(('Data - annual'!$A$2:$A$21833=J$7)*('Data - annual'!$B$2:$B$21833=$B13)*('Data - annual'!$C$2:$C$21833=$A$4)*('Data - annual'!$F$2:$F$21833)),IF($A$5="Crew turnout time",SUMPRODUCT(('Data - annual'!$A$2:$A$21833=J$7)*('Data - annual'!$B$2:$B$21833=$B13)*('Data - annual'!$C$2:$C$21833=$A$4)*('Data - annual'!$G$2:$G$21833)),SUMPRODUCT(('Data - annual'!$A$2:$A$21833=J$7)*('Data - annual'!$B$2:$B$21833=$B13)*('Data - annual'!$C$2:$C$21833=$A$4)*('Data - annual'!$H$2:$H$21833)))))))</f>
        <v>5.4301017100000003E-3</v>
      </c>
      <c r="K13" s="85" cm="1">
        <f t="array" ref="K13">IF((IF($A$5="Total response time",SUMPRODUCT(('Data - annual'!$A$2:$A$21833=K$7)*('Data - annual'!$B$2:$B$21833=$B13)*('Data - annual'!$C$2:$C$21833=$A$4)*('Data - annual'!$E$2:$E$21833)),IF($A$5="Call handling time",SUMPRODUCT(('Data - annual'!$A$2:$A$21833=K$7)*('Data - annual'!$B$2:$B$21833=$B13)*('Data - annual'!$C$2:$C$21833=$A$4)*('Data - annual'!$F$2:$F$21833)),IF($A$5="Crew turnout time",SUMPRODUCT(('Data - annual'!$A$2:$A$21833=K$7)*('Data - annual'!$B$2:$B$21833=$B13)*('Data - annual'!$C$2:$C$21833=$A$4)*('Data - annual'!$G$2:$G$21833)),SUMPRODUCT(('Data - annual'!$A$2:$A$21833=K$7)*('Data - annual'!$B$2:$B$21833=$B13)*('Data - annual'!$C$2:$C$21833=$A$4)*('Data - annual'!$H$2:$H$21833))))))=0,"..",(IF($A$5="Total response time",SUMPRODUCT(('Data - annual'!$A$2:$A$21833=K$7)*('Data - annual'!$B$2:$B$21833=$B13)*('Data - annual'!$C$2:$C$21833=$A$4)*('Data - annual'!$E$2:$E$21833)),IF($A$5="Call handling time",SUMPRODUCT(('Data - annual'!$A$2:$A$21833=K$7)*('Data - annual'!$B$2:$B$21833=$B13)*('Data - annual'!$C$2:$C$21833=$A$4)*('Data - annual'!$F$2:$F$21833)),IF($A$5="Crew turnout time",SUMPRODUCT(('Data - annual'!$A$2:$A$21833=K$7)*('Data - annual'!$B$2:$B$21833=$B13)*('Data - annual'!$C$2:$C$21833=$A$4)*('Data - annual'!$G$2:$G$21833)),SUMPRODUCT(('Data - annual'!$A$2:$A$21833=K$7)*('Data - annual'!$B$2:$B$21833=$B13)*('Data - annual'!$C$2:$C$21833=$A$4)*('Data - annual'!$H$2:$H$21833)))))))</f>
        <v>5.3897271399999998E-3</v>
      </c>
      <c r="L13" s="85" cm="1">
        <f t="array" ref="L13">IF((IF($A$5="Total response time",SUMPRODUCT(('Data - annual'!$A$2:$A$21833=L$7)*('Data - annual'!$B$2:$B$21833=$B13)*('Data - annual'!$C$2:$C$21833=$A$4)*('Data - annual'!$E$2:$E$21833)),IF($A$5="Call handling time",SUMPRODUCT(('Data - annual'!$A$2:$A$21833=L$7)*('Data - annual'!$B$2:$B$21833=$B13)*('Data - annual'!$C$2:$C$21833=$A$4)*('Data - annual'!$F$2:$F$21833)),IF($A$5="Crew turnout time",SUMPRODUCT(('Data - annual'!$A$2:$A$21833=L$7)*('Data - annual'!$B$2:$B$21833=$B13)*('Data - annual'!$C$2:$C$21833=$A$4)*('Data - annual'!$G$2:$G$21833)),SUMPRODUCT(('Data - annual'!$A$2:$A$21833=L$7)*('Data - annual'!$B$2:$B$21833=$B13)*('Data - annual'!$C$2:$C$21833=$A$4)*('Data - annual'!$H$2:$H$21833))))))=0,"..",(IF($A$5="Total response time",SUMPRODUCT(('Data - annual'!$A$2:$A$21833=L$7)*('Data - annual'!$B$2:$B$21833=$B13)*('Data - annual'!$C$2:$C$21833=$A$4)*('Data - annual'!$E$2:$E$21833)),IF($A$5="Call handling time",SUMPRODUCT(('Data - annual'!$A$2:$A$21833=L$7)*('Data - annual'!$B$2:$B$21833=$B13)*('Data - annual'!$C$2:$C$21833=$A$4)*('Data - annual'!$F$2:$F$21833)),IF($A$5="Crew turnout time",SUMPRODUCT(('Data - annual'!$A$2:$A$21833=L$7)*('Data - annual'!$B$2:$B$21833=$B13)*('Data - annual'!$C$2:$C$21833=$A$4)*('Data - annual'!$G$2:$G$21833)),SUMPRODUCT(('Data - annual'!$A$2:$A$21833=L$7)*('Data - annual'!$B$2:$B$21833=$B13)*('Data - annual'!$C$2:$C$21833=$A$4)*('Data - annual'!$H$2:$H$21833)))))))</f>
        <v>5.3683388300000004E-3</v>
      </c>
      <c r="M13" s="85" cm="1">
        <f t="array" ref="M13">IF((IF($A$5="Total response time",SUMPRODUCT(('Data - annual'!$A$2:$A$21833=M$7)*('Data - annual'!$B$2:$B$21833=$B13)*('Data - annual'!$C$2:$C$21833=$A$4)*('Data - annual'!$E$2:$E$21833)),IF($A$5="Call handling time",SUMPRODUCT(('Data - annual'!$A$2:$A$21833=M$7)*('Data - annual'!$B$2:$B$21833=$B13)*('Data - annual'!$C$2:$C$21833=$A$4)*('Data - annual'!$F$2:$F$21833)),IF($A$5="Crew turnout time",SUMPRODUCT(('Data - annual'!$A$2:$A$21833=M$7)*('Data - annual'!$B$2:$B$21833=$B13)*('Data - annual'!$C$2:$C$21833=$A$4)*('Data - annual'!$G$2:$G$21833)),SUMPRODUCT(('Data - annual'!$A$2:$A$21833=M$7)*('Data - annual'!$B$2:$B$21833=$B13)*('Data - annual'!$C$2:$C$21833=$A$4)*('Data - annual'!$H$2:$H$21833))))))=0,"..",(IF($A$5="Total response time",SUMPRODUCT(('Data - annual'!$A$2:$A$21833=M$7)*('Data - annual'!$B$2:$B$21833=$B13)*('Data - annual'!$C$2:$C$21833=$A$4)*('Data - annual'!$E$2:$E$21833)),IF($A$5="Call handling time",SUMPRODUCT(('Data - annual'!$A$2:$A$21833=M$7)*('Data - annual'!$B$2:$B$21833=$B13)*('Data - annual'!$C$2:$C$21833=$A$4)*('Data - annual'!$F$2:$F$21833)),IF($A$5="Crew turnout time",SUMPRODUCT(('Data - annual'!$A$2:$A$21833=M$7)*('Data - annual'!$B$2:$B$21833=$B13)*('Data - annual'!$C$2:$C$21833=$A$4)*('Data - annual'!$G$2:$G$21833)),SUMPRODUCT(('Data - annual'!$A$2:$A$21833=M$7)*('Data - annual'!$B$2:$B$21833=$B13)*('Data - annual'!$C$2:$C$21833=$A$4)*('Data - annual'!$H$2:$H$21833)))))))</f>
        <v>5.2554491999999998E-3</v>
      </c>
      <c r="N13" s="85" cm="1">
        <f t="array" ref="N13">IF((IF($A$5="Total response time",SUMPRODUCT(('Data - annual'!$A$2:$A$21833=N$7)*('Data - annual'!$B$2:$B$21833=$B13)*('Data - annual'!$C$2:$C$21833=$A$4)*('Data - annual'!$E$2:$E$21833)),IF($A$5="Call handling time",SUMPRODUCT(('Data - annual'!$A$2:$A$21833=N$7)*('Data - annual'!$B$2:$B$21833=$B13)*('Data - annual'!$C$2:$C$21833=$A$4)*('Data - annual'!$F$2:$F$21833)),IF($A$5="Crew turnout time",SUMPRODUCT(('Data - annual'!$A$2:$A$21833=N$7)*('Data - annual'!$B$2:$B$21833=$B13)*('Data - annual'!$C$2:$C$21833=$A$4)*('Data - annual'!$G$2:$G$21833)),SUMPRODUCT(('Data - annual'!$A$2:$A$21833=N$7)*('Data - annual'!$B$2:$B$21833=$B13)*('Data - annual'!$C$2:$C$21833=$A$4)*('Data - annual'!$H$2:$H$21833))))))=0,"..",(IF($A$5="Total response time",SUMPRODUCT(('Data - annual'!$A$2:$A$21833=N$7)*('Data - annual'!$B$2:$B$21833=$B13)*('Data - annual'!$C$2:$C$21833=$A$4)*('Data - annual'!$E$2:$E$21833)),IF($A$5="Call handling time",SUMPRODUCT(('Data - annual'!$A$2:$A$21833=N$7)*('Data - annual'!$B$2:$B$21833=$B13)*('Data - annual'!$C$2:$C$21833=$A$4)*('Data - annual'!$F$2:$F$21833)),IF($A$5="Crew turnout time",SUMPRODUCT(('Data - annual'!$A$2:$A$21833=N$7)*('Data - annual'!$B$2:$B$21833=$B13)*('Data - annual'!$C$2:$C$21833=$A$4)*('Data - annual'!$G$2:$G$21833)),SUMPRODUCT(('Data - annual'!$A$2:$A$21833=N$7)*('Data - annual'!$B$2:$B$21833=$B13)*('Data - annual'!$C$2:$C$21833=$A$4)*('Data - annual'!$H$2:$H$21833)))))))</f>
        <v>5.3692535800000003E-3</v>
      </c>
      <c r="O13" s="85" cm="1">
        <f t="array" ref="O13">IF((IF($A$5="Total response time",SUMPRODUCT(('Data - annual'!$A$2:$A$21833=O$7)*('Data - annual'!$B$2:$B$21833=$B13)*('Data - annual'!$C$2:$C$21833=$A$4)*('Data - annual'!$E$2:$E$21833)),IF($A$5="Call handling time",SUMPRODUCT(('Data - annual'!$A$2:$A$21833=O$7)*('Data - annual'!$B$2:$B$21833=$B13)*('Data - annual'!$C$2:$C$21833=$A$4)*('Data - annual'!$F$2:$F$21833)),IF($A$5="Crew turnout time",SUMPRODUCT(('Data - annual'!$A$2:$A$21833=O$7)*('Data - annual'!$B$2:$B$21833=$B13)*('Data - annual'!$C$2:$C$21833=$A$4)*('Data - annual'!$G$2:$G$21833)),SUMPRODUCT(('Data - annual'!$A$2:$A$21833=O$7)*('Data - annual'!$B$2:$B$21833=$B13)*('Data - annual'!$C$2:$C$21833=$A$4)*('Data - annual'!$H$2:$H$21833))))))=0,"..",(IF($A$5="Total response time",SUMPRODUCT(('Data - annual'!$A$2:$A$21833=O$7)*('Data - annual'!$B$2:$B$21833=$B13)*('Data - annual'!$C$2:$C$21833=$A$4)*('Data - annual'!$E$2:$E$21833)),IF($A$5="Call handling time",SUMPRODUCT(('Data - annual'!$A$2:$A$21833=O$7)*('Data - annual'!$B$2:$B$21833=$B13)*('Data - annual'!$C$2:$C$21833=$A$4)*('Data - annual'!$F$2:$F$21833)),IF($A$5="Crew turnout time",SUMPRODUCT(('Data - annual'!$A$2:$A$21833=O$7)*('Data - annual'!$B$2:$B$21833=$B13)*('Data - annual'!$C$2:$C$21833=$A$4)*('Data - annual'!$G$2:$G$21833)),SUMPRODUCT(('Data - annual'!$A$2:$A$21833=O$7)*('Data - annual'!$B$2:$B$21833=$B13)*('Data - annual'!$C$2:$C$21833=$A$4)*('Data - annual'!$H$2:$H$21833)))))))</f>
        <v>5.4995019400000001E-3</v>
      </c>
      <c r="P13" s="85" cm="1">
        <f t="array" ref="P13">IF((IF($A$5="Total response time",SUMPRODUCT(('Data - annual'!$A$2:$A$21833=P$7)*('Data - annual'!$B$2:$B$21833=$B13)*('Data - annual'!$C$2:$C$21833=$A$4)*('Data - annual'!$E$2:$E$21833)),IF($A$5="Call handling time",SUMPRODUCT(('Data - annual'!$A$2:$A$21833=P$7)*('Data - annual'!$B$2:$B$21833=$B13)*('Data - annual'!$C$2:$C$21833=$A$4)*('Data - annual'!$F$2:$F$21833)),IF($A$5="Crew turnout time",SUMPRODUCT(('Data - annual'!$A$2:$A$21833=P$7)*('Data - annual'!$B$2:$B$21833=$B13)*('Data - annual'!$C$2:$C$21833=$A$4)*('Data - annual'!$G$2:$G$21833)),SUMPRODUCT(('Data - annual'!$A$2:$A$21833=P$7)*('Data - annual'!$B$2:$B$21833=$B13)*('Data - annual'!$C$2:$C$21833=$A$4)*('Data - annual'!$H$2:$H$21833))))))=0,"..",(IF($A$5="Total response time",SUMPRODUCT(('Data - annual'!$A$2:$A$21833=P$7)*('Data - annual'!$B$2:$B$21833=$B13)*('Data - annual'!$C$2:$C$21833=$A$4)*('Data - annual'!$E$2:$E$21833)),IF($A$5="Call handling time",SUMPRODUCT(('Data - annual'!$A$2:$A$21833=P$7)*('Data - annual'!$B$2:$B$21833=$B13)*('Data - annual'!$C$2:$C$21833=$A$4)*('Data - annual'!$F$2:$F$21833)),IF($A$5="Crew turnout time",SUMPRODUCT(('Data - annual'!$A$2:$A$21833=P$7)*('Data - annual'!$B$2:$B$21833=$B13)*('Data - annual'!$C$2:$C$21833=$A$4)*('Data - annual'!$G$2:$G$21833)),SUMPRODUCT(('Data - annual'!$A$2:$A$21833=P$7)*('Data - annual'!$B$2:$B$21833=$B13)*('Data - annual'!$C$2:$C$21833=$A$4)*('Data - annual'!$H$2:$H$21833)))))))</f>
        <v>5.5730860900000002E-3</v>
      </c>
      <c r="Q13" s="85" cm="1">
        <f t="array" ref="Q13">IF((IF($A$5="Total response time",SUMPRODUCT(('Data - annual'!$A$2:$A$21833=Q$7)*('Data - annual'!$B$2:$B$21833=$B13)*('Data - annual'!$C$2:$C$21833=$A$4)*('Data - annual'!$E$2:$E$21833)),IF($A$5="Call handling time",SUMPRODUCT(('Data - annual'!$A$2:$A$21833=Q$7)*('Data - annual'!$B$2:$B$21833=$B13)*('Data - annual'!$C$2:$C$21833=$A$4)*('Data - annual'!$F$2:$F$21833)),IF($A$5="Crew turnout time",SUMPRODUCT(('Data - annual'!$A$2:$A$21833=Q$7)*('Data - annual'!$B$2:$B$21833=$B13)*('Data - annual'!$C$2:$C$21833=$A$4)*('Data - annual'!$G$2:$G$21833)),SUMPRODUCT(('Data - annual'!$A$2:$A$21833=Q$7)*('Data - annual'!$B$2:$B$21833=$B13)*('Data - annual'!$C$2:$C$21833=$A$4)*('Data - annual'!$H$2:$H$21833))))))=0,"..",(IF($A$5="Total response time",SUMPRODUCT(('Data - annual'!$A$2:$A$21833=Q$7)*('Data - annual'!$B$2:$B$21833=$B13)*('Data - annual'!$C$2:$C$21833=$A$4)*('Data - annual'!$E$2:$E$21833)),IF($A$5="Call handling time",SUMPRODUCT(('Data - annual'!$A$2:$A$21833=Q$7)*('Data - annual'!$B$2:$B$21833=$B13)*('Data - annual'!$C$2:$C$21833=$A$4)*('Data - annual'!$F$2:$F$21833)),IF($A$5="Crew turnout time",SUMPRODUCT(('Data - annual'!$A$2:$A$21833=Q$7)*('Data - annual'!$B$2:$B$21833=$B13)*('Data - annual'!$C$2:$C$21833=$A$4)*('Data - annual'!$G$2:$G$21833)),SUMPRODUCT(('Data - annual'!$A$2:$A$21833=Q$7)*('Data - annual'!$B$2:$B$21833=$B13)*('Data - annual'!$C$2:$C$21833=$A$4)*('Data - annual'!$H$2:$H$21833)))))))</f>
        <v>5.60024398E-3</v>
      </c>
      <c r="R13" s="85" cm="1">
        <f t="array" ref="R13">IF((IF($A$5="Total response time",SUMPRODUCT(('Data - quarterly'!$A$2:$A$21831=R$7)*('Data - quarterly'!$B$2:$B$21831=$B13)*('Data - quarterly'!$C$2:$C$21831=$A$4)*('Data - quarterly'!$E$2:$E$21831)),IF($A$5="Call handling time",SUMPRODUCT(('Data - quarterly'!$A$2:$A$21831=R$7)*('Data - quarterly'!$B$2:$B$21831=$B13)*('Data - quarterly'!$C$2:$C$21831=$A$4)*('Data - quarterly'!$F$2:$F$21831)),IF($A$5="Crew turnout time",SUMPRODUCT(('Data - quarterly'!$A$2:$A$21831=R$7)*('Data - quarterly'!$B$2:$B$21831=$B13)*('Data - quarterly'!$C$2:$C$21831=$A$4)*('Data - quarterly'!$G$2:$G$21831)),SUMPRODUCT(('Data - quarterly'!$A$2:$A$21831=R$7)*('Data - quarterly'!$B$2:$B$21831=$B13)*('Data - quarterly'!$C$2:$C$21831=$A$4)*('Data - quarterly'!$H$2:$H$21831))))))=0,"..",(IF($A$5="Total response time",SUMPRODUCT(('Data - quarterly'!$A$2:$A$21831=R$7)*('Data - quarterly'!$B$2:$B$21831=$B13)*('Data - quarterly'!$C$2:$C$21831=$A$4)*('Data - quarterly'!$E$2:$E$21831)),IF($A$5="Call handling time",SUMPRODUCT(('Data - quarterly'!$A$2:$A$21831=R$7)*('Data - quarterly'!$B$2:$B$21831=$B13)*('Data - quarterly'!$C$2:$C$21831=$A$4)*('Data - quarterly'!$F$2:$F$21831)),IF($A$5="Crew turnout time",SUMPRODUCT(('Data - quarterly'!$A$2:$A$21831=R$7)*('Data - quarterly'!$B$2:$B$21831=$B13)*('Data - quarterly'!$C$2:$C$21831=$A$4)*('Data - quarterly'!$G$2:$G$21831)),SUMPRODUCT(('Data - quarterly'!$A$2:$A$21831=R$7)*('Data - quarterly'!$B$2:$B$21831=$B13)*('Data - quarterly'!$C$2:$C$21831=$A$4)*('Data - quarterly'!$H$2:$H$21831)))))))</f>
        <v>5.5843107499999999E-3</v>
      </c>
      <c r="S13" s="85" cm="1">
        <f t="array" ref="S13">IF((IF($A$5="Total response time",SUMPRODUCT(('Data - quarterly'!$A$2:$A$21831=S$7)*('Data - quarterly'!$B$2:$B$21831=$B13)*('Data - quarterly'!$C$2:$C$21831=$A$4)*('Data - quarterly'!$E$2:$E$21831)),IF($A$5="Call handling time",SUMPRODUCT(('Data - quarterly'!$A$2:$A$21831=S$7)*('Data - quarterly'!$B$2:$B$21831=$B13)*('Data - quarterly'!$C$2:$C$21831=$A$4)*('Data - quarterly'!$F$2:$F$21831)),IF($A$5="Crew turnout time",SUMPRODUCT(('Data - quarterly'!$A$2:$A$21831=S$7)*('Data - quarterly'!$B$2:$B$21831=$B13)*('Data - quarterly'!$C$2:$C$21831=$A$4)*('Data - quarterly'!$G$2:$G$21831)),SUMPRODUCT(('Data - quarterly'!$A$2:$A$21831=S$7)*('Data - quarterly'!$B$2:$B$21831=$B13)*('Data - quarterly'!$C$2:$C$21831=$A$4)*('Data - quarterly'!$H$2:$H$21831))))))=0,"..",(IF($A$5="Total response time",SUMPRODUCT(('Data - quarterly'!$A$2:$A$21831=S$7)*('Data - quarterly'!$B$2:$B$21831=$B13)*('Data - quarterly'!$C$2:$C$21831=$A$4)*('Data - quarterly'!$E$2:$E$21831)),IF($A$5="Call handling time",SUMPRODUCT(('Data - quarterly'!$A$2:$A$21831=S$7)*('Data - quarterly'!$B$2:$B$21831=$B13)*('Data - quarterly'!$C$2:$C$21831=$A$4)*('Data - quarterly'!$F$2:$F$21831)),IF($A$5="Crew turnout time",SUMPRODUCT(('Data - quarterly'!$A$2:$A$21831=S$7)*('Data - quarterly'!$B$2:$B$21831=$B13)*('Data - quarterly'!$C$2:$C$21831=$A$4)*('Data - quarterly'!$G$2:$G$21831)),SUMPRODUCT(('Data - quarterly'!$A$2:$A$21831=S$7)*('Data - quarterly'!$B$2:$B$21831=$B13)*('Data - quarterly'!$C$2:$C$21831=$A$4)*('Data - quarterly'!$H$2:$H$21831)))))))</f>
        <v>5.7269647899999996E-3</v>
      </c>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row>
    <row r="14" spans="1:43" s="7" customFormat="1" ht="16.5" customHeight="1">
      <c r="A14" s="86" t="s">
        <v>160</v>
      </c>
      <c r="B14" s="84" t="s">
        <v>60</v>
      </c>
      <c r="C14" s="85" cm="1">
        <f t="array" ref="C14">IF((IF($A$5="Total response time",SUMPRODUCT(('Data - annual'!$A$2:$A$21833=C$7)*('Data - annual'!$B$2:$B$21833=$B14)*('Data - annual'!$C$2:$C$21833=$A$4)*('Data - annual'!$E$2:$E$21833)),IF($A$5="Call handling time",SUMPRODUCT(('Data - annual'!$A$2:$A$21833=C$7)*('Data - annual'!$B$2:$B$21833=$B14)*('Data - annual'!$C$2:$C$21833=$A$4)*('Data - annual'!$F$2:$F$21833)),IF($A$5="Crew turnout time",SUMPRODUCT(('Data - annual'!$A$2:$A$21833=C$7)*('Data - annual'!$B$2:$B$21833=$B14)*('Data - annual'!$C$2:$C$21833=$A$4)*('Data - annual'!$G$2:$G$21833)),SUMPRODUCT(('Data - annual'!$A$2:$A$21833=C$7)*('Data - annual'!$B$2:$B$21833=$B14)*('Data - annual'!$C$2:$C$21833=$A$4)*('Data - annual'!$H$2:$H$21833))))))=0,"..",(IF($A$5="Total response time",SUMPRODUCT(('Data - annual'!$A$2:$A$21833=C$7)*('Data - annual'!$B$2:$B$21833=$B14)*('Data - annual'!$C$2:$C$21833=$A$4)*('Data - annual'!$E$2:$E$21833)),IF($A$5="Call handling time",SUMPRODUCT(('Data - annual'!$A$2:$A$21833=C$7)*('Data - annual'!$B$2:$B$21833=$B14)*('Data - annual'!$C$2:$C$21833=$A$4)*('Data - annual'!$F$2:$F$21833)),IF($A$5="Crew turnout time",SUMPRODUCT(('Data - annual'!$A$2:$A$21833=C$7)*('Data - annual'!$B$2:$B$21833=$B14)*('Data - annual'!$C$2:$C$21833=$A$4)*('Data - annual'!$G$2:$G$21833)),SUMPRODUCT(('Data - annual'!$A$2:$A$21833=C$7)*('Data - annual'!$B$2:$B$21833=$B14)*('Data - annual'!$C$2:$C$21833=$A$4)*('Data - annual'!$H$2:$H$21833)))))))</f>
        <v>5.4461395199999997E-3</v>
      </c>
      <c r="D14" s="85" cm="1">
        <f t="array" ref="D14">IF((IF($A$5="Total response time",SUMPRODUCT(('Data - annual'!$A$2:$A$21833=D$7)*('Data - annual'!$B$2:$B$21833=$B14)*('Data - annual'!$C$2:$C$21833=$A$4)*('Data - annual'!$E$2:$E$21833)),IF($A$5="Call handling time",SUMPRODUCT(('Data - annual'!$A$2:$A$21833=D$7)*('Data - annual'!$B$2:$B$21833=$B14)*('Data - annual'!$C$2:$C$21833=$A$4)*('Data - annual'!$F$2:$F$21833)),IF($A$5="Crew turnout time",SUMPRODUCT(('Data - annual'!$A$2:$A$21833=D$7)*('Data - annual'!$B$2:$B$21833=$B14)*('Data - annual'!$C$2:$C$21833=$A$4)*('Data - annual'!$G$2:$G$21833)),SUMPRODUCT(('Data - annual'!$A$2:$A$21833=D$7)*('Data - annual'!$B$2:$B$21833=$B14)*('Data - annual'!$C$2:$C$21833=$A$4)*('Data - annual'!$H$2:$H$21833))))))=0,"..",(IF($A$5="Total response time",SUMPRODUCT(('Data - annual'!$A$2:$A$21833=D$7)*('Data - annual'!$B$2:$B$21833=$B14)*('Data - annual'!$C$2:$C$21833=$A$4)*('Data - annual'!$E$2:$E$21833)),IF($A$5="Call handling time",SUMPRODUCT(('Data - annual'!$A$2:$A$21833=D$7)*('Data - annual'!$B$2:$B$21833=$B14)*('Data - annual'!$C$2:$C$21833=$A$4)*('Data - annual'!$F$2:$F$21833)),IF($A$5="Crew turnout time",SUMPRODUCT(('Data - annual'!$A$2:$A$21833=D$7)*('Data - annual'!$B$2:$B$21833=$B14)*('Data - annual'!$C$2:$C$21833=$A$4)*('Data - annual'!$G$2:$G$21833)),SUMPRODUCT(('Data - annual'!$A$2:$A$21833=D$7)*('Data - annual'!$B$2:$B$21833=$B14)*('Data - annual'!$C$2:$C$21833=$A$4)*('Data - annual'!$H$2:$H$21833)))))))</f>
        <v>5.4235520099999998E-3</v>
      </c>
      <c r="E14" s="85" cm="1">
        <f t="array" ref="E14">IF((IF($A$5="Total response time",SUMPRODUCT(('Data - annual'!$A$2:$A$21833=E$7)*('Data - annual'!$B$2:$B$21833=$B14)*('Data - annual'!$C$2:$C$21833=$A$4)*('Data - annual'!$E$2:$E$21833)),IF($A$5="Call handling time",SUMPRODUCT(('Data - annual'!$A$2:$A$21833=E$7)*('Data - annual'!$B$2:$B$21833=$B14)*('Data - annual'!$C$2:$C$21833=$A$4)*('Data - annual'!$F$2:$F$21833)),IF($A$5="Crew turnout time",SUMPRODUCT(('Data - annual'!$A$2:$A$21833=E$7)*('Data - annual'!$B$2:$B$21833=$B14)*('Data - annual'!$C$2:$C$21833=$A$4)*('Data - annual'!$G$2:$G$21833)),SUMPRODUCT(('Data - annual'!$A$2:$A$21833=E$7)*('Data - annual'!$B$2:$B$21833=$B14)*('Data - annual'!$C$2:$C$21833=$A$4)*('Data - annual'!$H$2:$H$21833))))))=0,"..",(IF($A$5="Total response time",SUMPRODUCT(('Data - annual'!$A$2:$A$21833=E$7)*('Data - annual'!$B$2:$B$21833=$B14)*('Data - annual'!$C$2:$C$21833=$A$4)*('Data - annual'!$E$2:$E$21833)),IF($A$5="Call handling time",SUMPRODUCT(('Data - annual'!$A$2:$A$21833=E$7)*('Data - annual'!$B$2:$B$21833=$B14)*('Data - annual'!$C$2:$C$21833=$A$4)*('Data - annual'!$F$2:$F$21833)),IF($A$5="Crew turnout time",SUMPRODUCT(('Data - annual'!$A$2:$A$21833=E$7)*('Data - annual'!$B$2:$B$21833=$B14)*('Data - annual'!$C$2:$C$21833=$A$4)*('Data - annual'!$G$2:$G$21833)),SUMPRODUCT(('Data - annual'!$A$2:$A$21833=E$7)*('Data - annual'!$B$2:$B$21833=$B14)*('Data - annual'!$C$2:$C$21833=$A$4)*('Data - annual'!$H$2:$H$21833)))))))</f>
        <v>5.4152008300000004E-3</v>
      </c>
      <c r="F14" s="85" cm="1">
        <f t="array" ref="F14">IF((IF($A$5="Total response time",SUMPRODUCT(('Data - annual'!$A$2:$A$21833=F$7)*('Data - annual'!$B$2:$B$21833=$B14)*('Data - annual'!$C$2:$C$21833=$A$4)*('Data - annual'!$E$2:$E$21833)),IF($A$5="Call handling time",SUMPRODUCT(('Data - annual'!$A$2:$A$21833=F$7)*('Data - annual'!$B$2:$B$21833=$B14)*('Data - annual'!$C$2:$C$21833=$A$4)*('Data - annual'!$F$2:$F$21833)),IF($A$5="Crew turnout time",SUMPRODUCT(('Data - annual'!$A$2:$A$21833=F$7)*('Data - annual'!$B$2:$B$21833=$B14)*('Data - annual'!$C$2:$C$21833=$A$4)*('Data - annual'!$G$2:$G$21833)),SUMPRODUCT(('Data - annual'!$A$2:$A$21833=F$7)*('Data - annual'!$B$2:$B$21833=$B14)*('Data - annual'!$C$2:$C$21833=$A$4)*('Data - annual'!$H$2:$H$21833))))))=0,"..",(IF($A$5="Total response time",SUMPRODUCT(('Data - annual'!$A$2:$A$21833=F$7)*('Data - annual'!$B$2:$B$21833=$B14)*('Data - annual'!$C$2:$C$21833=$A$4)*('Data - annual'!$E$2:$E$21833)),IF($A$5="Call handling time",SUMPRODUCT(('Data - annual'!$A$2:$A$21833=F$7)*('Data - annual'!$B$2:$B$21833=$B14)*('Data - annual'!$C$2:$C$21833=$A$4)*('Data - annual'!$F$2:$F$21833)),IF($A$5="Crew turnout time",SUMPRODUCT(('Data - annual'!$A$2:$A$21833=F$7)*('Data - annual'!$B$2:$B$21833=$B14)*('Data - annual'!$C$2:$C$21833=$A$4)*('Data - annual'!$G$2:$G$21833)),SUMPRODUCT(('Data - annual'!$A$2:$A$21833=F$7)*('Data - annual'!$B$2:$B$21833=$B14)*('Data - annual'!$C$2:$C$21833=$A$4)*('Data - annual'!$H$2:$H$21833)))))))</f>
        <v>5.60011698E-3</v>
      </c>
      <c r="G14" s="85" cm="1">
        <f t="array" ref="G14">IF((IF($A$5="Total response time",SUMPRODUCT(('Data - annual'!$A$2:$A$21833=G$7)*('Data - annual'!$B$2:$B$21833=$B14)*('Data - annual'!$C$2:$C$21833=$A$4)*('Data - annual'!$E$2:$E$21833)),IF($A$5="Call handling time",SUMPRODUCT(('Data - annual'!$A$2:$A$21833=G$7)*('Data - annual'!$B$2:$B$21833=$B14)*('Data - annual'!$C$2:$C$21833=$A$4)*('Data - annual'!$F$2:$F$21833)),IF($A$5="Crew turnout time",SUMPRODUCT(('Data - annual'!$A$2:$A$21833=G$7)*('Data - annual'!$B$2:$B$21833=$B14)*('Data - annual'!$C$2:$C$21833=$A$4)*('Data - annual'!$G$2:$G$21833)),SUMPRODUCT(('Data - annual'!$A$2:$A$21833=G$7)*('Data - annual'!$B$2:$B$21833=$B14)*('Data - annual'!$C$2:$C$21833=$A$4)*('Data - annual'!$H$2:$H$21833))))))=0,"..",(IF($A$5="Total response time",SUMPRODUCT(('Data - annual'!$A$2:$A$21833=G$7)*('Data - annual'!$B$2:$B$21833=$B14)*('Data - annual'!$C$2:$C$21833=$A$4)*('Data - annual'!$E$2:$E$21833)),IF($A$5="Call handling time",SUMPRODUCT(('Data - annual'!$A$2:$A$21833=G$7)*('Data - annual'!$B$2:$B$21833=$B14)*('Data - annual'!$C$2:$C$21833=$A$4)*('Data - annual'!$F$2:$F$21833)),IF($A$5="Crew turnout time",SUMPRODUCT(('Data - annual'!$A$2:$A$21833=G$7)*('Data - annual'!$B$2:$B$21833=$B14)*('Data - annual'!$C$2:$C$21833=$A$4)*('Data - annual'!$G$2:$G$21833)),SUMPRODUCT(('Data - annual'!$A$2:$A$21833=G$7)*('Data - annual'!$B$2:$B$21833=$B14)*('Data - annual'!$C$2:$C$21833=$A$4)*('Data - annual'!$H$2:$H$21833)))))))</f>
        <v>5.8771640900000003E-3</v>
      </c>
      <c r="H14" s="85" cm="1">
        <f t="array" ref="H14">IF((IF($A$5="Total response time",SUMPRODUCT(('Data - annual'!$A$2:$A$21833=H$7)*('Data - annual'!$B$2:$B$21833=$B14)*('Data - annual'!$C$2:$C$21833=$A$4)*('Data - annual'!$E$2:$E$21833)),IF($A$5="Call handling time",SUMPRODUCT(('Data - annual'!$A$2:$A$21833=H$7)*('Data - annual'!$B$2:$B$21833=$B14)*('Data - annual'!$C$2:$C$21833=$A$4)*('Data - annual'!$F$2:$F$21833)),IF($A$5="Crew turnout time",SUMPRODUCT(('Data - annual'!$A$2:$A$21833=H$7)*('Data - annual'!$B$2:$B$21833=$B14)*('Data - annual'!$C$2:$C$21833=$A$4)*('Data - annual'!$G$2:$G$21833)),SUMPRODUCT(('Data - annual'!$A$2:$A$21833=H$7)*('Data - annual'!$B$2:$B$21833=$B14)*('Data - annual'!$C$2:$C$21833=$A$4)*('Data - annual'!$H$2:$H$21833))))))=0,"..",(IF($A$5="Total response time",SUMPRODUCT(('Data - annual'!$A$2:$A$21833=H$7)*('Data - annual'!$B$2:$B$21833=$B14)*('Data - annual'!$C$2:$C$21833=$A$4)*('Data - annual'!$E$2:$E$21833)),IF($A$5="Call handling time",SUMPRODUCT(('Data - annual'!$A$2:$A$21833=H$7)*('Data - annual'!$B$2:$B$21833=$B14)*('Data - annual'!$C$2:$C$21833=$A$4)*('Data - annual'!$F$2:$F$21833)),IF($A$5="Crew turnout time",SUMPRODUCT(('Data - annual'!$A$2:$A$21833=H$7)*('Data - annual'!$B$2:$B$21833=$B14)*('Data - annual'!$C$2:$C$21833=$A$4)*('Data - annual'!$G$2:$G$21833)),SUMPRODUCT(('Data - annual'!$A$2:$A$21833=H$7)*('Data - annual'!$B$2:$B$21833=$B14)*('Data - annual'!$C$2:$C$21833=$A$4)*('Data - annual'!$H$2:$H$21833)))))))</f>
        <v>5.8607469099999998E-3</v>
      </c>
      <c r="I14" s="85" cm="1">
        <f t="array" ref="I14">IF((IF($A$5="Total response time",SUMPRODUCT(('Data - annual'!$A$2:$A$21833=I$7)*('Data - annual'!$B$2:$B$21833=$B14)*('Data - annual'!$C$2:$C$21833=$A$4)*('Data - annual'!$E$2:$E$21833)),IF($A$5="Call handling time",SUMPRODUCT(('Data - annual'!$A$2:$A$21833=I$7)*('Data - annual'!$B$2:$B$21833=$B14)*('Data - annual'!$C$2:$C$21833=$A$4)*('Data - annual'!$F$2:$F$21833)),IF($A$5="Crew turnout time",SUMPRODUCT(('Data - annual'!$A$2:$A$21833=I$7)*('Data - annual'!$B$2:$B$21833=$B14)*('Data - annual'!$C$2:$C$21833=$A$4)*('Data - annual'!$G$2:$G$21833)),SUMPRODUCT(('Data - annual'!$A$2:$A$21833=I$7)*('Data - annual'!$B$2:$B$21833=$B14)*('Data - annual'!$C$2:$C$21833=$A$4)*('Data - annual'!$H$2:$H$21833))))))=0,"..",(IF($A$5="Total response time",SUMPRODUCT(('Data - annual'!$A$2:$A$21833=I$7)*('Data - annual'!$B$2:$B$21833=$B14)*('Data - annual'!$C$2:$C$21833=$A$4)*('Data - annual'!$E$2:$E$21833)),IF($A$5="Call handling time",SUMPRODUCT(('Data - annual'!$A$2:$A$21833=I$7)*('Data - annual'!$B$2:$B$21833=$B14)*('Data - annual'!$C$2:$C$21833=$A$4)*('Data - annual'!$F$2:$F$21833)),IF($A$5="Crew turnout time",SUMPRODUCT(('Data - annual'!$A$2:$A$21833=I$7)*('Data - annual'!$B$2:$B$21833=$B14)*('Data - annual'!$C$2:$C$21833=$A$4)*('Data - annual'!$G$2:$G$21833)),SUMPRODUCT(('Data - annual'!$A$2:$A$21833=I$7)*('Data - annual'!$B$2:$B$21833=$B14)*('Data - annual'!$C$2:$C$21833=$A$4)*('Data - annual'!$H$2:$H$21833)))))))</f>
        <v>5.8988300900000004E-3</v>
      </c>
      <c r="J14" s="85" cm="1">
        <f t="array" ref="J14">IF((IF($A$5="Total response time",SUMPRODUCT(('Data - annual'!$A$2:$A$21833=J$7)*('Data - annual'!$B$2:$B$21833=$B14)*('Data - annual'!$C$2:$C$21833=$A$4)*('Data - annual'!$E$2:$E$21833)),IF($A$5="Call handling time",SUMPRODUCT(('Data - annual'!$A$2:$A$21833=J$7)*('Data - annual'!$B$2:$B$21833=$B14)*('Data - annual'!$C$2:$C$21833=$A$4)*('Data - annual'!$F$2:$F$21833)),IF($A$5="Crew turnout time",SUMPRODUCT(('Data - annual'!$A$2:$A$21833=J$7)*('Data - annual'!$B$2:$B$21833=$B14)*('Data - annual'!$C$2:$C$21833=$A$4)*('Data - annual'!$G$2:$G$21833)),SUMPRODUCT(('Data - annual'!$A$2:$A$21833=J$7)*('Data - annual'!$B$2:$B$21833=$B14)*('Data - annual'!$C$2:$C$21833=$A$4)*('Data - annual'!$H$2:$H$21833))))))=0,"..",(IF($A$5="Total response time",SUMPRODUCT(('Data - annual'!$A$2:$A$21833=J$7)*('Data - annual'!$B$2:$B$21833=$B14)*('Data - annual'!$C$2:$C$21833=$A$4)*('Data - annual'!$E$2:$E$21833)),IF($A$5="Call handling time",SUMPRODUCT(('Data - annual'!$A$2:$A$21833=J$7)*('Data - annual'!$B$2:$B$21833=$B14)*('Data - annual'!$C$2:$C$21833=$A$4)*('Data - annual'!$F$2:$F$21833)),IF($A$5="Crew turnout time",SUMPRODUCT(('Data - annual'!$A$2:$A$21833=J$7)*('Data - annual'!$B$2:$B$21833=$B14)*('Data - annual'!$C$2:$C$21833=$A$4)*('Data - annual'!$G$2:$G$21833)),SUMPRODUCT(('Data - annual'!$A$2:$A$21833=J$7)*('Data - annual'!$B$2:$B$21833=$B14)*('Data - annual'!$C$2:$C$21833=$A$4)*('Data - annual'!$H$2:$H$21833)))))))</f>
        <v>5.8647092999999997E-3</v>
      </c>
      <c r="K14" s="85" cm="1">
        <f t="array" ref="K14">IF((IF($A$5="Total response time",SUMPRODUCT(('Data - annual'!$A$2:$A$21833=K$7)*('Data - annual'!$B$2:$B$21833=$B14)*('Data - annual'!$C$2:$C$21833=$A$4)*('Data - annual'!$E$2:$E$21833)),IF($A$5="Call handling time",SUMPRODUCT(('Data - annual'!$A$2:$A$21833=K$7)*('Data - annual'!$B$2:$B$21833=$B14)*('Data - annual'!$C$2:$C$21833=$A$4)*('Data - annual'!$F$2:$F$21833)),IF($A$5="Crew turnout time",SUMPRODUCT(('Data - annual'!$A$2:$A$21833=K$7)*('Data - annual'!$B$2:$B$21833=$B14)*('Data - annual'!$C$2:$C$21833=$A$4)*('Data - annual'!$G$2:$G$21833)),SUMPRODUCT(('Data - annual'!$A$2:$A$21833=K$7)*('Data - annual'!$B$2:$B$21833=$B14)*('Data - annual'!$C$2:$C$21833=$A$4)*('Data - annual'!$H$2:$H$21833))))))=0,"..",(IF($A$5="Total response time",SUMPRODUCT(('Data - annual'!$A$2:$A$21833=K$7)*('Data - annual'!$B$2:$B$21833=$B14)*('Data - annual'!$C$2:$C$21833=$A$4)*('Data - annual'!$E$2:$E$21833)),IF($A$5="Call handling time",SUMPRODUCT(('Data - annual'!$A$2:$A$21833=K$7)*('Data - annual'!$B$2:$B$21833=$B14)*('Data - annual'!$C$2:$C$21833=$A$4)*('Data - annual'!$F$2:$F$21833)),IF($A$5="Crew turnout time",SUMPRODUCT(('Data - annual'!$A$2:$A$21833=K$7)*('Data - annual'!$B$2:$B$21833=$B14)*('Data - annual'!$C$2:$C$21833=$A$4)*('Data - annual'!$G$2:$G$21833)),SUMPRODUCT(('Data - annual'!$A$2:$A$21833=K$7)*('Data - annual'!$B$2:$B$21833=$B14)*('Data - annual'!$C$2:$C$21833=$A$4)*('Data - annual'!$H$2:$H$21833)))))))</f>
        <v>5.9598110800000003E-3</v>
      </c>
      <c r="L14" s="85" cm="1">
        <f t="array" ref="L14">IF((IF($A$5="Total response time",SUMPRODUCT(('Data - annual'!$A$2:$A$21833=L$7)*('Data - annual'!$B$2:$B$21833=$B14)*('Data - annual'!$C$2:$C$21833=$A$4)*('Data - annual'!$E$2:$E$21833)),IF($A$5="Call handling time",SUMPRODUCT(('Data - annual'!$A$2:$A$21833=L$7)*('Data - annual'!$B$2:$B$21833=$B14)*('Data - annual'!$C$2:$C$21833=$A$4)*('Data - annual'!$F$2:$F$21833)),IF($A$5="Crew turnout time",SUMPRODUCT(('Data - annual'!$A$2:$A$21833=L$7)*('Data - annual'!$B$2:$B$21833=$B14)*('Data - annual'!$C$2:$C$21833=$A$4)*('Data - annual'!$G$2:$G$21833)),SUMPRODUCT(('Data - annual'!$A$2:$A$21833=L$7)*('Data - annual'!$B$2:$B$21833=$B14)*('Data - annual'!$C$2:$C$21833=$A$4)*('Data - annual'!$H$2:$H$21833))))))=0,"..",(IF($A$5="Total response time",SUMPRODUCT(('Data - annual'!$A$2:$A$21833=L$7)*('Data - annual'!$B$2:$B$21833=$B14)*('Data - annual'!$C$2:$C$21833=$A$4)*('Data - annual'!$E$2:$E$21833)),IF($A$5="Call handling time",SUMPRODUCT(('Data - annual'!$A$2:$A$21833=L$7)*('Data - annual'!$B$2:$B$21833=$B14)*('Data - annual'!$C$2:$C$21833=$A$4)*('Data - annual'!$F$2:$F$21833)),IF($A$5="Crew turnout time",SUMPRODUCT(('Data - annual'!$A$2:$A$21833=L$7)*('Data - annual'!$B$2:$B$21833=$B14)*('Data - annual'!$C$2:$C$21833=$A$4)*('Data - annual'!$G$2:$G$21833)),SUMPRODUCT(('Data - annual'!$A$2:$A$21833=L$7)*('Data - annual'!$B$2:$B$21833=$B14)*('Data - annual'!$C$2:$C$21833=$A$4)*('Data - annual'!$H$2:$H$21833)))))))</f>
        <v>5.9787144500000004E-3</v>
      </c>
      <c r="M14" s="85" cm="1">
        <f t="array" ref="M14">IF((IF($A$5="Total response time",SUMPRODUCT(('Data - annual'!$A$2:$A$21833=M$7)*('Data - annual'!$B$2:$B$21833=$B14)*('Data - annual'!$C$2:$C$21833=$A$4)*('Data - annual'!$E$2:$E$21833)),IF($A$5="Call handling time",SUMPRODUCT(('Data - annual'!$A$2:$A$21833=M$7)*('Data - annual'!$B$2:$B$21833=$B14)*('Data - annual'!$C$2:$C$21833=$A$4)*('Data - annual'!$F$2:$F$21833)),IF($A$5="Crew turnout time",SUMPRODUCT(('Data - annual'!$A$2:$A$21833=M$7)*('Data - annual'!$B$2:$B$21833=$B14)*('Data - annual'!$C$2:$C$21833=$A$4)*('Data - annual'!$G$2:$G$21833)),SUMPRODUCT(('Data - annual'!$A$2:$A$21833=M$7)*('Data - annual'!$B$2:$B$21833=$B14)*('Data - annual'!$C$2:$C$21833=$A$4)*('Data - annual'!$H$2:$H$21833))))))=0,"..",(IF($A$5="Total response time",SUMPRODUCT(('Data - annual'!$A$2:$A$21833=M$7)*('Data - annual'!$B$2:$B$21833=$B14)*('Data - annual'!$C$2:$C$21833=$A$4)*('Data - annual'!$E$2:$E$21833)),IF($A$5="Call handling time",SUMPRODUCT(('Data - annual'!$A$2:$A$21833=M$7)*('Data - annual'!$B$2:$B$21833=$B14)*('Data - annual'!$C$2:$C$21833=$A$4)*('Data - annual'!$F$2:$F$21833)),IF($A$5="Crew turnout time",SUMPRODUCT(('Data - annual'!$A$2:$A$21833=M$7)*('Data - annual'!$B$2:$B$21833=$B14)*('Data - annual'!$C$2:$C$21833=$A$4)*('Data - annual'!$G$2:$G$21833)),SUMPRODUCT(('Data - annual'!$A$2:$A$21833=M$7)*('Data - annual'!$B$2:$B$21833=$B14)*('Data - annual'!$C$2:$C$21833=$A$4)*('Data - annual'!$H$2:$H$21833)))))))</f>
        <v>5.9697200700000001E-3</v>
      </c>
      <c r="N14" s="85" cm="1">
        <f t="array" ref="N14">IF((IF($A$5="Total response time",SUMPRODUCT(('Data - annual'!$A$2:$A$21833=N$7)*('Data - annual'!$B$2:$B$21833=$B14)*('Data - annual'!$C$2:$C$21833=$A$4)*('Data - annual'!$E$2:$E$21833)),IF($A$5="Call handling time",SUMPRODUCT(('Data - annual'!$A$2:$A$21833=N$7)*('Data - annual'!$B$2:$B$21833=$B14)*('Data - annual'!$C$2:$C$21833=$A$4)*('Data - annual'!$F$2:$F$21833)),IF($A$5="Crew turnout time",SUMPRODUCT(('Data - annual'!$A$2:$A$21833=N$7)*('Data - annual'!$B$2:$B$21833=$B14)*('Data - annual'!$C$2:$C$21833=$A$4)*('Data - annual'!$G$2:$G$21833)),SUMPRODUCT(('Data - annual'!$A$2:$A$21833=N$7)*('Data - annual'!$B$2:$B$21833=$B14)*('Data - annual'!$C$2:$C$21833=$A$4)*('Data - annual'!$H$2:$H$21833))))))=0,"..",(IF($A$5="Total response time",SUMPRODUCT(('Data - annual'!$A$2:$A$21833=N$7)*('Data - annual'!$B$2:$B$21833=$B14)*('Data - annual'!$C$2:$C$21833=$A$4)*('Data - annual'!$E$2:$E$21833)),IF($A$5="Call handling time",SUMPRODUCT(('Data - annual'!$A$2:$A$21833=N$7)*('Data - annual'!$B$2:$B$21833=$B14)*('Data - annual'!$C$2:$C$21833=$A$4)*('Data - annual'!$F$2:$F$21833)),IF($A$5="Crew turnout time",SUMPRODUCT(('Data - annual'!$A$2:$A$21833=N$7)*('Data - annual'!$B$2:$B$21833=$B14)*('Data - annual'!$C$2:$C$21833=$A$4)*('Data - annual'!$G$2:$G$21833)),SUMPRODUCT(('Data - annual'!$A$2:$A$21833=N$7)*('Data - annual'!$B$2:$B$21833=$B14)*('Data - annual'!$C$2:$C$21833=$A$4)*('Data - annual'!$H$2:$H$21833)))))))</f>
        <v>6.1198835300000001E-3</v>
      </c>
      <c r="O14" s="85" cm="1">
        <f t="array" ref="O14">IF((IF($A$5="Total response time",SUMPRODUCT(('Data - annual'!$A$2:$A$21833=O$7)*('Data - annual'!$B$2:$B$21833=$B14)*('Data - annual'!$C$2:$C$21833=$A$4)*('Data - annual'!$E$2:$E$21833)),IF($A$5="Call handling time",SUMPRODUCT(('Data - annual'!$A$2:$A$21833=O$7)*('Data - annual'!$B$2:$B$21833=$B14)*('Data - annual'!$C$2:$C$21833=$A$4)*('Data - annual'!$F$2:$F$21833)),IF($A$5="Crew turnout time",SUMPRODUCT(('Data - annual'!$A$2:$A$21833=O$7)*('Data - annual'!$B$2:$B$21833=$B14)*('Data - annual'!$C$2:$C$21833=$A$4)*('Data - annual'!$G$2:$G$21833)),SUMPRODUCT(('Data - annual'!$A$2:$A$21833=O$7)*('Data - annual'!$B$2:$B$21833=$B14)*('Data - annual'!$C$2:$C$21833=$A$4)*('Data - annual'!$H$2:$H$21833))))))=0,"..",(IF($A$5="Total response time",SUMPRODUCT(('Data - annual'!$A$2:$A$21833=O$7)*('Data - annual'!$B$2:$B$21833=$B14)*('Data - annual'!$C$2:$C$21833=$A$4)*('Data - annual'!$E$2:$E$21833)),IF($A$5="Call handling time",SUMPRODUCT(('Data - annual'!$A$2:$A$21833=O$7)*('Data - annual'!$B$2:$B$21833=$B14)*('Data - annual'!$C$2:$C$21833=$A$4)*('Data - annual'!$F$2:$F$21833)),IF($A$5="Crew turnout time",SUMPRODUCT(('Data - annual'!$A$2:$A$21833=O$7)*('Data - annual'!$B$2:$B$21833=$B14)*('Data - annual'!$C$2:$C$21833=$A$4)*('Data - annual'!$G$2:$G$21833)),SUMPRODUCT(('Data - annual'!$A$2:$A$21833=O$7)*('Data - annual'!$B$2:$B$21833=$B14)*('Data - annual'!$C$2:$C$21833=$A$4)*('Data - annual'!$H$2:$H$21833)))))))</f>
        <v>6.2099519900000004E-3</v>
      </c>
      <c r="P14" s="85" cm="1">
        <f t="array" ref="P14">IF((IF($A$5="Total response time",SUMPRODUCT(('Data - annual'!$A$2:$A$21833=P$7)*('Data - annual'!$B$2:$B$21833=$B14)*('Data - annual'!$C$2:$C$21833=$A$4)*('Data - annual'!$E$2:$E$21833)),IF($A$5="Call handling time",SUMPRODUCT(('Data - annual'!$A$2:$A$21833=P$7)*('Data - annual'!$B$2:$B$21833=$B14)*('Data - annual'!$C$2:$C$21833=$A$4)*('Data - annual'!$F$2:$F$21833)),IF($A$5="Crew turnout time",SUMPRODUCT(('Data - annual'!$A$2:$A$21833=P$7)*('Data - annual'!$B$2:$B$21833=$B14)*('Data - annual'!$C$2:$C$21833=$A$4)*('Data - annual'!$G$2:$G$21833)),SUMPRODUCT(('Data - annual'!$A$2:$A$21833=P$7)*('Data - annual'!$B$2:$B$21833=$B14)*('Data - annual'!$C$2:$C$21833=$A$4)*('Data - annual'!$H$2:$H$21833))))))=0,"..",(IF($A$5="Total response time",SUMPRODUCT(('Data - annual'!$A$2:$A$21833=P$7)*('Data - annual'!$B$2:$B$21833=$B14)*('Data - annual'!$C$2:$C$21833=$A$4)*('Data - annual'!$E$2:$E$21833)),IF($A$5="Call handling time",SUMPRODUCT(('Data - annual'!$A$2:$A$21833=P$7)*('Data - annual'!$B$2:$B$21833=$B14)*('Data - annual'!$C$2:$C$21833=$A$4)*('Data - annual'!$F$2:$F$21833)),IF($A$5="Crew turnout time",SUMPRODUCT(('Data - annual'!$A$2:$A$21833=P$7)*('Data - annual'!$B$2:$B$21833=$B14)*('Data - annual'!$C$2:$C$21833=$A$4)*('Data - annual'!$G$2:$G$21833)),SUMPRODUCT(('Data - annual'!$A$2:$A$21833=P$7)*('Data - annual'!$B$2:$B$21833=$B14)*('Data - annual'!$C$2:$C$21833=$A$4)*('Data - annual'!$H$2:$H$21833)))))))</f>
        <v>6.2867582599999998E-3</v>
      </c>
      <c r="Q14" s="85" cm="1">
        <f t="array" ref="Q14">IF((IF($A$5="Total response time",SUMPRODUCT(('Data - annual'!$A$2:$A$21833=Q$7)*('Data - annual'!$B$2:$B$21833=$B14)*('Data - annual'!$C$2:$C$21833=$A$4)*('Data - annual'!$E$2:$E$21833)),IF($A$5="Call handling time",SUMPRODUCT(('Data - annual'!$A$2:$A$21833=Q$7)*('Data - annual'!$B$2:$B$21833=$B14)*('Data - annual'!$C$2:$C$21833=$A$4)*('Data - annual'!$F$2:$F$21833)),IF($A$5="Crew turnout time",SUMPRODUCT(('Data - annual'!$A$2:$A$21833=Q$7)*('Data - annual'!$B$2:$B$21833=$B14)*('Data - annual'!$C$2:$C$21833=$A$4)*('Data - annual'!$G$2:$G$21833)),SUMPRODUCT(('Data - annual'!$A$2:$A$21833=Q$7)*('Data - annual'!$B$2:$B$21833=$B14)*('Data - annual'!$C$2:$C$21833=$A$4)*('Data - annual'!$H$2:$H$21833))))))=0,"..",(IF($A$5="Total response time",SUMPRODUCT(('Data - annual'!$A$2:$A$21833=Q$7)*('Data - annual'!$B$2:$B$21833=$B14)*('Data - annual'!$C$2:$C$21833=$A$4)*('Data - annual'!$E$2:$E$21833)),IF($A$5="Call handling time",SUMPRODUCT(('Data - annual'!$A$2:$A$21833=Q$7)*('Data - annual'!$B$2:$B$21833=$B14)*('Data - annual'!$C$2:$C$21833=$A$4)*('Data - annual'!$F$2:$F$21833)),IF($A$5="Crew turnout time",SUMPRODUCT(('Data - annual'!$A$2:$A$21833=Q$7)*('Data - annual'!$B$2:$B$21833=$B14)*('Data - annual'!$C$2:$C$21833=$A$4)*('Data - annual'!$G$2:$G$21833)),SUMPRODUCT(('Data - annual'!$A$2:$A$21833=Q$7)*('Data - annual'!$B$2:$B$21833=$B14)*('Data - annual'!$C$2:$C$21833=$A$4)*('Data - annual'!$H$2:$H$21833)))))))</f>
        <v>6.2838667700000003E-3</v>
      </c>
      <c r="R14" s="85" cm="1">
        <f t="array" ref="R14">IF((IF($A$5="Total response time",SUMPRODUCT(('Data - quarterly'!$A$2:$A$21831=R$7)*('Data - quarterly'!$B$2:$B$21831=$B14)*('Data - quarterly'!$C$2:$C$21831=$A$4)*('Data - quarterly'!$E$2:$E$21831)),IF($A$5="Call handling time",SUMPRODUCT(('Data - quarterly'!$A$2:$A$21831=R$7)*('Data - quarterly'!$B$2:$B$21831=$B14)*('Data - quarterly'!$C$2:$C$21831=$A$4)*('Data - quarterly'!$F$2:$F$21831)),IF($A$5="Crew turnout time",SUMPRODUCT(('Data - quarterly'!$A$2:$A$21831=R$7)*('Data - quarterly'!$B$2:$B$21831=$B14)*('Data - quarterly'!$C$2:$C$21831=$A$4)*('Data - quarterly'!$G$2:$G$21831)),SUMPRODUCT(('Data - quarterly'!$A$2:$A$21831=R$7)*('Data - quarterly'!$B$2:$B$21831=$B14)*('Data - quarterly'!$C$2:$C$21831=$A$4)*('Data - quarterly'!$H$2:$H$21831))))))=0,"..",(IF($A$5="Total response time",SUMPRODUCT(('Data - quarterly'!$A$2:$A$21831=R$7)*('Data - quarterly'!$B$2:$B$21831=$B14)*('Data - quarterly'!$C$2:$C$21831=$A$4)*('Data - quarterly'!$E$2:$E$21831)),IF($A$5="Call handling time",SUMPRODUCT(('Data - quarterly'!$A$2:$A$21831=R$7)*('Data - quarterly'!$B$2:$B$21831=$B14)*('Data - quarterly'!$C$2:$C$21831=$A$4)*('Data - quarterly'!$F$2:$F$21831)),IF($A$5="Crew turnout time",SUMPRODUCT(('Data - quarterly'!$A$2:$A$21831=R$7)*('Data - quarterly'!$B$2:$B$21831=$B14)*('Data - quarterly'!$C$2:$C$21831=$A$4)*('Data - quarterly'!$G$2:$G$21831)),SUMPRODUCT(('Data - quarterly'!$A$2:$A$21831=R$7)*('Data - quarterly'!$B$2:$B$21831=$B14)*('Data - quarterly'!$C$2:$C$21831=$A$4)*('Data - quarterly'!$H$2:$H$21831)))))))</f>
        <v>6.2770882699999999E-3</v>
      </c>
      <c r="S14" s="85" cm="1">
        <f t="array" ref="S14">IF((IF($A$5="Total response time",SUMPRODUCT(('Data - quarterly'!$A$2:$A$21831=S$7)*('Data - quarterly'!$B$2:$B$21831=$B14)*('Data - quarterly'!$C$2:$C$21831=$A$4)*('Data - quarterly'!$E$2:$E$21831)),IF($A$5="Call handling time",SUMPRODUCT(('Data - quarterly'!$A$2:$A$21831=S$7)*('Data - quarterly'!$B$2:$B$21831=$B14)*('Data - quarterly'!$C$2:$C$21831=$A$4)*('Data - quarterly'!$F$2:$F$21831)),IF($A$5="Crew turnout time",SUMPRODUCT(('Data - quarterly'!$A$2:$A$21831=S$7)*('Data - quarterly'!$B$2:$B$21831=$B14)*('Data - quarterly'!$C$2:$C$21831=$A$4)*('Data - quarterly'!$G$2:$G$21831)),SUMPRODUCT(('Data - quarterly'!$A$2:$A$21831=S$7)*('Data - quarterly'!$B$2:$B$21831=$B14)*('Data - quarterly'!$C$2:$C$21831=$A$4)*('Data - quarterly'!$H$2:$H$21831))))))=0,"..",(IF($A$5="Total response time",SUMPRODUCT(('Data - quarterly'!$A$2:$A$21831=S$7)*('Data - quarterly'!$B$2:$B$21831=$B14)*('Data - quarterly'!$C$2:$C$21831=$A$4)*('Data - quarterly'!$E$2:$E$21831)),IF($A$5="Call handling time",SUMPRODUCT(('Data - quarterly'!$A$2:$A$21831=S$7)*('Data - quarterly'!$B$2:$B$21831=$B14)*('Data - quarterly'!$C$2:$C$21831=$A$4)*('Data - quarterly'!$F$2:$F$21831)),IF($A$5="Crew turnout time",SUMPRODUCT(('Data - quarterly'!$A$2:$A$21831=S$7)*('Data - quarterly'!$B$2:$B$21831=$B14)*('Data - quarterly'!$C$2:$C$21831=$A$4)*('Data - quarterly'!$G$2:$G$21831)),SUMPRODUCT(('Data - quarterly'!$A$2:$A$21831=S$7)*('Data - quarterly'!$B$2:$B$21831=$B14)*('Data - quarterly'!$C$2:$C$21831=$A$4)*('Data - quarterly'!$H$2:$H$21831)))))))</f>
        <v>6.3698902300000004E-3</v>
      </c>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row>
    <row r="15" spans="1:43" s="9" customFormat="1" ht="16.5" customHeight="1">
      <c r="A15" s="87" t="s">
        <v>157</v>
      </c>
      <c r="B15" s="88" t="s">
        <v>112</v>
      </c>
      <c r="C15" s="85" cm="1">
        <f t="array" ref="C15">IF((IF($A$5="Total response time",SUMPRODUCT(('Data - annual'!$A$2:$A$21833=C$7)*('Data - annual'!$B$2:$B$21833=$B15)*('Data - annual'!$C$2:$C$21833=$A$4)*('Data - annual'!$E$2:$E$21833)),IF($A$5="Call handling time",SUMPRODUCT(('Data - annual'!$A$2:$A$21833=C$7)*('Data - annual'!$B$2:$B$21833=$B15)*('Data - annual'!$C$2:$C$21833=$A$4)*('Data - annual'!$F$2:$F$21833)),IF($A$5="Crew turnout time",SUMPRODUCT(('Data - annual'!$A$2:$A$21833=C$7)*('Data - annual'!$B$2:$B$21833=$B15)*('Data - annual'!$C$2:$C$21833=$A$4)*('Data - annual'!$G$2:$G$21833)),SUMPRODUCT(('Data - annual'!$A$2:$A$21833=C$7)*('Data - annual'!$B$2:$B$21833=$B15)*('Data - annual'!$C$2:$C$21833=$A$4)*('Data - annual'!$H$2:$H$21833))))))=0,"..",(IF($A$5="Total response time",SUMPRODUCT(('Data - annual'!$A$2:$A$21833=C$7)*('Data - annual'!$B$2:$B$21833=$B15)*('Data - annual'!$C$2:$C$21833=$A$4)*('Data - annual'!$E$2:$E$21833)),IF($A$5="Call handling time",SUMPRODUCT(('Data - annual'!$A$2:$A$21833=C$7)*('Data - annual'!$B$2:$B$21833=$B15)*('Data - annual'!$C$2:$C$21833=$A$4)*('Data - annual'!$F$2:$F$21833)),IF($A$5="Crew turnout time",SUMPRODUCT(('Data - annual'!$A$2:$A$21833=C$7)*('Data - annual'!$B$2:$B$21833=$B15)*('Data - annual'!$C$2:$C$21833=$A$4)*('Data - annual'!$G$2:$G$21833)),SUMPRODUCT(('Data - annual'!$A$2:$A$21833=C$7)*('Data - annual'!$B$2:$B$21833=$B15)*('Data - annual'!$C$2:$C$21833=$A$4)*('Data - annual'!$H$2:$H$21833)))))))</f>
        <v>5.1740236399999999E-3</v>
      </c>
      <c r="D15" s="85" cm="1">
        <f t="array" ref="D15">IF((IF($A$5="Total response time",SUMPRODUCT(('Data - annual'!$A$2:$A$21833=D$7)*('Data - annual'!$B$2:$B$21833=$B15)*('Data - annual'!$C$2:$C$21833=$A$4)*('Data - annual'!$E$2:$E$21833)),IF($A$5="Call handling time",SUMPRODUCT(('Data - annual'!$A$2:$A$21833=D$7)*('Data - annual'!$B$2:$B$21833=$B15)*('Data - annual'!$C$2:$C$21833=$A$4)*('Data - annual'!$F$2:$F$21833)),IF($A$5="Crew turnout time",SUMPRODUCT(('Data - annual'!$A$2:$A$21833=D$7)*('Data - annual'!$B$2:$B$21833=$B15)*('Data - annual'!$C$2:$C$21833=$A$4)*('Data - annual'!$G$2:$G$21833)),SUMPRODUCT(('Data - annual'!$A$2:$A$21833=D$7)*('Data - annual'!$B$2:$B$21833=$B15)*('Data - annual'!$C$2:$C$21833=$A$4)*('Data - annual'!$H$2:$H$21833))))))=0,"..",(IF($A$5="Total response time",SUMPRODUCT(('Data - annual'!$A$2:$A$21833=D$7)*('Data - annual'!$B$2:$B$21833=$B15)*('Data - annual'!$C$2:$C$21833=$A$4)*('Data - annual'!$E$2:$E$21833)),IF($A$5="Call handling time",SUMPRODUCT(('Data - annual'!$A$2:$A$21833=D$7)*('Data - annual'!$B$2:$B$21833=$B15)*('Data - annual'!$C$2:$C$21833=$A$4)*('Data - annual'!$F$2:$F$21833)),IF($A$5="Crew turnout time",SUMPRODUCT(('Data - annual'!$A$2:$A$21833=D$7)*('Data - annual'!$B$2:$B$21833=$B15)*('Data - annual'!$C$2:$C$21833=$A$4)*('Data - annual'!$G$2:$G$21833)),SUMPRODUCT(('Data - annual'!$A$2:$A$21833=D$7)*('Data - annual'!$B$2:$B$21833=$B15)*('Data - annual'!$C$2:$C$21833=$A$4)*('Data - annual'!$H$2:$H$21833)))))))</f>
        <v>5.22194076E-3</v>
      </c>
      <c r="E15" s="85" cm="1">
        <f t="array" ref="E15">IF((IF($A$5="Total response time",SUMPRODUCT(('Data - annual'!$A$2:$A$21833=E$7)*('Data - annual'!$B$2:$B$21833=$B15)*('Data - annual'!$C$2:$C$21833=$A$4)*('Data - annual'!$E$2:$E$21833)),IF($A$5="Call handling time",SUMPRODUCT(('Data - annual'!$A$2:$A$21833=E$7)*('Data - annual'!$B$2:$B$21833=$B15)*('Data - annual'!$C$2:$C$21833=$A$4)*('Data - annual'!$F$2:$F$21833)),IF($A$5="Crew turnout time",SUMPRODUCT(('Data - annual'!$A$2:$A$21833=E$7)*('Data - annual'!$B$2:$B$21833=$B15)*('Data - annual'!$C$2:$C$21833=$A$4)*('Data - annual'!$G$2:$G$21833)),SUMPRODUCT(('Data - annual'!$A$2:$A$21833=E$7)*('Data - annual'!$B$2:$B$21833=$B15)*('Data - annual'!$C$2:$C$21833=$A$4)*('Data - annual'!$H$2:$H$21833))))))=0,"..",(IF($A$5="Total response time",SUMPRODUCT(('Data - annual'!$A$2:$A$21833=E$7)*('Data - annual'!$B$2:$B$21833=$B15)*('Data - annual'!$C$2:$C$21833=$A$4)*('Data - annual'!$E$2:$E$21833)),IF($A$5="Call handling time",SUMPRODUCT(('Data - annual'!$A$2:$A$21833=E$7)*('Data - annual'!$B$2:$B$21833=$B15)*('Data - annual'!$C$2:$C$21833=$A$4)*('Data - annual'!$F$2:$F$21833)),IF($A$5="Crew turnout time",SUMPRODUCT(('Data - annual'!$A$2:$A$21833=E$7)*('Data - annual'!$B$2:$B$21833=$B15)*('Data - annual'!$C$2:$C$21833=$A$4)*('Data - annual'!$G$2:$G$21833)),SUMPRODUCT(('Data - annual'!$A$2:$A$21833=E$7)*('Data - annual'!$B$2:$B$21833=$B15)*('Data - annual'!$C$2:$C$21833=$A$4)*('Data - annual'!$H$2:$H$21833)))))))</f>
        <v>5.1687028799999998E-3</v>
      </c>
      <c r="F15" s="85" cm="1">
        <f t="array" ref="F15">IF((IF($A$5="Total response time",SUMPRODUCT(('Data - annual'!$A$2:$A$21833=F$7)*('Data - annual'!$B$2:$B$21833=$B15)*('Data - annual'!$C$2:$C$21833=$A$4)*('Data - annual'!$E$2:$E$21833)),IF($A$5="Call handling time",SUMPRODUCT(('Data - annual'!$A$2:$A$21833=F$7)*('Data - annual'!$B$2:$B$21833=$B15)*('Data - annual'!$C$2:$C$21833=$A$4)*('Data - annual'!$F$2:$F$21833)),IF($A$5="Crew turnout time",SUMPRODUCT(('Data - annual'!$A$2:$A$21833=F$7)*('Data - annual'!$B$2:$B$21833=$B15)*('Data - annual'!$C$2:$C$21833=$A$4)*('Data - annual'!$G$2:$G$21833)),SUMPRODUCT(('Data - annual'!$A$2:$A$21833=F$7)*('Data - annual'!$B$2:$B$21833=$B15)*('Data - annual'!$C$2:$C$21833=$A$4)*('Data - annual'!$H$2:$H$21833))))))=0,"..",(IF($A$5="Total response time",SUMPRODUCT(('Data - annual'!$A$2:$A$21833=F$7)*('Data - annual'!$B$2:$B$21833=$B15)*('Data - annual'!$C$2:$C$21833=$A$4)*('Data - annual'!$E$2:$E$21833)),IF($A$5="Call handling time",SUMPRODUCT(('Data - annual'!$A$2:$A$21833=F$7)*('Data - annual'!$B$2:$B$21833=$B15)*('Data - annual'!$C$2:$C$21833=$A$4)*('Data - annual'!$F$2:$F$21833)),IF($A$5="Crew turnout time",SUMPRODUCT(('Data - annual'!$A$2:$A$21833=F$7)*('Data - annual'!$B$2:$B$21833=$B15)*('Data - annual'!$C$2:$C$21833=$A$4)*('Data - annual'!$G$2:$G$21833)),SUMPRODUCT(('Data - annual'!$A$2:$A$21833=F$7)*('Data - annual'!$B$2:$B$21833=$B15)*('Data - annual'!$C$2:$C$21833=$A$4)*('Data - annual'!$H$2:$H$21833)))))))</f>
        <v>5.2381802500000001E-3</v>
      </c>
      <c r="G15" s="85" cm="1">
        <f t="array" ref="G15">IF((IF($A$5="Total response time",SUMPRODUCT(('Data - annual'!$A$2:$A$21833=G$7)*('Data - annual'!$B$2:$B$21833=$B15)*('Data - annual'!$C$2:$C$21833=$A$4)*('Data - annual'!$E$2:$E$21833)),IF($A$5="Call handling time",SUMPRODUCT(('Data - annual'!$A$2:$A$21833=G$7)*('Data - annual'!$B$2:$B$21833=$B15)*('Data - annual'!$C$2:$C$21833=$A$4)*('Data - annual'!$F$2:$F$21833)),IF($A$5="Crew turnout time",SUMPRODUCT(('Data - annual'!$A$2:$A$21833=G$7)*('Data - annual'!$B$2:$B$21833=$B15)*('Data - annual'!$C$2:$C$21833=$A$4)*('Data - annual'!$G$2:$G$21833)),SUMPRODUCT(('Data - annual'!$A$2:$A$21833=G$7)*('Data - annual'!$B$2:$B$21833=$B15)*('Data - annual'!$C$2:$C$21833=$A$4)*('Data - annual'!$H$2:$H$21833))))))=0,"..",(IF($A$5="Total response time",SUMPRODUCT(('Data - annual'!$A$2:$A$21833=G$7)*('Data - annual'!$B$2:$B$21833=$B15)*('Data - annual'!$C$2:$C$21833=$A$4)*('Data - annual'!$E$2:$E$21833)),IF($A$5="Call handling time",SUMPRODUCT(('Data - annual'!$A$2:$A$21833=G$7)*('Data - annual'!$B$2:$B$21833=$B15)*('Data - annual'!$C$2:$C$21833=$A$4)*('Data - annual'!$F$2:$F$21833)),IF($A$5="Crew turnout time",SUMPRODUCT(('Data - annual'!$A$2:$A$21833=G$7)*('Data - annual'!$B$2:$B$21833=$B15)*('Data - annual'!$C$2:$C$21833=$A$4)*('Data - annual'!$G$2:$G$21833)),SUMPRODUCT(('Data - annual'!$A$2:$A$21833=G$7)*('Data - annual'!$B$2:$B$21833=$B15)*('Data - annual'!$C$2:$C$21833=$A$4)*('Data - annual'!$H$2:$H$21833)))))))</f>
        <v>5.4922689099999996E-3</v>
      </c>
      <c r="H15" s="85" cm="1">
        <f t="array" ref="H15">IF((IF($A$5="Total response time",SUMPRODUCT(('Data - annual'!$A$2:$A$21833=H$7)*('Data - annual'!$B$2:$B$21833=$B15)*('Data - annual'!$C$2:$C$21833=$A$4)*('Data - annual'!$E$2:$E$21833)),IF($A$5="Call handling time",SUMPRODUCT(('Data - annual'!$A$2:$A$21833=H$7)*('Data - annual'!$B$2:$B$21833=$B15)*('Data - annual'!$C$2:$C$21833=$A$4)*('Data - annual'!$F$2:$F$21833)),IF($A$5="Crew turnout time",SUMPRODUCT(('Data - annual'!$A$2:$A$21833=H$7)*('Data - annual'!$B$2:$B$21833=$B15)*('Data - annual'!$C$2:$C$21833=$A$4)*('Data - annual'!$G$2:$G$21833)),SUMPRODUCT(('Data - annual'!$A$2:$A$21833=H$7)*('Data - annual'!$B$2:$B$21833=$B15)*('Data - annual'!$C$2:$C$21833=$A$4)*('Data - annual'!$H$2:$H$21833))))))=0,"..",(IF($A$5="Total response time",SUMPRODUCT(('Data - annual'!$A$2:$A$21833=H$7)*('Data - annual'!$B$2:$B$21833=$B15)*('Data - annual'!$C$2:$C$21833=$A$4)*('Data - annual'!$E$2:$E$21833)),IF($A$5="Call handling time",SUMPRODUCT(('Data - annual'!$A$2:$A$21833=H$7)*('Data - annual'!$B$2:$B$21833=$B15)*('Data - annual'!$C$2:$C$21833=$A$4)*('Data - annual'!$F$2:$F$21833)),IF($A$5="Crew turnout time",SUMPRODUCT(('Data - annual'!$A$2:$A$21833=H$7)*('Data - annual'!$B$2:$B$21833=$B15)*('Data - annual'!$C$2:$C$21833=$A$4)*('Data - annual'!$G$2:$G$21833)),SUMPRODUCT(('Data - annual'!$A$2:$A$21833=H$7)*('Data - annual'!$B$2:$B$21833=$B15)*('Data - annual'!$C$2:$C$21833=$A$4)*('Data - annual'!$H$2:$H$21833)))))))</f>
        <v>5.5601548800000003E-3</v>
      </c>
      <c r="I15" s="85" cm="1">
        <f t="array" ref="I15">IF((IF($A$5="Total response time",SUMPRODUCT(('Data - annual'!$A$2:$A$21833=I$7)*('Data - annual'!$B$2:$B$21833=$B15)*('Data - annual'!$C$2:$C$21833=$A$4)*('Data - annual'!$E$2:$E$21833)),IF($A$5="Call handling time",SUMPRODUCT(('Data - annual'!$A$2:$A$21833=I$7)*('Data - annual'!$B$2:$B$21833=$B15)*('Data - annual'!$C$2:$C$21833=$A$4)*('Data - annual'!$F$2:$F$21833)),IF($A$5="Crew turnout time",SUMPRODUCT(('Data - annual'!$A$2:$A$21833=I$7)*('Data - annual'!$B$2:$B$21833=$B15)*('Data - annual'!$C$2:$C$21833=$A$4)*('Data - annual'!$G$2:$G$21833)),SUMPRODUCT(('Data - annual'!$A$2:$A$21833=I$7)*('Data - annual'!$B$2:$B$21833=$B15)*('Data - annual'!$C$2:$C$21833=$A$4)*('Data - annual'!$H$2:$H$21833))))))=0,"..",(IF($A$5="Total response time",SUMPRODUCT(('Data - annual'!$A$2:$A$21833=I$7)*('Data - annual'!$B$2:$B$21833=$B15)*('Data - annual'!$C$2:$C$21833=$A$4)*('Data - annual'!$E$2:$E$21833)),IF($A$5="Call handling time",SUMPRODUCT(('Data - annual'!$A$2:$A$21833=I$7)*('Data - annual'!$B$2:$B$21833=$B15)*('Data - annual'!$C$2:$C$21833=$A$4)*('Data - annual'!$F$2:$F$21833)),IF($A$5="Crew turnout time",SUMPRODUCT(('Data - annual'!$A$2:$A$21833=I$7)*('Data - annual'!$B$2:$B$21833=$B15)*('Data - annual'!$C$2:$C$21833=$A$4)*('Data - annual'!$G$2:$G$21833)),SUMPRODUCT(('Data - annual'!$A$2:$A$21833=I$7)*('Data - annual'!$B$2:$B$21833=$B15)*('Data - annual'!$C$2:$C$21833=$A$4)*('Data - annual'!$H$2:$H$21833)))))))</f>
        <v>5.6548540599999997E-3</v>
      </c>
      <c r="J15" s="85" cm="1">
        <f t="array" ref="J15">IF((IF($A$5="Total response time",SUMPRODUCT(('Data - annual'!$A$2:$A$21833=J$7)*('Data - annual'!$B$2:$B$21833=$B15)*('Data - annual'!$C$2:$C$21833=$A$4)*('Data - annual'!$E$2:$E$21833)),IF($A$5="Call handling time",SUMPRODUCT(('Data - annual'!$A$2:$A$21833=J$7)*('Data - annual'!$B$2:$B$21833=$B15)*('Data - annual'!$C$2:$C$21833=$A$4)*('Data - annual'!$F$2:$F$21833)),IF($A$5="Crew turnout time",SUMPRODUCT(('Data - annual'!$A$2:$A$21833=J$7)*('Data - annual'!$B$2:$B$21833=$B15)*('Data - annual'!$C$2:$C$21833=$A$4)*('Data - annual'!$G$2:$G$21833)),SUMPRODUCT(('Data - annual'!$A$2:$A$21833=J$7)*('Data - annual'!$B$2:$B$21833=$B15)*('Data - annual'!$C$2:$C$21833=$A$4)*('Data - annual'!$H$2:$H$21833))))))=0,"..",(IF($A$5="Total response time",SUMPRODUCT(('Data - annual'!$A$2:$A$21833=J$7)*('Data - annual'!$B$2:$B$21833=$B15)*('Data - annual'!$C$2:$C$21833=$A$4)*('Data - annual'!$E$2:$E$21833)),IF($A$5="Call handling time",SUMPRODUCT(('Data - annual'!$A$2:$A$21833=J$7)*('Data - annual'!$B$2:$B$21833=$B15)*('Data - annual'!$C$2:$C$21833=$A$4)*('Data - annual'!$F$2:$F$21833)),IF($A$5="Crew turnout time",SUMPRODUCT(('Data - annual'!$A$2:$A$21833=J$7)*('Data - annual'!$B$2:$B$21833=$B15)*('Data - annual'!$C$2:$C$21833=$A$4)*('Data - annual'!$G$2:$G$21833)),SUMPRODUCT(('Data - annual'!$A$2:$A$21833=J$7)*('Data - annual'!$B$2:$B$21833=$B15)*('Data - annual'!$C$2:$C$21833=$A$4)*('Data - annual'!$H$2:$H$21833)))))))</f>
        <v>5.5110924099999997E-3</v>
      </c>
      <c r="K15" s="85" cm="1">
        <f t="array" ref="K15">IF((IF($A$5="Total response time",SUMPRODUCT(('Data - annual'!$A$2:$A$21833=K$7)*('Data - annual'!$B$2:$B$21833=$B15)*('Data - annual'!$C$2:$C$21833=$A$4)*('Data - annual'!$E$2:$E$21833)),IF($A$5="Call handling time",SUMPRODUCT(('Data - annual'!$A$2:$A$21833=K$7)*('Data - annual'!$B$2:$B$21833=$B15)*('Data - annual'!$C$2:$C$21833=$A$4)*('Data - annual'!$F$2:$F$21833)),IF($A$5="Crew turnout time",SUMPRODUCT(('Data - annual'!$A$2:$A$21833=K$7)*('Data - annual'!$B$2:$B$21833=$B15)*('Data - annual'!$C$2:$C$21833=$A$4)*('Data - annual'!$G$2:$G$21833)),SUMPRODUCT(('Data - annual'!$A$2:$A$21833=K$7)*('Data - annual'!$B$2:$B$21833=$B15)*('Data - annual'!$C$2:$C$21833=$A$4)*('Data - annual'!$H$2:$H$21833))))))=0,"..",(IF($A$5="Total response time",SUMPRODUCT(('Data - annual'!$A$2:$A$21833=K$7)*('Data - annual'!$B$2:$B$21833=$B15)*('Data - annual'!$C$2:$C$21833=$A$4)*('Data - annual'!$E$2:$E$21833)),IF($A$5="Call handling time",SUMPRODUCT(('Data - annual'!$A$2:$A$21833=K$7)*('Data - annual'!$B$2:$B$21833=$B15)*('Data - annual'!$C$2:$C$21833=$A$4)*('Data - annual'!$F$2:$F$21833)),IF($A$5="Crew turnout time",SUMPRODUCT(('Data - annual'!$A$2:$A$21833=K$7)*('Data - annual'!$B$2:$B$21833=$B15)*('Data - annual'!$C$2:$C$21833=$A$4)*('Data - annual'!$G$2:$G$21833)),SUMPRODUCT(('Data - annual'!$A$2:$A$21833=K$7)*('Data - annual'!$B$2:$B$21833=$B15)*('Data - annual'!$C$2:$C$21833=$A$4)*('Data - annual'!$H$2:$H$21833)))))))</f>
        <v>5.5061962900000002E-3</v>
      </c>
      <c r="L15" s="85" cm="1">
        <f t="array" ref="L15">IF((IF($A$5="Total response time",SUMPRODUCT(('Data - annual'!$A$2:$A$21833=L$7)*('Data - annual'!$B$2:$B$21833=$B15)*('Data - annual'!$C$2:$C$21833=$A$4)*('Data - annual'!$E$2:$E$21833)),IF($A$5="Call handling time",SUMPRODUCT(('Data - annual'!$A$2:$A$21833=L$7)*('Data - annual'!$B$2:$B$21833=$B15)*('Data - annual'!$C$2:$C$21833=$A$4)*('Data - annual'!$F$2:$F$21833)),IF($A$5="Crew turnout time",SUMPRODUCT(('Data - annual'!$A$2:$A$21833=L$7)*('Data - annual'!$B$2:$B$21833=$B15)*('Data - annual'!$C$2:$C$21833=$A$4)*('Data - annual'!$G$2:$G$21833)),SUMPRODUCT(('Data - annual'!$A$2:$A$21833=L$7)*('Data - annual'!$B$2:$B$21833=$B15)*('Data - annual'!$C$2:$C$21833=$A$4)*('Data - annual'!$H$2:$H$21833))))))=0,"..",(IF($A$5="Total response time",SUMPRODUCT(('Data - annual'!$A$2:$A$21833=L$7)*('Data - annual'!$B$2:$B$21833=$B15)*('Data - annual'!$C$2:$C$21833=$A$4)*('Data - annual'!$E$2:$E$21833)),IF($A$5="Call handling time",SUMPRODUCT(('Data - annual'!$A$2:$A$21833=L$7)*('Data - annual'!$B$2:$B$21833=$B15)*('Data - annual'!$C$2:$C$21833=$A$4)*('Data - annual'!$F$2:$F$21833)),IF($A$5="Crew turnout time",SUMPRODUCT(('Data - annual'!$A$2:$A$21833=L$7)*('Data - annual'!$B$2:$B$21833=$B15)*('Data - annual'!$C$2:$C$21833=$A$4)*('Data - annual'!$G$2:$G$21833)),SUMPRODUCT(('Data - annual'!$A$2:$A$21833=L$7)*('Data - annual'!$B$2:$B$21833=$B15)*('Data - annual'!$C$2:$C$21833=$A$4)*('Data - annual'!$H$2:$H$21833)))))))</f>
        <v>5.6328346299999998E-3</v>
      </c>
      <c r="M15" s="85" cm="1">
        <f t="array" ref="M15">IF((IF($A$5="Total response time",SUMPRODUCT(('Data - annual'!$A$2:$A$21833=M$7)*('Data - annual'!$B$2:$B$21833=$B15)*('Data - annual'!$C$2:$C$21833=$A$4)*('Data - annual'!$E$2:$E$21833)),IF($A$5="Call handling time",SUMPRODUCT(('Data - annual'!$A$2:$A$21833=M$7)*('Data - annual'!$B$2:$B$21833=$B15)*('Data - annual'!$C$2:$C$21833=$A$4)*('Data - annual'!$F$2:$F$21833)),IF($A$5="Crew turnout time",SUMPRODUCT(('Data - annual'!$A$2:$A$21833=M$7)*('Data - annual'!$B$2:$B$21833=$B15)*('Data - annual'!$C$2:$C$21833=$A$4)*('Data - annual'!$G$2:$G$21833)),SUMPRODUCT(('Data - annual'!$A$2:$A$21833=M$7)*('Data - annual'!$B$2:$B$21833=$B15)*('Data - annual'!$C$2:$C$21833=$A$4)*('Data - annual'!$H$2:$H$21833))))))=0,"..",(IF($A$5="Total response time",SUMPRODUCT(('Data - annual'!$A$2:$A$21833=M$7)*('Data - annual'!$B$2:$B$21833=$B15)*('Data - annual'!$C$2:$C$21833=$A$4)*('Data - annual'!$E$2:$E$21833)),IF($A$5="Call handling time",SUMPRODUCT(('Data - annual'!$A$2:$A$21833=M$7)*('Data - annual'!$B$2:$B$21833=$B15)*('Data - annual'!$C$2:$C$21833=$A$4)*('Data - annual'!$F$2:$F$21833)),IF($A$5="Crew turnout time",SUMPRODUCT(('Data - annual'!$A$2:$A$21833=M$7)*('Data - annual'!$B$2:$B$21833=$B15)*('Data - annual'!$C$2:$C$21833=$A$4)*('Data - annual'!$G$2:$G$21833)),SUMPRODUCT(('Data - annual'!$A$2:$A$21833=M$7)*('Data - annual'!$B$2:$B$21833=$B15)*('Data - annual'!$C$2:$C$21833=$A$4)*('Data - annual'!$H$2:$H$21833)))))))</f>
        <v>5.5627844900000001E-3</v>
      </c>
      <c r="N15" s="85" cm="1">
        <f t="array" ref="N15">IF((IF($A$5="Total response time",SUMPRODUCT(('Data - annual'!$A$2:$A$21833=N$7)*('Data - annual'!$B$2:$B$21833=$B15)*('Data - annual'!$C$2:$C$21833=$A$4)*('Data - annual'!$E$2:$E$21833)),IF($A$5="Call handling time",SUMPRODUCT(('Data - annual'!$A$2:$A$21833=N$7)*('Data - annual'!$B$2:$B$21833=$B15)*('Data - annual'!$C$2:$C$21833=$A$4)*('Data - annual'!$F$2:$F$21833)),IF($A$5="Crew turnout time",SUMPRODUCT(('Data - annual'!$A$2:$A$21833=N$7)*('Data - annual'!$B$2:$B$21833=$B15)*('Data - annual'!$C$2:$C$21833=$A$4)*('Data - annual'!$G$2:$G$21833)),SUMPRODUCT(('Data - annual'!$A$2:$A$21833=N$7)*('Data - annual'!$B$2:$B$21833=$B15)*('Data - annual'!$C$2:$C$21833=$A$4)*('Data - annual'!$H$2:$H$21833))))))=0,"..",(IF($A$5="Total response time",SUMPRODUCT(('Data - annual'!$A$2:$A$21833=N$7)*('Data - annual'!$B$2:$B$21833=$B15)*('Data - annual'!$C$2:$C$21833=$A$4)*('Data - annual'!$E$2:$E$21833)),IF($A$5="Call handling time",SUMPRODUCT(('Data - annual'!$A$2:$A$21833=N$7)*('Data - annual'!$B$2:$B$21833=$B15)*('Data - annual'!$C$2:$C$21833=$A$4)*('Data - annual'!$F$2:$F$21833)),IF($A$5="Crew turnout time",SUMPRODUCT(('Data - annual'!$A$2:$A$21833=N$7)*('Data - annual'!$B$2:$B$21833=$B15)*('Data - annual'!$C$2:$C$21833=$A$4)*('Data - annual'!$G$2:$G$21833)),SUMPRODUCT(('Data - annual'!$A$2:$A$21833=N$7)*('Data - annual'!$B$2:$B$21833=$B15)*('Data - annual'!$C$2:$C$21833=$A$4)*('Data - annual'!$H$2:$H$21833)))))))</f>
        <v>5.7952266800000004E-3</v>
      </c>
      <c r="O15" s="85" cm="1">
        <f t="array" ref="O15">IF((IF($A$5="Total response time",SUMPRODUCT(('Data - annual'!$A$2:$A$21833=O$7)*('Data - annual'!$B$2:$B$21833=$B15)*('Data - annual'!$C$2:$C$21833=$A$4)*('Data - annual'!$E$2:$E$21833)),IF($A$5="Call handling time",SUMPRODUCT(('Data - annual'!$A$2:$A$21833=O$7)*('Data - annual'!$B$2:$B$21833=$B15)*('Data - annual'!$C$2:$C$21833=$A$4)*('Data - annual'!$F$2:$F$21833)),IF($A$5="Crew turnout time",SUMPRODUCT(('Data - annual'!$A$2:$A$21833=O$7)*('Data - annual'!$B$2:$B$21833=$B15)*('Data - annual'!$C$2:$C$21833=$A$4)*('Data - annual'!$G$2:$G$21833)),SUMPRODUCT(('Data - annual'!$A$2:$A$21833=O$7)*('Data - annual'!$B$2:$B$21833=$B15)*('Data - annual'!$C$2:$C$21833=$A$4)*('Data - annual'!$H$2:$H$21833))))))=0,"..",(IF($A$5="Total response time",SUMPRODUCT(('Data - annual'!$A$2:$A$21833=O$7)*('Data - annual'!$B$2:$B$21833=$B15)*('Data - annual'!$C$2:$C$21833=$A$4)*('Data - annual'!$E$2:$E$21833)),IF($A$5="Call handling time",SUMPRODUCT(('Data - annual'!$A$2:$A$21833=O$7)*('Data - annual'!$B$2:$B$21833=$B15)*('Data - annual'!$C$2:$C$21833=$A$4)*('Data - annual'!$F$2:$F$21833)),IF($A$5="Crew turnout time",SUMPRODUCT(('Data - annual'!$A$2:$A$21833=O$7)*('Data - annual'!$B$2:$B$21833=$B15)*('Data - annual'!$C$2:$C$21833=$A$4)*('Data - annual'!$G$2:$G$21833)),SUMPRODUCT(('Data - annual'!$A$2:$A$21833=O$7)*('Data - annual'!$B$2:$B$21833=$B15)*('Data - annual'!$C$2:$C$21833=$A$4)*('Data - annual'!$H$2:$H$21833)))))))</f>
        <v>5.8143168699999999E-3</v>
      </c>
      <c r="P15" s="85" cm="1">
        <f t="array" ref="P15">IF((IF($A$5="Total response time",SUMPRODUCT(('Data - annual'!$A$2:$A$21833=P$7)*('Data - annual'!$B$2:$B$21833=$B15)*('Data - annual'!$C$2:$C$21833=$A$4)*('Data - annual'!$E$2:$E$21833)),IF($A$5="Call handling time",SUMPRODUCT(('Data - annual'!$A$2:$A$21833=P$7)*('Data - annual'!$B$2:$B$21833=$B15)*('Data - annual'!$C$2:$C$21833=$A$4)*('Data - annual'!$F$2:$F$21833)),IF($A$5="Crew turnout time",SUMPRODUCT(('Data - annual'!$A$2:$A$21833=P$7)*('Data - annual'!$B$2:$B$21833=$B15)*('Data - annual'!$C$2:$C$21833=$A$4)*('Data - annual'!$G$2:$G$21833)),SUMPRODUCT(('Data - annual'!$A$2:$A$21833=P$7)*('Data - annual'!$B$2:$B$21833=$B15)*('Data - annual'!$C$2:$C$21833=$A$4)*('Data - annual'!$H$2:$H$21833))))))=0,"..",(IF($A$5="Total response time",SUMPRODUCT(('Data - annual'!$A$2:$A$21833=P$7)*('Data - annual'!$B$2:$B$21833=$B15)*('Data - annual'!$C$2:$C$21833=$A$4)*('Data - annual'!$E$2:$E$21833)),IF($A$5="Call handling time",SUMPRODUCT(('Data - annual'!$A$2:$A$21833=P$7)*('Data - annual'!$B$2:$B$21833=$B15)*('Data - annual'!$C$2:$C$21833=$A$4)*('Data - annual'!$F$2:$F$21833)),IF($A$5="Crew turnout time",SUMPRODUCT(('Data - annual'!$A$2:$A$21833=P$7)*('Data - annual'!$B$2:$B$21833=$B15)*('Data - annual'!$C$2:$C$21833=$A$4)*('Data - annual'!$G$2:$G$21833)),SUMPRODUCT(('Data - annual'!$A$2:$A$21833=P$7)*('Data - annual'!$B$2:$B$21833=$B15)*('Data - annual'!$C$2:$C$21833=$A$4)*('Data - annual'!$H$2:$H$21833)))))))</f>
        <v>5.8307712100000002E-3</v>
      </c>
      <c r="Q15" s="85" cm="1">
        <f t="array" ref="Q15">IF((IF($A$5="Total response time",SUMPRODUCT(('Data - annual'!$A$2:$A$21833=Q$7)*('Data - annual'!$B$2:$B$21833=$B15)*('Data - annual'!$C$2:$C$21833=$A$4)*('Data - annual'!$E$2:$E$21833)),IF($A$5="Call handling time",SUMPRODUCT(('Data - annual'!$A$2:$A$21833=Q$7)*('Data - annual'!$B$2:$B$21833=$B15)*('Data - annual'!$C$2:$C$21833=$A$4)*('Data - annual'!$F$2:$F$21833)),IF($A$5="Crew turnout time",SUMPRODUCT(('Data - annual'!$A$2:$A$21833=Q$7)*('Data - annual'!$B$2:$B$21833=$B15)*('Data - annual'!$C$2:$C$21833=$A$4)*('Data - annual'!$G$2:$G$21833)),SUMPRODUCT(('Data - annual'!$A$2:$A$21833=Q$7)*('Data - annual'!$B$2:$B$21833=$B15)*('Data - annual'!$C$2:$C$21833=$A$4)*('Data - annual'!$H$2:$H$21833))))))=0,"..",(IF($A$5="Total response time",SUMPRODUCT(('Data - annual'!$A$2:$A$21833=Q$7)*('Data - annual'!$B$2:$B$21833=$B15)*('Data - annual'!$C$2:$C$21833=$A$4)*('Data - annual'!$E$2:$E$21833)),IF($A$5="Call handling time",SUMPRODUCT(('Data - annual'!$A$2:$A$21833=Q$7)*('Data - annual'!$B$2:$B$21833=$B15)*('Data - annual'!$C$2:$C$21833=$A$4)*('Data - annual'!$F$2:$F$21833)),IF($A$5="Crew turnout time",SUMPRODUCT(('Data - annual'!$A$2:$A$21833=Q$7)*('Data - annual'!$B$2:$B$21833=$B15)*('Data - annual'!$C$2:$C$21833=$A$4)*('Data - annual'!$G$2:$G$21833)),SUMPRODUCT(('Data - annual'!$A$2:$A$21833=Q$7)*('Data - annual'!$B$2:$B$21833=$B15)*('Data - annual'!$C$2:$C$21833=$A$4)*('Data - annual'!$H$2:$H$21833)))))))</f>
        <v>5.9546077100000004E-3</v>
      </c>
      <c r="R15" s="85" cm="1">
        <f t="array" ref="R15">IF((IF($A$5="Total response time",SUMPRODUCT(('Data - quarterly'!$A$2:$A$21831=R$7)*('Data - quarterly'!$B$2:$B$21831=$B15)*('Data - quarterly'!$C$2:$C$21831=$A$4)*('Data - quarterly'!$E$2:$E$21831)),IF($A$5="Call handling time",SUMPRODUCT(('Data - quarterly'!$A$2:$A$21831=R$7)*('Data - quarterly'!$B$2:$B$21831=$B15)*('Data - quarterly'!$C$2:$C$21831=$A$4)*('Data - quarterly'!$F$2:$F$21831)),IF($A$5="Crew turnout time",SUMPRODUCT(('Data - quarterly'!$A$2:$A$21831=R$7)*('Data - quarterly'!$B$2:$B$21831=$B15)*('Data - quarterly'!$C$2:$C$21831=$A$4)*('Data - quarterly'!$G$2:$G$21831)),SUMPRODUCT(('Data - quarterly'!$A$2:$A$21831=R$7)*('Data - quarterly'!$B$2:$B$21831=$B15)*('Data - quarterly'!$C$2:$C$21831=$A$4)*('Data - quarterly'!$H$2:$H$21831))))))=0,"..",(IF($A$5="Total response time",SUMPRODUCT(('Data - quarterly'!$A$2:$A$21831=R$7)*('Data - quarterly'!$B$2:$B$21831=$B15)*('Data - quarterly'!$C$2:$C$21831=$A$4)*('Data - quarterly'!$E$2:$E$21831)),IF($A$5="Call handling time",SUMPRODUCT(('Data - quarterly'!$A$2:$A$21831=R$7)*('Data - quarterly'!$B$2:$B$21831=$B15)*('Data - quarterly'!$C$2:$C$21831=$A$4)*('Data - quarterly'!$F$2:$F$21831)),IF($A$5="Crew turnout time",SUMPRODUCT(('Data - quarterly'!$A$2:$A$21831=R$7)*('Data - quarterly'!$B$2:$B$21831=$B15)*('Data - quarterly'!$C$2:$C$21831=$A$4)*('Data - quarterly'!$G$2:$G$21831)),SUMPRODUCT(('Data - quarterly'!$A$2:$A$21831=R$7)*('Data - quarterly'!$B$2:$B$21831=$B15)*('Data - quarterly'!$C$2:$C$21831=$A$4)*('Data - quarterly'!$H$2:$H$21831)))))))</f>
        <v>5.8360053800000002E-3</v>
      </c>
      <c r="S15" s="85" cm="1">
        <f t="array" ref="S15">IF((IF($A$5="Total response time",SUMPRODUCT(('Data - quarterly'!$A$2:$A$21831=S$7)*('Data - quarterly'!$B$2:$B$21831=$B15)*('Data - quarterly'!$C$2:$C$21831=$A$4)*('Data - quarterly'!$E$2:$E$21831)),IF($A$5="Call handling time",SUMPRODUCT(('Data - quarterly'!$A$2:$A$21831=S$7)*('Data - quarterly'!$B$2:$B$21831=$B15)*('Data - quarterly'!$C$2:$C$21831=$A$4)*('Data - quarterly'!$F$2:$F$21831)),IF($A$5="Crew turnout time",SUMPRODUCT(('Data - quarterly'!$A$2:$A$21831=S$7)*('Data - quarterly'!$B$2:$B$21831=$B15)*('Data - quarterly'!$C$2:$C$21831=$A$4)*('Data - quarterly'!$G$2:$G$21831)),SUMPRODUCT(('Data - quarterly'!$A$2:$A$21831=S$7)*('Data - quarterly'!$B$2:$B$21831=$B15)*('Data - quarterly'!$C$2:$C$21831=$A$4)*('Data - quarterly'!$H$2:$H$21831))))))=0,"..",(IF($A$5="Total response time",SUMPRODUCT(('Data - quarterly'!$A$2:$A$21831=S$7)*('Data - quarterly'!$B$2:$B$21831=$B15)*('Data - quarterly'!$C$2:$C$21831=$A$4)*('Data - quarterly'!$E$2:$E$21831)),IF($A$5="Call handling time",SUMPRODUCT(('Data - quarterly'!$A$2:$A$21831=S$7)*('Data - quarterly'!$B$2:$B$21831=$B15)*('Data - quarterly'!$C$2:$C$21831=$A$4)*('Data - quarterly'!$F$2:$F$21831)),IF($A$5="Crew turnout time",SUMPRODUCT(('Data - quarterly'!$A$2:$A$21831=S$7)*('Data - quarterly'!$B$2:$B$21831=$B15)*('Data - quarterly'!$C$2:$C$21831=$A$4)*('Data - quarterly'!$G$2:$G$21831)),SUMPRODUCT(('Data - quarterly'!$A$2:$A$21831=S$7)*('Data - quarterly'!$B$2:$B$21831=$B15)*('Data - quarterly'!$C$2:$C$21831=$A$4)*('Data - quarterly'!$H$2:$H$21831)))))))</f>
        <v>6.0710806199999997E-3</v>
      </c>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row>
    <row r="16" spans="1:43" ht="16.5" customHeight="1">
      <c r="A16" s="71"/>
      <c r="B16" s="88" t="s">
        <v>111</v>
      </c>
      <c r="C16" s="85" cm="1">
        <f t="array" ref="C16">IF((IF($A$5="Total response time",SUMPRODUCT(('Data - annual'!$A$2:$A$21833=C$7)*('Data - annual'!$B$2:$B$21833=$B16)*('Data - annual'!$C$2:$C$21833=$A$4)*('Data - annual'!$E$2:$E$21833)),IF($A$5="Call handling time",SUMPRODUCT(('Data - annual'!$A$2:$A$21833=C$7)*('Data - annual'!$B$2:$B$21833=$B16)*('Data - annual'!$C$2:$C$21833=$A$4)*('Data - annual'!$F$2:$F$21833)),IF($A$5="Crew turnout time",SUMPRODUCT(('Data - annual'!$A$2:$A$21833=C$7)*('Data - annual'!$B$2:$B$21833=$B16)*('Data - annual'!$C$2:$C$21833=$A$4)*('Data - annual'!$G$2:$G$21833)),SUMPRODUCT(('Data - annual'!$A$2:$A$21833=C$7)*('Data - annual'!$B$2:$B$21833=$B16)*('Data - annual'!$C$2:$C$21833=$A$4)*('Data - annual'!$H$2:$H$21833))))))=0,"..",(IF($A$5="Total response time",SUMPRODUCT(('Data - annual'!$A$2:$A$21833=C$7)*('Data - annual'!$B$2:$B$21833=$B16)*('Data - annual'!$C$2:$C$21833=$A$4)*('Data - annual'!$E$2:$E$21833)),IF($A$5="Call handling time",SUMPRODUCT(('Data - annual'!$A$2:$A$21833=C$7)*('Data - annual'!$B$2:$B$21833=$B16)*('Data - annual'!$C$2:$C$21833=$A$4)*('Data - annual'!$F$2:$F$21833)),IF($A$5="Crew turnout time",SUMPRODUCT(('Data - annual'!$A$2:$A$21833=C$7)*('Data - annual'!$B$2:$B$21833=$B16)*('Data - annual'!$C$2:$C$21833=$A$4)*('Data - annual'!$G$2:$G$21833)),SUMPRODUCT(('Data - annual'!$A$2:$A$21833=C$7)*('Data - annual'!$B$2:$B$21833=$B16)*('Data - annual'!$C$2:$C$21833=$A$4)*('Data - annual'!$H$2:$H$21833)))))))</f>
        <v>5.4898873400000001E-3</v>
      </c>
      <c r="D16" s="85" cm="1">
        <f t="array" ref="D16">IF((IF($A$5="Total response time",SUMPRODUCT(('Data - annual'!$A$2:$A$21833=D$7)*('Data - annual'!$B$2:$B$21833=$B16)*('Data - annual'!$C$2:$C$21833=$A$4)*('Data - annual'!$E$2:$E$21833)),IF($A$5="Call handling time",SUMPRODUCT(('Data - annual'!$A$2:$A$21833=D$7)*('Data - annual'!$B$2:$B$21833=$B16)*('Data - annual'!$C$2:$C$21833=$A$4)*('Data - annual'!$F$2:$F$21833)),IF($A$5="Crew turnout time",SUMPRODUCT(('Data - annual'!$A$2:$A$21833=D$7)*('Data - annual'!$B$2:$B$21833=$B16)*('Data - annual'!$C$2:$C$21833=$A$4)*('Data - annual'!$G$2:$G$21833)),SUMPRODUCT(('Data - annual'!$A$2:$A$21833=D$7)*('Data - annual'!$B$2:$B$21833=$B16)*('Data - annual'!$C$2:$C$21833=$A$4)*('Data - annual'!$H$2:$H$21833))))))=0,"..",(IF($A$5="Total response time",SUMPRODUCT(('Data - annual'!$A$2:$A$21833=D$7)*('Data - annual'!$B$2:$B$21833=$B16)*('Data - annual'!$C$2:$C$21833=$A$4)*('Data - annual'!$E$2:$E$21833)),IF($A$5="Call handling time",SUMPRODUCT(('Data - annual'!$A$2:$A$21833=D$7)*('Data - annual'!$B$2:$B$21833=$B16)*('Data - annual'!$C$2:$C$21833=$A$4)*('Data - annual'!$F$2:$F$21833)),IF($A$5="Crew turnout time",SUMPRODUCT(('Data - annual'!$A$2:$A$21833=D$7)*('Data - annual'!$B$2:$B$21833=$B16)*('Data - annual'!$C$2:$C$21833=$A$4)*('Data - annual'!$G$2:$G$21833)),SUMPRODUCT(('Data - annual'!$A$2:$A$21833=D$7)*('Data - annual'!$B$2:$B$21833=$B16)*('Data - annual'!$C$2:$C$21833=$A$4)*('Data - annual'!$H$2:$H$21833)))))))</f>
        <v>5.4534172800000001E-3</v>
      </c>
      <c r="E16" s="85" cm="1">
        <f t="array" ref="E16">IF((IF($A$5="Total response time",SUMPRODUCT(('Data - annual'!$A$2:$A$21833=E$7)*('Data - annual'!$B$2:$B$21833=$B16)*('Data - annual'!$C$2:$C$21833=$A$4)*('Data - annual'!$E$2:$E$21833)),IF($A$5="Call handling time",SUMPRODUCT(('Data - annual'!$A$2:$A$21833=E$7)*('Data - annual'!$B$2:$B$21833=$B16)*('Data - annual'!$C$2:$C$21833=$A$4)*('Data - annual'!$F$2:$F$21833)),IF($A$5="Crew turnout time",SUMPRODUCT(('Data - annual'!$A$2:$A$21833=E$7)*('Data - annual'!$B$2:$B$21833=$B16)*('Data - annual'!$C$2:$C$21833=$A$4)*('Data - annual'!$G$2:$G$21833)),SUMPRODUCT(('Data - annual'!$A$2:$A$21833=E$7)*('Data - annual'!$B$2:$B$21833=$B16)*('Data - annual'!$C$2:$C$21833=$A$4)*('Data - annual'!$H$2:$H$21833))))))=0,"..",(IF($A$5="Total response time",SUMPRODUCT(('Data - annual'!$A$2:$A$21833=E$7)*('Data - annual'!$B$2:$B$21833=$B16)*('Data - annual'!$C$2:$C$21833=$A$4)*('Data - annual'!$E$2:$E$21833)),IF($A$5="Call handling time",SUMPRODUCT(('Data - annual'!$A$2:$A$21833=E$7)*('Data - annual'!$B$2:$B$21833=$B16)*('Data - annual'!$C$2:$C$21833=$A$4)*('Data - annual'!$F$2:$F$21833)),IF($A$5="Crew turnout time",SUMPRODUCT(('Data - annual'!$A$2:$A$21833=E$7)*('Data - annual'!$B$2:$B$21833=$B16)*('Data - annual'!$C$2:$C$21833=$A$4)*('Data - annual'!$G$2:$G$21833)),SUMPRODUCT(('Data - annual'!$A$2:$A$21833=E$7)*('Data - annual'!$B$2:$B$21833=$B16)*('Data - annual'!$C$2:$C$21833=$A$4)*('Data - annual'!$H$2:$H$21833)))))))</f>
        <v>5.4550439800000001E-3</v>
      </c>
      <c r="F16" s="85" cm="1">
        <f t="array" ref="F16">IF((IF($A$5="Total response time",SUMPRODUCT(('Data - annual'!$A$2:$A$21833=F$7)*('Data - annual'!$B$2:$B$21833=$B16)*('Data - annual'!$C$2:$C$21833=$A$4)*('Data - annual'!$E$2:$E$21833)),IF($A$5="Call handling time",SUMPRODUCT(('Data - annual'!$A$2:$A$21833=F$7)*('Data - annual'!$B$2:$B$21833=$B16)*('Data - annual'!$C$2:$C$21833=$A$4)*('Data - annual'!$F$2:$F$21833)),IF($A$5="Crew turnout time",SUMPRODUCT(('Data - annual'!$A$2:$A$21833=F$7)*('Data - annual'!$B$2:$B$21833=$B16)*('Data - annual'!$C$2:$C$21833=$A$4)*('Data - annual'!$G$2:$G$21833)),SUMPRODUCT(('Data - annual'!$A$2:$A$21833=F$7)*('Data - annual'!$B$2:$B$21833=$B16)*('Data - annual'!$C$2:$C$21833=$A$4)*('Data - annual'!$H$2:$H$21833))))))=0,"..",(IF($A$5="Total response time",SUMPRODUCT(('Data - annual'!$A$2:$A$21833=F$7)*('Data - annual'!$B$2:$B$21833=$B16)*('Data - annual'!$C$2:$C$21833=$A$4)*('Data - annual'!$E$2:$E$21833)),IF($A$5="Call handling time",SUMPRODUCT(('Data - annual'!$A$2:$A$21833=F$7)*('Data - annual'!$B$2:$B$21833=$B16)*('Data - annual'!$C$2:$C$21833=$A$4)*('Data - annual'!$F$2:$F$21833)),IF($A$5="Crew turnout time",SUMPRODUCT(('Data - annual'!$A$2:$A$21833=F$7)*('Data - annual'!$B$2:$B$21833=$B16)*('Data - annual'!$C$2:$C$21833=$A$4)*('Data - annual'!$G$2:$G$21833)),SUMPRODUCT(('Data - annual'!$A$2:$A$21833=F$7)*('Data - annual'!$B$2:$B$21833=$B16)*('Data - annual'!$C$2:$C$21833=$A$4)*('Data - annual'!$H$2:$H$21833)))))))</f>
        <v>5.6536100399999997E-3</v>
      </c>
      <c r="G16" s="85" cm="1">
        <f t="array" ref="G16">IF((IF($A$5="Total response time",SUMPRODUCT(('Data - annual'!$A$2:$A$21833=G$7)*('Data - annual'!$B$2:$B$21833=$B16)*('Data - annual'!$C$2:$C$21833=$A$4)*('Data - annual'!$E$2:$E$21833)),IF($A$5="Call handling time",SUMPRODUCT(('Data - annual'!$A$2:$A$21833=G$7)*('Data - annual'!$B$2:$B$21833=$B16)*('Data - annual'!$C$2:$C$21833=$A$4)*('Data - annual'!$F$2:$F$21833)),IF($A$5="Crew turnout time",SUMPRODUCT(('Data - annual'!$A$2:$A$21833=G$7)*('Data - annual'!$B$2:$B$21833=$B16)*('Data - annual'!$C$2:$C$21833=$A$4)*('Data - annual'!$G$2:$G$21833)),SUMPRODUCT(('Data - annual'!$A$2:$A$21833=G$7)*('Data - annual'!$B$2:$B$21833=$B16)*('Data - annual'!$C$2:$C$21833=$A$4)*('Data - annual'!$H$2:$H$21833))))))=0,"..",(IF($A$5="Total response time",SUMPRODUCT(('Data - annual'!$A$2:$A$21833=G$7)*('Data - annual'!$B$2:$B$21833=$B16)*('Data - annual'!$C$2:$C$21833=$A$4)*('Data - annual'!$E$2:$E$21833)),IF($A$5="Call handling time",SUMPRODUCT(('Data - annual'!$A$2:$A$21833=G$7)*('Data - annual'!$B$2:$B$21833=$B16)*('Data - annual'!$C$2:$C$21833=$A$4)*('Data - annual'!$F$2:$F$21833)),IF($A$5="Crew turnout time",SUMPRODUCT(('Data - annual'!$A$2:$A$21833=G$7)*('Data - annual'!$B$2:$B$21833=$B16)*('Data - annual'!$C$2:$C$21833=$A$4)*('Data - annual'!$G$2:$G$21833)),SUMPRODUCT(('Data - annual'!$A$2:$A$21833=G$7)*('Data - annual'!$B$2:$B$21833=$B16)*('Data - annual'!$C$2:$C$21833=$A$4)*('Data - annual'!$H$2:$H$21833)))))))</f>
        <v>5.9358794299999998E-3</v>
      </c>
      <c r="H16" s="85" cm="1">
        <f t="array" ref="H16">IF((IF($A$5="Total response time",SUMPRODUCT(('Data - annual'!$A$2:$A$21833=H$7)*('Data - annual'!$B$2:$B$21833=$B16)*('Data - annual'!$C$2:$C$21833=$A$4)*('Data - annual'!$E$2:$E$21833)),IF($A$5="Call handling time",SUMPRODUCT(('Data - annual'!$A$2:$A$21833=H$7)*('Data - annual'!$B$2:$B$21833=$B16)*('Data - annual'!$C$2:$C$21833=$A$4)*('Data - annual'!$F$2:$F$21833)),IF($A$5="Crew turnout time",SUMPRODUCT(('Data - annual'!$A$2:$A$21833=H$7)*('Data - annual'!$B$2:$B$21833=$B16)*('Data - annual'!$C$2:$C$21833=$A$4)*('Data - annual'!$G$2:$G$21833)),SUMPRODUCT(('Data - annual'!$A$2:$A$21833=H$7)*('Data - annual'!$B$2:$B$21833=$B16)*('Data - annual'!$C$2:$C$21833=$A$4)*('Data - annual'!$H$2:$H$21833))))))=0,"..",(IF($A$5="Total response time",SUMPRODUCT(('Data - annual'!$A$2:$A$21833=H$7)*('Data - annual'!$B$2:$B$21833=$B16)*('Data - annual'!$C$2:$C$21833=$A$4)*('Data - annual'!$E$2:$E$21833)),IF($A$5="Call handling time",SUMPRODUCT(('Data - annual'!$A$2:$A$21833=H$7)*('Data - annual'!$B$2:$B$21833=$B16)*('Data - annual'!$C$2:$C$21833=$A$4)*('Data - annual'!$F$2:$F$21833)),IF($A$5="Crew turnout time",SUMPRODUCT(('Data - annual'!$A$2:$A$21833=H$7)*('Data - annual'!$B$2:$B$21833=$B16)*('Data - annual'!$C$2:$C$21833=$A$4)*('Data - annual'!$G$2:$G$21833)),SUMPRODUCT(('Data - annual'!$A$2:$A$21833=H$7)*('Data - annual'!$B$2:$B$21833=$B16)*('Data - annual'!$C$2:$C$21833=$A$4)*('Data - annual'!$H$2:$H$21833)))))))</f>
        <v>5.9034540900000003E-3</v>
      </c>
      <c r="I16" s="85" cm="1">
        <f t="array" ref="I16">IF((IF($A$5="Total response time",SUMPRODUCT(('Data - annual'!$A$2:$A$21833=I$7)*('Data - annual'!$B$2:$B$21833=$B16)*('Data - annual'!$C$2:$C$21833=$A$4)*('Data - annual'!$E$2:$E$21833)),IF($A$5="Call handling time",SUMPRODUCT(('Data - annual'!$A$2:$A$21833=I$7)*('Data - annual'!$B$2:$B$21833=$B16)*('Data - annual'!$C$2:$C$21833=$A$4)*('Data - annual'!$F$2:$F$21833)),IF($A$5="Crew turnout time",SUMPRODUCT(('Data - annual'!$A$2:$A$21833=I$7)*('Data - annual'!$B$2:$B$21833=$B16)*('Data - annual'!$C$2:$C$21833=$A$4)*('Data - annual'!$G$2:$G$21833)),SUMPRODUCT(('Data - annual'!$A$2:$A$21833=I$7)*('Data - annual'!$B$2:$B$21833=$B16)*('Data - annual'!$C$2:$C$21833=$A$4)*('Data - annual'!$H$2:$H$21833))))))=0,"..",(IF($A$5="Total response time",SUMPRODUCT(('Data - annual'!$A$2:$A$21833=I$7)*('Data - annual'!$B$2:$B$21833=$B16)*('Data - annual'!$C$2:$C$21833=$A$4)*('Data - annual'!$E$2:$E$21833)),IF($A$5="Call handling time",SUMPRODUCT(('Data - annual'!$A$2:$A$21833=I$7)*('Data - annual'!$B$2:$B$21833=$B16)*('Data - annual'!$C$2:$C$21833=$A$4)*('Data - annual'!$F$2:$F$21833)),IF($A$5="Crew turnout time",SUMPRODUCT(('Data - annual'!$A$2:$A$21833=I$7)*('Data - annual'!$B$2:$B$21833=$B16)*('Data - annual'!$C$2:$C$21833=$A$4)*('Data - annual'!$G$2:$G$21833)),SUMPRODUCT(('Data - annual'!$A$2:$A$21833=I$7)*('Data - annual'!$B$2:$B$21833=$B16)*('Data - annual'!$C$2:$C$21833=$A$4)*('Data - annual'!$H$2:$H$21833)))))))</f>
        <v>5.9292890199999998E-3</v>
      </c>
      <c r="J16" s="85" cm="1">
        <f t="array" ref="J16">IF((IF($A$5="Total response time",SUMPRODUCT(('Data - annual'!$A$2:$A$21833=J$7)*('Data - annual'!$B$2:$B$21833=$B16)*('Data - annual'!$C$2:$C$21833=$A$4)*('Data - annual'!$E$2:$E$21833)),IF($A$5="Call handling time",SUMPRODUCT(('Data - annual'!$A$2:$A$21833=J$7)*('Data - annual'!$B$2:$B$21833=$B16)*('Data - annual'!$C$2:$C$21833=$A$4)*('Data - annual'!$F$2:$F$21833)),IF($A$5="Crew turnout time",SUMPRODUCT(('Data - annual'!$A$2:$A$21833=J$7)*('Data - annual'!$B$2:$B$21833=$B16)*('Data - annual'!$C$2:$C$21833=$A$4)*('Data - annual'!$G$2:$G$21833)),SUMPRODUCT(('Data - annual'!$A$2:$A$21833=J$7)*('Data - annual'!$B$2:$B$21833=$B16)*('Data - annual'!$C$2:$C$21833=$A$4)*('Data - annual'!$H$2:$H$21833))))))=0,"..",(IF($A$5="Total response time",SUMPRODUCT(('Data - annual'!$A$2:$A$21833=J$7)*('Data - annual'!$B$2:$B$21833=$B16)*('Data - annual'!$C$2:$C$21833=$A$4)*('Data - annual'!$E$2:$E$21833)),IF($A$5="Call handling time",SUMPRODUCT(('Data - annual'!$A$2:$A$21833=J$7)*('Data - annual'!$B$2:$B$21833=$B16)*('Data - annual'!$C$2:$C$21833=$A$4)*('Data - annual'!$F$2:$F$21833)),IF($A$5="Crew turnout time",SUMPRODUCT(('Data - annual'!$A$2:$A$21833=J$7)*('Data - annual'!$B$2:$B$21833=$B16)*('Data - annual'!$C$2:$C$21833=$A$4)*('Data - annual'!$G$2:$G$21833)),SUMPRODUCT(('Data - annual'!$A$2:$A$21833=J$7)*('Data - annual'!$B$2:$B$21833=$B16)*('Data - annual'!$C$2:$C$21833=$A$4)*('Data - annual'!$H$2:$H$21833)))))))</f>
        <v>5.9140116600000002E-3</v>
      </c>
      <c r="K16" s="85" cm="1">
        <f t="array" ref="K16">IF((IF($A$5="Total response time",SUMPRODUCT(('Data - annual'!$A$2:$A$21833=K$7)*('Data - annual'!$B$2:$B$21833=$B16)*('Data - annual'!$C$2:$C$21833=$A$4)*('Data - annual'!$E$2:$E$21833)),IF($A$5="Call handling time",SUMPRODUCT(('Data - annual'!$A$2:$A$21833=K$7)*('Data - annual'!$B$2:$B$21833=$B16)*('Data - annual'!$C$2:$C$21833=$A$4)*('Data - annual'!$F$2:$F$21833)),IF($A$5="Crew turnout time",SUMPRODUCT(('Data - annual'!$A$2:$A$21833=K$7)*('Data - annual'!$B$2:$B$21833=$B16)*('Data - annual'!$C$2:$C$21833=$A$4)*('Data - annual'!$G$2:$G$21833)),SUMPRODUCT(('Data - annual'!$A$2:$A$21833=K$7)*('Data - annual'!$B$2:$B$21833=$B16)*('Data - annual'!$C$2:$C$21833=$A$4)*('Data - annual'!$H$2:$H$21833))))))=0,"..",(IF($A$5="Total response time",SUMPRODUCT(('Data - annual'!$A$2:$A$21833=K$7)*('Data - annual'!$B$2:$B$21833=$B16)*('Data - annual'!$C$2:$C$21833=$A$4)*('Data - annual'!$E$2:$E$21833)),IF($A$5="Call handling time",SUMPRODUCT(('Data - annual'!$A$2:$A$21833=K$7)*('Data - annual'!$B$2:$B$21833=$B16)*('Data - annual'!$C$2:$C$21833=$A$4)*('Data - annual'!$F$2:$F$21833)),IF($A$5="Crew turnout time",SUMPRODUCT(('Data - annual'!$A$2:$A$21833=K$7)*('Data - annual'!$B$2:$B$21833=$B16)*('Data - annual'!$C$2:$C$21833=$A$4)*('Data - annual'!$G$2:$G$21833)),SUMPRODUCT(('Data - annual'!$A$2:$A$21833=K$7)*('Data - annual'!$B$2:$B$21833=$B16)*('Data - annual'!$C$2:$C$21833=$A$4)*('Data - annual'!$H$2:$H$21833)))))))</f>
        <v>6.0191595899999999E-3</v>
      </c>
      <c r="L16" s="85" cm="1">
        <f t="array" ref="L16">IF((IF($A$5="Total response time",SUMPRODUCT(('Data - annual'!$A$2:$A$21833=L$7)*('Data - annual'!$B$2:$B$21833=$B16)*('Data - annual'!$C$2:$C$21833=$A$4)*('Data - annual'!$E$2:$E$21833)),IF($A$5="Call handling time",SUMPRODUCT(('Data - annual'!$A$2:$A$21833=L$7)*('Data - annual'!$B$2:$B$21833=$B16)*('Data - annual'!$C$2:$C$21833=$A$4)*('Data - annual'!$F$2:$F$21833)),IF($A$5="Crew turnout time",SUMPRODUCT(('Data - annual'!$A$2:$A$21833=L$7)*('Data - annual'!$B$2:$B$21833=$B16)*('Data - annual'!$C$2:$C$21833=$A$4)*('Data - annual'!$G$2:$G$21833)),SUMPRODUCT(('Data - annual'!$A$2:$A$21833=L$7)*('Data - annual'!$B$2:$B$21833=$B16)*('Data - annual'!$C$2:$C$21833=$A$4)*('Data - annual'!$H$2:$H$21833))))))=0,"..",(IF($A$5="Total response time",SUMPRODUCT(('Data - annual'!$A$2:$A$21833=L$7)*('Data - annual'!$B$2:$B$21833=$B16)*('Data - annual'!$C$2:$C$21833=$A$4)*('Data - annual'!$E$2:$E$21833)),IF($A$5="Call handling time",SUMPRODUCT(('Data - annual'!$A$2:$A$21833=L$7)*('Data - annual'!$B$2:$B$21833=$B16)*('Data - annual'!$C$2:$C$21833=$A$4)*('Data - annual'!$F$2:$F$21833)),IF($A$5="Crew turnout time",SUMPRODUCT(('Data - annual'!$A$2:$A$21833=L$7)*('Data - annual'!$B$2:$B$21833=$B16)*('Data - annual'!$C$2:$C$21833=$A$4)*('Data - annual'!$G$2:$G$21833)),SUMPRODUCT(('Data - annual'!$A$2:$A$21833=L$7)*('Data - annual'!$B$2:$B$21833=$B16)*('Data - annual'!$C$2:$C$21833=$A$4)*('Data - annual'!$H$2:$H$21833)))))))</f>
        <v>6.02385387E-3</v>
      </c>
      <c r="M16" s="85" cm="1">
        <f t="array" ref="M16">IF((IF($A$5="Total response time",SUMPRODUCT(('Data - annual'!$A$2:$A$21833=M$7)*('Data - annual'!$B$2:$B$21833=$B16)*('Data - annual'!$C$2:$C$21833=$A$4)*('Data - annual'!$E$2:$E$21833)),IF($A$5="Call handling time",SUMPRODUCT(('Data - annual'!$A$2:$A$21833=M$7)*('Data - annual'!$B$2:$B$21833=$B16)*('Data - annual'!$C$2:$C$21833=$A$4)*('Data - annual'!$F$2:$F$21833)),IF($A$5="Crew turnout time",SUMPRODUCT(('Data - annual'!$A$2:$A$21833=M$7)*('Data - annual'!$B$2:$B$21833=$B16)*('Data - annual'!$C$2:$C$21833=$A$4)*('Data - annual'!$G$2:$G$21833)),SUMPRODUCT(('Data - annual'!$A$2:$A$21833=M$7)*('Data - annual'!$B$2:$B$21833=$B16)*('Data - annual'!$C$2:$C$21833=$A$4)*('Data - annual'!$H$2:$H$21833))))))=0,"..",(IF($A$5="Total response time",SUMPRODUCT(('Data - annual'!$A$2:$A$21833=M$7)*('Data - annual'!$B$2:$B$21833=$B16)*('Data - annual'!$C$2:$C$21833=$A$4)*('Data - annual'!$E$2:$E$21833)),IF($A$5="Call handling time",SUMPRODUCT(('Data - annual'!$A$2:$A$21833=M$7)*('Data - annual'!$B$2:$B$21833=$B16)*('Data - annual'!$C$2:$C$21833=$A$4)*('Data - annual'!$F$2:$F$21833)),IF($A$5="Crew turnout time",SUMPRODUCT(('Data - annual'!$A$2:$A$21833=M$7)*('Data - annual'!$B$2:$B$21833=$B16)*('Data - annual'!$C$2:$C$21833=$A$4)*('Data - annual'!$G$2:$G$21833)),SUMPRODUCT(('Data - annual'!$A$2:$A$21833=M$7)*('Data - annual'!$B$2:$B$21833=$B16)*('Data - annual'!$C$2:$C$21833=$A$4)*('Data - annual'!$H$2:$H$21833)))))))</f>
        <v>6.0189883599999997E-3</v>
      </c>
      <c r="N16" s="85" cm="1">
        <f t="array" ref="N16">IF((IF($A$5="Total response time",SUMPRODUCT(('Data - annual'!$A$2:$A$21833=N$7)*('Data - annual'!$B$2:$B$21833=$B16)*('Data - annual'!$C$2:$C$21833=$A$4)*('Data - annual'!$E$2:$E$21833)),IF($A$5="Call handling time",SUMPRODUCT(('Data - annual'!$A$2:$A$21833=N$7)*('Data - annual'!$B$2:$B$21833=$B16)*('Data - annual'!$C$2:$C$21833=$A$4)*('Data - annual'!$F$2:$F$21833)),IF($A$5="Crew turnout time",SUMPRODUCT(('Data - annual'!$A$2:$A$21833=N$7)*('Data - annual'!$B$2:$B$21833=$B16)*('Data - annual'!$C$2:$C$21833=$A$4)*('Data - annual'!$G$2:$G$21833)),SUMPRODUCT(('Data - annual'!$A$2:$A$21833=N$7)*('Data - annual'!$B$2:$B$21833=$B16)*('Data - annual'!$C$2:$C$21833=$A$4)*('Data - annual'!$H$2:$H$21833))))))=0,"..",(IF($A$5="Total response time",SUMPRODUCT(('Data - annual'!$A$2:$A$21833=N$7)*('Data - annual'!$B$2:$B$21833=$B16)*('Data - annual'!$C$2:$C$21833=$A$4)*('Data - annual'!$E$2:$E$21833)),IF($A$5="Call handling time",SUMPRODUCT(('Data - annual'!$A$2:$A$21833=N$7)*('Data - annual'!$B$2:$B$21833=$B16)*('Data - annual'!$C$2:$C$21833=$A$4)*('Data - annual'!$F$2:$F$21833)),IF($A$5="Crew turnout time",SUMPRODUCT(('Data - annual'!$A$2:$A$21833=N$7)*('Data - annual'!$B$2:$B$21833=$B16)*('Data - annual'!$C$2:$C$21833=$A$4)*('Data - annual'!$G$2:$G$21833)),SUMPRODUCT(('Data - annual'!$A$2:$A$21833=N$7)*('Data - annual'!$B$2:$B$21833=$B16)*('Data - annual'!$C$2:$C$21833=$A$4)*('Data - annual'!$H$2:$H$21833)))))))</f>
        <v>6.1615561699999996E-3</v>
      </c>
      <c r="O16" s="85" cm="1">
        <f t="array" ref="O16">IF((IF($A$5="Total response time",SUMPRODUCT(('Data - annual'!$A$2:$A$21833=O$7)*('Data - annual'!$B$2:$B$21833=$B16)*('Data - annual'!$C$2:$C$21833=$A$4)*('Data - annual'!$E$2:$E$21833)),IF($A$5="Call handling time",SUMPRODUCT(('Data - annual'!$A$2:$A$21833=O$7)*('Data - annual'!$B$2:$B$21833=$B16)*('Data - annual'!$C$2:$C$21833=$A$4)*('Data - annual'!$F$2:$F$21833)),IF($A$5="Crew turnout time",SUMPRODUCT(('Data - annual'!$A$2:$A$21833=O$7)*('Data - annual'!$B$2:$B$21833=$B16)*('Data - annual'!$C$2:$C$21833=$A$4)*('Data - annual'!$G$2:$G$21833)),SUMPRODUCT(('Data - annual'!$A$2:$A$21833=O$7)*('Data - annual'!$B$2:$B$21833=$B16)*('Data - annual'!$C$2:$C$21833=$A$4)*('Data - annual'!$H$2:$H$21833))))))=0,"..",(IF($A$5="Total response time",SUMPRODUCT(('Data - annual'!$A$2:$A$21833=O$7)*('Data - annual'!$B$2:$B$21833=$B16)*('Data - annual'!$C$2:$C$21833=$A$4)*('Data - annual'!$E$2:$E$21833)),IF($A$5="Call handling time",SUMPRODUCT(('Data - annual'!$A$2:$A$21833=O$7)*('Data - annual'!$B$2:$B$21833=$B16)*('Data - annual'!$C$2:$C$21833=$A$4)*('Data - annual'!$F$2:$F$21833)),IF($A$5="Crew turnout time",SUMPRODUCT(('Data - annual'!$A$2:$A$21833=O$7)*('Data - annual'!$B$2:$B$21833=$B16)*('Data - annual'!$C$2:$C$21833=$A$4)*('Data - annual'!$G$2:$G$21833)),SUMPRODUCT(('Data - annual'!$A$2:$A$21833=O$7)*('Data - annual'!$B$2:$B$21833=$B16)*('Data - annual'!$C$2:$C$21833=$A$4)*('Data - annual'!$H$2:$H$21833)))))))</f>
        <v>6.2601229800000003E-3</v>
      </c>
      <c r="P16" s="85" cm="1">
        <f t="array" ref="P16">IF((IF($A$5="Total response time",SUMPRODUCT(('Data - annual'!$A$2:$A$21833=P$7)*('Data - annual'!$B$2:$B$21833=$B16)*('Data - annual'!$C$2:$C$21833=$A$4)*('Data - annual'!$E$2:$E$21833)),IF($A$5="Call handling time",SUMPRODUCT(('Data - annual'!$A$2:$A$21833=P$7)*('Data - annual'!$B$2:$B$21833=$B16)*('Data - annual'!$C$2:$C$21833=$A$4)*('Data - annual'!$F$2:$F$21833)),IF($A$5="Crew turnout time",SUMPRODUCT(('Data - annual'!$A$2:$A$21833=P$7)*('Data - annual'!$B$2:$B$21833=$B16)*('Data - annual'!$C$2:$C$21833=$A$4)*('Data - annual'!$G$2:$G$21833)),SUMPRODUCT(('Data - annual'!$A$2:$A$21833=P$7)*('Data - annual'!$B$2:$B$21833=$B16)*('Data - annual'!$C$2:$C$21833=$A$4)*('Data - annual'!$H$2:$H$21833))))))=0,"..",(IF($A$5="Total response time",SUMPRODUCT(('Data - annual'!$A$2:$A$21833=P$7)*('Data - annual'!$B$2:$B$21833=$B16)*('Data - annual'!$C$2:$C$21833=$A$4)*('Data - annual'!$E$2:$E$21833)),IF($A$5="Call handling time",SUMPRODUCT(('Data - annual'!$A$2:$A$21833=P$7)*('Data - annual'!$B$2:$B$21833=$B16)*('Data - annual'!$C$2:$C$21833=$A$4)*('Data - annual'!$F$2:$F$21833)),IF($A$5="Crew turnout time",SUMPRODUCT(('Data - annual'!$A$2:$A$21833=P$7)*('Data - annual'!$B$2:$B$21833=$B16)*('Data - annual'!$C$2:$C$21833=$A$4)*('Data - annual'!$G$2:$G$21833)),SUMPRODUCT(('Data - annual'!$A$2:$A$21833=P$7)*('Data - annual'!$B$2:$B$21833=$B16)*('Data - annual'!$C$2:$C$21833=$A$4)*('Data - annual'!$H$2:$H$21833)))))))</f>
        <v>6.3423819899999997E-3</v>
      </c>
      <c r="Q16" s="85" cm="1">
        <f t="array" ref="Q16">IF((IF($A$5="Total response time",SUMPRODUCT(('Data - annual'!$A$2:$A$21833=Q$7)*('Data - annual'!$B$2:$B$21833=$B16)*('Data - annual'!$C$2:$C$21833=$A$4)*('Data - annual'!$E$2:$E$21833)),IF($A$5="Call handling time",SUMPRODUCT(('Data - annual'!$A$2:$A$21833=Q$7)*('Data - annual'!$B$2:$B$21833=$B16)*('Data - annual'!$C$2:$C$21833=$A$4)*('Data - annual'!$F$2:$F$21833)),IF($A$5="Crew turnout time",SUMPRODUCT(('Data - annual'!$A$2:$A$21833=Q$7)*('Data - annual'!$B$2:$B$21833=$B16)*('Data - annual'!$C$2:$C$21833=$A$4)*('Data - annual'!$G$2:$G$21833)),SUMPRODUCT(('Data - annual'!$A$2:$A$21833=Q$7)*('Data - annual'!$B$2:$B$21833=$B16)*('Data - annual'!$C$2:$C$21833=$A$4)*('Data - annual'!$H$2:$H$21833))))))=0,"..",(IF($A$5="Total response time",SUMPRODUCT(('Data - annual'!$A$2:$A$21833=Q$7)*('Data - annual'!$B$2:$B$21833=$B16)*('Data - annual'!$C$2:$C$21833=$A$4)*('Data - annual'!$E$2:$E$21833)),IF($A$5="Call handling time",SUMPRODUCT(('Data - annual'!$A$2:$A$21833=Q$7)*('Data - annual'!$B$2:$B$21833=$B16)*('Data - annual'!$C$2:$C$21833=$A$4)*('Data - annual'!$F$2:$F$21833)),IF($A$5="Crew turnout time",SUMPRODUCT(('Data - annual'!$A$2:$A$21833=Q$7)*('Data - annual'!$B$2:$B$21833=$B16)*('Data - annual'!$C$2:$C$21833=$A$4)*('Data - annual'!$G$2:$G$21833)),SUMPRODUCT(('Data - annual'!$A$2:$A$21833=Q$7)*('Data - annual'!$B$2:$B$21833=$B16)*('Data - annual'!$C$2:$C$21833=$A$4)*('Data - annual'!$H$2:$H$21833)))))))</f>
        <v>6.3214839999999996E-3</v>
      </c>
      <c r="R16" s="85" cm="1">
        <f t="array" ref="R16">IF((IF($A$5="Total response time",SUMPRODUCT(('Data - quarterly'!$A$2:$A$21831=R$7)*('Data - quarterly'!$B$2:$B$21831=$B16)*('Data - quarterly'!$C$2:$C$21831=$A$4)*('Data - quarterly'!$E$2:$E$21831)),IF($A$5="Call handling time",SUMPRODUCT(('Data - quarterly'!$A$2:$A$21831=R$7)*('Data - quarterly'!$B$2:$B$21831=$B16)*('Data - quarterly'!$C$2:$C$21831=$A$4)*('Data - quarterly'!$F$2:$F$21831)),IF($A$5="Crew turnout time",SUMPRODUCT(('Data - quarterly'!$A$2:$A$21831=R$7)*('Data - quarterly'!$B$2:$B$21831=$B16)*('Data - quarterly'!$C$2:$C$21831=$A$4)*('Data - quarterly'!$G$2:$G$21831)),SUMPRODUCT(('Data - quarterly'!$A$2:$A$21831=R$7)*('Data - quarterly'!$B$2:$B$21831=$B16)*('Data - quarterly'!$C$2:$C$21831=$A$4)*('Data - quarterly'!$H$2:$H$21831))))))=0,"..",(IF($A$5="Total response time",SUMPRODUCT(('Data - quarterly'!$A$2:$A$21831=R$7)*('Data - quarterly'!$B$2:$B$21831=$B16)*('Data - quarterly'!$C$2:$C$21831=$A$4)*('Data - quarterly'!$E$2:$E$21831)),IF($A$5="Call handling time",SUMPRODUCT(('Data - quarterly'!$A$2:$A$21831=R$7)*('Data - quarterly'!$B$2:$B$21831=$B16)*('Data - quarterly'!$C$2:$C$21831=$A$4)*('Data - quarterly'!$F$2:$F$21831)),IF($A$5="Crew turnout time",SUMPRODUCT(('Data - quarterly'!$A$2:$A$21831=R$7)*('Data - quarterly'!$B$2:$B$21831=$B16)*('Data - quarterly'!$C$2:$C$21831=$A$4)*('Data - quarterly'!$G$2:$G$21831)),SUMPRODUCT(('Data - quarterly'!$A$2:$A$21831=R$7)*('Data - quarterly'!$B$2:$B$21831=$B16)*('Data - quarterly'!$C$2:$C$21831=$A$4)*('Data - quarterly'!$H$2:$H$21831)))))))</f>
        <v>6.3283030500000002E-3</v>
      </c>
      <c r="S16" s="85" cm="1">
        <f t="array" ref="S16">IF((IF($A$5="Total response time",SUMPRODUCT(('Data - quarterly'!$A$2:$A$21831=S$7)*('Data - quarterly'!$B$2:$B$21831=$B16)*('Data - quarterly'!$C$2:$C$21831=$A$4)*('Data - quarterly'!$E$2:$E$21831)),IF($A$5="Call handling time",SUMPRODUCT(('Data - quarterly'!$A$2:$A$21831=S$7)*('Data - quarterly'!$B$2:$B$21831=$B16)*('Data - quarterly'!$C$2:$C$21831=$A$4)*('Data - quarterly'!$F$2:$F$21831)),IF($A$5="Crew turnout time",SUMPRODUCT(('Data - quarterly'!$A$2:$A$21831=S$7)*('Data - quarterly'!$B$2:$B$21831=$B16)*('Data - quarterly'!$C$2:$C$21831=$A$4)*('Data - quarterly'!$G$2:$G$21831)),SUMPRODUCT(('Data - quarterly'!$A$2:$A$21831=S$7)*('Data - quarterly'!$B$2:$B$21831=$B16)*('Data - quarterly'!$C$2:$C$21831=$A$4)*('Data - quarterly'!$H$2:$H$21831))))))=0,"..",(IF($A$5="Total response time",SUMPRODUCT(('Data - quarterly'!$A$2:$A$21831=S$7)*('Data - quarterly'!$B$2:$B$21831=$B16)*('Data - quarterly'!$C$2:$C$21831=$A$4)*('Data - quarterly'!$E$2:$E$21831)),IF($A$5="Call handling time",SUMPRODUCT(('Data - quarterly'!$A$2:$A$21831=S$7)*('Data - quarterly'!$B$2:$B$21831=$B16)*('Data - quarterly'!$C$2:$C$21831=$A$4)*('Data - quarterly'!$F$2:$F$21831)),IF($A$5="Crew turnout time",SUMPRODUCT(('Data - quarterly'!$A$2:$A$21831=S$7)*('Data - quarterly'!$B$2:$B$21831=$B16)*('Data - quarterly'!$C$2:$C$21831=$A$4)*('Data - quarterly'!$G$2:$G$21831)),SUMPRODUCT(('Data - quarterly'!$A$2:$A$21831=S$7)*('Data - quarterly'!$B$2:$B$21831=$B16)*('Data - quarterly'!$C$2:$C$21831=$A$4)*('Data - quarterly'!$H$2:$H$21831)))))))</f>
        <v>6.4024810099999998E-3</v>
      </c>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row>
    <row r="17" spans="1:43" s="7" customFormat="1" ht="16.5" customHeight="1">
      <c r="A17" s="86" t="s">
        <v>62</v>
      </c>
      <c r="B17" s="84" t="s">
        <v>62</v>
      </c>
      <c r="C17" s="85" cm="1">
        <f t="array" ref="C17">IF((IF($A$5="Total response time",SUMPRODUCT(('Data - annual'!$A$2:$A$21833=C$7)*('Data - annual'!$B$2:$B$21833=$B17)*('Data - annual'!$C$2:$C$21833=$A$4)*('Data - annual'!$E$2:$E$21833)),IF($A$5="Call handling time",SUMPRODUCT(('Data - annual'!$A$2:$A$21833=C$7)*('Data - annual'!$B$2:$B$21833=$B17)*('Data - annual'!$C$2:$C$21833=$A$4)*('Data - annual'!$F$2:$F$21833)),IF($A$5="Crew turnout time",SUMPRODUCT(('Data - annual'!$A$2:$A$21833=C$7)*('Data - annual'!$B$2:$B$21833=$B17)*('Data - annual'!$C$2:$C$21833=$A$4)*('Data - annual'!$G$2:$G$21833)),SUMPRODUCT(('Data - annual'!$A$2:$A$21833=C$7)*('Data - annual'!$B$2:$B$21833=$B17)*('Data - annual'!$C$2:$C$21833=$A$4)*('Data - annual'!$H$2:$H$21833))))))=0,"..",(IF($A$5="Total response time",SUMPRODUCT(('Data - annual'!$A$2:$A$21833=C$7)*('Data - annual'!$B$2:$B$21833=$B17)*('Data - annual'!$C$2:$C$21833=$A$4)*('Data - annual'!$E$2:$E$21833)),IF($A$5="Call handling time",SUMPRODUCT(('Data - annual'!$A$2:$A$21833=C$7)*('Data - annual'!$B$2:$B$21833=$B17)*('Data - annual'!$C$2:$C$21833=$A$4)*('Data - annual'!$F$2:$F$21833)),IF($A$5="Crew turnout time",SUMPRODUCT(('Data - annual'!$A$2:$A$21833=C$7)*('Data - annual'!$B$2:$B$21833=$B17)*('Data - annual'!$C$2:$C$21833=$A$4)*('Data - annual'!$G$2:$G$21833)),SUMPRODUCT(('Data - annual'!$A$2:$A$21833=C$7)*('Data - annual'!$B$2:$B$21833=$B17)*('Data - annual'!$C$2:$C$21833=$A$4)*('Data - annual'!$H$2:$H$21833)))))))</f>
        <v>6.2475435000000001E-3</v>
      </c>
      <c r="D17" s="85" cm="1">
        <f t="array" ref="D17">IF((IF($A$5="Total response time",SUMPRODUCT(('Data - annual'!$A$2:$A$21833=D$7)*('Data - annual'!$B$2:$B$21833=$B17)*('Data - annual'!$C$2:$C$21833=$A$4)*('Data - annual'!$E$2:$E$21833)),IF($A$5="Call handling time",SUMPRODUCT(('Data - annual'!$A$2:$A$21833=D$7)*('Data - annual'!$B$2:$B$21833=$B17)*('Data - annual'!$C$2:$C$21833=$A$4)*('Data - annual'!$F$2:$F$21833)),IF($A$5="Crew turnout time",SUMPRODUCT(('Data - annual'!$A$2:$A$21833=D$7)*('Data - annual'!$B$2:$B$21833=$B17)*('Data - annual'!$C$2:$C$21833=$A$4)*('Data - annual'!$G$2:$G$21833)),SUMPRODUCT(('Data - annual'!$A$2:$A$21833=D$7)*('Data - annual'!$B$2:$B$21833=$B17)*('Data - annual'!$C$2:$C$21833=$A$4)*('Data - annual'!$H$2:$H$21833))))))=0,"..",(IF($A$5="Total response time",SUMPRODUCT(('Data - annual'!$A$2:$A$21833=D$7)*('Data - annual'!$B$2:$B$21833=$B17)*('Data - annual'!$C$2:$C$21833=$A$4)*('Data - annual'!$E$2:$E$21833)),IF($A$5="Call handling time",SUMPRODUCT(('Data - annual'!$A$2:$A$21833=D$7)*('Data - annual'!$B$2:$B$21833=$B17)*('Data - annual'!$C$2:$C$21833=$A$4)*('Data - annual'!$F$2:$F$21833)),IF($A$5="Crew turnout time",SUMPRODUCT(('Data - annual'!$A$2:$A$21833=D$7)*('Data - annual'!$B$2:$B$21833=$B17)*('Data - annual'!$C$2:$C$21833=$A$4)*('Data - annual'!$G$2:$G$21833)),SUMPRODUCT(('Data - annual'!$A$2:$A$21833=D$7)*('Data - annual'!$B$2:$B$21833=$B17)*('Data - annual'!$C$2:$C$21833=$A$4)*('Data - annual'!$H$2:$H$21833)))))))</f>
        <v>6.2489389099999997E-3</v>
      </c>
      <c r="E17" s="85" cm="1">
        <f t="array" ref="E17">IF((IF($A$5="Total response time",SUMPRODUCT(('Data - annual'!$A$2:$A$21833=E$7)*('Data - annual'!$B$2:$B$21833=$B17)*('Data - annual'!$C$2:$C$21833=$A$4)*('Data - annual'!$E$2:$E$21833)),IF($A$5="Call handling time",SUMPRODUCT(('Data - annual'!$A$2:$A$21833=E$7)*('Data - annual'!$B$2:$B$21833=$B17)*('Data - annual'!$C$2:$C$21833=$A$4)*('Data - annual'!$F$2:$F$21833)),IF($A$5="Crew turnout time",SUMPRODUCT(('Data - annual'!$A$2:$A$21833=E$7)*('Data - annual'!$B$2:$B$21833=$B17)*('Data - annual'!$C$2:$C$21833=$A$4)*('Data - annual'!$G$2:$G$21833)),SUMPRODUCT(('Data - annual'!$A$2:$A$21833=E$7)*('Data - annual'!$B$2:$B$21833=$B17)*('Data - annual'!$C$2:$C$21833=$A$4)*('Data - annual'!$H$2:$H$21833))))))=0,"..",(IF($A$5="Total response time",SUMPRODUCT(('Data - annual'!$A$2:$A$21833=E$7)*('Data - annual'!$B$2:$B$21833=$B17)*('Data - annual'!$C$2:$C$21833=$A$4)*('Data - annual'!$E$2:$E$21833)),IF($A$5="Call handling time",SUMPRODUCT(('Data - annual'!$A$2:$A$21833=E$7)*('Data - annual'!$B$2:$B$21833=$B17)*('Data - annual'!$C$2:$C$21833=$A$4)*('Data - annual'!$F$2:$F$21833)),IF($A$5="Crew turnout time",SUMPRODUCT(('Data - annual'!$A$2:$A$21833=E$7)*('Data - annual'!$B$2:$B$21833=$B17)*('Data - annual'!$C$2:$C$21833=$A$4)*('Data - annual'!$G$2:$G$21833)),SUMPRODUCT(('Data - annual'!$A$2:$A$21833=E$7)*('Data - annual'!$B$2:$B$21833=$B17)*('Data - annual'!$C$2:$C$21833=$A$4)*('Data - annual'!$H$2:$H$21833)))))))</f>
        <v>6.35148751E-3</v>
      </c>
      <c r="F17" s="85" cm="1">
        <f t="array" ref="F17">IF((IF($A$5="Total response time",SUMPRODUCT(('Data - annual'!$A$2:$A$21833=F$7)*('Data - annual'!$B$2:$B$21833=$B17)*('Data - annual'!$C$2:$C$21833=$A$4)*('Data - annual'!$E$2:$E$21833)),IF($A$5="Call handling time",SUMPRODUCT(('Data - annual'!$A$2:$A$21833=F$7)*('Data - annual'!$B$2:$B$21833=$B17)*('Data - annual'!$C$2:$C$21833=$A$4)*('Data - annual'!$F$2:$F$21833)),IF($A$5="Crew turnout time",SUMPRODUCT(('Data - annual'!$A$2:$A$21833=F$7)*('Data - annual'!$B$2:$B$21833=$B17)*('Data - annual'!$C$2:$C$21833=$A$4)*('Data - annual'!$G$2:$G$21833)),SUMPRODUCT(('Data - annual'!$A$2:$A$21833=F$7)*('Data - annual'!$B$2:$B$21833=$B17)*('Data - annual'!$C$2:$C$21833=$A$4)*('Data - annual'!$H$2:$H$21833))))))=0,"..",(IF($A$5="Total response time",SUMPRODUCT(('Data - annual'!$A$2:$A$21833=F$7)*('Data - annual'!$B$2:$B$21833=$B17)*('Data - annual'!$C$2:$C$21833=$A$4)*('Data - annual'!$E$2:$E$21833)),IF($A$5="Call handling time",SUMPRODUCT(('Data - annual'!$A$2:$A$21833=F$7)*('Data - annual'!$B$2:$B$21833=$B17)*('Data - annual'!$C$2:$C$21833=$A$4)*('Data - annual'!$F$2:$F$21833)),IF($A$5="Crew turnout time",SUMPRODUCT(('Data - annual'!$A$2:$A$21833=F$7)*('Data - annual'!$B$2:$B$21833=$B17)*('Data - annual'!$C$2:$C$21833=$A$4)*('Data - annual'!$G$2:$G$21833)),SUMPRODUCT(('Data - annual'!$A$2:$A$21833=F$7)*('Data - annual'!$B$2:$B$21833=$B17)*('Data - annual'!$C$2:$C$21833=$A$4)*('Data - annual'!$H$2:$H$21833)))))))</f>
        <v>6.4848170500000002E-3</v>
      </c>
      <c r="G17" s="85" cm="1">
        <f t="array" ref="G17">IF((IF($A$5="Total response time",SUMPRODUCT(('Data - annual'!$A$2:$A$21833=G$7)*('Data - annual'!$B$2:$B$21833=$B17)*('Data - annual'!$C$2:$C$21833=$A$4)*('Data - annual'!$E$2:$E$21833)),IF($A$5="Call handling time",SUMPRODUCT(('Data - annual'!$A$2:$A$21833=G$7)*('Data - annual'!$B$2:$B$21833=$B17)*('Data - annual'!$C$2:$C$21833=$A$4)*('Data - annual'!$F$2:$F$21833)),IF($A$5="Crew turnout time",SUMPRODUCT(('Data - annual'!$A$2:$A$21833=G$7)*('Data - annual'!$B$2:$B$21833=$B17)*('Data - annual'!$C$2:$C$21833=$A$4)*('Data - annual'!$G$2:$G$21833)),SUMPRODUCT(('Data - annual'!$A$2:$A$21833=G$7)*('Data - annual'!$B$2:$B$21833=$B17)*('Data - annual'!$C$2:$C$21833=$A$4)*('Data - annual'!$H$2:$H$21833))))))=0,"..",(IF($A$5="Total response time",SUMPRODUCT(('Data - annual'!$A$2:$A$21833=G$7)*('Data - annual'!$B$2:$B$21833=$B17)*('Data - annual'!$C$2:$C$21833=$A$4)*('Data - annual'!$E$2:$E$21833)),IF($A$5="Call handling time",SUMPRODUCT(('Data - annual'!$A$2:$A$21833=G$7)*('Data - annual'!$B$2:$B$21833=$B17)*('Data - annual'!$C$2:$C$21833=$A$4)*('Data - annual'!$F$2:$F$21833)),IF($A$5="Crew turnout time",SUMPRODUCT(('Data - annual'!$A$2:$A$21833=G$7)*('Data - annual'!$B$2:$B$21833=$B17)*('Data - annual'!$C$2:$C$21833=$A$4)*('Data - annual'!$G$2:$G$21833)),SUMPRODUCT(('Data - annual'!$A$2:$A$21833=G$7)*('Data - annual'!$B$2:$B$21833=$B17)*('Data - annual'!$C$2:$C$21833=$A$4)*('Data - annual'!$H$2:$H$21833)))))))</f>
        <v>6.76816663E-3</v>
      </c>
      <c r="H17" s="85" cm="1">
        <f t="array" ref="H17">IF((IF($A$5="Total response time",SUMPRODUCT(('Data - annual'!$A$2:$A$21833=H$7)*('Data - annual'!$B$2:$B$21833=$B17)*('Data - annual'!$C$2:$C$21833=$A$4)*('Data - annual'!$E$2:$E$21833)),IF($A$5="Call handling time",SUMPRODUCT(('Data - annual'!$A$2:$A$21833=H$7)*('Data - annual'!$B$2:$B$21833=$B17)*('Data - annual'!$C$2:$C$21833=$A$4)*('Data - annual'!$F$2:$F$21833)),IF($A$5="Crew turnout time",SUMPRODUCT(('Data - annual'!$A$2:$A$21833=H$7)*('Data - annual'!$B$2:$B$21833=$B17)*('Data - annual'!$C$2:$C$21833=$A$4)*('Data - annual'!$G$2:$G$21833)),SUMPRODUCT(('Data - annual'!$A$2:$A$21833=H$7)*('Data - annual'!$B$2:$B$21833=$B17)*('Data - annual'!$C$2:$C$21833=$A$4)*('Data - annual'!$H$2:$H$21833))))))=0,"..",(IF($A$5="Total response time",SUMPRODUCT(('Data - annual'!$A$2:$A$21833=H$7)*('Data - annual'!$B$2:$B$21833=$B17)*('Data - annual'!$C$2:$C$21833=$A$4)*('Data - annual'!$E$2:$E$21833)),IF($A$5="Call handling time",SUMPRODUCT(('Data - annual'!$A$2:$A$21833=H$7)*('Data - annual'!$B$2:$B$21833=$B17)*('Data - annual'!$C$2:$C$21833=$A$4)*('Data - annual'!$F$2:$F$21833)),IF($A$5="Crew turnout time",SUMPRODUCT(('Data - annual'!$A$2:$A$21833=H$7)*('Data - annual'!$B$2:$B$21833=$B17)*('Data - annual'!$C$2:$C$21833=$A$4)*('Data - annual'!$G$2:$G$21833)),SUMPRODUCT(('Data - annual'!$A$2:$A$21833=H$7)*('Data - annual'!$B$2:$B$21833=$B17)*('Data - annual'!$C$2:$C$21833=$A$4)*('Data - annual'!$H$2:$H$21833)))))))</f>
        <v>6.8021537199999997E-3</v>
      </c>
      <c r="I17" s="85" cm="1">
        <f t="array" ref="I17">IF((IF($A$5="Total response time",SUMPRODUCT(('Data - annual'!$A$2:$A$21833=I$7)*('Data - annual'!$B$2:$B$21833=$B17)*('Data - annual'!$C$2:$C$21833=$A$4)*('Data - annual'!$E$2:$E$21833)),IF($A$5="Call handling time",SUMPRODUCT(('Data - annual'!$A$2:$A$21833=I$7)*('Data - annual'!$B$2:$B$21833=$B17)*('Data - annual'!$C$2:$C$21833=$A$4)*('Data - annual'!$F$2:$F$21833)),IF($A$5="Crew turnout time",SUMPRODUCT(('Data - annual'!$A$2:$A$21833=I$7)*('Data - annual'!$B$2:$B$21833=$B17)*('Data - annual'!$C$2:$C$21833=$A$4)*('Data - annual'!$G$2:$G$21833)),SUMPRODUCT(('Data - annual'!$A$2:$A$21833=I$7)*('Data - annual'!$B$2:$B$21833=$B17)*('Data - annual'!$C$2:$C$21833=$A$4)*('Data - annual'!$H$2:$H$21833))))))=0,"..",(IF($A$5="Total response time",SUMPRODUCT(('Data - annual'!$A$2:$A$21833=I$7)*('Data - annual'!$B$2:$B$21833=$B17)*('Data - annual'!$C$2:$C$21833=$A$4)*('Data - annual'!$E$2:$E$21833)),IF($A$5="Call handling time",SUMPRODUCT(('Data - annual'!$A$2:$A$21833=I$7)*('Data - annual'!$B$2:$B$21833=$B17)*('Data - annual'!$C$2:$C$21833=$A$4)*('Data - annual'!$F$2:$F$21833)),IF($A$5="Crew turnout time",SUMPRODUCT(('Data - annual'!$A$2:$A$21833=I$7)*('Data - annual'!$B$2:$B$21833=$B17)*('Data - annual'!$C$2:$C$21833=$A$4)*('Data - annual'!$G$2:$G$21833)),SUMPRODUCT(('Data - annual'!$A$2:$A$21833=I$7)*('Data - annual'!$B$2:$B$21833=$B17)*('Data - annual'!$C$2:$C$21833=$A$4)*('Data - annual'!$H$2:$H$21833)))))))</f>
        <v>6.6678012799999999E-3</v>
      </c>
      <c r="J17" s="85" cm="1">
        <f t="array" ref="J17">IF((IF($A$5="Total response time",SUMPRODUCT(('Data - annual'!$A$2:$A$21833=J$7)*('Data - annual'!$B$2:$B$21833=$B17)*('Data - annual'!$C$2:$C$21833=$A$4)*('Data - annual'!$E$2:$E$21833)),IF($A$5="Call handling time",SUMPRODUCT(('Data - annual'!$A$2:$A$21833=J$7)*('Data - annual'!$B$2:$B$21833=$B17)*('Data - annual'!$C$2:$C$21833=$A$4)*('Data - annual'!$F$2:$F$21833)),IF($A$5="Crew turnout time",SUMPRODUCT(('Data - annual'!$A$2:$A$21833=J$7)*('Data - annual'!$B$2:$B$21833=$B17)*('Data - annual'!$C$2:$C$21833=$A$4)*('Data - annual'!$G$2:$G$21833)),SUMPRODUCT(('Data - annual'!$A$2:$A$21833=J$7)*('Data - annual'!$B$2:$B$21833=$B17)*('Data - annual'!$C$2:$C$21833=$A$4)*('Data - annual'!$H$2:$H$21833))))))=0,"..",(IF($A$5="Total response time",SUMPRODUCT(('Data - annual'!$A$2:$A$21833=J$7)*('Data - annual'!$B$2:$B$21833=$B17)*('Data - annual'!$C$2:$C$21833=$A$4)*('Data - annual'!$E$2:$E$21833)),IF($A$5="Call handling time",SUMPRODUCT(('Data - annual'!$A$2:$A$21833=J$7)*('Data - annual'!$B$2:$B$21833=$B17)*('Data - annual'!$C$2:$C$21833=$A$4)*('Data - annual'!$F$2:$F$21833)),IF($A$5="Crew turnout time",SUMPRODUCT(('Data - annual'!$A$2:$A$21833=J$7)*('Data - annual'!$B$2:$B$21833=$B17)*('Data - annual'!$C$2:$C$21833=$A$4)*('Data - annual'!$G$2:$G$21833)),SUMPRODUCT(('Data - annual'!$A$2:$A$21833=J$7)*('Data - annual'!$B$2:$B$21833=$B17)*('Data - annual'!$C$2:$C$21833=$A$4)*('Data - annual'!$H$2:$H$21833)))))))</f>
        <v>6.6578500499999997E-3</v>
      </c>
      <c r="K17" s="85" cm="1">
        <f t="array" ref="K17">IF((IF($A$5="Total response time",SUMPRODUCT(('Data - annual'!$A$2:$A$21833=K$7)*('Data - annual'!$B$2:$B$21833=$B17)*('Data - annual'!$C$2:$C$21833=$A$4)*('Data - annual'!$E$2:$E$21833)),IF($A$5="Call handling time",SUMPRODUCT(('Data - annual'!$A$2:$A$21833=K$7)*('Data - annual'!$B$2:$B$21833=$B17)*('Data - annual'!$C$2:$C$21833=$A$4)*('Data - annual'!$F$2:$F$21833)),IF($A$5="Crew turnout time",SUMPRODUCT(('Data - annual'!$A$2:$A$21833=K$7)*('Data - annual'!$B$2:$B$21833=$B17)*('Data - annual'!$C$2:$C$21833=$A$4)*('Data - annual'!$G$2:$G$21833)),SUMPRODUCT(('Data - annual'!$A$2:$A$21833=K$7)*('Data - annual'!$B$2:$B$21833=$B17)*('Data - annual'!$C$2:$C$21833=$A$4)*('Data - annual'!$H$2:$H$21833))))))=0,"..",(IF($A$5="Total response time",SUMPRODUCT(('Data - annual'!$A$2:$A$21833=K$7)*('Data - annual'!$B$2:$B$21833=$B17)*('Data - annual'!$C$2:$C$21833=$A$4)*('Data - annual'!$E$2:$E$21833)),IF($A$5="Call handling time",SUMPRODUCT(('Data - annual'!$A$2:$A$21833=K$7)*('Data - annual'!$B$2:$B$21833=$B17)*('Data - annual'!$C$2:$C$21833=$A$4)*('Data - annual'!$F$2:$F$21833)),IF($A$5="Crew turnout time",SUMPRODUCT(('Data - annual'!$A$2:$A$21833=K$7)*('Data - annual'!$B$2:$B$21833=$B17)*('Data - annual'!$C$2:$C$21833=$A$4)*('Data - annual'!$G$2:$G$21833)),SUMPRODUCT(('Data - annual'!$A$2:$A$21833=K$7)*('Data - annual'!$B$2:$B$21833=$B17)*('Data - annual'!$C$2:$C$21833=$A$4)*('Data - annual'!$H$2:$H$21833)))))))</f>
        <v>6.7530951899999999E-3</v>
      </c>
      <c r="L17" s="85" cm="1">
        <f t="array" ref="L17">IF((IF($A$5="Total response time",SUMPRODUCT(('Data - annual'!$A$2:$A$21833=L$7)*('Data - annual'!$B$2:$B$21833=$B17)*('Data - annual'!$C$2:$C$21833=$A$4)*('Data - annual'!$E$2:$E$21833)),IF($A$5="Call handling time",SUMPRODUCT(('Data - annual'!$A$2:$A$21833=L$7)*('Data - annual'!$B$2:$B$21833=$B17)*('Data - annual'!$C$2:$C$21833=$A$4)*('Data - annual'!$F$2:$F$21833)),IF($A$5="Crew turnout time",SUMPRODUCT(('Data - annual'!$A$2:$A$21833=L$7)*('Data - annual'!$B$2:$B$21833=$B17)*('Data - annual'!$C$2:$C$21833=$A$4)*('Data - annual'!$G$2:$G$21833)),SUMPRODUCT(('Data - annual'!$A$2:$A$21833=L$7)*('Data - annual'!$B$2:$B$21833=$B17)*('Data - annual'!$C$2:$C$21833=$A$4)*('Data - annual'!$H$2:$H$21833))))))=0,"..",(IF($A$5="Total response time",SUMPRODUCT(('Data - annual'!$A$2:$A$21833=L$7)*('Data - annual'!$B$2:$B$21833=$B17)*('Data - annual'!$C$2:$C$21833=$A$4)*('Data - annual'!$E$2:$E$21833)),IF($A$5="Call handling time",SUMPRODUCT(('Data - annual'!$A$2:$A$21833=L$7)*('Data - annual'!$B$2:$B$21833=$B17)*('Data - annual'!$C$2:$C$21833=$A$4)*('Data - annual'!$F$2:$F$21833)),IF($A$5="Crew turnout time",SUMPRODUCT(('Data - annual'!$A$2:$A$21833=L$7)*('Data - annual'!$B$2:$B$21833=$B17)*('Data - annual'!$C$2:$C$21833=$A$4)*('Data - annual'!$G$2:$G$21833)),SUMPRODUCT(('Data - annual'!$A$2:$A$21833=L$7)*('Data - annual'!$B$2:$B$21833=$B17)*('Data - annual'!$C$2:$C$21833=$A$4)*('Data - annual'!$H$2:$H$21833)))))))</f>
        <v>6.7179531299999999E-3</v>
      </c>
      <c r="M17" s="85" cm="1">
        <f t="array" ref="M17">IF((IF($A$5="Total response time",SUMPRODUCT(('Data - annual'!$A$2:$A$21833=M$7)*('Data - annual'!$B$2:$B$21833=$B17)*('Data - annual'!$C$2:$C$21833=$A$4)*('Data - annual'!$E$2:$E$21833)),IF($A$5="Call handling time",SUMPRODUCT(('Data - annual'!$A$2:$A$21833=M$7)*('Data - annual'!$B$2:$B$21833=$B17)*('Data - annual'!$C$2:$C$21833=$A$4)*('Data - annual'!$F$2:$F$21833)),IF($A$5="Crew turnout time",SUMPRODUCT(('Data - annual'!$A$2:$A$21833=M$7)*('Data - annual'!$B$2:$B$21833=$B17)*('Data - annual'!$C$2:$C$21833=$A$4)*('Data - annual'!$G$2:$G$21833)),SUMPRODUCT(('Data - annual'!$A$2:$A$21833=M$7)*('Data - annual'!$B$2:$B$21833=$B17)*('Data - annual'!$C$2:$C$21833=$A$4)*('Data - annual'!$H$2:$H$21833))))))=0,"..",(IF($A$5="Total response time",SUMPRODUCT(('Data - annual'!$A$2:$A$21833=M$7)*('Data - annual'!$B$2:$B$21833=$B17)*('Data - annual'!$C$2:$C$21833=$A$4)*('Data - annual'!$E$2:$E$21833)),IF($A$5="Call handling time",SUMPRODUCT(('Data - annual'!$A$2:$A$21833=M$7)*('Data - annual'!$B$2:$B$21833=$B17)*('Data - annual'!$C$2:$C$21833=$A$4)*('Data - annual'!$F$2:$F$21833)),IF($A$5="Crew turnout time",SUMPRODUCT(('Data - annual'!$A$2:$A$21833=M$7)*('Data - annual'!$B$2:$B$21833=$B17)*('Data - annual'!$C$2:$C$21833=$A$4)*('Data - annual'!$G$2:$G$21833)),SUMPRODUCT(('Data - annual'!$A$2:$A$21833=M$7)*('Data - annual'!$B$2:$B$21833=$B17)*('Data - annual'!$C$2:$C$21833=$A$4)*('Data - annual'!$H$2:$H$21833)))))))</f>
        <v>6.5668117300000002E-3</v>
      </c>
      <c r="N17" s="85" cm="1">
        <f t="array" ref="N17">IF((IF($A$5="Total response time",SUMPRODUCT(('Data - annual'!$A$2:$A$21833=N$7)*('Data - annual'!$B$2:$B$21833=$B17)*('Data - annual'!$C$2:$C$21833=$A$4)*('Data - annual'!$E$2:$E$21833)),IF($A$5="Call handling time",SUMPRODUCT(('Data - annual'!$A$2:$A$21833=N$7)*('Data - annual'!$B$2:$B$21833=$B17)*('Data - annual'!$C$2:$C$21833=$A$4)*('Data - annual'!$F$2:$F$21833)),IF($A$5="Crew turnout time",SUMPRODUCT(('Data - annual'!$A$2:$A$21833=N$7)*('Data - annual'!$B$2:$B$21833=$B17)*('Data - annual'!$C$2:$C$21833=$A$4)*('Data - annual'!$G$2:$G$21833)),SUMPRODUCT(('Data - annual'!$A$2:$A$21833=N$7)*('Data - annual'!$B$2:$B$21833=$B17)*('Data - annual'!$C$2:$C$21833=$A$4)*('Data - annual'!$H$2:$H$21833))))))=0,"..",(IF($A$5="Total response time",SUMPRODUCT(('Data - annual'!$A$2:$A$21833=N$7)*('Data - annual'!$B$2:$B$21833=$B17)*('Data - annual'!$C$2:$C$21833=$A$4)*('Data - annual'!$E$2:$E$21833)),IF($A$5="Call handling time",SUMPRODUCT(('Data - annual'!$A$2:$A$21833=N$7)*('Data - annual'!$B$2:$B$21833=$B17)*('Data - annual'!$C$2:$C$21833=$A$4)*('Data - annual'!$F$2:$F$21833)),IF($A$5="Crew turnout time",SUMPRODUCT(('Data - annual'!$A$2:$A$21833=N$7)*('Data - annual'!$B$2:$B$21833=$B17)*('Data - annual'!$C$2:$C$21833=$A$4)*('Data - annual'!$G$2:$G$21833)),SUMPRODUCT(('Data - annual'!$A$2:$A$21833=N$7)*('Data - annual'!$B$2:$B$21833=$B17)*('Data - annual'!$C$2:$C$21833=$A$4)*('Data - annual'!$H$2:$H$21833)))))))</f>
        <v>6.8014851199999999E-3</v>
      </c>
      <c r="O17" s="85" cm="1">
        <f t="array" ref="O17">IF((IF($A$5="Total response time",SUMPRODUCT(('Data - annual'!$A$2:$A$21833=O$7)*('Data - annual'!$B$2:$B$21833=$B17)*('Data - annual'!$C$2:$C$21833=$A$4)*('Data - annual'!$E$2:$E$21833)),IF($A$5="Call handling time",SUMPRODUCT(('Data - annual'!$A$2:$A$21833=O$7)*('Data - annual'!$B$2:$B$21833=$B17)*('Data - annual'!$C$2:$C$21833=$A$4)*('Data - annual'!$F$2:$F$21833)),IF($A$5="Crew turnout time",SUMPRODUCT(('Data - annual'!$A$2:$A$21833=O$7)*('Data - annual'!$B$2:$B$21833=$B17)*('Data - annual'!$C$2:$C$21833=$A$4)*('Data - annual'!$G$2:$G$21833)),SUMPRODUCT(('Data - annual'!$A$2:$A$21833=O$7)*('Data - annual'!$B$2:$B$21833=$B17)*('Data - annual'!$C$2:$C$21833=$A$4)*('Data - annual'!$H$2:$H$21833))))))=0,"..",(IF($A$5="Total response time",SUMPRODUCT(('Data - annual'!$A$2:$A$21833=O$7)*('Data - annual'!$B$2:$B$21833=$B17)*('Data - annual'!$C$2:$C$21833=$A$4)*('Data - annual'!$E$2:$E$21833)),IF($A$5="Call handling time",SUMPRODUCT(('Data - annual'!$A$2:$A$21833=O$7)*('Data - annual'!$B$2:$B$21833=$B17)*('Data - annual'!$C$2:$C$21833=$A$4)*('Data - annual'!$F$2:$F$21833)),IF($A$5="Crew turnout time",SUMPRODUCT(('Data - annual'!$A$2:$A$21833=O$7)*('Data - annual'!$B$2:$B$21833=$B17)*('Data - annual'!$C$2:$C$21833=$A$4)*('Data - annual'!$G$2:$G$21833)),SUMPRODUCT(('Data - annual'!$A$2:$A$21833=O$7)*('Data - annual'!$B$2:$B$21833=$B17)*('Data - annual'!$C$2:$C$21833=$A$4)*('Data - annual'!$H$2:$H$21833)))))))</f>
        <v>6.9467334999999998E-3</v>
      </c>
      <c r="P17" s="85" cm="1">
        <f t="array" ref="P17">IF((IF($A$5="Total response time",SUMPRODUCT(('Data - annual'!$A$2:$A$21833=P$7)*('Data - annual'!$B$2:$B$21833=$B17)*('Data - annual'!$C$2:$C$21833=$A$4)*('Data - annual'!$E$2:$E$21833)),IF($A$5="Call handling time",SUMPRODUCT(('Data - annual'!$A$2:$A$21833=P$7)*('Data - annual'!$B$2:$B$21833=$B17)*('Data - annual'!$C$2:$C$21833=$A$4)*('Data - annual'!$F$2:$F$21833)),IF($A$5="Crew turnout time",SUMPRODUCT(('Data - annual'!$A$2:$A$21833=P$7)*('Data - annual'!$B$2:$B$21833=$B17)*('Data - annual'!$C$2:$C$21833=$A$4)*('Data - annual'!$G$2:$G$21833)),SUMPRODUCT(('Data - annual'!$A$2:$A$21833=P$7)*('Data - annual'!$B$2:$B$21833=$B17)*('Data - annual'!$C$2:$C$21833=$A$4)*('Data - annual'!$H$2:$H$21833))))))=0,"..",(IF($A$5="Total response time",SUMPRODUCT(('Data - annual'!$A$2:$A$21833=P$7)*('Data - annual'!$B$2:$B$21833=$B17)*('Data - annual'!$C$2:$C$21833=$A$4)*('Data - annual'!$E$2:$E$21833)),IF($A$5="Call handling time",SUMPRODUCT(('Data - annual'!$A$2:$A$21833=P$7)*('Data - annual'!$B$2:$B$21833=$B17)*('Data - annual'!$C$2:$C$21833=$A$4)*('Data - annual'!$F$2:$F$21833)),IF($A$5="Crew turnout time",SUMPRODUCT(('Data - annual'!$A$2:$A$21833=P$7)*('Data - annual'!$B$2:$B$21833=$B17)*('Data - annual'!$C$2:$C$21833=$A$4)*('Data - annual'!$G$2:$G$21833)),SUMPRODUCT(('Data - annual'!$A$2:$A$21833=P$7)*('Data - annual'!$B$2:$B$21833=$B17)*('Data - annual'!$C$2:$C$21833=$A$4)*('Data - annual'!$H$2:$H$21833)))))))</f>
        <v>7.0375796199999997E-3</v>
      </c>
      <c r="Q17" s="85" cm="1">
        <f t="array" ref="Q17">IF((IF($A$5="Total response time",SUMPRODUCT(('Data - annual'!$A$2:$A$21833=Q$7)*('Data - annual'!$B$2:$B$21833=$B17)*('Data - annual'!$C$2:$C$21833=$A$4)*('Data - annual'!$E$2:$E$21833)),IF($A$5="Call handling time",SUMPRODUCT(('Data - annual'!$A$2:$A$21833=Q$7)*('Data - annual'!$B$2:$B$21833=$B17)*('Data - annual'!$C$2:$C$21833=$A$4)*('Data - annual'!$F$2:$F$21833)),IF($A$5="Crew turnout time",SUMPRODUCT(('Data - annual'!$A$2:$A$21833=Q$7)*('Data - annual'!$B$2:$B$21833=$B17)*('Data - annual'!$C$2:$C$21833=$A$4)*('Data - annual'!$G$2:$G$21833)),SUMPRODUCT(('Data - annual'!$A$2:$A$21833=Q$7)*('Data - annual'!$B$2:$B$21833=$B17)*('Data - annual'!$C$2:$C$21833=$A$4)*('Data - annual'!$H$2:$H$21833))))))=0,"..",(IF($A$5="Total response time",SUMPRODUCT(('Data - annual'!$A$2:$A$21833=Q$7)*('Data - annual'!$B$2:$B$21833=$B17)*('Data - annual'!$C$2:$C$21833=$A$4)*('Data - annual'!$E$2:$E$21833)),IF($A$5="Call handling time",SUMPRODUCT(('Data - annual'!$A$2:$A$21833=Q$7)*('Data - annual'!$B$2:$B$21833=$B17)*('Data - annual'!$C$2:$C$21833=$A$4)*('Data - annual'!$F$2:$F$21833)),IF($A$5="Crew turnout time",SUMPRODUCT(('Data - annual'!$A$2:$A$21833=Q$7)*('Data - annual'!$B$2:$B$21833=$B17)*('Data - annual'!$C$2:$C$21833=$A$4)*('Data - annual'!$G$2:$G$21833)),SUMPRODUCT(('Data - annual'!$A$2:$A$21833=Q$7)*('Data - annual'!$B$2:$B$21833=$B17)*('Data - annual'!$C$2:$C$21833=$A$4)*('Data - annual'!$H$2:$H$21833)))))))</f>
        <v>7.0849251100000002E-3</v>
      </c>
      <c r="R17" s="85" cm="1">
        <f t="array" ref="R17">IF((IF($A$5="Total response time",SUMPRODUCT(('Data - quarterly'!$A$2:$A$21831=R$7)*('Data - quarterly'!$B$2:$B$21831=$B17)*('Data - quarterly'!$C$2:$C$21831=$A$4)*('Data - quarterly'!$E$2:$E$21831)),IF($A$5="Call handling time",SUMPRODUCT(('Data - quarterly'!$A$2:$A$21831=R$7)*('Data - quarterly'!$B$2:$B$21831=$B17)*('Data - quarterly'!$C$2:$C$21831=$A$4)*('Data - quarterly'!$F$2:$F$21831)),IF($A$5="Crew turnout time",SUMPRODUCT(('Data - quarterly'!$A$2:$A$21831=R$7)*('Data - quarterly'!$B$2:$B$21831=$B17)*('Data - quarterly'!$C$2:$C$21831=$A$4)*('Data - quarterly'!$G$2:$G$21831)),SUMPRODUCT(('Data - quarterly'!$A$2:$A$21831=R$7)*('Data - quarterly'!$B$2:$B$21831=$B17)*('Data - quarterly'!$C$2:$C$21831=$A$4)*('Data - quarterly'!$H$2:$H$21831))))))=0,"..",(IF($A$5="Total response time",SUMPRODUCT(('Data - quarterly'!$A$2:$A$21831=R$7)*('Data - quarterly'!$B$2:$B$21831=$B17)*('Data - quarterly'!$C$2:$C$21831=$A$4)*('Data - quarterly'!$E$2:$E$21831)),IF($A$5="Call handling time",SUMPRODUCT(('Data - quarterly'!$A$2:$A$21831=R$7)*('Data - quarterly'!$B$2:$B$21831=$B17)*('Data - quarterly'!$C$2:$C$21831=$A$4)*('Data - quarterly'!$F$2:$F$21831)),IF($A$5="Crew turnout time",SUMPRODUCT(('Data - quarterly'!$A$2:$A$21831=R$7)*('Data - quarterly'!$B$2:$B$21831=$B17)*('Data - quarterly'!$C$2:$C$21831=$A$4)*('Data - quarterly'!$G$2:$G$21831)),SUMPRODUCT(('Data - quarterly'!$A$2:$A$21831=R$7)*('Data - quarterly'!$B$2:$B$21831=$B17)*('Data - quarterly'!$C$2:$C$21831=$A$4)*('Data - quarterly'!$H$2:$H$21831)))))))</f>
        <v>7.0376798000000001E-3</v>
      </c>
      <c r="S17" s="85" cm="1">
        <f t="array" ref="S17">IF((IF($A$5="Total response time",SUMPRODUCT(('Data - quarterly'!$A$2:$A$21831=S$7)*('Data - quarterly'!$B$2:$B$21831=$B17)*('Data - quarterly'!$C$2:$C$21831=$A$4)*('Data - quarterly'!$E$2:$E$21831)),IF($A$5="Call handling time",SUMPRODUCT(('Data - quarterly'!$A$2:$A$21831=S$7)*('Data - quarterly'!$B$2:$B$21831=$B17)*('Data - quarterly'!$C$2:$C$21831=$A$4)*('Data - quarterly'!$F$2:$F$21831)),IF($A$5="Crew turnout time",SUMPRODUCT(('Data - quarterly'!$A$2:$A$21831=S$7)*('Data - quarterly'!$B$2:$B$21831=$B17)*('Data - quarterly'!$C$2:$C$21831=$A$4)*('Data - quarterly'!$G$2:$G$21831)),SUMPRODUCT(('Data - quarterly'!$A$2:$A$21831=S$7)*('Data - quarterly'!$B$2:$B$21831=$B17)*('Data - quarterly'!$C$2:$C$21831=$A$4)*('Data - quarterly'!$H$2:$H$21831))))))=0,"..",(IF($A$5="Total response time",SUMPRODUCT(('Data - quarterly'!$A$2:$A$21831=S$7)*('Data - quarterly'!$B$2:$B$21831=$B17)*('Data - quarterly'!$C$2:$C$21831=$A$4)*('Data - quarterly'!$E$2:$E$21831)),IF($A$5="Call handling time",SUMPRODUCT(('Data - quarterly'!$A$2:$A$21831=S$7)*('Data - quarterly'!$B$2:$B$21831=$B17)*('Data - quarterly'!$C$2:$C$21831=$A$4)*('Data - quarterly'!$F$2:$F$21831)),IF($A$5="Crew turnout time",SUMPRODUCT(('Data - quarterly'!$A$2:$A$21831=S$7)*('Data - quarterly'!$B$2:$B$21831=$B17)*('Data - quarterly'!$C$2:$C$21831=$A$4)*('Data - quarterly'!$G$2:$G$21831)),SUMPRODUCT(('Data - quarterly'!$A$2:$A$21831=S$7)*('Data - quarterly'!$B$2:$B$21831=$B17)*('Data - quarterly'!$C$2:$C$21831=$A$4)*('Data - quarterly'!$H$2:$H$21831)))))))</f>
        <v>7.1558451800000002E-3</v>
      </c>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row>
    <row r="18" spans="1:43" s="7" customFormat="1" ht="16.5" customHeight="1">
      <c r="A18" s="86" t="s">
        <v>161</v>
      </c>
      <c r="B18" s="84" t="s">
        <v>61</v>
      </c>
      <c r="C18" s="85" cm="1">
        <f t="array" ref="C18">IF((IF($A$5="Total response time",SUMPRODUCT(('Data - annual'!$A$2:$A$21833=C$7)*('Data - annual'!$B$2:$B$21833=$B18)*('Data - annual'!$C$2:$C$21833=$A$4)*('Data - annual'!$E$2:$E$21833)),IF($A$5="Call handling time",SUMPRODUCT(('Data - annual'!$A$2:$A$21833=C$7)*('Data - annual'!$B$2:$B$21833=$B18)*('Data - annual'!$C$2:$C$21833=$A$4)*('Data - annual'!$F$2:$F$21833)),IF($A$5="Crew turnout time",SUMPRODUCT(('Data - annual'!$A$2:$A$21833=C$7)*('Data - annual'!$B$2:$B$21833=$B18)*('Data - annual'!$C$2:$C$21833=$A$4)*('Data - annual'!$G$2:$G$21833)),SUMPRODUCT(('Data - annual'!$A$2:$A$21833=C$7)*('Data - annual'!$B$2:$B$21833=$B18)*('Data - annual'!$C$2:$C$21833=$A$4)*('Data - annual'!$H$2:$H$21833))))))=0,"..",(IF($A$5="Total response time",SUMPRODUCT(('Data - annual'!$A$2:$A$21833=C$7)*('Data - annual'!$B$2:$B$21833=$B18)*('Data - annual'!$C$2:$C$21833=$A$4)*('Data - annual'!$E$2:$E$21833)),IF($A$5="Call handling time",SUMPRODUCT(('Data - annual'!$A$2:$A$21833=C$7)*('Data - annual'!$B$2:$B$21833=$B18)*('Data - annual'!$C$2:$C$21833=$A$4)*('Data - annual'!$F$2:$F$21833)),IF($A$5="Crew turnout time",SUMPRODUCT(('Data - annual'!$A$2:$A$21833=C$7)*('Data - annual'!$B$2:$B$21833=$B18)*('Data - annual'!$C$2:$C$21833=$A$4)*('Data - annual'!$G$2:$G$21833)),SUMPRODUCT(('Data - annual'!$A$2:$A$21833=C$7)*('Data - annual'!$B$2:$B$21833=$B18)*('Data - annual'!$C$2:$C$21833=$A$4)*('Data - annual'!$H$2:$H$21833)))))))</f>
        <v>6.7859297100000002E-3</v>
      </c>
      <c r="D18" s="85" cm="1">
        <f t="array" ref="D18">IF((IF($A$5="Total response time",SUMPRODUCT(('Data - annual'!$A$2:$A$21833=D$7)*('Data - annual'!$B$2:$B$21833=$B18)*('Data - annual'!$C$2:$C$21833=$A$4)*('Data - annual'!$E$2:$E$21833)),IF($A$5="Call handling time",SUMPRODUCT(('Data - annual'!$A$2:$A$21833=D$7)*('Data - annual'!$B$2:$B$21833=$B18)*('Data - annual'!$C$2:$C$21833=$A$4)*('Data - annual'!$F$2:$F$21833)),IF($A$5="Crew turnout time",SUMPRODUCT(('Data - annual'!$A$2:$A$21833=D$7)*('Data - annual'!$B$2:$B$21833=$B18)*('Data - annual'!$C$2:$C$21833=$A$4)*('Data - annual'!$G$2:$G$21833)),SUMPRODUCT(('Data - annual'!$A$2:$A$21833=D$7)*('Data - annual'!$B$2:$B$21833=$B18)*('Data - annual'!$C$2:$C$21833=$A$4)*('Data - annual'!$H$2:$H$21833))))))=0,"..",(IF($A$5="Total response time",SUMPRODUCT(('Data - annual'!$A$2:$A$21833=D$7)*('Data - annual'!$B$2:$B$21833=$B18)*('Data - annual'!$C$2:$C$21833=$A$4)*('Data - annual'!$E$2:$E$21833)),IF($A$5="Call handling time",SUMPRODUCT(('Data - annual'!$A$2:$A$21833=D$7)*('Data - annual'!$B$2:$B$21833=$B18)*('Data - annual'!$C$2:$C$21833=$A$4)*('Data - annual'!$F$2:$F$21833)),IF($A$5="Crew turnout time",SUMPRODUCT(('Data - annual'!$A$2:$A$21833=D$7)*('Data - annual'!$B$2:$B$21833=$B18)*('Data - annual'!$C$2:$C$21833=$A$4)*('Data - annual'!$G$2:$G$21833)),SUMPRODUCT(('Data - annual'!$A$2:$A$21833=D$7)*('Data - annual'!$B$2:$B$21833=$B18)*('Data - annual'!$C$2:$C$21833=$A$4)*('Data - annual'!$H$2:$H$21833)))))))</f>
        <v>6.8699398400000004E-3</v>
      </c>
      <c r="E18" s="85" cm="1">
        <f t="array" ref="E18">IF((IF($A$5="Total response time",SUMPRODUCT(('Data - annual'!$A$2:$A$21833=E$7)*('Data - annual'!$B$2:$B$21833=$B18)*('Data - annual'!$C$2:$C$21833=$A$4)*('Data - annual'!$E$2:$E$21833)),IF($A$5="Call handling time",SUMPRODUCT(('Data - annual'!$A$2:$A$21833=E$7)*('Data - annual'!$B$2:$B$21833=$B18)*('Data - annual'!$C$2:$C$21833=$A$4)*('Data - annual'!$F$2:$F$21833)),IF($A$5="Crew turnout time",SUMPRODUCT(('Data - annual'!$A$2:$A$21833=E$7)*('Data - annual'!$B$2:$B$21833=$B18)*('Data - annual'!$C$2:$C$21833=$A$4)*('Data - annual'!$G$2:$G$21833)),SUMPRODUCT(('Data - annual'!$A$2:$A$21833=E$7)*('Data - annual'!$B$2:$B$21833=$B18)*('Data - annual'!$C$2:$C$21833=$A$4)*('Data - annual'!$H$2:$H$21833))))))=0,"..",(IF($A$5="Total response time",SUMPRODUCT(('Data - annual'!$A$2:$A$21833=E$7)*('Data - annual'!$B$2:$B$21833=$B18)*('Data - annual'!$C$2:$C$21833=$A$4)*('Data - annual'!$E$2:$E$21833)),IF($A$5="Call handling time",SUMPRODUCT(('Data - annual'!$A$2:$A$21833=E$7)*('Data - annual'!$B$2:$B$21833=$B18)*('Data - annual'!$C$2:$C$21833=$A$4)*('Data - annual'!$F$2:$F$21833)),IF($A$5="Crew turnout time",SUMPRODUCT(('Data - annual'!$A$2:$A$21833=E$7)*('Data - annual'!$B$2:$B$21833=$B18)*('Data - annual'!$C$2:$C$21833=$A$4)*('Data - annual'!$G$2:$G$21833)),SUMPRODUCT(('Data - annual'!$A$2:$A$21833=E$7)*('Data - annual'!$B$2:$B$21833=$B18)*('Data - annual'!$C$2:$C$21833=$A$4)*('Data - annual'!$H$2:$H$21833)))))))</f>
        <v>6.68358797E-3</v>
      </c>
      <c r="F18" s="85" cm="1">
        <f t="array" ref="F18">IF((IF($A$5="Total response time",SUMPRODUCT(('Data - annual'!$A$2:$A$21833=F$7)*('Data - annual'!$B$2:$B$21833=$B18)*('Data - annual'!$C$2:$C$21833=$A$4)*('Data - annual'!$E$2:$E$21833)),IF($A$5="Call handling time",SUMPRODUCT(('Data - annual'!$A$2:$A$21833=F$7)*('Data - annual'!$B$2:$B$21833=$B18)*('Data - annual'!$C$2:$C$21833=$A$4)*('Data - annual'!$F$2:$F$21833)),IF($A$5="Crew turnout time",SUMPRODUCT(('Data - annual'!$A$2:$A$21833=F$7)*('Data - annual'!$B$2:$B$21833=$B18)*('Data - annual'!$C$2:$C$21833=$A$4)*('Data - annual'!$G$2:$G$21833)),SUMPRODUCT(('Data - annual'!$A$2:$A$21833=F$7)*('Data - annual'!$B$2:$B$21833=$B18)*('Data - annual'!$C$2:$C$21833=$A$4)*('Data - annual'!$H$2:$H$21833))))))=0,"..",(IF($A$5="Total response time",SUMPRODUCT(('Data - annual'!$A$2:$A$21833=F$7)*('Data - annual'!$B$2:$B$21833=$B18)*('Data - annual'!$C$2:$C$21833=$A$4)*('Data - annual'!$E$2:$E$21833)),IF($A$5="Call handling time",SUMPRODUCT(('Data - annual'!$A$2:$A$21833=F$7)*('Data - annual'!$B$2:$B$21833=$B18)*('Data - annual'!$C$2:$C$21833=$A$4)*('Data - annual'!$F$2:$F$21833)),IF($A$5="Crew turnout time",SUMPRODUCT(('Data - annual'!$A$2:$A$21833=F$7)*('Data - annual'!$B$2:$B$21833=$B18)*('Data - annual'!$C$2:$C$21833=$A$4)*('Data - annual'!$G$2:$G$21833)),SUMPRODUCT(('Data - annual'!$A$2:$A$21833=F$7)*('Data - annual'!$B$2:$B$21833=$B18)*('Data - annual'!$C$2:$C$21833=$A$4)*('Data - annual'!$H$2:$H$21833)))))))</f>
        <v>7.1484439399999997E-3</v>
      </c>
      <c r="G18" s="85" cm="1">
        <f t="array" ref="G18">IF((IF($A$5="Total response time",SUMPRODUCT(('Data - annual'!$A$2:$A$21833=G$7)*('Data - annual'!$B$2:$B$21833=$B18)*('Data - annual'!$C$2:$C$21833=$A$4)*('Data - annual'!$E$2:$E$21833)),IF($A$5="Call handling time",SUMPRODUCT(('Data - annual'!$A$2:$A$21833=G$7)*('Data - annual'!$B$2:$B$21833=$B18)*('Data - annual'!$C$2:$C$21833=$A$4)*('Data - annual'!$F$2:$F$21833)),IF($A$5="Crew turnout time",SUMPRODUCT(('Data - annual'!$A$2:$A$21833=G$7)*('Data - annual'!$B$2:$B$21833=$B18)*('Data - annual'!$C$2:$C$21833=$A$4)*('Data - annual'!$G$2:$G$21833)),SUMPRODUCT(('Data - annual'!$A$2:$A$21833=G$7)*('Data - annual'!$B$2:$B$21833=$B18)*('Data - annual'!$C$2:$C$21833=$A$4)*('Data - annual'!$H$2:$H$21833))))))=0,"..",(IF($A$5="Total response time",SUMPRODUCT(('Data - annual'!$A$2:$A$21833=G$7)*('Data - annual'!$B$2:$B$21833=$B18)*('Data - annual'!$C$2:$C$21833=$A$4)*('Data - annual'!$E$2:$E$21833)),IF($A$5="Call handling time",SUMPRODUCT(('Data - annual'!$A$2:$A$21833=G$7)*('Data - annual'!$B$2:$B$21833=$B18)*('Data - annual'!$C$2:$C$21833=$A$4)*('Data - annual'!$F$2:$F$21833)),IF($A$5="Crew turnout time",SUMPRODUCT(('Data - annual'!$A$2:$A$21833=G$7)*('Data - annual'!$B$2:$B$21833=$B18)*('Data - annual'!$C$2:$C$21833=$A$4)*('Data - annual'!$G$2:$G$21833)),SUMPRODUCT(('Data - annual'!$A$2:$A$21833=G$7)*('Data - annual'!$B$2:$B$21833=$B18)*('Data - annual'!$C$2:$C$21833=$A$4)*('Data - annual'!$H$2:$H$21833)))))))</f>
        <v>7.2658676299999997E-3</v>
      </c>
      <c r="H18" s="85" cm="1">
        <f t="array" ref="H18">IF((IF($A$5="Total response time",SUMPRODUCT(('Data - annual'!$A$2:$A$21833=H$7)*('Data - annual'!$B$2:$B$21833=$B18)*('Data - annual'!$C$2:$C$21833=$A$4)*('Data - annual'!$E$2:$E$21833)),IF($A$5="Call handling time",SUMPRODUCT(('Data - annual'!$A$2:$A$21833=H$7)*('Data - annual'!$B$2:$B$21833=$B18)*('Data - annual'!$C$2:$C$21833=$A$4)*('Data - annual'!$F$2:$F$21833)),IF($A$5="Crew turnout time",SUMPRODUCT(('Data - annual'!$A$2:$A$21833=H$7)*('Data - annual'!$B$2:$B$21833=$B18)*('Data - annual'!$C$2:$C$21833=$A$4)*('Data - annual'!$G$2:$G$21833)),SUMPRODUCT(('Data - annual'!$A$2:$A$21833=H$7)*('Data - annual'!$B$2:$B$21833=$B18)*('Data - annual'!$C$2:$C$21833=$A$4)*('Data - annual'!$H$2:$H$21833))))))=0,"..",(IF($A$5="Total response time",SUMPRODUCT(('Data - annual'!$A$2:$A$21833=H$7)*('Data - annual'!$B$2:$B$21833=$B18)*('Data - annual'!$C$2:$C$21833=$A$4)*('Data - annual'!$E$2:$E$21833)),IF($A$5="Call handling time",SUMPRODUCT(('Data - annual'!$A$2:$A$21833=H$7)*('Data - annual'!$B$2:$B$21833=$B18)*('Data - annual'!$C$2:$C$21833=$A$4)*('Data - annual'!$F$2:$F$21833)),IF($A$5="Crew turnout time",SUMPRODUCT(('Data - annual'!$A$2:$A$21833=H$7)*('Data - annual'!$B$2:$B$21833=$B18)*('Data - annual'!$C$2:$C$21833=$A$4)*('Data - annual'!$G$2:$G$21833)),SUMPRODUCT(('Data - annual'!$A$2:$A$21833=H$7)*('Data - annual'!$B$2:$B$21833=$B18)*('Data - annual'!$C$2:$C$21833=$A$4)*('Data - annual'!$H$2:$H$21833)))))))</f>
        <v>7.6160926299999997E-3</v>
      </c>
      <c r="I18" s="85" cm="1">
        <f t="array" ref="I18">IF((IF($A$5="Total response time",SUMPRODUCT(('Data - annual'!$A$2:$A$21833=I$7)*('Data - annual'!$B$2:$B$21833=$B18)*('Data - annual'!$C$2:$C$21833=$A$4)*('Data - annual'!$E$2:$E$21833)),IF($A$5="Call handling time",SUMPRODUCT(('Data - annual'!$A$2:$A$21833=I$7)*('Data - annual'!$B$2:$B$21833=$B18)*('Data - annual'!$C$2:$C$21833=$A$4)*('Data - annual'!$F$2:$F$21833)),IF($A$5="Crew turnout time",SUMPRODUCT(('Data - annual'!$A$2:$A$21833=I$7)*('Data - annual'!$B$2:$B$21833=$B18)*('Data - annual'!$C$2:$C$21833=$A$4)*('Data - annual'!$G$2:$G$21833)),SUMPRODUCT(('Data - annual'!$A$2:$A$21833=I$7)*('Data - annual'!$B$2:$B$21833=$B18)*('Data - annual'!$C$2:$C$21833=$A$4)*('Data - annual'!$H$2:$H$21833))))))=0,"..",(IF($A$5="Total response time",SUMPRODUCT(('Data - annual'!$A$2:$A$21833=I$7)*('Data - annual'!$B$2:$B$21833=$B18)*('Data - annual'!$C$2:$C$21833=$A$4)*('Data - annual'!$E$2:$E$21833)),IF($A$5="Call handling time",SUMPRODUCT(('Data - annual'!$A$2:$A$21833=I$7)*('Data - annual'!$B$2:$B$21833=$B18)*('Data - annual'!$C$2:$C$21833=$A$4)*('Data - annual'!$F$2:$F$21833)),IF($A$5="Crew turnout time",SUMPRODUCT(('Data - annual'!$A$2:$A$21833=I$7)*('Data - annual'!$B$2:$B$21833=$B18)*('Data - annual'!$C$2:$C$21833=$A$4)*('Data - annual'!$G$2:$G$21833)),SUMPRODUCT(('Data - annual'!$A$2:$A$21833=I$7)*('Data - annual'!$B$2:$B$21833=$B18)*('Data - annual'!$C$2:$C$21833=$A$4)*('Data - annual'!$H$2:$H$21833)))))))</f>
        <v>7.4052413200000004E-3</v>
      </c>
      <c r="J18" s="85" cm="1">
        <f t="array" ref="J18">IF((IF($A$5="Total response time",SUMPRODUCT(('Data - annual'!$A$2:$A$21833=J$7)*('Data - annual'!$B$2:$B$21833=$B18)*('Data - annual'!$C$2:$C$21833=$A$4)*('Data - annual'!$E$2:$E$21833)),IF($A$5="Call handling time",SUMPRODUCT(('Data - annual'!$A$2:$A$21833=J$7)*('Data - annual'!$B$2:$B$21833=$B18)*('Data - annual'!$C$2:$C$21833=$A$4)*('Data - annual'!$F$2:$F$21833)),IF($A$5="Crew turnout time",SUMPRODUCT(('Data - annual'!$A$2:$A$21833=J$7)*('Data - annual'!$B$2:$B$21833=$B18)*('Data - annual'!$C$2:$C$21833=$A$4)*('Data - annual'!$G$2:$G$21833)),SUMPRODUCT(('Data - annual'!$A$2:$A$21833=J$7)*('Data - annual'!$B$2:$B$21833=$B18)*('Data - annual'!$C$2:$C$21833=$A$4)*('Data - annual'!$H$2:$H$21833))))))=0,"..",(IF($A$5="Total response time",SUMPRODUCT(('Data - annual'!$A$2:$A$21833=J$7)*('Data - annual'!$B$2:$B$21833=$B18)*('Data - annual'!$C$2:$C$21833=$A$4)*('Data - annual'!$E$2:$E$21833)),IF($A$5="Call handling time",SUMPRODUCT(('Data - annual'!$A$2:$A$21833=J$7)*('Data - annual'!$B$2:$B$21833=$B18)*('Data - annual'!$C$2:$C$21833=$A$4)*('Data - annual'!$F$2:$F$21833)),IF($A$5="Crew turnout time",SUMPRODUCT(('Data - annual'!$A$2:$A$21833=J$7)*('Data - annual'!$B$2:$B$21833=$B18)*('Data - annual'!$C$2:$C$21833=$A$4)*('Data - annual'!$G$2:$G$21833)),SUMPRODUCT(('Data - annual'!$A$2:$A$21833=J$7)*('Data - annual'!$B$2:$B$21833=$B18)*('Data - annual'!$C$2:$C$21833=$A$4)*('Data - annual'!$H$2:$H$21833)))))))</f>
        <v>7.4839710900000004E-3</v>
      </c>
      <c r="K18" s="85" cm="1">
        <f t="array" ref="K18">IF((IF($A$5="Total response time",SUMPRODUCT(('Data - annual'!$A$2:$A$21833=K$7)*('Data - annual'!$B$2:$B$21833=$B18)*('Data - annual'!$C$2:$C$21833=$A$4)*('Data - annual'!$E$2:$E$21833)),IF($A$5="Call handling time",SUMPRODUCT(('Data - annual'!$A$2:$A$21833=K$7)*('Data - annual'!$B$2:$B$21833=$B18)*('Data - annual'!$C$2:$C$21833=$A$4)*('Data - annual'!$F$2:$F$21833)),IF($A$5="Crew turnout time",SUMPRODUCT(('Data - annual'!$A$2:$A$21833=K$7)*('Data - annual'!$B$2:$B$21833=$B18)*('Data - annual'!$C$2:$C$21833=$A$4)*('Data - annual'!$G$2:$G$21833)),SUMPRODUCT(('Data - annual'!$A$2:$A$21833=K$7)*('Data - annual'!$B$2:$B$21833=$B18)*('Data - annual'!$C$2:$C$21833=$A$4)*('Data - annual'!$H$2:$H$21833))))))=0,"..",(IF($A$5="Total response time",SUMPRODUCT(('Data - annual'!$A$2:$A$21833=K$7)*('Data - annual'!$B$2:$B$21833=$B18)*('Data - annual'!$C$2:$C$21833=$A$4)*('Data - annual'!$E$2:$E$21833)),IF($A$5="Call handling time",SUMPRODUCT(('Data - annual'!$A$2:$A$21833=K$7)*('Data - annual'!$B$2:$B$21833=$B18)*('Data - annual'!$C$2:$C$21833=$A$4)*('Data - annual'!$F$2:$F$21833)),IF($A$5="Crew turnout time",SUMPRODUCT(('Data - annual'!$A$2:$A$21833=K$7)*('Data - annual'!$B$2:$B$21833=$B18)*('Data - annual'!$C$2:$C$21833=$A$4)*('Data - annual'!$G$2:$G$21833)),SUMPRODUCT(('Data - annual'!$A$2:$A$21833=K$7)*('Data - annual'!$B$2:$B$21833=$B18)*('Data - annual'!$C$2:$C$21833=$A$4)*('Data - annual'!$H$2:$H$21833)))))))</f>
        <v>8.0373440500000008E-3</v>
      </c>
      <c r="L18" s="85" cm="1">
        <f t="array" ref="L18">IF((IF($A$5="Total response time",SUMPRODUCT(('Data - annual'!$A$2:$A$21833=L$7)*('Data - annual'!$B$2:$B$21833=$B18)*('Data - annual'!$C$2:$C$21833=$A$4)*('Data - annual'!$E$2:$E$21833)),IF($A$5="Call handling time",SUMPRODUCT(('Data - annual'!$A$2:$A$21833=L$7)*('Data - annual'!$B$2:$B$21833=$B18)*('Data - annual'!$C$2:$C$21833=$A$4)*('Data - annual'!$F$2:$F$21833)),IF($A$5="Crew turnout time",SUMPRODUCT(('Data - annual'!$A$2:$A$21833=L$7)*('Data - annual'!$B$2:$B$21833=$B18)*('Data - annual'!$C$2:$C$21833=$A$4)*('Data - annual'!$G$2:$G$21833)),SUMPRODUCT(('Data - annual'!$A$2:$A$21833=L$7)*('Data - annual'!$B$2:$B$21833=$B18)*('Data - annual'!$C$2:$C$21833=$A$4)*('Data - annual'!$H$2:$H$21833))))))=0,"..",(IF($A$5="Total response time",SUMPRODUCT(('Data - annual'!$A$2:$A$21833=L$7)*('Data - annual'!$B$2:$B$21833=$B18)*('Data - annual'!$C$2:$C$21833=$A$4)*('Data - annual'!$E$2:$E$21833)),IF($A$5="Call handling time",SUMPRODUCT(('Data - annual'!$A$2:$A$21833=L$7)*('Data - annual'!$B$2:$B$21833=$B18)*('Data - annual'!$C$2:$C$21833=$A$4)*('Data - annual'!$F$2:$F$21833)),IF($A$5="Crew turnout time",SUMPRODUCT(('Data - annual'!$A$2:$A$21833=L$7)*('Data - annual'!$B$2:$B$21833=$B18)*('Data - annual'!$C$2:$C$21833=$A$4)*('Data - annual'!$G$2:$G$21833)),SUMPRODUCT(('Data - annual'!$A$2:$A$21833=L$7)*('Data - annual'!$B$2:$B$21833=$B18)*('Data - annual'!$C$2:$C$21833=$A$4)*('Data - annual'!$H$2:$H$21833)))))))</f>
        <v>7.7019476199999999E-3</v>
      </c>
      <c r="M18" s="85" cm="1">
        <f t="array" ref="M18">IF((IF($A$5="Total response time",SUMPRODUCT(('Data - annual'!$A$2:$A$21833=M$7)*('Data - annual'!$B$2:$B$21833=$B18)*('Data - annual'!$C$2:$C$21833=$A$4)*('Data - annual'!$E$2:$E$21833)),IF($A$5="Call handling time",SUMPRODUCT(('Data - annual'!$A$2:$A$21833=M$7)*('Data - annual'!$B$2:$B$21833=$B18)*('Data - annual'!$C$2:$C$21833=$A$4)*('Data - annual'!$F$2:$F$21833)),IF($A$5="Crew turnout time",SUMPRODUCT(('Data - annual'!$A$2:$A$21833=M$7)*('Data - annual'!$B$2:$B$21833=$B18)*('Data - annual'!$C$2:$C$21833=$A$4)*('Data - annual'!$G$2:$G$21833)),SUMPRODUCT(('Data - annual'!$A$2:$A$21833=M$7)*('Data - annual'!$B$2:$B$21833=$B18)*('Data - annual'!$C$2:$C$21833=$A$4)*('Data - annual'!$H$2:$H$21833))))))=0,"..",(IF($A$5="Total response time",SUMPRODUCT(('Data - annual'!$A$2:$A$21833=M$7)*('Data - annual'!$B$2:$B$21833=$B18)*('Data - annual'!$C$2:$C$21833=$A$4)*('Data - annual'!$E$2:$E$21833)),IF($A$5="Call handling time",SUMPRODUCT(('Data - annual'!$A$2:$A$21833=M$7)*('Data - annual'!$B$2:$B$21833=$B18)*('Data - annual'!$C$2:$C$21833=$A$4)*('Data - annual'!$F$2:$F$21833)),IF($A$5="Crew turnout time",SUMPRODUCT(('Data - annual'!$A$2:$A$21833=M$7)*('Data - annual'!$B$2:$B$21833=$B18)*('Data - annual'!$C$2:$C$21833=$A$4)*('Data - annual'!$G$2:$G$21833)),SUMPRODUCT(('Data - annual'!$A$2:$A$21833=M$7)*('Data - annual'!$B$2:$B$21833=$B18)*('Data - annual'!$C$2:$C$21833=$A$4)*('Data - annual'!$H$2:$H$21833)))))))</f>
        <v>7.7271404199999996E-3</v>
      </c>
      <c r="N18" s="85" cm="1">
        <f t="array" ref="N18">IF((IF($A$5="Total response time",SUMPRODUCT(('Data - annual'!$A$2:$A$21833=N$7)*('Data - annual'!$B$2:$B$21833=$B18)*('Data - annual'!$C$2:$C$21833=$A$4)*('Data - annual'!$E$2:$E$21833)),IF($A$5="Call handling time",SUMPRODUCT(('Data - annual'!$A$2:$A$21833=N$7)*('Data - annual'!$B$2:$B$21833=$B18)*('Data - annual'!$C$2:$C$21833=$A$4)*('Data - annual'!$F$2:$F$21833)),IF($A$5="Crew turnout time",SUMPRODUCT(('Data - annual'!$A$2:$A$21833=N$7)*('Data - annual'!$B$2:$B$21833=$B18)*('Data - annual'!$C$2:$C$21833=$A$4)*('Data - annual'!$G$2:$G$21833)),SUMPRODUCT(('Data - annual'!$A$2:$A$21833=N$7)*('Data - annual'!$B$2:$B$21833=$B18)*('Data - annual'!$C$2:$C$21833=$A$4)*('Data - annual'!$H$2:$H$21833))))))=0,"..",(IF($A$5="Total response time",SUMPRODUCT(('Data - annual'!$A$2:$A$21833=N$7)*('Data - annual'!$B$2:$B$21833=$B18)*('Data - annual'!$C$2:$C$21833=$A$4)*('Data - annual'!$E$2:$E$21833)),IF($A$5="Call handling time",SUMPRODUCT(('Data - annual'!$A$2:$A$21833=N$7)*('Data - annual'!$B$2:$B$21833=$B18)*('Data - annual'!$C$2:$C$21833=$A$4)*('Data - annual'!$F$2:$F$21833)),IF($A$5="Crew turnout time",SUMPRODUCT(('Data - annual'!$A$2:$A$21833=N$7)*('Data - annual'!$B$2:$B$21833=$B18)*('Data - annual'!$C$2:$C$21833=$A$4)*('Data - annual'!$G$2:$G$21833)),SUMPRODUCT(('Data - annual'!$A$2:$A$21833=N$7)*('Data - annual'!$B$2:$B$21833=$B18)*('Data - annual'!$C$2:$C$21833=$A$4)*('Data - annual'!$H$2:$H$21833)))))))</f>
        <v>7.8357992299999991E-3</v>
      </c>
      <c r="O18" s="85" cm="1">
        <f t="array" ref="O18">IF((IF($A$5="Total response time",SUMPRODUCT(('Data - annual'!$A$2:$A$21833=O$7)*('Data - annual'!$B$2:$B$21833=$B18)*('Data - annual'!$C$2:$C$21833=$A$4)*('Data - annual'!$E$2:$E$21833)),IF($A$5="Call handling time",SUMPRODUCT(('Data - annual'!$A$2:$A$21833=O$7)*('Data - annual'!$B$2:$B$21833=$B18)*('Data - annual'!$C$2:$C$21833=$A$4)*('Data - annual'!$F$2:$F$21833)),IF($A$5="Crew turnout time",SUMPRODUCT(('Data - annual'!$A$2:$A$21833=O$7)*('Data - annual'!$B$2:$B$21833=$B18)*('Data - annual'!$C$2:$C$21833=$A$4)*('Data - annual'!$G$2:$G$21833)),SUMPRODUCT(('Data - annual'!$A$2:$A$21833=O$7)*('Data - annual'!$B$2:$B$21833=$B18)*('Data - annual'!$C$2:$C$21833=$A$4)*('Data - annual'!$H$2:$H$21833))))))=0,"..",(IF($A$5="Total response time",SUMPRODUCT(('Data - annual'!$A$2:$A$21833=O$7)*('Data - annual'!$B$2:$B$21833=$B18)*('Data - annual'!$C$2:$C$21833=$A$4)*('Data - annual'!$E$2:$E$21833)),IF($A$5="Call handling time",SUMPRODUCT(('Data - annual'!$A$2:$A$21833=O$7)*('Data - annual'!$B$2:$B$21833=$B18)*('Data - annual'!$C$2:$C$21833=$A$4)*('Data - annual'!$F$2:$F$21833)),IF($A$5="Crew turnout time",SUMPRODUCT(('Data - annual'!$A$2:$A$21833=O$7)*('Data - annual'!$B$2:$B$21833=$B18)*('Data - annual'!$C$2:$C$21833=$A$4)*('Data - annual'!$G$2:$G$21833)),SUMPRODUCT(('Data - annual'!$A$2:$A$21833=O$7)*('Data - annual'!$B$2:$B$21833=$B18)*('Data - annual'!$C$2:$C$21833=$A$4)*('Data - annual'!$H$2:$H$21833)))))))</f>
        <v>8.6626053899999996E-3</v>
      </c>
      <c r="P18" s="85" cm="1">
        <f t="array" ref="P18">IF((IF($A$5="Total response time",SUMPRODUCT(('Data - annual'!$A$2:$A$21833=P$7)*('Data - annual'!$B$2:$B$21833=$B18)*('Data - annual'!$C$2:$C$21833=$A$4)*('Data - annual'!$E$2:$E$21833)),IF($A$5="Call handling time",SUMPRODUCT(('Data - annual'!$A$2:$A$21833=P$7)*('Data - annual'!$B$2:$B$21833=$B18)*('Data - annual'!$C$2:$C$21833=$A$4)*('Data - annual'!$F$2:$F$21833)),IF($A$5="Crew turnout time",SUMPRODUCT(('Data - annual'!$A$2:$A$21833=P$7)*('Data - annual'!$B$2:$B$21833=$B18)*('Data - annual'!$C$2:$C$21833=$A$4)*('Data - annual'!$G$2:$G$21833)),SUMPRODUCT(('Data - annual'!$A$2:$A$21833=P$7)*('Data - annual'!$B$2:$B$21833=$B18)*('Data - annual'!$C$2:$C$21833=$A$4)*('Data - annual'!$H$2:$H$21833))))))=0,"..",(IF($A$5="Total response time",SUMPRODUCT(('Data - annual'!$A$2:$A$21833=P$7)*('Data - annual'!$B$2:$B$21833=$B18)*('Data - annual'!$C$2:$C$21833=$A$4)*('Data - annual'!$E$2:$E$21833)),IF($A$5="Call handling time",SUMPRODUCT(('Data - annual'!$A$2:$A$21833=P$7)*('Data - annual'!$B$2:$B$21833=$B18)*('Data - annual'!$C$2:$C$21833=$A$4)*('Data - annual'!$F$2:$F$21833)),IF($A$5="Crew turnout time",SUMPRODUCT(('Data - annual'!$A$2:$A$21833=P$7)*('Data - annual'!$B$2:$B$21833=$B18)*('Data - annual'!$C$2:$C$21833=$A$4)*('Data - annual'!$G$2:$G$21833)),SUMPRODUCT(('Data - annual'!$A$2:$A$21833=P$7)*('Data - annual'!$B$2:$B$21833=$B18)*('Data - annual'!$C$2:$C$21833=$A$4)*('Data - annual'!$H$2:$H$21833)))))))</f>
        <v>7.8595045100000004E-3</v>
      </c>
      <c r="Q18" s="85" cm="1">
        <f t="array" ref="Q18">IF((IF($A$5="Total response time",SUMPRODUCT(('Data - annual'!$A$2:$A$21833=Q$7)*('Data - annual'!$B$2:$B$21833=$B18)*('Data - annual'!$C$2:$C$21833=$A$4)*('Data - annual'!$E$2:$E$21833)),IF($A$5="Call handling time",SUMPRODUCT(('Data - annual'!$A$2:$A$21833=Q$7)*('Data - annual'!$B$2:$B$21833=$B18)*('Data - annual'!$C$2:$C$21833=$A$4)*('Data - annual'!$F$2:$F$21833)),IF($A$5="Crew turnout time",SUMPRODUCT(('Data - annual'!$A$2:$A$21833=Q$7)*('Data - annual'!$B$2:$B$21833=$B18)*('Data - annual'!$C$2:$C$21833=$A$4)*('Data - annual'!$G$2:$G$21833)),SUMPRODUCT(('Data - annual'!$A$2:$A$21833=Q$7)*('Data - annual'!$B$2:$B$21833=$B18)*('Data - annual'!$C$2:$C$21833=$A$4)*('Data - annual'!$H$2:$H$21833))))))=0,"..",(IF($A$5="Total response time",SUMPRODUCT(('Data - annual'!$A$2:$A$21833=Q$7)*('Data - annual'!$B$2:$B$21833=$B18)*('Data - annual'!$C$2:$C$21833=$A$4)*('Data - annual'!$E$2:$E$21833)),IF($A$5="Call handling time",SUMPRODUCT(('Data - annual'!$A$2:$A$21833=Q$7)*('Data - annual'!$B$2:$B$21833=$B18)*('Data - annual'!$C$2:$C$21833=$A$4)*('Data - annual'!$F$2:$F$21833)),IF($A$5="Crew turnout time",SUMPRODUCT(('Data - annual'!$A$2:$A$21833=Q$7)*('Data - annual'!$B$2:$B$21833=$B18)*('Data - annual'!$C$2:$C$21833=$A$4)*('Data - annual'!$G$2:$G$21833)),SUMPRODUCT(('Data - annual'!$A$2:$A$21833=Q$7)*('Data - annual'!$B$2:$B$21833=$B18)*('Data - annual'!$C$2:$C$21833=$A$4)*('Data - annual'!$H$2:$H$21833)))))))</f>
        <v>7.7505987700000004E-3</v>
      </c>
      <c r="R18" s="85" cm="1">
        <f t="array" ref="R18">IF((IF($A$5="Total response time",SUMPRODUCT(('Data - quarterly'!$A$2:$A$21831=R$7)*('Data - quarterly'!$B$2:$B$21831=$B18)*('Data - quarterly'!$C$2:$C$21831=$A$4)*('Data - quarterly'!$E$2:$E$21831)),IF($A$5="Call handling time",SUMPRODUCT(('Data - quarterly'!$A$2:$A$21831=R$7)*('Data - quarterly'!$B$2:$B$21831=$B18)*('Data - quarterly'!$C$2:$C$21831=$A$4)*('Data - quarterly'!$F$2:$F$21831)),IF($A$5="Crew turnout time",SUMPRODUCT(('Data - quarterly'!$A$2:$A$21831=R$7)*('Data - quarterly'!$B$2:$B$21831=$B18)*('Data - quarterly'!$C$2:$C$21831=$A$4)*('Data - quarterly'!$G$2:$G$21831)),SUMPRODUCT(('Data - quarterly'!$A$2:$A$21831=R$7)*('Data - quarterly'!$B$2:$B$21831=$B18)*('Data - quarterly'!$C$2:$C$21831=$A$4)*('Data - quarterly'!$H$2:$H$21831))))))=0,"..",(IF($A$5="Total response time",SUMPRODUCT(('Data - quarterly'!$A$2:$A$21831=R$7)*('Data - quarterly'!$B$2:$B$21831=$B18)*('Data - quarterly'!$C$2:$C$21831=$A$4)*('Data - quarterly'!$E$2:$E$21831)),IF($A$5="Call handling time",SUMPRODUCT(('Data - quarterly'!$A$2:$A$21831=R$7)*('Data - quarterly'!$B$2:$B$21831=$B18)*('Data - quarterly'!$C$2:$C$21831=$A$4)*('Data - quarterly'!$F$2:$F$21831)),IF($A$5="Crew turnout time",SUMPRODUCT(('Data - quarterly'!$A$2:$A$21831=R$7)*('Data - quarterly'!$B$2:$B$21831=$B18)*('Data - quarterly'!$C$2:$C$21831=$A$4)*('Data - quarterly'!$G$2:$G$21831)),SUMPRODUCT(('Data - quarterly'!$A$2:$A$21831=R$7)*('Data - quarterly'!$B$2:$B$21831=$B18)*('Data - quarterly'!$C$2:$C$21831=$A$4)*('Data - quarterly'!$H$2:$H$21831)))))))</f>
        <v>7.7194801500000002E-3</v>
      </c>
      <c r="S18" s="85" cm="1">
        <f t="array" ref="S18">IF((IF($A$5="Total response time",SUMPRODUCT(('Data - quarterly'!$A$2:$A$21831=S$7)*('Data - quarterly'!$B$2:$B$21831=$B18)*('Data - quarterly'!$C$2:$C$21831=$A$4)*('Data - quarterly'!$E$2:$E$21831)),IF($A$5="Call handling time",SUMPRODUCT(('Data - quarterly'!$A$2:$A$21831=S$7)*('Data - quarterly'!$B$2:$B$21831=$B18)*('Data - quarterly'!$C$2:$C$21831=$A$4)*('Data - quarterly'!$F$2:$F$21831)),IF($A$5="Crew turnout time",SUMPRODUCT(('Data - quarterly'!$A$2:$A$21831=S$7)*('Data - quarterly'!$B$2:$B$21831=$B18)*('Data - quarterly'!$C$2:$C$21831=$A$4)*('Data - quarterly'!$G$2:$G$21831)),SUMPRODUCT(('Data - quarterly'!$A$2:$A$21831=S$7)*('Data - quarterly'!$B$2:$B$21831=$B18)*('Data - quarterly'!$C$2:$C$21831=$A$4)*('Data - quarterly'!$H$2:$H$21831))))))=0,"..",(IF($A$5="Total response time",SUMPRODUCT(('Data - quarterly'!$A$2:$A$21831=S$7)*('Data - quarterly'!$B$2:$B$21831=$B18)*('Data - quarterly'!$C$2:$C$21831=$A$4)*('Data - quarterly'!$E$2:$E$21831)),IF($A$5="Call handling time",SUMPRODUCT(('Data - quarterly'!$A$2:$A$21831=S$7)*('Data - quarterly'!$B$2:$B$21831=$B18)*('Data - quarterly'!$C$2:$C$21831=$A$4)*('Data - quarterly'!$F$2:$F$21831)),IF($A$5="Crew turnout time",SUMPRODUCT(('Data - quarterly'!$A$2:$A$21831=S$7)*('Data - quarterly'!$B$2:$B$21831=$B18)*('Data - quarterly'!$C$2:$C$21831=$A$4)*('Data - quarterly'!$G$2:$G$21831)),SUMPRODUCT(('Data - quarterly'!$A$2:$A$21831=S$7)*('Data - quarterly'!$B$2:$B$21831=$B18)*('Data - quarterly'!$C$2:$C$21831=$A$4)*('Data - quarterly'!$H$2:$H$21831)))))))</f>
        <v>8.3972940999999992E-3</v>
      </c>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row>
    <row r="19" spans="1:43" s="7" customFormat="1" ht="16.5" customHeight="1">
      <c r="A19" s="83" t="s">
        <v>162</v>
      </c>
      <c r="B19" s="84" t="s">
        <v>113</v>
      </c>
      <c r="C19" s="85" cm="1">
        <f t="array" ref="C19">IF((IF($A$5="Total response time",SUMPRODUCT(('Data - annual'!$A$2:$A$21833=C$7)*('Data - annual'!$B$2:$B$21833=$B19)*('Data - annual'!$C$2:$C$21833=$A$4)*('Data - annual'!$E$2:$E$21833)),IF($A$5="Call handling time",SUMPRODUCT(('Data - annual'!$A$2:$A$21833=C$7)*('Data - annual'!$B$2:$B$21833=$B19)*('Data - annual'!$C$2:$C$21833=$A$4)*('Data - annual'!$F$2:$F$21833)),IF($A$5="Crew turnout time",SUMPRODUCT(('Data - annual'!$A$2:$A$21833=C$7)*('Data - annual'!$B$2:$B$21833=$B19)*('Data - annual'!$C$2:$C$21833=$A$4)*('Data - annual'!$G$2:$G$21833)),SUMPRODUCT(('Data - annual'!$A$2:$A$21833=C$7)*('Data - annual'!$B$2:$B$21833=$B19)*('Data - annual'!$C$2:$C$21833=$A$4)*('Data - annual'!$H$2:$H$21833))))))=0,"..",(IF($A$5="Total response time",SUMPRODUCT(('Data - annual'!$A$2:$A$21833=C$7)*('Data - annual'!$B$2:$B$21833=$B19)*('Data - annual'!$C$2:$C$21833=$A$4)*('Data - annual'!$E$2:$E$21833)),IF($A$5="Call handling time",SUMPRODUCT(('Data - annual'!$A$2:$A$21833=C$7)*('Data - annual'!$B$2:$B$21833=$B19)*('Data - annual'!$C$2:$C$21833=$A$4)*('Data - annual'!$F$2:$F$21833)),IF($A$5="Crew turnout time",SUMPRODUCT(('Data - annual'!$A$2:$A$21833=C$7)*('Data - annual'!$B$2:$B$21833=$B19)*('Data - annual'!$C$2:$C$21833=$A$4)*('Data - annual'!$G$2:$G$21833)),SUMPRODUCT(('Data - annual'!$A$2:$A$21833=C$7)*('Data - annual'!$B$2:$B$21833=$B19)*('Data - annual'!$C$2:$C$21833=$A$4)*('Data - annual'!$H$2:$H$21833)))))))</f>
        <v>5.9658574699999996E-3</v>
      </c>
      <c r="D19" s="85" cm="1">
        <f t="array" ref="D19">IF((IF($A$5="Total response time",SUMPRODUCT(('Data - annual'!$A$2:$A$21833=D$7)*('Data - annual'!$B$2:$B$21833=$B19)*('Data - annual'!$C$2:$C$21833=$A$4)*('Data - annual'!$E$2:$E$21833)),IF($A$5="Call handling time",SUMPRODUCT(('Data - annual'!$A$2:$A$21833=D$7)*('Data - annual'!$B$2:$B$21833=$B19)*('Data - annual'!$C$2:$C$21833=$A$4)*('Data - annual'!$F$2:$F$21833)),IF($A$5="Crew turnout time",SUMPRODUCT(('Data - annual'!$A$2:$A$21833=D$7)*('Data - annual'!$B$2:$B$21833=$B19)*('Data - annual'!$C$2:$C$21833=$A$4)*('Data - annual'!$G$2:$G$21833)),SUMPRODUCT(('Data - annual'!$A$2:$A$21833=D$7)*('Data - annual'!$B$2:$B$21833=$B19)*('Data - annual'!$C$2:$C$21833=$A$4)*('Data - annual'!$H$2:$H$21833))))))=0,"..",(IF($A$5="Total response time",SUMPRODUCT(('Data - annual'!$A$2:$A$21833=D$7)*('Data - annual'!$B$2:$B$21833=$B19)*('Data - annual'!$C$2:$C$21833=$A$4)*('Data - annual'!$E$2:$E$21833)),IF($A$5="Call handling time",SUMPRODUCT(('Data - annual'!$A$2:$A$21833=D$7)*('Data - annual'!$B$2:$B$21833=$B19)*('Data - annual'!$C$2:$C$21833=$A$4)*('Data - annual'!$F$2:$F$21833)),IF($A$5="Crew turnout time",SUMPRODUCT(('Data - annual'!$A$2:$A$21833=D$7)*('Data - annual'!$B$2:$B$21833=$B19)*('Data - annual'!$C$2:$C$21833=$A$4)*('Data - annual'!$G$2:$G$21833)),SUMPRODUCT(('Data - annual'!$A$2:$A$21833=D$7)*('Data - annual'!$B$2:$B$21833=$B19)*('Data - annual'!$C$2:$C$21833=$A$4)*('Data - annual'!$H$2:$H$21833)))))))</f>
        <v>5.9848601899999999E-3</v>
      </c>
      <c r="E19" s="85" cm="1">
        <f t="array" ref="E19">IF((IF($A$5="Total response time",SUMPRODUCT(('Data - annual'!$A$2:$A$21833=E$7)*('Data - annual'!$B$2:$B$21833=$B19)*('Data - annual'!$C$2:$C$21833=$A$4)*('Data - annual'!$E$2:$E$21833)),IF($A$5="Call handling time",SUMPRODUCT(('Data - annual'!$A$2:$A$21833=E$7)*('Data - annual'!$B$2:$B$21833=$B19)*('Data - annual'!$C$2:$C$21833=$A$4)*('Data - annual'!$F$2:$F$21833)),IF($A$5="Crew turnout time",SUMPRODUCT(('Data - annual'!$A$2:$A$21833=E$7)*('Data - annual'!$B$2:$B$21833=$B19)*('Data - annual'!$C$2:$C$21833=$A$4)*('Data - annual'!$G$2:$G$21833)),SUMPRODUCT(('Data - annual'!$A$2:$A$21833=E$7)*('Data - annual'!$B$2:$B$21833=$B19)*('Data - annual'!$C$2:$C$21833=$A$4)*('Data - annual'!$H$2:$H$21833))))))=0,"..",(IF($A$5="Total response time",SUMPRODUCT(('Data - annual'!$A$2:$A$21833=E$7)*('Data - annual'!$B$2:$B$21833=$B19)*('Data - annual'!$C$2:$C$21833=$A$4)*('Data - annual'!$E$2:$E$21833)),IF($A$5="Call handling time",SUMPRODUCT(('Data - annual'!$A$2:$A$21833=E$7)*('Data - annual'!$B$2:$B$21833=$B19)*('Data - annual'!$C$2:$C$21833=$A$4)*('Data - annual'!$F$2:$F$21833)),IF($A$5="Crew turnout time",SUMPRODUCT(('Data - annual'!$A$2:$A$21833=E$7)*('Data - annual'!$B$2:$B$21833=$B19)*('Data - annual'!$C$2:$C$21833=$A$4)*('Data - annual'!$G$2:$G$21833)),SUMPRODUCT(('Data - annual'!$A$2:$A$21833=E$7)*('Data - annual'!$B$2:$B$21833=$B19)*('Data - annual'!$C$2:$C$21833=$A$4)*('Data - annual'!$H$2:$H$21833)))))))</f>
        <v>5.8108884500000001E-3</v>
      </c>
      <c r="F19" s="85" cm="1">
        <f t="array" ref="F19">IF((IF($A$5="Total response time",SUMPRODUCT(('Data - annual'!$A$2:$A$21833=F$7)*('Data - annual'!$B$2:$B$21833=$B19)*('Data - annual'!$C$2:$C$21833=$A$4)*('Data - annual'!$E$2:$E$21833)),IF($A$5="Call handling time",SUMPRODUCT(('Data - annual'!$A$2:$A$21833=F$7)*('Data - annual'!$B$2:$B$21833=$B19)*('Data - annual'!$C$2:$C$21833=$A$4)*('Data - annual'!$F$2:$F$21833)),IF($A$5="Crew turnout time",SUMPRODUCT(('Data - annual'!$A$2:$A$21833=F$7)*('Data - annual'!$B$2:$B$21833=$B19)*('Data - annual'!$C$2:$C$21833=$A$4)*('Data - annual'!$G$2:$G$21833)),SUMPRODUCT(('Data - annual'!$A$2:$A$21833=F$7)*('Data - annual'!$B$2:$B$21833=$B19)*('Data - annual'!$C$2:$C$21833=$A$4)*('Data - annual'!$H$2:$H$21833))))))=0,"..",(IF($A$5="Total response time",SUMPRODUCT(('Data - annual'!$A$2:$A$21833=F$7)*('Data - annual'!$B$2:$B$21833=$B19)*('Data - annual'!$C$2:$C$21833=$A$4)*('Data - annual'!$E$2:$E$21833)),IF($A$5="Call handling time",SUMPRODUCT(('Data - annual'!$A$2:$A$21833=F$7)*('Data - annual'!$B$2:$B$21833=$B19)*('Data - annual'!$C$2:$C$21833=$A$4)*('Data - annual'!$F$2:$F$21833)),IF($A$5="Crew turnout time",SUMPRODUCT(('Data - annual'!$A$2:$A$21833=F$7)*('Data - annual'!$B$2:$B$21833=$B19)*('Data - annual'!$C$2:$C$21833=$A$4)*('Data - annual'!$G$2:$G$21833)),SUMPRODUCT(('Data - annual'!$A$2:$A$21833=F$7)*('Data - annual'!$B$2:$B$21833=$B19)*('Data - annual'!$C$2:$C$21833=$A$4)*('Data - annual'!$H$2:$H$21833)))))))</f>
        <v>6.0480912400000001E-3</v>
      </c>
      <c r="G19" s="85" cm="1">
        <f t="array" ref="G19">IF((IF($A$5="Total response time",SUMPRODUCT(('Data - annual'!$A$2:$A$21833=G$7)*('Data - annual'!$B$2:$B$21833=$B19)*('Data - annual'!$C$2:$C$21833=$A$4)*('Data - annual'!$E$2:$E$21833)),IF($A$5="Call handling time",SUMPRODUCT(('Data - annual'!$A$2:$A$21833=G$7)*('Data - annual'!$B$2:$B$21833=$B19)*('Data - annual'!$C$2:$C$21833=$A$4)*('Data - annual'!$F$2:$F$21833)),IF($A$5="Crew turnout time",SUMPRODUCT(('Data - annual'!$A$2:$A$21833=G$7)*('Data - annual'!$B$2:$B$21833=$B19)*('Data - annual'!$C$2:$C$21833=$A$4)*('Data - annual'!$G$2:$G$21833)),SUMPRODUCT(('Data - annual'!$A$2:$A$21833=G$7)*('Data - annual'!$B$2:$B$21833=$B19)*('Data - annual'!$C$2:$C$21833=$A$4)*('Data - annual'!$H$2:$H$21833))))))=0,"..",(IF($A$5="Total response time",SUMPRODUCT(('Data - annual'!$A$2:$A$21833=G$7)*('Data - annual'!$B$2:$B$21833=$B19)*('Data - annual'!$C$2:$C$21833=$A$4)*('Data - annual'!$E$2:$E$21833)),IF($A$5="Call handling time",SUMPRODUCT(('Data - annual'!$A$2:$A$21833=G$7)*('Data - annual'!$B$2:$B$21833=$B19)*('Data - annual'!$C$2:$C$21833=$A$4)*('Data - annual'!$F$2:$F$21833)),IF($A$5="Crew turnout time",SUMPRODUCT(('Data - annual'!$A$2:$A$21833=G$7)*('Data - annual'!$B$2:$B$21833=$B19)*('Data - annual'!$C$2:$C$21833=$A$4)*('Data - annual'!$G$2:$G$21833)),SUMPRODUCT(('Data - annual'!$A$2:$A$21833=G$7)*('Data - annual'!$B$2:$B$21833=$B19)*('Data - annual'!$C$2:$C$21833=$A$4)*('Data - annual'!$H$2:$H$21833)))))))</f>
        <v>6.2892302299999998E-3</v>
      </c>
      <c r="H19" s="85" cm="1">
        <f t="array" ref="H19">IF((IF($A$5="Total response time",SUMPRODUCT(('Data - annual'!$A$2:$A$21833=H$7)*('Data - annual'!$B$2:$B$21833=$B19)*('Data - annual'!$C$2:$C$21833=$A$4)*('Data - annual'!$E$2:$E$21833)),IF($A$5="Call handling time",SUMPRODUCT(('Data - annual'!$A$2:$A$21833=H$7)*('Data - annual'!$B$2:$B$21833=$B19)*('Data - annual'!$C$2:$C$21833=$A$4)*('Data - annual'!$F$2:$F$21833)),IF($A$5="Crew turnout time",SUMPRODUCT(('Data - annual'!$A$2:$A$21833=H$7)*('Data - annual'!$B$2:$B$21833=$B19)*('Data - annual'!$C$2:$C$21833=$A$4)*('Data - annual'!$G$2:$G$21833)),SUMPRODUCT(('Data - annual'!$A$2:$A$21833=H$7)*('Data - annual'!$B$2:$B$21833=$B19)*('Data - annual'!$C$2:$C$21833=$A$4)*('Data - annual'!$H$2:$H$21833))))))=0,"..",(IF($A$5="Total response time",SUMPRODUCT(('Data - annual'!$A$2:$A$21833=H$7)*('Data - annual'!$B$2:$B$21833=$B19)*('Data - annual'!$C$2:$C$21833=$A$4)*('Data - annual'!$E$2:$E$21833)),IF($A$5="Call handling time",SUMPRODUCT(('Data - annual'!$A$2:$A$21833=H$7)*('Data - annual'!$B$2:$B$21833=$B19)*('Data - annual'!$C$2:$C$21833=$A$4)*('Data - annual'!$F$2:$F$21833)),IF($A$5="Crew turnout time",SUMPRODUCT(('Data - annual'!$A$2:$A$21833=H$7)*('Data - annual'!$B$2:$B$21833=$B19)*('Data - annual'!$C$2:$C$21833=$A$4)*('Data - annual'!$G$2:$G$21833)),SUMPRODUCT(('Data - annual'!$A$2:$A$21833=H$7)*('Data - annual'!$B$2:$B$21833=$B19)*('Data - annual'!$C$2:$C$21833=$A$4)*('Data - annual'!$H$2:$H$21833)))))))</f>
        <v>6.4186342200000003E-3</v>
      </c>
      <c r="I19" s="85" cm="1">
        <f t="array" ref="I19">IF((IF($A$5="Total response time",SUMPRODUCT(('Data - annual'!$A$2:$A$21833=I$7)*('Data - annual'!$B$2:$B$21833=$B19)*('Data - annual'!$C$2:$C$21833=$A$4)*('Data - annual'!$E$2:$E$21833)),IF($A$5="Call handling time",SUMPRODUCT(('Data - annual'!$A$2:$A$21833=I$7)*('Data - annual'!$B$2:$B$21833=$B19)*('Data - annual'!$C$2:$C$21833=$A$4)*('Data - annual'!$F$2:$F$21833)),IF($A$5="Crew turnout time",SUMPRODUCT(('Data - annual'!$A$2:$A$21833=I$7)*('Data - annual'!$B$2:$B$21833=$B19)*('Data - annual'!$C$2:$C$21833=$A$4)*('Data - annual'!$G$2:$G$21833)),SUMPRODUCT(('Data - annual'!$A$2:$A$21833=I$7)*('Data - annual'!$B$2:$B$21833=$B19)*('Data - annual'!$C$2:$C$21833=$A$4)*('Data - annual'!$H$2:$H$21833))))))=0,"..",(IF($A$5="Total response time",SUMPRODUCT(('Data - annual'!$A$2:$A$21833=I$7)*('Data - annual'!$B$2:$B$21833=$B19)*('Data - annual'!$C$2:$C$21833=$A$4)*('Data - annual'!$E$2:$E$21833)),IF($A$5="Call handling time",SUMPRODUCT(('Data - annual'!$A$2:$A$21833=I$7)*('Data - annual'!$B$2:$B$21833=$B19)*('Data - annual'!$C$2:$C$21833=$A$4)*('Data - annual'!$F$2:$F$21833)),IF($A$5="Crew turnout time",SUMPRODUCT(('Data - annual'!$A$2:$A$21833=I$7)*('Data - annual'!$B$2:$B$21833=$B19)*('Data - annual'!$C$2:$C$21833=$A$4)*('Data - annual'!$G$2:$G$21833)),SUMPRODUCT(('Data - annual'!$A$2:$A$21833=I$7)*('Data - annual'!$B$2:$B$21833=$B19)*('Data - annual'!$C$2:$C$21833=$A$4)*('Data - annual'!$H$2:$H$21833)))))))</f>
        <v>6.3534078600000002E-3</v>
      </c>
      <c r="J19" s="85" cm="1">
        <f t="array" ref="J19">IF((IF($A$5="Total response time",SUMPRODUCT(('Data - annual'!$A$2:$A$21833=J$7)*('Data - annual'!$B$2:$B$21833=$B19)*('Data - annual'!$C$2:$C$21833=$A$4)*('Data - annual'!$E$2:$E$21833)),IF($A$5="Call handling time",SUMPRODUCT(('Data - annual'!$A$2:$A$21833=J$7)*('Data - annual'!$B$2:$B$21833=$B19)*('Data - annual'!$C$2:$C$21833=$A$4)*('Data - annual'!$F$2:$F$21833)),IF($A$5="Crew turnout time",SUMPRODUCT(('Data - annual'!$A$2:$A$21833=J$7)*('Data - annual'!$B$2:$B$21833=$B19)*('Data - annual'!$C$2:$C$21833=$A$4)*('Data - annual'!$G$2:$G$21833)),SUMPRODUCT(('Data - annual'!$A$2:$A$21833=J$7)*('Data - annual'!$B$2:$B$21833=$B19)*('Data - annual'!$C$2:$C$21833=$A$4)*('Data - annual'!$H$2:$H$21833))))))=0,"..",(IF($A$5="Total response time",SUMPRODUCT(('Data - annual'!$A$2:$A$21833=J$7)*('Data - annual'!$B$2:$B$21833=$B19)*('Data - annual'!$C$2:$C$21833=$A$4)*('Data - annual'!$E$2:$E$21833)),IF($A$5="Call handling time",SUMPRODUCT(('Data - annual'!$A$2:$A$21833=J$7)*('Data - annual'!$B$2:$B$21833=$B19)*('Data - annual'!$C$2:$C$21833=$A$4)*('Data - annual'!$F$2:$F$21833)),IF($A$5="Crew turnout time",SUMPRODUCT(('Data - annual'!$A$2:$A$21833=J$7)*('Data - annual'!$B$2:$B$21833=$B19)*('Data - annual'!$C$2:$C$21833=$A$4)*('Data - annual'!$G$2:$G$21833)),SUMPRODUCT(('Data - annual'!$A$2:$A$21833=J$7)*('Data - annual'!$B$2:$B$21833=$B19)*('Data - annual'!$C$2:$C$21833=$A$4)*('Data - annual'!$H$2:$H$21833)))))))</f>
        <v>6.3654209799999997E-3</v>
      </c>
      <c r="K19" s="85" cm="1">
        <f t="array" ref="K19">IF((IF($A$5="Total response time",SUMPRODUCT(('Data - annual'!$A$2:$A$21833=K$7)*('Data - annual'!$B$2:$B$21833=$B19)*('Data - annual'!$C$2:$C$21833=$A$4)*('Data - annual'!$E$2:$E$21833)),IF($A$5="Call handling time",SUMPRODUCT(('Data - annual'!$A$2:$A$21833=K$7)*('Data - annual'!$B$2:$B$21833=$B19)*('Data - annual'!$C$2:$C$21833=$A$4)*('Data - annual'!$F$2:$F$21833)),IF($A$5="Crew turnout time",SUMPRODUCT(('Data - annual'!$A$2:$A$21833=K$7)*('Data - annual'!$B$2:$B$21833=$B19)*('Data - annual'!$C$2:$C$21833=$A$4)*('Data - annual'!$G$2:$G$21833)),SUMPRODUCT(('Data - annual'!$A$2:$A$21833=K$7)*('Data - annual'!$B$2:$B$21833=$B19)*('Data - annual'!$C$2:$C$21833=$A$4)*('Data - annual'!$H$2:$H$21833))))))=0,"..",(IF($A$5="Total response time",SUMPRODUCT(('Data - annual'!$A$2:$A$21833=K$7)*('Data - annual'!$B$2:$B$21833=$B19)*('Data - annual'!$C$2:$C$21833=$A$4)*('Data - annual'!$E$2:$E$21833)),IF($A$5="Call handling time",SUMPRODUCT(('Data - annual'!$A$2:$A$21833=K$7)*('Data - annual'!$B$2:$B$21833=$B19)*('Data - annual'!$C$2:$C$21833=$A$4)*('Data - annual'!$F$2:$F$21833)),IF($A$5="Crew turnout time",SUMPRODUCT(('Data - annual'!$A$2:$A$21833=K$7)*('Data - annual'!$B$2:$B$21833=$B19)*('Data - annual'!$C$2:$C$21833=$A$4)*('Data - annual'!$G$2:$G$21833)),SUMPRODUCT(('Data - annual'!$A$2:$A$21833=K$7)*('Data - annual'!$B$2:$B$21833=$B19)*('Data - annual'!$C$2:$C$21833=$A$4)*('Data - annual'!$H$2:$H$21833)))))))</f>
        <v>6.7344981199999997E-3</v>
      </c>
      <c r="L19" s="85" cm="1">
        <f t="array" ref="L19">IF((IF($A$5="Total response time",SUMPRODUCT(('Data - annual'!$A$2:$A$21833=L$7)*('Data - annual'!$B$2:$B$21833=$B19)*('Data - annual'!$C$2:$C$21833=$A$4)*('Data - annual'!$E$2:$E$21833)),IF($A$5="Call handling time",SUMPRODUCT(('Data - annual'!$A$2:$A$21833=L$7)*('Data - annual'!$B$2:$B$21833=$B19)*('Data - annual'!$C$2:$C$21833=$A$4)*('Data - annual'!$F$2:$F$21833)),IF($A$5="Crew turnout time",SUMPRODUCT(('Data - annual'!$A$2:$A$21833=L$7)*('Data - annual'!$B$2:$B$21833=$B19)*('Data - annual'!$C$2:$C$21833=$A$4)*('Data - annual'!$G$2:$G$21833)),SUMPRODUCT(('Data - annual'!$A$2:$A$21833=L$7)*('Data - annual'!$B$2:$B$21833=$B19)*('Data - annual'!$C$2:$C$21833=$A$4)*('Data - annual'!$H$2:$H$21833))))))=0,"..",(IF($A$5="Total response time",SUMPRODUCT(('Data - annual'!$A$2:$A$21833=L$7)*('Data - annual'!$B$2:$B$21833=$B19)*('Data - annual'!$C$2:$C$21833=$A$4)*('Data - annual'!$E$2:$E$21833)),IF($A$5="Call handling time",SUMPRODUCT(('Data - annual'!$A$2:$A$21833=L$7)*('Data - annual'!$B$2:$B$21833=$B19)*('Data - annual'!$C$2:$C$21833=$A$4)*('Data - annual'!$F$2:$F$21833)),IF($A$5="Crew turnout time",SUMPRODUCT(('Data - annual'!$A$2:$A$21833=L$7)*('Data - annual'!$B$2:$B$21833=$B19)*('Data - annual'!$C$2:$C$21833=$A$4)*('Data - annual'!$G$2:$G$21833)),SUMPRODUCT(('Data - annual'!$A$2:$A$21833=L$7)*('Data - annual'!$B$2:$B$21833=$B19)*('Data - annual'!$C$2:$C$21833=$A$4)*('Data - annual'!$H$2:$H$21833)))))))</f>
        <v>6.4601544300000001E-3</v>
      </c>
      <c r="M19" s="85" cm="1">
        <f t="array" ref="M19">IF((IF($A$5="Total response time",SUMPRODUCT(('Data - annual'!$A$2:$A$21833=M$7)*('Data - annual'!$B$2:$B$21833=$B19)*('Data - annual'!$C$2:$C$21833=$A$4)*('Data - annual'!$E$2:$E$21833)),IF($A$5="Call handling time",SUMPRODUCT(('Data - annual'!$A$2:$A$21833=M$7)*('Data - annual'!$B$2:$B$21833=$B19)*('Data - annual'!$C$2:$C$21833=$A$4)*('Data - annual'!$F$2:$F$21833)),IF($A$5="Crew turnout time",SUMPRODUCT(('Data - annual'!$A$2:$A$21833=M$7)*('Data - annual'!$B$2:$B$21833=$B19)*('Data - annual'!$C$2:$C$21833=$A$4)*('Data - annual'!$G$2:$G$21833)),SUMPRODUCT(('Data - annual'!$A$2:$A$21833=M$7)*('Data - annual'!$B$2:$B$21833=$B19)*('Data - annual'!$C$2:$C$21833=$A$4)*('Data - annual'!$H$2:$H$21833))))))=0,"..",(IF($A$5="Total response time",SUMPRODUCT(('Data - annual'!$A$2:$A$21833=M$7)*('Data - annual'!$B$2:$B$21833=$B19)*('Data - annual'!$C$2:$C$21833=$A$4)*('Data - annual'!$E$2:$E$21833)),IF($A$5="Call handling time",SUMPRODUCT(('Data - annual'!$A$2:$A$21833=M$7)*('Data - annual'!$B$2:$B$21833=$B19)*('Data - annual'!$C$2:$C$21833=$A$4)*('Data - annual'!$F$2:$F$21833)),IF($A$5="Crew turnout time",SUMPRODUCT(('Data - annual'!$A$2:$A$21833=M$7)*('Data - annual'!$B$2:$B$21833=$B19)*('Data - annual'!$C$2:$C$21833=$A$4)*('Data - annual'!$G$2:$G$21833)),SUMPRODUCT(('Data - annual'!$A$2:$A$21833=M$7)*('Data - annual'!$B$2:$B$21833=$B19)*('Data - annual'!$C$2:$C$21833=$A$4)*('Data - annual'!$H$2:$H$21833)))))))</f>
        <v>6.52053414E-3</v>
      </c>
      <c r="N19" s="85" cm="1">
        <f t="array" ref="N19">IF((IF($A$5="Total response time",SUMPRODUCT(('Data - annual'!$A$2:$A$21833=N$7)*('Data - annual'!$B$2:$B$21833=$B19)*('Data - annual'!$C$2:$C$21833=$A$4)*('Data - annual'!$E$2:$E$21833)),IF($A$5="Call handling time",SUMPRODUCT(('Data - annual'!$A$2:$A$21833=N$7)*('Data - annual'!$B$2:$B$21833=$B19)*('Data - annual'!$C$2:$C$21833=$A$4)*('Data - annual'!$F$2:$F$21833)),IF($A$5="Crew turnout time",SUMPRODUCT(('Data - annual'!$A$2:$A$21833=N$7)*('Data - annual'!$B$2:$B$21833=$B19)*('Data - annual'!$C$2:$C$21833=$A$4)*('Data - annual'!$G$2:$G$21833)),SUMPRODUCT(('Data - annual'!$A$2:$A$21833=N$7)*('Data - annual'!$B$2:$B$21833=$B19)*('Data - annual'!$C$2:$C$21833=$A$4)*('Data - annual'!$H$2:$H$21833))))))=0,"..",(IF($A$5="Total response time",SUMPRODUCT(('Data - annual'!$A$2:$A$21833=N$7)*('Data - annual'!$B$2:$B$21833=$B19)*('Data - annual'!$C$2:$C$21833=$A$4)*('Data - annual'!$E$2:$E$21833)),IF($A$5="Call handling time",SUMPRODUCT(('Data - annual'!$A$2:$A$21833=N$7)*('Data - annual'!$B$2:$B$21833=$B19)*('Data - annual'!$C$2:$C$21833=$A$4)*('Data - annual'!$F$2:$F$21833)),IF($A$5="Crew turnout time",SUMPRODUCT(('Data - annual'!$A$2:$A$21833=N$7)*('Data - annual'!$B$2:$B$21833=$B19)*('Data - annual'!$C$2:$C$21833=$A$4)*('Data - annual'!$G$2:$G$21833)),SUMPRODUCT(('Data - annual'!$A$2:$A$21833=N$7)*('Data - annual'!$B$2:$B$21833=$B19)*('Data - annual'!$C$2:$C$21833=$A$4)*('Data - annual'!$H$2:$H$21833)))))))</f>
        <v>6.3970101500000001E-3</v>
      </c>
      <c r="O19" s="85" cm="1">
        <f t="array" ref="O19">IF((IF($A$5="Total response time",SUMPRODUCT(('Data - annual'!$A$2:$A$21833=O$7)*('Data - annual'!$B$2:$B$21833=$B19)*('Data - annual'!$C$2:$C$21833=$A$4)*('Data - annual'!$E$2:$E$21833)),IF($A$5="Call handling time",SUMPRODUCT(('Data - annual'!$A$2:$A$21833=O$7)*('Data - annual'!$B$2:$B$21833=$B19)*('Data - annual'!$C$2:$C$21833=$A$4)*('Data - annual'!$F$2:$F$21833)),IF($A$5="Crew turnout time",SUMPRODUCT(('Data - annual'!$A$2:$A$21833=O$7)*('Data - annual'!$B$2:$B$21833=$B19)*('Data - annual'!$C$2:$C$21833=$A$4)*('Data - annual'!$G$2:$G$21833)),SUMPRODUCT(('Data - annual'!$A$2:$A$21833=O$7)*('Data - annual'!$B$2:$B$21833=$B19)*('Data - annual'!$C$2:$C$21833=$A$4)*('Data - annual'!$H$2:$H$21833))))))=0,"..",(IF($A$5="Total response time",SUMPRODUCT(('Data - annual'!$A$2:$A$21833=O$7)*('Data - annual'!$B$2:$B$21833=$B19)*('Data - annual'!$C$2:$C$21833=$A$4)*('Data - annual'!$E$2:$E$21833)),IF($A$5="Call handling time",SUMPRODUCT(('Data - annual'!$A$2:$A$21833=O$7)*('Data - annual'!$B$2:$B$21833=$B19)*('Data - annual'!$C$2:$C$21833=$A$4)*('Data - annual'!$F$2:$F$21833)),IF($A$5="Crew turnout time",SUMPRODUCT(('Data - annual'!$A$2:$A$21833=O$7)*('Data - annual'!$B$2:$B$21833=$B19)*('Data - annual'!$C$2:$C$21833=$A$4)*('Data - annual'!$G$2:$G$21833)),SUMPRODUCT(('Data - annual'!$A$2:$A$21833=O$7)*('Data - annual'!$B$2:$B$21833=$B19)*('Data - annual'!$C$2:$C$21833=$A$4)*('Data - annual'!$H$2:$H$21833)))))))</f>
        <v>6.7903165199999999E-3</v>
      </c>
      <c r="P19" s="85" cm="1">
        <f t="array" ref="P19">IF((IF($A$5="Total response time",SUMPRODUCT(('Data - annual'!$A$2:$A$21833=P$7)*('Data - annual'!$B$2:$B$21833=$B19)*('Data - annual'!$C$2:$C$21833=$A$4)*('Data - annual'!$E$2:$E$21833)),IF($A$5="Call handling time",SUMPRODUCT(('Data - annual'!$A$2:$A$21833=P$7)*('Data - annual'!$B$2:$B$21833=$B19)*('Data - annual'!$C$2:$C$21833=$A$4)*('Data - annual'!$F$2:$F$21833)),IF($A$5="Crew turnout time",SUMPRODUCT(('Data - annual'!$A$2:$A$21833=P$7)*('Data - annual'!$B$2:$B$21833=$B19)*('Data - annual'!$C$2:$C$21833=$A$4)*('Data - annual'!$G$2:$G$21833)),SUMPRODUCT(('Data - annual'!$A$2:$A$21833=P$7)*('Data - annual'!$B$2:$B$21833=$B19)*('Data - annual'!$C$2:$C$21833=$A$4)*('Data - annual'!$H$2:$H$21833))))))=0,"..",(IF($A$5="Total response time",SUMPRODUCT(('Data - annual'!$A$2:$A$21833=P$7)*('Data - annual'!$B$2:$B$21833=$B19)*('Data - annual'!$C$2:$C$21833=$A$4)*('Data - annual'!$E$2:$E$21833)),IF($A$5="Call handling time",SUMPRODUCT(('Data - annual'!$A$2:$A$21833=P$7)*('Data - annual'!$B$2:$B$21833=$B19)*('Data - annual'!$C$2:$C$21833=$A$4)*('Data - annual'!$F$2:$F$21833)),IF($A$5="Crew turnout time",SUMPRODUCT(('Data - annual'!$A$2:$A$21833=P$7)*('Data - annual'!$B$2:$B$21833=$B19)*('Data - annual'!$C$2:$C$21833=$A$4)*('Data - annual'!$G$2:$G$21833)),SUMPRODUCT(('Data - annual'!$A$2:$A$21833=P$7)*('Data - annual'!$B$2:$B$21833=$B19)*('Data - annual'!$C$2:$C$21833=$A$4)*('Data - annual'!$H$2:$H$21833)))))))</f>
        <v>6.5174914700000001E-3</v>
      </c>
      <c r="Q19" s="85" cm="1">
        <f t="array" ref="Q19">IF((IF($A$5="Total response time",SUMPRODUCT(('Data - annual'!$A$2:$A$21833=Q$7)*('Data - annual'!$B$2:$B$21833=$B19)*('Data - annual'!$C$2:$C$21833=$A$4)*('Data - annual'!$E$2:$E$21833)),IF($A$5="Call handling time",SUMPRODUCT(('Data - annual'!$A$2:$A$21833=Q$7)*('Data - annual'!$B$2:$B$21833=$B19)*('Data - annual'!$C$2:$C$21833=$A$4)*('Data - annual'!$F$2:$F$21833)),IF($A$5="Crew turnout time",SUMPRODUCT(('Data - annual'!$A$2:$A$21833=Q$7)*('Data - annual'!$B$2:$B$21833=$B19)*('Data - annual'!$C$2:$C$21833=$A$4)*('Data - annual'!$G$2:$G$21833)),SUMPRODUCT(('Data - annual'!$A$2:$A$21833=Q$7)*('Data - annual'!$B$2:$B$21833=$B19)*('Data - annual'!$C$2:$C$21833=$A$4)*('Data - annual'!$H$2:$H$21833))))))=0,"..",(IF($A$5="Total response time",SUMPRODUCT(('Data - annual'!$A$2:$A$21833=Q$7)*('Data - annual'!$B$2:$B$21833=$B19)*('Data - annual'!$C$2:$C$21833=$A$4)*('Data - annual'!$E$2:$E$21833)),IF($A$5="Call handling time",SUMPRODUCT(('Data - annual'!$A$2:$A$21833=Q$7)*('Data - annual'!$B$2:$B$21833=$B19)*('Data - annual'!$C$2:$C$21833=$A$4)*('Data - annual'!$F$2:$F$21833)),IF($A$5="Crew turnout time",SUMPRODUCT(('Data - annual'!$A$2:$A$21833=Q$7)*('Data - annual'!$B$2:$B$21833=$B19)*('Data - annual'!$C$2:$C$21833=$A$4)*('Data - annual'!$G$2:$G$21833)),SUMPRODUCT(('Data - annual'!$A$2:$A$21833=Q$7)*('Data - annual'!$B$2:$B$21833=$B19)*('Data - annual'!$C$2:$C$21833=$A$4)*('Data - annual'!$H$2:$H$21833)))))))</f>
        <v>6.5017730600000004E-3</v>
      </c>
      <c r="R19" s="85" cm="1">
        <f t="array" ref="R19">IF((IF($A$5="Total response time",SUMPRODUCT(('Data - quarterly'!$A$2:$A$21831=R$7)*('Data - quarterly'!$B$2:$B$21831=$B19)*('Data - quarterly'!$C$2:$C$21831=$A$4)*('Data - quarterly'!$E$2:$E$21831)),IF($A$5="Call handling time",SUMPRODUCT(('Data - quarterly'!$A$2:$A$21831=R$7)*('Data - quarterly'!$B$2:$B$21831=$B19)*('Data - quarterly'!$C$2:$C$21831=$A$4)*('Data - quarterly'!$F$2:$F$21831)),IF($A$5="Crew turnout time",SUMPRODUCT(('Data - quarterly'!$A$2:$A$21831=R$7)*('Data - quarterly'!$B$2:$B$21831=$B19)*('Data - quarterly'!$C$2:$C$21831=$A$4)*('Data - quarterly'!$G$2:$G$21831)),SUMPRODUCT(('Data - quarterly'!$A$2:$A$21831=R$7)*('Data - quarterly'!$B$2:$B$21831=$B19)*('Data - quarterly'!$C$2:$C$21831=$A$4)*('Data - quarterly'!$H$2:$H$21831))))))=0,"..",(IF($A$5="Total response time",SUMPRODUCT(('Data - quarterly'!$A$2:$A$21831=R$7)*('Data - quarterly'!$B$2:$B$21831=$B19)*('Data - quarterly'!$C$2:$C$21831=$A$4)*('Data - quarterly'!$E$2:$E$21831)),IF($A$5="Call handling time",SUMPRODUCT(('Data - quarterly'!$A$2:$A$21831=R$7)*('Data - quarterly'!$B$2:$B$21831=$B19)*('Data - quarterly'!$C$2:$C$21831=$A$4)*('Data - quarterly'!$F$2:$F$21831)),IF($A$5="Crew turnout time",SUMPRODUCT(('Data - quarterly'!$A$2:$A$21831=R$7)*('Data - quarterly'!$B$2:$B$21831=$B19)*('Data - quarterly'!$C$2:$C$21831=$A$4)*('Data - quarterly'!$G$2:$G$21831)),SUMPRODUCT(('Data - quarterly'!$A$2:$A$21831=R$7)*('Data - quarterly'!$B$2:$B$21831=$B19)*('Data - quarterly'!$C$2:$C$21831=$A$4)*('Data - quarterly'!$H$2:$H$21831)))))))</f>
        <v>6.4401116400000001E-3</v>
      </c>
      <c r="S19" s="85" cm="1">
        <f t="array" ref="S19">IF((IF($A$5="Total response time",SUMPRODUCT(('Data - quarterly'!$A$2:$A$21831=S$7)*('Data - quarterly'!$B$2:$B$21831=$B19)*('Data - quarterly'!$C$2:$C$21831=$A$4)*('Data - quarterly'!$E$2:$E$21831)),IF($A$5="Call handling time",SUMPRODUCT(('Data - quarterly'!$A$2:$A$21831=S$7)*('Data - quarterly'!$B$2:$B$21831=$B19)*('Data - quarterly'!$C$2:$C$21831=$A$4)*('Data - quarterly'!$F$2:$F$21831)),IF($A$5="Crew turnout time",SUMPRODUCT(('Data - quarterly'!$A$2:$A$21831=S$7)*('Data - quarterly'!$B$2:$B$21831=$B19)*('Data - quarterly'!$C$2:$C$21831=$A$4)*('Data - quarterly'!$G$2:$G$21831)),SUMPRODUCT(('Data - quarterly'!$A$2:$A$21831=S$7)*('Data - quarterly'!$B$2:$B$21831=$B19)*('Data - quarterly'!$C$2:$C$21831=$A$4)*('Data - quarterly'!$H$2:$H$21831))))))=0,"..",(IF($A$5="Total response time",SUMPRODUCT(('Data - quarterly'!$A$2:$A$21831=S$7)*('Data - quarterly'!$B$2:$B$21831=$B19)*('Data - quarterly'!$C$2:$C$21831=$A$4)*('Data - quarterly'!$E$2:$E$21831)),IF($A$5="Call handling time",SUMPRODUCT(('Data - quarterly'!$A$2:$A$21831=S$7)*('Data - quarterly'!$B$2:$B$21831=$B19)*('Data - quarterly'!$C$2:$C$21831=$A$4)*('Data - quarterly'!$F$2:$F$21831)),IF($A$5="Crew turnout time",SUMPRODUCT(('Data - quarterly'!$A$2:$A$21831=S$7)*('Data - quarterly'!$B$2:$B$21831=$B19)*('Data - quarterly'!$C$2:$C$21831=$A$4)*('Data - quarterly'!$G$2:$G$21831)),SUMPRODUCT(('Data - quarterly'!$A$2:$A$21831=S$7)*('Data - quarterly'!$B$2:$B$21831=$B19)*('Data - quarterly'!$C$2:$C$21831=$A$4)*('Data - quarterly'!$H$2:$H$21831)))))))</f>
        <v>6.8845990799999996E-3</v>
      </c>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row>
    <row r="20" spans="1:43" ht="16.5" customHeight="1">
      <c r="A20" s="83"/>
      <c r="B20" s="89"/>
      <c r="C20" s="90"/>
      <c r="D20" s="90"/>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row>
    <row r="21" spans="1:43" ht="16.5" customHeight="1">
      <c r="A21" s="80" t="s">
        <v>163</v>
      </c>
      <c r="B21" s="91"/>
      <c r="C21" s="90"/>
      <c r="D21" s="90"/>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row>
    <row r="22" spans="1:43" s="10" customFormat="1" ht="16.5" customHeight="1">
      <c r="A22" s="83" t="s">
        <v>156</v>
      </c>
      <c r="B22" s="84" t="s">
        <v>57</v>
      </c>
      <c r="C22" s="92" cm="1">
        <f t="array" ref="C22">IF(C9="..","..", SUMPRODUCT(('Data - annual'!$A$2:$A$21833=C$7)*('Data - annual'!$B$2:$B$21833=$B9)*('Data - annual'!$C$2:$C$21833=$A$4)*('Data - annual'!$D$2:$D$21833)))</f>
        <v>84141</v>
      </c>
      <c r="D22" s="92" cm="1">
        <f t="array" ref="D22">IF(D9="..","..", SUMPRODUCT(('Data - annual'!$A$2:$A$21833=D$7)*('Data - annual'!$B$2:$B$21833=$B9)*('Data - annual'!$C$2:$C$21833=$A$4)*('Data - annual'!$D$2:$D$21833)))</f>
        <v>79748</v>
      </c>
      <c r="E22" s="92" cm="1">
        <f t="array" ref="E22">IF(E9="..","..", SUMPRODUCT(('Data - annual'!$A$2:$A$21833=E$7)*('Data - annual'!$B$2:$B$21833=$B9)*('Data - annual'!$C$2:$C$21833=$A$4)*('Data - annual'!$D$2:$D$21833)))</f>
        <v>69211</v>
      </c>
      <c r="F22" s="92" cm="1">
        <f t="array" ref="F22">IF(F9="..","..", SUMPRODUCT(('Data - annual'!$A$2:$A$21833=F$7)*('Data - annual'!$B$2:$B$21833=$B9)*('Data - annual'!$C$2:$C$21833=$A$4)*('Data - annual'!$D$2:$D$21833)))</f>
        <v>67839</v>
      </c>
      <c r="G22" s="92" cm="1">
        <f t="array" ref="G22">IF(G9="..","..", SUMPRODUCT(('Data - annual'!$A$2:$A$21833=G$7)*('Data - annual'!$B$2:$B$21833=$B9)*('Data - annual'!$C$2:$C$21833=$A$4)*('Data - annual'!$D$2:$D$21833)))</f>
        <v>65382</v>
      </c>
      <c r="H22" s="92" cm="1">
        <f t="array" ref="H22">IF(H9="..","..", SUMPRODUCT(('Data - annual'!$A$2:$A$21833=H$7)*('Data - annual'!$B$2:$B$21833=$B9)*('Data - annual'!$C$2:$C$21833=$A$4)*('Data - annual'!$D$2:$D$21833)))</f>
        <v>66975</v>
      </c>
      <c r="I22" s="92" cm="1">
        <f t="array" ref="I22">IF(I9="..","..", SUMPRODUCT(('Data - annual'!$A$2:$A$21833=I$7)*('Data - annual'!$B$2:$B$21833=$B9)*('Data - annual'!$C$2:$C$21833=$A$4)*('Data - annual'!$D$2:$D$21833)))</f>
        <v>67484</v>
      </c>
      <c r="J22" s="92" cm="1">
        <f t="array" ref="J22">IF(J9="..","..", SUMPRODUCT(('Data - annual'!$A$2:$A$21833=J$7)*('Data - annual'!$B$2:$B$21833=$B9)*('Data - annual'!$C$2:$C$21833=$A$4)*('Data - annual'!$D$2:$D$21833)))</f>
        <v>67298</v>
      </c>
      <c r="K22" s="92" cm="1">
        <f t="array" ref="K22">IF(K9="..","..", SUMPRODUCT(('Data - annual'!$A$2:$A$21833=K$7)*('Data - annual'!$B$2:$B$21833=$B9)*('Data - annual'!$C$2:$C$21833=$A$4)*('Data - annual'!$D$2:$D$21833)))</f>
        <v>67136</v>
      </c>
      <c r="L22" s="92" cm="1">
        <f t="array" ref="L22">IF(L9="..","..", SUMPRODUCT(('Data - annual'!$A$2:$A$21833=L$7)*('Data - annual'!$B$2:$B$21833=$B9)*('Data - annual'!$C$2:$C$21833=$A$4)*('Data - annual'!$D$2:$D$21833)))</f>
        <v>62013</v>
      </c>
      <c r="M22" s="92" cm="1">
        <f t="array" ref="M22">IF(M9="..","..", SUMPRODUCT(('Data - annual'!$A$2:$A$21833=M$7)*('Data - annual'!$B$2:$B$21833=$B9)*('Data - annual'!$C$2:$C$21833=$A$4)*('Data - annual'!$D$2:$D$21833)))</f>
        <v>56996</v>
      </c>
      <c r="N22" s="92" cm="1">
        <f t="array" ref="N22">IF(N9="..","..", SUMPRODUCT(('Data - annual'!$A$2:$A$21833=N$7)*('Data - annual'!$B$2:$B$21833=$B9)*('Data - annual'!$C$2:$C$21833=$A$4)*('Data - annual'!$D$2:$D$21833)))</f>
        <v>58372</v>
      </c>
      <c r="O22" s="92" cm="1">
        <f t="array" ref="O22">IF(O9="..","..", SUMPRODUCT(('Data - annual'!$A$2:$A$21833=O$7)*('Data - annual'!$B$2:$B$21833=$B9)*('Data - annual'!$C$2:$C$21833=$A$4)*('Data - annual'!$D$2:$D$21833)))</f>
        <v>61254</v>
      </c>
      <c r="P22" s="92" cm="1">
        <f t="array" ref="P22">IF(P9="..","..", SUMPRODUCT(('Data - annual'!$A$2:$A$21833=P$7)*('Data - annual'!$B$2:$B$21833=$B9)*('Data - annual'!$C$2:$C$21833=$A$4)*('Data - annual'!$D$2:$D$21833)))</f>
        <v>56642</v>
      </c>
      <c r="Q22" s="92" cm="1">
        <f t="array" ref="Q22">IF(Q9="..","..", SUMPRODUCT(('Data - annual'!$A$2:$A$21833=Q$7)*('Data - annual'!$B$2:$B$21833=$B9)*('Data - annual'!$C$2:$C$21833=$A$4)*('Data - annual'!$D$2:$D$21833)))</f>
        <v>56526</v>
      </c>
      <c r="R22" s="92" cm="1">
        <f t="array" ref="R22">IF(R9="..","..", SUMPRODUCT(('Data - quarterly'!$A$2:$A$21831=R$7)*('Data - quarterly'!$B$2:$B$21831=$B9)*('Data - quarterly'!$C$2:$C$21831=$A$4)*('Data - quarterly'!$D$2:$D$21831)))</f>
        <v>55771</v>
      </c>
      <c r="S22" s="92" cm="1">
        <f t="array" ref="S22">IF(R9="..","..", SUMPRODUCT(('Data - quarterly'!$A$2:$A$21831=S$7)*('Data - quarterly'!$B$2:$B$21831=$B9)*('Data - quarterly'!$C$2:$C$21831=$A$4)*('Data - quarterly'!$D$2:$D$21831)))</f>
        <v>61205</v>
      </c>
      <c r="T22" s="92"/>
      <c r="U22" s="92"/>
      <c r="V22" s="92"/>
      <c r="W22" s="92"/>
      <c r="X22" s="92"/>
      <c r="Y22" s="92"/>
      <c r="Z22" s="92"/>
      <c r="AA22" s="92"/>
      <c r="AB22" s="92"/>
      <c r="AC22" s="92"/>
      <c r="AD22" s="92"/>
      <c r="AE22" s="92"/>
      <c r="AF22" s="92"/>
      <c r="AG22" s="92"/>
      <c r="AH22" s="92"/>
      <c r="AI22" s="92"/>
      <c r="AJ22" s="92"/>
      <c r="AK22" s="92"/>
      <c r="AL22" s="92"/>
      <c r="AM22" s="92"/>
      <c r="AN22" s="92"/>
      <c r="AO22" s="92"/>
      <c r="AP22" s="93"/>
      <c r="AQ22" s="93"/>
    </row>
    <row r="23" spans="1:43" s="10" customFormat="1" ht="16.5" customHeight="1">
      <c r="A23" s="86" t="s">
        <v>59</v>
      </c>
      <c r="B23" s="84" t="s">
        <v>59</v>
      </c>
      <c r="C23" s="92" cm="1">
        <f t="array" ref="C23">IF(C10="..","..", SUMPRODUCT(('Data - annual'!$A$2:$A$21833=C$7)*('Data - annual'!$B$2:$B$21833=$B10)*('Data - annual'!$C$2:$C$21833=$A$4)*('Data - annual'!$D$2:$D$21833)))</f>
        <v>35278</v>
      </c>
      <c r="D23" s="92" cm="1">
        <f t="array" ref="D23">IF(D10="..","..", SUMPRODUCT(('Data - annual'!$A$2:$A$21833=D$7)*('Data - annual'!$B$2:$B$21833=$B10)*('Data - annual'!$C$2:$C$21833=$A$4)*('Data - annual'!$D$2:$D$21833)))</f>
        <v>33936</v>
      </c>
      <c r="E23" s="92" cm="1">
        <f t="array" ref="E23">IF(E10="..","..", SUMPRODUCT(('Data - annual'!$A$2:$A$21833=E$7)*('Data - annual'!$B$2:$B$21833=$B10)*('Data - annual'!$C$2:$C$21833=$A$4)*('Data - annual'!$D$2:$D$21833)))</f>
        <v>32105</v>
      </c>
      <c r="F23" s="92" cm="1">
        <f t="array" ref="F23">IF(F10="..","..", SUMPRODUCT(('Data - annual'!$A$2:$A$21833=F$7)*('Data - annual'!$B$2:$B$21833=$B10)*('Data - annual'!$C$2:$C$21833=$A$4)*('Data - annual'!$D$2:$D$21833)))</f>
        <v>30660</v>
      </c>
      <c r="G23" s="92" cm="1">
        <f t="array" ref="G23">IF(G10="..","..", SUMPRODUCT(('Data - annual'!$A$2:$A$21833=G$7)*('Data - annual'!$B$2:$B$21833=$B10)*('Data - annual'!$C$2:$C$21833=$A$4)*('Data - annual'!$D$2:$D$21833)))</f>
        <v>30126</v>
      </c>
      <c r="H23" s="92" cm="1">
        <f t="array" ref="H23">IF(H10="..","..", SUMPRODUCT(('Data - annual'!$A$2:$A$21833=H$7)*('Data - annual'!$B$2:$B$21833=$B10)*('Data - annual'!$C$2:$C$21833=$A$4)*('Data - annual'!$D$2:$D$21833)))</f>
        <v>30150</v>
      </c>
      <c r="I23" s="92" cm="1">
        <f t="array" ref="I23">IF(I10="..","..", SUMPRODUCT(('Data - annual'!$A$2:$A$21833=I$7)*('Data - annual'!$B$2:$B$21833=$B10)*('Data - annual'!$C$2:$C$21833=$A$4)*('Data - annual'!$D$2:$D$21833)))</f>
        <v>29361</v>
      </c>
      <c r="J23" s="92" cm="1">
        <f t="array" ref="J23">IF(J10="..","..", SUMPRODUCT(('Data - annual'!$A$2:$A$21833=J$7)*('Data - annual'!$B$2:$B$21833=$B10)*('Data - annual'!$C$2:$C$21833=$A$4)*('Data - annual'!$D$2:$D$21833)))</f>
        <v>29767</v>
      </c>
      <c r="K23" s="92" cm="1">
        <f t="array" ref="K23">IF(K10="..","..", SUMPRODUCT(('Data - annual'!$A$2:$A$21833=K$7)*('Data - annual'!$B$2:$B$21833=$B10)*('Data - annual'!$C$2:$C$21833=$A$4)*('Data - annual'!$D$2:$D$21833)))</f>
        <v>28724</v>
      </c>
      <c r="L23" s="92" cm="1">
        <f t="array" ref="L23">IF(L10="..","..", SUMPRODUCT(('Data - annual'!$A$2:$A$21833=L$7)*('Data - annual'!$B$2:$B$21833=$B10)*('Data - annual'!$C$2:$C$21833=$A$4)*('Data - annual'!$D$2:$D$21833)))</f>
        <v>27347</v>
      </c>
      <c r="M23" s="92" cm="1">
        <f t="array" ref="M23">IF(M10="..","..", SUMPRODUCT(('Data - annual'!$A$2:$A$21833=M$7)*('Data - annual'!$B$2:$B$21833=$B10)*('Data - annual'!$C$2:$C$21833=$A$4)*('Data - annual'!$D$2:$D$21833)))</f>
        <v>26220</v>
      </c>
      <c r="N23" s="92" cm="1">
        <f t="array" ref="N23">IF(N10="..","..", SUMPRODUCT(('Data - annual'!$A$2:$A$21833=N$7)*('Data - annual'!$B$2:$B$21833=$B10)*('Data - annual'!$C$2:$C$21833=$A$4)*('Data - annual'!$D$2:$D$21833)))</f>
        <v>26406</v>
      </c>
      <c r="O23" s="92" cm="1">
        <f t="array" ref="O23">IF(O10="..","..", SUMPRODUCT(('Data - annual'!$A$2:$A$21833=O$7)*('Data - annual'!$B$2:$B$21833=$B10)*('Data - annual'!$C$2:$C$21833=$A$4)*('Data - annual'!$D$2:$D$21833)))</f>
        <v>26046</v>
      </c>
      <c r="P23" s="92" cm="1">
        <f t="array" ref="P23">IF(P10="..","..", SUMPRODUCT(('Data - annual'!$A$2:$A$21833=P$7)*('Data - annual'!$B$2:$B$21833=$B10)*('Data - annual'!$C$2:$C$21833=$A$4)*('Data - annual'!$D$2:$D$21833)))</f>
        <v>24777</v>
      </c>
      <c r="Q23" s="92" cm="1">
        <f t="array" ref="Q23">IF(Q10="..","..", SUMPRODUCT(('Data - annual'!$A$2:$A$21833=Q$7)*('Data - annual'!$B$2:$B$21833=$B10)*('Data - annual'!$C$2:$C$21833=$A$4)*('Data - annual'!$D$2:$D$21833)))</f>
        <v>24587</v>
      </c>
      <c r="R23" s="92" cm="1">
        <f t="array" ref="R23">IF(R10="..","..", SUMPRODUCT(('Data - quarterly'!$A$2:$A$21831=R$7)*('Data - quarterly'!$B$2:$B$21831=$B10)*('Data - quarterly'!$C$2:$C$21831=$A$4)*('Data - quarterly'!$D$2:$D$21831)))</f>
        <v>24418</v>
      </c>
      <c r="S23" s="92" cm="1">
        <f t="array" ref="S23">IF(R10="..","..", SUMPRODUCT(('Data - quarterly'!$A$2:$A$21831=S$7)*('Data - quarterly'!$B$2:$B$21831=$B10)*('Data - quarterly'!$C$2:$C$21831=$A$4)*('Data - quarterly'!$D$2:$D$21831)))</f>
        <v>25321</v>
      </c>
      <c r="T23" s="92"/>
      <c r="U23" s="92"/>
      <c r="V23" s="92"/>
      <c r="W23" s="92"/>
      <c r="X23" s="92"/>
      <c r="Y23" s="92"/>
      <c r="Z23" s="92"/>
      <c r="AA23" s="92"/>
      <c r="AB23" s="92"/>
      <c r="AC23" s="92"/>
      <c r="AD23" s="92"/>
      <c r="AE23" s="92"/>
      <c r="AF23" s="92"/>
      <c r="AG23" s="92"/>
      <c r="AH23" s="92"/>
      <c r="AI23" s="92"/>
      <c r="AJ23" s="92"/>
      <c r="AK23" s="92"/>
      <c r="AL23" s="92"/>
      <c r="AM23" s="92"/>
      <c r="AN23" s="92"/>
      <c r="AO23" s="92"/>
      <c r="AP23" s="93"/>
      <c r="AQ23" s="93"/>
    </row>
    <row r="24" spans="1:43" s="9" customFormat="1" ht="16.5" customHeight="1">
      <c r="A24" s="87" t="s">
        <v>157</v>
      </c>
      <c r="B24" s="88" t="s">
        <v>158</v>
      </c>
      <c r="C24" s="92" cm="1">
        <f t="array" ref="C24">IF(C11="..","..", SUMPRODUCT(('Data - annual'!$A$2:$A$21833=C$7)*('Data - annual'!$B$2:$B$21833=$B11)*('Data - annual'!$C$2:$C$21833=$A$4)*('Data - annual'!$D$2:$D$21833)))</f>
        <v>20286</v>
      </c>
      <c r="D24" s="92" cm="1">
        <f t="array" ref="D24">IF(D11="..","..", SUMPRODUCT(('Data - annual'!$A$2:$A$21833=D$7)*('Data - annual'!$B$2:$B$21833=$B11)*('Data - annual'!$C$2:$C$21833=$A$4)*('Data - annual'!$D$2:$D$21833)))</f>
        <v>19392</v>
      </c>
      <c r="E24" s="92" cm="1">
        <f t="array" ref="E24">IF(E11="..","..", SUMPRODUCT(('Data - annual'!$A$2:$A$21833=E$7)*('Data - annual'!$B$2:$B$21833=$B11)*('Data - annual'!$C$2:$C$21833=$A$4)*('Data - annual'!$D$2:$D$21833)))</f>
        <v>18332</v>
      </c>
      <c r="F24" s="92" cm="1">
        <f t="array" ref="F24">IF(F11="..","..", SUMPRODUCT(('Data - annual'!$A$2:$A$21833=F$7)*('Data - annual'!$B$2:$B$21833=$B11)*('Data - annual'!$C$2:$C$21833=$A$4)*('Data - annual'!$D$2:$D$21833)))</f>
        <v>17831</v>
      </c>
      <c r="G24" s="92" cm="1">
        <f t="array" ref="G24">IF(G11="..","..", SUMPRODUCT(('Data - annual'!$A$2:$A$21833=G$7)*('Data - annual'!$B$2:$B$21833=$B11)*('Data - annual'!$C$2:$C$21833=$A$4)*('Data - annual'!$D$2:$D$21833)))</f>
        <v>17389</v>
      </c>
      <c r="H24" s="92" cm="1">
        <f t="array" ref="H24">IF(H11="..","..", SUMPRODUCT(('Data - annual'!$A$2:$A$21833=H$7)*('Data - annual'!$B$2:$B$21833=$B11)*('Data - annual'!$C$2:$C$21833=$A$4)*('Data - annual'!$D$2:$D$21833)))</f>
        <v>17465</v>
      </c>
      <c r="I24" s="92" cm="1">
        <f t="array" ref="I24">IF(I11="..","..", SUMPRODUCT(('Data - annual'!$A$2:$A$21833=I$7)*('Data - annual'!$B$2:$B$21833=$B11)*('Data - annual'!$C$2:$C$21833=$A$4)*('Data - annual'!$D$2:$D$21833)))</f>
        <v>17225</v>
      </c>
      <c r="J24" s="92" cm="1">
        <f t="array" ref="J24">IF(J11="..","..", SUMPRODUCT(('Data - annual'!$A$2:$A$21833=J$7)*('Data - annual'!$B$2:$B$21833=$B11)*('Data - annual'!$C$2:$C$21833=$A$4)*('Data - annual'!$D$2:$D$21833)))</f>
        <v>17215</v>
      </c>
      <c r="K24" s="92" cm="1">
        <f t="array" ref="K24">IF(K11="..","..", SUMPRODUCT(('Data - annual'!$A$2:$A$21833=K$7)*('Data - annual'!$B$2:$B$21833=$B11)*('Data - annual'!$C$2:$C$21833=$A$4)*('Data - annual'!$D$2:$D$21833)))</f>
        <v>16424</v>
      </c>
      <c r="L24" s="92" cm="1">
        <f t="array" ref="L24">IF(L11="..","..", SUMPRODUCT(('Data - annual'!$A$2:$A$21833=L$7)*('Data - annual'!$B$2:$B$21833=$B11)*('Data - annual'!$C$2:$C$21833=$A$4)*('Data - annual'!$D$2:$D$21833)))</f>
        <v>15396</v>
      </c>
      <c r="M24" s="92" cm="1">
        <f t="array" ref="M24">IF(M11="..","..", SUMPRODUCT(('Data - annual'!$A$2:$A$21833=M$7)*('Data - annual'!$B$2:$B$21833=$B11)*('Data - annual'!$C$2:$C$21833=$A$4)*('Data - annual'!$D$2:$D$21833)))</f>
        <v>14919</v>
      </c>
      <c r="N24" s="92" cm="1">
        <f t="array" ref="N24">IF(N11="..","..", SUMPRODUCT(('Data - annual'!$A$2:$A$21833=N$7)*('Data - annual'!$B$2:$B$21833=$B11)*('Data - annual'!$C$2:$C$21833=$A$4)*('Data - annual'!$D$2:$D$21833)))</f>
        <v>14918</v>
      </c>
      <c r="O24" s="92" cm="1">
        <f t="array" ref="O24">IF(O11="..","..", SUMPRODUCT(('Data - annual'!$A$2:$A$21833=O$7)*('Data - annual'!$B$2:$B$21833=$B11)*('Data - annual'!$C$2:$C$21833=$A$4)*('Data - annual'!$D$2:$D$21833)))</f>
        <v>14517</v>
      </c>
      <c r="P24" s="92" cm="1">
        <f t="array" ref="P24">IF(P11="..","..", SUMPRODUCT(('Data - annual'!$A$2:$A$21833=P$7)*('Data - annual'!$B$2:$B$21833=$B11)*('Data - annual'!$C$2:$C$21833=$A$4)*('Data - annual'!$D$2:$D$21833)))</f>
        <v>13712</v>
      </c>
      <c r="Q24" s="92" cm="1">
        <f t="array" ref="Q24">IF(Q11="..","..", SUMPRODUCT(('Data - annual'!$A$2:$A$21833=Q$7)*('Data - annual'!$B$2:$B$21833=$B11)*('Data - annual'!$C$2:$C$21833=$A$4)*('Data - annual'!$D$2:$D$21833)))</f>
        <v>13598</v>
      </c>
      <c r="R24" s="92" cm="1">
        <f t="array" ref="R24">IF(R11="..","..", SUMPRODUCT(('Data - quarterly'!$A$2:$A$21831=R$7)*('Data - quarterly'!$B$2:$B$21831=$B11)*('Data - quarterly'!$C$2:$C$21831=$A$4)*('Data - quarterly'!$D$2:$D$21831)))</f>
        <v>13473</v>
      </c>
      <c r="S24" s="92" cm="1">
        <f t="array" ref="S24">IF(R11="..","..", SUMPRODUCT(('Data - quarterly'!$A$2:$A$21831=S$7)*('Data - quarterly'!$B$2:$B$21831=$B11)*('Data - quarterly'!$C$2:$C$21831=$A$4)*('Data - quarterly'!$D$2:$D$21831)))</f>
        <v>14261</v>
      </c>
      <c r="T24" s="92"/>
      <c r="U24" s="92"/>
      <c r="V24" s="92"/>
      <c r="W24" s="92"/>
      <c r="X24" s="92"/>
      <c r="Y24" s="92"/>
      <c r="Z24" s="92"/>
      <c r="AA24" s="92"/>
      <c r="AB24" s="92"/>
      <c r="AC24" s="92"/>
      <c r="AD24" s="92"/>
      <c r="AE24" s="92"/>
      <c r="AF24" s="92"/>
      <c r="AG24" s="92"/>
      <c r="AH24" s="92"/>
      <c r="AI24" s="92"/>
      <c r="AJ24" s="92"/>
      <c r="AK24" s="92"/>
      <c r="AL24" s="92"/>
      <c r="AM24" s="92"/>
      <c r="AN24" s="92"/>
      <c r="AO24" s="92"/>
      <c r="AP24" s="94"/>
      <c r="AQ24" s="94"/>
    </row>
    <row r="25" spans="1:43" s="9" customFormat="1" ht="16.5" customHeight="1">
      <c r="A25" s="71"/>
      <c r="B25" s="88" t="s">
        <v>108</v>
      </c>
      <c r="C25" s="92" cm="1">
        <f t="array" ref="C25">IF(C12="..","..", SUMPRODUCT(('Data - annual'!$A$2:$A$21833=C$7)*('Data - annual'!$B$2:$B$21833=$B12)*('Data - annual'!$C$2:$C$21833=$A$4)*('Data - annual'!$D$2:$D$21833)))</f>
        <v>11281</v>
      </c>
      <c r="D25" s="92" cm="1">
        <f t="array" ref="D25">IF(D12="..","..", SUMPRODUCT(('Data - annual'!$A$2:$A$21833=D$7)*('Data - annual'!$B$2:$B$21833=$B12)*('Data - annual'!$C$2:$C$21833=$A$4)*('Data - annual'!$D$2:$D$21833)))</f>
        <v>11020</v>
      </c>
      <c r="E25" s="92" cm="1">
        <f t="array" ref="E25">IF(E12="..","..", SUMPRODUCT(('Data - annual'!$A$2:$A$21833=E$7)*('Data - annual'!$B$2:$B$21833=$B12)*('Data - annual'!$C$2:$C$21833=$A$4)*('Data - annual'!$D$2:$D$21833)))</f>
        <v>10418</v>
      </c>
      <c r="F25" s="92" cm="1">
        <f t="array" ref="F25">IF(F12="..","..", SUMPRODUCT(('Data - annual'!$A$2:$A$21833=F$7)*('Data - annual'!$B$2:$B$21833=$B12)*('Data - annual'!$C$2:$C$21833=$A$4)*('Data - annual'!$D$2:$D$21833)))</f>
        <v>9784</v>
      </c>
      <c r="G25" s="92" cm="1">
        <f t="array" ref="G25">IF(G12="..","..", SUMPRODUCT(('Data - annual'!$A$2:$A$21833=G$7)*('Data - annual'!$B$2:$B$21833=$B12)*('Data - annual'!$C$2:$C$21833=$A$4)*('Data - annual'!$D$2:$D$21833)))</f>
        <v>9699</v>
      </c>
      <c r="H25" s="92" cm="1">
        <f t="array" ref="H25">IF(H12="..","..", SUMPRODUCT(('Data - annual'!$A$2:$A$21833=H$7)*('Data - annual'!$B$2:$B$21833=$B12)*('Data - annual'!$C$2:$C$21833=$A$4)*('Data - annual'!$D$2:$D$21833)))</f>
        <v>9717</v>
      </c>
      <c r="I25" s="92" cm="1">
        <f t="array" ref="I25">IF(I12="..","..", SUMPRODUCT(('Data - annual'!$A$2:$A$21833=I$7)*('Data - annual'!$B$2:$B$21833=$B12)*('Data - annual'!$C$2:$C$21833=$A$4)*('Data - annual'!$D$2:$D$21833)))</f>
        <v>9293</v>
      </c>
      <c r="J25" s="92" cm="1">
        <f t="array" ref="J25">IF(J12="..","..", SUMPRODUCT(('Data - annual'!$A$2:$A$21833=J$7)*('Data - annual'!$B$2:$B$21833=$B12)*('Data - annual'!$C$2:$C$21833=$A$4)*('Data - annual'!$D$2:$D$21833)))</f>
        <v>9679</v>
      </c>
      <c r="K25" s="92" cm="1">
        <f t="array" ref="K25">IF(K12="..","..", SUMPRODUCT(('Data - annual'!$A$2:$A$21833=K$7)*('Data - annual'!$B$2:$B$21833=$B12)*('Data - annual'!$C$2:$C$21833=$A$4)*('Data - annual'!$D$2:$D$21833)))</f>
        <v>9589</v>
      </c>
      <c r="L25" s="92" cm="1">
        <f t="array" ref="L25">IF(L12="..","..", SUMPRODUCT(('Data - annual'!$A$2:$A$21833=L$7)*('Data - annual'!$B$2:$B$21833=$B12)*('Data - annual'!$C$2:$C$21833=$A$4)*('Data - annual'!$D$2:$D$21833)))</f>
        <v>9273</v>
      </c>
      <c r="M25" s="92" cm="1">
        <f t="array" ref="M25">IF(M12="..","..", SUMPRODUCT(('Data - annual'!$A$2:$A$21833=M$7)*('Data - annual'!$B$2:$B$21833=$B12)*('Data - annual'!$C$2:$C$21833=$A$4)*('Data - annual'!$D$2:$D$21833)))</f>
        <v>8788</v>
      </c>
      <c r="N25" s="92" cm="1">
        <f t="array" ref="N25">IF(N12="..","..", SUMPRODUCT(('Data - annual'!$A$2:$A$21833=N$7)*('Data - annual'!$B$2:$B$21833=$B12)*('Data - annual'!$C$2:$C$21833=$A$4)*('Data - annual'!$D$2:$D$21833)))</f>
        <v>9052</v>
      </c>
      <c r="O25" s="92" cm="1">
        <f t="array" ref="O25">IF(O12="..","..", SUMPRODUCT(('Data - annual'!$A$2:$A$21833=O$7)*('Data - annual'!$B$2:$B$21833=$B12)*('Data - annual'!$C$2:$C$21833=$A$4)*('Data - annual'!$D$2:$D$21833)))</f>
        <v>9032</v>
      </c>
      <c r="P25" s="92" cm="1">
        <f t="array" ref="P25">IF(P12="..","..", SUMPRODUCT(('Data - annual'!$A$2:$A$21833=P$7)*('Data - annual'!$B$2:$B$21833=$B12)*('Data - annual'!$C$2:$C$21833=$A$4)*('Data - annual'!$D$2:$D$21833)))</f>
        <v>8541</v>
      </c>
      <c r="Q25" s="92" cm="1">
        <f t="array" ref="Q25">IF(Q12="..","..", SUMPRODUCT(('Data - annual'!$A$2:$A$21833=Q$7)*('Data - annual'!$B$2:$B$21833=$B12)*('Data - annual'!$C$2:$C$21833=$A$4)*('Data - annual'!$D$2:$D$21833)))</f>
        <v>8534</v>
      </c>
      <c r="R25" s="92" cm="1">
        <f t="array" ref="R25">IF(R12="..","..", SUMPRODUCT(('Data - quarterly'!$A$2:$A$21831=R$7)*('Data - quarterly'!$B$2:$B$21831=$B12)*('Data - quarterly'!$C$2:$C$21831=$A$4)*('Data - quarterly'!$D$2:$D$21831)))</f>
        <v>8466</v>
      </c>
      <c r="S25" s="92" cm="1">
        <f t="array" ref="S25">IF(R12="..","..", SUMPRODUCT(('Data - quarterly'!$A$2:$A$21831=S$7)*('Data - quarterly'!$B$2:$B$21831=$B12)*('Data - quarterly'!$C$2:$C$21831=$A$4)*('Data - quarterly'!$D$2:$D$21831)))</f>
        <v>8626</v>
      </c>
      <c r="T25" s="92"/>
      <c r="U25" s="92"/>
      <c r="V25" s="92"/>
      <c r="W25" s="92"/>
      <c r="X25" s="92"/>
      <c r="Y25" s="92"/>
      <c r="Z25" s="92"/>
      <c r="AA25" s="92"/>
      <c r="AB25" s="92"/>
      <c r="AC25" s="92"/>
      <c r="AD25" s="92"/>
      <c r="AE25" s="92"/>
      <c r="AF25" s="92"/>
      <c r="AG25" s="92"/>
      <c r="AH25" s="92"/>
      <c r="AI25" s="92"/>
      <c r="AJ25" s="92"/>
      <c r="AK25" s="92"/>
      <c r="AL25" s="92"/>
      <c r="AM25" s="92"/>
      <c r="AN25" s="92"/>
      <c r="AO25" s="92"/>
      <c r="AP25" s="94"/>
      <c r="AQ25" s="94"/>
    </row>
    <row r="26" spans="1:43" s="9" customFormat="1" ht="16.5" customHeight="1">
      <c r="A26" s="71"/>
      <c r="B26" s="88" t="s">
        <v>159</v>
      </c>
      <c r="C26" s="92" cm="1">
        <f t="array" ref="C26">IF(C13="..","..", SUMPRODUCT(('Data - annual'!$A$2:$A$21833=C$7)*('Data - annual'!$B$2:$B$21833=$B13)*('Data - annual'!$C$2:$C$21833=$A$4)*('Data - annual'!$D$2:$D$21833)))</f>
        <v>3711</v>
      </c>
      <c r="D26" s="92" cm="1">
        <f t="array" ref="D26">IF(D13="..","..", SUMPRODUCT(('Data - annual'!$A$2:$A$21833=D$7)*('Data - annual'!$B$2:$B$21833=$B13)*('Data - annual'!$C$2:$C$21833=$A$4)*('Data - annual'!$D$2:$D$21833)))</f>
        <v>3524</v>
      </c>
      <c r="E26" s="92" cm="1">
        <f t="array" ref="E26">IF(E13="..","..", SUMPRODUCT(('Data - annual'!$A$2:$A$21833=E$7)*('Data - annual'!$B$2:$B$21833=$B13)*('Data - annual'!$C$2:$C$21833=$A$4)*('Data - annual'!$D$2:$D$21833)))</f>
        <v>3355</v>
      </c>
      <c r="F26" s="92" cm="1">
        <f t="array" ref="F26">IF(F13="..","..", SUMPRODUCT(('Data - annual'!$A$2:$A$21833=F$7)*('Data - annual'!$B$2:$B$21833=$B13)*('Data - annual'!$C$2:$C$21833=$A$4)*('Data - annual'!$D$2:$D$21833)))</f>
        <v>3045</v>
      </c>
      <c r="G26" s="92" cm="1">
        <f t="array" ref="G26">IF(G13="..","..", SUMPRODUCT(('Data - annual'!$A$2:$A$21833=G$7)*('Data - annual'!$B$2:$B$21833=$B13)*('Data - annual'!$C$2:$C$21833=$A$4)*('Data - annual'!$D$2:$D$21833)))</f>
        <v>3038</v>
      </c>
      <c r="H26" s="92" cm="1">
        <f t="array" ref="H26">IF(H13="..","..", SUMPRODUCT(('Data - annual'!$A$2:$A$21833=H$7)*('Data - annual'!$B$2:$B$21833=$B13)*('Data - annual'!$C$2:$C$21833=$A$4)*('Data - annual'!$D$2:$D$21833)))</f>
        <v>2968</v>
      </c>
      <c r="I26" s="92" cm="1">
        <f t="array" ref="I26">IF(I13="..","..", SUMPRODUCT(('Data - annual'!$A$2:$A$21833=I$7)*('Data - annual'!$B$2:$B$21833=$B13)*('Data - annual'!$C$2:$C$21833=$A$4)*('Data - annual'!$D$2:$D$21833)))</f>
        <v>2843</v>
      </c>
      <c r="J26" s="92" cm="1">
        <f t="array" ref="J26">IF(J13="..","..", SUMPRODUCT(('Data - annual'!$A$2:$A$21833=J$7)*('Data - annual'!$B$2:$B$21833=$B13)*('Data - annual'!$C$2:$C$21833=$A$4)*('Data - annual'!$D$2:$D$21833)))</f>
        <v>2873</v>
      </c>
      <c r="K26" s="92" cm="1">
        <f t="array" ref="K26">IF(K13="..","..", SUMPRODUCT(('Data - annual'!$A$2:$A$21833=K$7)*('Data - annual'!$B$2:$B$21833=$B13)*('Data - annual'!$C$2:$C$21833=$A$4)*('Data - annual'!$D$2:$D$21833)))</f>
        <v>2711</v>
      </c>
      <c r="L26" s="92" cm="1">
        <f t="array" ref="L26">IF(L13="..","..", SUMPRODUCT(('Data - annual'!$A$2:$A$21833=L$7)*('Data - annual'!$B$2:$B$21833=$B13)*('Data - annual'!$C$2:$C$21833=$A$4)*('Data - annual'!$D$2:$D$21833)))</f>
        <v>2678</v>
      </c>
      <c r="M26" s="92" cm="1">
        <f t="array" ref="M26">IF(M13="..","..", SUMPRODUCT(('Data - annual'!$A$2:$A$21833=M$7)*('Data - annual'!$B$2:$B$21833=$B13)*('Data - annual'!$C$2:$C$21833=$A$4)*('Data - annual'!$D$2:$D$21833)))</f>
        <v>2513</v>
      </c>
      <c r="N26" s="92" cm="1">
        <f t="array" ref="N26">IF(N13="..","..", SUMPRODUCT(('Data - annual'!$A$2:$A$21833=N$7)*('Data - annual'!$B$2:$B$21833=$B13)*('Data - annual'!$C$2:$C$21833=$A$4)*('Data - annual'!$D$2:$D$21833)))</f>
        <v>2436</v>
      </c>
      <c r="O26" s="92" cm="1">
        <f t="array" ref="O26">IF(O13="..","..", SUMPRODUCT(('Data - annual'!$A$2:$A$21833=O$7)*('Data - annual'!$B$2:$B$21833=$B13)*('Data - annual'!$C$2:$C$21833=$A$4)*('Data - annual'!$D$2:$D$21833)))</f>
        <v>2497</v>
      </c>
      <c r="P26" s="92" cm="1">
        <f t="array" ref="P26">IF(P13="..","..", SUMPRODUCT(('Data - annual'!$A$2:$A$21833=P$7)*('Data - annual'!$B$2:$B$21833=$B13)*('Data - annual'!$C$2:$C$21833=$A$4)*('Data - annual'!$D$2:$D$21833)))</f>
        <v>2524</v>
      </c>
      <c r="Q26" s="92" cm="1">
        <f t="array" ref="Q26">IF(Q13="..","..", SUMPRODUCT(('Data - annual'!$A$2:$A$21833=Q$7)*('Data - annual'!$B$2:$B$21833=$B13)*('Data - annual'!$C$2:$C$21833=$A$4)*('Data - annual'!$D$2:$D$21833)))</f>
        <v>2455</v>
      </c>
      <c r="R26" s="92" cm="1">
        <f t="array" ref="R26">IF(R13="..","..", SUMPRODUCT(('Data - quarterly'!$A$2:$A$21831=R$7)*('Data - quarterly'!$B$2:$B$21831=$B13)*('Data - quarterly'!$C$2:$C$21831=$A$4)*('Data - quarterly'!$D$2:$D$21831)))</f>
        <v>2479</v>
      </c>
      <c r="S26" s="92" cm="1">
        <f t="array" ref="S26">IF(R13="..","..", SUMPRODUCT(('Data - quarterly'!$A$2:$A$21831=S$7)*('Data - quarterly'!$B$2:$B$21831=$B13)*('Data - quarterly'!$C$2:$C$21831=$A$4)*('Data - quarterly'!$D$2:$D$21831)))</f>
        <v>2434</v>
      </c>
      <c r="T26" s="92"/>
      <c r="U26" s="92"/>
      <c r="V26" s="92"/>
      <c r="W26" s="92"/>
      <c r="X26" s="92"/>
      <c r="Y26" s="92"/>
      <c r="Z26" s="92"/>
      <c r="AA26" s="92"/>
      <c r="AB26" s="92"/>
      <c r="AC26" s="92"/>
      <c r="AD26" s="92"/>
      <c r="AE26" s="92"/>
      <c r="AF26" s="92"/>
      <c r="AG26" s="92"/>
      <c r="AH26" s="92"/>
      <c r="AI26" s="92"/>
      <c r="AJ26" s="92"/>
      <c r="AK26" s="92"/>
      <c r="AL26" s="92"/>
      <c r="AM26" s="92"/>
      <c r="AN26" s="92"/>
      <c r="AO26" s="92"/>
      <c r="AP26" s="94"/>
      <c r="AQ26" s="94"/>
    </row>
    <row r="27" spans="1:43" s="10" customFormat="1" ht="16.5" customHeight="1">
      <c r="A27" s="86" t="s">
        <v>160</v>
      </c>
      <c r="B27" s="84" t="s">
        <v>60</v>
      </c>
      <c r="C27" s="92" cm="1">
        <f t="array" ref="C27">IF(C14="..","..", SUMPRODUCT(('Data - annual'!$A$2:$A$21833=C$7)*('Data - annual'!$B$2:$B$21833=$B14)*('Data - annual'!$C$2:$C$21833=$A$4)*('Data - annual'!$D$2:$D$21833)))</f>
        <v>20043</v>
      </c>
      <c r="D27" s="92" cm="1">
        <f t="array" ref="D27">IF(D14="..","..", SUMPRODUCT(('Data - annual'!$A$2:$A$21833=D$7)*('Data - annual'!$B$2:$B$21833=$B14)*('Data - annual'!$C$2:$C$21833=$A$4)*('Data - annual'!$D$2:$D$21833)))</f>
        <v>19586</v>
      </c>
      <c r="E27" s="92" cm="1">
        <f t="array" ref="E27">IF(E14="..","..", SUMPRODUCT(('Data - annual'!$A$2:$A$21833=E$7)*('Data - annual'!$B$2:$B$21833=$B14)*('Data - annual'!$C$2:$C$21833=$A$4)*('Data - annual'!$D$2:$D$21833)))</f>
        <v>15897</v>
      </c>
      <c r="F27" s="92" cm="1">
        <f t="array" ref="F27">IF(F14="..","..", SUMPRODUCT(('Data - annual'!$A$2:$A$21833=F$7)*('Data - annual'!$B$2:$B$21833=$B14)*('Data - annual'!$C$2:$C$21833=$A$4)*('Data - annual'!$D$2:$D$21833)))</f>
        <v>15967</v>
      </c>
      <c r="G27" s="92" cm="1">
        <f t="array" ref="G27">IF(G14="..","..", SUMPRODUCT(('Data - annual'!$A$2:$A$21833=G$7)*('Data - annual'!$B$2:$B$21833=$B14)*('Data - annual'!$C$2:$C$21833=$A$4)*('Data - annual'!$D$2:$D$21833)))</f>
        <v>14967</v>
      </c>
      <c r="H27" s="92" cm="1">
        <f t="array" ref="H27">IF(H14="..","..", SUMPRODUCT(('Data - annual'!$A$2:$A$21833=H$7)*('Data - annual'!$B$2:$B$21833=$B14)*('Data - annual'!$C$2:$C$21833=$A$4)*('Data - annual'!$D$2:$D$21833)))</f>
        <v>15474</v>
      </c>
      <c r="I27" s="92" cm="1">
        <f t="array" ref="I27">IF(I14="..","..", SUMPRODUCT(('Data - annual'!$A$2:$A$21833=I$7)*('Data - annual'!$B$2:$B$21833=$B14)*('Data - annual'!$C$2:$C$21833=$A$4)*('Data - annual'!$D$2:$D$21833)))</f>
        <v>15317</v>
      </c>
      <c r="J27" s="92" cm="1">
        <f t="array" ref="J27">IF(J14="..","..", SUMPRODUCT(('Data - annual'!$A$2:$A$21833=J$7)*('Data - annual'!$B$2:$B$21833=$B14)*('Data - annual'!$C$2:$C$21833=$A$4)*('Data - annual'!$D$2:$D$21833)))</f>
        <v>15168</v>
      </c>
      <c r="K27" s="92" cm="1">
        <f t="array" ref="K27">IF(K14="..","..", SUMPRODUCT(('Data - annual'!$A$2:$A$21833=K$7)*('Data - annual'!$B$2:$B$21833=$B14)*('Data - annual'!$C$2:$C$21833=$A$4)*('Data - annual'!$D$2:$D$21833)))</f>
        <v>14633</v>
      </c>
      <c r="L27" s="92" cm="1">
        <f t="array" ref="L27">IF(L14="..","..", SUMPRODUCT(('Data - annual'!$A$2:$A$21833=L$7)*('Data - annual'!$B$2:$B$21833=$B14)*('Data - annual'!$C$2:$C$21833=$A$4)*('Data - annual'!$D$2:$D$21833)))</f>
        <v>13782</v>
      </c>
      <c r="M27" s="92" cm="1">
        <f t="array" ref="M27">IF(M14="..","..", SUMPRODUCT(('Data - annual'!$A$2:$A$21833=M$7)*('Data - annual'!$B$2:$B$21833=$B14)*('Data - annual'!$C$2:$C$21833=$A$4)*('Data - annual'!$D$2:$D$21833)))</f>
        <v>11593</v>
      </c>
      <c r="N27" s="92" cm="1">
        <f t="array" ref="N27">IF(N14="..","..", SUMPRODUCT(('Data - annual'!$A$2:$A$21833=N$7)*('Data - annual'!$B$2:$B$21833=$B14)*('Data - annual'!$C$2:$C$21833=$A$4)*('Data - annual'!$D$2:$D$21833)))</f>
        <v>12597</v>
      </c>
      <c r="O27" s="92" cm="1">
        <f t="array" ref="O27">IF(O14="..","..", SUMPRODUCT(('Data - annual'!$A$2:$A$21833=O$7)*('Data - annual'!$B$2:$B$21833=$B14)*('Data - annual'!$C$2:$C$21833=$A$4)*('Data - annual'!$D$2:$D$21833)))</f>
        <v>13142</v>
      </c>
      <c r="P27" s="92" cm="1">
        <f t="array" ref="P27">IF(P14="..","..", SUMPRODUCT(('Data - annual'!$A$2:$A$21833=P$7)*('Data - annual'!$B$2:$B$21833=$B14)*('Data - annual'!$C$2:$C$21833=$A$4)*('Data - annual'!$D$2:$D$21833)))</f>
        <v>12840</v>
      </c>
      <c r="Q27" s="92" cm="1">
        <f t="array" ref="Q27">IF(Q14="..","..", SUMPRODUCT(('Data - annual'!$A$2:$A$21833=Q$7)*('Data - annual'!$B$2:$B$21833=$B14)*('Data - annual'!$C$2:$C$21833=$A$4)*('Data - annual'!$D$2:$D$21833)))</f>
        <v>12708</v>
      </c>
      <c r="R27" s="92" cm="1">
        <f t="array" ref="R27">IF(R14="..","..", SUMPRODUCT(('Data - quarterly'!$A$2:$A$21831=R$7)*('Data - quarterly'!$B$2:$B$21831=$B14)*('Data - quarterly'!$C$2:$C$21831=$A$4)*('Data - quarterly'!$D$2:$D$21831)))</f>
        <v>12698</v>
      </c>
      <c r="S27" s="92" cm="1">
        <f t="array" ref="S27">IF(R14="..","..", SUMPRODUCT(('Data - quarterly'!$A$2:$A$21831=S$7)*('Data - quarterly'!$B$2:$B$21831=$B14)*('Data - quarterly'!$C$2:$C$21831=$A$4)*('Data - quarterly'!$D$2:$D$21831)))</f>
        <v>13636</v>
      </c>
      <c r="T27" s="92"/>
      <c r="U27" s="92"/>
      <c r="V27" s="92"/>
      <c r="W27" s="92"/>
      <c r="X27" s="92"/>
      <c r="Y27" s="92"/>
      <c r="Z27" s="92"/>
      <c r="AA27" s="92"/>
      <c r="AB27" s="92"/>
      <c r="AC27" s="92"/>
      <c r="AD27" s="92"/>
      <c r="AE27" s="92"/>
      <c r="AF27" s="92"/>
      <c r="AG27" s="92"/>
      <c r="AH27" s="92"/>
      <c r="AI27" s="92"/>
      <c r="AJ27" s="92"/>
      <c r="AK27" s="92"/>
      <c r="AL27" s="92"/>
      <c r="AM27" s="92"/>
      <c r="AN27" s="92"/>
      <c r="AO27" s="92"/>
      <c r="AP27" s="93"/>
      <c r="AQ27" s="93"/>
    </row>
    <row r="28" spans="1:43" s="9" customFormat="1" ht="16.5" customHeight="1">
      <c r="A28" s="87" t="s">
        <v>157</v>
      </c>
      <c r="B28" s="88" t="s">
        <v>112</v>
      </c>
      <c r="C28" s="92" cm="1">
        <f t="array" ref="C28">IF(C15="..","..", SUMPRODUCT(('Data - annual'!$A$2:$A$21833=C$7)*('Data - annual'!$B$2:$B$21833=$B15)*('Data - annual'!$C$2:$C$21833=$A$4)*('Data - annual'!$D$2:$D$21833)))</f>
        <v>2776</v>
      </c>
      <c r="D28" s="92" cm="1">
        <f t="array" ref="D28">IF(D15="..","..", SUMPRODUCT(('Data - annual'!$A$2:$A$21833=D$7)*('Data - annual'!$B$2:$B$21833=$B15)*('Data - annual'!$C$2:$C$21833=$A$4)*('Data - annual'!$D$2:$D$21833)))</f>
        <v>2527</v>
      </c>
      <c r="E28" s="92" cm="1">
        <f t="array" ref="E28">IF(E15="..","..", SUMPRODUCT(('Data - annual'!$A$2:$A$21833=E$7)*('Data - annual'!$B$2:$B$21833=$B15)*('Data - annual'!$C$2:$C$21833=$A$4)*('Data - annual'!$D$2:$D$21833)))</f>
        <v>2212</v>
      </c>
      <c r="F28" s="92" cm="1">
        <f t="array" ref="F28">IF(F15="..","..", SUMPRODUCT(('Data - annual'!$A$2:$A$21833=F$7)*('Data - annual'!$B$2:$B$21833=$B15)*('Data - annual'!$C$2:$C$21833=$A$4)*('Data - annual'!$D$2:$D$21833)))</f>
        <v>2056</v>
      </c>
      <c r="G28" s="92" cm="1">
        <f t="array" ref="G28">IF(G15="..","..", SUMPRODUCT(('Data - annual'!$A$2:$A$21833=G$7)*('Data - annual'!$B$2:$B$21833=$B15)*('Data - annual'!$C$2:$C$21833=$A$4)*('Data - annual'!$D$2:$D$21833)))</f>
        <v>1981</v>
      </c>
      <c r="H28" s="92" cm="1">
        <f t="array" ref="H28">IF(H15="..","..", SUMPRODUCT(('Data - annual'!$A$2:$A$21833=H$7)*('Data - annual'!$B$2:$B$21833=$B15)*('Data - annual'!$C$2:$C$21833=$A$4)*('Data - annual'!$D$2:$D$21833)))</f>
        <v>1925</v>
      </c>
      <c r="I28" s="92" cm="1">
        <f t="array" ref="I28">IF(I15="..","..", SUMPRODUCT(('Data - annual'!$A$2:$A$21833=I$7)*('Data - annual'!$B$2:$B$21833=$B15)*('Data - annual'!$C$2:$C$21833=$A$4)*('Data - annual'!$D$2:$D$21833)))</f>
        <v>1700</v>
      </c>
      <c r="J28" s="92" cm="1">
        <f t="array" ref="J28">IF(J15="..","..", SUMPRODUCT(('Data - annual'!$A$2:$A$21833=J$7)*('Data - annual'!$B$2:$B$21833=$B15)*('Data - annual'!$C$2:$C$21833=$A$4)*('Data - annual'!$D$2:$D$21833)))</f>
        <v>1856</v>
      </c>
      <c r="K28" s="92" cm="1">
        <f t="array" ref="K28">IF(K15="..","..", SUMPRODUCT(('Data - annual'!$A$2:$A$21833=K$7)*('Data - annual'!$B$2:$B$21833=$B15)*('Data - annual'!$C$2:$C$21833=$A$4)*('Data - annual'!$D$2:$D$21833)))</f>
        <v>1693</v>
      </c>
      <c r="L28" s="92" cm="1">
        <f t="array" ref="L28">IF(L15="..","..", SUMPRODUCT(('Data - annual'!$A$2:$A$21833=L$7)*('Data - annual'!$B$2:$B$21833=$B15)*('Data - annual'!$C$2:$C$21833=$A$4)*('Data - annual'!$D$2:$D$21833)))</f>
        <v>1591</v>
      </c>
      <c r="M28" s="92" cm="1">
        <f t="array" ref="M28">IF(M15="..","..", SUMPRODUCT(('Data - annual'!$A$2:$A$21833=M$7)*('Data - annual'!$B$2:$B$21833=$B15)*('Data - annual'!$C$2:$C$21833=$A$4)*('Data - annual'!$D$2:$D$21833)))</f>
        <v>1252</v>
      </c>
      <c r="N28" s="92" cm="1">
        <f t="array" ref="N28">IF(N15="..","..", SUMPRODUCT(('Data - annual'!$A$2:$A$21833=N$7)*('Data - annual'!$B$2:$B$21833=$B15)*('Data - annual'!$C$2:$C$21833=$A$4)*('Data - annual'!$D$2:$D$21833)))</f>
        <v>1433</v>
      </c>
      <c r="O28" s="92" cm="1">
        <f t="array" ref="O28">IF(O15="..","..", SUMPRODUCT(('Data - annual'!$A$2:$A$21833=O$7)*('Data - annual'!$B$2:$B$21833=$B15)*('Data - annual'!$C$2:$C$21833=$A$4)*('Data - annual'!$D$2:$D$21833)))</f>
        <v>1479</v>
      </c>
      <c r="P28" s="92" cm="1">
        <f t="array" ref="P28">IF(P15="..","..", SUMPRODUCT(('Data - annual'!$A$2:$A$21833=P$7)*('Data - annual'!$B$2:$B$21833=$B15)*('Data - annual'!$C$2:$C$21833=$A$4)*('Data - annual'!$D$2:$D$21833)))</f>
        <v>1396</v>
      </c>
      <c r="Q28" s="92" cm="1">
        <f t="array" ref="Q28">IF(Q15="..","..", SUMPRODUCT(('Data - annual'!$A$2:$A$21833=Q$7)*('Data - annual'!$B$2:$B$21833=$B15)*('Data - annual'!$C$2:$C$21833=$A$4)*('Data - annual'!$D$2:$D$21833)))</f>
        <v>1303</v>
      </c>
      <c r="R28" s="92" cm="1">
        <f t="array" ref="R28">IF(R15="..","..", SUMPRODUCT(('Data - quarterly'!$A$2:$A$21831=R$7)*('Data - quarterly'!$B$2:$B$21831=$B15)*('Data - quarterly'!$C$2:$C$21831=$A$4)*('Data - quarterly'!$D$2:$D$21831)))</f>
        <v>1321</v>
      </c>
      <c r="S28" s="92" cm="1">
        <f t="array" ref="S28">IF(R15="..","..", SUMPRODUCT(('Data - quarterly'!$A$2:$A$21831=S$7)*('Data - quarterly'!$B$2:$B$21831=$B15)*('Data - quarterly'!$C$2:$C$21831=$A$4)*('Data - quarterly'!$D$2:$D$21831)))</f>
        <v>1341</v>
      </c>
      <c r="T28" s="92"/>
      <c r="U28" s="92"/>
      <c r="V28" s="92"/>
      <c r="W28" s="92"/>
      <c r="X28" s="92"/>
      <c r="Y28" s="92"/>
      <c r="Z28" s="92"/>
      <c r="AA28" s="92"/>
      <c r="AB28" s="92"/>
      <c r="AC28" s="92"/>
      <c r="AD28" s="92"/>
      <c r="AE28" s="92"/>
      <c r="AF28" s="92"/>
      <c r="AG28" s="92"/>
      <c r="AH28" s="92"/>
      <c r="AI28" s="92"/>
      <c r="AJ28" s="92"/>
      <c r="AK28" s="92"/>
      <c r="AL28" s="92"/>
      <c r="AM28" s="92"/>
      <c r="AN28" s="92"/>
      <c r="AO28" s="92"/>
      <c r="AP28" s="94"/>
      <c r="AQ28" s="94"/>
    </row>
    <row r="29" spans="1:43" s="9" customFormat="1" ht="16.5" customHeight="1">
      <c r="A29" s="71"/>
      <c r="B29" s="88" t="s">
        <v>111</v>
      </c>
      <c r="C29" s="92" cm="1">
        <f t="array" ref="C29">IF(C16="..","..", SUMPRODUCT(('Data - annual'!$A$2:$A$21833=C$7)*('Data - annual'!$B$2:$B$21833=$B16)*('Data - annual'!$C$2:$C$21833=$A$4)*('Data - annual'!$D$2:$D$21833)))</f>
        <v>17267</v>
      </c>
      <c r="D29" s="92" cm="1">
        <f t="array" ref="D29">IF(D16="..","..", SUMPRODUCT(('Data - annual'!$A$2:$A$21833=D$7)*('Data - annual'!$B$2:$B$21833=$B16)*('Data - annual'!$C$2:$C$21833=$A$4)*('Data - annual'!$D$2:$D$21833)))</f>
        <v>17059</v>
      </c>
      <c r="E29" s="92" cm="1">
        <f t="array" ref="E29">IF(E16="..","..", SUMPRODUCT(('Data - annual'!$A$2:$A$21833=E$7)*('Data - annual'!$B$2:$B$21833=$B16)*('Data - annual'!$C$2:$C$21833=$A$4)*('Data - annual'!$D$2:$D$21833)))</f>
        <v>13685</v>
      </c>
      <c r="F29" s="92" cm="1">
        <f t="array" ref="F29">IF(F16="..","..", SUMPRODUCT(('Data - annual'!$A$2:$A$21833=F$7)*('Data - annual'!$B$2:$B$21833=$B16)*('Data - annual'!$C$2:$C$21833=$A$4)*('Data - annual'!$D$2:$D$21833)))</f>
        <v>13911</v>
      </c>
      <c r="G29" s="92" cm="1">
        <f t="array" ref="G29">IF(G16="..","..", SUMPRODUCT(('Data - annual'!$A$2:$A$21833=G$7)*('Data - annual'!$B$2:$B$21833=$B16)*('Data - annual'!$C$2:$C$21833=$A$4)*('Data - annual'!$D$2:$D$21833)))</f>
        <v>12986</v>
      </c>
      <c r="H29" s="92" cm="1">
        <f t="array" ref="H29">IF(H16="..","..", SUMPRODUCT(('Data - annual'!$A$2:$A$21833=H$7)*('Data - annual'!$B$2:$B$21833=$B16)*('Data - annual'!$C$2:$C$21833=$A$4)*('Data - annual'!$D$2:$D$21833)))</f>
        <v>13549</v>
      </c>
      <c r="I29" s="92" cm="1">
        <f t="array" ref="I29">IF(I16="..","..", SUMPRODUCT(('Data - annual'!$A$2:$A$21833=I$7)*('Data - annual'!$B$2:$B$21833=$B16)*('Data - annual'!$C$2:$C$21833=$A$4)*('Data - annual'!$D$2:$D$21833)))</f>
        <v>13617</v>
      </c>
      <c r="J29" s="92" cm="1">
        <f t="array" ref="J29">IF(J16="..","..", SUMPRODUCT(('Data - annual'!$A$2:$A$21833=J$7)*('Data - annual'!$B$2:$B$21833=$B16)*('Data - annual'!$C$2:$C$21833=$A$4)*('Data - annual'!$D$2:$D$21833)))</f>
        <v>13312</v>
      </c>
      <c r="K29" s="92" cm="1">
        <f t="array" ref="K29">IF(K16="..","..", SUMPRODUCT(('Data - annual'!$A$2:$A$21833=K$7)*('Data - annual'!$B$2:$B$21833=$B16)*('Data - annual'!$C$2:$C$21833=$A$4)*('Data - annual'!$D$2:$D$21833)))</f>
        <v>12940</v>
      </c>
      <c r="L29" s="92" cm="1">
        <f t="array" ref="L29">IF(L16="..","..", SUMPRODUCT(('Data - annual'!$A$2:$A$21833=L$7)*('Data - annual'!$B$2:$B$21833=$B16)*('Data - annual'!$C$2:$C$21833=$A$4)*('Data - annual'!$D$2:$D$21833)))</f>
        <v>12191</v>
      </c>
      <c r="M29" s="92" cm="1">
        <f t="array" ref="M29">IF(M16="..","..", SUMPRODUCT(('Data - annual'!$A$2:$A$21833=M$7)*('Data - annual'!$B$2:$B$21833=$B16)*('Data - annual'!$C$2:$C$21833=$A$4)*('Data - annual'!$D$2:$D$21833)))</f>
        <v>10341</v>
      </c>
      <c r="N29" s="92" cm="1">
        <f t="array" ref="N29">IF(N16="..","..", SUMPRODUCT(('Data - annual'!$A$2:$A$21833=N$7)*('Data - annual'!$B$2:$B$21833=$B16)*('Data - annual'!$C$2:$C$21833=$A$4)*('Data - annual'!$D$2:$D$21833)))</f>
        <v>11164</v>
      </c>
      <c r="O29" s="92" cm="1">
        <f t="array" ref="O29">IF(O16="..","..", SUMPRODUCT(('Data - annual'!$A$2:$A$21833=O$7)*('Data - annual'!$B$2:$B$21833=$B16)*('Data - annual'!$C$2:$C$21833=$A$4)*('Data - annual'!$D$2:$D$21833)))</f>
        <v>11663</v>
      </c>
      <c r="P29" s="92" cm="1">
        <f t="array" ref="P29">IF(P16="..","..", SUMPRODUCT(('Data - annual'!$A$2:$A$21833=P$7)*('Data - annual'!$B$2:$B$21833=$B16)*('Data - annual'!$C$2:$C$21833=$A$4)*('Data - annual'!$D$2:$D$21833)))</f>
        <v>11444</v>
      </c>
      <c r="Q29" s="92" cm="1">
        <f t="array" ref="Q29">IF(Q16="..","..", SUMPRODUCT(('Data - annual'!$A$2:$A$21833=Q$7)*('Data - annual'!$B$2:$B$21833=$B16)*('Data - annual'!$C$2:$C$21833=$A$4)*('Data - annual'!$D$2:$D$21833)))</f>
        <v>11405</v>
      </c>
      <c r="R29" s="92" cm="1">
        <f t="array" ref="R29">IF(R16="..","..", SUMPRODUCT(('Data - quarterly'!$A$2:$A$21831=R$7)*('Data - quarterly'!$B$2:$B$21831=$B16)*('Data - quarterly'!$C$2:$C$21831=$A$4)*('Data - quarterly'!$D$2:$D$21831)))</f>
        <v>11377</v>
      </c>
      <c r="S29" s="92" cm="1">
        <f t="array" ref="S29">IF(R16="..","..", SUMPRODUCT(('Data - quarterly'!$A$2:$A$21831=S$7)*('Data - quarterly'!$B$2:$B$21831=$B16)*('Data - quarterly'!$C$2:$C$21831=$A$4)*('Data - quarterly'!$D$2:$D$21831)))</f>
        <v>12295</v>
      </c>
      <c r="T29" s="92"/>
      <c r="U29" s="92"/>
      <c r="V29" s="92"/>
      <c r="W29" s="92"/>
      <c r="X29" s="92"/>
      <c r="Y29" s="92"/>
      <c r="Z29" s="92"/>
      <c r="AA29" s="92"/>
      <c r="AB29" s="92"/>
      <c r="AC29" s="92"/>
      <c r="AD29" s="92"/>
      <c r="AE29" s="92"/>
      <c r="AF29" s="92"/>
      <c r="AG29" s="92"/>
      <c r="AH29" s="92"/>
      <c r="AI29" s="92"/>
      <c r="AJ29" s="92"/>
      <c r="AK29" s="92"/>
      <c r="AL29" s="92"/>
      <c r="AM29" s="92"/>
      <c r="AN29" s="92"/>
      <c r="AO29" s="92"/>
      <c r="AP29" s="94"/>
      <c r="AQ29" s="94"/>
    </row>
    <row r="30" spans="1:43" s="10" customFormat="1" ht="16.5" customHeight="1">
      <c r="A30" s="86" t="s">
        <v>62</v>
      </c>
      <c r="B30" s="84" t="s">
        <v>62</v>
      </c>
      <c r="C30" s="92" cm="1">
        <f t="array" ref="C30">IF(C17="..","..", SUMPRODUCT(('Data - annual'!$A$2:$A$21833=C$7)*('Data - annual'!$B$2:$B$21833=$B17)*('Data - annual'!$C$2:$C$21833=$A$4)*('Data - annual'!$D$2:$D$21833)))</f>
        <v>21897</v>
      </c>
      <c r="D30" s="92" cm="1">
        <f t="array" ref="D30">IF(D17="..","..", SUMPRODUCT(('Data - annual'!$A$2:$A$21833=D$7)*('Data - annual'!$B$2:$B$21833=$B17)*('Data - annual'!$C$2:$C$21833=$A$4)*('Data - annual'!$D$2:$D$21833)))</f>
        <v>19071</v>
      </c>
      <c r="E30" s="92" cm="1">
        <f t="array" ref="E30">IF(E17="..","..", SUMPRODUCT(('Data - annual'!$A$2:$A$21833=E$7)*('Data - annual'!$B$2:$B$21833=$B17)*('Data - annual'!$C$2:$C$21833=$A$4)*('Data - annual'!$D$2:$D$21833)))</f>
        <v>16746</v>
      </c>
      <c r="F30" s="92" cm="1">
        <f t="array" ref="F30">IF(F17="..","..", SUMPRODUCT(('Data - annual'!$A$2:$A$21833=F$7)*('Data - annual'!$B$2:$B$21833=$B17)*('Data - annual'!$C$2:$C$21833=$A$4)*('Data - annual'!$D$2:$D$21833)))</f>
        <v>16231</v>
      </c>
      <c r="G30" s="92" cm="1">
        <f t="array" ref="G30">IF(G17="..","..", SUMPRODUCT(('Data - annual'!$A$2:$A$21833=G$7)*('Data - annual'!$B$2:$B$21833=$B17)*('Data - annual'!$C$2:$C$21833=$A$4)*('Data - annual'!$D$2:$D$21833)))</f>
        <v>15726</v>
      </c>
      <c r="H30" s="92" cm="1">
        <f t="array" ref="H30">IF(H17="..","..", SUMPRODUCT(('Data - annual'!$A$2:$A$21833=H$7)*('Data - annual'!$B$2:$B$21833=$B17)*('Data - annual'!$C$2:$C$21833=$A$4)*('Data - annual'!$D$2:$D$21833)))</f>
        <v>16322</v>
      </c>
      <c r="I30" s="92" cm="1">
        <f t="array" ref="I30">IF(I17="..","..", SUMPRODUCT(('Data - annual'!$A$2:$A$21833=I$7)*('Data - annual'!$B$2:$B$21833=$B17)*('Data - annual'!$C$2:$C$21833=$A$4)*('Data - annual'!$D$2:$D$21833)))</f>
        <v>17756</v>
      </c>
      <c r="J30" s="92" cm="1">
        <f t="array" ref="J30">IF(J17="..","..", SUMPRODUCT(('Data - annual'!$A$2:$A$21833=J$7)*('Data - annual'!$B$2:$B$21833=$B17)*('Data - annual'!$C$2:$C$21833=$A$4)*('Data - annual'!$D$2:$D$21833)))</f>
        <v>17086</v>
      </c>
      <c r="K30" s="92" cm="1">
        <f t="array" ref="K30">IF(K17="..","..", SUMPRODUCT(('Data - annual'!$A$2:$A$21833=K$7)*('Data - annual'!$B$2:$B$21833=$B17)*('Data - annual'!$C$2:$C$21833=$A$4)*('Data - annual'!$D$2:$D$21833)))</f>
        <v>17217</v>
      </c>
      <c r="L30" s="92" cm="1">
        <f t="array" ref="L30">IF(L17="..","..", SUMPRODUCT(('Data - annual'!$A$2:$A$21833=L$7)*('Data - annual'!$B$2:$B$21833=$B17)*('Data - annual'!$C$2:$C$21833=$A$4)*('Data - annual'!$D$2:$D$21833)))</f>
        <v>15662</v>
      </c>
      <c r="M30" s="92" cm="1">
        <f t="array" ref="M30">IF(M17="..","..", SUMPRODUCT(('Data - annual'!$A$2:$A$21833=M$7)*('Data - annual'!$B$2:$B$21833=$B17)*('Data - annual'!$C$2:$C$21833=$A$4)*('Data - annual'!$D$2:$D$21833)))</f>
        <v>13853</v>
      </c>
      <c r="N30" s="92" cm="1">
        <f t="array" ref="N30">IF(N17="..","..", SUMPRODUCT(('Data - annual'!$A$2:$A$21833=N$7)*('Data - annual'!$B$2:$B$21833=$B17)*('Data - annual'!$C$2:$C$21833=$A$4)*('Data - annual'!$D$2:$D$21833)))</f>
        <v>14474</v>
      </c>
      <c r="O30" s="92" cm="1">
        <f t="array" ref="O30">IF(O17="..","..", SUMPRODUCT(('Data - annual'!$A$2:$A$21833=O$7)*('Data - annual'!$B$2:$B$21833=$B17)*('Data - annual'!$C$2:$C$21833=$A$4)*('Data - annual'!$D$2:$D$21833)))</f>
        <v>14970</v>
      </c>
      <c r="P30" s="92" cm="1">
        <f t="array" ref="P30">IF(P17="..","..", SUMPRODUCT(('Data - annual'!$A$2:$A$21833=P$7)*('Data - annual'!$B$2:$B$21833=$B17)*('Data - annual'!$C$2:$C$21833=$A$4)*('Data - annual'!$D$2:$D$21833)))</f>
        <v>14712</v>
      </c>
      <c r="Q30" s="92" cm="1">
        <f t="array" ref="Q30">IF(Q17="..","..", SUMPRODUCT(('Data - annual'!$A$2:$A$21833=Q$7)*('Data - annual'!$B$2:$B$21833=$B17)*('Data - annual'!$C$2:$C$21833=$A$4)*('Data - annual'!$D$2:$D$21833)))</f>
        <v>14671</v>
      </c>
      <c r="R30" s="92" cm="1">
        <f t="array" ref="R30">IF(R17="..","..", SUMPRODUCT(('Data - quarterly'!$A$2:$A$21831=R$7)*('Data - quarterly'!$B$2:$B$21831=$B17)*('Data - quarterly'!$C$2:$C$21831=$A$4)*('Data - quarterly'!$D$2:$D$21831)))</f>
        <v>14508</v>
      </c>
      <c r="S30" s="92" cm="1">
        <f t="array" ref="S30">IF(R17="..","..", SUMPRODUCT(('Data - quarterly'!$A$2:$A$21831=S$7)*('Data - quarterly'!$B$2:$B$21831=$B17)*('Data - quarterly'!$C$2:$C$21831=$A$4)*('Data - quarterly'!$D$2:$D$21831)))</f>
        <v>15405</v>
      </c>
      <c r="T30" s="92"/>
      <c r="U30" s="92"/>
      <c r="V30" s="92"/>
      <c r="W30" s="92"/>
      <c r="X30" s="92"/>
      <c r="Y30" s="92"/>
      <c r="Z30" s="92"/>
      <c r="AA30" s="92"/>
      <c r="AB30" s="92"/>
      <c r="AC30" s="92"/>
      <c r="AD30" s="92"/>
      <c r="AE30" s="92"/>
      <c r="AF30" s="92"/>
      <c r="AG30" s="92"/>
      <c r="AH30" s="92"/>
      <c r="AI30" s="92"/>
      <c r="AJ30" s="92"/>
      <c r="AK30" s="92"/>
      <c r="AL30" s="92"/>
      <c r="AM30" s="92"/>
      <c r="AN30" s="92"/>
      <c r="AO30" s="92"/>
      <c r="AP30" s="93"/>
      <c r="AQ30" s="93"/>
    </row>
    <row r="31" spans="1:43" s="10" customFormat="1" ht="16.5" customHeight="1">
      <c r="A31" s="86" t="s">
        <v>161</v>
      </c>
      <c r="B31" s="84" t="s">
        <v>61</v>
      </c>
      <c r="C31" s="92" cm="1">
        <f t="array" ref="C31">IF(C18="..","..", SUMPRODUCT(('Data - annual'!$A$2:$A$21833=C$7)*('Data - annual'!$B$2:$B$21833=$B18)*('Data - annual'!$C$2:$C$21833=$A$4)*('Data - annual'!$D$2:$D$21833)))</f>
        <v>6923</v>
      </c>
      <c r="D31" s="92" cm="1">
        <f t="array" ref="D31">IF(D18="..","..", SUMPRODUCT(('Data - annual'!$A$2:$A$21833=D$7)*('Data - annual'!$B$2:$B$21833=$B18)*('Data - annual'!$C$2:$C$21833=$A$4)*('Data - annual'!$D$2:$D$21833)))</f>
        <v>7155</v>
      </c>
      <c r="E31" s="92" cm="1">
        <f t="array" ref="E31">IF(E18="..","..", SUMPRODUCT(('Data - annual'!$A$2:$A$21833=E$7)*('Data - annual'!$B$2:$B$21833=$B18)*('Data - annual'!$C$2:$C$21833=$A$4)*('Data - annual'!$D$2:$D$21833)))</f>
        <v>4463</v>
      </c>
      <c r="F31" s="92" cm="1">
        <f t="array" ref="F31">IF(F18="..","..", SUMPRODUCT(('Data - annual'!$A$2:$A$21833=F$7)*('Data - annual'!$B$2:$B$21833=$B18)*('Data - annual'!$C$2:$C$21833=$A$4)*('Data - annual'!$D$2:$D$21833)))</f>
        <v>4981</v>
      </c>
      <c r="G31" s="92" cm="1">
        <f t="array" ref="G31">IF(G18="..","..", SUMPRODUCT(('Data - annual'!$A$2:$A$21833=G$7)*('Data - annual'!$B$2:$B$21833=$B18)*('Data - annual'!$C$2:$C$21833=$A$4)*('Data - annual'!$D$2:$D$21833)))</f>
        <v>4563</v>
      </c>
      <c r="H31" s="92" cm="1">
        <f t="array" ref="H31">IF(H18="..","..", SUMPRODUCT(('Data - annual'!$A$2:$A$21833=H$7)*('Data - annual'!$B$2:$B$21833=$B18)*('Data - annual'!$C$2:$C$21833=$A$4)*('Data - annual'!$D$2:$D$21833)))</f>
        <v>5029</v>
      </c>
      <c r="I31" s="92" cm="1">
        <f t="array" ref="I31">IF(I18="..","..", SUMPRODUCT(('Data - annual'!$A$2:$A$21833=I$7)*('Data - annual'!$B$2:$B$21833=$B18)*('Data - annual'!$C$2:$C$21833=$A$4)*('Data - annual'!$D$2:$D$21833)))</f>
        <v>5050</v>
      </c>
      <c r="J31" s="92" cm="1">
        <f t="array" ref="J31">IF(J18="..","..", SUMPRODUCT(('Data - annual'!$A$2:$A$21833=J$7)*('Data - annual'!$B$2:$B$21833=$B18)*('Data - annual'!$C$2:$C$21833=$A$4)*('Data - annual'!$D$2:$D$21833)))</f>
        <v>5277</v>
      </c>
      <c r="K31" s="92" cm="1">
        <f t="array" ref="K31">IF(K18="..","..", SUMPRODUCT(('Data - annual'!$A$2:$A$21833=K$7)*('Data - annual'!$B$2:$B$21833=$B18)*('Data - annual'!$C$2:$C$21833=$A$4)*('Data - annual'!$D$2:$D$21833)))</f>
        <v>6562</v>
      </c>
      <c r="L31" s="92" cm="1">
        <f t="array" ref="L31">IF(L18="..","..", SUMPRODUCT(('Data - annual'!$A$2:$A$21833=L$7)*('Data - annual'!$B$2:$B$21833=$B18)*('Data - annual'!$C$2:$C$21833=$A$4)*('Data - annual'!$D$2:$D$21833)))</f>
        <v>5222</v>
      </c>
      <c r="M31" s="92" cm="1">
        <f t="array" ref="M31">IF(M18="..","..", SUMPRODUCT(('Data - annual'!$A$2:$A$21833=M$7)*('Data - annual'!$B$2:$B$21833=$B18)*('Data - annual'!$C$2:$C$21833=$A$4)*('Data - annual'!$D$2:$D$21833)))</f>
        <v>5330</v>
      </c>
      <c r="N31" s="92" cm="1">
        <f t="array" ref="N31">IF(N18="..","..", SUMPRODUCT(('Data - annual'!$A$2:$A$21833=N$7)*('Data - annual'!$B$2:$B$21833=$B18)*('Data - annual'!$C$2:$C$21833=$A$4)*('Data - annual'!$D$2:$D$21833)))</f>
        <v>4895</v>
      </c>
      <c r="O31" s="92" cm="1">
        <f t="array" ref="O31">IF(O18="..","..", SUMPRODUCT(('Data - annual'!$A$2:$A$21833=O$7)*('Data - annual'!$B$2:$B$21833=$B18)*('Data - annual'!$C$2:$C$21833=$A$4)*('Data - annual'!$D$2:$D$21833)))</f>
        <v>7096</v>
      </c>
      <c r="P31" s="92" cm="1">
        <f t="array" ref="P31">IF(P18="..","..", SUMPRODUCT(('Data - annual'!$A$2:$A$21833=P$7)*('Data - annual'!$B$2:$B$21833=$B18)*('Data - annual'!$C$2:$C$21833=$A$4)*('Data - annual'!$D$2:$D$21833)))</f>
        <v>4313</v>
      </c>
      <c r="Q31" s="92" cm="1">
        <f t="array" ref="Q31">IF(Q18="..","..", SUMPRODUCT(('Data - annual'!$A$2:$A$21833=Q$7)*('Data - annual'!$B$2:$B$21833=$B18)*('Data - annual'!$C$2:$C$21833=$A$4)*('Data - annual'!$D$2:$D$21833)))</f>
        <v>4560</v>
      </c>
      <c r="R31" s="92" cm="1">
        <f t="array" ref="R31">IF(R18="..","..", SUMPRODUCT(('Data - quarterly'!$A$2:$A$21831=R$7)*('Data - quarterly'!$B$2:$B$21831=$B18)*('Data - quarterly'!$C$2:$C$21831=$A$4)*('Data - quarterly'!$D$2:$D$21831)))</f>
        <v>4147</v>
      </c>
      <c r="S31" s="92" cm="1">
        <f t="array" ref="S31">IF(R18="..","..", SUMPRODUCT(('Data - quarterly'!$A$2:$A$21831=S$7)*('Data - quarterly'!$B$2:$B$21831=$B18)*('Data - quarterly'!$C$2:$C$21831=$A$4)*('Data - quarterly'!$D$2:$D$21831)))</f>
        <v>6843</v>
      </c>
      <c r="T31" s="92"/>
      <c r="U31" s="92"/>
      <c r="V31" s="92"/>
      <c r="W31" s="92"/>
      <c r="X31" s="92"/>
      <c r="Y31" s="92"/>
      <c r="Z31" s="92"/>
      <c r="AA31" s="92"/>
      <c r="AB31" s="92"/>
      <c r="AC31" s="92"/>
      <c r="AD31" s="92"/>
      <c r="AE31" s="92"/>
      <c r="AF31" s="92"/>
      <c r="AG31" s="92"/>
      <c r="AH31" s="92"/>
      <c r="AI31" s="92"/>
      <c r="AJ31" s="92"/>
      <c r="AK31" s="92"/>
      <c r="AL31" s="92"/>
      <c r="AM31" s="92"/>
      <c r="AN31" s="92"/>
      <c r="AO31" s="92"/>
      <c r="AP31" s="93"/>
      <c r="AQ31" s="93"/>
    </row>
    <row r="32" spans="1:43" s="10" customFormat="1" ht="16.5" customHeight="1">
      <c r="A32" s="83" t="s">
        <v>162</v>
      </c>
      <c r="B32" s="84" t="s">
        <v>164</v>
      </c>
      <c r="C32" s="92" cm="1">
        <f t="array" ref="C32">IF(C19="..","..", SUMPRODUCT(('Data - annual'!$A$2:$A$21833=C$7)*('Data - annual'!$B$2:$B$21833=$B19)*('Data - annual'!$C$2:$C$21833=$A$4)*('Data - annual'!$D$2:$D$21833)))</f>
        <v>115937</v>
      </c>
      <c r="D32" s="92" cm="1">
        <f t="array" ref="D32">IF(D19="..","..", SUMPRODUCT(('Data - annual'!$A$2:$A$21833=D$7)*('Data - annual'!$B$2:$B$21833=$B19)*('Data - annual'!$C$2:$C$21833=$A$4)*('Data - annual'!$D$2:$D$21833)))</f>
        <v>119228</v>
      </c>
      <c r="E32" s="92" cm="1">
        <f t="array" ref="E32">IF(E19="..","..", SUMPRODUCT(('Data - annual'!$A$2:$A$21833=E$7)*('Data - annual'!$B$2:$B$21833=$B19)*('Data - annual'!$C$2:$C$21833=$A$4)*('Data - annual'!$D$2:$D$21833)))</f>
        <v>66499</v>
      </c>
      <c r="F32" s="92" cm="1">
        <f t="array" ref="F32">IF(F19="..","..", SUMPRODUCT(('Data - annual'!$A$2:$A$21833=F$7)*('Data - annual'!$B$2:$B$21833=$B19)*('Data - annual'!$C$2:$C$21833=$A$4)*('Data - annual'!$D$2:$D$21833)))</f>
        <v>84894</v>
      </c>
      <c r="G32" s="92" cm="1">
        <f t="array" ref="G32">IF(G19="..","..", SUMPRODUCT(('Data - annual'!$A$2:$A$21833=G$7)*('Data - annual'!$B$2:$B$21833=$B19)*('Data - annual'!$C$2:$C$21833=$A$4)*('Data - annual'!$D$2:$D$21833)))</f>
        <v>70755</v>
      </c>
      <c r="H32" s="92" cm="1">
        <f t="array" ref="H32">IF(H19="..","..", SUMPRODUCT(('Data - annual'!$A$2:$A$21833=H$7)*('Data - annual'!$B$2:$B$21833=$B19)*('Data - annual'!$C$2:$C$21833=$A$4)*('Data - annual'!$D$2:$D$21833)))</f>
        <v>77359</v>
      </c>
      <c r="I32" s="92" cm="1">
        <f t="array" ref="I32">IF(I19="..","..", SUMPRODUCT(('Data - annual'!$A$2:$A$21833=I$7)*('Data - annual'!$B$2:$B$21833=$B19)*('Data - annual'!$C$2:$C$21833=$A$4)*('Data - annual'!$D$2:$D$21833)))</f>
        <v>76411</v>
      </c>
      <c r="J32" s="92" cm="1">
        <f t="array" ref="J32">IF(J19="..","..", SUMPRODUCT(('Data - annual'!$A$2:$A$21833=J$7)*('Data - annual'!$B$2:$B$21833=$B19)*('Data - annual'!$C$2:$C$21833=$A$4)*('Data - annual'!$D$2:$D$21833)))</f>
        <v>82663</v>
      </c>
      <c r="K32" s="92" cm="1">
        <f t="array" ref="K32">IF(K19="..","..", SUMPRODUCT(('Data - annual'!$A$2:$A$21833=K$7)*('Data - annual'!$B$2:$B$21833=$B19)*('Data - annual'!$C$2:$C$21833=$A$4)*('Data - annual'!$D$2:$D$21833)))</f>
        <v>99310</v>
      </c>
      <c r="L32" s="92" cm="1">
        <f t="array" ref="L32">IF(L19="..","..", SUMPRODUCT(('Data - annual'!$A$2:$A$21833=L$7)*('Data - annual'!$B$2:$B$21833=$B19)*('Data - annual'!$C$2:$C$21833=$A$4)*('Data - annual'!$D$2:$D$21833)))</f>
        <v>75348</v>
      </c>
      <c r="M32" s="92" cm="1">
        <f t="array" ref="M32">IF(M19="..","..", SUMPRODUCT(('Data - annual'!$A$2:$A$21833=M$7)*('Data - annual'!$B$2:$B$21833=$B19)*('Data - annual'!$C$2:$C$21833=$A$4)*('Data - annual'!$D$2:$D$21833)))</f>
        <v>79894</v>
      </c>
      <c r="N32" s="92" cm="1">
        <f t="array" ref="N32">IF(N19="..","..", SUMPRODUCT(('Data - annual'!$A$2:$A$21833=N$7)*('Data - annual'!$B$2:$B$21833=$B19)*('Data - annual'!$C$2:$C$21833=$A$4)*('Data - annual'!$D$2:$D$21833)))</f>
        <v>80167</v>
      </c>
      <c r="O32" s="92" cm="1">
        <f t="array" ref="O32">IF(O19="..","..", SUMPRODUCT(('Data - annual'!$A$2:$A$21833=O$7)*('Data - annual'!$B$2:$B$21833=$B19)*('Data - annual'!$C$2:$C$21833=$A$4)*('Data - annual'!$D$2:$D$21833)))</f>
        <v>101550</v>
      </c>
      <c r="P32" s="92" cm="1">
        <f t="array" ref="P32">IF(P19="..","..", SUMPRODUCT(('Data - annual'!$A$2:$A$21833=P$7)*('Data - annual'!$B$2:$B$21833=$B19)*('Data - annual'!$C$2:$C$21833=$A$4)*('Data - annual'!$D$2:$D$21833)))</f>
        <v>68824</v>
      </c>
      <c r="Q32" s="92" cm="1">
        <f t="array" ref="Q32">IF(Q19="..","..", SUMPRODUCT(('Data - annual'!$A$2:$A$21833=Q$7)*('Data - annual'!$B$2:$B$21833=$B19)*('Data - annual'!$C$2:$C$21833=$A$4)*('Data - annual'!$D$2:$D$21833)))</f>
        <v>72901</v>
      </c>
      <c r="R32" s="92" cm="1">
        <f t="array" ref="R32">IF(R19="..","..", SUMPRODUCT(('Data - quarterly'!$A$2:$A$21831=R$7)*('Data - quarterly'!$B$2:$B$21831=$B19)*('Data - quarterly'!$C$2:$C$21831=$A$4)*('Data - quarterly'!$D$2:$D$21831)))</f>
        <v>64170</v>
      </c>
      <c r="S32" s="92" cm="1">
        <f t="array" ref="S32">IF(R19="..","..", SUMPRODUCT(('Data - quarterly'!$A$2:$A$21831=S$7)*('Data - quarterly'!$B$2:$B$21831=$B19)*('Data - quarterly'!$C$2:$C$21831=$A$4)*('Data - quarterly'!$D$2:$D$21831)))</f>
        <v>101091</v>
      </c>
      <c r="T32" s="92"/>
      <c r="U32" s="92"/>
      <c r="V32" s="92"/>
      <c r="W32" s="92"/>
      <c r="X32" s="92"/>
      <c r="Y32" s="92"/>
      <c r="Z32" s="92"/>
      <c r="AA32" s="92"/>
      <c r="AB32" s="92"/>
      <c r="AC32" s="92"/>
      <c r="AD32" s="92"/>
      <c r="AE32" s="92"/>
      <c r="AF32" s="92"/>
      <c r="AG32" s="92"/>
      <c r="AH32" s="92"/>
      <c r="AI32" s="92"/>
      <c r="AJ32" s="92"/>
      <c r="AK32" s="92"/>
      <c r="AL32" s="92"/>
      <c r="AM32" s="92"/>
      <c r="AN32" s="92"/>
      <c r="AO32" s="92"/>
      <c r="AP32" s="93"/>
      <c r="AQ32" s="93"/>
    </row>
    <row r="33" spans="1:43">
      <c r="A33" s="71"/>
      <c r="B33" s="71"/>
      <c r="C33" s="71"/>
      <c r="D33" s="71"/>
      <c r="E33" s="71"/>
      <c r="F33" s="71"/>
      <c r="G33" s="71"/>
      <c r="H33" s="71"/>
      <c r="I33" s="71"/>
      <c r="J33" s="71"/>
      <c r="K33" s="71"/>
      <c r="L33" s="71"/>
      <c r="M33" s="71"/>
      <c r="N33" s="71"/>
      <c r="O33" s="71"/>
      <c r="P33" s="71"/>
      <c r="Q33" s="71"/>
      <c r="R33" s="92"/>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row>
    <row r="34" spans="1:43">
      <c r="A34" s="71"/>
      <c r="B34" s="71"/>
      <c r="C34" s="95">
        <f>C32+C22</f>
        <v>200078</v>
      </c>
      <c r="D34" s="95">
        <f t="shared" ref="D34:S34" si="0">D32+D22</f>
        <v>198976</v>
      </c>
      <c r="E34" s="95">
        <f t="shared" si="0"/>
        <v>135710</v>
      </c>
      <c r="F34" s="95">
        <f t="shared" si="0"/>
        <v>152733</v>
      </c>
      <c r="G34" s="95">
        <f t="shared" si="0"/>
        <v>136137</v>
      </c>
      <c r="H34" s="95">
        <f t="shared" si="0"/>
        <v>144334</v>
      </c>
      <c r="I34" s="95">
        <f t="shared" si="0"/>
        <v>143895</v>
      </c>
      <c r="J34" s="95">
        <f t="shared" si="0"/>
        <v>149961</v>
      </c>
      <c r="K34" s="95">
        <f t="shared" si="0"/>
        <v>166446</v>
      </c>
      <c r="L34" s="95">
        <f t="shared" si="0"/>
        <v>137361</v>
      </c>
      <c r="M34" s="95">
        <f t="shared" si="0"/>
        <v>136890</v>
      </c>
      <c r="N34" s="95">
        <f t="shared" si="0"/>
        <v>138539</v>
      </c>
      <c r="O34" s="95">
        <f t="shared" si="0"/>
        <v>162804</v>
      </c>
      <c r="P34" s="95">
        <f t="shared" si="0"/>
        <v>125466</v>
      </c>
      <c r="Q34" s="95">
        <f t="shared" ref="Q34" si="1">Q32+Q22</f>
        <v>129427</v>
      </c>
      <c r="R34" s="95">
        <f t="shared" si="0"/>
        <v>119941</v>
      </c>
      <c r="S34" s="95">
        <f t="shared" si="0"/>
        <v>162296</v>
      </c>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row>
    <row r="35" spans="1:43">
      <c r="A35" s="96"/>
      <c r="B35" s="88"/>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row>
    <row r="36" spans="1:43" ht="42.95" customHeight="1">
      <c r="A36" s="242"/>
      <c r="B36" s="242"/>
      <c r="C36" s="97" t="str">
        <f>_xlfn.CONCAT("Year ending ",config!B5," ",config!B6-10)</f>
        <v>Year ending September 2015</v>
      </c>
      <c r="D36" s="97" t="str">
        <f>_xlfn.CONCAT("Year ending ",config!B5," ",config!B6-5)</f>
        <v>Year ending September 2020</v>
      </c>
      <c r="E36" s="97" t="str">
        <f>_xlfn.CONCAT("Year ending ",config!B5," ",config!B6-1)</f>
        <v>Year ending September 2024</v>
      </c>
      <c r="F36" s="97" t="str">
        <f>_xlfn.CONCAT("Year ending ",config!B5," ",config!B6)</f>
        <v>Year ending September 2025</v>
      </c>
      <c r="G36" s="71"/>
      <c r="H36" s="98" t="s">
        <v>165</v>
      </c>
      <c r="I36" s="98" t="s">
        <v>166</v>
      </c>
      <c r="J36" s="98" t="s">
        <v>167</v>
      </c>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row>
    <row r="37" spans="1:43">
      <c r="A37" s="99" t="str">
        <f>A9</f>
        <v>All Primary fires6</v>
      </c>
      <c r="B37" s="88" t="str">
        <f>B9</f>
        <v>Primary</v>
      </c>
      <c r="C37" s="85" cm="1">
        <f t="array" ref="C37">IF((IF($A$5="Total response time",SUMPRODUCT(('Data - quarterly'!$A$2:$A$21831=C$36)*('Data - quarterly'!$B$2:$B$21831=$B9)*('Data - quarterly'!$C$2:$C$21831=$A$4)*('Data - quarterly'!$E$2:$E$21831)),IF($A$5="Call handling time",SUMPRODUCT(('Data - quarterly'!$A$2:$A$21831=C$36)*('Data - quarterly'!$B$2:$B$21831=$B9)*('Data - quarterly'!$C$2:$C$21831=$A$4)*('Data - quarterly'!$F$2:$F$21831)),IF($A$5="Crew turnout time",SUMPRODUCT(('Data - quarterly'!$A$2:$A$21831=C$36)*('Data - quarterly'!$B$2:$B$21831=$B9)*('Data - quarterly'!$C$2:$C$21831=$A$4)*('Data - quarterly'!$G$2:$G$21831)),SUMPRODUCT(('Data - quarterly'!$A$2:$A$21831=C$36)*('Data - quarterly'!$B$2:$B$21831=$B9)*('Data - quarterly'!$C$2:$C$21831=$A$4)*('Data - quarterly'!$H$2:$H$21831))))))=0,"..",(IF($A$5="Total response time",SUMPRODUCT(('Data - quarterly'!$A$2:$A$21831=C$36)*('Data - quarterly'!$B$2:$B$21831=$B9)*('Data - quarterly'!$C$2:$C$21831=$A$4)*('Data - quarterly'!$E$2:$E$21831)),IF($A$5="Call handling time",SUMPRODUCT(('Data - quarterly'!$A$2:$A$21831=C$36)*('Data - quarterly'!$B$2:$B$21831=$B9)*('Data - quarterly'!$C$2:$C$21831=$A$4)*('Data - quarterly'!$F$2:$F$21831)),IF($A$5="Crew turnout time",SUMPRODUCT(('Data - quarterly'!$A$2:$A$21831=C$36)*('Data - quarterly'!$B$2:$B$21831=$B9)*('Data - quarterly'!$C$2:$C$21831=$A$4)*('Data - quarterly'!$G$2:$G$21831)),SUMPRODUCT(('Data - quarterly'!$A$2:$A$21831=C$36)*('Data - quarterly'!$B$2:$B$21831=$B9)*('Data - quarterly'!$C$2:$C$21831=$A$4)*('Data - quarterly'!$H$2:$H$21831)))))))</f>
        <v>6.0019833400000002E-3</v>
      </c>
      <c r="D37" s="85" cm="1">
        <f t="array" ref="D37">IF((IF($A$5="Total response time",SUMPRODUCT(('Data - quarterly'!$A$2:$A$21831=D$36)*('Data - quarterly'!$B$2:$B$21831=$B9)*('Data - quarterly'!$C$2:$C$21831=$A$4)*('Data - quarterly'!$E$2:$E$21831)),IF($A$5="Call handling time",SUMPRODUCT(('Data - quarterly'!$A$2:$A$21831=D$36)*('Data - quarterly'!$B$2:$B$21831=$B9)*('Data - quarterly'!$C$2:$C$21831=$A$4)*('Data - quarterly'!$F$2:$F$21831)),IF($A$5="Crew turnout time",SUMPRODUCT(('Data - quarterly'!$A$2:$A$21831=D$36)*('Data - quarterly'!$B$2:$B$21831=$B9)*('Data - quarterly'!$C$2:$C$21831=$A$4)*('Data - quarterly'!$G$2:$G$21831)),SUMPRODUCT(('Data - quarterly'!$A$2:$A$21831=D$36)*('Data - quarterly'!$B$2:$B$21831=$B9)*('Data - quarterly'!$C$2:$C$21831=$A$4)*('Data - quarterly'!$H$2:$H$21831))))))=0,"..",(IF($A$5="Total response time",SUMPRODUCT(('Data - quarterly'!$A$2:$A$21831=D$36)*('Data - quarterly'!$B$2:$B$21831=$B9)*('Data - quarterly'!$C$2:$C$21831=$A$4)*('Data - quarterly'!$E$2:$E$21831)),IF($A$5="Call handling time",SUMPRODUCT(('Data - quarterly'!$A$2:$A$21831=D$36)*('Data - quarterly'!$B$2:$B$21831=$B9)*('Data - quarterly'!$C$2:$C$21831=$A$4)*('Data - quarterly'!$F$2:$F$21831)),IF($A$5="Crew turnout time",SUMPRODUCT(('Data - quarterly'!$A$2:$A$21831=D$36)*('Data - quarterly'!$B$2:$B$21831=$B9)*('Data - quarterly'!$C$2:$C$21831=$A$4)*('Data - quarterly'!$G$2:$G$21831)),SUMPRODUCT(('Data - quarterly'!$A$2:$A$21831=D$36)*('Data - quarterly'!$B$2:$B$21831=$B9)*('Data - quarterly'!$C$2:$C$21831=$A$4)*('Data - quarterly'!$H$2:$H$21831)))))))</f>
        <v>5.9784913100000003E-3</v>
      </c>
      <c r="E37" s="85" cm="1">
        <f t="array" ref="E37">IF((IF($A$5="Total response time",SUMPRODUCT(('Data - quarterly'!$A$2:$A$21831=E$36)*('Data - quarterly'!$B$2:$B$21831=$B9)*('Data - quarterly'!$C$2:$C$21831=$A$4)*('Data - quarterly'!$E$2:$E$21831)),IF($A$5="Call handling time",SUMPRODUCT(('Data - quarterly'!$A$2:$A$21831=E$36)*('Data - quarterly'!$B$2:$B$21831=$B9)*('Data - quarterly'!$C$2:$C$21831=$A$4)*('Data - quarterly'!$F$2:$F$21831)),IF($A$5="Crew turnout time",SUMPRODUCT(('Data - quarterly'!$A$2:$A$21831=E$36)*('Data - quarterly'!$B$2:$B$21831=$B9)*('Data - quarterly'!$C$2:$C$21831=$A$4)*('Data - quarterly'!$G$2:$G$21831)),SUMPRODUCT(('Data - quarterly'!$A$2:$A$21831=E$36)*('Data - quarterly'!$B$2:$B$21831=$B9)*('Data - quarterly'!$C$2:$C$21831=$A$4)*('Data - quarterly'!$H$2:$H$21831))))))=0,"..",(IF($A$5="Total response time",SUMPRODUCT(('Data - quarterly'!$A$2:$A$21831=E$36)*('Data - quarterly'!$B$2:$B$21831=$B9)*('Data - quarterly'!$C$2:$C$21831=$A$4)*('Data - quarterly'!$E$2:$E$21831)),IF($A$5="Call handling time",SUMPRODUCT(('Data - quarterly'!$A$2:$A$21831=E$36)*('Data - quarterly'!$B$2:$B$21831=$B9)*('Data - quarterly'!$C$2:$C$21831=$A$4)*('Data - quarterly'!$F$2:$F$21831)),IF($A$5="Crew turnout time",SUMPRODUCT(('Data - quarterly'!$A$2:$A$21831=E$36)*('Data - quarterly'!$B$2:$B$21831=$B9)*('Data - quarterly'!$C$2:$C$21831=$A$4)*('Data - quarterly'!$G$2:$G$21831)),SUMPRODUCT(('Data - quarterly'!$A$2:$A$21831=E$36)*('Data - quarterly'!$B$2:$B$21831=$B9)*('Data - quarterly'!$C$2:$C$21831=$A$4)*('Data - quarterly'!$H$2:$H$21831)))))))</f>
        <v>6.29010714E-3</v>
      </c>
      <c r="F37" s="85" cm="1">
        <f t="array" ref="F37">IF((IF($A$5="Total response time",SUMPRODUCT(('Data - quarterly'!$A$2:$A$21831=F$36)*('Data - quarterly'!$B$2:$B$21831=$B9)*('Data - quarterly'!$C$2:$C$21831=$A$4)*('Data - quarterly'!$E$2:$E$21831)),IF($A$5="Call handling time",SUMPRODUCT(('Data - quarterly'!$A$2:$A$21831=F$36)*('Data - quarterly'!$B$2:$B$21831=$B9)*('Data - quarterly'!$C$2:$C$21831=$A$4)*('Data - quarterly'!$F$2:$F$21831)),IF($A$5="Crew turnout time",SUMPRODUCT(('Data - quarterly'!$A$2:$A$21831=F$36)*('Data - quarterly'!$B$2:$B$21831=$B9)*('Data - quarterly'!$C$2:$C$21831=$A$4)*('Data - quarterly'!$G$2:$G$21831)),SUMPRODUCT(('Data - quarterly'!$A$2:$A$21831=F$36)*('Data - quarterly'!$B$2:$B$21831=$B9)*('Data - quarterly'!$C$2:$C$21831=$A$4)*('Data - quarterly'!$H$2:$H$21831))))))=0,"..",(IF($A$5="Total response time",SUMPRODUCT(('Data - quarterly'!$A$2:$A$21831=F$36)*('Data - quarterly'!$B$2:$B$21831=$B9)*('Data - quarterly'!$C$2:$C$21831=$A$4)*('Data - quarterly'!$E$2:$E$21831)),IF($A$5="Call handling time",SUMPRODUCT(('Data - quarterly'!$A$2:$A$21831=F$36)*('Data - quarterly'!$B$2:$B$21831=$B9)*('Data - quarterly'!$C$2:$C$21831=$A$4)*('Data - quarterly'!$F$2:$F$21831)),IF($A$5="Crew turnout time",SUMPRODUCT(('Data - quarterly'!$A$2:$A$21831=F$36)*('Data - quarterly'!$B$2:$B$21831=$B9)*('Data - quarterly'!$C$2:$C$21831=$A$4)*('Data - quarterly'!$G$2:$G$21831)),SUMPRODUCT(('Data - quarterly'!$A$2:$A$21831=F$36)*('Data - quarterly'!$B$2:$B$21831=$B9)*('Data - quarterly'!$C$2:$C$21831=$A$4)*('Data - quarterly'!$H$2:$H$21831)))))))</f>
        <v>6.5183702099999999E-3</v>
      </c>
      <c r="G37" s="71"/>
      <c r="H37" s="83">
        <f>IF((F37/C37)-1&gt;10,ROUND((F37/C37)-1,2),ROUND((F37/C37)-1,3))</f>
        <v>8.5999999999999993E-2</v>
      </c>
      <c r="I37" s="83">
        <f>IF((F37/D37)-1&gt;10,ROUND((F37/D37)-1,2),ROUND((F37/D37)-1,3))</f>
        <v>0.09</v>
      </c>
      <c r="J37" s="100">
        <f>IF((F37/E37)-1&gt;10,ROUND((F37/E37)-1,2),ROUND((F37/E37)-1,3))</f>
        <v>3.5999999999999997E-2</v>
      </c>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row>
    <row r="38" spans="1:43">
      <c r="A38" s="99" t="str">
        <f>A10</f>
        <v>Dwellings</v>
      </c>
      <c r="B38" s="88" t="str">
        <f t="shared" ref="B38:B47" si="2">B10</f>
        <v>Dwellings</v>
      </c>
      <c r="C38" s="85" cm="1">
        <f t="array" ref="C38">IF((IF($A$5="Total response time",SUMPRODUCT(('Data - quarterly'!$A$2:$A$21831=C$36)*('Data - quarterly'!$B$2:$B$21831=$B10)*('Data - quarterly'!$C$2:$C$21831=$A$4)*('Data - quarterly'!$E$2:$E$21831)),IF($A$5="Call handling time",SUMPRODUCT(('Data - quarterly'!$A$2:$A$21831=C$36)*('Data - quarterly'!$B$2:$B$21831=$B10)*('Data - quarterly'!$C$2:$C$21831=$A$4)*('Data - quarterly'!$F$2:$F$21831)),IF($A$5="Crew turnout time",SUMPRODUCT(('Data - quarterly'!$A$2:$A$21831=C$36)*('Data - quarterly'!$B$2:$B$21831=$B10)*('Data - quarterly'!$C$2:$C$21831=$A$4)*('Data - quarterly'!$G$2:$G$21831)),SUMPRODUCT(('Data - quarterly'!$A$2:$A$21831=C$36)*('Data - quarterly'!$B$2:$B$21831=$B10)*('Data - quarterly'!$C$2:$C$21831=$A$4)*('Data - quarterly'!$H$2:$H$21831))))))=0,"..",(IF($A$5="Total response time",SUMPRODUCT(('Data - quarterly'!$A$2:$A$21831=C$36)*('Data - quarterly'!$B$2:$B$21831=$B10)*('Data - quarterly'!$C$2:$C$21831=$A$4)*('Data - quarterly'!$E$2:$E$21831)),IF($A$5="Call handling time",SUMPRODUCT(('Data - quarterly'!$A$2:$A$21831=C$36)*('Data - quarterly'!$B$2:$B$21831=$B10)*('Data - quarterly'!$C$2:$C$21831=$A$4)*('Data - quarterly'!$F$2:$F$21831)),IF($A$5="Crew turnout time",SUMPRODUCT(('Data - quarterly'!$A$2:$A$21831=C$36)*('Data - quarterly'!$B$2:$B$21831=$B10)*('Data - quarterly'!$C$2:$C$21831=$A$4)*('Data - quarterly'!$G$2:$G$21831)),SUMPRODUCT(('Data - quarterly'!$A$2:$A$21831=C$36)*('Data - quarterly'!$B$2:$B$21831=$B10)*('Data - quarterly'!$C$2:$C$21831=$A$4)*('Data - quarterly'!$H$2:$H$21831)))))))</f>
        <v>5.4164459700000002E-3</v>
      </c>
      <c r="D38" s="85" cm="1">
        <f t="array" ref="D38">IF((IF($A$5="Total response time",SUMPRODUCT(('Data - quarterly'!$A$2:$A$21831=D$36)*('Data - quarterly'!$B$2:$B$21831=$B10)*('Data - quarterly'!$C$2:$C$21831=$A$4)*('Data - quarterly'!$E$2:$E$21831)),IF($A$5="Call handling time",SUMPRODUCT(('Data - quarterly'!$A$2:$A$21831=D$36)*('Data - quarterly'!$B$2:$B$21831=$B10)*('Data - quarterly'!$C$2:$C$21831=$A$4)*('Data - quarterly'!$F$2:$F$21831)),IF($A$5="Crew turnout time",SUMPRODUCT(('Data - quarterly'!$A$2:$A$21831=D$36)*('Data - quarterly'!$B$2:$B$21831=$B10)*('Data - quarterly'!$C$2:$C$21831=$A$4)*('Data - quarterly'!$G$2:$G$21831)),SUMPRODUCT(('Data - quarterly'!$A$2:$A$21831=D$36)*('Data - quarterly'!$B$2:$B$21831=$B10)*('Data - quarterly'!$C$2:$C$21831=$A$4)*('Data - quarterly'!$H$2:$H$21831))))))=0,"..",(IF($A$5="Total response time",SUMPRODUCT(('Data - quarterly'!$A$2:$A$21831=D$36)*('Data - quarterly'!$B$2:$B$21831=$B10)*('Data - quarterly'!$C$2:$C$21831=$A$4)*('Data - quarterly'!$E$2:$E$21831)),IF($A$5="Call handling time",SUMPRODUCT(('Data - quarterly'!$A$2:$A$21831=D$36)*('Data - quarterly'!$B$2:$B$21831=$B10)*('Data - quarterly'!$C$2:$C$21831=$A$4)*('Data - quarterly'!$F$2:$F$21831)),IF($A$5="Crew turnout time",SUMPRODUCT(('Data - quarterly'!$A$2:$A$21831=D$36)*('Data - quarterly'!$B$2:$B$21831=$B10)*('Data - quarterly'!$C$2:$C$21831=$A$4)*('Data - quarterly'!$G$2:$G$21831)),SUMPRODUCT(('Data - quarterly'!$A$2:$A$21831=D$36)*('Data - quarterly'!$B$2:$B$21831=$B10)*('Data - quarterly'!$C$2:$C$21831=$A$4)*('Data - quarterly'!$H$2:$H$21831)))))))</f>
        <v>5.3169311699999998E-3</v>
      </c>
      <c r="E38" s="85" cm="1">
        <f t="array" ref="E38">IF((IF($A$5="Total response time",SUMPRODUCT(('Data - quarterly'!$A$2:$A$21831=E$36)*('Data - quarterly'!$B$2:$B$21831=$B10)*('Data - quarterly'!$C$2:$C$21831=$A$4)*('Data - quarterly'!$E$2:$E$21831)),IF($A$5="Call handling time",SUMPRODUCT(('Data - quarterly'!$A$2:$A$21831=E$36)*('Data - quarterly'!$B$2:$B$21831=$B10)*('Data - quarterly'!$C$2:$C$21831=$A$4)*('Data - quarterly'!$F$2:$F$21831)),IF($A$5="Crew turnout time",SUMPRODUCT(('Data - quarterly'!$A$2:$A$21831=E$36)*('Data - quarterly'!$B$2:$B$21831=$B10)*('Data - quarterly'!$C$2:$C$21831=$A$4)*('Data - quarterly'!$G$2:$G$21831)),SUMPRODUCT(('Data - quarterly'!$A$2:$A$21831=E$36)*('Data - quarterly'!$B$2:$B$21831=$B10)*('Data - quarterly'!$C$2:$C$21831=$A$4)*('Data - quarterly'!$H$2:$H$21831))))))=0,"..",(IF($A$5="Total response time",SUMPRODUCT(('Data - quarterly'!$A$2:$A$21831=E$36)*('Data - quarterly'!$B$2:$B$21831=$B10)*('Data - quarterly'!$C$2:$C$21831=$A$4)*('Data - quarterly'!$E$2:$E$21831)),IF($A$5="Call handling time",SUMPRODUCT(('Data - quarterly'!$A$2:$A$21831=E$36)*('Data - quarterly'!$B$2:$B$21831=$B10)*('Data - quarterly'!$C$2:$C$21831=$A$4)*('Data - quarterly'!$F$2:$F$21831)),IF($A$5="Crew turnout time",SUMPRODUCT(('Data - quarterly'!$A$2:$A$21831=E$36)*('Data - quarterly'!$B$2:$B$21831=$B10)*('Data - quarterly'!$C$2:$C$21831=$A$4)*('Data - quarterly'!$G$2:$G$21831)),SUMPRODUCT(('Data - quarterly'!$A$2:$A$21831=E$36)*('Data - quarterly'!$B$2:$B$21831=$B10)*('Data - quarterly'!$C$2:$C$21831=$A$4)*('Data - quarterly'!$H$2:$H$21831)))))))</f>
        <v>5.6099498600000004E-3</v>
      </c>
      <c r="F38" s="85" cm="1">
        <f t="array" ref="F38">IF((IF($A$5="Total response time",SUMPRODUCT(('Data - quarterly'!$A$2:$A$21831=F$36)*('Data - quarterly'!$B$2:$B$21831=$B10)*('Data - quarterly'!$C$2:$C$21831=$A$4)*('Data - quarterly'!$E$2:$E$21831)),IF($A$5="Call handling time",SUMPRODUCT(('Data - quarterly'!$A$2:$A$21831=F$36)*('Data - quarterly'!$B$2:$B$21831=$B10)*('Data - quarterly'!$C$2:$C$21831=$A$4)*('Data - quarterly'!$F$2:$F$21831)),IF($A$5="Crew turnout time",SUMPRODUCT(('Data - quarterly'!$A$2:$A$21831=F$36)*('Data - quarterly'!$B$2:$B$21831=$B10)*('Data - quarterly'!$C$2:$C$21831=$A$4)*('Data - quarterly'!$G$2:$G$21831)),SUMPRODUCT(('Data - quarterly'!$A$2:$A$21831=F$36)*('Data - quarterly'!$B$2:$B$21831=$B10)*('Data - quarterly'!$C$2:$C$21831=$A$4)*('Data - quarterly'!$H$2:$H$21831))))))=0,"..",(IF($A$5="Total response time",SUMPRODUCT(('Data - quarterly'!$A$2:$A$21831=F$36)*('Data - quarterly'!$B$2:$B$21831=$B10)*('Data - quarterly'!$C$2:$C$21831=$A$4)*('Data - quarterly'!$E$2:$E$21831)),IF($A$5="Call handling time",SUMPRODUCT(('Data - quarterly'!$A$2:$A$21831=F$36)*('Data - quarterly'!$B$2:$B$21831=$B10)*('Data - quarterly'!$C$2:$C$21831=$A$4)*('Data - quarterly'!$F$2:$F$21831)),IF($A$5="Crew turnout time",SUMPRODUCT(('Data - quarterly'!$A$2:$A$21831=F$36)*('Data - quarterly'!$B$2:$B$21831=$B10)*('Data - quarterly'!$C$2:$C$21831=$A$4)*('Data - quarterly'!$G$2:$G$21831)),SUMPRODUCT(('Data - quarterly'!$A$2:$A$21831=F$36)*('Data - quarterly'!$B$2:$B$21831=$B10)*('Data - quarterly'!$C$2:$C$21831=$A$4)*('Data - quarterly'!$H$2:$H$21831)))))))</f>
        <v>5.7027189700000003E-3</v>
      </c>
      <c r="G38" s="71"/>
      <c r="H38" s="83">
        <f t="shared" ref="H38:H47" si="3">IF((F38/C38)-1&gt;10,ROUND((F38/C38)-1,2),ROUND((F38/C38)-1,3))</f>
        <v>5.2999999999999999E-2</v>
      </c>
      <c r="I38" s="83">
        <f t="shared" ref="I38:I47" si="4">IF((F38/D38)-1&gt;10,ROUND((F38/D38)-1,2),ROUND((F38/D38)-1,3))</f>
        <v>7.2999999999999995E-2</v>
      </c>
      <c r="J38" s="100">
        <f t="shared" ref="J38:J47" si="5">IF((F38/E38)-1&gt;10,ROUND((F38/E38)-1,2),ROUND((F38/E38)-1,3))</f>
        <v>1.7000000000000001E-2</v>
      </c>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row>
    <row r="39" spans="1:43">
      <c r="A39" s="99" t="str">
        <f t="shared" ref="A39:A47" si="6">A11</f>
        <v xml:space="preserve">         of which:</v>
      </c>
      <c r="B39" s="88" t="str">
        <f t="shared" si="2"/>
        <v>House/bungalow</v>
      </c>
      <c r="C39" s="85" cm="1">
        <f t="array" ref="C39">IF((IF($A$5="Total response time",SUMPRODUCT(('Data - quarterly'!$A$2:$A$21831=C$36)*('Data - quarterly'!$B$2:$B$21831=$B11)*('Data - quarterly'!$C$2:$C$21831=$A$4)*('Data - quarterly'!$E$2:$E$21831)),IF($A$5="Call handling time",SUMPRODUCT(('Data - quarterly'!$A$2:$A$21831=C$36)*('Data - quarterly'!$B$2:$B$21831=$B11)*('Data - quarterly'!$C$2:$C$21831=$A$4)*('Data - quarterly'!$F$2:$F$21831)),IF($A$5="Crew turnout time",SUMPRODUCT(('Data - quarterly'!$A$2:$A$21831=C$36)*('Data - quarterly'!$B$2:$B$21831=$B11)*('Data - quarterly'!$C$2:$C$21831=$A$4)*('Data - quarterly'!$G$2:$G$21831)),SUMPRODUCT(('Data - quarterly'!$A$2:$A$21831=C$36)*('Data - quarterly'!$B$2:$B$21831=$B11)*('Data - quarterly'!$C$2:$C$21831=$A$4)*('Data - quarterly'!$H$2:$H$21831))))))=0,"..",(IF($A$5="Total response time",SUMPRODUCT(('Data - quarterly'!$A$2:$A$21831=C$36)*('Data - quarterly'!$B$2:$B$21831=$B11)*('Data - quarterly'!$C$2:$C$21831=$A$4)*('Data - quarterly'!$E$2:$E$21831)),IF($A$5="Call handling time",SUMPRODUCT(('Data - quarterly'!$A$2:$A$21831=C$36)*('Data - quarterly'!$B$2:$B$21831=$B11)*('Data - quarterly'!$C$2:$C$21831=$A$4)*('Data - quarterly'!$F$2:$F$21831)),IF($A$5="Crew turnout time",SUMPRODUCT(('Data - quarterly'!$A$2:$A$21831=C$36)*('Data - quarterly'!$B$2:$B$21831=$B11)*('Data - quarterly'!$C$2:$C$21831=$A$4)*('Data - quarterly'!$G$2:$G$21831)),SUMPRODUCT(('Data - quarterly'!$A$2:$A$21831=C$36)*('Data - quarterly'!$B$2:$B$21831=$B11)*('Data - quarterly'!$C$2:$C$21831=$A$4)*('Data - quarterly'!$H$2:$H$21831)))))))</f>
        <v>5.7015587700000002E-3</v>
      </c>
      <c r="D39" s="85" cm="1">
        <f t="array" ref="D39">IF((IF($A$5="Total response time",SUMPRODUCT(('Data - quarterly'!$A$2:$A$21831=D$36)*('Data - quarterly'!$B$2:$B$21831=$B11)*('Data - quarterly'!$C$2:$C$21831=$A$4)*('Data - quarterly'!$E$2:$E$21831)),IF($A$5="Call handling time",SUMPRODUCT(('Data - quarterly'!$A$2:$A$21831=D$36)*('Data - quarterly'!$B$2:$B$21831=$B11)*('Data - quarterly'!$C$2:$C$21831=$A$4)*('Data - quarterly'!$F$2:$F$21831)),IF($A$5="Crew turnout time",SUMPRODUCT(('Data - quarterly'!$A$2:$A$21831=D$36)*('Data - quarterly'!$B$2:$B$21831=$B11)*('Data - quarterly'!$C$2:$C$21831=$A$4)*('Data - quarterly'!$G$2:$G$21831)),SUMPRODUCT(('Data - quarterly'!$A$2:$A$21831=D$36)*('Data - quarterly'!$B$2:$B$21831=$B11)*('Data - quarterly'!$C$2:$C$21831=$A$4)*('Data - quarterly'!$H$2:$H$21831))))))=0,"..",(IF($A$5="Total response time",SUMPRODUCT(('Data - quarterly'!$A$2:$A$21831=D$36)*('Data - quarterly'!$B$2:$B$21831=$B11)*('Data - quarterly'!$C$2:$C$21831=$A$4)*('Data - quarterly'!$E$2:$E$21831)),IF($A$5="Call handling time",SUMPRODUCT(('Data - quarterly'!$A$2:$A$21831=D$36)*('Data - quarterly'!$B$2:$B$21831=$B11)*('Data - quarterly'!$C$2:$C$21831=$A$4)*('Data - quarterly'!$F$2:$F$21831)),IF($A$5="Crew turnout time",SUMPRODUCT(('Data - quarterly'!$A$2:$A$21831=D$36)*('Data - quarterly'!$B$2:$B$21831=$B11)*('Data - quarterly'!$C$2:$C$21831=$A$4)*('Data - quarterly'!$G$2:$G$21831)),SUMPRODUCT(('Data - quarterly'!$A$2:$A$21831=D$36)*('Data - quarterly'!$B$2:$B$21831=$B11)*('Data - quarterly'!$C$2:$C$21831=$A$4)*('Data - quarterly'!$H$2:$H$21831)))))))</f>
        <v>5.61379598E-3</v>
      </c>
      <c r="E39" s="85" cm="1">
        <f t="array" ref="E39">IF((IF($A$5="Total response time",SUMPRODUCT(('Data - quarterly'!$A$2:$A$21831=E$36)*('Data - quarterly'!$B$2:$B$21831=$B11)*('Data - quarterly'!$C$2:$C$21831=$A$4)*('Data - quarterly'!$E$2:$E$21831)),IF($A$5="Call handling time",SUMPRODUCT(('Data - quarterly'!$A$2:$A$21831=E$36)*('Data - quarterly'!$B$2:$B$21831=$B11)*('Data - quarterly'!$C$2:$C$21831=$A$4)*('Data - quarterly'!$F$2:$F$21831)),IF($A$5="Crew turnout time",SUMPRODUCT(('Data - quarterly'!$A$2:$A$21831=E$36)*('Data - quarterly'!$B$2:$B$21831=$B11)*('Data - quarterly'!$C$2:$C$21831=$A$4)*('Data - quarterly'!$G$2:$G$21831)),SUMPRODUCT(('Data - quarterly'!$A$2:$A$21831=E$36)*('Data - quarterly'!$B$2:$B$21831=$B11)*('Data - quarterly'!$C$2:$C$21831=$A$4)*('Data - quarterly'!$H$2:$H$21831))))))=0,"..",(IF($A$5="Total response time",SUMPRODUCT(('Data - quarterly'!$A$2:$A$21831=E$36)*('Data - quarterly'!$B$2:$B$21831=$B11)*('Data - quarterly'!$C$2:$C$21831=$A$4)*('Data - quarterly'!$E$2:$E$21831)),IF($A$5="Call handling time",SUMPRODUCT(('Data - quarterly'!$A$2:$A$21831=E$36)*('Data - quarterly'!$B$2:$B$21831=$B11)*('Data - quarterly'!$C$2:$C$21831=$A$4)*('Data - quarterly'!$F$2:$F$21831)),IF($A$5="Crew turnout time",SUMPRODUCT(('Data - quarterly'!$A$2:$A$21831=E$36)*('Data - quarterly'!$B$2:$B$21831=$B11)*('Data - quarterly'!$C$2:$C$21831=$A$4)*('Data - quarterly'!$G$2:$G$21831)),SUMPRODUCT(('Data - quarterly'!$A$2:$A$21831=E$36)*('Data - quarterly'!$B$2:$B$21831=$B11)*('Data - quarterly'!$C$2:$C$21831=$A$4)*('Data - quarterly'!$H$2:$H$21831)))))))</f>
        <v>5.9651287499999997E-3</v>
      </c>
      <c r="F39" s="85" cm="1">
        <f t="array" ref="F39">IF((IF($A$5="Total response time",SUMPRODUCT(('Data - quarterly'!$A$2:$A$21831=F$36)*('Data - quarterly'!$B$2:$B$21831=$B11)*('Data - quarterly'!$C$2:$C$21831=$A$4)*('Data - quarterly'!$E$2:$E$21831)),IF($A$5="Call handling time",SUMPRODUCT(('Data - quarterly'!$A$2:$A$21831=F$36)*('Data - quarterly'!$B$2:$B$21831=$B11)*('Data - quarterly'!$C$2:$C$21831=$A$4)*('Data - quarterly'!$F$2:$F$21831)),IF($A$5="Crew turnout time",SUMPRODUCT(('Data - quarterly'!$A$2:$A$21831=F$36)*('Data - quarterly'!$B$2:$B$21831=$B11)*('Data - quarterly'!$C$2:$C$21831=$A$4)*('Data - quarterly'!$G$2:$G$21831)),SUMPRODUCT(('Data - quarterly'!$A$2:$A$21831=F$36)*('Data - quarterly'!$B$2:$B$21831=$B11)*('Data - quarterly'!$C$2:$C$21831=$A$4)*('Data - quarterly'!$H$2:$H$21831))))))=0,"..",(IF($A$5="Total response time",SUMPRODUCT(('Data - quarterly'!$A$2:$A$21831=F$36)*('Data - quarterly'!$B$2:$B$21831=$B11)*('Data - quarterly'!$C$2:$C$21831=$A$4)*('Data - quarterly'!$E$2:$E$21831)),IF($A$5="Call handling time",SUMPRODUCT(('Data - quarterly'!$A$2:$A$21831=F$36)*('Data - quarterly'!$B$2:$B$21831=$B11)*('Data - quarterly'!$C$2:$C$21831=$A$4)*('Data - quarterly'!$F$2:$F$21831)),IF($A$5="Crew turnout time",SUMPRODUCT(('Data - quarterly'!$A$2:$A$21831=F$36)*('Data - quarterly'!$B$2:$B$21831=$B11)*('Data - quarterly'!$C$2:$C$21831=$A$4)*('Data - quarterly'!$G$2:$G$21831)),SUMPRODUCT(('Data - quarterly'!$A$2:$A$21831=F$36)*('Data - quarterly'!$B$2:$B$21831=$B11)*('Data - quarterly'!$C$2:$C$21831=$A$4)*('Data - quarterly'!$H$2:$H$21831)))))))</f>
        <v>6.0373942199999997E-3</v>
      </c>
      <c r="G39" s="71"/>
      <c r="H39" s="83">
        <f t="shared" si="3"/>
        <v>5.8999999999999997E-2</v>
      </c>
      <c r="I39" s="83">
        <f t="shared" si="4"/>
        <v>7.4999999999999997E-2</v>
      </c>
      <c r="J39" s="100">
        <f t="shared" si="5"/>
        <v>1.2E-2</v>
      </c>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row>
    <row r="40" spans="1:43">
      <c r="A40" s="99"/>
      <c r="B40" s="88" t="str">
        <f t="shared" si="2"/>
        <v>Flats</v>
      </c>
      <c r="C40" s="85" cm="1">
        <f t="array" ref="C40">IF((IF($A$5="Total response time",SUMPRODUCT(('Data - quarterly'!$A$2:$A$21831=C$36)*('Data - quarterly'!$B$2:$B$21831=$B12)*('Data - quarterly'!$C$2:$C$21831=$A$4)*('Data - quarterly'!$E$2:$E$21831)),IF($A$5="Call handling time",SUMPRODUCT(('Data - quarterly'!$A$2:$A$21831=C$36)*('Data - quarterly'!$B$2:$B$21831=$B12)*('Data - quarterly'!$C$2:$C$21831=$A$4)*('Data - quarterly'!$F$2:$F$21831)),IF($A$5="Crew turnout time",SUMPRODUCT(('Data - quarterly'!$A$2:$A$21831=C$36)*('Data - quarterly'!$B$2:$B$21831=$B12)*('Data - quarterly'!$C$2:$C$21831=$A$4)*('Data - quarterly'!$G$2:$G$21831)),SUMPRODUCT(('Data - quarterly'!$A$2:$A$21831=C$36)*('Data - quarterly'!$B$2:$B$21831=$B12)*('Data - quarterly'!$C$2:$C$21831=$A$4)*('Data - quarterly'!$H$2:$H$21831))))))=0,"..",(IF($A$5="Total response time",SUMPRODUCT(('Data - quarterly'!$A$2:$A$21831=C$36)*('Data - quarterly'!$B$2:$B$21831=$B12)*('Data - quarterly'!$C$2:$C$21831=$A$4)*('Data - quarterly'!$E$2:$E$21831)),IF($A$5="Call handling time",SUMPRODUCT(('Data - quarterly'!$A$2:$A$21831=C$36)*('Data - quarterly'!$B$2:$B$21831=$B12)*('Data - quarterly'!$C$2:$C$21831=$A$4)*('Data - quarterly'!$F$2:$F$21831)),IF($A$5="Crew turnout time",SUMPRODUCT(('Data - quarterly'!$A$2:$A$21831=C$36)*('Data - quarterly'!$B$2:$B$21831=$B12)*('Data - quarterly'!$C$2:$C$21831=$A$4)*('Data - quarterly'!$G$2:$G$21831)),SUMPRODUCT(('Data - quarterly'!$A$2:$A$21831=C$36)*('Data - quarterly'!$B$2:$B$21831=$B12)*('Data - quarterly'!$C$2:$C$21831=$A$4)*('Data - quarterly'!$H$2:$H$21831)))))))</f>
        <v>4.9146125899999999E-3</v>
      </c>
      <c r="D40" s="85" cm="1">
        <f t="array" ref="D40">IF((IF($A$5="Total response time",SUMPRODUCT(('Data - quarterly'!$A$2:$A$21831=D$36)*('Data - quarterly'!$B$2:$B$21831=$B12)*('Data - quarterly'!$C$2:$C$21831=$A$4)*('Data - quarterly'!$E$2:$E$21831)),IF($A$5="Call handling time",SUMPRODUCT(('Data - quarterly'!$A$2:$A$21831=D$36)*('Data - quarterly'!$B$2:$B$21831=$B12)*('Data - quarterly'!$C$2:$C$21831=$A$4)*('Data - quarterly'!$F$2:$F$21831)),IF($A$5="Crew turnout time",SUMPRODUCT(('Data - quarterly'!$A$2:$A$21831=D$36)*('Data - quarterly'!$B$2:$B$21831=$B12)*('Data - quarterly'!$C$2:$C$21831=$A$4)*('Data - quarterly'!$G$2:$G$21831)),SUMPRODUCT(('Data - quarterly'!$A$2:$A$21831=D$36)*('Data - quarterly'!$B$2:$B$21831=$B12)*('Data - quarterly'!$C$2:$C$21831=$A$4)*('Data - quarterly'!$H$2:$H$21831))))))=0,"..",(IF($A$5="Total response time",SUMPRODUCT(('Data - quarterly'!$A$2:$A$21831=D$36)*('Data - quarterly'!$B$2:$B$21831=$B12)*('Data - quarterly'!$C$2:$C$21831=$A$4)*('Data - quarterly'!$E$2:$E$21831)),IF($A$5="Call handling time",SUMPRODUCT(('Data - quarterly'!$A$2:$A$21831=D$36)*('Data - quarterly'!$B$2:$B$21831=$B12)*('Data - quarterly'!$C$2:$C$21831=$A$4)*('Data - quarterly'!$F$2:$F$21831)),IF($A$5="Crew turnout time",SUMPRODUCT(('Data - quarterly'!$A$2:$A$21831=D$36)*('Data - quarterly'!$B$2:$B$21831=$B12)*('Data - quarterly'!$C$2:$C$21831=$A$4)*('Data - quarterly'!$G$2:$G$21831)),SUMPRODUCT(('Data - quarterly'!$A$2:$A$21831=D$36)*('Data - quarterly'!$B$2:$B$21831=$B12)*('Data - quarterly'!$C$2:$C$21831=$A$4)*('Data - quarterly'!$H$2:$H$21831)))))))</f>
        <v>4.8115866700000004E-3</v>
      </c>
      <c r="E40" s="85" cm="1">
        <f t="array" ref="E40">IF((IF($A$5="Total response time",SUMPRODUCT(('Data - quarterly'!$A$2:$A$21831=E$36)*('Data - quarterly'!$B$2:$B$21831=$B12)*('Data - quarterly'!$C$2:$C$21831=$A$4)*('Data - quarterly'!$E$2:$E$21831)),IF($A$5="Call handling time",SUMPRODUCT(('Data - quarterly'!$A$2:$A$21831=E$36)*('Data - quarterly'!$B$2:$B$21831=$B12)*('Data - quarterly'!$C$2:$C$21831=$A$4)*('Data - quarterly'!$F$2:$F$21831)),IF($A$5="Crew turnout time",SUMPRODUCT(('Data - quarterly'!$A$2:$A$21831=E$36)*('Data - quarterly'!$B$2:$B$21831=$B12)*('Data - quarterly'!$C$2:$C$21831=$A$4)*('Data - quarterly'!$G$2:$G$21831)),SUMPRODUCT(('Data - quarterly'!$A$2:$A$21831=E$36)*('Data - quarterly'!$B$2:$B$21831=$B12)*('Data - quarterly'!$C$2:$C$21831=$A$4)*('Data - quarterly'!$H$2:$H$21831))))))=0,"..",(IF($A$5="Total response time",SUMPRODUCT(('Data - quarterly'!$A$2:$A$21831=E$36)*('Data - quarterly'!$B$2:$B$21831=$B12)*('Data - quarterly'!$C$2:$C$21831=$A$4)*('Data - quarterly'!$E$2:$E$21831)),IF($A$5="Call handling time",SUMPRODUCT(('Data - quarterly'!$A$2:$A$21831=E$36)*('Data - quarterly'!$B$2:$B$21831=$B12)*('Data - quarterly'!$C$2:$C$21831=$A$4)*('Data - quarterly'!$F$2:$F$21831)),IF($A$5="Crew turnout time",SUMPRODUCT(('Data - quarterly'!$A$2:$A$21831=E$36)*('Data - quarterly'!$B$2:$B$21831=$B12)*('Data - quarterly'!$C$2:$C$21831=$A$4)*('Data - quarterly'!$G$2:$G$21831)),SUMPRODUCT(('Data - quarterly'!$A$2:$A$21831=E$36)*('Data - quarterly'!$B$2:$B$21831=$B12)*('Data - quarterly'!$C$2:$C$21831=$A$4)*('Data - quarterly'!$H$2:$H$21831)))))))</f>
        <v>5.0522170700000001E-3</v>
      </c>
      <c r="F40" s="85" cm="1">
        <f t="array" ref="F40">IF((IF($A$5="Total response time",SUMPRODUCT(('Data - quarterly'!$A$2:$A$21831=F$36)*('Data - quarterly'!$B$2:$B$21831=$B12)*('Data - quarterly'!$C$2:$C$21831=$A$4)*('Data - quarterly'!$E$2:$E$21831)),IF($A$5="Call handling time",SUMPRODUCT(('Data - quarterly'!$A$2:$A$21831=F$36)*('Data - quarterly'!$B$2:$B$21831=$B12)*('Data - quarterly'!$C$2:$C$21831=$A$4)*('Data - quarterly'!$F$2:$F$21831)),IF($A$5="Crew turnout time",SUMPRODUCT(('Data - quarterly'!$A$2:$A$21831=F$36)*('Data - quarterly'!$B$2:$B$21831=$B12)*('Data - quarterly'!$C$2:$C$21831=$A$4)*('Data - quarterly'!$G$2:$G$21831)),SUMPRODUCT(('Data - quarterly'!$A$2:$A$21831=F$36)*('Data - quarterly'!$B$2:$B$21831=$B12)*('Data - quarterly'!$C$2:$C$21831=$A$4)*('Data - quarterly'!$H$2:$H$21831))))))=0,"..",(IF($A$5="Total response time",SUMPRODUCT(('Data - quarterly'!$A$2:$A$21831=F$36)*('Data - quarterly'!$B$2:$B$21831=$B12)*('Data - quarterly'!$C$2:$C$21831=$A$4)*('Data - quarterly'!$E$2:$E$21831)),IF($A$5="Call handling time",SUMPRODUCT(('Data - quarterly'!$A$2:$A$21831=F$36)*('Data - quarterly'!$B$2:$B$21831=$B12)*('Data - quarterly'!$C$2:$C$21831=$A$4)*('Data - quarterly'!$F$2:$F$21831)),IF($A$5="Crew turnout time",SUMPRODUCT(('Data - quarterly'!$A$2:$A$21831=F$36)*('Data - quarterly'!$B$2:$B$21831=$B12)*('Data - quarterly'!$C$2:$C$21831=$A$4)*('Data - quarterly'!$G$2:$G$21831)),SUMPRODUCT(('Data - quarterly'!$A$2:$A$21831=F$36)*('Data - quarterly'!$B$2:$B$21831=$B12)*('Data - quarterly'!$C$2:$C$21831=$A$4)*('Data - quarterly'!$H$2:$H$21831)))))))</f>
        <v>5.1425731299999996E-3</v>
      </c>
      <c r="G40" s="71"/>
      <c r="H40" s="83">
        <f t="shared" si="3"/>
        <v>4.5999999999999999E-2</v>
      </c>
      <c r="I40" s="83">
        <f t="shared" si="4"/>
        <v>6.9000000000000006E-2</v>
      </c>
      <c r="J40" s="100">
        <f t="shared" si="5"/>
        <v>1.7999999999999999E-2</v>
      </c>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row>
    <row r="41" spans="1:43">
      <c r="A41" s="99"/>
      <c r="B41" s="88" t="str">
        <f t="shared" si="2"/>
        <v>Other Dwellings</v>
      </c>
      <c r="C41" s="85" cm="1">
        <f t="array" ref="C41">IF((IF($A$5="Total response time",SUMPRODUCT(('Data - quarterly'!$A$2:$A$21831=C$36)*('Data - quarterly'!$B$2:$B$21831=$B13)*('Data - quarterly'!$C$2:$C$21831=$A$4)*('Data - quarterly'!$E$2:$E$21831)),IF($A$5="Call handling time",SUMPRODUCT(('Data - quarterly'!$A$2:$A$21831=C$36)*('Data - quarterly'!$B$2:$B$21831=$B13)*('Data - quarterly'!$C$2:$C$21831=$A$4)*('Data - quarterly'!$F$2:$F$21831)),IF($A$5="Crew turnout time",SUMPRODUCT(('Data - quarterly'!$A$2:$A$21831=C$36)*('Data - quarterly'!$B$2:$B$21831=$B13)*('Data - quarterly'!$C$2:$C$21831=$A$4)*('Data - quarterly'!$G$2:$G$21831)),SUMPRODUCT(('Data - quarterly'!$A$2:$A$21831=C$36)*('Data - quarterly'!$B$2:$B$21831=$B13)*('Data - quarterly'!$C$2:$C$21831=$A$4)*('Data - quarterly'!$H$2:$H$21831))))))=0,"..",(IF($A$5="Total response time",SUMPRODUCT(('Data - quarterly'!$A$2:$A$21831=C$36)*('Data - quarterly'!$B$2:$B$21831=$B13)*('Data - quarterly'!$C$2:$C$21831=$A$4)*('Data - quarterly'!$E$2:$E$21831)),IF($A$5="Call handling time",SUMPRODUCT(('Data - quarterly'!$A$2:$A$21831=C$36)*('Data - quarterly'!$B$2:$B$21831=$B13)*('Data - quarterly'!$C$2:$C$21831=$A$4)*('Data - quarterly'!$F$2:$F$21831)),IF($A$5="Crew turnout time",SUMPRODUCT(('Data - quarterly'!$A$2:$A$21831=C$36)*('Data - quarterly'!$B$2:$B$21831=$B13)*('Data - quarterly'!$C$2:$C$21831=$A$4)*('Data - quarterly'!$G$2:$G$21831)),SUMPRODUCT(('Data - quarterly'!$A$2:$A$21831=C$36)*('Data - quarterly'!$B$2:$B$21831=$B13)*('Data - quarterly'!$C$2:$C$21831=$A$4)*('Data - quarterly'!$H$2:$H$21831)))))))</f>
        <v>5.3826302500000001E-3</v>
      </c>
      <c r="D41" s="85" cm="1">
        <f t="array" ref="D41">IF((IF($A$5="Total response time",SUMPRODUCT(('Data - quarterly'!$A$2:$A$21831=D$36)*('Data - quarterly'!$B$2:$B$21831=$B13)*('Data - quarterly'!$C$2:$C$21831=$A$4)*('Data - quarterly'!$E$2:$E$21831)),IF($A$5="Call handling time",SUMPRODUCT(('Data - quarterly'!$A$2:$A$21831=D$36)*('Data - quarterly'!$B$2:$B$21831=$B13)*('Data - quarterly'!$C$2:$C$21831=$A$4)*('Data - quarterly'!$F$2:$F$21831)),IF($A$5="Crew turnout time",SUMPRODUCT(('Data - quarterly'!$A$2:$A$21831=D$36)*('Data - quarterly'!$B$2:$B$21831=$B13)*('Data - quarterly'!$C$2:$C$21831=$A$4)*('Data - quarterly'!$G$2:$G$21831)),SUMPRODUCT(('Data - quarterly'!$A$2:$A$21831=D$36)*('Data - quarterly'!$B$2:$B$21831=$B13)*('Data - quarterly'!$C$2:$C$21831=$A$4)*('Data - quarterly'!$H$2:$H$21831))))))=0,"..",(IF($A$5="Total response time",SUMPRODUCT(('Data - quarterly'!$A$2:$A$21831=D$36)*('Data - quarterly'!$B$2:$B$21831=$B13)*('Data - quarterly'!$C$2:$C$21831=$A$4)*('Data - quarterly'!$E$2:$E$21831)),IF($A$5="Call handling time",SUMPRODUCT(('Data - quarterly'!$A$2:$A$21831=D$36)*('Data - quarterly'!$B$2:$B$21831=$B13)*('Data - quarterly'!$C$2:$C$21831=$A$4)*('Data - quarterly'!$F$2:$F$21831)),IF($A$5="Crew turnout time",SUMPRODUCT(('Data - quarterly'!$A$2:$A$21831=D$36)*('Data - quarterly'!$B$2:$B$21831=$B13)*('Data - quarterly'!$C$2:$C$21831=$A$4)*('Data - quarterly'!$G$2:$G$21831)),SUMPRODUCT(('Data - quarterly'!$A$2:$A$21831=D$36)*('Data - quarterly'!$B$2:$B$21831=$B13)*('Data - quarterly'!$C$2:$C$21831=$A$4)*('Data - quarterly'!$H$2:$H$21831)))))))</f>
        <v>5.3067867099999997E-3</v>
      </c>
      <c r="E41" s="85" cm="1">
        <f t="array" ref="E41">IF((IF($A$5="Total response time",SUMPRODUCT(('Data - quarterly'!$A$2:$A$21831=E$36)*('Data - quarterly'!$B$2:$B$21831=$B13)*('Data - quarterly'!$C$2:$C$21831=$A$4)*('Data - quarterly'!$E$2:$E$21831)),IF($A$5="Call handling time",SUMPRODUCT(('Data - quarterly'!$A$2:$A$21831=E$36)*('Data - quarterly'!$B$2:$B$21831=$B13)*('Data - quarterly'!$C$2:$C$21831=$A$4)*('Data - quarterly'!$F$2:$F$21831)),IF($A$5="Crew turnout time",SUMPRODUCT(('Data - quarterly'!$A$2:$A$21831=E$36)*('Data - quarterly'!$B$2:$B$21831=$B13)*('Data - quarterly'!$C$2:$C$21831=$A$4)*('Data - quarterly'!$G$2:$G$21831)),SUMPRODUCT(('Data - quarterly'!$A$2:$A$21831=E$36)*('Data - quarterly'!$B$2:$B$21831=$B13)*('Data - quarterly'!$C$2:$C$21831=$A$4)*('Data - quarterly'!$H$2:$H$21831))))))=0,"..",(IF($A$5="Total response time",SUMPRODUCT(('Data - quarterly'!$A$2:$A$21831=E$36)*('Data - quarterly'!$B$2:$B$21831=$B13)*('Data - quarterly'!$C$2:$C$21831=$A$4)*('Data - quarterly'!$E$2:$E$21831)),IF($A$5="Call handling time",SUMPRODUCT(('Data - quarterly'!$A$2:$A$21831=E$36)*('Data - quarterly'!$B$2:$B$21831=$B13)*('Data - quarterly'!$C$2:$C$21831=$A$4)*('Data - quarterly'!$F$2:$F$21831)),IF($A$5="Crew turnout time",SUMPRODUCT(('Data - quarterly'!$A$2:$A$21831=E$36)*('Data - quarterly'!$B$2:$B$21831=$B13)*('Data - quarterly'!$C$2:$C$21831=$A$4)*('Data - quarterly'!$G$2:$G$21831)),SUMPRODUCT(('Data - quarterly'!$A$2:$A$21831=E$36)*('Data - quarterly'!$B$2:$B$21831=$B13)*('Data - quarterly'!$C$2:$C$21831=$A$4)*('Data - quarterly'!$H$2:$H$21831)))))))</f>
        <v>5.5843107499999999E-3</v>
      </c>
      <c r="F41" s="85" cm="1">
        <f t="array" ref="F41">IF((IF($A$5="Total response time",SUMPRODUCT(('Data - quarterly'!$A$2:$A$21831=F$36)*('Data - quarterly'!$B$2:$B$21831=$B13)*('Data - quarterly'!$C$2:$C$21831=$A$4)*('Data - quarterly'!$E$2:$E$21831)),IF($A$5="Call handling time",SUMPRODUCT(('Data - quarterly'!$A$2:$A$21831=F$36)*('Data - quarterly'!$B$2:$B$21831=$B13)*('Data - quarterly'!$C$2:$C$21831=$A$4)*('Data - quarterly'!$F$2:$F$21831)),IF($A$5="Crew turnout time",SUMPRODUCT(('Data - quarterly'!$A$2:$A$21831=F$36)*('Data - quarterly'!$B$2:$B$21831=$B13)*('Data - quarterly'!$C$2:$C$21831=$A$4)*('Data - quarterly'!$G$2:$G$21831)),SUMPRODUCT(('Data - quarterly'!$A$2:$A$21831=F$36)*('Data - quarterly'!$B$2:$B$21831=$B13)*('Data - quarterly'!$C$2:$C$21831=$A$4)*('Data - quarterly'!$H$2:$H$21831))))))=0,"..",(IF($A$5="Total response time",SUMPRODUCT(('Data - quarterly'!$A$2:$A$21831=F$36)*('Data - quarterly'!$B$2:$B$21831=$B13)*('Data - quarterly'!$C$2:$C$21831=$A$4)*('Data - quarterly'!$E$2:$E$21831)),IF($A$5="Call handling time",SUMPRODUCT(('Data - quarterly'!$A$2:$A$21831=F$36)*('Data - quarterly'!$B$2:$B$21831=$B13)*('Data - quarterly'!$C$2:$C$21831=$A$4)*('Data - quarterly'!$F$2:$F$21831)),IF($A$5="Crew turnout time",SUMPRODUCT(('Data - quarterly'!$A$2:$A$21831=F$36)*('Data - quarterly'!$B$2:$B$21831=$B13)*('Data - quarterly'!$C$2:$C$21831=$A$4)*('Data - quarterly'!$G$2:$G$21831)),SUMPRODUCT(('Data - quarterly'!$A$2:$A$21831=F$36)*('Data - quarterly'!$B$2:$B$21831=$B13)*('Data - quarterly'!$C$2:$C$21831=$A$4)*('Data - quarterly'!$H$2:$H$21831)))))))</f>
        <v>5.7269647899999996E-3</v>
      </c>
      <c r="G41" s="71"/>
      <c r="H41" s="83">
        <f t="shared" si="3"/>
        <v>6.4000000000000001E-2</v>
      </c>
      <c r="I41" s="83">
        <f t="shared" si="4"/>
        <v>7.9000000000000001E-2</v>
      </c>
      <c r="J41" s="100">
        <f t="shared" si="5"/>
        <v>2.5999999999999999E-2</v>
      </c>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row>
    <row r="42" spans="1:43">
      <c r="A42" s="99" t="str">
        <f t="shared" si="6"/>
        <v>Other Buildings7</v>
      </c>
      <c r="B42" s="88" t="str">
        <f t="shared" si="2"/>
        <v>Other Buildings</v>
      </c>
      <c r="C42" s="85" cm="1">
        <f t="array" ref="C42">IF((IF($A$5="Total response time",SUMPRODUCT(('Data - quarterly'!$A$2:$A$21831=C$36)*('Data - quarterly'!$B$2:$B$21831=$B14)*('Data - quarterly'!$C$2:$C$21831=$A$4)*('Data - quarterly'!$E$2:$E$21831)),IF($A$5="Call handling time",SUMPRODUCT(('Data - quarterly'!$A$2:$A$21831=C$36)*('Data - quarterly'!$B$2:$B$21831=$B14)*('Data - quarterly'!$C$2:$C$21831=$A$4)*('Data - quarterly'!$F$2:$F$21831)),IF($A$5="Crew turnout time",SUMPRODUCT(('Data - quarterly'!$A$2:$A$21831=C$36)*('Data - quarterly'!$B$2:$B$21831=$B14)*('Data - quarterly'!$C$2:$C$21831=$A$4)*('Data - quarterly'!$G$2:$G$21831)),SUMPRODUCT(('Data - quarterly'!$A$2:$A$21831=C$36)*('Data - quarterly'!$B$2:$B$21831=$B14)*('Data - quarterly'!$C$2:$C$21831=$A$4)*('Data - quarterly'!$H$2:$H$21831))))))=0,"..",(IF($A$5="Total response time",SUMPRODUCT(('Data - quarterly'!$A$2:$A$21831=C$36)*('Data - quarterly'!$B$2:$B$21831=$B14)*('Data - quarterly'!$C$2:$C$21831=$A$4)*('Data - quarterly'!$E$2:$E$21831)),IF($A$5="Call handling time",SUMPRODUCT(('Data - quarterly'!$A$2:$A$21831=C$36)*('Data - quarterly'!$B$2:$B$21831=$B14)*('Data - quarterly'!$C$2:$C$21831=$A$4)*('Data - quarterly'!$F$2:$F$21831)),IF($A$5="Crew turnout time",SUMPRODUCT(('Data - quarterly'!$A$2:$A$21831=C$36)*('Data - quarterly'!$B$2:$B$21831=$B14)*('Data - quarterly'!$C$2:$C$21831=$A$4)*('Data - quarterly'!$G$2:$G$21831)),SUMPRODUCT(('Data - quarterly'!$A$2:$A$21831=C$36)*('Data - quarterly'!$B$2:$B$21831=$B14)*('Data - quarterly'!$C$2:$C$21831=$A$4)*('Data - quarterly'!$H$2:$H$21831)))))))</f>
        <v>5.8604906700000002E-3</v>
      </c>
      <c r="D42" s="85" cm="1">
        <f t="array" ref="D42">IF((IF($A$5="Total response time",SUMPRODUCT(('Data - quarterly'!$A$2:$A$21831=D$36)*('Data - quarterly'!$B$2:$B$21831=$B14)*('Data - quarterly'!$C$2:$C$21831=$A$4)*('Data - quarterly'!$E$2:$E$21831)),IF($A$5="Call handling time",SUMPRODUCT(('Data - quarterly'!$A$2:$A$21831=D$36)*('Data - quarterly'!$B$2:$B$21831=$B14)*('Data - quarterly'!$C$2:$C$21831=$A$4)*('Data - quarterly'!$F$2:$F$21831)),IF($A$5="Crew turnout time",SUMPRODUCT(('Data - quarterly'!$A$2:$A$21831=D$36)*('Data - quarterly'!$B$2:$B$21831=$B14)*('Data - quarterly'!$C$2:$C$21831=$A$4)*('Data - quarterly'!$G$2:$G$21831)),SUMPRODUCT(('Data - quarterly'!$A$2:$A$21831=D$36)*('Data - quarterly'!$B$2:$B$21831=$B14)*('Data - quarterly'!$C$2:$C$21831=$A$4)*('Data - quarterly'!$H$2:$H$21831))))))=0,"..",(IF($A$5="Total response time",SUMPRODUCT(('Data - quarterly'!$A$2:$A$21831=D$36)*('Data - quarterly'!$B$2:$B$21831=$B14)*('Data - quarterly'!$C$2:$C$21831=$A$4)*('Data - quarterly'!$E$2:$E$21831)),IF($A$5="Call handling time",SUMPRODUCT(('Data - quarterly'!$A$2:$A$21831=D$36)*('Data - quarterly'!$B$2:$B$21831=$B14)*('Data - quarterly'!$C$2:$C$21831=$A$4)*('Data - quarterly'!$F$2:$F$21831)),IF($A$5="Crew turnout time",SUMPRODUCT(('Data - quarterly'!$A$2:$A$21831=D$36)*('Data - quarterly'!$B$2:$B$21831=$B14)*('Data - quarterly'!$C$2:$C$21831=$A$4)*('Data - quarterly'!$G$2:$G$21831)),SUMPRODUCT(('Data - quarterly'!$A$2:$A$21831=D$36)*('Data - quarterly'!$B$2:$B$21831=$B14)*('Data - quarterly'!$C$2:$C$21831=$A$4)*('Data - quarterly'!$H$2:$H$21831)))))))</f>
        <v>5.9226314300000003E-3</v>
      </c>
      <c r="E42" s="85" cm="1">
        <f t="array" ref="E42">IF((IF($A$5="Total response time",SUMPRODUCT(('Data - quarterly'!$A$2:$A$21831=E$36)*('Data - quarterly'!$B$2:$B$21831=$B14)*('Data - quarterly'!$C$2:$C$21831=$A$4)*('Data - quarterly'!$E$2:$E$21831)),IF($A$5="Call handling time",SUMPRODUCT(('Data - quarterly'!$A$2:$A$21831=E$36)*('Data - quarterly'!$B$2:$B$21831=$B14)*('Data - quarterly'!$C$2:$C$21831=$A$4)*('Data - quarterly'!$F$2:$F$21831)),IF($A$5="Crew turnout time",SUMPRODUCT(('Data - quarterly'!$A$2:$A$21831=E$36)*('Data - quarterly'!$B$2:$B$21831=$B14)*('Data - quarterly'!$C$2:$C$21831=$A$4)*('Data - quarterly'!$G$2:$G$21831)),SUMPRODUCT(('Data - quarterly'!$A$2:$A$21831=E$36)*('Data - quarterly'!$B$2:$B$21831=$B14)*('Data - quarterly'!$C$2:$C$21831=$A$4)*('Data - quarterly'!$H$2:$H$21831))))))=0,"..",(IF($A$5="Total response time",SUMPRODUCT(('Data - quarterly'!$A$2:$A$21831=E$36)*('Data - quarterly'!$B$2:$B$21831=$B14)*('Data - quarterly'!$C$2:$C$21831=$A$4)*('Data - quarterly'!$E$2:$E$21831)),IF($A$5="Call handling time",SUMPRODUCT(('Data - quarterly'!$A$2:$A$21831=E$36)*('Data - quarterly'!$B$2:$B$21831=$B14)*('Data - quarterly'!$C$2:$C$21831=$A$4)*('Data - quarterly'!$F$2:$F$21831)),IF($A$5="Crew turnout time",SUMPRODUCT(('Data - quarterly'!$A$2:$A$21831=E$36)*('Data - quarterly'!$B$2:$B$21831=$B14)*('Data - quarterly'!$C$2:$C$21831=$A$4)*('Data - quarterly'!$G$2:$G$21831)),SUMPRODUCT(('Data - quarterly'!$A$2:$A$21831=E$36)*('Data - quarterly'!$B$2:$B$21831=$B14)*('Data - quarterly'!$C$2:$C$21831=$A$4)*('Data - quarterly'!$H$2:$H$21831)))))))</f>
        <v>6.2770882699999999E-3</v>
      </c>
      <c r="F42" s="85" cm="1">
        <f t="array" ref="F42">IF((IF($A$5="Total response time",SUMPRODUCT(('Data - quarterly'!$A$2:$A$21831=F$36)*('Data - quarterly'!$B$2:$B$21831=$B14)*('Data - quarterly'!$C$2:$C$21831=$A$4)*('Data - quarterly'!$E$2:$E$21831)),IF($A$5="Call handling time",SUMPRODUCT(('Data - quarterly'!$A$2:$A$21831=F$36)*('Data - quarterly'!$B$2:$B$21831=$B14)*('Data - quarterly'!$C$2:$C$21831=$A$4)*('Data - quarterly'!$F$2:$F$21831)),IF($A$5="Crew turnout time",SUMPRODUCT(('Data - quarterly'!$A$2:$A$21831=F$36)*('Data - quarterly'!$B$2:$B$21831=$B14)*('Data - quarterly'!$C$2:$C$21831=$A$4)*('Data - quarterly'!$G$2:$G$21831)),SUMPRODUCT(('Data - quarterly'!$A$2:$A$21831=F$36)*('Data - quarterly'!$B$2:$B$21831=$B14)*('Data - quarterly'!$C$2:$C$21831=$A$4)*('Data - quarterly'!$H$2:$H$21831))))))=0,"..",(IF($A$5="Total response time",SUMPRODUCT(('Data - quarterly'!$A$2:$A$21831=F$36)*('Data - quarterly'!$B$2:$B$21831=$B14)*('Data - quarterly'!$C$2:$C$21831=$A$4)*('Data - quarterly'!$E$2:$E$21831)),IF($A$5="Call handling time",SUMPRODUCT(('Data - quarterly'!$A$2:$A$21831=F$36)*('Data - quarterly'!$B$2:$B$21831=$B14)*('Data - quarterly'!$C$2:$C$21831=$A$4)*('Data - quarterly'!$F$2:$F$21831)),IF($A$5="Crew turnout time",SUMPRODUCT(('Data - quarterly'!$A$2:$A$21831=F$36)*('Data - quarterly'!$B$2:$B$21831=$B14)*('Data - quarterly'!$C$2:$C$21831=$A$4)*('Data - quarterly'!$G$2:$G$21831)),SUMPRODUCT(('Data - quarterly'!$A$2:$A$21831=F$36)*('Data - quarterly'!$B$2:$B$21831=$B14)*('Data - quarterly'!$C$2:$C$21831=$A$4)*('Data - quarterly'!$H$2:$H$21831)))))))</f>
        <v>6.3698902300000004E-3</v>
      </c>
      <c r="G42" s="71"/>
      <c r="H42" s="83">
        <f t="shared" si="3"/>
        <v>8.6999999999999994E-2</v>
      </c>
      <c r="I42" s="83">
        <f t="shared" si="4"/>
        <v>7.5999999999999998E-2</v>
      </c>
      <c r="J42" s="100">
        <f t="shared" si="5"/>
        <v>1.4999999999999999E-2</v>
      </c>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row>
    <row r="43" spans="1:43">
      <c r="A43" s="99" t="str">
        <f t="shared" si="6"/>
        <v xml:space="preserve">         of which:</v>
      </c>
      <c r="B43" s="88" t="str">
        <f t="shared" si="2"/>
        <v>Other Residential</v>
      </c>
      <c r="C43" s="85" cm="1">
        <f t="array" ref="C43">IF((IF($A$5="Total response time",SUMPRODUCT(('Data - quarterly'!$A$2:$A$21831=C$36)*('Data - quarterly'!$B$2:$B$21831=$B15)*('Data - quarterly'!$C$2:$C$21831=$A$4)*('Data - quarterly'!$E$2:$E$21831)),IF($A$5="Call handling time",SUMPRODUCT(('Data - quarterly'!$A$2:$A$21831=C$36)*('Data - quarterly'!$B$2:$B$21831=$B15)*('Data - quarterly'!$C$2:$C$21831=$A$4)*('Data - quarterly'!$F$2:$F$21831)),IF($A$5="Crew turnout time",SUMPRODUCT(('Data - quarterly'!$A$2:$A$21831=C$36)*('Data - quarterly'!$B$2:$B$21831=$B15)*('Data - quarterly'!$C$2:$C$21831=$A$4)*('Data - quarterly'!$G$2:$G$21831)),SUMPRODUCT(('Data - quarterly'!$A$2:$A$21831=C$36)*('Data - quarterly'!$B$2:$B$21831=$B15)*('Data - quarterly'!$C$2:$C$21831=$A$4)*('Data - quarterly'!$H$2:$H$21831))))))=0,"..",(IF($A$5="Total response time",SUMPRODUCT(('Data - quarterly'!$A$2:$A$21831=C$36)*('Data - quarterly'!$B$2:$B$21831=$B15)*('Data - quarterly'!$C$2:$C$21831=$A$4)*('Data - quarterly'!$E$2:$E$21831)),IF($A$5="Call handling time",SUMPRODUCT(('Data - quarterly'!$A$2:$A$21831=C$36)*('Data - quarterly'!$B$2:$B$21831=$B15)*('Data - quarterly'!$C$2:$C$21831=$A$4)*('Data - quarterly'!$F$2:$F$21831)),IF($A$5="Crew turnout time",SUMPRODUCT(('Data - quarterly'!$A$2:$A$21831=C$36)*('Data - quarterly'!$B$2:$B$21831=$B15)*('Data - quarterly'!$C$2:$C$21831=$A$4)*('Data - quarterly'!$G$2:$G$21831)),SUMPRODUCT(('Data - quarterly'!$A$2:$A$21831=C$36)*('Data - quarterly'!$B$2:$B$21831=$B15)*('Data - quarterly'!$C$2:$C$21831=$A$4)*('Data - quarterly'!$H$2:$H$21831)))))))</f>
        <v>5.4965124300000003E-3</v>
      </c>
      <c r="D43" s="85" cm="1">
        <f t="array" ref="D43">IF((IF($A$5="Total response time",SUMPRODUCT(('Data - quarterly'!$A$2:$A$21831=D$36)*('Data - quarterly'!$B$2:$B$21831=$B15)*('Data - quarterly'!$C$2:$C$21831=$A$4)*('Data - quarterly'!$E$2:$E$21831)),IF($A$5="Call handling time",SUMPRODUCT(('Data - quarterly'!$A$2:$A$21831=D$36)*('Data - quarterly'!$B$2:$B$21831=$B15)*('Data - quarterly'!$C$2:$C$21831=$A$4)*('Data - quarterly'!$F$2:$F$21831)),IF($A$5="Crew turnout time",SUMPRODUCT(('Data - quarterly'!$A$2:$A$21831=D$36)*('Data - quarterly'!$B$2:$B$21831=$B15)*('Data - quarterly'!$C$2:$C$21831=$A$4)*('Data - quarterly'!$G$2:$G$21831)),SUMPRODUCT(('Data - quarterly'!$A$2:$A$21831=D$36)*('Data - quarterly'!$B$2:$B$21831=$B15)*('Data - quarterly'!$C$2:$C$21831=$A$4)*('Data - quarterly'!$H$2:$H$21831))))))=0,"..",(IF($A$5="Total response time",SUMPRODUCT(('Data - quarterly'!$A$2:$A$21831=D$36)*('Data - quarterly'!$B$2:$B$21831=$B15)*('Data - quarterly'!$C$2:$C$21831=$A$4)*('Data - quarterly'!$E$2:$E$21831)),IF($A$5="Call handling time",SUMPRODUCT(('Data - quarterly'!$A$2:$A$21831=D$36)*('Data - quarterly'!$B$2:$B$21831=$B15)*('Data - quarterly'!$C$2:$C$21831=$A$4)*('Data - quarterly'!$F$2:$F$21831)),IF($A$5="Crew turnout time",SUMPRODUCT(('Data - quarterly'!$A$2:$A$21831=D$36)*('Data - quarterly'!$B$2:$B$21831=$B15)*('Data - quarterly'!$C$2:$C$21831=$A$4)*('Data - quarterly'!$G$2:$G$21831)),SUMPRODUCT(('Data - quarterly'!$A$2:$A$21831=D$36)*('Data - quarterly'!$B$2:$B$21831=$B15)*('Data - quarterly'!$C$2:$C$21831=$A$4)*('Data - quarterly'!$H$2:$H$21831)))))))</f>
        <v>5.4164283800000003E-3</v>
      </c>
      <c r="E43" s="85" cm="1">
        <f t="array" ref="E43">IF((IF($A$5="Total response time",SUMPRODUCT(('Data - quarterly'!$A$2:$A$21831=E$36)*('Data - quarterly'!$B$2:$B$21831=$B15)*('Data - quarterly'!$C$2:$C$21831=$A$4)*('Data - quarterly'!$E$2:$E$21831)),IF($A$5="Call handling time",SUMPRODUCT(('Data - quarterly'!$A$2:$A$21831=E$36)*('Data - quarterly'!$B$2:$B$21831=$B15)*('Data - quarterly'!$C$2:$C$21831=$A$4)*('Data - quarterly'!$F$2:$F$21831)),IF($A$5="Crew turnout time",SUMPRODUCT(('Data - quarterly'!$A$2:$A$21831=E$36)*('Data - quarterly'!$B$2:$B$21831=$B15)*('Data - quarterly'!$C$2:$C$21831=$A$4)*('Data - quarterly'!$G$2:$G$21831)),SUMPRODUCT(('Data - quarterly'!$A$2:$A$21831=E$36)*('Data - quarterly'!$B$2:$B$21831=$B15)*('Data - quarterly'!$C$2:$C$21831=$A$4)*('Data - quarterly'!$H$2:$H$21831))))))=0,"..",(IF($A$5="Total response time",SUMPRODUCT(('Data - quarterly'!$A$2:$A$21831=E$36)*('Data - quarterly'!$B$2:$B$21831=$B15)*('Data - quarterly'!$C$2:$C$21831=$A$4)*('Data - quarterly'!$E$2:$E$21831)),IF($A$5="Call handling time",SUMPRODUCT(('Data - quarterly'!$A$2:$A$21831=E$36)*('Data - quarterly'!$B$2:$B$21831=$B15)*('Data - quarterly'!$C$2:$C$21831=$A$4)*('Data - quarterly'!$F$2:$F$21831)),IF($A$5="Crew turnout time",SUMPRODUCT(('Data - quarterly'!$A$2:$A$21831=E$36)*('Data - quarterly'!$B$2:$B$21831=$B15)*('Data - quarterly'!$C$2:$C$21831=$A$4)*('Data - quarterly'!$G$2:$G$21831)),SUMPRODUCT(('Data - quarterly'!$A$2:$A$21831=E$36)*('Data - quarterly'!$B$2:$B$21831=$B15)*('Data - quarterly'!$C$2:$C$21831=$A$4)*('Data - quarterly'!$H$2:$H$21831)))))))</f>
        <v>5.8360053800000002E-3</v>
      </c>
      <c r="F43" s="85" cm="1">
        <f t="array" ref="F43">IF((IF($A$5="Total response time",SUMPRODUCT(('Data - quarterly'!$A$2:$A$21831=F$36)*('Data - quarterly'!$B$2:$B$21831=$B15)*('Data - quarterly'!$C$2:$C$21831=$A$4)*('Data - quarterly'!$E$2:$E$21831)),IF($A$5="Call handling time",SUMPRODUCT(('Data - quarterly'!$A$2:$A$21831=F$36)*('Data - quarterly'!$B$2:$B$21831=$B15)*('Data - quarterly'!$C$2:$C$21831=$A$4)*('Data - quarterly'!$F$2:$F$21831)),IF($A$5="Crew turnout time",SUMPRODUCT(('Data - quarterly'!$A$2:$A$21831=F$36)*('Data - quarterly'!$B$2:$B$21831=$B15)*('Data - quarterly'!$C$2:$C$21831=$A$4)*('Data - quarterly'!$G$2:$G$21831)),SUMPRODUCT(('Data - quarterly'!$A$2:$A$21831=F$36)*('Data - quarterly'!$B$2:$B$21831=$B15)*('Data - quarterly'!$C$2:$C$21831=$A$4)*('Data - quarterly'!$H$2:$H$21831))))))=0,"..",(IF($A$5="Total response time",SUMPRODUCT(('Data - quarterly'!$A$2:$A$21831=F$36)*('Data - quarterly'!$B$2:$B$21831=$B15)*('Data - quarterly'!$C$2:$C$21831=$A$4)*('Data - quarterly'!$E$2:$E$21831)),IF($A$5="Call handling time",SUMPRODUCT(('Data - quarterly'!$A$2:$A$21831=F$36)*('Data - quarterly'!$B$2:$B$21831=$B15)*('Data - quarterly'!$C$2:$C$21831=$A$4)*('Data - quarterly'!$F$2:$F$21831)),IF($A$5="Crew turnout time",SUMPRODUCT(('Data - quarterly'!$A$2:$A$21831=F$36)*('Data - quarterly'!$B$2:$B$21831=$B15)*('Data - quarterly'!$C$2:$C$21831=$A$4)*('Data - quarterly'!$G$2:$G$21831)),SUMPRODUCT(('Data - quarterly'!$A$2:$A$21831=F$36)*('Data - quarterly'!$B$2:$B$21831=$B15)*('Data - quarterly'!$C$2:$C$21831=$A$4)*('Data - quarterly'!$H$2:$H$21831)))))))</f>
        <v>6.0710806199999997E-3</v>
      </c>
      <c r="G43" s="71"/>
      <c r="H43" s="83">
        <f t="shared" si="3"/>
        <v>0.105</v>
      </c>
      <c r="I43" s="83">
        <f t="shared" si="4"/>
        <v>0.121</v>
      </c>
      <c r="J43" s="100">
        <f t="shared" si="5"/>
        <v>0.04</v>
      </c>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row>
    <row r="44" spans="1:43">
      <c r="A44" s="99"/>
      <c r="B44" s="88" t="str">
        <f t="shared" si="2"/>
        <v>Non Residential</v>
      </c>
      <c r="C44" s="85" cm="1">
        <f t="array" ref="C44">IF((IF($A$5="Total response time",SUMPRODUCT(('Data - quarterly'!$A$2:$A$21831=C$36)*('Data - quarterly'!$B$2:$B$21831=$B16)*('Data - quarterly'!$C$2:$C$21831=$A$4)*('Data - quarterly'!$E$2:$E$21831)),IF($A$5="Call handling time",SUMPRODUCT(('Data - quarterly'!$A$2:$A$21831=C$36)*('Data - quarterly'!$B$2:$B$21831=$B16)*('Data - quarterly'!$C$2:$C$21831=$A$4)*('Data - quarterly'!$F$2:$F$21831)),IF($A$5="Crew turnout time",SUMPRODUCT(('Data - quarterly'!$A$2:$A$21831=C$36)*('Data - quarterly'!$B$2:$B$21831=$B16)*('Data - quarterly'!$C$2:$C$21831=$A$4)*('Data - quarterly'!$G$2:$G$21831)),SUMPRODUCT(('Data - quarterly'!$A$2:$A$21831=C$36)*('Data - quarterly'!$B$2:$B$21831=$B16)*('Data - quarterly'!$C$2:$C$21831=$A$4)*('Data - quarterly'!$H$2:$H$21831))))))=0,"..",(IF($A$5="Total response time",SUMPRODUCT(('Data - quarterly'!$A$2:$A$21831=C$36)*('Data - quarterly'!$B$2:$B$21831=$B16)*('Data - quarterly'!$C$2:$C$21831=$A$4)*('Data - quarterly'!$E$2:$E$21831)),IF($A$5="Call handling time",SUMPRODUCT(('Data - quarterly'!$A$2:$A$21831=C$36)*('Data - quarterly'!$B$2:$B$21831=$B16)*('Data - quarterly'!$C$2:$C$21831=$A$4)*('Data - quarterly'!$F$2:$F$21831)),IF($A$5="Crew turnout time",SUMPRODUCT(('Data - quarterly'!$A$2:$A$21831=C$36)*('Data - quarterly'!$B$2:$B$21831=$B16)*('Data - quarterly'!$C$2:$C$21831=$A$4)*('Data - quarterly'!$G$2:$G$21831)),SUMPRODUCT(('Data - quarterly'!$A$2:$A$21831=C$36)*('Data - quarterly'!$B$2:$B$21831=$B16)*('Data - quarterly'!$C$2:$C$21831=$A$4)*('Data - quarterly'!$H$2:$H$21831)))))))</f>
        <v>5.9119235499999999E-3</v>
      </c>
      <c r="D44" s="85" cm="1">
        <f t="array" ref="D44">IF((IF($A$5="Total response time",SUMPRODUCT(('Data - quarterly'!$A$2:$A$21831=D$36)*('Data - quarterly'!$B$2:$B$21831=$B16)*('Data - quarterly'!$C$2:$C$21831=$A$4)*('Data - quarterly'!$E$2:$E$21831)),IF($A$5="Call handling time",SUMPRODUCT(('Data - quarterly'!$A$2:$A$21831=D$36)*('Data - quarterly'!$B$2:$B$21831=$B16)*('Data - quarterly'!$C$2:$C$21831=$A$4)*('Data - quarterly'!$F$2:$F$21831)),IF($A$5="Crew turnout time",SUMPRODUCT(('Data - quarterly'!$A$2:$A$21831=D$36)*('Data - quarterly'!$B$2:$B$21831=$B16)*('Data - quarterly'!$C$2:$C$21831=$A$4)*('Data - quarterly'!$G$2:$G$21831)),SUMPRODUCT(('Data - quarterly'!$A$2:$A$21831=D$36)*('Data - quarterly'!$B$2:$B$21831=$B16)*('Data - quarterly'!$C$2:$C$21831=$A$4)*('Data - quarterly'!$H$2:$H$21831))))))=0,"..",(IF($A$5="Total response time",SUMPRODUCT(('Data - quarterly'!$A$2:$A$21831=D$36)*('Data - quarterly'!$B$2:$B$21831=$B16)*('Data - quarterly'!$C$2:$C$21831=$A$4)*('Data - quarterly'!$E$2:$E$21831)),IF($A$5="Call handling time",SUMPRODUCT(('Data - quarterly'!$A$2:$A$21831=D$36)*('Data - quarterly'!$B$2:$B$21831=$B16)*('Data - quarterly'!$C$2:$C$21831=$A$4)*('Data - quarterly'!$F$2:$F$21831)),IF($A$5="Crew turnout time",SUMPRODUCT(('Data - quarterly'!$A$2:$A$21831=D$36)*('Data - quarterly'!$B$2:$B$21831=$B16)*('Data - quarterly'!$C$2:$C$21831=$A$4)*('Data - quarterly'!$G$2:$G$21831)),SUMPRODUCT(('Data - quarterly'!$A$2:$A$21831=D$36)*('Data - quarterly'!$B$2:$B$21831=$B16)*('Data - quarterly'!$C$2:$C$21831=$A$4)*('Data - quarterly'!$H$2:$H$21831)))))))</f>
        <v>5.9850873500000004E-3</v>
      </c>
      <c r="E44" s="85" cm="1">
        <f t="array" ref="E44">IF((IF($A$5="Total response time",SUMPRODUCT(('Data - quarterly'!$A$2:$A$21831=E$36)*('Data - quarterly'!$B$2:$B$21831=$B16)*('Data - quarterly'!$C$2:$C$21831=$A$4)*('Data - quarterly'!$E$2:$E$21831)),IF($A$5="Call handling time",SUMPRODUCT(('Data - quarterly'!$A$2:$A$21831=E$36)*('Data - quarterly'!$B$2:$B$21831=$B16)*('Data - quarterly'!$C$2:$C$21831=$A$4)*('Data - quarterly'!$F$2:$F$21831)),IF($A$5="Crew turnout time",SUMPRODUCT(('Data - quarterly'!$A$2:$A$21831=E$36)*('Data - quarterly'!$B$2:$B$21831=$B16)*('Data - quarterly'!$C$2:$C$21831=$A$4)*('Data - quarterly'!$G$2:$G$21831)),SUMPRODUCT(('Data - quarterly'!$A$2:$A$21831=E$36)*('Data - quarterly'!$B$2:$B$21831=$B16)*('Data - quarterly'!$C$2:$C$21831=$A$4)*('Data - quarterly'!$H$2:$H$21831))))))=0,"..",(IF($A$5="Total response time",SUMPRODUCT(('Data - quarterly'!$A$2:$A$21831=E$36)*('Data - quarterly'!$B$2:$B$21831=$B16)*('Data - quarterly'!$C$2:$C$21831=$A$4)*('Data - quarterly'!$E$2:$E$21831)),IF($A$5="Call handling time",SUMPRODUCT(('Data - quarterly'!$A$2:$A$21831=E$36)*('Data - quarterly'!$B$2:$B$21831=$B16)*('Data - quarterly'!$C$2:$C$21831=$A$4)*('Data - quarterly'!$F$2:$F$21831)),IF($A$5="Crew turnout time",SUMPRODUCT(('Data - quarterly'!$A$2:$A$21831=E$36)*('Data - quarterly'!$B$2:$B$21831=$B16)*('Data - quarterly'!$C$2:$C$21831=$A$4)*('Data - quarterly'!$G$2:$G$21831)),SUMPRODUCT(('Data - quarterly'!$A$2:$A$21831=E$36)*('Data - quarterly'!$B$2:$B$21831=$B16)*('Data - quarterly'!$C$2:$C$21831=$A$4)*('Data - quarterly'!$H$2:$H$21831)))))))</f>
        <v>6.3283030500000002E-3</v>
      </c>
      <c r="F44" s="85" cm="1">
        <f t="array" ref="F44">IF((IF($A$5="Total response time",SUMPRODUCT(('Data - quarterly'!$A$2:$A$21831=F$36)*('Data - quarterly'!$B$2:$B$21831=$B16)*('Data - quarterly'!$C$2:$C$21831=$A$4)*('Data - quarterly'!$E$2:$E$21831)),IF($A$5="Call handling time",SUMPRODUCT(('Data - quarterly'!$A$2:$A$21831=F$36)*('Data - quarterly'!$B$2:$B$21831=$B16)*('Data - quarterly'!$C$2:$C$21831=$A$4)*('Data - quarterly'!$F$2:$F$21831)),IF($A$5="Crew turnout time",SUMPRODUCT(('Data - quarterly'!$A$2:$A$21831=F$36)*('Data - quarterly'!$B$2:$B$21831=$B16)*('Data - quarterly'!$C$2:$C$21831=$A$4)*('Data - quarterly'!$G$2:$G$21831)),SUMPRODUCT(('Data - quarterly'!$A$2:$A$21831=F$36)*('Data - quarterly'!$B$2:$B$21831=$B16)*('Data - quarterly'!$C$2:$C$21831=$A$4)*('Data - quarterly'!$H$2:$H$21831))))))=0,"..",(IF($A$5="Total response time",SUMPRODUCT(('Data - quarterly'!$A$2:$A$21831=F$36)*('Data - quarterly'!$B$2:$B$21831=$B16)*('Data - quarterly'!$C$2:$C$21831=$A$4)*('Data - quarterly'!$E$2:$E$21831)),IF($A$5="Call handling time",SUMPRODUCT(('Data - quarterly'!$A$2:$A$21831=F$36)*('Data - quarterly'!$B$2:$B$21831=$B16)*('Data - quarterly'!$C$2:$C$21831=$A$4)*('Data - quarterly'!$F$2:$F$21831)),IF($A$5="Crew turnout time",SUMPRODUCT(('Data - quarterly'!$A$2:$A$21831=F$36)*('Data - quarterly'!$B$2:$B$21831=$B16)*('Data - quarterly'!$C$2:$C$21831=$A$4)*('Data - quarterly'!$G$2:$G$21831)),SUMPRODUCT(('Data - quarterly'!$A$2:$A$21831=F$36)*('Data - quarterly'!$B$2:$B$21831=$B16)*('Data - quarterly'!$C$2:$C$21831=$A$4)*('Data - quarterly'!$H$2:$H$21831)))))))</f>
        <v>6.4024810099999998E-3</v>
      </c>
      <c r="G44" s="71"/>
      <c r="H44" s="83">
        <f t="shared" si="3"/>
        <v>8.3000000000000004E-2</v>
      </c>
      <c r="I44" s="83">
        <f t="shared" si="4"/>
        <v>7.0000000000000007E-2</v>
      </c>
      <c r="J44" s="100">
        <f t="shared" si="5"/>
        <v>1.2E-2</v>
      </c>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row>
    <row r="45" spans="1:43">
      <c r="A45" s="99" t="str">
        <f t="shared" si="6"/>
        <v>Road Vehicles</v>
      </c>
      <c r="B45" s="88" t="str">
        <f t="shared" si="2"/>
        <v>Road Vehicles</v>
      </c>
      <c r="C45" s="85" cm="1">
        <f t="array" ref="C45">IF((IF($A$5="Total response time",SUMPRODUCT(('Data - quarterly'!$A$2:$A$21831=C$36)*('Data - quarterly'!$B$2:$B$21831=$B17)*('Data - quarterly'!$C$2:$C$21831=$A$4)*('Data - quarterly'!$E$2:$E$21831)),IF($A$5="Call handling time",SUMPRODUCT(('Data - quarterly'!$A$2:$A$21831=C$36)*('Data - quarterly'!$B$2:$B$21831=$B17)*('Data - quarterly'!$C$2:$C$21831=$A$4)*('Data - quarterly'!$F$2:$F$21831)),IF($A$5="Crew turnout time",SUMPRODUCT(('Data - quarterly'!$A$2:$A$21831=C$36)*('Data - quarterly'!$B$2:$B$21831=$B17)*('Data - quarterly'!$C$2:$C$21831=$A$4)*('Data - quarterly'!$G$2:$G$21831)),SUMPRODUCT(('Data - quarterly'!$A$2:$A$21831=C$36)*('Data - quarterly'!$B$2:$B$21831=$B17)*('Data - quarterly'!$C$2:$C$21831=$A$4)*('Data - quarterly'!$H$2:$H$21831))))))=0,"..",(IF($A$5="Total response time",SUMPRODUCT(('Data - quarterly'!$A$2:$A$21831=C$36)*('Data - quarterly'!$B$2:$B$21831=$B17)*('Data - quarterly'!$C$2:$C$21831=$A$4)*('Data - quarterly'!$E$2:$E$21831)),IF($A$5="Call handling time",SUMPRODUCT(('Data - quarterly'!$A$2:$A$21831=C$36)*('Data - quarterly'!$B$2:$B$21831=$B17)*('Data - quarterly'!$C$2:$C$21831=$A$4)*('Data - quarterly'!$F$2:$F$21831)),IF($A$5="Crew turnout time",SUMPRODUCT(('Data - quarterly'!$A$2:$A$21831=C$36)*('Data - quarterly'!$B$2:$B$21831=$B17)*('Data - quarterly'!$C$2:$C$21831=$A$4)*('Data - quarterly'!$G$2:$G$21831)),SUMPRODUCT(('Data - quarterly'!$A$2:$A$21831=C$36)*('Data - quarterly'!$B$2:$B$21831=$B17)*('Data - quarterly'!$C$2:$C$21831=$A$4)*('Data - quarterly'!$H$2:$H$21831)))))))</f>
        <v>6.7809067100000004E-3</v>
      </c>
      <c r="D45" s="85" cm="1">
        <f t="array" ref="D45">IF((IF($A$5="Total response time",SUMPRODUCT(('Data - quarterly'!$A$2:$A$21831=D$36)*('Data - quarterly'!$B$2:$B$21831=$B17)*('Data - quarterly'!$C$2:$C$21831=$A$4)*('Data - quarterly'!$E$2:$E$21831)),IF($A$5="Call handling time",SUMPRODUCT(('Data - quarterly'!$A$2:$A$21831=D$36)*('Data - quarterly'!$B$2:$B$21831=$B17)*('Data - quarterly'!$C$2:$C$21831=$A$4)*('Data - quarterly'!$F$2:$F$21831)),IF($A$5="Crew turnout time",SUMPRODUCT(('Data - quarterly'!$A$2:$A$21831=D$36)*('Data - quarterly'!$B$2:$B$21831=$B17)*('Data - quarterly'!$C$2:$C$21831=$A$4)*('Data - quarterly'!$G$2:$G$21831)),SUMPRODUCT(('Data - quarterly'!$A$2:$A$21831=D$36)*('Data - quarterly'!$B$2:$B$21831=$B17)*('Data - quarterly'!$C$2:$C$21831=$A$4)*('Data - quarterly'!$H$2:$H$21831))))))=0,"..",(IF($A$5="Total response time",SUMPRODUCT(('Data - quarterly'!$A$2:$A$21831=D$36)*('Data - quarterly'!$B$2:$B$21831=$B17)*('Data - quarterly'!$C$2:$C$21831=$A$4)*('Data - quarterly'!$E$2:$E$21831)),IF($A$5="Call handling time",SUMPRODUCT(('Data - quarterly'!$A$2:$A$21831=D$36)*('Data - quarterly'!$B$2:$B$21831=$B17)*('Data - quarterly'!$C$2:$C$21831=$A$4)*('Data - quarterly'!$F$2:$F$21831)),IF($A$5="Crew turnout time",SUMPRODUCT(('Data - quarterly'!$A$2:$A$21831=D$36)*('Data - quarterly'!$B$2:$B$21831=$B17)*('Data - quarterly'!$C$2:$C$21831=$A$4)*('Data - quarterly'!$G$2:$G$21831)),SUMPRODUCT(('Data - quarterly'!$A$2:$A$21831=D$36)*('Data - quarterly'!$B$2:$B$21831=$B17)*('Data - quarterly'!$C$2:$C$21831=$A$4)*('Data - quarterly'!$H$2:$H$21831)))))))</f>
        <v>6.6078225099999999E-3</v>
      </c>
      <c r="E45" s="85" cm="1">
        <f t="array" ref="E45">IF((IF($A$5="Total response time",SUMPRODUCT(('Data - quarterly'!$A$2:$A$21831=E$36)*('Data - quarterly'!$B$2:$B$21831=$B17)*('Data - quarterly'!$C$2:$C$21831=$A$4)*('Data - quarterly'!$E$2:$E$21831)),IF($A$5="Call handling time",SUMPRODUCT(('Data - quarterly'!$A$2:$A$21831=E$36)*('Data - quarterly'!$B$2:$B$21831=$B17)*('Data - quarterly'!$C$2:$C$21831=$A$4)*('Data - quarterly'!$F$2:$F$21831)),IF($A$5="Crew turnout time",SUMPRODUCT(('Data - quarterly'!$A$2:$A$21831=E$36)*('Data - quarterly'!$B$2:$B$21831=$B17)*('Data - quarterly'!$C$2:$C$21831=$A$4)*('Data - quarterly'!$G$2:$G$21831)),SUMPRODUCT(('Data - quarterly'!$A$2:$A$21831=E$36)*('Data - quarterly'!$B$2:$B$21831=$B17)*('Data - quarterly'!$C$2:$C$21831=$A$4)*('Data - quarterly'!$H$2:$H$21831))))))=0,"..",(IF($A$5="Total response time",SUMPRODUCT(('Data - quarterly'!$A$2:$A$21831=E$36)*('Data - quarterly'!$B$2:$B$21831=$B17)*('Data - quarterly'!$C$2:$C$21831=$A$4)*('Data - quarterly'!$E$2:$E$21831)),IF($A$5="Call handling time",SUMPRODUCT(('Data - quarterly'!$A$2:$A$21831=E$36)*('Data - quarterly'!$B$2:$B$21831=$B17)*('Data - quarterly'!$C$2:$C$21831=$A$4)*('Data - quarterly'!$F$2:$F$21831)),IF($A$5="Crew turnout time",SUMPRODUCT(('Data - quarterly'!$A$2:$A$21831=E$36)*('Data - quarterly'!$B$2:$B$21831=$B17)*('Data - quarterly'!$C$2:$C$21831=$A$4)*('Data - quarterly'!$G$2:$G$21831)),SUMPRODUCT(('Data - quarterly'!$A$2:$A$21831=E$36)*('Data - quarterly'!$B$2:$B$21831=$B17)*('Data - quarterly'!$C$2:$C$21831=$A$4)*('Data - quarterly'!$H$2:$H$21831)))))))</f>
        <v>7.0376798000000001E-3</v>
      </c>
      <c r="F45" s="85" cm="1">
        <f t="array" ref="F45">IF((IF($A$5="Total response time",SUMPRODUCT(('Data - quarterly'!$A$2:$A$21831=F$36)*('Data - quarterly'!$B$2:$B$21831=$B17)*('Data - quarterly'!$C$2:$C$21831=$A$4)*('Data - quarterly'!$E$2:$E$21831)),IF($A$5="Call handling time",SUMPRODUCT(('Data - quarterly'!$A$2:$A$21831=F$36)*('Data - quarterly'!$B$2:$B$21831=$B17)*('Data - quarterly'!$C$2:$C$21831=$A$4)*('Data - quarterly'!$F$2:$F$21831)),IF($A$5="Crew turnout time",SUMPRODUCT(('Data - quarterly'!$A$2:$A$21831=F$36)*('Data - quarterly'!$B$2:$B$21831=$B17)*('Data - quarterly'!$C$2:$C$21831=$A$4)*('Data - quarterly'!$G$2:$G$21831)),SUMPRODUCT(('Data - quarterly'!$A$2:$A$21831=F$36)*('Data - quarterly'!$B$2:$B$21831=$B17)*('Data - quarterly'!$C$2:$C$21831=$A$4)*('Data - quarterly'!$H$2:$H$21831))))))=0,"..",(IF($A$5="Total response time",SUMPRODUCT(('Data - quarterly'!$A$2:$A$21831=F$36)*('Data - quarterly'!$B$2:$B$21831=$B17)*('Data - quarterly'!$C$2:$C$21831=$A$4)*('Data - quarterly'!$E$2:$E$21831)),IF($A$5="Call handling time",SUMPRODUCT(('Data - quarterly'!$A$2:$A$21831=F$36)*('Data - quarterly'!$B$2:$B$21831=$B17)*('Data - quarterly'!$C$2:$C$21831=$A$4)*('Data - quarterly'!$F$2:$F$21831)),IF($A$5="Crew turnout time",SUMPRODUCT(('Data - quarterly'!$A$2:$A$21831=F$36)*('Data - quarterly'!$B$2:$B$21831=$B17)*('Data - quarterly'!$C$2:$C$21831=$A$4)*('Data - quarterly'!$G$2:$G$21831)),SUMPRODUCT(('Data - quarterly'!$A$2:$A$21831=F$36)*('Data - quarterly'!$B$2:$B$21831=$B17)*('Data - quarterly'!$C$2:$C$21831=$A$4)*('Data - quarterly'!$H$2:$H$21831)))))))</f>
        <v>7.1558451800000002E-3</v>
      </c>
      <c r="G45" s="71"/>
      <c r="H45" s="83">
        <f t="shared" si="3"/>
        <v>5.5E-2</v>
      </c>
      <c r="I45" s="83">
        <f t="shared" si="4"/>
        <v>8.3000000000000004E-2</v>
      </c>
      <c r="J45" s="100">
        <f t="shared" si="5"/>
        <v>1.7000000000000001E-2</v>
      </c>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row>
    <row r="46" spans="1:43">
      <c r="A46" s="99" t="str">
        <f t="shared" si="6"/>
        <v>Other Outdoor8</v>
      </c>
      <c r="B46" s="88" t="str">
        <f t="shared" si="2"/>
        <v>Other Outdoors</v>
      </c>
      <c r="C46" s="85" cm="1">
        <f t="array" ref="C46">IF((IF($A$5="Total response time",SUMPRODUCT(('Data - quarterly'!$A$2:$A$21831=C$36)*('Data - quarterly'!$B$2:$B$21831=$B18)*('Data - quarterly'!$C$2:$C$21831=$A$4)*('Data - quarterly'!$E$2:$E$21831)),IF($A$5="Call handling time",SUMPRODUCT(('Data - quarterly'!$A$2:$A$21831=C$36)*('Data - quarterly'!$B$2:$B$21831=$B18)*('Data - quarterly'!$C$2:$C$21831=$A$4)*('Data - quarterly'!$F$2:$F$21831)),IF($A$5="Crew turnout time",SUMPRODUCT(('Data - quarterly'!$A$2:$A$21831=C$36)*('Data - quarterly'!$B$2:$B$21831=$B18)*('Data - quarterly'!$C$2:$C$21831=$A$4)*('Data - quarterly'!$G$2:$G$21831)),SUMPRODUCT(('Data - quarterly'!$A$2:$A$21831=C$36)*('Data - quarterly'!$B$2:$B$21831=$B18)*('Data - quarterly'!$C$2:$C$21831=$A$4)*('Data - quarterly'!$H$2:$H$21831))))))=0,"..",(IF($A$5="Total response time",SUMPRODUCT(('Data - quarterly'!$A$2:$A$21831=C$36)*('Data - quarterly'!$B$2:$B$21831=$B18)*('Data - quarterly'!$C$2:$C$21831=$A$4)*('Data - quarterly'!$E$2:$E$21831)),IF($A$5="Call handling time",SUMPRODUCT(('Data - quarterly'!$A$2:$A$21831=C$36)*('Data - quarterly'!$B$2:$B$21831=$B18)*('Data - quarterly'!$C$2:$C$21831=$A$4)*('Data - quarterly'!$F$2:$F$21831)),IF($A$5="Crew turnout time",SUMPRODUCT(('Data - quarterly'!$A$2:$A$21831=C$36)*('Data - quarterly'!$B$2:$B$21831=$B18)*('Data - quarterly'!$C$2:$C$21831=$A$4)*('Data - quarterly'!$G$2:$G$21831)),SUMPRODUCT(('Data - quarterly'!$A$2:$A$21831=C$36)*('Data - quarterly'!$B$2:$B$21831=$B18)*('Data - quarterly'!$C$2:$C$21831=$A$4)*('Data - quarterly'!$H$2:$H$21831)))))))</f>
        <v>7.5620040600000004E-3</v>
      </c>
      <c r="D46" s="85" cm="1">
        <f t="array" ref="D46">IF((IF($A$5="Total response time",SUMPRODUCT(('Data - quarterly'!$A$2:$A$21831=D$36)*('Data - quarterly'!$B$2:$B$21831=$B18)*('Data - quarterly'!$C$2:$C$21831=$A$4)*('Data - quarterly'!$E$2:$E$21831)),IF($A$5="Call handling time",SUMPRODUCT(('Data - quarterly'!$A$2:$A$21831=D$36)*('Data - quarterly'!$B$2:$B$21831=$B18)*('Data - quarterly'!$C$2:$C$21831=$A$4)*('Data - quarterly'!$F$2:$F$21831)),IF($A$5="Crew turnout time",SUMPRODUCT(('Data - quarterly'!$A$2:$A$21831=D$36)*('Data - quarterly'!$B$2:$B$21831=$B18)*('Data - quarterly'!$C$2:$C$21831=$A$4)*('Data - quarterly'!$G$2:$G$21831)),SUMPRODUCT(('Data - quarterly'!$A$2:$A$21831=D$36)*('Data - quarterly'!$B$2:$B$21831=$B18)*('Data - quarterly'!$C$2:$C$21831=$A$4)*('Data - quarterly'!$H$2:$H$21831))))))=0,"..",(IF($A$5="Total response time",SUMPRODUCT(('Data - quarterly'!$A$2:$A$21831=D$36)*('Data - quarterly'!$B$2:$B$21831=$B18)*('Data - quarterly'!$C$2:$C$21831=$A$4)*('Data - quarterly'!$E$2:$E$21831)),IF($A$5="Call handling time",SUMPRODUCT(('Data - quarterly'!$A$2:$A$21831=D$36)*('Data - quarterly'!$B$2:$B$21831=$B18)*('Data - quarterly'!$C$2:$C$21831=$A$4)*('Data - quarterly'!$F$2:$F$21831)),IF($A$5="Crew turnout time",SUMPRODUCT(('Data - quarterly'!$A$2:$A$21831=D$36)*('Data - quarterly'!$B$2:$B$21831=$B18)*('Data - quarterly'!$C$2:$C$21831=$A$4)*('Data - quarterly'!$G$2:$G$21831)),SUMPRODUCT(('Data - quarterly'!$A$2:$A$21831=D$36)*('Data - quarterly'!$B$2:$B$21831=$B18)*('Data - quarterly'!$C$2:$C$21831=$A$4)*('Data - quarterly'!$H$2:$H$21831)))))))</f>
        <v>7.6869639300000004E-3</v>
      </c>
      <c r="E46" s="85" cm="1">
        <f t="array" ref="E46">IF((IF($A$5="Total response time",SUMPRODUCT(('Data - quarterly'!$A$2:$A$21831=E$36)*('Data - quarterly'!$B$2:$B$21831=$B18)*('Data - quarterly'!$C$2:$C$21831=$A$4)*('Data - quarterly'!$E$2:$E$21831)),IF($A$5="Call handling time",SUMPRODUCT(('Data - quarterly'!$A$2:$A$21831=E$36)*('Data - quarterly'!$B$2:$B$21831=$B18)*('Data - quarterly'!$C$2:$C$21831=$A$4)*('Data - quarterly'!$F$2:$F$21831)),IF($A$5="Crew turnout time",SUMPRODUCT(('Data - quarterly'!$A$2:$A$21831=E$36)*('Data - quarterly'!$B$2:$B$21831=$B18)*('Data - quarterly'!$C$2:$C$21831=$A$4)*('Data - quarterly'!$G$2:$G$21831)),SUMPRODUCT(('Data - quarterly'!$A$2:$A$21831=E$36)*('Data - quarterly'!$B$2:$B$21831=$B18)*('Data - quarterly'!$C$2:$C$21831=$A$4)*('Data - quarterly'!$H$2:$H$21831))))))=0,"..",(IF($A$5="Total response time",SUMPRODUCT(('Data - quarterly'!$A$2:$A$21831=E$36)*('Data - quarterly'!$B$2:$B$21831=$B18)*('Data - quarterly'!$C$2:$C$21831=$A$4)*('Data - quarterly'!$E$2:$E$21831)),IF($A$5="Call handling time",SUMPRODUCT(('Data - quarterly'!$A$2:$A$21831=E$36)*('Data - quarterly'!$B$2:$B$21831=$B18)*('Data - quarterly'!$C$2:$C$21831=$A$4)*('Data - quarterly'!$F$2:$F$21831)),IF($A$5="Crew turnout time",SUMPRODUCT(('Data - quarterly'!$A$2:$A$21831=E$36)*('Data - quarterly'!$B$2:$B$21831=$B18)*('Data - quarterly'!$C$2:$C$21831=$A$4)*('Data - quarterly'!$G$2:$G$21831)),SUMPRODUCT(('Data - quarterly'!$A$2:$A$21831=E$36)*('Data - quarterly'!$B$2:$B$21831=$B18)*('Data - quarterly'!$C$2:$C$21831=$A$4)*('Data - quarterly'!$H$2:$H$21831)))))))</f>
        <v>7.7194801500000002E-3</v>
      </c>
      <c r="F46" s="85" cm="1">
        <f t="array" ref="F46">IF((IF($A$5="Total response time",SUMPRODUCT(('Data - quarterly'!$A$2:$A$21831=F$36)*('Data - quarterly'!$B$2:$B$21831=$B18)*('Data - quarterly'!$C$2:$C$21831=$A$4)*('Data - quarterly'!$E$2:$E$21831)),IF($A$5="Call handling time",SUMPRODUCT(('Data - quarterly'!$A$2:$A$21831=F$36)*('Data - quarterly'!$B$2:$B$21831=$B18)*('Data - quarterly'!$C$2:$C$21831=$A$4)*('Data - quarterly'!$F$2:$F$21831)),IF($A$5="Crew turnout time",SUMPRODUCT(('Data - quarterly'!$A$2:$A$21831=F$36)*('Data - quarterly'!$B$2:$B$21831=$B18)*('Data - quarterly'!$C$2:$C$21831=$A$4)*('Data - quarterly'!$G$2:$G$21831)),SUMPRODUCT(('Data - quarterly'!$A$2:$A$21831=F$36)*('Data - quarterly'!$B$2:$B$21831=$B18)*('Data - quarterly'!$C$2:$C$21831=$A$4)*('Data - quarterly'!$H$2:$H$21831))))))=0,"..",(IF($A$5="Total response time",SUMPRODUCT(('Data - quarterly'!$A$2:$A$21831=F$36)*('Data - quarterly'!$B$2:$B$21831=$B18)*('Data - quarterly'!$C$2:$C$21831=$A$4)*('Data - quarterly'!$E$2:$E$21831)),IF($A$5="Call handling time",SUMPRODUCT(('Data - quarterly'!$A$2:$A$21831=F$36)*('Data - quarterly'!$B$2:$B$21831=$B18)*('Data - quarterly'!$C$2:$C$21831=$A$4)*('Data - quarterly'!$F$2:$F$21831)),IF($A$5="Crew turnout time",SUMPRODUCT(('Data - quarterly'!$A$2:$A$21831=F$36)*('Data - quarterly'!$B$2:$B$21831=$B18)*('Data - quarterly'!$C$2:$C$21831=$A$4)*('Data - quarterly'!$G$2:$G$21831)),SUMPRODUCT(('Data - quarterly'!$A$2:$A$21831=F$36)*('Data - quarterly'!$B$2:$B$21831=$B18)*('Data - quarterly'!$C$2:$C$21831=$A$4)*('Data - quarterly'!$H$2:$H$21831)))))))</f>
        <v>8.3972940999999992E-3</v>
      </c>
      <c r="G46" s="71"/>
      <c r="H46" s="83">
        <f t="shared" si="3"/>
        <v>0.11</v>
      </c>
      <c r="I46" s="83">
        <f t="shared" si="4"/>
        <v>9.1999999999999998E-2</v>
      </c>
      <c r="J46" s="100">
        <f t="shared" si="5"/>
        <v>8.7999999999999995E-2</v>
      </c>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row>
    <row r="47" spans="1:43">
      <c r="A47" s="99" t="str">
        <f t="shared" si="6"/>
        <v>Secondary fires9</v>
      </c>
      <c r="B47" s="88" t="str">
        <f t="shared" si="2"/>
        <v>Secondary Fires</v>
      </c>
      <c r="C47" s="85" cm="1">
        <f t="array" ref="C47">IF((IF($A$5="Total response time",SUMPRODUCT(('Data - quarterly'!$A$2:$A$21831=C$36)*('Data - quarterly'!$B$2:$B$21831=$B19)*('Data - quarterly'!$C$2:$C$21831=$A$4)*('Data - quarterly'!$E$2:$E$21831)),IF($A$5="Call handling time",SUMPRODUCT(('Data - quarterly'!$A$2:$A$21831=C$36)*('Data - quarterly'!$B$2:$B$21831=$B19)*('Data - quarterly'!$C$2:$C$21831=$A$4)*('Data - quarterly'!$F$2:$F$21831)),IF($A$5="Crew turnout time",SUMPRODUCT(('Data - quarterly'!$A$2:$A$21831=C$36)*('Data - quarterly'!$B$2:$B$21831=$B19)*('Data - quarterly'!$C$2:$C$21831=$A$4)*('Data - quarterly'!$G$2:$G$21831)),SUMPRODUCT(('Data - quarterly'!$A$2:$A$21831=C$36)*('Data - quarterly'!$B$2:$B$21831=$B19)*('Data - quarterly'!$C$2:$C$21831=$A$4)*('Data - quarterly'!$H$2:$H$21831))))))=0,"..",(IF($A$5="Total response time",SUMPRODUCT(('Data - quarterly'!$A$2:$A$21831=C$36)*('Data - quarterly'!$B$2:$B$21831=$B19)*('Data - quarterly'!$C$2:$C$21831=$A$4)*('Data - quarterly'!$E$2:$E$21831)),IF($A$5="Call handling time",SUMPRODUCT(('Data - quarterly'!$A$2:$A$21831=C$36)*('Data - quarterly'!$B$2:$B$21831=$B19)*('Data - quarterly'!$C$2:$C$21831=$A$4)*('Data - quarterly'!$F$2:$F$21831)),IF($A$5="Crew turnout time",SUMPRODUCT(('Data - quarterly'!$A$2:$A$21831=C$36)*('Data - quarterly'!$B$2:$B$21831=$B19)*('Data - quarterly'!$C$2:$C$21831=$A$4)*('Data - quarterly'!$G$2:$G$21831)),SUMPRODUCT(('Data - quarterly'!$A$2:$A$21831=C$36)*('Data - quarterly'!$B$2:$B$21831=$B19)*('Data - quarterly'!$C$2:$C$21831=$A$4)*('Data - quarterly'!$H$2:$H$21831)))))))</f>
        <v>6.4102488500000004E-3</v>
      </c>
      <c r="D47" s="85" cm="1">
        <f t="array" ref="D47">IF((IF($A$5="Total response time",SUMPRODUCT(('Data - quarterly'!$A$2:$A$21831=D$36)*('Data - quarterly'!$B$2:$B$21831=$B19)*('Data - quarterly'!$C$2:$C$21831=$A$4)*('Data - quarterly'!$E$2:$E$21831)),IF($A$5="Call handling time",SUMPRODUCT(('Data - quarterly'!$A$2:$A$21831=D$36)*('Data - quarterly'!$B$2:$B$21831=$B19)*('Data - quarterly'!$C$2:$C$21831=$A$4)*('Data - quarterly'!$F$2:$F$21831)),IF($A$5="Crew turnout time",SUMPRODUCT(('Data - quarterly'!$A$2:$A$21831=D$36)*('Data - quarterly'!$B$2:$B$21831=$B19)*('Data - quarterly'!$C$2:$C$21831=$A$4)*('Data - quarterly'!$G$2:$G$21831)),SUMPRODUCT(('Data - quarterly'!$A$2:$A$21831=D$36)*('Data - quarterly'!$B$2:$B$21831=$B19)*('Data - quarterly'!$C$2:$C$21831=$A$4)*('Data - quarterly'!$H$2:$H$21831))))))=0,"..",(IF($A$5="Total response time",SUMPRODUCT(('Data - quarterly'!$A$2:$A$21831=D$36)*('Data - quarterly'!$B$2:$B$21831=$B19)*('Data - quarterly'!$C$2:$C$21831=$A$4)*('Data - quarterly'!$E$2:$E$21831)),IF($A$5="Call handling time",SUMPRODUCT(('Data - quarterly'!$A$2:$A$21831=D$36)*('Data - quarterly'!$B$2:$B$21831=$B19)*('Data - quarterly'!$C$2:$C$21831=$A$4)*('Data - quarterly'!$F$2:$F$21831)),IF($A$5="Crew turnout time",SUMPRODUCT(('Data - quarterly'!$A$2:$A$21831=D$36)*('Data - quarterly'!$B$2:$B$21831=$B19)*('Data - quarterly'!$C$2:$C$21831=$A$4)*('Data - quarterly'!$G$2:$G$21831)),SUMPRODUCT(('Data - quarterly'!$A$2:$A$21831=D$36)*('Data - quarterly'!$B$2:$B$21831=$B19)*('Data - quarterly'!$C$2:$C$21831=$A$4)*('Data - quarterly'!$H$2:$H$21831)))))))</f>
        <v>6.5092858000000003E-3</v>
      </c>
      <c r="E47" s="85" cm="1">
        <f t="array" ref="E47">IF((IF($A$5="Total response time",SUMPRODUCT(('Data - quarterly'!$A$2:$A$21831=E$36)*('Data - quarterly'!$B$2:$B$21831=$B19)*('Data - quarterly'!$C$2:$C$21831=$A$4)*('Data - quarterly'!$E$2:$E$21831)),IF($A$5="Call handling time",SUMPRODUCT(('Data - quarterly'!$A$2:$A$21831=E$36)*('Data - quarterly'!$B$2:$B$21831=$B19)*('Data - quarterly'!$C$2:$C$21831=$A$4)*('Data - quarterly'!$F$2:$F$21831)),IF($A$5="Crew turnout time",SUMPRODUCT(('Data - quarterly'!$A$2:$A$21831=E$36)*('Data - quarterly'!$B$2:$B$21831=$B19)*('Data - quarterly'!$C$2:$C$21831=$A$4)*('Data - quarterly'!$G$2:$G$21831)),SUMPRODUCT(('Data - quarterly'!$A$2:$A$21831=E$36)*('Data - quarterly'!$B$2:$B$21831=$B19)*('Data - quarterly'!$C$2:$C$21831=$A$4)*('Data - quarterly'!$H$2:$H$21831))))))=0,"..",(IF($A$5="Total response time",SUMPRODUCT(('Data - quarterly'!$A$2:$A$21831=E$36)*('Data - quarterly'!$B$2:$B$21831=$B19)*('Data - quarterly'!$C$2:$C$21831=$A$4)*('Data - quarterly'!$E$2:$E$21831)),IF($A$5="Call handling time",SUMPRODUCT(('Data - quarterly'!$A$2:$A$21831=E$36)*('Data - quarterly'!$B$2:$B$21831=$B19)*('Data - quarterly'!$C$2:$C$21831=$A$4)*('Data - quarterly'!$F$2:$F$21831)),IF($A$5="Crew turnout time",SUMPRODUCT(('Data - quarterly'!$A$2:$A$21831=E$36)*('Data - quarterly'!$B$2:$B$21831=$B19)*('Data - quarterly'!$C$2:$C$21831=$A$4)*('Data - quarterly'!$G$2:$G$21831)),SUMPRODUCT(('Data - quarterly'!$A$2:$A$21831=E$36)*('Data - quarterly'!$B$2:$B$21831=$B19)*('Data - quarterly'!$C$2:$C$21831=$A$4)*('Data - quarterly'!$H$2:$H$21831)))))))</f>
        <v>6.4401116400000001E-3</v>
      </c>
      <c r="F47" s="85" cm="1">
        <f t="array" ref="F47">IF((IF($A$5="Total response time",SUMPRODUCT(('Data - quarterly'!$A$2:$A$21831=F$36)*('Data - quarterly'!$B$2:$B$21831=$B19)*('Data - quarterly'!$C$2:$C$21831=$A$4)*('Data - quarterly'!$E$2:$E$21831)),IF($A$5="Call handling time",SUMPRODUCT(('Data - quarterly'!$A$2:$A$21831=F$36)*('Data - quarterly'!$B$2:$B$21831=$B19)*('Data - quarterly'!$C$2:$C$21831=$A$4)*('Data - quarterly'!$F$2:$F$21831)),IF($A$5="Crew turnout time",SUMPRODUCT(('Data - quarterly'!$A$2:$A$21831=F$36)*('Data - quarterly'!$B$2:$B$21831=$B19)*('Data - quarterly'!$C$2:$C$21831=$A$4)*('Data - quarterly'!$G$2:$G$21831)),SUMPRODUCT(('Data - quarterly'!$A$2:$A$21831=F$36)*('Data - quarterly'!$B$2:$B$21831=$B19)*('Data - quarterly'!$C$2:$C$21831=$A$4)*('Data - quarterly'!$H$2:$H$21831))))))=0,"..",(IF($A$5="Total response time",SUMPRODUCT(('Data - quarterly'!$A$2:$A$21831=F$36)*('Data - quarterly'!$B$2:$B$21831=$B19)*('Data - quarterly'!$C$2:$C$21831=$A$4)*('Data - quarterly'!$E$2:$E$21831)),IF($A$5="Call handling time",SUMPRODUCT(('Data - quarterly'!$A$2:$A$21831=F$36)*('Data - quarterly'!$B$2:$B$21831=$B19)*('Data - quarterly'!$C$2:$C$21831=$A$4)*('Data - quarterly'!$F$2:$F$21831)),IF($A$5="Crew turnout time",SUMPRODUCT(('Data - quarterly'!$A$2:$A$21831=F$36)*('Data - quarterly'!$B$2:$B$21831=$B19)*('Data - quarterly'!$C$2:$C$21831=$A$4)*('Data - quarterly'!$G$2:$G$21831)),SUMPRODUCT(('Data - quarterly'!$A$2:$A$21831=F$36)*('Data - quarterly'!$B$2:$B$21831=$B19)*('Data - quarterly'!$C$2:$C$21831=$A$4)*('Data - quarterly'!$H$2:$H$21831)))))))</f>
        <v>6.8845990799999996E-3</v>
      </c>
      <c r="G47" s="71"/>
      <c r="H47" s="83">
        <f t="shared" si="3"/>
        <v>7.3999999999999996E-2</v>
      </c>
      <c r="I47" s="83">
        <f t="shared" si="4"/>
        <v>5.8000000000000003E-2</v>
      </c>
      <c r="J47" s="100">
        <f t="shared" si="5"/>
        <v>6.9000000000000006E-2</v>
      </c>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row>
    <row r="48" spans="1:43">
      <c r="A48" s="99"/>
      <c r="B48" s="88"/>
      <c r="C48" s="10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row>
    <row r="49" spans="1:43">
      <c r="A49" s="102"/>
      <c r="B49" s="88"/>
      <c r="C49" s="10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row>
    <row r="50" spans="1:43">
      <c r="A50" s="99"/>
      <c r="B50" s="88"/>
      <c r="C50" s="88"/>
      <c r="D50" s="88"/>
      <c r="E50" s="88"/>
      <c r="F50" s="88"/>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row>
    <row r="51" spans="1:43">
      <c r="A51" s="99"/>
      <c r="B51" s="88"/>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row>
    <row r="52" spans="1:43">
      <c r="A52" s="99"/>
      <c r="B52" s="88"/>
      <c r="C52" s="88"/>
      <c r="D52" s="88"/>
      <c r="E52" s="88"/>
      <c r="F52" s="88"/>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row>
    <row r="53" spans="1:43">
      <c r="A53" s="99"/>
      <c r="B53" s="88"/>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row>
    <row r="54" spans="1:43">
      <c r="A54" s="99"/>
      <c r="B54" s="88"/>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row>
    <row r="55" spans="1:43">
      <c r="A55" s="99"/>
      <c r="B55" s="88"/>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row>
    <row r="56" spans="1:43">
      <c r="A56" s="99"/>
      <c r="B56" s="88"/>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row>
    <row r="57" spans="1:43">
      <c r="A57" s="99"/>
      <c r="B57" s="88"/>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row>
    <row r="58" spans="1:43">
      <c r="A58" s="99"/>
      <c r="B58" s="88"/>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row>
    <row r="59" spans="1:43">
      <c r="A59" s="99"/>
      <c r="B59" s="88"/>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row>
    <row r="60" spans="1:43">
      <c r="A60" s="99"/>
      <c r="B60" s="88"/>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row>
    <row r="61" spans="1:43">
      <c r="A61" s="99"/>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row>
    <row r="62" spans="1:43">
      <c r="A62" s="99"/>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row>
    <row r="63" spans="1:43">
      <c r="A63" s="99"/>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row>
    <row r="64" spans="1:43">
      <c r="A64" s="99"/>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row>
    <row r="65" spans="1:43">
      <c r="A65" s="103"/>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row>
    <row r="66" spans="1:43">
      <c r="A66" s="88"/>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row>
    <row r="67" spans="1:43">
      <c r="A67" s="88"/>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row>
    <row r="68" spans="1:43">
      <c r="A68" s="88"/>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row>
  </sheetData>
  <mergeCells count="2">
    <mergeCell ref="A1:D1"/>
    <mergeCell ref="A36:B36"/>
  </mergeCells>
  <pageMargins left="0.70866141732283472" right="0.70866141732283472" top="0.74803149606299213" bottom="0.74803149606299213" header="0.31496062992125984" footer="0.31496062992125984"/>
  <pageSetup paperSize="9" scale="48" orientation="landscape"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F90B-2F2E-49EF-9BC9-F764A3F16198}">
  <sheetPr codeName="Sheet8">
    <pageSetUpPr fitToPage="1"/>
  </sheetPr>
  <dimension ref="A1:W102"/>
  <sheetViews>
    <sheetView zoomScaleNormal="100" workbookViewId="0"/>
  </sheetViews>
  <sheetFormatPr defaultRowHeight="14.45"/>
  <cols>
    <col min="1" max="1" width="22.42578125" style="11" customWidth="1"/>
    <col min="2" max="2" width="18.5703125" style="11" customWidth="1"/>
    <col min="3" max="9" width="13.5703125" style="11" customWidth="1"/>
    <col min="10" max="19" width="13.5703125" style="6" customWidth="1"/>
    <col min="20" max="20" width="9.140625" style="11" customWidth="1"/>
    <col min="21" max="22" width="9.140625" style="11" hidden="1" customWidth="1"/>
    <col min="23" max="53" width="9.140625" style="11"/>
    <col min="54" max="54" width="25" style="11" customWidth="1"/>
    <col min="55" max="55" width="24.140625" style="11" customWidth="1"/>
    <col min="56" max="73" width="10.140625" style="11" customWidth="1"/>
    <col min="74" max="309" width="9.140625" style="11"/>
    <col min="310" max="310" width="25" style="11" customWidth="1"/>
    <col min="311" max="311" width="24.140625" style="11" customWidth="1"/>
    <col min="312" max="329" width="10.140625" style="11" customWidth="1"/>
    <col min="330" max="565" width="9.140625" style="11"/>
    <col min="566" max="566" width="25" style="11" customWidth="1"/>
    <col min="567" max="567" width="24.140625" style="11" customWidth="1"/>
    <col min="568" max="585" width="10.140625" style="11" customWidth="1"/>
    <col min="586" max="821" width="9.140625" style="11"/>
    <col min="822" max="822" width="25" style="11" customWidth="1"/>
    <col min="823" max="823" width="24.140625" style="11" customWidth="1"/>
    <col min="824" max="841" width="10.140625" style="11" customWidth="1"/>
    <col min="842" max="1077" width="9.140625" style="11"/>
    <col min="1078" max="1078" width="25" style="11" customWidth="1"/>
    <col min="1079" max="1079" width="24.140625" style="11" customWidth="1"/>
    <col min="1080" max="1097" width="10.140625" style="11" customWidth="1"/>
    <col min="1098" max="1333" width="9.140625" style="11"/>
    <col min="1334" max="1334" width="25" style="11" customWidth="1"/>
    <col min="1335" max="1335" width="24.140625" style="11" customWidth="1"/>
    <col min="1336" max="1353" width="10.140625" style="11" customWidth="1"/>
    <col min="1354" max="1589" width="9.140625" style="11"/>
    <col min="1590" max="1590" width="25" style="11" customWidth="1"/>
    <col min="1591" max="1591" width="24.140625" style="11" customWidth="1"/>
    <col min="1592" max="1609" width="10.140625" style="11" customWidth="1"/>
    <col min="1610" max="1845" width="9.140625" style="11"/>
    <col min="1846" max="1846" width="25" style="11" customWidth="1"/>
    <col min="1847" max="1847" width="24.140625" style="11" customWidth="1"/>
    <col min="1848" max="1865" width="10.140625" style="11" customWidth="1"/>
    <col min="1866" max="2101" width="9.140625" style="11"/>
    <col min="2102" max="2102" width="25" style="11" customWidth="1"/>
    <col min="2103" max="2103" width="24.140625" style="11" customWidth="1"/>
    <col min="2104" max="2121" width="10.140625" style="11" customWidth="1"/>
    <col min="2122" max="2357" width="9.140625" style="11"/>
    <col min="2358" max="2358" width="25" style="11" customWidth="1"/>
    <col min="2359" max="2359" width="24.140625" style="11" customWidth="1"/>
    <col min="2360" max="2377" width="10.140625" style="11" customWidth="1"/>
    <col min="2378" max="2613" width="9.140625" style="11"/>
    <col min="2614" max="2614" width="25" style="11" customWidth="1"/>
    <col min="2615" max="2615" width="24.140625" style="11" customWidth="1"/>
    <col min="2616" max="2633" width="10.140625" style="11" customWidth="1"/>
    <col min="2634" max="2869" width="9.140625" style="11"/>
    <col min="2870" max="2870" width="25" style="11" customWidth="1"/>
    <col min="2871" max="2871" width="24.140625" style="11" customWidth="1"/>
    <col min="2872" max="2889" width="10.140625" style="11" customWidth="1"/>
    <col min="2890" max="3125" width="9.140625" style="11"/>
    <col min="3126" max="3126" width="25" style="11" customWidth="1"/>
    <col min="3127" max="3127" width="24.140625" style="11" customWidth="1"/>
    <col min="3128" max="3145" width="10.140625" style="11" customWidth="1"/>
    <col min="3146" max="3381" width="9.140625" style="11"/>
    <col min="3382" max="3382" width="25" style="11" customWidth="1"/>
    <col min="3383" max="3383" width="24.140625" style="11" customWidth="1"/>
    <col min="3384" max="3401" width="10.140625" style="11" customWidth="1"/>
    <col min="3402" max="3637" width="9.140625" style="11"/>
    <col min="3638" max="3638" width="25" style="11" customWidth="1"/>
    <col min="3639" max="3639" width="24.140625" style="11" customWidth="1"/>
    <col min="3640" max="3657" width="10.140625" style="11" customWidth="1"/>
    <col min="3658" max="3893" width="9.140625" style="11"/>
    <col min="3894" max="3894" width="25" style="11" customWidth="1"/>
    <col min="3895" max="3895" width="24.140625" style="11" customWidth="1"/>
    <col min="3896" max="3913" width="10.140625" style="11" customWidth="1"/>
    <col min="3914" max="4149" width="9.140625" style="11"/>
    <col min="4150" max="4150" width="25" style="11" customWidth="1"/>
    <col min="4151" max="4151" width="24.140625" style="11" customWidth="1"/>
    <col min="4152" max="4169" width="10.140625" style="11" customWidth="1"/>
    <col min="4170" max="4405" width="9.140625" style="11"/>
    <col min="4406" max="4406" width="25" style="11" customWidth="1"/>
    <col min="4407" max="4407" width="24.140625" style="11" customWidth="1"/>
    <col min="4408" max="4425" width="10.140625" style="11" customWidth="1"/>
    <col min="4426" max="4661" width="9.140625" style="11"/>
    <col min="4662" max="4662" width="25" style="11" customWidth="1"/>
    <col min="4663" max="4663" width="24.140625" style="11" customWidth="1"/>
    <col min="4664" max="4681" width="10.140625" style="11" customWidth="1"/>
    <col min="4682" max="4917" width="9.140625" style="11"/>
    <col min="4918" max="4918" width="25" style="11" customWidth="1"/>
    <col min="4919" max="4919" width="24.140625" style="11" customWidth="1"/>
    <col min="4920" max="4937" width="10.140625" style="11" customWidth="1"/>
    <col min="4938" max="5173" width="9.140625" style="11"/>
    <col min="5174" max="5174" width="25" style="11" customWidth="1"/>
    <col min="5175" max="5175" width="24.140625" style="11" customWidth="1"/>
    <col min="5176" max="5193" width="10.140625" style="11" customWidth="1"/>
    <col min="5194" max="5429" width="9.140625" style="11"/>
    <col min="5430" max="5430" width="25" style="11" customWidth="1"/>
    <col min="5431" max="5431" width="24.140625" style="11" customWidth="1"/>
    <col min="5432" max="5449" width="10.140625" style="11" customWidth="1"/>
    <col min="5450" max="5685" width="9.140625" style="11"/>
    <col min="5686" max="5686" width="25" style="11" customWidth="1"/>
    <col min="5687" max="5687" width="24.140625" style="11" customWidth="1"/>
    <col min="5688" max="5705" width="10.140625" style="11" customWidth="1"/>
    <col min="5706" max="5941" width="9.140625" style="11"/>
    <col min="5942" max="5942" width="25" style="11" customWidth="1"/>
    <col min="5943" max="5943" width="24.140625" style="11" customWidth="1"/>
    <col min="5944" max="5961" width="10.140625" style="11" customWidth="1"/>
    <col min="5962" max="6197" width="9.140625" style="11"/>
    <col min="6198" max="6198" width="25" style="11" customWidth="1"/>
    <col min="6199" max="6199" width="24.140625" style="11" customWidth="1"/>
    <col min="6200" max="6217" width="10.140625" style="11" customWidth="1"/>
    <col min="6218" max="6453" width="9.140625" style="11"/>
    <col min="6454" max="6454" width="25" style="11" customWidth="1"/>
    <col min="6455" max="6455" width="24.140625" style="11" customWidth="1"/>
    <col min="6456" max="6473" width="10.140625" style="11" customWidth="1"/>
    <col min="6474" max="6709" width="9.140625" style="11"/>
    <col min="6710" max="6710" width="25" style="11" customWidth="1"/>
    <col min="6711" max="6711" width="24.140625" style="11" customWidth="1"/>
    <col min="6712" max="6729" width="10.140625" style="11" customWidth="1"/>
    <col min="6730" max="6965" width="9.140625" style="11"/>
    <col min="6966" max="6966" width="25" style="11" customWidth="1"/>
    <col min="6967" max="6967" width="24.140625" style="11" customWidth="1"/>
    <col min="6968" max="6985" width="10.140625" style="11" customWidth="1"/>
    <col min="6986" max="7221" width="9.140625" style="11"/>
    <col min="7222" max="7222" width="25" style="11" customWidth="1"/>
    <col min="7223" max="7223" width="24.140625" style="11" customWidth="1"/>
    <col min="7224" max="7241" width="10.140625" style="11" customWidth="1"/>
    <col min="7242" max="7477" width="9.140625" style="11"/>
    <col min="7478" max="7478" width="25" style="11" customWidth="1"/>
    <col min="7479" max="7479" width="24.140625" style="11" customWidth="1"/>
    <col min="7480" max="7497" width="10.140625" style="11" customWidth="1"/>
    <col min="7498" max="7733" width="9.140625" style="11"/>
    <col min="7734" max="7734" width="25" style="11" customWidth="1"/>
    <col min="7735" max="7735" width="24.140625" style="11" customWidth="1"/>
    <col min="7736" max="7753" width="10.140625" style="11" customWidth="1"/>
    <col min="7754" max="7989" width="9.140625" style="11"/>
    <col min="7990" max="7990" width="25" style="11" customWidth="1"/>
    <col min="7991" max="7991" width="24.140625" style="11" customWidth="1"/>
    <col min="7992" max="8009" width="10.140625" style="11" customWidth="1"/>
    <col min="8010" max="8245" width="9.140625" style="11"/>
    <col min="8246" max="8246" width="25" style="11" customWidth="1"/>
    <col min="8247" max="8247" width="24.140625" style="11" customWidth="1"/>
    <col min="8248" max="8265" width="10.140625" style="11" customWidth="1"/>
    <col min="8266" max="8501" width="9.140625" style="11"/>
    <col min="8502" max="8502" width="25" style="11" customWidth="1"/>
    <col min="8503" max="8503" width="24.140625" style="11" customWidth="1"/>
    <col min="8504" max="8521" width="10.140625" style="11" customWidth="1"/>
    <col min="8522" max="8757" width="9.140625" style="11"/>
    <col min="8758" max="8758" width="25" style="11" customWidth="1"/>
    <col min="8759" max="8759" width="24.140625" style="11" customWidth="1"/>
    <col min="8760" max="8777" width="10.140625" style="11" customWidth="1"/>
    <col min="8778" max="9013" width="9.140625" style="11"/>
    <col min="9014" max="9014" width="25" style="11" customWidth="1"/>
    <col min="9015" max="9015" width="24.140625" style="11" customWidth="1"/>
    <col min="9016" max="9033" width="10.140625" style="11" customWidth="1"/>
    <col min="9034" max="9269" width="9.140625" style="11"/>
    <col min="9270" max="9270" width="25" style="11" customWidth="1"/>
    <col min="9271" max="9271" width="24.140625" style="11" customWidth="1"/>
    <col min="9272" max="9289" width="10.140625" style="11" customWidth="1"/>
    <col min="9290" max="9525" width="9.140625" style="11"/>
    <col min="9526" max="9526" width="25" style="11" customWidth="1"/>
    <col min="9527" max="9527" width="24.140625" style="11" customWidth="1"/>
    <col min="9528" max="9545" width="10.140625" style="11" customWidth="1"/>
    <col min="9546" max="9781" width="9.140625" style="11"/>
    <col min="9782" max="9782" width="25" style="11" customWidth="1"/>
    <col min="9783" max="9783" width="24.140625" style="11" customWidth="1"/>
    <col min="9784" max="9801" width="10.140625" style="11" customWidth="1"/>
    <col min="9802" max="10037" width="9.140625" style="11"/>
    <col min="10038" max="10038" width="25" style="11" customWidth="1"/>
    <col min="10039" max="10039" width="24.140625" style="11" customWidth="1"/>
    <col min="10040" max="10057" width="10.140625" style="11" customWidth="1"/>
    <col min="10058" max="10293" width="9.140625" style="11"/>
    <col min="10294" max="10294" width="25" style="11" customWidth="1"/>
    <col min="10295" max="10295" width="24.140625" style="11" customWidth="1"/>
    <col min="10296" max="10313" width="10.140625" style="11" customWidth="1"/>
    <col min="10314" max="10549" width="9.140625" style="11"/>
    <col min="10550" max="10550" width="25" style="11" customWidth="1"/>
    <col min="10551" max="10551" width="24.140625" style="11" customWidth="1"/>
    <col min="10552" max="10569" width="10.140625" style="11" customWidth="1"/>
    <col min="10570" max="10805" width="9.140625" style="11"/>
    <col min="10806" max="10806" width="25" style="11" customWidth="1"/>
    <col min="10807" max="10807" width="24.140625" style="11" customWidth="1"/>
    <col min="10808" max="10825" width="10.140625" style="11" customWidth="1"/>
    <col min="10826" max="11061" width="9.140625" style="11"/>
    <col min="11062" max="11062" width="25" style="11" customWidth="1"/>
    <col min="11063" max="11063" width="24.140625" style="11" customWidth="1"/>
    <col min="11064" max="11081" width="10.140625" style="11" customWidth="1"/>
    <col min="11082" max="11317" width="9.140625" style="11"/>
    <col min="11318" max="11318" width="25" style="11" customWidth="1"/>
    <col min="11319" max="11319" width="24.140625" style="11" customWidth="1"/>
    <col min="11320" max="11337" width="10.140625" style="11" customWidth="1"/>
    <col min="11338" max="11573" width="9.140625" style="11"/>
    <col min="11574" max="11574" width="25" style="11" customWidth="1"/>
    <col min="11575" max="11575" width="24.140625" style="11" customWidth="1"/>
    <col min="11576" max="11593" width="10.140625" style="11" customWidth="1"/>
    <col min="11594" max="11829" width="9.140625" style="11"/>
    <col min="11830" max="11830" width="25" style="11" customWidth="1"/>
    <col min="11831" max="11831" width="24.140625" style="11" customWidth="1"/>
    <col min="11832" max="11849" width="10.140625" style="11" customWidth="1"/>
    <col min="11850" max="12085" width="9.140625" style="11"/>
    <col min="12086" max="12086" width="25" style="11" customWidth="1"/>
    <col min="12087" max="12087" width="24.140625" style="11" customWidth="1"/>
    <col min="12088" max="12105" width="10.140625" style="11" customWidth="1"/>
    <col min="12106" max="12341" width="9.140625" style="11"/>
    <col min="12342" max="12342" width="25" style="11" customWidth="1"/>
    <col min="12343" max="12343" width="24.140625" style="11" customWidth="1"/>
    <col min="12344" max="12361" width="10.140625" style="11" customWidth="1"/>
    <col min="12362" max="12597" width="9.140625" style="11"/>
    <col min="12598" max="12598" width="25" style="11" customWidth="1"/>
    <col min="12599" max="12599" width="24.140625" style="11" customWidth="1"/>
    <col min="12600" max="12617" width="10.140625" style="11" customWidth="1"/>
    <col min="12618" max="12853" width="9.140625" style="11"/>
    <col min="12854" max="12854" width="25" style="11" customWidth="1"/>
    <col min="12855" max="12855" width="24.140625" style="11" customWidth="1"/>
    <col min="12856" max="12873" width="10.140625" style="11" customWidth="1"/>
    <col min="12874" max="13109" width="9.140625" style="11"/>
    <col min="13110" max="13110" width="25" style="11" customWidth="1"/>
    <col min="13111" max="13111" width="24.140625" style="11" customWidth="1"/>
    <col min="13112" max="13129" width="10.140625" style="11" customWidth="1"/>
    <col min="13130" max="13365" width="9.140625" style="11"/>
    <col min="13366" max="13366" width="25" style="11" customWidth="1"/>
    <col min="13367" max="13367" width="24.140625" style="11" customWidth="1"/>
    <col min="13368" max="13385" width="10.140625" style="11" customWidth="1"/>
    <col min="13386" max="13621" width="9.140625" style="11"/>
    <col min="13622" max="13622" width="25" style="11" customWidth="1"/>
    <col min="13623" max="13623" width="24.140625" style="11" customWidth="1"/>
    <col min="13624" max="13641" width="10.140625" style="11" customWidth="1"/>
    <col min="13642" max="13879" width="9.140625" style="11"/>
    <col min="13880" max="13894" width="9.140625" style="11" customWidth="1"/>
    <col min="13895" max="16384" width="9.140625" style="11"/>
  </cols>
  <sheetData>
    <row r="1" spans="1:23" ht="20.25" customHeight="1">
      <c r="A1" s="104" t="s">
        <v>168</v>
      </c>
      <c r="B1" s="105"/>
      <c r="C1" s="105"/>
      <c r="D1" s="105"/>
      <c r="E1" s="105"/>
      <c r="F1" s="105"/>
      <c r="G1" s="105"/>
      <c r="H1" s="105"/>
      <c r="I1" s="105"/>
      <c r="J1" s="105"/>
      <c r="K1" s="105"/>
      <c r="L1" s="106"/>
      <c r="M1" s="106"/>
      <c r="N1" s="106"/>
      <c r="O1" s="106"/>
      <c r="P1" s="106"/>
      <c r="Q1" s="106"/>
      <c r="R1" s="106"/>
      <c r="S1" s="106"/>
      <c r="T1" s="71"/>
      <c r="U1" s="71"/>
      <c r="V1" s="71"/>
      <c r="W1" s="71"/>
    </row>
    <row r="2" spans="1:23" s="39" customFormat="1" ht="27.75" customHeight="1">
      <c r="A2" s="107" t="s">
        <v>169</v>
      </c>
      <c r="B2" s="108"/>
      <c r="C2" s="109"/>
      <c r="D2" s="109"/>
      <c r="E2" s="109"/>
      <c r="F2" s="109"/>
      <c r="G2" s="109"/>
      <c r="H2" s="109"/>
      <c r="I2" s="109"/>
      <c r="J2" s="108"/>
      <c r="K2" s="108"/>
      <c r="L2" s="108"/>
      <c r="M2" s="108"/>
      <c r="N2" s="108"/>
      <c r="O2" s="108"/>
      <c r="P2" s="108"/>
      <c r="Q2" s="108"/>
      <c r="R2" s="108"/>
      <c r="S2" s="108"/>
      <c r="T2" s="110"/>
      <c r="U2" s="110"/>
      <c r="V2" s="110"/>
      <c r="W2" s="110"/>
    </row>
    <row r="3" spans="1:23" s="39" customFormat="1" ht="15.6">
      <c r="A3" s="111" t="s">
        <v>58</v>
      </c>
      <c r="B3" s="107"/>
      <c r="C3" s="108"/>
      <c r="D3" s="108"/>
      <c r="E3" s="108"/>
      <c r="F3" s="108"/>
      <c r="G3" s="108"/>
      <c r="H3" s="108"/>
      <c r="I3" s="108"/>
      <c r="J3" s="108"/>
      <c r="K3" s="108"/>
      <c r="L3" s="108"/>
      <c r="M3" s="108"/>
      <c r="N3" s="108"/>
      <c r="O3" s="108"/>
      <c r="P3" s="108"/>
      <c r="Q3" s="108"/>
      <c r="R3" s="108"/>
      <c r="S3" s="108"/>
      <c r="T3" s="110"/>
      <c r="U3" s="110"/>
      <c r="V3" s="110"/>
      <c r="W3" s="110"/>
    </row>
    <row r="4" spans="1:23" s="39" customFormat="1" ht="15" customHeight="1" thickBot="1">
      <c r="A4" s="111" t="s">
        <v>170</v>
      </c>
      <c r="B4" s="108"/>
      <c r="C4" s="108"/>
      <c r="D4" s="108"/>
      <c r="E4" s="108"/>
      <c r="F4" s="108"/>
      <c r="G4" s="108"/>
      <c r="H4" s="108"/>
      <c r="I4" s="108"/>
      <c r="J4" s="108"/>
      <c r="K4" s="108"/>
      <c r="L4" s="108"/>
      <c r="M4" s="108"/>
      <c r="N4" s="108"/>
      <c r="O4" s="108"/>
      <c r="P4" s="108"/>
      <c r="Q4" s="108"/>
      <c r="R4" s="108"/>
      <c r="S4" s="108"/>
      <c r="T4" s="110"/>
      <c r="U4" s="110"/>
      <c r="V4" s="110"/>
      <c r="W4" s="110"/>
    </row>
    <row r="5" spans="1:23" s="39" customFormat="1" ht="66" customHeight="1" thickBot="1">
      <c r="A5" s="133"/>
      <c r="B5" s="134"/>
      <c r="C5" s="135" t="s">
        <v>121</v>
      </c>
      <c r="D5" s="135" t="s">
        <v>122</v>
      </c>
      <c r="E5" s="135" t="s">
        <v>123</v>
      </c>
      <c r="F5" s="135" t="s">
        <v>124</v>
      </c>
      <c r="G5" s="135" t="s">
        <v>125</v>
      </c>
      <c r="H5" s="135" t="s">
        <v>126</v>
      </c>
      <c r="I5" s="135" t="s">
        <v>127</v>
      </c>
      <c r="J5" s="135" t="s">
        <v>128</v>
      </c>
      <c r="K5" s="135" t="s">
        <v>129</v>
      </c>
      <c r="L5" s="135" t="s">
        <v>130</v>
      </c>
      <c r="M5" s="135" t="s">
        <v>131</v>
      </c>
      <c r="N5" s="135" t="s">
        <v>132</v>
      </c>
      <c r="O5" s="135" t="s">
        <v>133</v>
      </c>
      <c r="P5" s="135" t="s">
        <v>134</v>
      </c>
      <c r="Q5" s="221" t="s">
        <v>135</v>
      </c>
      <c r="R5" s="135" t="str">
        <f>_xlfn.CONCAT("Year ending ", config!B5, " ", config!B6 - 1)</f>
        <v>Year ending September 2024</v>
      </c>
      <c r="S5" s="136" t="str">
        <f>_xlfn.CONCAT("Year ending ", config!B5, " ", config!B6 )</f>
        <v>Year ending September 2025</v>
      </c>
      <c r="T5" s="110"/>
      <c r="U5" s="110"/>
      <c r="V5" s="110"/>
      <c r="W5" s="110"/>
    </row>
    <row r="6" spans="1:23" s="39" customFormat="1" ht="35.1" customHeight="1">
      <c r="A6" s="137" t="s">
        <v>155</v>
      </c>
      <c r="B6" s="108"/>
      <c r="C6" s="223"/>
      <c r="D6" s="112"/>
      <c r="E6" s="112"/>
      <c r="F6" s="112"/>
      <c r="G6" s="112"/>
      <c r="H6" s="112"/>
      <c r="I6" s="112"/>
      <c r="J6" s="112"/>
      <c r="K6" s="112"/>
      <c r="L6" s="112"/>
      <c r="M6" s="112"/>
      <c r="N6" s="112"/>
      <c r="O6" s="112"/>
      <c r="P6" s="220"/>
      <c r="Q6" s="222"/>
      <c r="R6" s="112"/>
      <c r="S6" s="138"/>
      <c r="T6" s="110"/>
      <c r="U6" s="110"/>
      <c r="V6" s="110"/>
      <c r="W6" s="110"/>
    </row>
    <row r="7" spans="1:23" s="40" customFormat="1" ht="16.5" customHeight="1">
      <c r="A7" s="139" t="s">
        <v>171</v>
      </c>
      <c r="B7" s="113"/>
      <c r="C7" s="114">
        <f>FIRE1001_working!C9</f>
        <v>5.6320141399999997E-3</v>
      </c>
      <c r="D7" s="114">
        <f>FIRE1001_working!D9</f>
        <v>5.5880779000000002E-3</v>
      </c>
      <c r="E7" s="114">
        <f>FIRE1001_working!E9</f>
        <v>5.5988336300000002E-3</v>
      </c>
      <c r="F7" s="114">
        <f>FIRE1001_working!F9</f>
        <v>5.7410029000000001E-3</v>
      </c>
      <c r="G7" s="114">
        <f>FIRE1001_working!G9</f>
        <v>5.9805085700000002E-3</v>
      </c>
      <c r="H7" s="114">
        <f>FIRE1001_working!H9</f>
        <v>6.0178954600000004E-3</v>
      </c>
      <c r="I7" s="114">
        <f>FIRE1001_working!I9</f>
        <v>5.9959621799999998E-3</v>
      </c>
      <c r="J7" s="114">
        <f>FIRE1001_working!J9</f>
        <v>5.9950380300000002E-3</v>
      </c>
      <c r="K7" s="114">
        <f>FIRE1001_working!K9</f>
        <v>6.1271336599999998E-3</v>
      </c>
      <c r="L7" s="114">
        <f>FIRE1001_working!L9</f>
        <v>6.0516611600000001E-3</v>
      </c>
      <c r="M7" s="114">
        <f>FIRE1001_working!M9</f>
        <v>5.9624933900000003E-3</v>
      </c>
      <c r="N7" s="114">
        <f>FIRE1001_working!N9</f>
        <v>6.1337528100000004E-3</v>
      </c>
      <c r="O7" s="114">
        <f>FIRE1001_working!O9</f>
        <v>6.39932088E-3</v>
      </c>
      <c r="P7" s="114">
        <f>FIRE1001_working!P9</f>
        <v>6.2874664400000002E-3</v>
      </c>
      <c r="Q7" s="140">
        <f>FIRE1001_working!Q9</f>
        <v>6.3232813400000004E-3</v>
      </c>
      <c r="R7" s="114">
        <f>FIRE1001_working!R9</f>
        <v>6.29010714E-3</v>
      </c>
      <c r="S7" s="140">
        <f>FIRE1001_working!S9</f>
        <v>6.5183702099999999E-3</v>
      </c>
      <c r="T7" s="180"/>
      <c r="U7" s="115"/>
      <c r="V7" s="115"/>
      <c r="W7" s="115"/>
    </row>
    <row r="8" spans="1:23" s="40" customFormat="1" ht="16.5" customHeight="1">
      <c r="A8" s="141" t="s">
        <v>59</v>
      </c>
      <c r="B8" s="113"/>
      <c r="C8" s="114">
        <f>FIRE1001_working!C10</f>
        <v>5.1291137699999998E-3</v>
      </c>
      <c r="D8" s="114">
        <f>FIRE1001_working!D10</f>
        <v>5.0413841699999996E-3</v>
      </c>
      <c r="E8" s="114">
        <f>FIRE1001_working!E10</f>
        <v>5.14638106E-3</v>
      </c>
      <c r="F8" s="114">
        <f>FIRE1001_working!F10</f>
        <v>5.1919557400000003E-3</v>
      </c>
      <c r="G8" s="114">
        <f>FIRE1001_working!G10</f>
        <v>5.4260026000000003E-3</v>
      </c>
      <c r="H8" s="114">
        <f>FIRE1001_working!H10</f>
        <v>5.4074052500000004E-3</v>
      </c>
      <c r="I8" s="114">
        <f>FIRE1001_working!I10</f>
        <v>5.3979490699999997E-3</v>
      </c>
      <c r="J8" s="114">
        <f>FIRE1001_working!J10</f>
        <v>5.4170463099999996E-3</v>
      </c>
      <c r="K8" s="114">
        <f>FIRE1001_working!K10</f>
        <v>5.4007881400000004E-3</v>
      </c>
      <c r="L8" s="114">
        <f>FIRE1001_working!L10</f>
        <v>5.39170177E-3</v>
      </c>
      <c r="M8" s="114">
        <f>FIRE1001_working!M10</f>
        <v>5.2812969899999999E-3</v>
      </c>
      <c r="N8" s="114">
        <f>FIRE1001_working!N10</f>
        <v>5.4588469700000003E-3</v>
      </c>
      <c r="O8" s="114">
        <f>FIRE1001_working!O10</f>
        <v>5.5636321899999999E-3</v>
      </c>
      <c r="P8" s="114">
        <f>FIRE1001_working!P10</f>
        <v>5.5687849000000001E-3</v>
      </c>
      <c r="Q8" s="140">
        <f>FIRE1001_working!Q10</f>
        <v>5.6244664099999999E-3</v>
      </c>
      <c r="R8" s="114">
        <f>FIRE1001_working!R10</f>
        <v>5.6099498600000004E-3</v>
      </c>
      <c r="S8" s="140">
        <f>FIRE1001_working!S10</f>
        <v>5.7027189700000003E-3</v>
      </c>
      <c r="T8" s="115"/>
      <c r="U8" s="115"/>
      <c r="V8" s="115"/>
      <c r="W8" s="115"/>
    </row>
    <row r="9" spans="1:23" s="41" customFormat="1" ht="16.5" customHeight="1">
      <c r="A9" s="142"/>
      <c r="B9" s="108" t="s">
        <v>158</v>
      </c>
      <c r="C9" s="116">
        <f>FIRE1001_working!C11</f>
        <v>5.3932324300000004E-3</v>
      </c>
      <c r="D9" s="116">
        <f>FIRE1001_working!D11</f>
        <v>5.2879472300000003E-3</v>
      </c>
      <c r="E9" s="116">
        <f>FIRE1001_working!E11</f>
        <v>5.4457979600000001E-3</v>
      </c>
      <c r="F9" s="116">
        <f>FIRE1001_working!F11</f>
        <v>5.4720565899999997E-3</v>
      </c>
      <c r="G9" s="116">
        <f>FIRE1001_working!G11</f>
        <v>5.7245205499999998E-3</v>
      </c>
      <c r="H9" s="116">
        <f>FIRE1001_working!H11</f>
        <v>5.7140071400000004E-3</v>
      </c>
      <c r="I9" s="116">
        <f>FIRE1001_working!I11</f>
        <v>5.6887616499999996E-3</v>
      </c>
      <c r="J9" s="116">
        <f>FIRE1001_working!J11</f>
        <v>5.7248353099999998E-3</v>
      </c>
      <c r="K9" s="116">
        <f>FIRE1001_working!K11</f>
        <v>5.7120273000000003E-3</v>
      </c>
      <c r="L9" s="116">
        <f>FIRE1001_working!L11</f>
        <v>5.7077150000000004E-3</v>
      </c>
      <c r="M9" s="116">
        <f>FIRE1001_working!M11</f>
        <v>5.58738072E-3</v>
      </c>
      <c r="N9" s="116">
        <f>FIRE1001_working!N11</f>
        <v>5.78943649E-3</v>
      </c>
      <c r="O9" s="116">
        <f>FIRE1001_working!O11</f>
        <v>5.9165122400000004E-3</v>
      </c>
      <c r="P9" s="116">
        <f>FIRE1001_working!P11</f>
        <v>5.9264591499999996E-3</v>
      </c>
      <c r="Q9" s="140">
        <f>FIRE1001_working!Q11</f>
        <v>5.9737830099999998E-3</v>
      </c>
      <c r="R9" s="116">
        <f>FIRE1001_working!R11</f>
        <v>5.9651287499999997E-3</v>
      </c>
      <c r="S9" s="143">
        <f>FIRE1001_working!S11</f>
        <v>6.0373942199999997E-3</v>
      </c>
      <c r="T9" s="117"/>
      <c r="U9" s="117"/>
      <c r="V9" s="117"/>
      <c r="W9" s="117"/>
    </row>
    <row r="10" spans="1:23" s="42" customFormat="1" ht="16.5" customHeight="1">
      <c r="A10" s="144"/>
      <c r="B10" s="108" t="s">
        <v>108</v>
      </c>
      <c r="C10" s="116">
        <f>FIRE1001_working!C12</f>
        <v>4.7110880500000002E-3</v>
      </c>
      <c r="D10" s="116">
        <f>FIRE1001_working!D12</f>
        <v>4.6742431400000001E-3</v>
      </c>
      <c r="E10" s="116">
        <f>FIRE1001_working!E12</f>
        <v>4.6653903700000004E-3</v>
      </c>
      <c r="F10" s="116">
        <f>FIRE1001_working!F12</f>
        <v>4.7248635299999998E-3</v>
      </c>
      <c r="G10" s="116">
        <f>FIRE1001_working!G12</f>
        <v>4.90735705E-3</v>
      </c>
      <c r="H10" s="116">
        <f>FIRE1001_working!H12</f>
        <v>4.8865340500000003E-3</v>
      </c>
      <c r="I10" s="116">
        <f>FIRE1001_working!I12</f>
        <v>4.87427042E-3</v>
      </c>
      <c r="J10" s="116">
        <f>FIRE1001_working!J12</f>
        <v>4.8657397800000004E-3</v>
      </c>
      <c r="K10" s="116">
        <f>FIRE1001_working!K12</f>
        <v>4.8708261400000003E-3</v>
      </c>
      <c r="L10" s="116">
        <f>FIRE1001_working!L12</f>
        <v>4.8737708299999996E-3</v>
      </c>
      <c r="M10" s="116">
        <f>FIRE1001_working!M12</f>
        <v>4.7690635300000001E-3</v>
      </c>
      <c r="N10" s="116">
        <f>FIRE1001_working!N12</f>
        <v>4.9381349799999998E-3</v>
      </c>
      <c r="O10" s="116">
        <f>FIRE1001_working!O12</f>
        <v>5.0141828699999998E-3</v>
      </c>
      <c r="P10" s="116">
        <f>FIRE1001_working!P12</f>
        <v>4.9932919200000002E-3</v>
      </c>
      <c r="Q10" s="140">
        <f>FIRE1001_working!Q12</f>
        <v>5.0748365800000004E-3</v>
      </c>
      <c r="R10" s="116">
        <f>FIRE1001_working!R12</f>
        <v>5.0522170700000001E-3</v>
      </c>
      <c r="S10" s="143">
        <f>FIRE1001_working!S12</f>
        <v>5.1425731299999996E-3</v>
      </c>
      <c r="T10" s="110"/>
      <c r="U10" s="110"/>
      <c r="V10" s="110"/>
      <c r="W10" s="110"/>
    </row>
    <row r="11" spans="1:23" s="42" customFormat="1" ht="16.5" customHeight="1">
      <c r="A11" s="144"/>
      <c r="B11" s="108" t="s">
        <v>159</v>
      </c>
      <c r="C11" s="116">
        <f>FIRE1001_working!C13</f>
        <v>4.9560706799999998E-3</v>
      </c>
      <c r="D11" s="116">
        <f>FIRE1001_working!D13</f>
        <v>4.8326847599999999E-3</v>
      </c>
      <c r="E11" s="116">
        <f>FIRE1001_working!E13</f>
        <v>5.0039221900000002E-3</v>
      </c>
      <c r="F11" s="116">
        <f>FIRE1001_working!F13</f>
        <v>5.0525639200000002E-3</v>
      </c>
      <c r="G11" s="116">
        <f>FIRE1001_working!G13</f>
        <v>5.3731436400000004E-3</v>
      </c>
      <c r="H11" s="116">
        <f>FIRE1001_working!H13</f>
        <v>5.3085182499999998E-3</v>
      </c>
      <c r="I11" s="116">
        <f>FIRE1001_working!I13</f>
        <v>5.3477552899999998E-3</v>
      </c>
      <c r="J11" s="116">
        <f>FIRE1001_working!J13</f>
        <v>5.4301017100000003E-3</v>
      </c>
      <c r="K11" s="116">
        <f>FIRE1001_working!K13</f>
        <v>5.3897271399999998E-3</v>
      </c>
      <c r="L11" s="116">
        <f>FIRE1001_working!L13</f>
        <v>5.3683388300000004E-3</v>
      </c>
      <c r="M11" s="116">
        <f>FIRE1001_working!M13</f>
        <v>5.2554491999999998E-3</v>
      </c>
      <c r="N11" s="116">
        <f>FIRE1001_working!N13</f>
        <v>5.3692535800000003E-3</v>
      </c>
      <c r="O11" s="116">
        <f>FIRE1001_working!O13</f>
        <v>5.4995019400000001E-3</v>
      </c>
      <c r="P11" s="116">
        <f>FIRE1001_working!P13</f>
        <v>5.5730860900000002E-3</v>
      </c>
      <c r="Q11" s="140">
        <f>FIRE1001_working!Q13</f>
        <v>5.60024398E-3</v>
      </c>
      <c r="R11" s="116">
        <f>FIRE1001_working!R13</f>
        <v>5.5843107499999999E-3</v>
      </c>
      <c r="S11" s="143">
        <f>FIRE1001_working!S13</f>
        <v>5.7269647899999996E-3</v>
      </c>
      <c r="T11" s="110"/>
      <c r="U11" s="110"/>
      <c r="V11" s="110"/>
      <c r="W11" s="110"/>
    </row>
    <row r="12" spans="1:23" s="43" customFormat="1" ht="16.5" customHeight="1">
      <c r="A12" s="141" t="s">
        <v>172</v>
      </c>
      <c r="B12" s="113"/>
      <c r="C12" s="114">
        <f>FIRE1001_working!C14</f>
        <v>5.4461395199999997E-3</v>
      </c>
      <c r="D12" s="114">
        <f>FIRE1001_working!D14</f>
        <v>5.4235520099999998E-3</v>
      </c>
      <c r="E12" s="114">
        <f>FIRE1001_working!E14</f>
        <v>5.4152008300000004E-3</v>
      </c>
      <c r="F12" s="114">
        <f>FIRE1001_working!F14</f>
        <v>5.60011698E-3</v>
      </c>
      <c r="G12" s="114">
        <f>FIRE1001_working!G14</f>
        <v>5.8771640900000003E-3</v>
      </c>
      <c r="H12" s="114">
        <f>FIRE1001_working!H14</f>
        <v>5.8607469099999998E-3</v>
      </c>
      <c r="I12" s="114">
        <f>FIRE1001_working!I14</f>
        <v>5.8988300900000004E-3</v>
      </c>
      <c r="J12" s="114">
        <f>FIRE1001_working!J14</f>
        <v>5.8647092999999997E-3</v>
      </c>
      <c r="K12" s="114">
        <f>FIRE1001_working!K14</f>
        <v>5.9598110800000003E-3</v>
      </c>
      <c r="L12" s="114">
        <f>FIRE1001_working!L14</f>
        <v>5.9787144500000004E-3</v>
      </c>
      <c r="M12" s="114">
        <f>FIRE1001_working!M14</f>
        <v>5.9697200700000001E-3</v>
      </c>
      <c r="N12" s="114">
        <f>FIRE1001_working!N14</f>
        <v>6.1198835300000001E-3</v>
      </c>
      <c r="O12" s="114">
        <f>FIRE1001_working!O14</f>
        <v>6.2099519900000004E-3</v>
      </c>
      <c r="P12" s="114">
        <f>FIRE1001_working!P14</f>
        <v>6.2867582599999998E-3</v>
      </c>
      <c r="Q12" s="140">
        <f>FIRE1001_working!Q14</f>
        <v>6.2838667700000003E-3</v>
      </c>
      <c r="R12" s="114">
        <f>FIRE1001_working!R14</f>
        <v>6.2770882699999999E-3</v>
      </c>
      <c r="S12" s="140">
        <f>FIRE1001_working!S14</f>
        <v>6.3698902300000004E-3</v>
      </c>
      <c r="T12" s="115"/>
      <c r="U12" s="115"/>
      <c r="V12" s="115"/>
      <c r="W12" s="115"/>
    </row>
    <row r="13" spans="1:23" s="41" customFormat="1" ht="16.5" customHeight="1">
      <c r="A13" s="142"/>
      <c r="B13" s="108" t="s">
        <v>112</v>
      </c>
      <c r="C13" s="116">
        <f>FIRE1001_working!C15</f>
        <v>5.1740236399999999E-3</v>
      </c>
      <c r="D13" s="116">
        <f>FIRE1001_working!D15</f>
        <v>5.22194076E-3</v>
      </c>
      <c r="E13" s="116">
        <f>FIRE1001_working!E15</f>
        <v>5.1687028799999998E-3</v>
      </c>
      <c r="F13" s="116">
        <f>FIRE1001_working!F15</f>
        <v>5.2381802500000001E-3</v>
      </c>
      <c r="G13" s="116">
        <f>FIRE1001_working!G15</f>
        <v>5.4922689099999996E-3</v>
      </c>
      <c r="H13" s="116">
        <f>FIRE1001_working!H15</f>
        <v>5.5601548800000003E-3</v>
      </c>
      <c r="I13" s="116">
        <f>FIRE1001_working!I15</f>
        <v>5.6548540599999997E-3</v>
      </c>
      <c r="J13" s="116">
        <f>FIRE1001_working!J15</f>
        <v>5.5110924099999997E-3</v>
      </c>
      <c r="K13" s="116">
        <f>FIRE1001_working!K15</f>
        <v>5.5061962900000002E-3</v>
      </c>
      <c r="L13" s="116">
        <f>FIRE1001_working!L15</f>
        <v>5.6328346299999998E-3</v>
      </c>
      <c r="M13" s="116">
        <f>FIRE1001_working!M15</f>
        <v>5.5627844900000001E-3</v>
      </c>
      <c r="N13" s="183">
        <f>FIRE1001_working!N15</f>
        <v>5.7952266800000004E-3</v>
      </c>
      <c r="O13" s="116">
        <f>FIRE1001_working!O15</f>
        <v>5.8143168699999999E-3</v>
      </c>
      <c r="P13" s="116">
        <f>FIRE1001_working!P15</f>
        <v>5.8307712100000002E-3</v>
      </c>
      <c r="Q13" s="140">
        <f>FIRE1001_working!Q15</f>
        <v>5.9546077100000004E-3</v>
      </c>
      <c r="R13" s="116">
        <f>FIRE1001_working!R15</f>
        <v>5.8360053800000002E-3</v>
      </c>
      <c r="S13" s="143">
        <f>FIRE1001_working!S15</f>
        <v>6.0710806199999997E-3</v>
      </c>
      <c r="T13" s="117"/>
      <c r="U13" s="117"/>
      <c r="V13" s="117"/>
      <c r="W13" s="117"/>
    </row>
    <row r="14" spans="1:23" s="42" customFormat="1" ht="16.5" customHeight="1">
      <c r="A14" s="144"/>
      <c r="B14" s="108" t="s">
        <v>111</v>
      </c>
      <c r="C14" s="116">
        <f>FIRE1001_working!C16</f>
        <v>5.4898873400000001E-3</v>
      </c>
      <c r="D14" s="116">
        <f>FIRE1001_working!D16</f>
        <v>5.4534172800000001E-3</v>
      </c>
      <c r="E14" s="116">
        <f>FIRE1001_working!E16</f>
        <v>5.4550439800000001E-3</v>
      </c>
      <c r="F14" s="116">
        <f>FIRE1001_working!F16</f>
        <v>5.6536100399999997E-3</v>
      </c>
      <c r="G14" s="116">
        <f>FIRE1001_working!G16</f>
        <v>5.9358794299999998E-3</v>
      </c>
      <c r="H14" s="116">
        <f>FIRE1001_working!H16</f>
        <v>5.9034540900000003E-3</v>
      </c>
      <c r="I14" s="116">
        <f>FIRE1001_working!I16</f>
        <v>5.9292890199999998E-3</v>
      </c>
      <c r="J14" s="116">
        <f>FIRE1001_working!J16</f>
        <v>5.9140116600000002E-3</v>
      </c>
      <c r="K14" s="116">
        <f>FIRE1001_working!K16</f>
        <v>6.0191595899999999E-3</v>
      </c>
      <c r="L14" s="116">
        <f>FIRE1001_working!L16</f>
        <v>6.02385387E-3</v>
      </c>
      <c r="M14" s="116">
        <f>FIRE1001_working!M16</f>
        <v>6.0189883599999997E-3</v>
      </c>
      <c r="N14" s="116">
        <f>FIRE1001_working!N16</f>
        <v>6.1615561699999996E-3</v>
      </c>
      <c r="O14" s="116">
        <f>FIRE1001_working!O16</f>
        <v>6.2601229800000003E-3</v>
      </c>
      <c r="P14" s="116">
        <f>FIRE1001_working!P16</f>
        <v>6.3423819899999997E-3</v>
      </c>
      <c r="Q14" s="140">
        <f>FIRE1001_working!Q16</f>
        <v>6.3214839999999996E-3</v>
      </c>
      <c r="R14" s="116">
        <f>FIRE1001_working!R16</f>
        <v>6.3283030500000002E-3</v>
      </c>
      <c r="S14" s="143">
        <f>FIRE1001_working!S16</f>
        <v>6.4024810099999998E-3</v>
      </c>
      <c r="T14" s="110"/>
      <c r="U14" s="110"/>
      <c r="V14" s="110"/>
      <c r="W14" s="110"/>
    </row>
    <row r="15" spans="1:23" s="43" customFormat="1" ht="16.5" customHeight="1">
      <c r="A15" s="141" t="s">
        <v>62</v>
      </c>
      <c r="B15" s="113"/>
      <c r="C15" s="114">
        <f>FIRE1001_working!C17</f>
        <v>6.2475435000000001E-3</v>
      </c>
      <c r="D15" s="114">
        <f>FIRE1001_working!D17</f>
        <v>6.2489389099999997E-3</v>
      </c>
      <c r="E15" s="114">
        <f>FIRE1001_working!E17</f>
        <v>6.35148751E-3</v>
      </c>
      <c r="F15" s="114">
        <f>FIRE1001_working!F17</f>
        <v>6.4848170500000002E-3</v>
      </c>
      <c r="G15" s="114">
        <f>FIRE1001_working!G17</f>
        <v>6.76816663E-3</v>
      </c>
      <c r="H15" s="114">
        <f>FIRE1001_working!H17</f>
        <v>6.8021537199999997E-3</v>
      </c>
      <c r="I15" s="114">
        <f>FIRE1001_working!I17</f>
        <v>6.6678012799999999E-3</v>
      </c>
      <c r="J15" s="114">
        <f>FIRE1001_working!J17</f>
        <v>6.6578500499999997E-3</v>
      </c>
      <c r="K15" s="114">
        <f>FIRE1001_working!K17</f>
        <v>6.7530951899999999E-3</v>
      </c>
      <c r="L15" s="114">
        <f>FIRE1001_working!L17</f>
        <v>6.7179531299999999E-3</v>
      </c>
      <c r="M15" s="114">
        <f>FIRE1001_working!M17</f>
        <v>6.5668117300000002E-3</v>
      </c>
      <c r="N15" s="114">
        <f>FIRE1001_working!N17</f>
        <v>6.8014851199999999E-3</v>
      </c>
      <c r="O15" s="114">
        <f>FIRE1001_working!O17</f>
        <v>6.9467334999999998E-3</v>
      </c>
      <c r="P15" s="114">
        <f>FIRE1001_working!P17</f>
        <v>7.0375796199999997E-3</v>
      </c>
      <c r="Q15" s="140">
        <f>FIRE1001_working!Q17</f>
        <v>7.0849251100000002E-3</v>
      </c>
      <c r="R15" s="114">
        <f>FIRE1001_working!R17</f>
        <v>7.0376798000000001E-3</v>
      </c>
      <c r="S15" s="140">
        <f>FIRE1001_working!S17</f>
        <v>7.1558451800000002E-3</v>
      </c>
      <c r="T15" s="115"/>
      <c r="U15" s="115"/>
      <c r="V15" s="115"/>
      <c r="W15" s="115"/>
    </row>
    <row r="16" spans="1:23" s="43" customFormat="1" ht="16.5" customHeight="1">
      <c r="A16" s="141" t="s">
        <v>173</v>
      </c>
      <c r="B16" s="113"/>
      <c r="C16" s="114">
        <f>FIRE1001_working!C18</f>
        <v>6.7859297100000002E-3</v>
      </c>
      <c r="D16" s="114">
        <f>FIRE1001_working!D18</f>
        <v>6.8699398400000004E-3</v>
      </c>
      <c r="E16" s="114">
        <f>FIRE1001_working!E18</f>
        <v>6.68358797E-3</v>
      </c>
      <c r="F16" s="114">
        <f>FIRE1001_working!F18</f>
        <v>7.1484439399999997E-3</v>
      </c>
      <c r="G16" s="114">
        <f>FIRE1001_working!G18</f>
        <v>7.2658676299999997E-3</v>
      </c>
      <c r="H16" s="114">
        <f>FIRE1001_working!H18</f>
        <v>7.6160926299999997E-3</v>
      </c>
      <c r="I16" s="114">
        <f>FIRE1001_working!I18</f>
        <v>7.4052413200000004E-3</v>
      </c>
      <c r="J16" s="114">
        <f>FIRE1001_working!J18</f>
        <v>7.4839710900000004E-3</v>
      </c>
      <c r="K16" s="114">
        <f>FIRE1001_working!K18</f>
        <v>8.0373440500000008E-3</v>
      </c>
      <c r="L16" s="114">
        <f>FIRE1001_working!L18</f>
        <v>7.7019476199999999E-3</v>
      </c>
      <c r="M16" s="114">
        <f>FIRE1001_working!M18</f>
        <v>7.7271404199999996E-3</v>
      </c>
      <c r="N16" s="114">
        <f>FIRE1001_working!N18</f>
        <v>7.8357992299999991E-3</v>
      </c>
      <c r="O16" s="114">
        <f>FIRE1001_working!O18</f>
        <v>8.6626053899999996E-3</v>
      </c>
      <c r="P16" s="114">
        <f>FIRE1001_working!P18</f>
        <v>7.8595045100000004E-3</v>
      </c>
      <c r="Q16" s="140">
        <f>FIRE1001_working!Q18</f>
        <v>7.7505987700000004E-3</v>
      </c>
      <c r="R16" s="114">
        <f>FIRE1001_working!R18</f>
        <v>7.7194801500000002E-3</v>
      </c>
      <c r="S16" s="140">
        <f>FIRE1001_working!S18</f>
        <v>8.3972940999999992E-3</v>
      </c>
      <c r="T16" s="115"/>
      <c r="U16" s="115"/>
      <c r="V16" s="115"/>
      <c r="W16" s="115"/>
    </row>
    <row r="17" spans="1:23" s="43" customFormat="1" ht="17.45">
      <c r="A17" s="139" t="s">
        <v>174</v>
      </c>
      <c r="B17" s="113"/>
      <c r="C17" s="114">
        <f>FIRE1001_working!C19</f>
        <v>5.9658574699999996E-3</v>
      </c>
      <c r="D17" s="114">
        <f>FIRE1001_working!D19</f>
        <v>5.9848601899999999E-3</v>
      </c>
      <c r="E17" s="114">
        <f>FIRE1001_working!E19</f>
        <v>5.8108884500000001E-3</v>
      </c>
      <c r="F17" s="114">
        <f>FIRE1001_working!F19</f>
        <v>6.0480912400000001E-3</v>
      </c>
      <c r="G17" s="114">
        <f>FIRE1001_working!G19</f>
        <v>6.2892302299999998E-3</v>
      </c>
      <c r="H17" s="114">
        <f>FIRE1001_working!H19</f>
        <v>6.4186342200000003E-3</v>
      </c>
      <c r="I17" s="114">
        <f>FIRE1001_working!I19</f>
        <v>6.3534078600000002E-3</v>
      </c>
      <c r="J17" s="114">
        <f>FIRE1001_working!J19</f>
        <v>6.3654209799999997E-3</v>
      </c>
      <c r="K17" s="114">
        <f>FIRE1001_working!K19</f>
        <v>6.7344981199999997E-3</v>
      </c>
      <c r="L17" s="114">
        <f>FIRE1001_working!L19</f>
        <v>6.4601544300000001E-3</v>
      </c>
      <c r="M17" s="114">
        <f>FIRE1001_working!M19</f>
        <v>6.52053414E-3</v>
      </c>
      <c r="N17" s="114">
        <f>FIRE1001_working!N19</f>
        <v>6.3970101500000001E-3</v>
      </c>
      <c r="O17" s="114">
        <f>FIRE1001_working!O19</f>
        <v>6.7903165199999999E-3</v>
      </c>
      <c r="P17" s="114">
        <f>FIRE1001_working!P19</f>
        <v>6.5174914700000001E-3</v>
      </c>
      <c r="Q17" s="140">
        <f>FIRE1001_working!Q19</f>
        <v>6.5017730600000004E-3</v>
      </c>
      <c r="R17" s="114">
        <f>FIRE1001_working!R19</f>
        <v>6.4401116400000001E-3</v>
      </c>
      <c r="S17" s="140">
        <f>FIRE1001_working!S19</f>
        <v>6.8845990799999996E-3</v>
      </c>
      <c r="T17" s="115"/>
      <c r="U17" s="115"/>
      <c r="V17" s="115"/>
      <c r="W17" s="115"/>
    </row>
    <row r="18" spans="1:23" s="42" customFormat="1" ht="35.1" customHeight="1">
      <c r="A18" s="137" t="s">
        <v>175</v>
      </c>
      <c r="B18" s="118"/>
      <c r="C18" s="116"/>
      <c r="D18" s="116"/>
      <c r="E18" s="116"/>
      <c r="F18" s="116"/>
      <c r="G18" s="116"/>
      <c r="H18" s="116"/>
      <c r="I18" s="116"/>
      <c r="J18" s="116"/>
      <c r="K18" s="116"/>
      <c r="L18" s="116"/>
      <c r="M18" s="116"/>
      <c r="N18" s="116"/>
      <c r="O18" s="116"/>
      <c r="P18" s="116"/>
      <c r="Q18" s="140"/>
      <c r="R18" s="114"/>
      <c r="S18" s="140"/>
      <c r="T18" s="110"/>
      <c r="U18" s="110"/>
      <c r="V18" s="110"/>
      <c r="W18" s="110"/>
    </row>
    <row r="19" spans="1:23" s="44" customFormat="1" ht="16.5" customHeight="1">
      <c r="A19" s="139" t="s">
        <v>171</v>
      </c>
      <c r="B19" s="113"/>
      <c r="C19" s="119">
        <f>FIRE1001_working!C22</f>
        <v>84141</v>
      </c>
      <c r="D19" s="119">
        <f>FIRE1001_working!D22</f>
        <v>79748</v>
      </c>
      <c r="E19" s="119">
        <f>FIRE1001_working!E22</f>
        <v>69211</v>
      </c>
      <c r="F19" s="119">
        <f>FIRE1001_working!F22</f>
        <v>67839</v>
      </c>
      <c r="G19" s="119">
        <f>FIRE1001_working!G22</f>
        <v>65382</v>
      </c>
      <c r="H19" s="119">
        <f>FIRE1001_working!H22</f>
        <v>66975</v>
      </c>
      <c r="I19" s="119">
        <f>FIRE1001_working!I22</f>
        <v>67484</v>
      </c>
      <c r="J19" s="119">
        <f>FIRE1001_working!J22</f>
        <v>67298</v>
      </c>
      <c r="K19" s="119">
        <f>FIRE1001_working!K22</f>
        <v>67136</v>
      </c>
      <c r="L19" s="119">
        <f>FIRE1001_working!L22</f>
        <v>62013</v>
      </c>
      <c r="M19" s="119">
        <f>FIRE1001_working!M22</f>
        <v>56996</v>
      </c>
      <c r="N19" s="119">
        <f>FIRE1001_working!N22</f>
        <v>58372</v>
      </c>
      <c r="O19" s="119">
        <f>FIRE1001_working!O22</f>
        <v>61254</v>
      </c>
      <c r="P19" s="119">
        <f>FIRE1001_working!P22</f>
        <v>56642</v>
      </c>
      <c r="Q19" s="145">
        <f>FIRE1001_working!Q22</f>
        <v>56526</v>
      </c>
      <c r="R19" s="119">
        <f>FIRE1001_working!R22</f>
        <v>55771</v>
      </c>
      <c r="S19" s="145">
        <f>FIRE1001_working!S22</f>
        <v>61205</v>
      </c>
      <c r="T19" s="120"/>
      <c r="U19" s="120"/>
      <c r="V19" s="120"/>
      <c r="W19" s="120"/>
    </row>
    <row r="20" spans="1:23" s="44" customFormat="1" ht="16.5" customHeight="1">
      <c r="A20" s="141" t="s">
        <v>59</v>
      </c>
      <c r="B20" s="113"/>
      <c r="C20" s="119">
        <f>FIRE1001_working!C23</f>
        <v>35278</v>
      </c>
      <c r="D20" s="119">
        <f>FIRE1001_working!D23</f>
        <v>33936</v>
      </c>
      <c r="E20" s="119">
        <f>FIRE1001_working!E23</f>
        <v>32105</v>
      </c>
      <c r="F20" s="119">
        <f>FIRE1001_working!F23</f>
        <v>30660</v>
      </c>
      <c r="G20" s="119">
        <f>FIRE1001_working!G23</f>
        <v>30126</v>
      </c>
      <c r="H20" s="119">
        <f>FIRE1001_working!H23</f>
        <v>30150</v>
      </c>
      <c r="I20" s="119">
        <f>FIRE1001_working!I23</f>
        <v>29361</v>
      </c>
      <c r="J20" s="119">
        <f>FIRE1001_working!J23</f>
        <v>29767</v>
      </c>
      <c r="K20" s="119">
        <f>FIRE1001_working!K23</f>
        <v>28724</v>
      </c>
      <c r="L20" s="119">
        <f>FIRE1001_working!L23</f>
        <v>27347</v>
      </c>
      <c r="M20" s="119">
        <f>FIRE1001_working!M23</f>
        <v>26220</v>
      </c>
      <c r="N20" s="119">
        <f>FIRE1001_working!N23</f>
        <v>26406</v>
      </c>
      <c r="O20" s="119">
        <f>FIRE1001_working!O23</f>
        <v>26046</v>
      </c>
      <c r="P20" s="119">
        <f>FIRE1001_working!P23</f>
        <v>24777</v>
      </c>
      <c r="Q20" s="145">
        <f>FIRE1001_working!Q23</f>
        <v>24587</v>
      </c>
      <c r="R20" s="119">
        <f>FIRE1001_working!R23</f>
        <v>24418</v>
      </c>
      <c r="S20" s="145">
        <f>FIRE1001_working!S23</f>
        <v>25321</v>
      </c>
      <c r="T20" s="120"/>
      <c r="U20" s="120"/>
      <c r="V20" s="120"/>
      <c r="W20" s="120"/>
    </row>
    <row r="21" spans="1:23" s="41" customFormat="1" ht="16.5" customHeight="1">
      <c r="A21" s="142"/>
      <c r="B21" s="108" t="s">
        <v>158</v>
      </c>
      <c r="C21" s="121">
        <f>FIRE1001_working!C24</f>
        <v>20286</v>
      </c>
      <c r="D21" s="121">
        <f>FIRE1001_working!D24</f>
        <v>19392</v>
      </c>
      <c r="E21" s="121">
        <f>FIRE1001_working!E24</f>
        <v>18332</v>
      </c>
      <c r="F21" s="121">
        <f>FIRE1001_working!F24</f>
        <v>17831</v>
      </c>
      <c r="G21" s="121">
        <f>FIRE1001_working!G24</f>
        <v>17389</v>
      </c>
      <c r="H21" s="121">
        <f>FIRE1001_working!H24</f>
        <v>17465</v>
      </c>
      <c r="I21" s="121">
        <f>FIRE1001_working!I24</f>
        <v>17225</v>
      </c>
      <c r="J21" s="121">
        <f>FIRE1001_working!J24</f>
        <v>17215</v>
      </c>
      <c r="K21" s="121">
        <f>FIRE1001_working!K24</f>
        <v>16424</v>
      </c>
      <c r="L21" s="121">
        <f>FIRE1001_working!L24</f>
        <v>15396</v>
      </c>
      <c r="M21" s="121">
        <f>FIRE1001_working!M24</f>
        <v>14919</v>
      </c>
      <c r="N21" s="121">
        <f>FIRE1001_working!N24</f>
        <v>14918</v>
      </c>
      <c r="O21" s="121">
        <f>FIRE1001_working!O24</f>
        <v>14517</v>
      </c>
      <c r="P21" s="121">
        <f>FIRE1001_working!P24</f>
        <v>13712</v>
      </c>
      <c r="Q21" s="145">
        <f>FIRE1001_working!Q24</f>
        <v>13598</v>
      </c>
      <c r="R21" s="121">
        <f>FIRE1001_working!R24</f>
        <v>13473</v>
      </c>
      <c r="S21" s="146">
        <f>FIRE1001_working!S24</f>
        <v>14261</v>
      </c>
      <c r="T21" s="117"/>
      <c r="U21" s="117"/>
      <c r="V21" s="117"/>
      <c r="W21" s="117"/>
    </row>
    <row r="22" spans="1:23" s="45" customFormat="1" ht="16.5" customHeight="1">
      <c r="A22" s="144"/>
      <c r="B22" s="108" t="s">
        <v>108</v>
      </c>
      <c r="C22" s="121">
        <f>FIRE1001_working!C25</f>
        <v>11281</v>
      </c>
      <c r="D22" s="121">
        <f>FIRE1001_working!D25</f>
        <v>11020</v>
      </c>
      <c r="E22" s="121">
        <f>FIRE1001_working!E25</f>
        <v>10418</v>
      </c>
      <c r="F22" s="121">
        <f>FIRE1001_working!F25</f>
        <v>9784</v>
      </c>
      <c r="G22" s="121">
        <f>FIRE1001_working!G25</f>
        <v>9699</v>
      </c>
      <c r="H22" s="121">
        <f>FIRE1001_working!H25</f>
        <v>9717</v>
      </c>
      <c r="I22" s="121">
        <f>FIRE1001_working!I25</f>
        <v>9293</v>
      </c>
      <c r="J22" s="121">
        <f>FIRE1001_working!J25</f>
        <v>9679</v>
      </c>
      <c r="K22" s="121">
        <f>FIRE1001_working!K25</f>
        <v>9589</v>
      </c>
      <c r="L22" s="121">
        <f>FIRE1001_working!L25</f>
        <v>9273</v>
      </c>
      <c r="M22" s="121">
        <f>FIRE1001_working!M25</f>
        <v>8788</v>
      </c>
      <c r="N22" s="121">
        <f>FIRE1001_working!N25</f>
        <v>9052</v>
      </c>
      <c r="O22" s="121">
        <f>FIRE1001_working!O25</f>
        <v>9032</v>
      </c>
      <c r="P22" s="121">
        <f>FIRE1001_working!P25</f>
        <v>8541</v>
      </c>
      <c r="Q22" s="145">
        <f>FIRE1001_working!Q25</f>
        <v>8534</v>
      </c>
      <c r="R22" s="121">
        <f>FIRE1001_working!R25</f>
        <v>8466</v>
      </c>
      <c r="S22" s="146">
        <f>FIRE1001_working!S25</f>
        <v>8626</v>
      </c>
      <c r="T22" s="117"/>
      <c r="U22" s="117"/>
      <c r="V22" s="117"/>
      <c r="W22" s="122"/>
    </row>
    <row r="23" spans="1:23" s="45" customFormat="1" ht="16.5" customHeight="1">
      <c r="A23" s="144"/>
      <c r="B23" s="108" t="s">
        <v>159</v>
      </c>
      <c r="C23" s="121">
        <f>FIRE1001_working!C26</f>
        <v>3711</v>
      </c>
      <c r="D23" s="121">
        <f>FIRE1001_working!D26</f>
        <v>3524</v>
      </c>
      <c r="E23" s="121">
        <f>FIRE1001_working!E26</f>
        <v>3355</v>
      </c>
      <c r="F23" s="121">
        <f>FIRE1001_working!F26</f>
        <v>3045</v>
      </c>
      <c r="G23" s="121">
        <f>FIRE1001_working!G26</f>
        <v>3038</v>
      </c>
      <c r="H23" s="121">
        <f>FIRE1001_working!H26</f>
        <v>2968</v>
      </c>
      <c r="I23" s="121">
        <f>FIRE1001_working!I26</f>
        <v>2843</v>
      </c>
      <c r="J23" s="121">
        <f>FIRE1001_working!J26</f>
        <v>2873</v>
      </c>
      <c r="K23" s="121">
        <f>FIRE1001_working!K26</f>
        <v>2711</v>
      </c>
      <c r="L23" s="121">
        <f>FIRE1001_working!L26</f>
        <v>2678</v>
      </c>
      <c r="M23" s="121">
        <f>FIRE1001_working!M26</f>
        <v>2513</v>
      </c>
      <c r="N23" s="121">
        <f>FIRE1001_working!N26</f>
        <v>2436</v>
      </c>
      <c r="O23" s="121">
        <f>FIRE1001_working!O26</f>
        <v>2497</v>
      </c>
      <c r="P23" s="121">
        <f>FIRE1001_working!P26</f>
        <v>2524</v>
      </c>
      <c r="Q23" s="145">
        <f>FIRE1001_working!Q26</f>
        <v>2455</v>
      </c>
      <c r="R23" s="121">
        <f>FIRE1001_working!R26</f>
        <v>2479</v>
      </c>
      <c r="S23" s="146">
        <f>FIRE1001_working!S26</f>
        <v>2434</v>
      </c>
      <c r="T23" s="117"/>
      <c r="U23" s="117"/>
      <c r="V23" s="117"/>
      <c r="W23" s="117"/>
    </row>
    <row r="24" spans="1:23" s="46" customFormat="1" ht="16.5" customHeight="1">
      <c r="A24" s="141" t="s">
        <v>172</v>
      </c>
      <c r="B24" s="113"/>
      <c r="C24" s="119">
        <f>FIRE1001_working!C27</f>
        <v>20043</v>
      </c>
      <c r="D24" s="119">
        <f>FIRE1001_working!D27</f>
        <v>19586</v>
      </c>
      <c r="E24" s="119">
        <f>FIRE1001_working!E27</f>
        <v>15897</v>
      </c>
      <c r="F24" s="119">
        <f>FIRE1001_working!F27</f>
        <v>15967</v>
      </c>
      <c r="G24" s="119">
        <f>FIRE1001_working!G27</f>
        <v>14967</v>
      </c>
      <c r="H24" s="119">
        <f>FIRE1001_working!H27</f>
        <v>15474</v>
      </c>
      <c r="I24" s="119">
        <f>FIRE1001_working!I27</f>
        <v>15317</v>
      </c>
      <c r="J24" s="119">
        <f>FIRE1001_working!J27</f>
        <v>15168</v>
      </c>
      <c r="K24" s="119">
        <f>FIRE1001_working!K27</f>
        <v>14633</v>
      </c>
      <c r="L24" s="119">
        <f>FIRE1001_working!L27</f>
        <v>13782</v>
      </c>
      <c r="M24" s="119">
        <f>FIRE1001_working!M27</f>
        <v>11593</v>
      </c>
      <c r="N24" s="119">
        <f>FIRE1001_working!N27</f>
        <v>12597</v>
      </c>
      <c r="O24" s="119">
        <f>FIRE1001_working!O27</f>
        <v>13142</v>
      </c>
      <c r="P24" s="119">
        <f>FIRE1001_working!P27</f>
        <v>12840</v>
      </c>
      <c r="Q24" s="145">
        <f>FIRE1001_working!Q27</f>
        <v>12708</v>
      </c>
      <c r="R24" s="119">
        <f>FIRE1001_working!R27</f>
        <v>12698</v>
      </c>
      <c r="S24" s="145">
        <f>FIRE1001_working!S27</f>
        <v>13636</v>
      </c>
      <c r="T24" s="120"/>
      <c r="U24" s="120"/>
      <c r="V24" s="120"/>
      <c r="W24" s="120"/>
    </row>
    <row r="25" spans="1:23" s="41" customFormat="1" ht="16.5" customHeight="1">
      <c r="A25" s="142"/>
      <c r="B25" s="108" t="s">
        <v>112</v>
      </c>
      <c r="C25" s="121">
        <f>FIRE1001_working!C28</f>
        <v>2776</v>
      </c>
      <c r="D25" s="121">
        <f>FIRE1001_working!D28</f>
        <v>2527</v>
      </c>
      <c r="E25" s="121">
        <f>FIRE1001_working!E28</f>
        <v>2212</v>
      </c>
      <c r="F25" s="121">
        <f>FIRE1001_working!F28</f>
        <v>2056</v>
      </c>
      <c r="G25" s="121">
        <f>FIRE1001_working!G28</f>
        <v>1981</v>
      </c>
      <c r="H25" s="121">
        <f>FIRE1001_working!H28</f>
        <v>1925</v>
      </c>
      <c r="I25" s="121">
        <f>FIRE1001_working!I28</f>
        <v>1700</v>
      </c>
      <c r="J25" s="121">
        <f>FIRE1001_working!J28</f>
        <v>1856</v>
      </c>
      <c r="K25" s="121">
        <f>FIRE1001_working!K28</f>
        <v>1693</v>
      </c>
      <c r="L25" s="121">
        <f>FIRE1001_working!L28</f>
        <v>1591</v>
      </c>
      <c r="M25" s="121">
        <f>FIRE1001_working!M28</f>
        <v>1252</v>
      </c>
      <c r="N25" s="121">
        <f>FIRE1001_working!N28</f>
        <v>1433</v>
      </c>
      <c r="O25" s="121">
        <f>FIRE1001_working!O28</f>
        <v>1479</v>
      </c>
      <c r="P25" s="121">
        <f>FIRE1001_working!P28</f>
        <v>1396</v>
      </c>
      <c r="Q25" s="145">
        <f>FIRE1001_working!Q28</f>
        <v>1303</v>
      </c>
      <c r="R25" s="121">
        <f>FIRE1001_working!R28</f>
        <v>1321</v>
      </c>
      <c r="S25" s="146">
        <f>FIRE1001_working!S28</f>
        <v>1341</v>
      </c>
      <c r="T25" s="117"/>
      <c r="U25" s="117"/>
      <c r="V25" s="117"/>
      <c r="W25" s="117"/>
    </row>
    <row r="26" spans="1:23" s="45" customFormat="1" ht="16.5" customHeight="1">
      <c r="A26" s="144"/>
      <c r="B26" s="108" t="s">
        <v>111</v>
      </c>
      <c r="C26" s="121">
        <f>FIRE1001_working!C29</f>
        <v>17267</v>
      </c>
      <c r="D26" s="121">
        <f>FIRE1001_working!D29</f>
        <v>17059</v>
      </c>
      <c r="E26" s="121">
        <f>FIRE1001_working!E29</f>
        <v>13685</v>
      </c>
      <c r="F26" s="121">
        <f>FIRE1001_working!F29</f>
        <v>13911</v>
      </c>
      <c r="G26" s="121">
        <f>FIRE1001_working!G29</f>
        <v>12986</v>
      </c>
      <c r="H26" s="121">
        <f>FIRE1001_working!H29</f>
        <v>13549</v>
      </c>
      <c r="I26" s="121">
        <f>FIRE1001_working!I29</f>
        <v>13617</v>
      </c>
      <c r="J26" s="121">
        <f>FIRE1001_working!J29</f>
        <v>13312</v>
      </c>
      <c r="K26" s="121">
        <f>FIRE1001_working!K29</f>
        <v>12940</v>
      </c>
      <c r="L26" s="121">
        <f>FIRE1001_working!L29</f>
        <v>12191</v>
      </c>
      <c r="M26" s="121">
        <f>FIRE1001_working!M29</f>
        <v>10341</v>
      </c>
      <c r="N26" s="121">
        <f>FIRE1001_working!N29</f>
        <v>11164</v>
      </c>
      <c r="O26" s="121">
        <f>FIRE1001_working!O29</f>
        <v>11663</v>
      </c>
      <c r="P26" s="121">
        <f>FIRE1001_working!P29</f>
        <v>11444</v>
      </c>
      <c r="Q26" s="145">
        <f>FIRE1001_working!Q29</f>
        <v>11405</v>
      </c>
      <c r="R26" s="121">
        <f>FIRE1001_working!R29</f>
        <v>11377</v>
      </c>
      <c r="S26" s="146">
        <f>FIRE1001_working!S29</f>
        <v>12295</v>
      </c>
      <c r="T26" s="117"/>
      <c r="U26" s="117"/>
      <c r="V26" s="117"/>
      <c r="W26" s="117"/>
    </row>
    <row r="27" spans="1:23" s="46" customFormat="1" ht="16.5" customHeight="1">
      <c r="A27" s="141" t="s">
        <v>62</v>
      </c>
      <c r="B27" s="113"/>
      <c r="C27" s="119">
        <f>FIRE1001_working!C30</f>
        <v>21897</v>
      </c>
      <c r="D27" s="119">
        <f>FIRE1001_working!D30</f>
        <v>19071</v>
      </c>
      <c r="E27" s="119">
        <f>FIRE1001_working!E30</f>
        <v>16746</v>
      </c>
      <c r="F27" s="119">
        <f>FIRE1001_working!F30</f>
        <v>16231</v>
      </c>
      <c r="G27" s="119">
        <f>FIRE1001_working!G30</f>
        <v>15726</v>
      </c>
      <c r="H27" s="119">
        <f>FIRE1001_working!H30</f>
        <v>16322</v>
      </c>
      <c r="I27" s="119">
        <f>FIRE1001_working!I30</f>
        <v>17756</v>
      </c>
      <c r="J27" s="119">
        <f>FIRE1001_working!J30</f>
        <v>17086</v>
      </c>
      <c r="K27" s="119">
        <f>FIRE1001_working!K30</f>
        <v>17217</v>
      </c>
      <c r="L27" s="119">
        <f>FIRE1001_working!L30</f>
        <v>15662</v>
      </c>
      <c r="M27" s="119">
        <f>FIRE1001_working!M30</f>
        <v>13853</v>
      </c>
      <c r="N27" s="119">
        <f>FIRE1001_working!N30</f>
        <v>14474</v>
      </c>
      <c r="O27" s="119">
        <f>FIRE1001_working!O30</f>
        <v>14970</v>
      </c>
      <c r="P27" s="119">
        <f>FIRE1001_working!P30</f>
        <v>14712</v>
      </c>
      <c r="Q27" s="145">
        <f>FIRE1001_working!Q30</f>
        <v>14671</v>
      </c>
      <c r="R27" s="119">
        <f>FIRE1001_working!R30</f>
        <v>14508</v>
      </c>
      <c r="S27" s="145">
        <f>FIRE1001_working!S30</f>
        <v>15405</v>
      </c>
      <c r="T27" s="120"/>
      <c r="U27" s="120"/>
      <c r="V27" s="120"/>
      <c r="W27" s="120"/>
    </row>
    <row r="28" spans="1:23" s="46" customFormat="1" ht="16.5" customHeight="1">
      <c r="A28" s="141" t="s">
        <v>173</v>
      </c>
      <c r="B28" s="113"/>
      <c r="C28" s="119">
        <f>FIRE1001_working!C31</f>
        <v>6923</v>
      </c>
      <c r="D28" s="119">
        <f>FIRE1001_working!D31</f>
        <v>7155</v>
      </c>
      <c r="E28" s="119">
        <f>FIRE1001_working!E31</f>
        <v>4463</v>
      </c>
      <c r="F28" s="119">
        <f>FIRE1001_working!F31</f>
        <v>4981</v>
      </c>
      <c r="G28" s="119">
        <f>FIRE1001_working!G31</f>
        <v>4563</v>
      </c>
      <c r="H28" s="119">
        <f>FIRE1001_working!H31</f>
        <v>5029</v>
      </c>
      <c r="I28" s="119">
        <f>FIRE1001_working!I31</f>
        <v>5050</v>
      </c>
      <c r="J28" s="119">
        <f>FIRE1001_working!J31</f>
        <v>5277</v>
      </c>
      <c r="K28" s="119">
        <f>FIRE1001_working!K31</f>
        <v>6562</v>
      </c>
      <c r="L28" s="119">
        <f>FIRE1001_working!L31</f>
        <v>5222</v>
      </c>
      <c r="M28" s="119">
        <f>FIRE1001_working!M31</f>
        <v>5330</v>
      </c>
      <c r="N28" s="119">
        <f>FIRE1001_working!N31</f>
        <v>4895</v>
      </c>
      <c r="O28" s="119">
        <f>FIRE1001_working!O31</f>
        <v>7096</v>
      </c>
      <c r="P28" s="119">
        <f>FIRE1001_working!P31</f>
        <v>4313</v>
      </c>
      <c r="Q28" s="145">
        <f>FIRE1001_working!Q31</f>
        <v>4560</v>
      </c>
      <c r="R28" s="119">
        <f>FIRE1001_working!R31</f>
        <v>4147</v>
      </c>
      <c r="S28" s="145">
        <f>FIRE1001_working!S31</f>
        <v>6843</v>
      </c>
      <c r="T28" s="120"/>
      <c r="U28" s="120"/>
      <c r="V28" s="120"/>
      <c r="W28" s="120"/>
    </row>
    <row r="29" spans="1:23" s="46" customFormat="1" ht="16.5" customHeight="1" thickBot="1">
      <c r="A29" s="147" t="s">
        <v>174</v>
      </c>
      <c r="B29" s="148"/>
      <c r="C29" s="149">
        <f>FIRE1001_working!C32</f>
        <v>115937</v>
      </c>
      <c r="D29" s="149">
        <f>FIRE1001_working!D32</f>
        <v>119228</v>
      </c>
      <c r="E29" s="149">
        <f>FIRE1001_working!E32</f>
        <v>66499</v>
      </c>
      <c r="F29" s="149">
        <f>FIRE1001_working!F32</f>
        <v>84894</v>
      </c>
      <c r="G29" s="149">
        <f>FIRE1001_working!G32</f>
        <v>70755</v>
      </c>
      <c r="H29" s="149">
        <f>FIRE1001_working!H32</f>
        <v>77359</v>
      </c>
      <c r="I29" s="149">
        <f>FIRE1001_working!I32</f>
        <v>76411</v>
      </c>
      <c r="J29" s="149">
        <f>FIRE1001_working!J32</f>
        <v>82663</v>
      </c>
      <c r="K29" s="149">
        <f>FIRE1001_working!K32</f>
        <v>99310</v>
      </c>
      <c r="L29" s="149">
        <f>FIRE1001_working!L32</f>
        <v>75348</v>
      </c>
      <c r="M29" s="149">
        <f>FIRE1001_working!M32</f>
        <v>79894</v>
      </c>
      <c r="N29" s="149">
        <f>FIRE1001_working!N32</f>
        <v>80167</v>
      </c>
      <c r="O29" s="149">
        <f>FIRE1001_working!O32</f>
        <v>101550</v>
      </c>
      <c r="P29" s="149">
        <f>FIRE1001_working!P32</f>
        <v>68824</v>
      </c>
      <c r="Q29" s="219">
        <f>FIRE1001_working!Q32</f>
        <v>72901</v>
      </c>
      <c r="R29" s="149">
        <f>FIRE1001_working!R32</f>
        <v>64170</v>
      </c>
      <c r="S29" s="150">
        <f>FIRE1001_working!S32</f>
        <v>101091</v>
      </c>
      <c r="T29" s="120"/>
      <c r="U29" s="120"/>
      <c r="V29" s="120"/>
      <c r="W29" s="120"/>
    </row>
    <row r="30" spans="1:23" s="39" customFormat="1" ht="30" customHeight="1">
      <c r="A30" s="123" t="s">
        <v>176</v>
      </c>
      <c r="B30" s="123"/>
      <c r="C30" s="110"/>
      <c r="D30" s="110"/>
      <c r="E30" s="110"/>
      <c r="F30" s="110"/>
      <c r="G30" s="110"/>
      <c r="H30" s="110"/>
      <c r="I30" s="110"/>
      <c r="J30" s="110"/>
      <c r="K30" s="110"/>
      <c r="L30" s="110"/>
      <c r="M30" s="110"/>
      <c r="N30" s="110"/>
      <c r="O30" s="110"/>
      <c r="P30" s="110"/>
      <c r="Q30" s="110"/>
      <c r="R30" s="110"/>
      <c r="S30" s="110"/>
      <c r="T30" s="110"/>
      <c r="U30" s="110"/>
      <c r="V30" s="110"/>
      <c r="W30" s="110"/>
    </row>
    <row r="31" spans="1:23" s="39" customFormat="1" ht="15.6">
      <c r="A31" s="123" t="s">
        <v>177</v>
      </c>
      <c r="B31" s="123"/>
      <c r="C31" s="110"/>
      <c r="D31" s="110"/>
      <c r="E31" s="110"/>
      <c r="F31" s="110"/>
      <c r="G31" s="110"/>
      <c r="H31" s="110"/>
      <c r="I31" s="110"/>
      <c r="J31" s="110"/>
      <c r="K31" s="110"/>
      <c r="L31" s="110"/>
      <c r="M31" s="110"/>
      <c r="N31" s="110"/>
      <c r="O31" s="110"/>
      <c r="P31" s="110"/>
      <c r="Q31" s="110"/>
      <c r="R31" s="110"/>
      <c r="S31" s="110"/>
      <c r="T31" s="110"/>
      <c r="U31" s="110"/>
      <c r="V31" s="110"/>
      <c r="W31" s="110"/>
    </row>
    <row r="32" spans="1:23" s="39" customFormat="1" ht="15.6">
      <c r="A32" s="124" t="s">
        <v>178</v>
      </c>
      <c r="B32" s="124"/>
      <c r="C32" s="108"/>
      <c r="D32" s="108"/>
      <c r="E32" s="108"/>
      <c r="F32" s="110"/>
      <c r="G32" s="110"/>
      <c r="H32" s="110"/>
      <c r="I32" s="110"/>
      <c r="J32" s="110"/>
      <c r="K32" s="110"/>
      <c r="L32" s="110"/>
      <c r="M32" s="110"/>
      <c r="N32" s="110"/>
      <c r="O32" s="110"/>
      <c r="P32" s="110"/>
      <c r="Q32" s="110"/>
      <c r="R32" s="110"/>
      <c r="S32" s="110"/>
      <c r="T32" s="110"/>
      <c r="U32" s="110"/>
      <c r="V32" s="110"/>
      <c r="W32" s="110"/>
    </row>
    <row r="33" spans="1:23" s="39" customFormat="1" ht="15.6">
      <c r="A33" s="108" t="s">
        <v>179</v>
      </c>
      <c r="B33" s="108"/>
      <c r="C33" s="108"/>
      <c r="D33" s="108"/>
      <c r="E33" s="108"/>
      <c r="F33" s="110"/>
      <c r="G33" s="110"/>
      <c r="H33" s="110"/>
      <c r="I33" s="110"/>
      <c r="J33" s="110"/>
      <c r="K33" s="110"/>
      <c r="L33" s="110"/>
      <c r="M33" s="110"/>
      <c r="N33" s="110"/>
      <c r="O33" s="110"/>
      <c r="P33" s="110"/>
      <c r="Q33" s="110"/>
      <c r="R33" s="110"/>
      <c r="S33" s="110"/>
      <c r="T33" s="110"/>
      <c r="U33" s="110"/>
      <c r="V33" s="110"/>
      <c r="W33" s="110"/>
    </row>
    <row r="34" spans="1:23" s="39" customFormat="1" ht="15.6">
      <c r="A34" s="108" t="s">
        <v>180</v>
      </c>
      <c r="B34" s="108"/>
      <c r="C34" s="125"/>
      <c r="D34" s="125"/>
      <c r="E34" s="125"/>
      <c r="F34" s="126"/>
      <c r="G34" s="126"/>
      <c r="H34" s="110"/>
      <c r="I34" s="110"/>
      <c r="J34" s="110"/>
      <c r="K34" s="110"/>
      <c r="L34" s="110"/>
      <c r="M34" s="110"/>
      <c r="N34" s="110"/>
      <c r="O34" s="110"/>
      <c r="P34" s="110"/>
      <c r="Q34" s="110"/>
      <c r="R34" s="110"/>
      <c r="S34" s="110"/>
      <c r="T34" s="110"/>
      <c r="U34" s="110"/>
      <c r="V34" s="110"/>
      <c r="W34" s="110"/>
    </row>
    <row r="35" spans="1:23" s="39" customFormat="1" ht="15.6">
      <c r="A35" s="108" t="s">
        <v>181</v>
      </c>
      <c r="B35" s="108"/>
      <c r="C35" s="125"/>
      <c r="D35" s="125"/>
      <c r="E35" s="125"/>
      <c r="F35" s="126"/>
      <c r="G35" s="126"/>
      <c r="H35" s="110"/>
      <c r="I35" s="110"/>
      <c r="J35" s="110"/>
      <c r="K35" s="110"/>
      <c r="L35" s="110"/>
      <c r="M35" s="110"/>
      <c r="N35" s="110"/>
      <c r="O35" s="110"/>
      <c r="P35" s="110"/>
      <c r="Q35" s="110"/>
      <c r="R35" s="110"/>
      <c r="S35" s="110"/>
      <c r="T35" s="110"/>
      <c r="U35" s="110"/>
      <c r="V35" s="110"/>
      <c r="W35" s="110"/>
    </row>
    <row r="36" spans="1:23" s="39" customFormat="1" ht="15.6">
      <c r="A36" s="108" t="s">
        <v>182</v>
      </c>
      <c r="B36" s="108"/>
      <c r="C36" s="125"/>
      <c r="D36" s="125"/>
      <c r="E36" s="125"/>
      <c r="F36" s="126"/>
      <c r="G36" s="126"/>
      <c r="H36" s="110"/>
      <c r="I36" s="110"/>
      <c r="J36" s="110"/>
      <c r="K36" s="110"/>
      <c r="L36" s="110"/>
      <c r="M36" s="110"/>
      <c r="N36" s="110"/>
      <c r="O36" s="110"/>
      <c r="P36" s="110"/>
      <c r="Q36" s="110"/>
      <c r="R36" s="110"/>
      <c r="S36" s="110"/>
      <c r="T36" s="110"/>
      <c r="U36" s="110"/>
      <c r="V36" s="110"/>
      <c r="W36" s="110"/>
    </row>
    <row r="37" spans="1:23" s="39" customFormat="1" ht="15.6">
      <c r="A37" s="108" t="s">
        <v>183</v>
      </c>
      <c r="B37" s="108"/>
      <c r="C37" s="125"/>
      <c r="D37" s="125"/>
      <c r="E37" s="125"/>
      <c r="F37" s="126"/>
      <c r="G37" s="126"/>
      <c r="H37" s="110"/>
      <c r="I37" s="110"/>
      <c r="J37" s="110"/>
      <c r="K37" s="110"/>
      <c r="L37" s="110"/>
      <c r="M37" s="110"/>
      <c r="N37" s="110"/>
      <c r="O37" s="110"/>
      <c r="P37" s="110"/>
      <c r="Q37" s="110"/>
      <c r="R37" s="110"/>
      <c r="S37" s="110"/>
      <c r="T37" s="110"/>
      <c r="U37" s="110"/>
      <c r="V37" s="110"/>
      <c r="W37" s="110"/>
    </row>
    <row r="38" spans="1:23" s="39" customFormat="1" ht="26.25" customHeight="1">
      <c r="A38" s="107" t="s">
        <v>184</v>
      </c>
      <c r="B38" s="108"/>
      <c r="C38" s="125"/>
      <c r="D38" s="125"/>
      <c r="E38" s="125"/>
      <c r="F38" s="126"/>
      <c r="G38" s="126"/>
      <c r="H38" s="110"/>
      <c r="I38" s="110"/>
      <c r="J38" s="110"/>
      <c r="K38" s="110"/>
      <c r="L38" s="110"/>
      <c r="M38" s="110"/>
      <c r="N38" s="110"/>
      <c r="O38" s="110"/>
      <c r="P38" s="110"/>
      <c r="Q38" s="110"/>
      <c r="R38" s="110"/>
      <c r="S38" s="110"/>
      <c r="T38" s="110"/>
      <c r="U38" s="110"/>
      <c r="V38" s="110"/>
      <c r="W38" s="110"/>
    </row>
    <row r="39" spans="1:23" s="39" customFormat="1" ht="15.6">
      <c r="A39" s="108" t="s">
        <v>185</v>
      </c>
      <c r="B39" s="108"/>
      <c r="C39" s="125"/>
      <c r="D39" s="125"/>
      <c r="E39" s="125"/>
      <c r="F39" s="126"/>
      <c r="G39" s="126"/>
      <c r="H39" s="110"/>
      <c r="I39" s="110"/>
      <c r="J39" s="110"/>
      <c r="K39" s="110"/>
      <c r="L39" s="110"/>
      <c r="M39" s="110"/>
      <c r="N39" s="110"/>
      <c r="O39" s="110"/>
      <c r="P39" s="110"/>
      <c r="Q39" s="110"/>
      <c r="R39" s="110"/>
      <c r="S39" s="110"/>
      <c r="T39" s="110"/>
      <c r="U39" s="110"/>
      <c r="V39" s="110"/>
      <c r="W39" s="110"/>
    </row>
    <row r="40" spans="1:23" s="39" customFormat="1" ht="15.6">
      <c r="A40" s="108" t="s">
        <v>186</v>
      </c>
      <c r="B40" s="108"/>
      <c r="C40" s="125"/>
      <c r="D40" s="125"/>
      <c r="E40" s="125"/>
      <c r="F40" s="126"/>
      <c r="G40" s="126"/>
      <c r="H40" s="110"/>
      <c r="I40" s="110"/>
      <c r="J40" s="110"/>
      <c r="K40" s="110"/>
      <c r="L40" s="110"/>
      <c r="M40" s="110"/>
      <c r="N40" s="110"/>
      <c r="O40" s="110"/>
      <c r="P40" s="110"/>
      <c r="Q40" s="110"/>
      <c r="R40" s="110"/>
      <c r="S40" s="110"/>
      <c r="T40" s="110"/>
      <c r="U40" s="110"/>
      <c r="V40" s="110"/>
      <c r="W40" s="110"/>
    </row>
    <row r="41" spans="1:23" s="39" customFormat="1" ht="26.25" customHeight="1">
      <c r="A41" s="107" t="s">
        <v>187</v>
      </c>
      <c r="B41" s="108"/>
      <c r="C41" s="108"/>
      <c r="D41" s="108"/>
      <c r="E41" s="108"/>
      <c r="F41" s="110"/>
      <c r="G41" s="110"/>
      <c r="H41" s="110"/>
      <c r="I41" s="110"/>
      <c r="J41" s="110"/>
      <c r="K41" s="110"/>
      <c r="L41" s="110"/>
      <c r="M41" s="110"/>
      <c r="N41" s="110"/>
      <c r="O41" s="110"/>
      <c r="P41" s="110"/>
      <c r="Q41" s="110"/>
      <c r="R41" s="110"/>
      <c r="S41" s="110"/>
      <c r="T41" s="110"/>
      <c r="U41" s="110"/>
      <c r="V41" s="110"/>
      <c r="W41" s="110"/>
    </row>
    <row r="42" spans="1:23" s="39" customFormat="1" ht="15.6">
      <c r="A42" s="127" t="s">
        <v>188</v>
      </c>
      <c r="B42" s="127"/>
      <c r="C42" s="108"/>
      <c r="D42" s="108"/>
      <c r="E42" s="108"/>
      <c r="F42" s="110"/>
      <c r="G42" s="110"/>
      <c r="H42" s="110"/>
      <c r="I42" s="110"/>
      <c r="J42" s="110"/>
      <c r="K42" s="110"/>
      <c r="L42" s="110"/>
      <c r="M42" s="110"/>
      <c r="N42" s="110"/>
      <c r="O42" s="110"/>
      <c r="P42" s="110"/>
      <c r="Q42" s="110"/>
      <c r="R42" s="110"/>
      <c r="S42" s="110"/>
      <c r="T42" s="110"/>
      <c r="U42" s="110"/>
      <c r="V42" s="110"/>
      <c r="W42" s="110"/>
    </row>
    <row r="43" spans="1:23" s="39" customFormat="1" ht="24" customHeight="1">
      <c r="A43" s="110" t="s">
        <v>189</v>
      </c>
      <c r="B43" s="108"/>
      <c r="C43" s="108"/>
      <c r="D43" s="108"/>
      <c r="E43" s="108"/>
      <c r="F43" s="110"/>
      <c r="G43" s="110"/>
      <c r="H43" s="110"/>
      <c r="I43" s="110"/>
      <c r="J43" s="110"/>
      <c r="K43" s="110"/>
      <c r="L43" s="110"/>
      <c r="M43" s="110"/>
      <c r="N43" s="110"/>
      <c r="O43" s="110"/>
      <c r="P43" s="110"/>
      <c r="Q43" s="110"/>
      <c r="R43" s="110"/>
      <c r="S43" s="110"/>
      <c r="T43" s="110"/>
      <c r="U43" s="110"/>
      <c r="V43" s="110"/>
      <c r="W43" s="110"/>
    </row>
    <row r="44" spans="1:23" s="42" customFormat="1" ht="24" customHeight="1">
      <c r="A44" s="108" t="str">
        <f>_xlfn.CONCAT("The data in this table are consistent with records that reached the IRS by ",config!B3,".")</f>
        <v>The data in this table are consistent with records that reached the IRS by 25 November 2025.</v>
      </c>
      <c r="B44" s="108"/>
      <c r="C44" s="108"/>
      <c r="D44" s="108"/>
      <c r="E44" s="108"/>
      <c r="F44" s="110"/>
      <c r="G44" s="110"/>
      <c r="H44" s="110"/>
      <c r="I44" s="110"/>
      <c r="J44" s="110"/>
      <c r="K44" s="110"/>
      <c r="L44" s="110"/>
      <c r="M44" s="110"/>
      <c r="N44" s="110"/>
      <c r="O44" s="110"/>
      <c r="P44" s="110"/>
      <c r="Q44" s="110"/>
      <c r="R44" s="110"/>
      <c r="S44" s="110"/>
      <c r="T44" s="110"/>
      <c r="U44" s="110"/>
      <c r="V44" s="110"/>
      <c r="W44" s="110"/>
    </row>
    <row r="45" spans="1:23" s="39" customFormat="1" ht="27" customHeight="1">
      <c r="A45" s="128" t="s">
        <v>190</v>
      </c>
      <c r="B45" s="118"/>
      <c r="C45" s="108"/>
      <c r="D45" s="108"/>
      <c r="E45" s="108"/>
      <c r="F45" s="110"/>
      <c r="G45" s="110"/>
      <c r="H45" s="110"/>
      <c r="I45" s="110"/>
      <c r="J45" s="110"/>
      <c r="K45" s="110"/>
      <c r="L45" s="110"/>
      <c r="M45" s="110"/>
      <c r="N45" s="110"/>
      <c r="O45" s="110"/>
      <c r="P45" s="110"/>
      <c r="Q45" s="110"/>
      <c r="R45" s="110"/>
      <c r="S45" s="110"/>
      <c r="T45" s="110"/>
      <c r="U45" s="110"/>
      <c r="V45" s="110"/>
      <c r="W45" s="110"/>
    </row>
    <row r="46" spans="1:23" s="39" customFormat="1" ht="15.6">
      <c r="A46" s="123" t="s">
        <v>191</v>
      </c>
      <c r="B46" s="123"/>
      <c r="C46" s="110"/>
      <c r="D46" s="110"/>
      <c r="E46" s="110"/>
      <c r="F46" s="110"/>
      <c r="G46" s="110"/>
      <c r="H46" s="110"/>
      <c r="I46" s="110"/>
      <c r="J46" s="110"/>
      <c r="K46" s="110"/>
      <c r="L46" s="110"/>
      <c r="M46" s="110"/>
      <c r="N46" s="110"/>
      <c r="O46" s="110"/>
      <c r="P46" s="110"/>
      <c r="Q46" s="110"/>
      <c r="R46" s="110"/>
      <c r="S46" s="110"/>
      <c r="T46" s="110"/>
      <c r="U46" s="110"/>
      <c r="V46" s="110"/>
      <c r="W46" s="110"/>
    </row>
    <row r="47" spans="1:23" s="39" customFormat="1" ht="28.5" customHeight="1">
      <c r="A47" s="108" t="s">
        <v>192</v>
      </c>
      <c r="B47" s="108"/>
      <c r="C47" s="108"/>
      <c r="D47" s="108"/>
      <c r="E47" s="108"/>
      <c r="F47" s="110"/>
      <c r="G47" s="110"/>
      <c r="H47" s="110"/>
      <c r="I47" s="123"/>
      <c r="J47" s="123"/>
      <c r="K47" s="123"/>
      <c r="L47" s="129"/>
      <c r="M47" s="129"/>
      <c r="N47" s="129"/>
      <c r="O47" s="129"/>
      <c r="P47" s="129"/>
      <c r="Q47" s="129"/>
      <c r="R47" s="129"/>
      <c r="S47" s="129"/>
      <c r="T47" s="110"/>
      <c r="U47" s="110"/>
      <c r="V47" s="110"/>
      <c r="W47" s="110"/>
    </row>
    <row r="48" spans="1:23" s="39" customFormat="1" ht="15.6">
      <c r="A48" s="123" t="s">
        <v>193</v>
      </c>
      <c r="B48" s="123"/>
      <c r="C48" s="110"/>
      <c r="D48" s="110"/>
      <c r="E48" s="110"/>
      <c r="F48" s="110"/>
      <c r="G48" s="110"/>
      <c r="H48" s="110"/>
      <c r="I48" s="108"/>
      <c r="J48" s="108"/>
      <c r="K48" s="108"/>
      <c r="L48" s="129"/>
      <c r="M48" s="130"/>
      <c r="N48" s="130"/>
      <c r="O48" s="130"/>
      <c r="P48" s="130"/>
      <c r="Q48" s="130"/>
      <c r="R48" s="130"/>
      <c r="S48" s="130"/>
      <c r="T48" s="110"/>
      <c r="U48" s="110"/>
      <c r="V48" s="110"/>
      <c r="W48" s="110"/>
    </row>
    <row r="49" spans="1:23" s="39" customFormat="1" ht="15.6">
      <c r="A49" s="131" t="s">
        <v>194</v>
      </c>
      <c r="B49" s="110"/>
      <c r="C49" s="110"/>
      <c r="D49" s="110"/>
      <c r="E49" s="110"/>
      <c r="F49" s="110"/>
      <c r="G49" s="110"/>
      <c r="H49" s="110"/>
      <c r="I49" s="110"/>
      <c r="J49" s="110"/>
      <c r="K49" s="110"/>
      <c r="L49" s="110"/>
      <c r="M49" s="110"/>
      <c r="N49" s="110"/>
      <c r="O49" s="110"/>
      <c r="P49" s="110"/>
      <c r="Q49" s="110"/>
      <c r="R49" s="110"/>
      <c r="S49" s="110"/>
      <c r="T49" s="110"/>
      <c r="U49" s="110"/>
      <c r="V49" s="110"/>
      <c r="W49" s="110"/>
    </row>
    <row r="50" spans="1:23">
      <c r="A50" s="132"/>
      <c r="B50" s="71"/>
      <c r="C50" s="71"/>
      <c r="D50" s="71"/>
      <c r="E50" s="71"/>
      <c r="F50" s="71"/>
      <c r="G50" s="71"/>
      <c r="H50" s="71"/>
      <c r="I50" s="71"/>
      <c r="J50" s="71"/>
      <c r="K50" s="71"/>
      <c r="L50" s="71"/>
      <c r="M50" s="71"/>
      <c r="N50" s="71"/>
      <c r="O50" s="71"/>
      <c r="P50" s="71"/>
      <c r="Q50" s="71"/>
      <c r="R50" s="71"/>
      <c r="S50" s="71"/>
      <c r="T50" s="71"/>
      <c r="U50" s="71"/>
      <c r="V50" s="71"/>
      <c r="W50" s="71"/>
    </row>
    <row r="51" spans="1:23">
      <c r="A51" s="88"/>
      <c r="B51" s="71"/>
      <c r="C51" s="71"/>
      <c r="D51" s="71"/>
      <c r="E51" s="71"/>
      <c r="F51" s="71"/>
      <c r="G51" s="71"/>
      <c r="H51" s="71"/>
      <c r="I51" s="71"/>
      <c r="J51" s="71"/>
      <c r="K51" s="71"/>
      <c r="L51" s="71"/>
      <c r="M51" s="71"/>
      <c r="N51" s="71"/>
      <c r="O51" s="71"/>
      <c r="P51" s="71"/>
      <c r="Q51" s="71"/>
      <c r="R51" s="71"/>
      <c r="S51" s="71"/>
      <c r="T51" s="71"/>
      <c r="U51" s="71"/>
      <c r="V51" s="71"/>
      <c r="W51" s="71"/>
    </row>
    <row r="52" spans="1:23">
      <c r="A52" s="88"/>
      <c r="B52" s="71"/>
      <c r="C52" s="71"/>
      <c r="D52" s="71"/>
      <c r="E52" s="71"/>
      <c r="F52" s="71"/>
      <c r="G52" s="71"/>
      <c r="H52" s="71"/>
      <c r="I52" s="71"/>
      <c r="J52" s="71"/>
      <c r="K52" s="71"/>
      <c r="L52" s="71"/>
      <c r="M52" s="71"/>
      <c r="N52" s="71"/>
      <c r="O52" s="71"/>
      <c r="P52" s="71"/>
      <c r="Q52" s="71"/>
      <c r="R52" s="71"/>
      <c r="S52" s="71"/>
      <c r="T52" s="71"/>
      <c r="U52" s="71"/>
      <c r="V52" s="71"/>
      <c r="W52" s="71"/>
    </row>
    <row r="53" spans="1:23">
      <c r="A53" s="88"/>
      <c r="B53" s="71"/>
      <c r="C53" s="71"/>
      <c r="D53" s="71"/>
      <c r="E53" s="71"/>
      <c r="F53" s="71"/>
      <c r="G53" s="71"/>
      <c r="H53" s="71"/>
      <c r="I53" s="71"/>
      <c r="J53" s="71"/>
      <c r="K53" s="71"/>
      <c r="L53" s="71"/>
      <c r="M53" s="71"/>
      <c r="N53" s="71"/>
      <c r="O53" s="71"/>
      <c r="P53" s="71"/>
      <c r="Q53" s="71"/>
      <c r="R53" s="71"/>
      <c r="S53" s="71"/>
      <c r="T53" s="71"/>
      <c r="U53" s="71" t="s">
        <v>170</v>
      </c>
      <c r="V53" s="71" t="s">
        <v>58</v>
      </c>
      <c r="W53" s="71"/>
    </row>
    <row r="54" spans="1:23">
      <c r="A54" s="71"/>
      <c r="B54" s="71"/>
      <c r="C54" s="71"/>
      <c r="D54" s="71"/>
      <c r="E54" s="71"/>
      <c r="F54" s="71"/>
      <c r="G54" s="71"/>
      <c r="H54" s="71"/>
      <c r="I54" s="71"/>
      <c r="J54" s="71"/>
      <c r="K54" s="71"/>
      <c r="L54" s="71"/>
      <c r="M54" s="71"/>
      <c r="N54" s="71"/>
      <c r="O54" s="71"/>
      <c r="P54" s="71"/>
      <c r="Q54" s="71"/>
      <c r="R54" s="71"/>
      <c r="S54" s="71"/>
      <c r="T54" s="71"/>
      <c r="U54" s="71" t="s">
        <v>195</v>
      </c>
      <c r="V54" s="71" t="s">
        <v>114</v>
      </c>
      <c r="W54" s="71"/>
    </row>
    <row r="55" spans="1:23">
      <c r="A55" s="71"/>
      <c r="B55" s="71"/>
      <c r="C55" s="71"/>
      <c r="D55" s="71"/>
      <c r="E55" s="71"/>
      <c r="F55" s="71"/>
      <c r="G55" s="71"/>
      <c r="H55" s="71"/>
      <c r="I55" s="71"/>
      <c r="J55" s="71"/>
      <c r="K55" s="71"/>
      <c r="L55" s="71"/>
      <c r="M55" s="71"/>
      <c r="N55" s="71"/>
      <c r="O55" s="71"/>
      <c r="P55" s="71"/>
      <c r="Q55" s="71"/>
      <c r="R55" s="71"/>
      <c r="S55" s="71"/>
      <c r="T55" s="71"/>
      <c r="U55" s="71" t="s">
        <v>196</v>
      </c>
      <c r="V55" s="71" t="s">
        <v>115</v>
      </c>
      <c r="W55" s="71"/>
    </row>
    <row r="56" spans="1:23">
      <c r="A56" s="71"/>
      <c r="B56" s="71"/>
      <c r="C56" s="71"/>
      <c r="D56" s="71"/>
      <c r="E56" s="71"/>
      <c r="F56" s="71"/>
      <c r="G56" s="71"/>
      <c r="H56" s="71"/>
      <c r="I56" s="71"/>
      <c r="J56" s="71"/>
      <c r="K56" s="71"/>
      <c r="L56" s="71"/>
      <c r="M56" s="71"/>
      <c r="N56" s="71"/>
      <c r="O56" s="71"/>
      <c r="P56" s="71"/>
      <c r="Q56" s="71"/>
      <c r="R56" s="71"/>
      <c r="S56" s="71"/>
      <c r="T56" s="71"/>
      <c r="U56" s="71" t="s">
        <v>197</v>
      </c>
      <c r="V56" s="71" t="s">
        <v>198</v>
      </c>
      <c r="W56" s="71"/>
    </row>
    <row r="57" spans="1:23">
      <c r="A57" s="71"/>
      <c r="B57" s="71"/>
      <c r="C57" s="71"/>
      <c r="D57" s="71"/>
      <c r="E57" s="71"/>
      <c r="F57" s="71"/>
      <c r="G57" s="71"/>
      <c r="H57" s="71"/>
      <c r="I57" s="71"/>
      <c r="J57" s="71"/>
      <c r="K57" s="71"/>
      <c r="L57" s="71"/>
      <c r="M57" s="71"/>
      <c r="N57" s="71"/>
      <c r="O57" s="71"/>
      <c r="P57" s="71"/>
      <c r="Q57" s="71"/>
      <c r="R57" s="71"/>
      <c r="S57" s="71"/>
      <c r="T57" s="71"/>
      <c r="U57" s="71"/>
      <c r="V57" s="71" t="s">
        <v>199</v>
      </c>
      <c r="W57" s="71"/>
    </row>
    <row r="58" spans="1:23">
      <c r="A58" s="71"/>
      <c r="B58" s="71"/>
      <c r="C58" s="71"/>
      <c r="D58" s="71"/>
      <c r="E58" s="71"/>
      <c r="F58" s="71"/>
      <c r="G58" s="71"/>
      <c r="H58" s="71"/>
      <c r="I58" s="71"/>
      <c r="J58" s="71"/>
      <c r="K58" s="71"/>
      <c r="L58" s="71"/>
      <c r="M58" s="71"/>
      <c r="N58" s="71"/>
      <c r="O58" s="71"/>
      <c r="P58" s="71"/>
      <c r="Q58" s="71"/>
      <c r="R58" s="71"/>
      <c r="S58" s="71"/>
      <c r="T58" s="71"/>
      <c r="U58" s="71"/>
      <c r="V58" s="71" t="s">
        <v>200</v>
      </c>
      <c r="W58" s="71"/>
    </row>
    <row r="59" spans="1:23">
      <c r="A59" s="71"/>
      <c r="B59" s="71"/>
      <c r="C59" s="71"/>
      <c r="D59" s="71"/>
      <c r="E59" s="71"/>
      <c r="F59" s="71"/>
      <c r="G59" s="71"/>
      <c r="H59" s="71"/>
      <c r="I59" s="71"/>
      <c r="J59" s="71"/>
      <c r="K59" s="71"/>
      <c r="L59" s="71"/>
      <c r="M59" s="71"/>
      <c r="N59" s="71"/>
      <c r="O59" s="71"/>
      <c r="P59" s="71"/>
      <c r="Q59" s="71"/>
      <c r="R59" s="71"/>
      <c r="S59" s="71"/>
      <c r="T59" s="71"/>
      <c r="U59" s="71"/>
      <c r="V59" s="71" t="s">
        <v>63</v>
      </c>
      <c r="W59" s="71"/>
    </row>
    <row r="60" spans="1:23">
      <c r="A60" s="71"/>
      <c r="B60" s="71"/>
      <c r="C60" s="71"/>
      <c r="D60" s="71"/>
      <c r="E60" s="71"/>
      <c r="F60" s="71"/>
      <c r="G60" s="71"/>
      <c r="H60" s="71"/>
      <c r="I60" s="71"/>
      <c r="J60" s="71"/>
      <c r="K60" s="71"/>
      <c r="L60" s="71"/>
      <c r="M60" s="71"/>
      <c r="N60" s="71"/>
      <c r="O60" s="71"/>
      <c r="P60" s="71"/>
      <c r="Q60" s="71"/>
      <c r="R60" s="71"/>
      <c r="S60" s="71"/>
      <c r="T60" s="71"/>
      <c r="U60" s="71"/>
      <c r="V60" s="71" t="s">
        <v>64</v>
      </c>
      <c r="W60" s="71"/>
    </row>
    <row r="61" spans="1:23">
      <c r="A61" s="71"/>
      <c r="B61" s="71"/>
      <c r="C61" s="71"/>
      <c r="D61" s="71"/>
      <c r="E61" s="71"/>
      <c r="F61" s="71"/>
      <c r="G61" s="71"/>
      <c r="H61" s="71"/>
      <c r="I61" s="71"/>
      <c r="J61" s="71"/>
      <c r="K61" s="71"/>
      <c r="L61" s="71"/>
      <c r="M61" s="71"/>
      <c r="N61" s="71"/>
      <c r="O61" s="71"/>
      <c r="P61" s="71"/>
      <c r="Q61" s="71"/>
      <c r="R61" s="71"/>
      <c r="S61" s="71"/>
      <c r="T61" s="71"/>
      <c r="U61" s="71"/>
      <c r="V61" s="71" t="s">
        <v>65</v>
      </c>
      <c r="W61" s="71"/>
    </row>
    <row r="62" spans="1:23">
      <c r="A62" s="71"/>
      <c r="B62" s="71"/>
      <c r="C62" s="71"/>
      <c r="D62" s="71"/>
      <c r="E62" s="71"/>
      <c r="F62" s="71"/>
      <c r="G62" s="71"/>
      <c r="H62" s="71"/>
      <c r="I62" s="71"/>
      <c r="J62" s="71"/>
      <c r="K62" s="71"/>
      <c r="L62" s="71"/>
      <c r="M62" s="71"/>
      <c r="N62" s="71"/>
      <c r="O62" s="71"/>
      <c r="P62" s="71"/>
      <c r="Q62" s="71"/>
      <c r="R62" s="71"/>
      <c r="S62" s="71"/>
      <c r="T62" s="71"/>
      <c r="U62" s="71"/>
      <c r="V62" s="71" t="s">
        <v>66</v>
      </c>
      <c r="W62" s="71"/>
    </row>
    <row r="63" spans="1:23">
      <c r="A63" s="71"/>
      <c r="B63" s="71"/>
      <c r="C63" s="71"/>
      <c r="D63" s="71"/>
      <c r="E63" s="71"/>
      <c r="F63" s="71"/>
      <c r="G63" s="71"/>
      <c r="H63" s="71"/>
      <c r="I63" s="71"/>
      <c r="J63" s="71"/>
      <c r="K63" s="71"/>
      <c r="L63" s="71"/>
      <c r="M63" s="71"/>
      <c r="N63" s="71"/>
      <c r="O63" s="71"/>
      <c r="P63" s="71"/>
      <c r="Q63" s="71"/>
      <c r="R63" s="71"/>
      <c r="S63" s="71"/>
      <c r="T63" s="71"/>
      <c r="U63" s="71"/>
      <c r="V63" s="71" t="s">
        <v>67</v>
      </c>
      <c r="W63" s="71"/>
    </row>
    <row r="64" spans="1:23">
      <c r="A64" s="71"/>
      <c r="B64" s="71"/>
      <c r="C64" s="71"/>
      <c r="D64" s="71"/>
      <c r="E64" s="71"/>
      <c r="F64" s="71"/>
      <c r="G64" s="71"/>
      <c r="H64" s="71"/>
      <c r="I64" s="71"/>
      <c r="J64" s="71"/>
      <c r="K64" s="71"/>
      <c r="L64" s="71"/>
      <c r="M64" s="71"/>
      <c r="N64" s="71"/>
      <c r="O64" s="71"/>
      <c r="P64" s="71"/>
      <c r="Q64" s="71"/>
      <c r="R64" s="71"/>
      <c r="S64" s="71"/>
      <c r="T64" s="71"/>
      <c r="U64" s="71"/>
      <c r="V64" s="71" t="s">
        <v>68</v>
      </c>
      <c r="W64" s="71"/>
    </row>
    <row r="65" spans="1:23">
      <c r="A65" s="71"/>
      <c r="B65" s="71"/>
      <c r="C65" s="71"/>
      <c r="D65" s="71"/>
      <c r="E65" s="71"/>
      <c r="F65" s="71"/>
      <c r="G65" s="71"/>
      <c r="H65" s="71"/>
      <c r="I65" s="71"/>
      <c r="J65" s="71"/>
      <c r="K65" s="71"/>
      <c r="L65" s="71"/>
      <c r="M65" s="71"/>
      <c r="N65" s="71"/>
      <c r="O65" s="71"/>
      <c r="P65" s="71"/>
      <c r="Q65" s="71"/>
      <c r="R65" s="71"/>
      <c r="S65" s="71"/>
      <c r="T65" s="71"/>
      <c r="U65" s="71"/>
      <c r="V65" s="71" t="s">
        <v>69</v>
      </c>
      <c r="W65" s="71"/>
    </row>
    <row r="66" spans="1:23">
      <c r="A66" s="71"/>
      <c r="B66" s="71"/>
      <c r="C66" s="71"/>
      <c r="D66" s="71"/>
      <c r="E66" s="71"/>
      <c r="F66" s="71"/>
      <c r="G66" s="71"/>
      <c r="H66" s="71"/>
      <c r="I66" s="71"/>
      <c r="J66" s="71"/>
      <c r="K66" s="71"/>
      <c r="L66" s="71"/>
      <c r="M66" s="71"/>
      <c r="N66" s="71"/>
      <c r="O66" s="71"/>
      <c r="P66" s="71"/>
      <c r="Q66" s="71"/>
      <c r="R66" s="71"/>
      <c r="S66" s="71"/>
      <c r="T66" s="71"/>
      <c r="U66" s="71"/>
      <c r="V66" s="71" t="s">
        <v>70</v>
      </c>
      <c r="W66" s="71"/>
    </row>
    <row r="67" spans="1:23">
      <c r="A67" s="71"/>
      <c r="B67" s="71"/>
      <c r="C67" s="71"/>
      <c r="D67" s="71"/>
      <c r="E67" s="71"/>
      <c r="F67" s="71"/>
      <c r="G67" s="71"/>
      <c r="H67" s="71"/>
      <c r="I67" s="71"/>
      <c r="J67" s="71"/>
      <c r="K67" s="71"/>
      <c r="L67" s="71"/>
      <c r="M67" s="71"/>
      <c r="N67" s="71"/>
      <c r="O67" s="71"/>
      <c r="P67" s="71"/>
      <c r="Q67" s="71"/>
      <c r="R67" s="71"/>
      <c r="S67" s="71"/>
      <c r="T67" s="71"/>
      <c r="U67" s="71"/>
      <c r="V67" s="71" t="s">
        <v>71</v>
      </c>
      <c r="W67" s="71"/>
    </row>
    <row r="68" spans="1:23">
      <c r="A68" s="71"/>
      <c r="B68" s="71"/>
      <c r="C68" s="71"/>
      <c r="D68" s="71"/>
      <c r="E68" s="71"/>
      <c r="F68" s="71"/>
      <c r="G68" s="71"/>
      <c r="H68" s="71"/>
      <c r="I68" s="71"/>
      <c r="J68" s="71"/>
      <c r="K68" s="71"/>
      <c r="L68" s="71"/>
      <c r="M68" s="71"/>
      <c r="N68" s="71"/>
      <c r="O68" s="71"/>
      <c r="P68" s="71"/>
      <c r="Q68" s="71"/>
      <c r="R68" s="71"/>
      <c r="S68" s="71"/>
      <c r="T68" s="71"/>
      <c r="U68" s="71"/>
      <c r="V68" s="71" t="s">
        <v>72</v>
      </c>
      <c r="W68" s="71"/>
    </row>
    <row r="69" spans="1:23">
      <c r="A69" s="71"/>
      <c r="B69" s="71"/>
      <c r="C69" s="71"/>
      <c r="D69" s="71"/>
      <c r="E69" s="71"/>
      <c r="F69" s="71"/>
      <c r="G69" s="71"/>
      <c r="H69" s="71"/>
      <c r="I69" s="71"/>
      <c r="J69" s="71"/>
      <c r="K69" s="71"/>
      <c r="L69" s="71"/>
      <c r="M69" s="71"/>
      <c r="N69" s="71"/>
      <c r="O69" s="71"/>
      <c r="P69" s="71"/>
      <c r="Q69" s="71"/>
      <c r="R69" s="71"/>
      <c r="S69" s="71"/>
      <c r="T69" s="71"/>
      <c r="U69" s="71"/>
      <c r="V69" s="71" t="s">
        <v>73</v>
      </c>
      <c r="W69" s="71"/>
    </row>
    <row r="70" spans="1:23">
      <c r="A70" s="71"/>
      <c r="B70" s="71"/>
      <c r="C70" s="71"/>
      <c r="D70" s="71"/>
      <c r="E70" s="71"/>
      <c r="F70" s="71"/>
      <c r="G70" s="71"/>
      <c r="H70" s="71"/>
      <c r="I70" s="71"/>
      <c r="J70" s="71"/>
      <c r="K70" s="71"/>
      <c r="L70" s="71"/>
      <c r="M70" s="71"/>
      <c r="N70" s="71"/>
      <c r="O70" s="71"/>
      <c r="P70" s="71"/>
      <c r="Q70" s="71"/>
      <c r="R70" s="71"/>
      <c r="S70" s="71"/>
      <c r="T70" s="71"/>
      <c r="U70" s="71"/>
      <c r="V70" s="71" t="s">
        <v>74</v>
      </c>
      <c r="W70" s="71"/>
    </row>
    <row r="71" spans="1:23">
      <c r="A71" s="71"/>
      <c r="B71" s="71"/>
      <c r="C71" s="71"/>
      <c r="D71" s="71"/>
      <c r="E71" s="71"/>
      <c r="F71" s="71"/>
      <c r="G71" s="71"/>
      <c r="H71" s="71"/>
      <c r="I71" s="71"/>
      <c r="J71" s="71"/>
      <c r="K71" s="71"/>
      <c r="L71" s="71"/>
      <c r="M71" s="71"/>
      <c r="N71" s="71"/>
      <c r="O71" s="71"/>
      <c r="P71" s="71"/>
      <c r="Q71" s="71"/>
      <c r="R71" s="71"/>
      <c r="S71" s="71"/>
      <c r="T71" s="71"/>
      <c r="U71" s="71"/>
      <c r="V71" s="71" t="s">
        <v>75</v>
      </c>
      <c r="W71" s="71"/>
    </row>
    <row r="72" spans="1:23">
      <c r="A72" s="71"/>
      <c r="B72" s="71"/>
      <c r="C72" s="71"/>
      <c r="D72" s="71"/>
      <c r="E72" s="71"/>
      <c r="F72" s="71"/>
      <c r="G72" s="71"/>
      <c r="H72" s="71"/>
      <c r="I72" s="71"/>
      <c r="J72" s="71"/>
      <c r="K72" s="71"/>
      <c r="L72" s="71"/>
      <c r="M72" s="71"/>
      <c r="N72" s="71"/>
      <c r="O72" s="71"/>
      <c r="P72" s="71"/>
      <c r="Q72" s="71"/>
      <c r="R72" s="71"/>
      <c r="S72" s="71"/>
      <c r="T72" s="71"/>
      <c r="U72" s="71"/>
      <c r="V72" s="71" t="s">
        <v>76</v>
      </c>
      <c r="W72" s="71"/>
    </row>
    <row r="73" spans="1:23">
      <c r="A73" s="71"/>
      <c r="B73" s="71"/>
      <c r="C73" s="71"/>
      <c r="D73" s="71"/>
      <c r="E73" s="71"/>
      <c r="F73" s="71"/>
      <c r="G73" s="71"/>
      <c r="H73" s="71"/>
      <c r="I73" s="71"/>
      <c r="J73" s="71"/>
      <c r="K73" s="71"/>
      <c r="L73" s="71"/>
      <c r="M73" s="71"/>
      <c r="N73" s="71"/>
      <c r="O73" s="71"/>
      <c r="P73" s="71"/>
      <c r="Q73" s="71"/>
      <c r="R73" s="71"/>
      <c r="S73" s="71"/>
      <c r="T73" s="71"/>
      <c r="U73" s="71"/>
      <c r="V73" s="71" t="s">
        <v>77</v>
      </c>
      <c r="W73" s="71"/>
    </row>
    <row r="74" spans="1:23">
      <c r="A74" s="71"/>
      <c r="B74" s="71"/>
      <c r="C74" s="71"/>
      <c r="D74" s="71"/>
      <c r="E74" s="71"/>
      <c r="F74" s="71"/>
      <c r="G74" s="71"/>
      <c r="H74" s="71"/>
      <c r="I74" s="71"/>
      <c r="J74" s="71"/>
      <c r="K74" s="71"/>
      <c r="L74" s="71"/>
      <c r="M74" s="71"/>
      <c r="N74" s="71"/>
      <c r="O74" s="71"/>
      <c r="P74" s="71"/>
      <c r="Q74" s="71"/>
      <c r="R74" s="71"/>
      <c r="S74" s="71"/>
      <c r="T74" s="71"/>
      <c r="U74" s="71"/>
      <c r="V74" s="71" t="s">
        <v>78</v>
      </c>
      <c r="W74" s="71"/>
    </row>
    <row r="75" spans="1:23">
      <c r="A75" s="71"/>
      <c r="B75" s="71"/>
      <c r="C75" s="71"/>
      <c r="D75" s="71"/>
      <c r="E75" s="71"/>
      <c r="F75" s="71"/>
      <c r="G75" s="71"/>
      <c r="H75" s="71"/>
      <c r="I75" s="71"/>
      <c r="J75" s="71"/>
      <c r="K75" s="71"/>
      <c r="L75" s="71"/>
      <c r="M75" s="71"/>
      <c r="N75" s="71"/>
      <c r="O75" s="71"/>
      <c r="P75" s="71"/>
      <c r="Q75" s="71"/>
      <c r="R75" s="71"/>
      <c r="S75" s="71"/>
      <c r="T75" s="71"/>
      <c r="U75" s="71"/>
      <c r="V75" s="71" t="s">
        <v>79</v>
      </c>
      <c r="W75" s="71"/>
    </row>
    <row r="76" spans="1:23">
      <c r="A76" s="71"/>
      <c r="B76" s="71"/>
      <c r="C76" s="71"/>
      <c r="D76" s="71"/>
      <c r="E76" s="71"/>
      <c r="F76" s="71"/>
      <c r="G76" s="71"/>
      <c r="H76" s="71"/>
      <c r="I76" s="71"/>
      <c r="J76" s="71"/>
      <c r="K76" s="71"/>
      <c r="L76" s="71"/>
      <c r="M76" s="71"/>
      <c r="N76" s="71"/>
      <c r="O76" s="71"/>
      <c r="P76" s="71"/>
      <c r="Q76" s="71"/>
      <c r="R76" s="71"/>
      <c r="S76" s="71"/>
      <c r="T76" s="71"/>
      <c r="U76" s="71"/>
      <c r="V76" s="71" t="s">
        <v>80</v>
      </c>
      <c r="W76" s="71"/>
    </row>
    <row r="77" spans="1:23">
      <c r="A77" s="71"/>
      <c r="B77" s="71"/>
      <c r="C77" s="71"/>
      <c r="D77" s="71"/>
      <c r="E77" s="71"/>
      <c r="F77" s="71"/>
      <c r="G77" s="71"/>
      <c r="H77" s="71"/>
      <c r="I77" s="71"/>
      <c r="J77" s="71"/>
      <c r="K77" s="71"/>
      <c r="L77" s="71"/>
      <c r="M77" s="71"/>
      <c r="N77" s="71"/>
      <c r="O77" s="71"/>
      <c r="P77" s="71"/>
      <c r="Q77" s="71"/>
      <c r="R77" s="71"/>
      <c r="S77" s="71"/>
      <c r="T77" s="71"/>
      <c r="U77" s="71"/>
      <c r="V77" s="71" t="s">
        <v>119</v>
      </c>
      <c r="W77" s="71"/>
    </row>
    <row r="78" spans="1:23">
      <c r="A78" s="71"/>
      <c r="B78" s="71"/>
      <c r="C78" s="71"/>
      <c r="D78" s="71"/>
      <c r="E78" s="71"/>
      <c r="F78" s="71"/>
      <c r="G78" s="71"/>
      <c r="H78" s="71"/>
      <c r="I78" s="71"/>
      <c r="J78" s="71"/>
      <c r="K78" s="71"/>
      <c r="L78" s="71"/>
      <c r="M78" s="71"/>
      <c r="N78" s="71"/>
      <c r="O78" s="71"/>
      <c r="P78" s="71"/>
      <c r="Q78" s="71"/>
      <c r="R78" s="71"/>
      <c r="S78" s="71"/>
      <c r="T78" s="71"/>
      <c r="U78" s="71"/>
      <c r="V78" s="71" t="s">
        <v>82</v>
      </c>
      <c r="W78" s="71"/>
    </row>
    <row r="79" spans="1:23">
      <c r="A79" s="71"/>
      <c r="B79" s="71"/>
      <c r="C79" s="71"/>
      <c r="D79" s="71"/>
      <c r="E79" s="71"/>
      <c r="F79" s="71"/>
      <c r="G79" s="71"/>
      <c r="H79" s="71"/>
      <c r="I79" s="71"/>
      <c r="J79" s="71"/>
      <c r="K79" s="71"/>
      <c r="L79" s="71"/>
      <c r="M79" s="71"/>
      <c r="N79" s="71"/>
      <c r="O79" s="71"/>
      <c r="P79" s="71"/>
      <c r="Q79" s="71"/>
      <c r="R79" s="71"/>
      <c r="S79" s="71"/>
      <c r="T79" s="71"/>
      <c r="U79" s="71"/>
      <c r="V79" s="71" t="s">
        <v>83</v>
      </c>
      <c r="W79" s="71"/>
    </row>
    <row r="80" spans="1:23">
      <c r="A80" s="71"/>
      <c r="B80" s="71"/>
      <c r="C80" s="71"/>
      <c r="D80" s="71"/>
      <c r="E80" s="71"/>
      <c r="F80" s="71"/>
      <c r="G80" s="71"/>
      <c r="H80" s="71"/>
      <c r="I80" s="71"/>
      <c r="J80" s="71"/>
      <c r="K80" s="71"/>
      <c r="L80" s="71"/>
      <c r="M80" s="71"/>
      <c r="N80" s="71"/>
      <c r="O80" s="71"/>
      <c r="P80" s="71"/>
      <c r="Q80" s="71"/>
      <c r="R80" s="71"/>
      <c r="S80" s="71"/>
      <c r="T80" s="71"/>
      <c r="U80" s="71"/>
      <c r="V80" s="71" t="s">
        <v>84</v>
      </c>
      <c r="W80" s="71"/>
    </row>
    <row r="81" spans="1:23">
      <c r="A81" s="71"/>
      <c r="B81" s="71"/>
      <c r="C81" s="71"/>
      <c r="D81" s="71"/>
      <c r="E81" s="71"/>
      <c r="F81" s="71"/>
      <c r="G81" s="71"/>
      <c r="H81" s="71"/>
      <c r="I81" s="71"/>
      <c r="J81" s="71"/>
      <c r="K81" s="71"/>
      <c r="L81" s="71"/>
      <c r="M81" s="71"/>
      <c r="N81" s="71"/>
      <c r="O81" s="71"/>
      <c r="P81" s="71"/>
      <c r="Q81" s="71"/>
      <c r="R81" s="71"/>
      <c r="S81" s="71"/>
      <c r="T81" s="71"/>
      <c r="U81" s="71"/>
      <c r="V81" s="71" t="s">
        <v>201</v>
      </c>
      <c r="W81" s="71"/>
    </row>
    <row r="82" spans="1:23">
      <c r="A82" s="71"/>
      <c r="B82" s="71"/>
      <c r="C82" s="71"/>
      <c r="D82" s="71"/>
      <c r="E82" s="71"/>
      <c r="F82" s="71"/>
      <c r="G82" s="71"/>
      <c r="H82" s="71"/>
      <c r="I82" s="71"/>
      <c r="J82" s="71"/>
      <c r="K82" s="71"/>
      <c r="L82" s="71"/>
      <c r="M82" s="71"/>
      <c r="N82" s="71"/>
      <c r="O82" s="71"/>
      <c r="P82" s="71"/>
      <c r="Q82" s="71"/>
      <c r="R82" s="71"/>
      <c r="S82" s="71"/>
      <c r="T82" s="71"/>
      <c r="U82" s="71"/>
      <c r="V82" s="71" t="s">
        <v>87</v>
      </c>
      <c r="W82" s="71"/>
    </row>
    <row r="83" spans="1:23">
      <c r="A83" s="71"/>
      <c r="B83" s="71"/>
      <c r="C83" s="71"/>
      <c r="D83" s="71"/>
      <c r="E83" s="71"/>
      <c r="F83" s="71"/>
      <c r="G83" s="71"/>
      <c r="H83" s="71"/>
      <c r="I83" s="71"/>
      <c r="J83" s="71"/>
      <c r="K83" s="71"/>
      <c r="L83" s="71"/>
      <c r="M83" s="71"/>
      <c r="N83" s="71"/>
      <c r="O83" s="71"/>
      <c r="P83" s="71"/>
      <c r="Q83" s="71"/>
      <c r="R83" s="71"/>
      <c r="S83" s="71"/>
      <c r="T83" s="71"/>
      <c r="U83" s="71"/>
      <c r="V83" s="71" t="s">
        <v>88</v>
      </c>
      <c r="W83" s="71"/>
    </row>
    <row r="84" spans="1:23">
      <c r="A84" s="71"/>
      <c r="B84" s="71"/>
      <c r="C84" s="71"/>
      <c r="D84" s="71"/>
      <c r="E84" s="71"/>
      <c r="F84" s="71"/>
      <c r="G84" s="71"/>
      <c r="H84" s="71"/>
      <c r="I84" s="71"/>
      <c r="J84" s="71"/>
      <c r="K84" s="71"/>
      <c r="L84" s="71"/>
      <c r="M84" s="71"/>
      <c r="N84" s="71"/>
      <c r="O84" s="71"/>
      <c r="P84" s="71"/>
      <c r="Q84" s="71"/>
      <c r="R84" s="71"/>
      <c r="S84" s="71"/>
      <c r="T84" s="71"/>
      <c r="U84" s="71"/>
      <c r="V84" s="71" t="s">
        <v>89</v>
      </c>
      <c r="W84" s="71"/>
    </row>
    <row r="85" spans="1:23">
      <c r="A85" s="71"/>
      <c r="B85" s="71"/>
      <c r="C85" s="71"/>
      <c r="D85" s="71"/>
      <c r="E85" s="71"/>
      <c r="F85" s="71"/>
      <c r="G85" s="71"/>
      <c r="H85" s="71"/>
      <c r="I85" s="71"/>
      <c r="J85" s="71"/>
      <c r="K85" s="71"/>
      <c r="L85" s="71"/>
      <c r="M85" s="71"/>
      <c r="N85" s="71"/>
      <c r="O85" s="71"/>
      <c r="P85" s="71"/>
      <c r="Q85" s="71"/>
      <c r="R85" s="71"/>
      <c r="S85" s="71"/>
      <c r="T85" s="71"/>
      <c r="U85" s="71"/>
      <c r="V85" s="71" t="s">
        <v>90</v>
      </c>
      <c r="W85" s="71"/>
    </row>
    <row r="86" spans="1:23">
      <c r="A86" s="71"/>
      <c r="B86" s="71"/>
      <c r="C86" s="71"/>
      <c r="D86" s="71"/>
      <c r="E86" s="71"/>
      <c r="F86" s="71"/>
      <c r="G86" s="71"/>
      <c r="H86" s="71"/>
      <c r="I86" s="71"/>
      <c r="J86" s="71"/>
      <c r="K86" s="71"/>
      <c r="L86" s="71"/>
      <c r="M86" s="71"/>
      <c r="N86" s="71"/>
      <c r="O86" s="71"/>
      <c r="P86" s="71"/>
      <c r="Q86" s="71"/>
      <c r="R86" s="71"/>
      <c r="S86" s="71"/>
      <c r="T86" s="71"/>
      <c r="U86" s="71"/>
      <c r="V86" s="71" t="s">
        <v>91</v>
      </c>
      <c r="W86" s="71"/>
    </row>
    <row r="87" spans="1:23">
      <c r="A87" s="71"/>
      <c r="B87" s="71"/>
      <c r="C87" s="71"/>
      <c r="D87" s="71"/>
      <c r="E87" s="71"/>
      <c r="F87" s="71"/>
      <c r="G87" s="71"/>
      <c r="H87" s="71"/>
      <c r="I87" s="71"/>
      <c r="J87" s="71"/>
      <c r="K87" s="71"/>
      <c r="L87" s="71"/>
      <c r="M87" s="71"/>
      <c r="N87" s="71"/>
      <c r="O87" s="71"/>
      <c r="P87" s="71"/>
      <c r="Q87" s="71"/>
      <c r="R87" s="71"/>
      <c r="S87" s="71"/>
      <c r="T87" s="71"/>
      <c r="U87" s="71"/>
      <c r="V87" s="71" t="s">
        <v>92</v>
      </c>
      <c r="W87" s="71"/>
    </row>
    <row r="88" spans="1:23">
      <c r="A88" s="71"/>
      <c r="B88" s="71"/>
      <c r="C88" s="71"/>
      <c r="D88" s="71"/>
      <c r="E88" s="71"/>
      <c r="F88" s="71"/>
      <c r="G88" s="71"/>
      <c r="H88" s="71"/>
      <c r="I88" s="71"/>
      <c r="J88" s="71"/>
      <c r="K88" s="71"/>
      <c r="L88" s="71"/>
      <c r="M88" s="71"/>
      <c r="N88" s="71"/>
      <c r="O88" s="71"/>
      <c r="P88" s="71"/>
      <c r="Q88" s="71"/>
      <c r="R88" s="71"/>
      <c r="S88" s="71"/>
      <c r="T88" s="71"/>
      <c r="U88" s="71"/>
      <c r="V88" s="71" t="s">
        <v>93</v>
      </c>
      <c r="W88" s="71"/>
    </row>
    <row r="89" spans="1:23">
      <c r="A89" s="71"/>
      <c r="B89" s="71"/>
      <c r="C89" s="71"/>
      <c r="D89" s="71"/>
      <c r="E89" s="71"/>
      <c r="F89" s="71"/>
      <c r="G89" s="71"/>
      <c r="H89" s="71"/>
      <c r="I89" s="71"/>
      <c r="J89" s="71"/>
      <c r="K89" s="71"/>
      <c r="L89" s="71"/>
      <c r="M89" s="71"/>
      <c r="N89" s="71"/>
      <c r="O89" s="71"/>
      <c r="P89" s="71"/>
      <c r="Q89" s="71"/>
      <c r="R89" s="71"/>
      <c r="S89" s="71"/>
      <c r="T89" s="71"/>
      <c r="U89" s="71"/>
      <c r="V89" s="71" t="s">
        <v>94</v>
      </c>
      <c r="W89" s="71"/>
    </row>
    <row r="90" spans="1:23">
      <c r="A90" s="71"/>
      <c r="B90" s="71"/>
      <c r="C90" s="71"/>
      <c r="D90" s="71"/>
      <c r="E90" s="71"/>
      <c r="F90" s="71"/>
      <c r="G90" s="71"/>
      <c r="H90" s="71"/>
      <c r="I90" s="71"/>
      <c r="J90" s="71"/>
      <c r="K90" s="71"/>
      <c r="L90" s="71"/>
      <c r="M90" s="71"/>
      <c r="N90" s="71"/>
      <c r="O90" s="71"/>
      <c r="P90" s="71"/>
      <c r="Q90" s="71"/>
      <c r="R90" s="71"/>
      <c r="S90" s="71"/>
      <c r="T90" s="71"/>
      <c r="U90" s="71"/>
      <c r="V90" s="71" t="s">
        <v>95</v>
      </c>
      <c r="W90" s="71"/>
    </row>
    <row r="91" spans="1:23">
      <c r="A91" s="71"/>
      <c r="B91" s="71"/>
      <c r="C91" s="71"/>
      <c r="D91" s="71"/>
      <c r="E91" s="71"/>
      <c r="F91" s="71"/>
      <c r="G91" s="71"/>
      <c r="H91" s="71"/>
      <c r="I91" s="71"/>
      <c r="J91" s="71"/>
      <c r="K91" s="71"/>
      <c r="L91" s="71"/>
      <c r="M91" s="71"/>
      <c r="N91" s="71"/>
      <c r="O91" s="71"/>
      <c r="P91" s="71"/>
      <c r="Q91" s="71"/>
      <c r="R91" s="71"/>
      <c r="S91" s="71"/>
      <c r="T91" s="71"/>
      <c r="U91" s="71"/>
      <c r="V91" s="71" t="s">
        <v>96</v>
      </c>
      <c r="W91" s="71"/>
    </row>
    <row r="92" spans="1:23">
      <c r="A92" s="71"/>
      <c r="B92" s="71"/>
      <c r="C92" s="71"/>
      <c r="D92" s="71"/>
      <c r="E92" s="71"/>
      <c r="F92" s="71"/>
      <c r="G92" s="71"/>
      <c r="H92" s="71"/>
      <c r="I92" s="71"/>
      <c r="J92" s="71"/>
      <c r="K92" s="71"/>
      <c r="L92" s="71"/>
      <c r="M92" s="71"/>
      <c r="N92" s="71"/>
      <c r="O92" s="71"/>
      <c r="P92" s="71"/>
      <c r="Q92" s="71"/>
      <c r="R92" s="71"/>
      <c r="S92" s="71"/>
      <c r="T92" s="71"/>
      <c r="U92" s="71"/>
      <c r="V92" s="71" t="s">
        <v>97</v>
      </c>
      <c r="W92" s="71"/>
    </row>
    <row r="93" spans="1:23">
      <c r="A93" s="71"/>
      <c r="B93" s="71"/>
      <c r="C93" s="71"/>
      <c r="D93" s="71"/>
      <c r="E93" s="71"/>
      <c r="F93" s="71"/>
      <c r="G93" s="71"/>
      <c r="H93" s="71"/>
      <c r="I93" s="71"/>
      <c r="J93" s="71"/>
      <c r="K93" s="71"/>
      <c r="L93" s="71"/>
      <c r="M93" s="71"/>
      <c r="N93" s="71"/>
      <c r="O93" s="71"/>
      <c r="P93" s="71"/>
      <c r="Q93" s="71"/>
      <c r="R93" s="71"/>
      <c r="S93" s="71"/>
      <c r="T93" s="71"/>
      <c r="U93" s="71"/>
      <c r="V93" s="71" t="s">
        <v>98</v>
      </c>
      <c r="W93" s="71"/>
    </row>
    <row r="94" spans="1:23">
      <c r="A94" s="71"/>
      <c r="B94" s="71"/>
      <c r="C94" s="71"/>
      <c r="D94" s="71"/>
      <c r="E94" s="71"/>
      <c r="F94" s="71"/>
      <c r="G94" s="71"/>
      <c r="H94" s="71"/>
      <c r="I94" s="71"/>
      <c r="J94" s="71"/>
      <c r="K94" s="71"/>
      <c r="L94" s="71"/>
      <c r="M94" s="71"/>
      <c r="N94" s="71"/>
      <c r="O94" s="71"/>
      <c r="P94" s="71"/>
      <c r="Q94" s="71"/>
      <c r="R94" s="71"/>
      <c r="S94" s="71"/>
      <c r="T94" s="71"/>
      <c r="U94" s="71"/>
      <c r="V94" s="71" t="s">
        <v>99</v>
      </c>
      <c r="W94" s="71"/>
    </row>
    <row r="95" spans="1:23">
      <c r="A95" s="71"/>
      <c r="B95" s="71"/>
      <c r="C95" s="71"/>
      <c r="D95" s="71"/>
      <c r="E95" s="71"/>
      <c r="F95" s="71"/>
      <c r="G95" s="71"/>
      <c r="H95" s="71"/>
      <c r="I95" s="71"/>
      <c r="J95" s="71"/>
      <c r="K95" s="71"/>
      <c r="L95" s="71"/>
      <c r="M95" s="71"/>
      <c r="N95" s="71"/>
      <c r="O95" s="71"/>
      <c r="P95" s="71"/>
      <c r="Q95" s="71"/>
      <c r="R95" s="71"/>
      <c r="S95" s="71"/>
      <c r="T95" s="71"/>
      <c r="U95" s="71"/>
      <c r="V95" s="71" t="s">
        <v>100</v>
      </c>
      <c r="W95" s="71"/>
    </row>
    <row r="96" spans="1:23">
      <c r="A96" s="71"/>
      <c r="B96" s="71"/>
      <c r="C96" s="71"/>
      <c r="D96" s="71"/>
      <c r="E96" s="71"/>
      <c r="F96" s="71"/>
      <c r="G96" s="71"/>
      <c r="H96" s="71"/>
      <c r="I96" s="71"/>
      <c r="J96" s="71"/>
      <c r="K96" s="71"/>
      <c r="L96" s="71"/>
      <c r="M96" s="71"/>
      <c r="N96" s="71"/>
      <c r="O96" s="71"/>
      <c r="P96" s="71"/>
      <c r="Q96" s="71"/>
      <c r="R96" s="71"/>
      <c r="S96" s="71"/>
      <c r="T96" s="71"/>
      <c r="U96" s="71"/>
      <c r="V96" s="71" t="s">
        <v>101</v>
      </c>
      <c r="W96" s="71"/>
    </row>
    <row r="97" spans="1:23">
      <c r="A97" s="71"/>
      <c r="B97" s="71"/>
      <c r="C97" s="71"/>
      <c r="D97" s="71"/>
      <c r="E97" s="71"/>
      <c r="F97" s="71"/>
      <c r="G97" s="71"/>
      <c r="H97" s="71"/>
      <c r="I97" s="71"/>
      <c r="J97" s="71"/>
      <c r="K97" s="71"/>
      <c r="L97" s="71"/>
      <c r="M97" s="71"/>
      <c r="N97" s="71"/>
      <c r="O97" s="71"/>
      <c r="P97" s="71"/>
      <c r="Q97" s="71"/>
      <c r="R97" s="71"/>
      <c r="S97" s="71"/>
      <c r="T97" s="71"/>
      <c r="U97" s="71"/>
      <c r="V97" s="71" t="s">
        <v>102</v>
      </c>
      <c r="W97" s="71"/>
    </row>
    <row r="98" spans="1:23">
      <c r="A98" s="71"/>
      <c r="B98" s="71"/>
      <c r="C98" s="71"/>
      <c r="D98" s="71"/>
      <c r="E98" s="71"/>
      <c r="F98" s="71"/>
      <c r="G98" s="71"/>
      <c r="H98" s="71"/>
      <c r="I98" s="71"/>
      <c r="J98" s="71"/>
      <c r="K98" s="71"/>
      <c r="L98" s="71"/>
      <c r="M98" s="71"/>
      <c r="N98" s="71"/>
      <c r="O98" s="71"/>
      <c r="P98" s="71"/>
      <c r="Q98" s="71"/>
      <c r="R98" s="71"/>
      <c r="S98" s="71"/>
      <c r="T98" s="71"/>
      <c r="U98" s="71"/>
      <c r="V98" s="71" t="s">
        <v>103</v>
      </c>
      <c r="W98" s="71"/>
    </row>
    <row r="99" spans="1:23">
      <c r="A99" s="71"/>
      <c r="B99" s="71"/>
      <c r="C99" s="71"/>
      <c r="D99" s="71"/>
      <c r="E99" s="71"/>
      <c r="F99" s="71"/>
      <c r="G99" s="71"/>
      <c r="H99" s="71"/>
      <c r="I99" s="71"/>
      <c r="J99" s="71"/>
      <c r="K99" s="71"/>
      <c r="L99" s="71"/>
      <c r="M99" s="71"/>
      <c r="N99" s="71"/>
      <c r="O99" s="71"/>
      <c r="P99" s="71"/>
      <c r="Q99" s="71"/>
      <c r="R99" s="71"/>
      <c r="S99" s="71"/>
      <c r="T99" s="71"/>
      <c r="U99" s="71"/>
      <c r="V99" s="71" t="s">
        <v>104</v>
      </c>
      <c r="W99" s="71"/>
    </row>
    <row r="100" spans="1:23">
      <c r="A100" s="71"/>
      <c r="B100" s="71"/>
      <c r="C100" s="71"/>
      <c r="D100" s="71"/>
      <c r="E100" s="71"/>
      <c r="F100" s="71"/>
      <c r="G100" s="71"/>
      <c r="H100" s="71"/>
      <c r="I100" s="71"/>
      <c r="J100" s="71"/>
      <c r="K100" s="71"/>
      <c r="L100" s="71"/>
      <c r="M100" s="71"/>
      <c r="N100" s="71"/>
      <c r="O100" s="71"/>
      <c r="P100" s="71"/>
      <c r="Q100" s="71"/>
      <c r="R100" s="71"/>
      <c r="S100" s="71"/>
      <c r="T100" s="71"/>
      <c r="U100" s="71"/>
      <c r="V100" s="71" t="s">
        <v>105</v>
      </c>
      <c r="W100" s="71"/>
    </row>
    <row r="101" spans="1:23">
      <c r="A101" s="71"/>
      <c r="B101" s="71"/>
      <c r="C101" s="71"/>
      <c r="D101" s="71"/>
      <c r="E101" s="71"/>
      <c r="F101" s="71"/>
      <c r="G101" s="71"/>
      <c r="H101" s="71"/>
      <c r="I101" s="71"/>
      <c r="J101" s="71"/>
      <c r="K101" s="71"/>
      <c r="L101" s="71"/>
      <c r="M101" s="71"/>
      <c r="N101" s="71"/>
      <c r="O101" s="71"/>
      <c r="P101" s="71"/>
      <c r="Q101" s="71"/>
      <c r="R101" s="71"/>
      <c r="S101" s="71"/>
      <c r="T101" s="71"/>
      <c r="U101" s="71"/>
      <c r="V101" s="71" t="s">
        <v>106</v>
      </c>
      <c r="W101" s="71"/>
    </row>
    <row r="102" spans="1:23">
      <c r="A102" s="71"/>
      <c r="B102" s="71"/>
      <c r="C102" s="71"/>
      <c r="D102" s="71"/>
      <c r="E102" s="71"/>
      <c r="F102" s="71"/>
      <c r="G102" s="71"/>
      <c r="H102" s="71"/>
      <c r="I102" s="71"/>
      <c r="J102" s="71"/>
      <c r="K102" s="71"/>
      <c r="L102" s="71"/>
      <c r="M102" s="71"/>
      <c r="N102" s="71"/>
      <c r="O102" s="71"/>
      <c r="P102" s="71"/>
      <c r="Q102" s="71"/>
      <c r="R102" s="71"/>
      <c r="S102" s="71"/>
      <c r="T102" s="71"/>
      <c r="U102" s="71"/>
      <c r="V102" s="71" t="s">
        <v>107</v>
      </c>
      <c r="W102" s="71"/>
    </row>
  </sheetData>
  <dataValidations count="2">
    <dataValidation type="list" allowBlank="1" showInputMessage="1" showErrorMessage="1" sqref="A4" xr:uid="{A8216170-0D29-473B-87E0-2AB1C9D090AC}">
      <formula1>$U$53:$U$56</formula1>
    </dataValidation>
    <dataValidation type="list" allowBlank="1" showInputMessage="1" showErrorMessage="1" sqref="A3" xr:uid="{E2A4D4EC-47E0-440A-9135-E5FF1C96BDF8}">
      <formula1>$V$53:$V$102</formula1>
    </dataValidation>
  </dataValidations>
  <hyperlinks>
    <hyperlink ref="A46" r:id="rId1" xr:uid="{E08A6D82-E143-4CE9-9B4A-0248BF37A572}"/>
    <hyperlink ref="A30" r:id="rId2" location="response-times" xr:uid="{17A0C6D4-686A-495A-BAC4-B204EA4F0F7A}"/>
    <hyperlink ref="A31:B31" location="'FRS geographical categories'!A1" display="2 For a list of FRSs by urban/rural and met/non-met categories, see worksheet 'FRS geographical categories'" xr:uid="{EB43FA98-1F9D-44E6-95D7-CD4BA3EB0620}"/>
    <hyperlink ref="A48" r:id="rId3" xr:uid="{18CFC9C0-9584-4A4C-9520-176D565821C7}"/>
  </hyperlinks>
  <pageMargins left="0.70866141732283472" right="0.70866141732283472" top="0.74803149606299213" bottom="0.74803149606299213" header="0.31496062992125984" footer="0.31496062992125984"/>
  <pageSetup paperSize="9" scale="43" orientation="landscape" r:id="rId4"/>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354C8-73EA-4AE5-9837-1E078CA4B165}">
  <sheetPr codeName="Sheet13">
    <tabColor rgb="FFFFC000"/>
  </sheetPr>
  <dimension ref="A1:AZ123"/>
  <sheetViews>
    <sheetView zoomScale="90" zoomScaleNormal="90" workbookViewId="0">
      <selection sqref="A1:Q1"/>
    </sheetView>
  </sheetViews>
  <sheetFormatPr defaultRowHeight="14.45"/>
  <cols>
    <col min="1" max="1" width="27.5703125" bestFit="1" customWidth="1"/>
    <col min="2" max="2" width="16.28515625" bestFit="1" customWidth="1"/>
    <col min="3" max="17" width="8.7109375" bestFit="1" customWidth="1"/>
    <col min="18" max="18" width="11.28515625" bestFit="1" customWidth="1"/>
    <col min="27" max="27" width="32.85546875" bestFit="1" customWidth="1"/>
    <col min="28" max="28" width="16.28515625" bestFit="1" customWidth="1"/>
    <col min="29" max="29" width="11.28515625" bestFit="1" customWidth="1"/>
    <col min="30" max="42" width="26.28515625" bestFit="1" customWidth="1"/>
    <col min="43" max="43" width="13.28515625" bestFit="1" customWidth="1"/>
  </cols>
  <sheetData>
    <row r="1" spans="1:29" ht="45.95">
      <c r="A1" s="68" t="s">
        <v>202</v>
      </c>
      <c r="B1" s="69">
        <f>IF(SUM(B5,B34,B46,B128,B159,B204,B247)=0,"PASS",SUM(B5,B34,B46,B128,B159,B204,B247))</f>
        <v>1.221340097E-2</v>
      </c>
    </row>
    <row r="4" spans="1:29" ht="63" customHeight="1">
      <c r="A4" s="70" t="s">
        <v>203</v>
      </c>
      <c r="B4">
        <f>COUNTIF($B$51:$X$61,"Error")</f>
        <v>0</v>
      </c>
      <c r="AA4" s="70" t="s">
        <v>204</v>
      </c>
      <c r="AB4">
        <f>COUNTIF($AF$38:$AG$48,"Error")</f>
        <v>0</v>
      </c>
    </row>
    <row r="6" spans="1:29">
      <c r="A6" s="67" t="s">
        <v>47</v>
      </c>
      <c r="B6" t="s">
        <v>58</v>
      </c>
      <c r="AA6" s="67" t="s">
        <v>47</v>
      </c>
      <c r="AB6" t="s">
        <v>205</v>
      </c>
    </row>
    <row r="8" spans="1:29">
      <c r="A8" s="67" t="s">
        <v>206</v>
      </c>
      <c r="B8" s="67" t="s">
        <v>207</v>
      </c>
      <c r="AA8" s="67" t="s">
        <v>206</v>
      </c>
      <c r="AB8" s="67" t="s">
        <v>207</v>
      </c>
    </row>
    <row r="9" spans="1:29">
      <c r="A9" s="67" t="s">
        <v>208</v>
      </c>
      <c r="B9" t="s">
        <v>121</v>
      </c>
      <c r="C9" t="s">
        <v>122</v>
      </c>
      <c r="D9" t="s">
        <v>123</v>
      </c>
      <c r="E9" t="s">
        <v>124</v>
      </c>
      <c r="F9" t="s">
        <v>125</v>
      </c>
      <c r="G9" t="s">
        <v>126</v>
      </c>
      <c r="H9" t="s">
        <v>127</v>
      </c>
      <c r="I9" t="s">
        <v>128</v>
      </c>
      <c r="J9" t="s">
        <v>129</v>
      </c>
      <c r="K9" t="s">
        <v>130</v>
      </c>
      <c r="L9" t="s">
        <v>131</v>
      </c>
      <c r="M9" t="s">
        <v>132</v>
      </c>
      <c r="N9" t="s">
        <v>133</v>
      </c>
      <c r="O9" t="s">
        <v>134</v>
      </c>
      <c r="P9" t="s">
        <v>135</v>
      </c>
      <c r="Q9" t="s">
        <v>136</v>
      </c>
      <c r="R9" t="s">
        <v>209</v>
      </c>
      <c r="AA9" s="67" t="s">
        <v>208</v>
      </c>
      <c r="AB9" t="s">
        <v>205</v>
      </c>
      <c r="AC9" t="s">
        <v>209</v>
      </c>
    </row>
    <row r="10" spans="1:29">
      <c r="A10" s="14" t="s">
        <v>59</v>
      </c>
      <c r="B10">
        <v>5.1291137699999998E-3</v>
      </c>
      <c r="C10">
        <v>5.0413841699999996E-3</v>
      </c>
      <c r="D10">
        <v>5.14638106E-3</v>
      </c>
      <c r="E10">
        <v>5.1919557400000003E-3</v>
      </c>
      <c r="F10">
        <v>5.4260026000000003E-3</v>
      </c>
      <c r="G10">
        <v>5.4074052500000004E-3</v>
      </c>
      <c r="H10">
        <v>5.3979490699999997E-3</v>
      </c>
      <c r="I10">
        <v>5.4170463099999996E-3</v>
      </c>
      <c r="J10">
        <v>5.4007881400000004E-3</v>
      </c>
      <c r="K10">
        <v>5.39170177E-3</v>
      </c>
      <c r="L10">
        <v>5.2812969899999999E-3</v>
      </c>
      <c r="M10">
        <v>5.4588469700000003E-3</v>
      </c>
      <c r="N10">
        <v>5.5636321899999999E-3</v>
      </c>
      <c r="O10">
        <v>5.5687849000000001E-3</v>
      </c>
      <c r="P10">
        <v>5.6244664099999999E-3</v>
      </c>
      <c r="Q10">
        <v>5.7251277299999997E-3</v>
      </c>
      <c r="R10">
        <v>5.3857426918749998E-3</v>
      </c>
      <c r="AA10" s="14" t="s">
        <v>205</v>
      </c>
    </row>
    <row r="11" spans="1:29">
      <c r="A11" s="14" t="s">
        <v>108</v>
      </c>
      <c r="B11">
        <v>4.7110880500000002E-3</v>
      </c>
      <c r="C11">
        <v>4.6742431400000001E-3</v>
      </c>
      <c r="D11">
        <v>4.6653903700000004E-3</v>
      </c>
      <c r="E11">
        <v>4.7248635299999998E-3</v>
      </c>
      <c r="F11">
        <v>4.90735705E-3</v>
      </c>
      <c r="G11">
        <v>4.8865340500000003E-3</v>
      </c>
      <c r="H11">
        <v>4.87427042E-3</v>
      </c>
      <c r="I11">
        <v>4.8657397800000004E-3</v>
      </c>
      <c r="J11">
        <v>4.8708261400000003E-3</v>
      </c>
      <c r="K11">
        <v>4.8737708299999996E-3</v>
      </c>
      <c r="L11">
        <v>4.7690635300000001E-3</v>
      </c>
      <c r="M11">
        <v>4.9381349799999998E-3</v>
      </c>
      <c r="N11">
        <v>5.0141828699999998E-3</v>
      </c>
      <c r="O11">
        <v>4.9932919200000002E-3</v>
      </c>
      <c r="P11">
        <v>5.0748365800000004E-3</v>
      </c>
      <c r="Q11">
        <v>5.1738279600000003E-3</v>
      </c>
      <c r="R11">
        <v>4.8760888250000004E-3</v>
      </c>
      <c r="AA11" s="14" t="s">
        <v>209</v>
      </c>
    </row>
    <row r="12" spans="1:29">
      <c r="A12" s="14" t="s">
        <v>109</v>
      </c>
      <c r="B12">
        <v>5.3932324300000004E-3</v>
      </c>
      <c r="C12">
        <v>5.2879472300000003E-3</v>
      </c>
      <c r="D12">
        <v>5.4457979600000001E-3</v>
      </c>
      <c r="E12">
        <v>5.4720565899999997E-3</v>
      </c>
      <c r="F12">
        <v>5.7245205499999998E-3</v>
      </c>
      <c r="G12">
        <v>5.7140071400000004E-3</v>
      </c>
      <c r="H12">
        <v>5.6887616499999996E-3</v>
      </c>
      <c r="I12">
        <v>5.7248353099999998E-3</v>
      </c>
      <c r="J12">
        <v>5.7120273000000003E-3</v>
      </c>
      <c r="K12">
        <v>5.7077150000000004E-3</v>
      </c>
      <c r="L12">
        <v>5.58738072E-3</v>
      </c>
      <c r="M12">
        <v>5.78943649E-3</v>
      </c>
      <c r="N12">
        <v>5.9165122400000004E-3</v>
      </c>
      <c r="O12">
        <v>5.9264591499999996E-3</v>
      </c>
      <c r="P12">
        <v>5.9737830099999998E-3</v>
      </c>
      <c r="Q12">
        <v>6.0400005199999999E-3</v>
      </c>
      <c r="R12">
        <v>5.6940295806250001E-3</v>
      </c>
    </row>
    <row r="13" spans="1:29">
      <c r="A13" s="14" t="s">
        <v>111</v>
      </c>
      <c r="B13">
        <v>5.4898873400000001E-3</v>
      </c>
      <c r="C13">
        <v>5.4534172800000001E-3</v>
      </c>
      <c r="D13">
        <v>5.4550439800000001E-3</v>
      </c>
      <c r="E13">
        <v>5.6536100399999997E-3</v>
      </c>
      <c r="F13">
        <v>5.9358794299999998E-3</v>
      </c>
      <c r="G13">
        <v>5.9034540900000003E-3</v>
      </c>
      <c r="H13">
        <v>5.9292890199999998E-3</v>
      </c>
      <c r="I13">
        <v>5.9140116600000002E-3</v>
      </c>
      <c r="J13">
        <v>6.0191595899999999E-3</v>
      </c>
      <c r="K13">
        <v>6.02385387E-3</v>
      </c>
      <c r="L13">
        <v>6.0189883599999997E-3</v>
      </c>
      <c r="M13">
        <v>6.1615561699999996E-3</v>
      </c>
      <c r="N13">
        <v>6.2601229800000003E-3</v>
      </c>
      <c r="O13">
        <v>6.3423819899999997E-3</v>
      </c>
      <c r="P13">
        <v>6.3214839999999996E-3</v>
      </c>
      <c r="Q13">
        <v>6.4650896900000001E-3</v>
      </c>
      <c r="R13">
        <v>5.9592018431250011E-3</v>
      </c>
    </row>
    <row r="14" spans="1:29">
      <c r="A14" s="14" t="s">
        <v>60</v>
      </c>
      <c r="B14">
        <v>5.4461395199999997E-3</v>
      </c>
      <c r="C14">
        <v>5.4235520099999998E-3</v>
      </c>
      <c r="D14">
        <v>5.4152008300000004E-3</v>
      </c>
      <c r="E14">
        <v>5.60011698E-3</v>
      </c>
      <c r="F14">
        <v>5.8771640900000003E-3</v>
      </c>
      <c r="G14">
        <v>5.8607469099999998E-3</v>
      </c>
      <c r="H14">
        <v>5.8988300900000004E-3</v>
      </c>
      <c r="I14">
        <v>5.8647092999999997E-3</v>
      </c>
      <c r="J14">
        <v>5.9598110800000003E-3</v>
      </c>
      <c r="K14">
        <v>5.9787144500000004E-3</v>
      </c>
      <c r="L14">
        <v>5.9697200700000001E-3</v>
      </c>
      <c r="M14">
        <v>6.1198835300000001E-3</v>
      </c>
      <c r="N14">
        <v>6.2099519900000004E-3</v>
      </c>
      <c r="O14">
        <v>6.2867582599999998E-3</v>
      </c>
      <c r="P14">
        <v>6.2838667700000003E-3</v>
      </c>
      <c r="Q14">
        <v>6.4328241099999997E-3</v>
      </c>
      <c r="R14">
        <v>5.9142493743750005E-3</v>
      </c>
    </row>
    <row r="15" spans="1:29">
      <c r="A15" s="14" t="s">
        <v>110</v>
      </c>
      <c r="B15">
        <v>4.9560706799999998E-3</v>
      </c>
      <c r="C15">
        <v>4.8326847599999999E-3</v>
      </c>
      <c r="D15">
        <v>5.0039221900000002E-3</v>
      </c>
      <c r="E15">
        <v>5.0525639200000002E-3</v>
      </c>
      <c r="F15">
        <v>5.3731436400000004E-3</v>
      </c>
      <c r="G15">
        <v>5.3085182499999998E-3</v>
      </c>
      <c r="H15">
        <v>5.3477552899999998E-3</v>
      </c>
      <c r="I15">
        <v>5.4301017100000003E-3</v>
      </c>
      <c r="J15">
        <v>5.3897271399999998E-3</v>
      </c>
      <c r="K15">
        <v>5.3683388300000004E-3</v>
      </c>
      <c r="L15">
        <v>5.2554491999999998E-3</v>
      </c>
      <c r="M15">
        <v>5.3692535800000003E-3</v>
      </c>
      <c r="N15">
        <v>5.4995019400000001E-3</v>
      </c>
      <c r="O15">
        <v>5.5730860900000002E-3</v>
      </c>
      <c r="P15">
        <v>5.60024398E-3</v>
      </c>
      <c r="Q15">
        <v>5.7716542799999999E-3</v>
      </c>
      <c r="R15">
        <v>5.3207509675000002E-3</v>
      </c>
    </row>
    <row r="16" spans="1:29">
      <c r="A16" s="14" t="s">
        <v>61</v>
      </c>
      <c r="B16">
        <v>6.7859297100000002E-3</v>
      </c>
      <c r="C16">
        <v>6.8699398400000004E-3</v>
      </c>
      <c r="D16">
        <v>6.68358797E-3</v>
      </c>
      <c r="E16">
        <v>7.1484439399999997E-3</v>
      </c>
      <c r="F16">
        <v>7.2658676299999997E-3</v>
      </c>
      <c r="G16">
        <v>7.6160926299999997E-3</v>
      </c>
      <c r="H16">
        <v>7.4052413200000004E-3</v>
      </c>
      <c r="I16">
        <v>7.4839710900000004E-3</v>
      </c>
      <c r="J16">
        <v>8.0373440500000008E-3</v>
      </c>
      <c r="K16">
        <v>7.7019476199999999E-3</v>
      </c>
      <c r="L16">
        <v>7.7271404199999996E-3</v>
      </c>
      <c r="M16">
        <v>7.8357992299999991E-3</v>
      </c>
      <c r="N16">
        <v>8.6626053899999996E-3</v>
      </c>
      <c r="O16">
        <v>7.8595045100000004E-3</v>
      </c>
      <c r="P16">
        <v>7.7505987700000004E-3</v>
      </c>
      <c r="Q16">
        <v>8.6820312499999996E-3</v>
      </c>
      <c r="R16">
        <v>7.5947528356249995E-3</v>
      </c>
    </row>
    <row r="17" spans="1:52">
      <c r="A17" s="14" t="s">
        <v>112</v>
      </c>
      <c r="B17">
        <v>5.1740236399999999E-3</v>
      </c>
      <c r="C17">
        <v>5.22194076E-3</v>
      </c>
      <c r="D17">
        <v>5.1687028799999998E-3</v>
      </c>
      <c r="E17">
        <v>5.2381802500000001E-3</v>
      </c>
      <c r="F17">
        <v>5.4922689099999996E-3</v>
      </c>
      <c r="G17">
        <v>5.5601548800000003E-3</v>
      </c>
      <c r="H17">
        <v>5.6548540599999997E-3</v>
      </c>
      <c r="I17">
        <v>5.5110924099999997E-3</v>
      </c>
      <c r="J17">
        <v>5.5061962900000002E-3</v>
      </c>
      <c r="K17">
        <v>5.6328346299999998E-3</v>
      </c>
      <c r="L17">
        <v>5.5627844900000001E-3</v>
      </c>
      <c r="M17">
        <v>5.7952266800000004E-3</v>
      </c>
      <c r="N17">
        <v>5.8143168699999999E-3</v>
      </c>
      <c r="O17">
        <v>5.8307712100000002E-3</v>
      </c>
      <c r="P17">
        <v>5.9546077100000004E-3</v>
      </c>
      <c r="Q17">
        <v>6.0937239500000002E-3</v>
      </c>
      <c r="R17">
        <v>5.5757299762500007E-3</v>
      </c>
    </row>
    <row r="18" spans="1:52">
      <c r="A18" s="14" t="s">
        <v>57</v>
      </c>
      <c r="B18">
        <v>5.6320141399999997E-3</v>
      </c>
      <c r="C18">
        <v>5.5880779000000002E-3</v>
      </c>
      <c r="D18">
        <v>5.5988336300000002E-3</v>
      </c>
      <c r="E18">
        <v>5.7410029000000001E-3</v>
      </c>
      <c r="F18">
        <v>5.9805085700000002E-3</v>
      </c>
      <c r="G18">
        <v>6.0178954600000004E-3</v>
      </c>
      <c r="H18">
        <v>5.9959621799999998E-3</v>
      </c>
      <c r="I18">
        <v>5.9950380300000002E-3</v>
      </c>
      <c r="J18">
        <v>6.1271336599999998E-3</v>
      </c>
      <c r="K18">
        <v>6.0516611600000001E-3</v>
      </c>
      <c r="L18">
        <v>5.9624933900000003E-3</v>
      </c>
      <c r="M18">
        <v>6.1337528100000004E-3</v>
      </c>
      <c r="N18">
        <v>6.39932088E-3</v>
      </c>
      <c r="O18">
        <v>6.2874664400000002E-3</v>
      </c>
      <c r="P18">
        <v>6.3232813400000004E-3</v>
      </c>
      <c r="Q18">
        <v>6.7279567199999999E-3</v>
      </c>
      <c r="R18">
        <v>6.0351499506250007E-3</v>
      </c>
    </row>
    <row r="19" spans="1:52">
      <c r="A19" s="14" t="s">
        <v>62</v>
      </c>
      <c r="B19">
        <v>6.2475435000000001E-3</v>
      </c>
      <c r="C19">
        <v>6.2489389099999997E-3</v>
      </c>
      <c r="D19">
        <v>6.35148751E-3</v>
      </c>
      <c r="E19">
        <v>6.4848170500000002E-3</v>
      </c>
      <c r="F19">
        <v>6.76816663E-3</v>
      </c>
      <c r="G19">
        <v>6.8021537199999997E-3</v>
      </c>
      <c r="H19">
        <v>6.6678012799999999E-3</v>
      </c>
      <c r="I19">
        <v>6.6578500499999997E-3</v>
      </c>
      <c r="J19">
        <v>6.7530951899999999E-3</v>
      </c>
      <c r="K19">
        <v>6.7179531299999999E-3</v>
      </c>
      <c r="L19">
        <v>6.5668117300000002E-3</v>
      </c>
      <c r="M19">
        <v>6.8014851199999999E-3</v>
      </c>
      <c r="N19">
        <v>6.9467334999999998E-3</v>
      </c>
      <c r="O19">
        <v>7.0375796199999997E-3</v>
      </c>
      <c r="P19">
        <v>7.0849251100000002E-3</v>
      </c>
      <c r="Q19">
        <v>7.3082228699999996E-3</v>
      </c>
      <c r="R19">
        <v>6.7153478075E-3</v>
      </c>
    </row>
    <row r="20" spans="1:52">
      <c r="A20" s="14" t="s">
        <v>113</v>
      </c>
      <c r="B20">
        <v>5.9658574699999996E-3</v>
      </c>
      <c r="C20">
        <v>5.9848601899999999E-3</v>
      </c>
      <c r="D20">
        <v>5.8108884500000001E-3</v>
      </c>
      <c r="E20">
        <v>6.0480912400000001E-3</v>
      </c>
      <c r="F20">
        <v>6.2892302299999998E-3</v>
      </c>
      <c r="G20">
        <v>6.4186342200000003E-3</v>
      </c>
      <c r="H20">
        <v>6.3534078600000002E-3</v>
      </c>
      <c r="I20">
        <v>6.3654209799999997E-3</v>
      </c>
      <c r="J20">
        <v>6.7344981199999997E-3</v>
      </c>
      <c r="K20">
        <v>6.4601544300000001E-3</v>
      </c>
      <c r="L20">
        <v>6.52053414E-3</v>
      </c>
      <c r="M20">
        <v>6.3970101500000001E-3</v>
      </c>
      <c r="N20">
        <v>6.7903165199999999E-3</v>
      </c>
      <c r="O20">
        <v>6.5174914700000001E-3</v>
      </c>
      <c r="P20">
        <v>6.5017730600000004E-3</v>
      </c>
      <c r="Q20">
        <v>7.0582079000000002E-3</v>
      </c>
      <c r="R20">
        <v>6.3885235268750003E-3</v>
      </c>
    </row>
    <row r="21" spans="1:52">
      <c r="A21" s="14" t="s">
        <v>209</v>
      </c>
      <c r="B21">
        <v>5.5391727500000007E-3</v>
      </c>
      <c r="C21">
        <v>5.5115441990909097E-3</v>
      </c>
      <c r="D21">
        <v>5.5222942572727271E-3</v>
      </c>
      <c r="E21">
        <v>5.6687001981818178E-3</v>
      </c>
      <c r="F21">
        <v>5.9127372118181814E-3</v>
      </c>
      <c r="G21">
        <v>5.9541451454545452E-3</v>
      </c>
      <c r="H21">
        <v>5.9285565672727277E-3</v>
      </c>
      <c r="I21">
        <v>5.9299833299999993E-3</v>
      </c>
      <c r="J21">
        <v>6.0464187909090913E-3</v>
      </c>
      <c r="K21">
        <v>5.9916950654545446E-3</v>
      </c>
      <c r="L21">
        <v>5.9292420945454552E-3</v>
      </c>
      <c r="M21">
        <v>6.0727623372727269E-3</v>
      </c>
      <c r="N21">
        <v>6.2797452154545463E-3</v>
      </c>
      <c r="O21">
        <v>6.2021432327272726E-3</v>
      </c>
      <c r="P21">
        <v>6.2267151581818173E-3</v>
      </c>
      <c r="Q21">
        <v>6.4980606345454543E-3</v>
      </c>
      <c r="R21">
        <v>5.9508697617613633E-3</v>
      </c>
    </row>
    <row r="23" spans="1:52">
      <c r="A23" t="str" cm="1">
        <f t="array" ref="A23:Y35">A9:Y21</f>
        <v>Row Labels</v>
      </c>
      <c r="B23" t="str">
        <v>2010/11</v>
      </c>
      <c r="C23" t="str">
        <v>2011/12</v>
      </c>
      <c r="D23" t="str">
        <v>2012/13</v>
      </c>
      <c r="E23" t="str">
        <v>2013/14</v>
      </c>
      <c r="F23" t="str">
        <v>2014/15</v>
      </c>
      <c r="G23" t="str">
        <v>2015/16</v>
      </c>
      <c r="H23" t="str">
        <v>2016/17</v>
      </c>
      <c r="I23" t="str">
        <v>2017/18</v>
      </c>
      <c r="J23" t="str">
        <v>2018/19</v>
      </c>
      <c r="K23" t="str">
        <v>2019/20</v>
      </c>
      <c r="L23" t="str">
        <v>2020/21</v>
      </c>
      <c r="M23" t="str">
        <v>2021/22</v>
      </c>
      <c r="N23" t="str">
        <v>2022/23</v>
      </c>
      <c r="O23" t="str">
        <v>2023/24</v>
      </c>
      <c r="P23" t="str">
        <v>2024/25</v>
      </c>
      <c r="Q23" t="str">
        <v>2025/26</v>
      </c>
      <c r="R23" t="str">
        <v>Grand Total</v>
      </c>
      <c r="S23">
        <v>0</v>
      </c>
      <c r="T23">
        <v>0</v>
      </c>
      <c r="U23">
        <v>0</v>
      </c>
      <c r="V23">
        <v>0</v>
      </c>
      <c r="W23">
        <v>0</v>
      </c>
      <c r="X23">
        <v>0</v>
      </c>
      <c r="Y23">
        <v>0</v>
      </c>
      <c r="AA23" t="str" cm="1">
        <f t="array" ref="AA23:AZ35">AA9:AZ21</f>
        <v>Row Labels</v>
      </c>
      <c r="AB23" t="str">
        <v>(blank)</v>
      </c>
      <c r="AC23" t="str">
        <v>Grand Total</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row>
    <row r="24" spans="1:52">
      <c r="A24" t="str">
        <v>Dwellings</v>
      </c>
      <c r="B24">
        <v>5.1291137699999998E-3</v>
      </c>
      <c r="C24">
        <v>5.0413841699999996E-3</v>
      </c>
      <c r="D24">
        <v>5.14638106E-3</v>
      </c>
      <c r="E24">
        <v>5.1919557400000003E-3</v>
      </c>
      <c r="F24">
        <v>5.4260026000000003E-3</v>
      </c>
      <c r="G24">
        <v>5.4074052500000004E-3</v>
      </c>
      <c r="H24">
        <v>5.3979490699999997E-3</v>
      </c>
      <c r="I24">
        <v>5.4170463099999996E-3</v>
      </c>
      <c r="J24">
        <v>5.4007881400000004E-3</v>
      </c>
      <c r="K24">
        <v>5.39170177E-3</v>
      </c>
      <c r="L24">
        <v>5.2812969899999999E-3</v>
      </c>
      <c r="M24">
        <v>5.4588469700000003E-3</v>
      </c>
      <c r="N24">
        <v>5.5636321899999999E-3</v>
      </c>
      <c r="O24">
        <v>5.5687849000000001E-3</v>
      </c>
      <c r="P24">
        <v>5.6244664099999999E-3</v>
      </c>
      <c r="Q24">
        <v>5.7251277299999997E-3</v>
      </c>
      <c r="R24">
        <v>5.3857426918749998E-3</v>
      </c>
      <c r="S24">
        <v>0</v>
      </c>
      <c r="T24">
        <v>0</v>
      </c>
      <c r="U24">
        <v>0</v>
      </c>
      <c r="V24">
        <v>0</v>
      </c>
      <c r="W24">
        <v>0</v>
      </c>
      <c r="X24">
        <v>0</v>
      </c>
      <c r="Y24">
        <v>0</v>
      </c>
      <c r="AA24" t="str">
        <v>(blank)</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row>
    <row r="25" spans="1:52">
      <c r="A25" t="str">
        <v>Flats</v>
      </c>
      <c r="B25">
        <v>4.7110880500000002E-3</v>
      </c>
      <c r="C25">
        <v>4.6742431400000001E-3</v>
      </c>
      <c r="D25">
        <v>4.6653903700000004E-3</v>
      </c>
      <c r="E25">
        <v>4.7248635299999998E-3</v>
      </c>
      <c r="F25">
        <v>4.90735705E-3</v>
      </c>
      <c r="G25">
        <v>4.8865340500000003E-3</v>
      </c>
      <c r="H25">
        <v>4.87427042E-3</v>
      </c>
      <c r="I25">
        <v>4.8657397800000004E-3</v>
      </c>
      <c r="J25">
        <v>4.8708261400000003E-3</v>
      </c>
      <c r="K25">
        <v>4.8737708299999996E-3</v>
      </c>
      <c r="L25">
        <v>4.7690635300000001E-3</v>
      </c>
      <c r="M25">
        <v>4.9381349799999998E-3</v>
      </c>
      <c r="N25">
        <v>5.0141828699999998E-3</v>
      </c>
      <c r="O25">
        <v>4.9932919200000002E-3</v>
      </c>
      <c r="P25">
        <v>5.0748365800000004E-3</v>
      </c>
      <c r="Q25">
        <v>5.1738279600000003E-3</v>
      </c>
      <c r="R25">
        <v>4.8760888250000004E-3</v>
      </c>
      <c r="S25">
        <v>0</v>
      </c>
      <c r="T25">
        <v>0</v>
      </c>
      <c r="U25">
        <v>0</v>
      </c>
      <c r="V25">
        <v>0</v>
      </c>
      <c r="W25">
        <v>0</v>
      </c>
      <c r="X25">
        <v>0</v>
      </c>
      <c r="Y25">
        <v>0</v>
      </c>
      <c r="AA25" t="str">
        <v>Grand Total</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row>
    <row r="26" spans="1:52">
      <c r="A26" t="str">
        <v>House/Bungalow</v>
      </c>
      <c r="B26">
        <v>5.3932324300000004E-3</v>
      </c>
      <c r="C26">
        <v>5.2879472300000003E-3</v>
      </c>
      <c r="D26">
        <v>5.4457979600000001E-3</v>
      </c>
      <c r="E26">
        <v>5.4720565899999997E-3</v>
      </c>
      <c r="F26">
        <v>5.7245205499999998E-3</v>
      </c>
      <c r="G26">
        <v>5.7140071400000004E-3</v>
      </c>
      <c r="H26">
        <v>5.6887616499999996E-3</v>
      </c>
      <c r="I26">
        <v>5.7248353099999998E-3</v>
      </c>
      <c r="J26">
        <v>5.7120273000000003E-3</v>
      </c>
      <c r="K26">
        <v>5.7077150000000004E-3</v>
      </c>
      <c r="L26">
        <v>5.58738072E-3</v>
      </c>
      <c r="M26">
        <v>5.78943649E-3</v>
      </c>
      <c r="N26">
        <v>5.9165122400000004E-3</v>
      </c>
      <c r="O26">
        <v>5.9264591499999996E-3</v>
      </c>
      <c r="P26">
        <v>5.9737830099999998E-3</v>
      </c>
      <c r="Q26">
        <v>6.0400005199999999E-3</v>
      </c>
      <c r="R26">
        <v>5.6940295806250001E-3</v>
      </c>
      <c r="S26">
        <v>0</v>
      </c>
      <c r="T26">
        <v>0</v>
      </c>
      <c r="U26">
        <v>0</v>
      </c>
      <c r="V26">
        <v>0</v>
      </c>
      <c r="W26">
        <v>0</v>
      </c>
      <c r="X26">
        <v>0</v>
      </c>
      <c r="Y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row>
    <row r="27" spans="1:52">
      <c r="A27" t="str">
        <v>Non Residential</v>
      </c>
      <c r="B27">
        <v>5.4898873400000001E-3</v>
      </c>
      <c r="C27">
        <v>5.4534172800000001E-3</v>
      </c>
      <c r="D27">
        <v>5.4550439800000001E-3</v>
      </c>
      <c r="E27">
        <v>5.6536100399999997E-3</v>
      </c>
      <c r="F27">
        <v>5.9358794299999998E-3</v>
      </c>
      <c r="G27">
        <v>5.9034540900000003E-3</v>
      </c>
      <c r="H27">
        <v>5.9292890199999998E-3</v>
      </c>
      <c r="I27">
        <v>5.9140116600000002E-3</v>
      </c>
      <c r="J27">
        <v>6.0191595899999999E-3</v>
      </c>
      <c r="K27">
        <v>6.02385387E-3</v>
      </c>
      <c r="L27">
        <v>6.0189883599999997E-3</v>
      </c>
      <c r="M27">
        <v>6.1615561699999996E-3</v>
      </c>
      <c r="N27">
        <v>6.2601229800000003E-3</v>
      </c>
      <c r="O27">
        <v>6.3423819899999997E-3</v>
      </c>
      <c r="P27">
        <v>6.3214839999999996E-3</v>
      </c>
      <c r="Q27">
        <v>6.4650896900000001E-3</v>
      </c>
      <c r="R27">
        <v>5.9592018431250011E-3</v>
      </c>
      <c r="S27">
        <v>0</v>
      </c>
      <c r="T27">
        <v>0</v>
      </c>
      <c r="U27">
        <v>0</v>
      </c>
      <c r="V27">
        <v>0</v>
      </c>
      <c r="W27">
        <v>0</v>
      </c>
      <c r="X27">
        <v>0</v>
      </c>
      <c r="Y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row>
    <row r="28" spans="1:52">
      <c r="A28" t="str">
        <v>Other Buildings</v>
      </c>
      <c r="B28">
        <v>5.4461395199999997E-3</v>
      </c>
      <c r="C28">
        <v>5.4235520099999998E-3</v>
      </c>
      <c r="D28">
        <v>5.4152008300000004E-3</v>
      </c>
      <c r="E28">
        <v>5.60011698E-3</v>
      </c>
      <c r="F28">
        <v>5.8771640900000003E-3</v>
      </c>
      <c r="G28">
        <v>5.8607469099999998E-3</v>
      </c>
      <c r="H28">
        <v>5.8988300900000004E-3</v>
      </c>
      <c r="I28">
        <v>5.8647092999999997E-3</v>
      </c>
      <c r="J28">
        <v>5.9598110800000003E-3</v>
      </c>
      <c r="K28">
        <v>5.9787144500000004E-3</v>
      </c>
      <c r="L28">
        <v>5.9697200700000001E-3</v>
      </c>
      <c r="M28">
        <v>6.1198835300000001E-3</v>
      </c>
      <c r="N28">
        <v>6.2099519900000004E-3</v>
      </c>
      <c r="O28">
        <v>6.2867582599999998E-3</v>
      </c>
      <c r="P28">
        <v>6.2838667700000003E-3</v>
      </c>
      <c r="Q28">
        <v>6.4328241099999997E-3</v>
      </c>
      <c r="R28">
        <v>5.9142493743750005E-3</v>
      </c>
      <c r="S28">
        <v>0</v>
      </c>
      <c r="T28">
        <v>0</v>
      </c>
      <c r="U28">
        <v>0</v>
      </c>
      <c r="V28">
        <v>0</v>
      </c>
      <c r="W28">
        <v>0</v>
      </c>
      <c r="X28">
        <v>0</v>
      </c>
      <c r="Y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row>
    <row r="29" spans="1:52">
      <c r="A29" t="str">
        <v>Other dwellings</v>
      </c>
      <c r="B29">
        <v>4.9560706799999998E-3</v>
      </c>
      <c r="C29">
        <v>4.8326847599999999E-3</v>
      </c>
      <c r="D29">
        <v>5.0039221900000002E-3</v>
      </c>
      <c r="E29">
        <v>5.0525639200000002E-3</v>
      </c>
      <c r="F29">
        <v>5.3731436400000004E-3</v>
      </c>
      <c r="G29">
        <v>5.3085182499999998E-3</v>
      </c>
      <c r="H29">
        <v>5.3477552899999998E-3</v>
      </c>
      <c r="I29">
        <v>5.4301017100000003E-3</v>
      </c>
      <c r="J29">
        <v>5.3897271399999998E-3</v>
      </c>
      <c r="K29">
        <v>5.3683388300000004E-3</v>
      </c>
      <c r="L29">
        <v>5.2554491999999998E-3</v>
      </c>
      <c r="M29">
        <v>5.3692535800000003E-3</v>
      </c>
      <c r="N29">
        <v>5.4995019400000001E-3</v>
      </c>
      <c r="O29">
        <v>5.5730860900000002E-3</v>
      </c>
      <c r="P29">
        <v>5.60024398E-3</v>
      </c>
      <c r="Q29">
        <v>5.7716542799999999E-3</v>
      </c>
      <c r="R29">
        <v>5.3207509675000002E-3</v>
      </c>
      <c r="S29">
        <v>0</v>
      </c>
      <c r="T29">
        <v>0</v>
      </c>
      <c r="U29">
        <v>0</v>
      </c>
      <c r="V29">
        <v>0</v>
      </c>
      <c r="W29">
        <v>0</v>
      </c>
      <c r="X29">
        <v>0</v>
      </c>
      <c r="Y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row>
    <row r="30" spans="1:52">
      <c r="A30" t="str">
        <v>Other Outdoors</v>
      </c>
      <c r="B30">
        <v>6.7859297100000002E-3</v>
      </c>
      <c r="C30">
        <v>6.8699398400000004E-3</v>
      </c>
      <c r="D30">
        <v>6.68358797E-3</v>
      </c>
      <c r="E30">
        <v>7.1484439399999997E-3</v>
      </c>
      <c r="F30">
        <v>7.2658676299999997E-3</v>
      </c>
      <c r="G30">
        <v>7.6160926299999997E-3</v>
      </c>
      <c r="H30">
        <v>7.4052413200000004E-3</v>
      </c>
      <c r="I30">
        <v>7.4839710900000004E-3</v>
      </c>
      <c r="J30">
        <v>8.0373440500000008E-3</v>
      </c>
      <c r="K30">
        <v>7.7019476199999999E-3</v>
      </c>
      <c r="L30">
        <v>7.7271404199999996E-3</v>
      </c>
      <c r="M30">
        <v>7.8357992299999991E-3</v>
      </c>
      <c r="N30">
        <v>8.6626053899999996E-3</v>
      </c>
      <c r="O30">
        <v>7.8595045100000004E-3</v>
      </c>
      <c r="P30">
        <v>7.7505987700000004E-3</v>
      </c>
      <c r="Q30">
        <v>8.6820312499999996E-3</v>
      </c>
      <c r="R30">
        <v>7.5947528356249995E-3</v>
      </c>
      <c r="S30">
        <v>0</v>
      </c>
      <c r="T30">
        <v>0</v>
      </c>
      <c r="U30">
        <v>0</v>
      </c>
      <c r="V30">
        <v>0</v>
      </c>
      <c r="W30">
        <v>0</v>
      </c>
      <c r="X30">
        <v>0</v>
      </c>
      <c r="Y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row>
    <row r="31" spans="1:52">
      <c r="A31" t="str">
        <v>Other Residential</v>
      </c>
      <c r="B31">
        <v>5.1740236399999999E-3</v>
      </c>
      <c r="C31">
        <v>5.22194076E-3</v>
      </c>
      <c r="D31">
        <v>5.1687028799999998E-3</v>
      </c>
      <c r="E31">
        <v>5.2381802500000001E-3</v>
      </c>
      <c r="F31">
        <v>5.4922689099999996E-3</v>
      </c>
      <c r="G31">
        <v>5.5601548800000003E-3</v>
      </c>
      <c r="H31">
        <v>5.6548540599999997E-3</v>
      </c>
      <c r="I31">
        <v>5.5110924099999997E-3</v>
      </c>
      <c r="J31">
        <v>5.5061962900000002E-3</v>
      </c>
      <c r="K31">
        <v>5.6328346299999998E-3</v>
      </c>
      <c r="L31">
        <v>5.5627844900000001E-3</v>
      </c>
      <c r="M31">
        <v>5.7952266800000004E-3</v>
      </c>
      <c r="N31">
        <v>5.8143168699999999E-3</v>
      </c>
      <c r="O31">
        <v>5.8307712100000002E-3</v>
      </c>
      <c r="P31">
        <v>5.9546077100000004E-3</v>
      </c>
      <c r="Q31">
        <v>6.0937239500000002E-3</v>
      </c>
      <c r="R31">
        <v>5.5757299762500007E-3</v>
      </c>
      <c r="S31">
        <v>0</v>
      </c>
      <c r="T31">
        <v>0</v>
      </c>
      <c r="U31">
        <v>0</v>
      </c>
      <c r="V31">
        <v>0</v>
      </c>
      <c r="W31">
        <v>0</v>
      </c>
      <c r="X31">
        <v>0</v>
      </c>
      <c r="Y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row>
    <row r="32" spans="1:52">
      <c r="A32" t="str">
        <v>Primary</v>
      </c>
      <c r="B32">
        <v>5.6320141399999997E-3</v>
      </c>
      <c r="C32">
        <v>5.5880779000000002E-3</v>
      </c>
      <c r="D32">
        <v>5.5988336300000002E-3</v>
      </c>
      <c r="E32">
        <v>5.7410029000000001E-3</v>
      </c>
      <c r="F32">
        <v>5.9805085700000002E-3</v>
      </c>
      <c r="G32">
        <v>6.0178954600000004E-3</v>
      </c>
      <c r="H32">
        <v>5.9959621799999998E-3</v>
      </c>
      <c r="I32">
        <v>5.9950380300000002E-3</v>
      </c>
      <c r="J32">
        <v>6.1271336599999998E-3</v>
      </c>
      <c r="K32">
        <v>6.0516611600000001E-3</v>
      </c>
      <c r="L32">
        <v>5.9624933900000003E-3</v>
      </c>
      <c r="M32">
        <v>6.1337528100000004E-3</v>
      </c>
      <c r="N32">
        <v>6.39932088E-3</v>
      </c>
      <c r="O32">
        <v>6.2874664400000002E-3</v>
      </c>
      <c r="P32">
        <v>6.3232813400000004E-3</v>
      </c>
      <c r="Q32">
        <v>6.7279567199999999E-3</v>
      </c>
      <c r="R32">
        <v>6.0351499506250007E-3</v>
      </c>
      <c r="S32">
        <v>0</v>
      </c>
      <c r="T32">
        <v>0</v>
      </c>
      <c r="U32">
        <v>0</v>
      </c>
      <c r="V32">
        <v>0</v>
      </c>
      <c r="W32">
        <v>0</v>
      </c>
      <c r="X32">
        <v>0</v>
      </c>
      <c r="Y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row>
    <row r="33" spans="1:52">
      <c r="A33" t="str">
        <v>Road Vehicles</v>
      </c>
      <c r="B33">
        <v>6.2475435000000001E-3</v>
      </c>
      <c r="C33">
        <v>6.2489389099999997E-3</v>
      </c>
      <c r="D33">
        <v>6.35148751E-3</v>
      </c>
      <c r="E33">
        <v>6.4848170500000002E-3</v>
      </c>
      <c r="F33">
        <v>6.76816663E-3</v>
      </c>
      <c r="G33">
        <v>6.8021537199999997E-3</v>
      </c>
      <c r="H33">
        <v>6.6678012799999999E-3</v>
      </c>
      <c r="I33">
        <v>6.6578500499999997E-3</v>
      </c>
      <c r="J33">
        <v>6.7530951899999999E-3</v>
      </c>
      <c r="K33">
        <v>6.7179531299999999E-3</v>
      </c>
      <c r="L33">
        <v>6.5668117300000002E-3</v>
      </c>
      <c r="M33">
        <v>6.8014851199999999E-3</v>
      </c>
      <c r="N33">
        <v>6.9467334999999998E-3</v>
      </c>
      <c r="O33">
        <v>7.0375796199999997E-3</v>
      </c>
      <c r="P33">
        <v>7.0849251100000002E-3</v>
      </c>
      <c r="Q33">
        <v>7.3082228699999996E-3</v>
      </c>
      <c r="R33">
        <v>6.7153478075E-3</v>
      </c>
      <c r="S33">
        <v>0</v>
      </c>
      <c r="T33">
        <v>0</v>
      </c>
      <c r="U33">
        <v>0</v>
      </c>
      <c r="V33">
        <v>0</v>
      </c>
      <c r="W33">
        <v>0</v>
      </c>
      <c r="X33">
        <v>0</v>
      </c>
      <c r="Y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row>
    <row r="34" spans="1:52">
      <c r="A34" t="str">
        <v>Secondary Fires</v>
      </c>
      <c r="B34">
        <v>5.9658574699999996E-3</v>
      </c>
      <c r="C34">
        <v>5.9848601899999999E-3</v>
      </c>
      <c r="D34">
        <v>5.8108884500000001E-3</v>
      </c>
      <c r="E34">
        <v>6.0480912400000001E-3</v>
      </c>
      <c r="F34">
        <v>6.2892302299999998E-3</v>
      </c>
      <c r="G34">
        <v>6.4186342200000003E-3</v>
      </c>
      <c r="H34">
        <v>6.3534078600000002E-3</v>
      </c>
      <c r="I34">
        <v>6.3654209799999997E-3</v>
      </c>
      <c r="J34">
        <v>6.7344981199999997E-3</v>
      </c>
      <c r="K34">
        <v>6.4601544300000001E-3</v>
      </c>
      <c r="L34">
        <v>6.52053414E-3</v>
      </c>
      <c r="M34">
        <v>6.3970101500000001E-3</v>
      </c>
      <c r="N34">
        <v>6.7903165199999999E-3</v>
      </c>
      <c r="O34">
        <v>6.5174914700000001E-3</v>
      </c>
      <c r="P34">
        <v>6.5017730600000004E-3</v>
      </c>
      <c r="Q34">
        <v>7.0582079000000002E-3</v>
      </c>
      <c r="R34">
        <v>6.3885235268750003E-3</v>
      </c>
      <c r="S34">
        <v>0</v>
      </c>
      <c r="T34">
        <v>0</v>
      </c>
      <c r="U34">
        <v>0</v>
      </c>
      <c r="V34">
        <v>0</v>
      </c>
      <c r="W34">
        <v>0</v>
      </c>
      <c r="X34">
        <v>0</v>
      </c>
      <c r="Y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row>
    <row r="35" spans="1:52">
      <c r="A35" t="str">
        <v>Grand Total</v>
      </c>
      <c r="B35">
        <v>5.5391727500000007E-3</v>
      </c>
      <c r="C35">
        <v>5.5115441990909097E-3</v>
      </c>
      <c r="D35">
        <v>5.5222942572727271E-3</v>
      </c>
      <c r="E35">
        <v>5.6687001981818178E-3</v>
      </c>
      <c r="F35">
        <v>5.9127372118181814E-3</v>
      </c>
      <c r="G35">
        <v>5.9541451454545452E-3</v>
      </c>
      <c r="H35">
        <v>5.9285565672727277E-3</v>
      </c>
      <c r="I35">
        <v>5.9299833299999993E-3</v>
      </c>
      <c r="J35">
        <v>6.0464187909090913E-3</v>
      </c>
      <c r="K35">
        <v>5.9916950654545446E-3</v>
      </c>
      <c r="L35">
        <v>5.9292420945454552E-3</v>
      </c>
      <c r="M35">
        <v>6.0727623372727269E-3</v>
      </c>
      <c r="N35">
        <v>6.2797452154545463E-3</v>
      </c>
      <c r="O35">
        <v>6.2021432327272726E-3</v>
      </c>
      <c r="P35">
        <v>6.2267151581818173E-3</v>
      </c>
      <c r="Q35">
        <v>6.4980606345454543E-3</v>
      </c>
      <c r="R35">
        <v>5.9508697617613633E-3</v>
      </c>
      <c r="S35">
        <v>0</v>
      </c>
      <c r="T35">
        <v>0</v>
      </c>
      <c r="U35">
        <v>0</v>
      </c>
      <c r="V35">
        <v>0</v>
      </c>
      <c r="W35">
        <v>0</v>
      </c>
      <c r="X35">
        <v>0</v>
      </c>
      <c r="Y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row>
    <row r="37" spans="1:52">
      <c r="B37" t="s">
        <v>121</v>
      </c>
      <c r="C37" t="s">
        <v>122</v>
      </c>
      <c r="D37" t="s">
        <v>123</v>
      </c>
      <c r="E37" t="s">
        <v>124</v>
      </c>
      <c r="F37" t="s">
        <v>125</v>
      </c>
      <c r="G37" t="s">
        <v>126</v>
      </c>
      <c r="H37" t="s">
        <v>127</v>
      </c>
      <c r="I37" t="s">
        <v>128</v>
      </c>
      <c r="J37" t="s">
        <v>129</v>
      </c>
      <c r="K37" t="s">
        <v>130</v>
      </c>
      <c r="L37" t="s">
        <v>131</v>
      </c>
      <c r="M37" t="s">
        <v>132</v>
      </c>
      <c r="N37" t="s">
        <v>133</v>
      </c>
      <c r="O37" t="s">
        <v>134</v>
      </c>
      <c r="P37" t="s">
        <v>135</v>
      </c>
      <c r="Q37" t="s">
        <v>136</v>
      </c>
      <c r="R37" t="s">
        <v>210</v>
      </c>
      <c r="S37" t="s">
        <v>211</v>
      </c>
      <c r="T37" t="s">
        <v>212</v>
      </c>
      <c r="U37" t="s">
        <v>213</v>
      </c>
      <c r="V37" t="s">
        <v>214</v>
      </c>
      <c r="W37" t="s">
        <v>215</v>
      </c>
      <c r="X37" t="s">
        <v>216</v>
      </c>
      <c r="Y37" t="s">
        <v>217</v>
      </c>
      <c r="AB37" t="str">
        <f>CONCATENATE("Year ending ",config!$B$5," ",config!$B$6-1)</f>
        <v>Year ending September 2024</v>
      </c>
      <c r="AC37" t="str">
        <f>CONCATENATE("Year ending ",config!$B$5," ",config!$B$6)</f>
        <v>Year ending September 2025</v>
      </c>
      <c r="AF37" t="str">
        <f>CONCATENATE("Year ending ",config!$B$5," ",config!$B$6-1)</f>
        <v>Year ending September 2024</v>
      </c>
      <c r="AG37" t="str">
        <f>CONCATENATE("Year ending ",config!$B$5," ",config!$B$6)</f>
        <v>Year ending September 2025</v>
      </c>
    </row>
    <row r="38" spans="1:52">
      <c r="A38" t="s">
        <v>218</v>
      </c>
      <c r="B38" s="13">
        <f t="shared" ref="B38:Y38" si="0">B32</f>
        <v>5.6320141399999997E-3</v>
      </c>
      <c r="C38" s="13">
        <f t="shared" si="0"/>
        <v>5.5880779000000002E-3</v>
      </c>
      <c r="D38" s="13">
        <f t="shared" si="0"/>
        <v>5.5988336300000002E-3</v>
      </c>
      <c r="E38" s="13">
        <f t="shared" si="0"/>
        <v>5.7410029000000001E-3</v>
      </c>
      <c r="F38" s="13">
        <f t="shared" si="0"/>
        <v>5.9805085700000002E-3</v>
      </c>
      <c r="G38" s="13">
        <f t="shared" si="0"/>
        <v>6.0178954600000004E-3</v>
      </c>
      <c r="H38" s="13">
        <f t="shared" si="0"/>
        <v>5.9959621799999998E-3</v>
      </c>
      <c r="I38" s="13">
        <f t="shared" si="0"/>
        <v>5.9950380300000002E-3</v>
      </c>
      <c r="J38" s="13">
        <f t="shared" si="0"/>
        <v>6.1271336599999998E-3</v>
      </c>
      <c r="K38" s="13">
        <f t="shared" si="0"/>
        <v>6.0516611600000001E-3</v>
      </c>
      <c r="L38" s="13">
        <f t="shared" si="0"/>
        <v>5.9624933900000003E-3</v>
      </c>
      <c r="M38" s="13">
        <f t="shared" si="0"/>
        <v>6.1337528100000004E-3</v>
      </c>
      <c r="N38" s="13">
        <f t="shared" si="0"/>
        <v>6.39932088E-3</v>
      </c>
      <c r="O38" s="13">
        <f t="shared" si="0"/>
        <v>6.2874664400000002E-3</v>
      </c>
      <c r="P38" s="13">
        <f t="shared" si="0"/>
        <v>6.3232813400000004E-3</v>
      </c>
      <c r="Q38" s="13">
        <f t="shared" si="0"/>
        <v>6.7279567199999999E-3</v>
      </c>
      <c r="R38" s="13">
        <f t="shared" si="0"/>
        <v>6.0351499506250007E-3</v>
      </c>
      <c r="S38" s="13">
        <f t="shared" si="0"/>
        <v>0</v>
      </c>
      <c r="T38" s="13">
        <f t="shared" si="0"/>
        <v>0</v>
      </c>
      <c r="U38" s="13">
        <f t="shared" si="0"/>
        <v>0</v>
      </c>
      <c r="V38" s="13">
        <f t="shared" si="0"/>
        <v>0</v>
      </c>
      <c r="W38" s="13">
        <f t="shared" si="0"/>
        <v>0</v>
      </c>
      <c r="X38" s="13">
        <f t="shared" si="0"/>
        <v>0</v>
      </c>
      <c r="Y38" s="13">
        <f t="shared" si="0"/>
        <v>0</v>
      </c>
      <c r="AA38" t="s">
        <v>218</v>
      </c>
      <c r="AB38" s="13" t="e">
        <f>INDEX(_xlfn.ANCHORARRAY($AA$23),MATCH("Primary",$AA$23:$AA$35,0),MATCH(AB$37,$AA$23:$AZ$23,))</f>
        <v>#N/A</v>
      </c>
      <c r="AC38" s="13" t="e">
        <f>INDEX(_xlfn.ANCHORARRAY($AA$23),MATCH("Primary",$AA$23:$AA$35,0),MATCH(AC$37,$AA$23:$AZ$23,))</f>
        <v>#N/A</v>
      </c>
      <c r="AE38" t="s">
        <v>218</v>
      </c>
      <c r="AF38" s="13" t="e">
        <f>IF(AB38=INDEX(FIRE1001!$A$5:$AA$29,MATCH('QA checks'!$AE38,FIRE1001!$A$5:$A$29,0),MATCH('QA checks'!AF$37,FIRE1001!$A$5:$AA$5,0)),TRUE,"Error")</f>
        <v>#N/A</v>
      </c>
      <c r="AG38" s="13" t="e">
        <f>IF(AC38=INDEX(FIRE1001!$A$5:$AA$29,MATCH('QA checks'!$AE38,FIRE1001!$A$5:$A$29,0),MATCH('QA checks'!AG$37,FIRE1001!$A$5:$AA$5,0)),TRUE,"Error")</f>
        <v>#N/A</v>
      </c>
    </row>
    <row r="39" spans="1:52">
      <c r="A39" t="s">
        <v>59</v>
      </c>
      <c r="B39" s="13">
        <f t="shared" ref="B39:Y39" si="1">B24</f>
        <v>5.1291137699999998E-3</v>
      </c>
      <c r="C39" s="13">
        <f t="shared" si="1"/>
        <v>5.0413841699999996E-3</v>
      </c>
      <c r="D39" s="13">
        <f t="shared" si="1"/>
        <v>5.14638106E-3</v>
      </c>
      <c r="E39" s="13">
        <f t="shared" si="1"/>
        <v>5.1919557400000003E-3</v>
      </c>
      <c r="F39" s="13">
        <f t="shared" si="1"/>
        <v>5.4260026000000003E-3</v>
      </c>
      <c r="G39" s="13">
        <f t="shared" si="1"/>
        <v>5.4074052500000004E-3</v>
      </c>
      <c r="H39" s="13">
        <f t="shared" si="1"/>
        <v>5.3979490699999997E-3</v>
      </c>
      <c r="I39" s="13">
        <f t="shared" si="1"/>
        <v>5.4170463099999996E-3</v>
      </c>
      <c r="J39" s="13">
        <f t="shared" si="1"/>
        <v>5.4007881400000004E-3</v>
      </c>
      <c r="K39" s="13">
        <f t="shared" si="1"/>
        <v>5.39170177E-3</v>
      </c>
      <c r="L39" s="13">
        <f t="shared" si="1"/>
        <v>5.2812969899999999E-3</v>
      </c>
      <c r="M39" s="13">
        <f t="shared" si="1"/>
        <v>5.4588469700000003E-3</v>
      </c>
      <c r="N39" s="13">
        <f t="shared" si="1"/>
        <v>5.5636321899999999E-3</v>
      </c>
      <c r="O39" s="13">
        <f t="shared" si="1"/>
        <v>5.5687849000000001E-3</v>
      </c>
      <c r="P39" s="13">
        <f t="shared" si="1"/>
        <v>5.6244664099999999E-3</v>
      </c>
      <c r="Q39" s="13">
        <f t="shared" si="1"/>
        <v>5.7251277299999997E-3</v>
      </c>
      <c r="R39" s="13">
        <f t="shared" si="1"/>
        <v>5.3857426918749998E-3</v>
      </c>
      <c r="S39" s="13">
        <f t="shared" si="1"/>
        <v>0</v>
      </c>
      <c r="T39" s="13">
        <f t="shared" si="1"/>
        <v>0</v>
      </c>
      <c r="U39" s="13">
        <f t="shared" si="1"/>
        <v>0</v>
      </c>
      <c r="V39" s="13">
        <f t="shared" si="1"/>
        <v>0</v>
      </c>
      <c r="W39" s="13">
        <f t="shared" si="1"/>
        <v>0</v>
      </c>
      <c r="X39" s="13">
        <f t="shared" si="1"/>
        <v>0</v>
      </c>
      <c r="Y39" s="13">
        <f t="shared" si="1"/>
        <v>0</v>
      </c>
      <c r="AA39" t="s">
        <v>59</v>
      </c>
      <c r="AB39" s="13" t="e">
        <f>INDEX(_xlfn.ANCHORARRAY($AA$23),MATCH($AA39,$AA$23:$AA$35,0),MATCH(AB$37,$AA$23:$AZ$23,))</f>
        <v>#N/A</v>
      </c>
      <c r="AC39" s="13" t="e">
        <f>INDEX(_xlfn.ANCHORARRAY($AA$23),MATCH($AA39,$AA$23:$AA$35,0),MATCH(AC$37,$AA$23:$AZ$23,))</f>
        <v>#N/A</v>
      </c>
      <c r="AE39" t="s">
        <v>59</v>
      </c>
      <c r="AF39" s="13" t="e">
        <f>IF(AB39=INDEX(FIRE1001!$A$5:$AA$29,MATCH('QA checks'!$AE39,FIRE1001!$A$5:$A$29,0),MATCH('QA checks'!AF$37,FIRE1001!$A$5:$AA$5,0)),TRUE,"Error")</f>
        <v>#N/A</v>
      </c>
      <c r="AG39" s="13" t="e">
        <f>IF(AC39=INDEX(FIRE1001!$A$5:$AA$29,MATCH('QA checks'!$AE39,FIRE1001!$A$5:$A$29,0),MATCH('QA checks'!AG$37,FIRE1001!$A$5:$AA$5,0)),TRUE,"Error")</f>
        <v>#N/A</v>
      </c>
    </row>
    <row r="40" spans="1:52">
      <c r="A40" t="s">
        <v>158</v>
      </c>
      <c r="B40" s="13">
        <f t="shared" ref="B40:Y40" si="2">B26</f>
        <v>5.3932324300000004E-3</v>
      </c>
      <c r="C40" s="13">
        <f t="shared" si="2"/>
        <v>5.2879472300000003E-3</v>
      </c>
      <c r="D40" s="13">
        <f t="shared" si="2"/>
        <v>5.4457979600000001E-3</v>
      </c>
      <c r="E40" s="13">
        <f t="shared" si="2"/>
        <v>5.4720565899999997E-3</v>
      </c>
      <c r="F40" s="13">
        <f t="shared" si="2"/>
        <v>5.7245205499999998E-3</v>
      </c>
      <c r="G40" s="13">
        <f t="shared" si="2"/>
        <v>5.7140071400000004E-3</v>
      </c>
      <c r="H40" s="13">
        <f t="shared" si="2"/>
        <v>5.6887616499999996E-3</v>
      </c>
      <c r="I40" s="13">
        <f t="shared" si="2"/>
        <v>5.7248353099999998E-3</v>
      </c>
      <c r="J40" s="13">
        <f t="shared" si="2"/>
        <v>5.7120273000000003E-3</v>
      </c>
      <c r="K40" s="13">
        <f t="shared" si="2"/>
        <v>5.7077150000000004E-3</v>
      </c>
      <c r="L40" s="13">
        <f t="shared" si="2"/>
        <v>5.58738072E-3</v>
      </c>
      <c r="M40" s="13">
        <f t="shared" si="2"/>
        <v>5.78943649E-3</v>
      </c>
      <c r="N40" s="13">
        <f t="shared" si="2"/>
        <v>5.9165122400000004E-3</v>
      </c>
      <c r="O40" s="13">
        <f t="shared" si="2"/>
        <v>5.9264591499999996E-3</v>
      </c>
      <c r="P40" s="13">
        <f t="shared" si="2"/>
        <v>5.9737830099999998E-3</v>
      </c>
      <c r="Q40" s="13">
        <f t="shared" si="2"/>
        <v>6.0400005199999999E-3</v>
      </c>
      <c r="R40" s="13">
        <f t="shared" si="2"/>
        <v>5.6940295806250001E-3</v>
      </c>
      <c r="S40" s="13">
        <f t="shared" si="2"/>
        <v>0</v>
      </c>
      <c r="T40" s="13">
        <f t="shared" si="2"/>
        <v>0</v>
      </c>
      <c r="U40" s="13">
        <f t="shared" si="2"/>
        <v>0</v>
      </c>
      <c r="V40" s="13">
        <f t="shared" si="2"/>
        <v>0</v>
      </c>
      <c r="W40" s="13">
        <f t="shared" si="2"/>
        <v>0</v>
      </c>
      <c r="X40" s="13">
        <f t="shared" si="2"/>
        <v>0</v>
      </c>
      <c r="Y40" s="13">
        <f t="shared" si="2"/>
        <v>0</v>
      </c>
      <c r="AA40" t="s">
        <v>158</v>
      </c>
      <c r="AB40" s="13" t="e">
        <f t="shared" ref="AB40:AC48" si="3">INDEX(_xlfn.ANCHORARRAY($AA$23),MATCH($AA40,$AA$23:$AA$35,0),MATCH(AB$37,$AA$23:$AZ$23,))</f>
        <v>#N/A</v>
      </c>
      <c r="AC40" s="13" t="e">
        <f t="shared" si="3"/>
        <v>#N/A</v>
      </c>
      <c r="AE40" t="s">
        <v>158</v>
      </c>
      <c r="AF40" s="13" t="e">
        <f>IF(AB40=INDEX(FIRE1001!$B$5:$AA$29,MATCH('QA checks'!$AE40,FIRE1001!$B$5:$B$29,0),MATCH('QA checks'!AF$37,FIRE1001!$B$5:$AA$5,0)),TRUE,"Error")</f>
        <v>#N/A</v>
      </c>
      <c r="AG40" s="13" t="e">
        <f>IF(AC40=INDEX(FIRE1001!$B$5:$AA$29,MATCH('QA checks'!$AE40,FIRE1001!$B$5:$B$29,0),MATCH('QA checks'!AG$37,FIRE1001!$B$5:$AA$5,0)),TRUE,"Error")</f>
        <v>#N/A</v>
      </c>
    </row>
    <row r="41" spans="1:52">
      <c r="A41" t="s">
        <v>108</v>
      </c>
      <c r="B41" s="13">
        <f t="shared" ref="B41:Y41" si="4">B25</f>
        <v>4.7110880500000002E-3</v>
      </c>
      <c r="C41" s="13">
        <f t="shared" si="4"/>
        <v>4.6742431400000001E-3</v>
      </c>
      <c r="D41" s="13">
        <f t="shared" si="4"/>
        <v>4.6653903700000004E-3</v>
      </c>
      <c r="E41" s="13">
        <f t="shared" si="4"/>
        <v>4.7248635299999998E-3</v>
      </c>
      <c r="F41" s="13">
        <f t="shared" si="4"/>
        <v>4.90735705E-3</v>
      </c>
      <c r="G41" s="13">
        <f t="shared" si="4"/>
        <v>4.8865340500000003E-3</v>
      </c>
      <c r="H41" s="13">
        <f t="shared" si="4"/>
        <v>4.87427042E-3</v>
      </c>
      <c r="I41" s="13">
        <f t="shared" si="4"/>
        <v>4.8657397800000004E-3</v>
      </c>
      <c r="J41" s="13">
        <f t="shared" si="4"/>
        <v>4.8708261400000003E-3</v>
      </c>
      <c r="K41" s="13">
        <f t="shared" si="4"/>
        <v>4.8737708299999996E-3</v>
      </c>
      <c r="L41" s="13">
        <f t="shared" si="4"/>
        <v>4.7690635300000001E-3</v>
      </c>
      <c r="M41" s="13">
        <f t="shared" si="4"/>
        <v>4.9381349799999998E-3</v>
      </c>
      <c r="N41" s="13">
        <f t="shared" si="4"/>
        <v>5.0141828699999998E-3</v>
      </c>
      <c r="O41" s="13">
        <f t="shared" si="4"/>
        <v>4.9932919200000002E-3</v>
      </c>
      <c r="P41" s="13">
        <f t="shared" si="4"/>
        <v>5.0748365800000004E-3</v>
      </c>
      <c r="Q41" s="13">
        <f t="shared" si="4"/>
        <v>5.1738279600000003E-3</v>
      </c>
      <c r="R41" s="13">
        <f t="shared" si="4"/>
        <v>4.8760888250000004E-3</v>
      </c>
      <c r="S41" s="13">
        <f t="shared" si="4"/>
        <v>0</v>
      </c>
      <c r="T41" s="13">
        <f t="shared" si="4"/>
        <v>0</v>
      </c>
      <c r="U41" s="13">
        <f t="shared" si="4"/>
        <v>0</v>
      </c>
      <c r="V41" s="13">
        <f t="shared" si="4"/>
        <v>0</v>
      </c>
      <c r="W41" s="13">
        <f t="shared" si="4"/>
        <v>0</v>
      </c>
      <c r="X41" s="13">
        <f t="shared" si="4"/>
        <v>0</v>
      </c>
      <c r="Y41" s="13">
        <f t="shared" si="4"/>
        <v>0</v>
      </c>
      <c r="AA41" t="s">
        <v>108</v>
      </c>
      <c r="AB41" s="13" t="e">
        <f t="shared" si="3"/>
        <v>#N/A</v>
      </c>
      <c r="AC41" s="13" t="e">
        <f t="shared" si="3"/>
        <v>#N/A</v>
      </c>
      <c r="AE41" t="s">
        <v>108</v>
      </c>
      <c r="AF41" s="13" t="e">
        <f>IF(AB41=INDEX(FIRE1001!$B$5:$AA$29,MATCH('QA checks'!$AE41,FIRE1001!$B$5:$B$29,0),MATCH('QA checks'!AF$37,FIRE1001!$B$5:$AA$5,0)),TRUE,"Error")</f>
        <v>#N/A</v>
      </c>
      <c r="AG41" s="13" t="e">
        <f>IF(AC41=INDEX(FIRE1001!$B$5:$AA$29,MATCH('QA checks'!$AE41,FIRE1001!$B$5:$B$29,0),MATCH('QA checks'!AG$37,FIRE1001!$B$5:$AA$5,0)),TRUE,"Error")</f>
        <v>#N/A</v>
      </c>
    </row>
    <row r="42" spans="1:52">
      <c r="A42" t="s">
        <v>159</v>
      </c>
      <c r="B42" s="13">
        <f t="shared" ref="B42:Y42" si="5">B29</f>
        <v>4.9560706799999998E-3</v>
      </c>
      <c r="C42" s="13">
        <f t="shared" si="5"/>
        <v>4.8326847599999999E-3</v>
      </c>
      <c r="D42" s="13">
        <f t="shared" si="5"/>
        <v>5.0039221900000002E-3</v>
      </c>
      <c r="E42" s="13">
        <f t="shared" si="5"/>
        <v>5.0525639200000002E-3</v>
      </c>
      <c r="F42" s="13">
        <f t="shared" si="5"/>
        <v>5.3731436400000004E-3</v>
      </c>
      <c r="G42" s="13">
        <f t="shared" si="5"/>
        <v>5.3085182499999998E-3</v>
      </c>
      <c r="H42" s="13">
        <f t="shared" si="5"/>
        <v>5.3477552899999998E-3</v>
      </c>
      <c r="I42" s="13">
        <f t="shared" si="5"/>
        <v>5.4301017100000003E-3</v>
      </c>
      <c r="J42" s="13">
        <f t="shared" si="5"/>
        <v>5.3897271399999998E-3</v>
      </c>
      <c r="K42" s="13">
        <f t="shared" si="5"/>
        <v>5.3683388300000004E-3</v>
      </c>
      <c r="L42" s="13">
        <f t="shared" si="5"/>
        <v>5.2554491999999998E-3</v>
      </c>
      <c r="M42" s="13">
        <f t="shared" si="5"/>
        <v>5.3692535800000003E-3</v>
      </c>
      <c r="N42" s="13">
        <f t="shared" si="5"/>
        <v>5.4995019400000001E-3</v>
      </c>
      <c r="O42" s="13">
        <f t="shared" si="5"/>
        <v>5.5730860900000002E-3</v>
      </c>
      <c r="P42" s="13">
        <f t="shared" si="5"/>
        <v>5.60024398E-3</v>
      </c>
      <c r="Q42" s="13">
        <f t="shared" si="5"/>
        <v>5.7716542799999999E-3</v>
      </c>
      <c r="R42" s="13">
        <f t="shared" si="5"/>
        <v>5.3207509675000002E-3</v>
      </c>
      <c r="S42" s="13">
        <f t="shared" si="5"/>
        <v>0</v>
      </c>
      <c r="T42" s="13">
        <f t="shared" si="5"/>
        <v>0</v>
      </c>
      <c r="U42" s="13">
        <f t="shared" si="5"/>
        <v>0</v>
      </c>
      <c r="V42" s="13">
        <f t="shared" si="5"/>
        <v>0</v>
      </c>
      <c r="W42" s="13">
        <f t="shared" si="5"/>
        <v>0</v>
      </c>
      <c r="X42" s="13">
        <f t="shared" si="5"/>
        <v>0</v>
      </c>
      <c r="Y42" s="13">
        <f t="shared" si="5"/>
        <v>0</v>
      </c>
      <c r="AA42" t="s">
        <v>159</v>
      </c>
      <c r="AB42" s="13" t="e">
        <f t="shared" si="3"/>
        <v>#N/A</v>
      </c>
      <c r="AC42" s="13" t="e">
        <f t="shared" si="3"/>
        <v>#N/A</v>
      </c>
      <c r="AE42" t="s">
        <v>159</v>
      </c>
      <c r="AF42" s="13" t="e">
        <f>IF(AB42=INDEX(FIRE1001!$B$5:$AA$29,MATCH('QA checks'!$AE42,FIRE1001!$B$5:$B$29,0),MATCH('QA checks'!AF$37,FIRE1001!$B$5:$AA$5,0)),TRUE,"Error")</f>
        <v>#N/A</v>
      </c>
      <c r="AG42" s="13" t="e">
        <f>IF(AC42=INDEX(FIRE1001!$B$5:$AA$29,MATCH('QA checks'!$AE42,FIRE1001!$B$5:$B$29,0),MATCH('QA checks'!AG$37,FIRE1001!$B$5:$AA$5,0)),TRUE,"Error")</f>
        <v>#N/A</v>
      </c>
    </row>
    <row r="43" spans="1:52">
      <c r="A43" t="s">
        <v>219</v>
      </c>
      <c r="B43" s="13">
        <f t="shared" ref="B43:Y43" si="6">B28</f>
        <v>5.4461395199999997E-3</v>
      </c>
      <c r="C43" s="13">
        <f t="shared" si="6"/>
        <v>5.4235520099999998E-3</v>
      </c>
      <c r="D43" s="13">
        <f t="shared" si="6"/>
        <v>5.4152008300000004E-3</v>
      </c>
      <c r="E43" s="13">
        <f t="shared" si="6"/>
        <v>5.60011698E-3</v>
      </c>
      <c r="F43" s="13">
        <f t="shared" si="6"/>
        <v>5.8771640900000003E-3</v>
      </c>
      <c r="G43" s="13">
        <f t="shared" si="6"/>
        <v>5.8607469099999998E-3</v>
      </c>
      <c r="H43" s="13">
        <f t="shared" si="6"/>
        <v>5.8988300900000004E-3</v>
      </c>
      <c r="I43" s="13">
        <f t="shared" si="6"/>
        <v>5.8647092999999997E-3</v>
      </c>
      <c r="J43" s="13">
        <f t="shared" si="6"/>
        <v>5.9598110800000003E-3</v>
      </c>
      <c r="K43" s="13">
        <f t="shared" si="6"/>
        <v>5.9787144500000004E-3</v>
      </c>
      <c r="L43" s="13">
        <f t="shared" si="6"/>
        <v>5.9697200700000001E-3</v>
      </c>
      <c r="M43" s="13">
        <f t="shared" si="6"/>
        <v>6.1198835300000001E-3</v>
      </c>
      <c r="N43" s="13">
        <f t="shared" si="6"/>
        <v>6.2099519900000004E-3</v>
      </c>
      <c r="O43" s="13">
        <f t="shared" si="6"/>
        <v>6.2867582599999998E-3</v>
      </c>
      <c r="P43" s="13">
        <f t="shared" si="6"/>
        <v>6.2838667700000003E-3</v>
      </c>
      <c r="Q43" s="13">
        <f t="shared" si="6"/>
        <v>6.4328241099999997E-3</v>
      </c>
      <c r="R43" s="13">
        <f t="shared" si="6"/>
        <v>5.9142493743750005E-3</v>
      </c>
      <c r="S43" s="13">
        <f t="shared" si="6"/>
        <v>0</v>
      </c>
      <c r="T43" s="13">
        <f t="shared" si="6"/>
        <v>0</v>
      </c>
      <c r="U43" s="13">
        <f t="shared" si="6"/>
        <v>0</v>
      </c>
      <c r="V43" s="13">
        <f t="shared" si="6"/>
        <v>0</v>
      </c>
      <c r="W43" s="13">
        <f t="shared" si="6"/>
        <v>0</v>
      </c>
      <c r="X43" s="13">
        <f t="shared" si="6"/>
        <v>0</v>
      </c>
      <c r="Y43" s="13">
        <f t="shared" si="6"/>
        <v>0</v>
      </c>
      <c r="AA43" t="s">
        <v>60</v>
      </c>
      <c r="AB43" s="13" t="e">
        <f t="shared" si="3"/>
        <v>#N/A</v>
      </c>
      <c r="AC43" s="13" t="e">
        <f t="shared" si="3"/>
        <v>#N/A</v>
      </c>
      <c r="AE43" t="s">
        <v>219</v>
      </c>
      <c r="AF43" s="13" t="e">
        <f>IF(AB43=INDEX(FIRE1001!$A$5:$AA$29,MATCH('QA checks'!$AE43,FIRE1001!$A$5:$A$29,0),MATCH('QA checks'!AF$37,FIRE1001!$A$5:$AA$5,0)),TRUE,"Error")</f>
        <v>#N/A</v>
      </c>
      <c r="AG43" s="13" t="e">
        <f>IF(AC43=INDEX(FIRE1001!$A$5:$AA$29,MATCH('QA checks'!$AE43,FIRE1001!$A$5:$A$29,0),MATCH('QA checks'!AG$37,FIRE1001!$A$5:$AA$5,0)),TRUE,"Error")</f>
        <v>#N/A</v>
      </c>
    </row>
    <row r="44" spans="1:52">
      <c r="A44" t="s">
        <v>112</v>
      </c>
      <c r="B44" s="13">
        <f t="shared" ref="B44:Y44" si="7">B31</f>
        <v>5.1740236399999999E-3</v>
      </c>
      <c r="C44" s="13">
        <f t="shared" si="7"/>
        <v>5.22194076E-3</v>
      </c>
      <c r="D44" s="13">
        <f t="shared" si="7"/>
        <v>5.1687028799999998E-3</v>
      </c>
      <c r="E44" s="13">
        <f t="shared" si="7"/>
        <v>5.2381802500000001E-3</v>
      </c>
      <c r="F44" s="13">
        <f t="shared" si="7"/>
        <v>5.4922689099999996E-3</v>
      </c>
      <c r="G44" s="13">
        <f t="shared" si="7"/>
        <v>5.5601548800000003E-3</v>
      </c>
      <c r="H44" s="13">
        <f t="shared" si="7"/>
        <v>5.6548540599999997E-3</v>
      </c>
      <c r="I44" s="13">
        <f t="shared" si="7"/>
        <v>5.5110924099999997E-3</v>
      </c>
      <c r="J44" s="13">
        <f t="shared" si="7"/>
        <v>5.5061962900000002E-3</v>
      </c>
      <c r="K44" s="13">
        <f t="shared" si="7"/>
        <v>5.6328346299999998E-3</v>
      </c>
      <c r="L44" s="13">
        <f t="shared" si="7"/>
        <v>5.5627844900000001E-3</v>
      </c>
      <c r="M44" s="13">
        <f t="shared" si="7"/>
        <v>5.7952266800000004E-3</v>
      </c>
      <c r="N44" s="13">
        <f t="shared" si="7"/>
        <v>5.8143168699999999E-3</v>
      </c>
      <c r="O44" s="13">
        <f t="shared" si="7"/>
        <v>5.8307712100000002E-3</v>
      </c>
      <c r="P44" s="13">
        <f t="shared" si="7"/>
        <v>5.9546077100000004E-3</v>
      </c>
      <c r="Q44" s="13">
        <f t="shared" si="7"/>
        <v>6.0937239500000002E-3</v>
      </c>
      <c r="R44" s="13">
        <f t="shared" si="7"/>
        <v>5.5757299762500007E-3</v>
      </c>
      <c r="S44" s="13">
        <f t="shared" si="7"/>
        <v>0</v>
      </c>
      <c r="T44" s="13">
        <f t="shared" si="7"/>
        <v>0</v>
      </c>
      <c r="U44" s="13">
        <f t="shared" si="7"/>
        <v>0</v>
      </c>
      <c r="V44" s="13">
        <f t="shared" si="7"/>
        <v>0</v>
      </c>
      <c r="W44" s="13">
        <f t="shared" si="7"/>
        <v>0</v>
      </c>
      <c r="X44" s="13">
        <f t="shared" si="7"/>
        <v>0</v>
      </c>
      <c r="Y44" s="13">
        <f t="shared" si="7"/>
        <v>0</v>
      </c>
      <c r="AA44" t="s">
        <v>112</v>
      </c>
      <c r="AB44" s="13" t="e">
        <f t="shared" si="3"/>
        <v>#N/A</v>
      </c>
      <c r="AC44" s="13" t="e">
        <f t="shared" si="3"/>
        <v>#N/A</v>
      </c>
      <c r="AE44" t="s">
        <v>112</v>
      </c>
      <c r="AF44" s="13" t="e">
        <f>IF(AB44=INDEX(FIRE1001!$B$5:$AA$29,MATCH('QA checks'!$AE44,FIRE1001!$B$5:$B$29,0),MATCH('QA checks'!AF$37,FIRE1001!$B$5:$AA$5,0)),TRUE,"Error")</f>
        <v>#N/A</v>
      </c>
      <c r="AG44" s="13" t="e">
        <f>IF(AC44=INDEX(FIRE1001!$B$5:$AA$29,MATCH('QA checks'!$AE44,FIRE1001!$B$5:$B$29,0),MATCH('QA checks'!AG$37,FIRE1001!$B$5:$AA$5,0)),TRUE,"Error")</f>
        <v>#N/A</v>
      </c>
    </row>
    <row r="45" spans="1:52">
      <c r="A45" t="s">
        <v>111</v>
      </c>
      <c r="B45" s="13">
        <f t="shared" ref="B45:Y45" si="8">B27</f>
        <v>5.4898873400000001E-3</v>
      </c>
      <c r="C45" s="13">
        <f t="shared" si="8"/>
        <v>5.4534172800000001E-3</v>
      </c>
      <c r="D45" s="13">
        <f t="shared" si="8"/>
        <v>5.4550439800000001E-3</v>
      </c>
      <c r="E45" s="13">
        <f t="shared" si="8"/>
        <v>5.6536100399999997E-3</v>
      </c>
      <c r="F45" s="13">
        <f t="shared" si="8"/>
        <v>5.9358794299999998E-3</v>
      </c>
      <c r="G45" s="13">
        <f t="shared" si="8"/>
        <v>5.9034540900000003E-3</v>
      </c>
      <c r="H45" s="13">
        <f t="shared" si="8"/>
        <v>5.9292890199999998E-3</v>
      </c>
      <c r="I45" s="13">
        <f t="shared" si="8"/>
        <v>5.9140116600000002E-3</v>
      </c>
      <c r="J45" s="13">
        <f t="shared" si="8"/>
        <v>6.0191595899999999E-3</v>
      </c>
      <c r="K45" s="13">
        <f t="shared" si="8"/>
        <v>6.02385387E-3</v>
      </c>
      <c r="L45" s="13">
        <f t="shared" si="8"/>
        <v>6.0189883599999997E-3</v>
      </c>
      <c r="M45" s="13">
        <f t="shared" si="8"/>
        <v>6.1615561699999996E-3</v>
      </c>
      <c r="N45" s="13">
        <f t="shared" si="8"/>
        <v>6.2601229800000003E-3</v>
      </c>
      <c r="O45" s="13">
        <f t="shared" si="8"/>
        <v>6.3423819899999997E-3</v>
      </c>
      <c r="P45" s="13">
        <f t="shared" si="8"/>
        <v>6.3214839999999996E-3</v>
      </c>
      <c r="Q45" s="13">
        <f t="shared" si="8"/>
        <v>6.4650896900000001E-3</v>
      </c>
      <c r="R45" s="13">
        <f t="shared" si="8"/>
        <v>5.9592018431250011E-3</v>
      </c>
      <c r="S45" s="13">
        <f t="shared" si="8"/>
        <v>0</v>
      </c>
      <c r="T45" s="13">
        <f t="shared" si="8"/>
        <v>0</v>
      </c>
      <c r="U45" s="13">
        <f t="shared" si="8"/>
        <v>0</v>
      </c>
      <c r="V45" s="13">
        <f t="shared" si="8"/>
        <v>0</v>
      </c>
      <c r="W45" s="13">
        <f t="shared" si="8"/>
        <v>0</v>
      </c>
      <c r="X45" s="13">
        <f t="shared" si="8"/>
        <v>0</v>
      </c>
      <c r="Y45" s="13">
        <f t="shared" si="8"/>
        <v>0</v>
      </c>
      <c r="AA45" t="s">
        <v>111</v>
      </c>
      <c r="AB45" s="13" t="e">
        <f t="shared" si="3"/>
        <v>#N/A</v>
      </c>
      <c r="AC45" s="13" t="e">
        <f t="shared" si="3"/>
        <v>#N/A</v>
      </c>
      <c r="AE45" t="s">
        <v>111</v>
      </c>
      <c r="AF45" s="13" t="e">
        <f>IF(AB45=INDEX(FIRE1001!$B$5:$AA$29,MATCH('QA checks'!$AE45,FIRE1001!$B$5:$B$29,0),MATCH('QA checks'!AF$37,FIRE1001!$B$5:$AA$5,0)),TRUE,"Error")</f>
        <v>#N/A</v>
      </c>
      <c r="AG45" s="13" t="e">
        <f>IF(AC45=INDEX(FIRE1001!$B$5:$AA$29,MATCH('QA checks'!$AE45,FIRE1001!$B$5:$B$29,0),MATCH('QA checks'!AG$37,FIRE1001!$B$5:$AA$5,0)),TRUE,"Error")</f>
        <v>#N/A</v>
      </c>
    </row>
    <row r="46" spans="1:52">
      <c r="A46" t="s">
        <v>62</v>
      </c>
      <c r="B46" s="13">
        <f t="shared" ref="B46:Y46" si="9">B33</f>
        <v>6.2475435000000001E-3</v>
      </c>
      <c r="C46" s="13">
        <f t="shared" si="9"/>
        <v>6.2489389099999997E-3</v>
      </c>
      <c r="D46" s="13">
        <f t="shared" si="9"/>
        <v>6.35148751E-3</v>
      </c>
      <c r="E46" s="13">
        <f t="shared" si="9"/>
        <v>6.4848170500000002E-3</v>
      </c>
      <c r="F46" s="13">
        <f t="shared" si="9"/>
        <v>6.76816663E-3</v>
      </c>
      <c r="G46" s="13">
        <f t="shared" si="9"/>
        <v>6.8021537199999997E-3</v>
      </c>
      <c r="H46" s="13">
        <f t="shared" si="9"/>
        <v>6.6678012799999999E-3</v>
      </c>
      <c r="I46" s="13">
        <f t="shared" si="9"/>
        <v>6.6578500499999997E-3</v>
      </c>
      <c r="J46" s="13">
        <f t="shared" si="9"/>
        <v>6.7530951899999999E-3</v>
      </c>
      <c r="K46" s="13">
        <f t="shared" si="9"/>
        <v>6.7179531299999999E-3</v>
      </c>
      <c r="L46" s="13">
        <f t="shared" si="9"/>
        <v>6.5668117300000002E-3</v>
      </c>
      <c r="M46" s="13">
        <f t="shared" si="9"/>
        <v>6.8014851199999999E-3</v>
      </c>
      <c r="N46" s="13">
        <f t="shared" si="9"/>
        <v>6.9467334999999998E-3</v>
      </c>
      <c r="O46" s="13">
        <f t="shared" si="9"/>
        <v>7.0375796199999997E-3</v>
      </c>
      <c r="P46" s="13">
        <f t="shared" si="9"/>
        <v>7.0849251100000002E-3</v>
      </c>
      <c r="Q46" s="13">
        <f t="shared" si="9"/>
        <v>7.3082228699999996E-3</v>
      </c>
      <c r="R46" s="13">
        <f t="shared" si="9"/>
        <v>6.7153478075E-3</v>
      </c>
      <c r="S46" s="13">
        <f t="shared" si="9"/>
        <v>0</v>
      </c>
      <c r="T46" s="13">
        <f t="shared" si="9"/>
        <v>0</v>
      </c>
      <c r="U46" s="13">
        <f t="shared" si="9"/>
        <v>0</v>
      </c>
      <c r="V46" s="13">
        <f t="shared" si="9"/>
        <v>0</v>
      </c>
      <c r="W46" s="13">
        <f t="shared" si="9"/>
        <v>0</v>
      </c>
      <c r="X46" s="13">
        <f t="shared" si="9"/>
        <v>0</v>
      </c>
      <c r="Y46" s="13">
        <f t="shared" si="9"/>
        <v>0</v>
      </c>
      <c r="AA46" t="s">
        <v>62</v>
      </c>
      <c r="AB46" s="13" t="e">
        <f t="shared" si="3"/>
        <v>#N/A</v>
      </c>
      <c r="AC46" s="13" t="e">
        <f t="shared" si="3"/>
        <v>#N/A</v>
      </c>
      <c r="AE46" t="s">
        <v>62</v>
      </c>
      <c r="AF46" s="13" t="e">
        <f>IF(AB46=INDEX(FIRE1001!$A$5:$AA$29,MATCH('QA checks'!$AE46,FIRE1001!$A$5:$A$29,0),MATCH('QA checks'!AF$37,FIRE1001!$A$5:$AA$5,0)),TRUE,"Error")</f>
        <v>#N/A</v>
      </c>
      <c r="AG46" s="13" t="e">
        <f>IF(AC46=INDEX(FIRE1001!$A$5:$AA$29,MATCH('QA checks'!$AE46,FIRE1001!$A$5:$A$29,0),MATCH('QA checks'!AG$37,FIRE1001!$A$5:$AA$5,0)),TRUE,"Error")</f>
        <v>#N/A</v>
      </c>
    </row>
    <row r="47" spans="1:52">
      <c r="A47" t="s">
        <v>220</v>
      </c>
      <c r="B47" s="13">
        <f t="shared" ref="B47:Y47" si="10">B30</f>
        <v>6.7859297100000002E-3</v>
      </c>
      <c r="C47" s="13">
        <f t="shared" si="10"/>
        <v>6.8699398400000004E-3</v>
      </c>
      <c r="D47" s="13">
        <f t="shared" si="10"/>
        <v>6.68358797E-3</v>
      </c>
      <c r="E47" s="13">
        <f t="shared" si="10"/>
        <v>7.1484439399999997E-3</v>
      </c>
      <c r="F47" s="13">
        <f t="shared" si="10"/>
        <v>7.2658676299999997E-3</v>
      </c>
      <c r="G47" s="13">
        <f t="shared" si="10"/>
        <v>7.6160926299999997E-3</v>
      </c>
      <c r="H47" s="13">
        <f t="shared" si="10"/>
        <v>7.4052413200000004E-3</v>
      </c>
      <c r="I47" s="13">
        <f t="shared" si="10"/>
        <v>7.4839710900000004E-3</v>
      </c>
      <c r="J47" s="13">
        <f t="shared" si="10"/>
        <v>8.0373440500000008E-3</v>
      </c>
      <c r="K47" s="13">
        <f t="shared" si="10"/>
        <v>7.7019476199999999E-3</v>
      </c>
      <c r="L47" s="13">
        <f t="shared" si="10"/>
        <v>7.7271404199999996E-3</v>
      </c>
      <c r="M47" s="13">
        <f t="shared" si="10"/>
        <v>7.8357992299999991E-3</v>
      </c>
      <c r="N47" s="13">
        <f t="shared" si="10"/>
        <v>8.6626053899999996E-3</v>
      </c>
      <c r="O47" s="13">
        <f t="shared" si="10"/>
        <v>7.8595045100000004E-3</v>
      </c>
      <c r="P47" s="13">
        <f t="shared" si="10"/>
        <v>7.7505987700000004E-3</v>
      </c>
      <c r="Q47" s="13">
        <f t="shared" si="10"/>
        <v>8.6820312499999996E-3</v>
      </c>
      <c r="R47" s="13">
        <f t="shared" si="10"/>
        <v>7.5947528356249995E-3</v>
      </c>
      <c r="S47" s="13">
        <f t="shared" si="10"/>
        <v>0</v>
      </c>
      <c r="T47" s="13">
        <f t="shared" si="10"/>
        <v>0</v>
      </c>
      <c r="U47" s="13">
        <f t="shared" si="10"/>
        <v>0</v>
      </c>
      <c r="V47" s="13">
        <f t="shared" si="10"/>
        <v>0</v>
      </c>
      <c r="W47" s="13">
        <f t="shared" si="10"/>
        <v>0</v>
      </c>
      <c r="X47" s="13">
        <f t="shared" si="10"/>
        <v>0</v>
      </c>
      <c r="Y47" s="13">
        <f t="shared" si="10"/>
        <v>0</v>
      </c>
      <c r="AA47" t="s">
        <v>61</v>
      </c>
      <c r="AB47" s="13" t="e">
        <f t="shared" si="3"/>
        <v>#N/A</v>
      </c>
      <c r="AC47" s="13" t="e">
        <f t="shared" si="3"/>
        <v>#N/A</v>
      </c>
      <c r="AE47" t="s">
        <v>220</v>
      </c>
      <c r="AF47" s="13" t="e">
        <f>IF(AB47=INDEX(FIRE1001!$A$5:$AA$29,MATCH('QA checks'!$AE47,FIRE1001!$A$5:$A$29,0),MATCH('QA checks'!AF$37,FIRE1001!$A$5:$AA$5,0)),TRUE,"Error")</f>
        <v>#N/A</v>
      </c>
      <c r="AG47" s="13" t="e">
        <f>IF(AC47=INDEX(FIRE1001!$A$5:$AA$29,MATCH('QA checks'!$AE47,FIRE1001!$A$5:$A$29,0),MATCH('QA checks'!AG$37,FIRE1001!$A$5:$AA$5,0)),TRUE,"Error")</f>
        <v>#N/A</v>
      </c>
    </row>
    <row r="48" spans="1:52">
      <c r="A48" t="s">
        <v>221</v>
      </c>
      <c r="B48" s="13">
        <f t="shared" ref="B48:Y48" si="11">B34</f>
        <v>5.9658574699999996E-3</v>
      </c>
      <c r="C48" s="13">
        <f t="shared" si="11"/>
        <v>5.9848601899999999E-3</v>
      </c>
      <c r="D48" s="13">
        <f t="shared" si="11"/>
        <v>5.8108884500000001E-3</v>
      </c>
      <c r="E48" s="13">
        <f t="shared" si="11"/>
        <v>6.0480912400000001E-3</v>
      </c>
      <c r="F48" s="13">
        <f t="shared" si="11"/>
        <v>6.2892302299999998E-3</v>
      </c>
      <c r="G48" s="13">
        <f t="shared" si="11"/>
        <v>6.4186342200000003E-3</v>
      </c>
      <c r="H48" s="13">
        <f t="shared" si="11"/>
        <v>6.3534078600000002E-3</v>
      </c>
      <c r="I48" s="13">
        <f t="shared" si="11"/>
        <v>6.3654209799999997E-3</v>
      </c>
      <c r="J48" s="13">
        <f t="shared" si="11"/>
        <v>6.7344981199999997E-3</v>
      </c>
      <c r="K48" s="13">
        <f t="shared" si="11"/>
        <v>6.4601544300000001E-3</v>
      </c>
      <c r="L48" s="13">
        <f t="shared" si="11"/>
        <v>6.52053414E-3</v>
      </c>
      <c r="M48" s="13">
        <f t="shared" si="11"/>
        <v>6.3970101500000001E-3</v>
      </c>
      <c r="N48" s="13">
        <f t="shared" si="11"/>
        <v>6.7903165199999999E-3</v>
      </c>
      <c r="O48" s="13">
        <f t="shared" si="11"/>
        <v>6.5174914700000001E-3</v>
      </c>
      <c r="P48" s="13">
        <f t="shared" si="11"/>
        <v>6.5017730600000004E-3</v>
      </c>
      <c r="Q48" s="13">
        <f t="shared" si="11"/>
        <v>7.0582079000000002E-3</v>
      </c>
      <c r="R48" s="13">
        <f t="shared" si="11"/>
        <v>6.3885235268750003E-3</v>
      </c>
      <c r="S48" s="13">
        <f t="shared" si="11"/>
        <v>0</v>
      </c>
      <c r="T48" s="13">
        <f t="shared" si="11"/>
        <v>0</v>
      </c>
      <c r="U48" s="13">
        <f t="shared" si="11"/>
        <v>0</v>
      </c>
      <c r="V48" s="13">
        <f t="shared" si="11"/>
        <v>0</v>
      </c>
      <c r="W48" s="13">
        <f t="shared" si="11"/>
        <v>0</v>
      </c>
      <c r="X48" s="13">
        <f t="shared" si="11"/>
        <v>0</v>
      </c>
      <c r="Y48" s="13">
        <f t="shared" si="11"/>
        <v>0</v>
      </c>
      <c r="AA48" t="s">
        <v>222</v>
      </c>
      <c r="AB48" s="13" t="e">
        <f t="shared" si="3"/>
        <v>#N/A</v>
      </c>
      <c r="AC48" s="13" t="e">
        <f t="shared" si="3"/>
        <v>#N/A</v>
      </c>
      <c r="AE48" t="s">
        <v>221</v>
      </c>
      <c r="AF48" s="13" t="e">
        <f>IF(AB48=INDEX(FIRE1001!$A$5:$AA$29,MATCH('QA checks'!$AE48,FIRE1001!$A$5:$A$29,0),MATCH('QA checks'!AF$37,FIRE1001!$A$5:$AA$5,0)),TRUE,"Error")</f>
        <v>#N/A</v>
      </c>
      <c r="AG48" s="13" t="e">
        <f>IF(AC48=INDEX(FIRE1001!$A$5:$AA$29,MATCH('QA checks'!$AE48,FIRE1001!$A$5:$A$29,0),MATCH('QA checks'!AG$37,FIRE1001!$A$5:$AA$5,0)),TRUE,"Error")</f>
        <v>#N/A</v>
      </c>
    </row>
    <row r="50" spans="1:25">
      <c r="B50" t="s">
        <v>121</v>
      </c>
      <c r="C50" t="s">
        <v>122</v>
      </c>
      <c r="D50" t="s">
        <v>123</v>
      </c>
      <c r="E50" t="s">
        <v>124</v>
      </c>
      <c r="F50" t="s">
        <v>125</v>
      </c>
      <c r="G50" t="s">
        <v>126</v>
      </c>
      <c r="H50" t="s">
        <v>127</v>
      </c>
      <c r="I50" t="s">
        <v>128</v>
      </c>
      <c r="J50" t="s">
        <v>129</v>
      </c>
      <c r="K50" t="s">
        <v>130</v>
      </c>
      <c r="L50" t="s">
        <v>131</v>
      </c>
      <c r="M50" t="s">
        <v>132</v>
      </c>
      <c r="N50" t="s">
        <v>133</v>
      </c>
      <c r="O50" t="s">
        <v>134</v>
      </c>
      <c r="P50" t="s">
        <v>135</v>
      </c>
      <c r="Q50" t="s">
        <v>136</v>
      </c>
      <c r="R50" t="s">
        <v>210</v>
      </c>
      <c r="S50" t="s">
        <v>211</v>
      </c>
      <c r="T50" t="s">
        <v>212</v>
      </c>
      <c r="U50" t="s">
        <v>213</v>
      </c>
      <c r="V50" t="s">
        <v>214</v>
      </c>
      <c r="W50" t="s">
        <v>215</v>
      </c>
      <c r="X50" t="s">
        <v>216</v>
      </c>
      <c r="Y50" t="s">
        <v>217</v>
      </c>
    </row>
    <row r="51" spans="1:25">
      <c r="A51" t="s">
        <v>218</v>
      </c>
      <c r="B51" s="13" t="b">
        <f>IF(INDEX($A$37:$X$48,MATCH($A51,$A$37:$A$48,0),MATCH(B$50,$A$37:$X$37,0))=INDEX(FIRE1001!$A$5:$AA$17,MATCH('QA checks'!$A51,FIRE1001!$A$5:$A$17,0),MATCH('QA checks'!B$50,FIRE1001!$A$5:$AA$5,0)),TRUE,"Error")</f>
        <v>1</v>
      </c>
      <c r="C51" s="13" t="b">
        <f>IF(INDEX($A$37:$X$48,MATCH($A51,$A$37:$A$48,0),MATCH(C$50,$A$37:$X$37,0))=INDEX(FIRE1001!$A$5:$AA$17,MATCH('QA checks'!$A51,FIRE1001!$A$5:$A$17,0),MATCH('QA checks'!C$50,FIRE1001!$A$5:$AA$5,0)),TRUE,"Error")</f>
        <v>1</v>
      </c>
      <c r="D51" s="13" t="b">
        <f>IF(INDEX($A$37:$X$48,MATCH($A51,$A$37:$A$48,0),MATCH(D$50,$A$37:$X$37,0))=INDEX(FIRE1001!$A$5:$AA$17,MATCH('QA checks'!$A51,FIRE1001!$A$5:$A$17,0),MATCH('QA checks'!D$50,FIRE1001!$A$5:$AA$5,0)),TRUE,"Error")</f>
        <v>1</v>
      </c>
      <c r="E51" s="13" t="b">
        <f>IF(INDEX($A$37:$X$48,MATCH($A51,$A$37:$A$48,0),MATCH(E$50,$A$37:$X$37,0))=INDEX(FIRE1001!$A$5:$AA$17,MATCH('QA checks'!$A51,FIRE1001!$A$5:$A$17,0),MATCH('QA checks'!E$50,FIRE1001!$A$5:$AA$5,0)),TRUE,"Error")</f>
        <v>1</v>
      </c>
      <c r="F51" s="13" t="b">
        <f>IF(INDEX($A$37:$X$48,MATCH($A51,$A$37:$A$48,0),MATCH(F$50,$A$37:$X$37,0))=INDEX(FIRE1001!$A$5:$AA$17,MATCH('QA checks'!$A51,FIRE1001!$A$5:$A$17,0),MATCH('QA checks'!F$50,FIRE1001!$A$5:$AA$5,0)),TRUE,"Error")</f>
        <v>1</v>
      </c>
      <c r="G51" s="13" t="b">
        <f>IF(INDEX($A$37:$X$48,MATCH($A51,$A$37:$A$48,0),MATCH(G$50,$A$37:$X$37,0))=INDEX(FIRE1001!$A$5:$AA$17,MATCH('QA checks'!$A51,FIRE1001!$A$5:$A$17,0),MATCH('QA checks'!G$50,FIRE1001!$A$5:$AA$5,0)),TRUE,"Error")</f>
        <v>1</v>
      </c>
      <c r="H51" s="13" t="b">
        <f>IF(INDEX($A$37:$X$48,MATCH($A51,$A$37:$A$48,0),MATCH(H$50,$A$37:$X$37,0))=INDEX(FIRE1001!$A$5:$AA$17,MATCH('QA checks'!$A51,FIRE1001!$A$5:$A$17,0),MATCH('QA checks'!H$50,FIRE1001!$A$5:$AA$5,0)),TRUE,"Error")</f>
        <v>1</v>
      </c>
      <c r="I51" s="13" t="b">
        <f>IF(INDEX($A$37:$X$48,MATCH($A51,$A$37:$A$48,0),MATCH(I$50,$A$37:$X$37,0))=INDEX(FIRE1001!$A$5:$AA$17,MATCH('QA checks'!$A51,FIRE1001!$A$5:$A$17,0),MATCH('QA checks'!I$50,FIRE1001!$A$5:$AA$5,0)),TRUE,"Error")</f>
        <v>1</v>
      </c>
      <c r="J51" s="13" t="b">
        <f>IF(INDEX($A$37:$X$48,MATCH($A51,$A$37:$A$48,0),MATCH(J$50,$A$37:$X$37,0))=INDEX(FIRE1001!$A$5:$AA$17,MATCH('QA checks'!$A51,FIRE1001!$A$5:$A$17,0),MATCH('QA checks'!J$50,FIRE1001!$A$5:$AA$5,0)),TRUE,"Error")</f>
        <v>1</v>
      </c>
      <c r="K51" s="13" t="b">
        <f>IF(INDEX($A$37:$X$48,MATCH($A51,$A$37:$A$48,0),MATCH(K$50,$A$37:$X$37,0))=INDEX(FIRE1001!$A$5:$AA$17,MATCH('QA checks'!$A51,FIRE1001!$A$5:$A$17,0),MATCH('QA checks'!K$50,FIRE1001!$A$5:$AA$5,0)),TRUE,"Error")</f>
        <v>1</v>
      </c>
      <c r="L51" s="13" t="b">
        <f>IF(INDEX($A$37:$X$48,MATCH($A51,$A$37:$A$48,0),MATCH(L$50,$A$37:$X$37,0))=INDEX(FIRE1001!$A$5:$AA$17,MATCH('QA checks'!$A51,FIRE1001!$A$5:$A$17,0),MATCH('QA checks'!L$50,FIRE1001!$A$5:$AA$5,0)),TRUE,"Error")</f>
        <v>1</v>
      </c>
      <c r="M51" s="13" t="b">
        <f>IF(INDEX($A$37:$X$48,MATCH($A51,$A$37:$A$48,0),MATCH(M$50,$A$37:$X$37,0))=INDEX(FIRE1001!$A$5:$AA$17,MATCH('QA checks'!$A51,FIRE1001!$A$5:$A$17,0),MATCH('QA checks'!M$50,FIRE1001!$A$5:$AA$5,0)),TRUE,"Error")</f>
        <v>1</v>
      </c>
      <c r="N51" s="13" t="b">
        <f>IF(INDEX($A$37:$X$48,MATCH($A51,$A$37:$A$48,0),MATCH(N$50,$A$37:$X$37,0))=INDEX(FIRE1001!$A$5:$AA$17,MATCH('QA checks'!$A51,FIRE1001!$A$5:$A$17,0),MATCH('QA checks'!N$50,FIRE1001!$A$5:$AA$5,0)),TRUE,"Error")</f>
        <v>1</v>
      </c>
      <c r="O51" s="13" t="b">
        <f>IF(INDEX($A$37:$X$48,MATCH($A51,$A$37:$A$48,0),MATCH(O$50,$A$37:$X$37,0))=INDEX(FIRE1001!$A$5:$AA$17,MATCH('QA checks'!$A51,FIRE1001!$A$5:$A$17,0),MATCH('QA checks'!O$50,FIRE1001!$A$5:$AA$5,0)),TRUE,"Error")</f>
        <v>1</v>
      </c>
      <c r="P51" s="13" t="b">
        <f>IF(INDEX($A$37:$X$48,MATCH($A51,$A$37:$A$48,0),MATCH(P$50,$A$37:$X$37,0))=INDEX(FIRE1001!$A$5:$AA$17,MATCH('QA checks'!$A51,FIRE1001!$A$5:$A$17,0),MATCH('QA checks'!P$50,FIRE1001!$A$5:$AA$5,0)),TRUE,"Error")</f>
        <v>1</v>
      </c>
      <c r="Q51" s="13" t="e">
        <f>IF(INDEX($A$37:$X$48,MATCH($A51,$A$37:$A$48,0),MATCH(Q$50,$A$37:$X$37,0))=INDEX(FIRE1001!$A$5:$AA$17,MATCH('QA checks'!$A51,FIRE1001!$A$5:$A$17,0),MATCH('QA checks'!Q$50,FIRE1001!$A$5:$AA$5,0)),TRUE,"Error")</f>
        <v>#N/A</v>
      </c>
      <c r="R51" s="13" t="e">
        <f>IF(INDEX($A$37:$X$48,MATCH($A51,$A$37:$A$48,0),MATCH(R$50,$A$37:$X$37,0))=INDEX(FIRE1001!$A$5:$AA$17,MATCH('QA checks'!$A51,FIRE1001!$A$5:$A$17,0),MATCH('QA checks'!R$50,FIRE1001!$A$5:$AA$5,0)),TRUE,"Error")</f>
        <v>#N/A</v>
      </c>
      <c r="S51" s="13" t="e">
        <f>IF(INDEX($A$37:$X$48,MATCH($A51,$A$37:$A$48,0),MATCH(S$50,$A$37:$X$37,0))=INDEX(FIRE1001!$A$5:$AA$17,MATCH('QA checks'!$A51,FIRE1001!$A$5:$A$17,0),MATCH('QA checks'!S$50,FIRE1001!$A$5:$AA$5,0)),TRUE,"Error")</f>
        <v>#N/A</v>
      </c>
      <c r="T51" s="13" t="e">
        <f>IF(INDEX($A$37:$X$48,MATCH($A51,$A$37:$A$48,0),MATCH(T$50,$A$37:$X$37,0))=INDEX(FIRE1001!$A$5:$AA$17,MATCH('QA checks'!$A51,FIRE1001!$A$5:$A$17,0),MATCH('QA checks'!T$50,FIRE1001!$A$5:$AA$5,0)),TRUE,"Error")</f>
        <v>#N/A</v>
      </c>
      <c r="U51" s="13" t="e">
        <f>IF(INDEX($A$37:$X$48,MATCH($A51,$A$37:$A$48,0),MATCH(U$50,$A$37:$X$37,0))=INDEX(FIRE1001!$A$5:$AA$17,MATCH('QA checks'!$A51,FIRE1001!$A$5:$A$17,0),MATCH('QA checks'!U$50,FIRE1001!$A$5:$AA$5,0)),TRUE,"Error")</f>
        <v>#N/A</v>
      </c>
      <c r="V51" s="13" t="e">
        <f>IF(INDEX($A$37:$X$48,MATCH($A51,$A$37:$A$48,0),MATCH(V$50,$A$37:$X$37,0))=INDEX(FIRE1001!$A$5:$AA$17,MATCH('QA checks'!$A51,FIRE1001!$A$5:$A$17,0),MATCH('QA checks'!V$50,FIRE1001!$A$5:$AA$5,0)),TRUE,"Error")</f>
        <v>#N/A</v>
      </c>
      <c r="W51" s="13" t="e">
        <f>IF(INDEX($A$37:$X$48,MATCH($A51,$A$37:$A$48,0),MATCH(W$50,$A$37:$X$37,0))=INDEX(FIRE1001!$A$5:$AA$17,MATCH('QA checks'!$A51,FIRE1001!$A$5:$A$17,0),MATCH('QA checks'!W$50,FIRE1001!$A$5:$AA$5,0)),TRUE,"Error")</f>
        <v>#N/A</v>
      </c>
      <c r="X51" s="13" t="e">
        <f>IF(INDEX($A$37:$X$48,MATCH($A51,$A$37:$A$48,0),MATCH(X$50,$A$37:$X$37,0))=INDEX(FIRE1001!$A$5:$AA$17,MATCH('QA checks'!$A51,FIRE1001!$A$5:$A$17,0),MATCH('QA checks'!X$50,FIRE1001!$A$5:$AA$5,0)),TRUE,"Error")</f>
        <v>#N/A</v>
      </c>
      <c r="Y51" s="13" t="e">
        <f>IF(INDEX($A$37:$X$48,MATCH($A51,$A$37:$A$48,0),MATCH(Y$50,$A$37:$X$37,0))=INDEX(FIRE1001!$A$5:$AA$17,MATCH('QA checks'!$A51,FIRE1001!$A$5:$A$17,0),MATCH('QA checks'!Y$50,FIRE1001!$A$5:$AA$5,0)),TRUE,"Error")</f>
        <v>#N/A</v>
      </c>
    </row>
    <row r="52" spans="1:25">
      <c r="A52" t="s">
        <v>59</v>
      </c>
      <c r="B52" s="13" t="b">
        <f>IF(INDEX($A$37:$X$48,MATCH($A52,$A$37:$A$48,0),MATCH(B$50,$A$37:$X$37,0))=INDEX(FIRE1001!$A$5:$AA$17,MATCH('QA checks'!$A52,FIRE1001!$A$5:$A$17,0),MATCH('QA checks'!B$50,FIRE1001!$A$5:$AA$5,0)),TRUE,"Error")</f>
        <v>1</v>
      </c>
      <c r="C52" s="13" t="b">
        <f>IF(INDEX($A$37:$X$48,MATCH($A52,$A$37:$A$48,0),MATCH(C$50,$A$37:$X$37,0))=INDEX(FIRE1001!$A$5:$AA$17,MATCH('QA checks'!$A52,FIRE1001!$A$5:$A$17,0),MATCH('QA checks'!C$50,FIRE1001!$A$5:$AA$5,0)),TRUE,"Error")</f>
        <v>1</v>
      </c>
      <c r="D52" s="13" t="b">
        <f>IF(INDEX($A$37:$X$48,MATCH($A52,$A$37:$A$48,0),MATCH(D$50,$A$37:$X$37,0))=INDEX(FIRE1001!$A$5:$AA$17,MATCH('QA checks'!$A52,FIRE1001!$A$5:$A$17,0),MATCH('QA checks'!D$50,FIRE1001!$A$5:$AA$5,0)),TRUE,"Error")</f>
        <v>1</v>
      </c>
      <c r="E52" s="13" t="b">
        <f>IF(INDEX($A$37:$X$48,MATCH($A52,$A$37:$A$48,0),MATCH(E$50,$A$37:$X$37,0))=INDEX(FIRE1001!$A$5:$AA$17,MATCH('QA checks'!$A52,FIRE1001!$A$5:$A$17,0),MATCH('QA checks'!E$50,FIRE1001!$A$5:$AA$5,0)),TRUE,"Error")</f>
        <v>1</v>
      </c>
      <c r="F52" s="13" t="b">
        <f>IF(INDEX($A$37:$X$48,MATCH($A52,$A$37:$A$48,0),MATCH(F$50,$A$37:$X$37,0))=INDEX(FIRE1001!$A$5:$AA$17,MATCH('QA checks'!$A52,FIRE1001!$A$5:$A$17,0),MATCH('QA checks'!F$50,FIRE1001!$A$5:$AA$5,0)),TRUE,"Error")</f>
        <v>1</v>
      </c>
      <c r="G52" s="13" t="b">
        <f>IF(INDEX($A$37:$X$48,MATCH($A52,$A$37:$A$48,0),MATCH(G$50,$A$37:$X$37,0))=INDEX(FIRE1001!$A$5:$AA$17,MATCH('QA checks'!$A52,FIRE1001!$A$5:$A$17,0),MATCH('QA checks'!G$50,FIRE1001!$A$5:$AA$5,0)),TRUE,"Error")</f>
        <v>1</v>
      </c>
      <c r="H52" s="13" t="b">
        <f>IF(INDEX($A$37:$X$48,MATCH($A52,$A$37:$A$48,0),MATCH(H$50,$A$37:$X$37,0))=INDEX(FIRE1001!$A$5:$AA$17,MATCH('QA checks'!$A52,FIRE1001!$A$5:$A$17,0),MATCH('QA checks'!H$50,FIRE1001!$A$5:$AA$5,0)),TRUE,"Error")</f>
        <v>1</v>
      </c>
      <c r="I52" s="13" t="b">
        <f>IF(INDEX($A$37:$X$48,MATCH($A52,$A$37:$A$48,0),MATCH(I$50,$A$37:$X$37,0))=INDEX(FIRE1001!$A$5:$AA$17,MATCH('QA checks'!$A52,FIRE1001!$A$5:$A$17,0),MATCH('QA checks'!I$50,FIRE1001!$A$5:$AA$5,0)),TRUE,"Error")</f>
        <v>1</v>
      </c>
      <c r="J52" s="13" t="b">
        <f>IF(INDEX($A$37:$X$48,MATCH($A52,$A$37:$A$48,0),MATCH(J$50,$A$37:$X$37,0))=INDEX(FIRE1001!$A$5:$AA$17,MATCH('QA checks'!$A52,FIRE1001!$A$5:$A$17,0),MATCH('QA checks'!J$50,FIRE1001!$A$5:$AA$5,0)),TRUE,"Error")</f>
        <v>1</v>
      </c>
      <c r="K52" s="13" t="b">
        <f>IF(INDEX($A$37:$X$48,MATCH($A52,$A$37:$A$48,0),MATCH(K$50,$A$37:$X$37,0))=INDEX(FIRE1001!$A$5:$AA$17,MATCH('QA checks'!$A52,FIRE1001!$A$5:$A$17,0),MATCH('QA checks'!K$50,FIRE1001!$A$5:$AA$5,0)),TRUE,"Error")</f>
        <v>1</v>
      </c>
      <c r="L52" s="13" t="b">
        <f>IF(INDEX($A$37:$X$48,MATCH($A52,$A$37:$A$48,0),MATCH(L$50,$A$37:$X$37,0))=INDEX(FIRE1001!$A$5:$AA$17,MATCH('QA checks'!$A52,FIRE1001!$A$5:$A$17,0),MATCH('QA checks'!L$50,FIRE1001!$A$5:$AA$5,0)),TRUE,"Error")</f>
        <v>1</v>
      </c>
      <c r="M52" s="13" t="b">
        <f>IF(INDEX($A$37:$X$48,MATCH($A52,$A$37:$A$48,0),MATCH(M$50,$A$37:$X$37,0))=INDEX(FIRE1001!$A$5:$AA$17,MATCH('QA checks'!$A52,FIRE1001!$A$5:$A$17,0),MATCH('QA checks'!M$50,FIRE1001!$A$5:$AA$5,0)),TRUE,"Error")</f>
        <v>1</v>
      </c>
      <c r="N52" s="13" t="b">
        <f>IF(INDEX($A$37:$X$48,MATCH($A52,$A$37:$A$48,0),MATCH(N$50,$A$37:$X$37,0))=INDEX(FIRE1001!$A$5:$AA$17,MATCH('QA checks'!$A52,FIRE1001!$A$5:$A$17,0),MATCH('QA checks'!N$50,FIRE1001!$A$5:$AA$5,0)),TRUE,"Error")</f>
        <v>1</v>
      </c>
      <c r="O52" s="13" t="b">
        <f>IF(INDEX($A$37:$X$48,MATCH($A52,$A$37:$A$48,0),MATCH(O$50,$A$37:$X$37,0))=INDEX(FIRE1001!$A$5:$AA$17,MATCH('QA checks'!$A52,FIRE1001!$A$5:$A$17,0),MATCH('QA checks'!O$50,FIRE1001!$A$5:$AA$5,0)),TRUE,"Error")</f>
        <v>1</v>
      </c>
      <c r="P52" s="13" t="b">
        <f>IF(INDEX($A$37:$X$48,MATCH($A52,$A$37:$A$48,0),MATCH(P$50,$A$37:$X$37,0))=INDEX(FIRE1001!$A$5:$AA$17,MATCH('QA checks'!$A52,FIRE1001!$A$5:$A$17,0),MATCH('QA checks'!P$50,FIRE1001!$A$5:$AA$5,0)),TRUE,"Error")</f>
        <v>1</v>
      </c>
      <c r="Q52" s="13" t="e">
        <f>IF(INDEX($A$37:$X$48,MATCH($A52,$A$37:$A$48,0),MATCH(Q$50,$A$37:$X$37,0))=INDEX(FIRE1001!$A$5:$AA$17,MATCH('QA checks'!$A52,FIRE1001!$A$5:$A$17,0),MATCH('QA checks'!Q$50,FIRE1001!$A$5:$AA$5,0)),TRUE,"Error")</f>
        <v>#N/A</v>
      </c>
      <c r="R52" s="13" t="e">
        <f>IF(INDEX($A$37:$X$48,MATCH($A52,$A$37:$A$48,0),MATCH(R$50,$A$37:$X$37,0))=INDEX(FIRE1001!$A$5:$AA$17,MATCH('QA checks'!$A52,FIRE1001!$A$5:$A$17,0),MATCH('QA checks'!R$50,FIRE1001!$A$5:$AA$5,0)),TRUE,"Error")</f>
        <v>#N/A</v>
      </c>
      <c r="S52" s="13" t="e">
        <f>IF(INDEX($A$37:$X$48,MATCH($A52,$A$37:$A$48,0),MATCH(S$50,$A$37:$X$37,0))=INDEX(FIRE1001!$A$5:$AA$17,MATCH('QA checks'!$A52,FIRE1001!$A$5:$A$17,0),MATCH('QA checks'!S$50,FIRE1001!$A$5:$AA$5,0)),TRUE,"Error")</f>
        <v>#N/A</v>
      </c>
      <c r="T52" s="13" t="e">
        <f>IF(INDEX($A$37:$X$48,MATCH($A52,$A$37:$A$48,0),MATCH(T$50,$A$37:$X$37,0))=INDEX(FIRE1001!$A$5:$AA$17,MATCH('QA checks'!$A52,FIRE1001!$A$5:$A$17,0),MATCH('QA checks'!T$50,FIRE1001!$A$5:$AA$5,0)),TRUE,"Error")</f>
        <v>#N/A</v>
      </c>
      <c r="U52" s="13" t="e">
        <f>IF(INDEX($A$37:$X$48,MATCH($A52,$A$37:$A$48,0),MATCH(U$50,$A$37:$X$37,0))=INDEX(FIRE1001!$A$5:$AA$17,MATCH('QA checks'!$A52,FIRE1001!$A$5:$A$17,0),MATCH('QA checks'!U$50,FIRE1001!$A$5:$AA$5,0)),TRUE,"Error")</f>
        <v>#N/A</v>
      </c>
      <c r="V52" s="13" t="e">
        <f>IF(INDEX($A$37:$X$48,MATCH($A52,$A$37:$A$48,0),MATCH(V$50,$A$37:$X$37,0))=INDEX(FIRE1001!$A$5:$AA$17,MATCH('QA checks'!$A52,FIRE1001!$A$5:$A$17,0),MATCH('QA checks'!V$50,FIRE1001!$A$5:$AA$5,0)),TRUE,"Error")</f>
        <v>#N/A</v>
      </c>
      <c r="W52" s="13" t="e">
        <f>IF(INDEX($A$37:$X$48,MATCH($A52,$A$37:$A$48,0),MATCH(W$50,$A$37:$X$37,0))=INDEX(FIRE1001!$A$5:$AA$17,MATCH('QA checks'!$A52,FIRE1001!$A$5:$A$17,0),MATCH('QA checks'!W$50,FIRE1001!$A$5:$AA$5,0)),TRUE,"Error")</f>
        <v>#N/A</v>
      </c>
      <c r="X52" s="13" t="e">
        <f>IF(INDEX($A$37:$X$48,MATCH($A52,$A$37:$A$48,0),MATCH(X$50,$A$37:$X$37,0))=INDEX(FIRE1001!$A$5:$AA$17,MATCH('QA checks'!$A52,FIRE1001!$A$5:$A$17,0),MATCH('QA checks'!X$50,FIRE1001!$A$5:$AA$5,0)),TRUE,"Error")</f>
        <v>#N/A</v>
      </c>
      <c r="Y52" s="13" t="e">
        <f>IF(INDEX($A$37:$X$48,MATCH($A52,$A$37:$A$48,0),MATCH(Y$50,$A$37:$X$37,0))=INDEX(FIRE1001!$A$5:$AA$17,MATCH('QA checks'!$A52,FIRE1001!$A$5:$A$17,0),MATCH('QA checks'!Y$50,FIRE1001!$A$5:$AA$5,0)),TRUE,"Error")</f>
        <v>#N/A</v>
      </c>
    </row>
    <row r="53" spans="1:25">
      <c r="A53" t="s">
        <v>158</v>
      </c>
      <c r="B53" s="13" t="b">
        <f>IF(INDEX($A$37:$X$48,MATCH($A53,$A$37:$A$48,0),MATCH(B$50,$A$37:$X$37,0))=INDEX(FIRE1001!$A$5:$AA$17,MATCH('QA checks'!$A53,FIRE1001!$B$5:$B$17,0),MATCH('QA checks'!B$50,FIRE1001!$A$5:$AA$5,0)),TRUE,"Error")</f>
        <v>1</v>
      </c>
      <c r="C53" s="13" t="b">
        <f>IF(INDEX($A$37:$X$48,MATCH($A53,$A$37:$A$48,0),MATCH(C$50,$A$37:$X$37,0))=INDEX(FIRE1001!$A$5:$AA$17,MATCH('QA checks'!$A53,FIRE1001!$B$5:$B$17,0),MATCH('QA checks'!C$50,FIRE1001!$A$5:$AA$5,0)),TRUE,"Error")</f>
        <v>1</v>
      </c>
      <c r="D53" s="13" t="b">
        <f>IF(INDEX($A$37:$X$48,MATCH($A53,$A$37:$A$48,0),MATCH(D$50,$A$37:$X$37,0))=INDEX(FIRE1001!$A$5:$AA$17,MATCH('QA checks'!$A53,FIRE1001!$B$5:$B$17,0),MATCH('QA checks'!D$50,FIRE1001!$A$5:$AA$5,0)),TRUE,"Error")</f>
        <v>1</v>
      </c>
      <c r="E53" s="13" t="b">
        <f>IF(INDEX($A$37:$X$48,MATCH($A53,$A$37:$A$48,0),MATCH(E$50,$A$37:$X$37,0))=INDEX(FIRE1001!$A$5:$AA$17,MATCH('QA checks'!$A53,FIRE1001!$B$5:$B$17,0),MATCH('QA checks'!E$50,FIRE1001!$A$5:$AA$5,0)),TRUE,"Error")</f>
        <v>1</v>
      </c>
      <c r="F53" s="13" t="b">
        <f>IF(INDEX($A$37:$X$48,MATCH($A53,$A$37:$A$48,0),MATCH(F$50,$A$37:$X$37,0))=INDEX(FIRE1001!$A$5:$AA$17,MATCH('QA checks'!$A53,FIRE1001!$B$5:$B$17,0),MATCH('QA checks'!F$50,FIRE1001!$A$5:$AA$5,0)),TRUE,"Error")</f>
        <v>1</v>
      </c>
      <c r="G53" s="13" t="b">
        <f>IF(INDEX($A$37:$X$48,MATCH($A53,$A$37:$A$48,0),MATCH(G$50,$A$37:$X$37,0))=INDEX(FIRE1001!$A$5:$AA$17,MATCH('QA checks'!$A53,FIRE1001!$B$5:$B$17,0),MATCH('QA checks'!G$50,FIRE1001!$A$5:$AA$5,0)),TRUE,"Error")</f>
        <v>1</v>
      </c>
      <c r="H53" s="13" t="b">
        <f>IF(INDEX($A$37:$X$48,MATCH($A53,$A$37:$A$48,0),MATCH(H$50,$A$37:$X$37,0))=INDEX(FIRE1001!$A$5:$AA$17,MATCH('QA checks'!$A53,FIRE1001!$B$5:$B$17,0),MATCH('QA checks'!H$50,FIRE1001!$A$5:$AA$5,0)),TRUE,"Error")</f>
        <v>1</v>
      </c>
      <c r="I53" s="13" t="b">
        <f>IF(INDEX($A$37:$X$48,MATCH($A53,$A$37:$A$48,0),MATCH(I$50,$A$37:$X$37,0))=INDEX(FIRE1001!$A$5:$AA$17,MATCH('QA checks'!$A53,FIRE1001!$B$5:$B$17,0),MATCH('QA checks'!I$50,FIRE1001!$A$5:$AA$5,0)),TRUE,"Error")</f>
        <v>1</v>
      </c>
      <c r="J53" s="13" t="b">
        <f>IF(INDEX($A$37:$X$48,MATCH($A53,$A$37:$A$48,0),MATCH(J$50,$A$37:$X$37,0))=INDEX(FIRE1001!$A$5:$AA$17,MATCH('QA checks'!$A53,FIRE1001!$B$5:$B$17,0),MATCH('QA checks'!J$50,FIRE1001!$A$5:$AA$5,0)),TRUE,"Error")</f>
        <v>1</v>
      </c>
      <c r="K53" s="13" t="b">
        <f>IF(INDEX($A$37:$X$48,MATCH($A53,$A$37:$A$48,0),MATCH(K$50,$A$37:$X$37,0))=INDEX(FIRE1001!$A$5:$AA$17,MATCH('QA checks'!$A53,FIRE1001!$B$5:$B$17,0),MATCH('QA checks'!K$50,FIRE1001!$A$5:$AA$5,0)),TRUE,"Error")</f>
        <v>1</v>
      </c>
      <c r="L53" s="13" t="b">
        <f>IF(INDEX($A$37:$X$48,MATCH($A53,$A$37:$A$48,0),MATCH(L$50,$A$37:$X$37,0))=INDEX(FIRE1001!$A$5:$AA$17,MATCH('QA checks'!$A53,FIRE1001!$B$5:$B$17,0),MATCH('QA checks'!L$50,FIRE1001!$A$5:$AA$5,0)),TRUE,"Error")</f>
        <v>1</v>
      </c>
      <c r="M53" s="13" t="b">
        <f>IF(INDEX($A$37:$X$48,MATCH($A53,$A$37:$A$48,0),MATCH(M$50,$A$37:$X$37,0))=INDEX(FIRE1001!$A$5:$AA$17,MATCH('QA checks'!$A53,FIRE1001!$B$5:$B$17,0),MATCH('QA checks'!M$50,FIRE1001!$A$5:$AA$5,0)),TRUE,"Error")</f>
        <v>1</v>
      </c>
      <c r="N53" s="13" t="b">
        <f>IF(INDEX($A$37:$X$48,MATCH($A53,$A$37:$A$48,0),MATCH(N$50,$A$37:$X$37,0))=INDEX(FIRE1001!$A$5:$AA$17,MATCH('QA checks'!$A53,FIRE1001!$B$5:$B$17,0),MATCH('QA checks'!N$50,FIRE1001!$A$5:$AA$5,0)),TRUE,"Error")</f>
        <v>1</v>
      </c>
      <c r="O53" s="13" t="b">
        <f>IF(INDEX($A$37:$X$48,MATCH($A53,$A$37:$A$48,0),MATCH(O$50,$A$37:$X$37,0))=INDEX(FIRE1001!$A$5:$AA$17,MATCH('QA checks'!$A53,FIRE1001!$B$5:$B$17,0),MATCH('QA checks'!O$50,FIRE1001!$A$5:$AA$5,0)),TRUE,"Error")</f>
        <v>1</v>
      </c>
      <c r="P53" s="13" t="b">
        <f>IF(INDEX($A$37:$X$48,MATCH($A53,$A$37:$A$48,0),MATCH(P$50,$A$37:$X$37,0))=INDEX(FIRE1001!$A$5:$AA$17,MATCH('QA checks'!$A53,FIRE1001!$B$5:$B$17,0),MATCH('QA checks'!P$50,FIRE1001!$A$5:$AA$5,0)),TRUE,"Error")</f>
        <v>1</v>
      </c>
      <c r="Q53" s="13" t="e">
        <f>IF(INDEX($A$37:$X$48,MATCH($A53,$A$37:$A$48,0),MATCH(Q$50,$A$37:$X$37,0))=INDEX(FIRE1001!$A$5:$AA$17,MATCH('QA checks'!$A53,FIRE1001!$B$5:$B$17,0),MATCH('QA checks'!Q$50,FIRE1001!$A$5:$AA$5,0)),TRUE,"Error")</f>
        <v>#N/A</v>
      </c>
      <c r="R53" s="13" t="e">
        <f>IF(INDEX($A$37:$X$48,MATCH($A53,$A$37:$A$48,0),MATCH(R$50,$A$37:$X$37,0))=INDEX(FIRE1001!$A$5:$AA$17,MATCH('QA checks'!$A53,FIRE1001!$B$5:$B$17,0),MATCH('QA checks'!R$50,FIRE1001!$A$5:$AA$5,0)),TRUE,"Error")</f>
        <v>#N/A</v>
      </c>
      <c r="S53" s="13" t="e">
        <f>IF(INDEX($A$37:$X$48,MATCH($A53,$A$37:$A$48,0),MATCH(S$50,$A$37:$X$37,0))=INDEX(FIRE1001!$A$5:$AA$17,MATCH('QA checks'!$A53,FIRE1001!$B$5:$B$17,0),MATCH('QA checks'!S$50,FIRE1001!$A$5:$AA$5,0)),TRUE,"Error")</f>
        <v>#N/A</v>
      </c>
      <c r="T53" s="13" t="e">
        <f>IF(INDEX($A$37:$X$48,MATCH($A53,$A$37:$A$48,0),MATCH(T$50,$A$37:$X$37,0))=INDEX(FIRE1001!$A$5:$AA$17,MATCH('QA checks'!$A53,FIRE1001!$B$5:$B$17,0),MATCH('QA checks'!T$50,FIRE1001!$A$5:$AA$5,0)),TRUE,"Error")</f>
        <v>#N/A</v>
      </c>
      <c r="U53" s="13" t="e">
        <f>IF(INDEX($A$37:$X$48,MATCH($A53,$A$37:$A$48,0),MATCH(U$50,$A$37:$X$37,0))=INDEX(FIRE1001!$A$5:$AA$17,MATCH('QA checks'!$A53,FIRE1001!$B$5:$B$17,0),MATCH('QA checks'!U$50,FIRE1001!$A$5:$AA$5,0)),TRUE,"Error")</f>
        <v>#N/A</v>
      </c>
      <c r="V53" s="13" t="e">
        <f>IF(INDEX($A$37:$X$48,MATCH($A53,$A$37:$A$48,0),MATCH(V$50,$A$37:$X$37,0))=INDEX(FIRE1001!$A$5:$AA$17,MATCH('QA checks'!$A53,FIRE1001!$B$5:$B$17,0),MATCH('QA checks'!V$50,FIRE1001!$A$5:$AA$5,0)),TRUE,"Error")</f>
        <v>#N/A</v>
      </c>
      <c r="W53" s="13" t="e">
        <f>IF(INDEX($A$37:$X$48,MATCH($A53,$A$37:$A$48,0),MATCH(W$50,$A$37:$X$37,0))=INDEX(FIRE1001!$A$5:$AA$17,MATCH('QA checks'!$A53,FIRE1001!$B$5:$B$17,0),MATCH('QA checks'!W$50,FIRE1001!$A$5:$AA$5,0)),TRUE,"Error")</f>
        <v>#N/A</v>
      </c>
      <c r="X53" s="13" t="e">
        <f>IF(INDEX($A$37:$X$48,MATCH($A53,$A$37:$A$48,0),MATCH(X$50,$A$37:$X$37,0))=INDEX(FIRE1001!$A$5:$AA$17,MATCH('QA checks'!$A53,FIRE1001!$B$5:$B$17,0),MATCH('QA checks'!X$50,FIRE1001!$A$5:$AA$5,0)),TRUE,"Error")</f>
        <v>#N/A</v>
      </c>
      <c r="Y53" s="13" t="e">
        <f>IF(INDEX($A$37:$X$48,MATCH($A53,$A$37:$A$48,0),MATCH(Y$50,$A$37:$X$37,0))=INDEX(FIRE1001!$A$5:$AA$17,MATCH('QA checks'!$A53,FIRE1001!$B$5:$B$17,0),MATCH('QA checks'!Y$50,FIRE1001!$A$5:$AA$5,0)),TRUE,"Error")</f>
        <v>#N/A</v>
      </c>
    </row>
    <row r="54" spans="1:25">
      <c r="A54" t="s">
        <v>108</v>
      </c>
      <c r="B54" s="13" t="b">
        <f>IF(INDEX($A$37:$X$48,MATCH($A54,$A$37:$A$48,0),MATCH(B$50,$A$37:$X$37,0))=INDEX(FIRE1001!$A$5:$AA$17,MATCH('QA checks'!$A54,FIRE1001!$B$5:$B$17,0),MATCH('QA checks'!B$50,FIRE1001!$A$5:$AA$5,0)),TRUE,"Error")</f>
        <v>1</v>
      </c>
      <c r="C54" s="13" t="b">
        <f>IF(INDEX($A$37:$X$48,MATCH($A54,$A$37:$A$48,0),MATCH(C$50,$A$37:$X$37,0))=INDEX(FIRE1001!$A$5:$AA$17,MATCH('QA checks'!$A54,FIRE1001!$B$5:$B$17,0),MATCH('QA checks'!C$50,FIRE1001!$A$5:$AA$5,0)),TRUE,"Error")</f>
        <v>1</v>
      </c>
      <c r="D54" s="13" t="b">
        <f>IF(INDEX($A$37:$X$48,MATCH($A54,$A$37:$A$48,0),MATCH(D$50,$A$37:$X$37,0))=INDEX(FIRE1001!$A$5:$AA$17,MATCH('QA checks'!$A54,FIRE1001!$B$5:$B$17,0),MATCH('QA checks'!D$50,FIRE1001!$A$5:$AA$5,0)),TRUE,"Error")</f>
        <v>1</v>
      </c>
      <c r="E54" s="13" t="b">
        <f>IF(INDEX($A$37:$X$48,MATCH($A54,$A$37:$A$48,0),MATCH(E$50,$A$37:$X$37,0))=INDEX(FIRE1001!$A$5:$AA$17,MATCH('QA checks'!$A54,FIRE1001!$B$5:$B$17,0),MATCH('QA checks'!E$50,FIRE1001!$A$5:$AA$5,0)),TRUE,"Error")</f>
        <v>1</v>
      </c>
      <c r="F54" s="13" t="b">
        <f>IF(INDEX($A$37:$X$48,MATCH($A54,$A$37:$A$48,0),MATCH(F$50,$A$37:$X$37,0))=INDEX(FIRE1001!$A$5:$AA$17,MATCH('QA checks'!$A54,FIRE1001!$B$5:$B$17,0),MATCH('QA checks'!F$50,FIRE1001!$A$5:$AA$5,0)),TRUE,"Error")</f>
        <v>1</v>
      </c>
      <c r="G54" s="13" t="b">
        <f>IF(INDEX($A$37:$X$48,MATCH($A54,$A$37:$A$48,0),MATCH(G$50,$A$37:$X$37,0))=INDEX(FIRE1001!$A$5:$AA$17,MATCH('QA checks'!$A54,FIRE1001!$B$5:$B$17,0),MATCH('QA checks'!G$50,FIRE1001!$A$5:$AA$5,0)),TRUE,"Error")</f>
        <v>1</v>
      </c>
      <c r="H54" s="13" t="b">
        <f>IF(INDEX($A$37:$X$48,MATCH($A54,$A$37:$A$48,0),MATCH(H$50,$A$37:$X$37,0))=INDEX(FIRE1001!$A$5:$AA$17,MATCH('QA checks'!$A54,FIRE1001!$B$5:$B$17,0),MATCH('QA checks'!H$50,FIRE1001!$A$5:$AA$5,0)),TRUE,"Error")</f>
        <v>1</v>
      </c>
      <c r="I54" s="13" t="b">
        <f>IF(INDEX($A$37:$X$48,MATCH($A54,$A$37:$A$48,0),MATCH(I$50,$A$37:$X$37,0))=INDEX(FIRE1001!$A$5:$AA$17,MATCH('QA checks'!$A54,FIRE1001!$B$5:$B$17,0),MATCH('QA checks'!I$50,FIRE1001!$A$5:$AA$5,0)),TRUE,"Error")</f>
        <v>1</v>
      </c>
      <c r="J54" s="13" t="b">
        <f>IF(INDEX($A$37:$X$48,MATCH($A54,$A$37:$A$48,0),MATCH(J$50,$A$37:$X$37,0))=INDEX(FIRE1001!$A$5:$AA$17,MATCH('QA checks'!$A54,FIRE1001!$B$5:$B$17,0),MATCH('QA checks'!J$50,FIRE1001!$A$5:$AA$5,0)),TRUE,"Error")</f>
        <v>1</v>
      </c>
      <c r="K54" s="13" t="b">
        <f>IF(INDEX($A$37:$X$48,MATCH($A54,$A$37:$A$48,0),MATCH(K$50,$A$37:$X$37,0))=INDEX(FIRE1001!$A$5:$AA$17,MATCH('QA checks'!$A54,FIRE1001!$B$5:$B$17,0),MATCH('QA checks'!K$50,FIRE1001!$A$5:$AA$5,0)),TRUE,"Error")</f>
        <v>1</v>
      </c>
      <c r="L54" s="13" t="b">
        <f>IF(INDEX($A$37:$X$48,MATCH($A54,$A$37:$A$48,0),MATCH(L$50,$A$37:$X$37,0))=INDEX(FIRE1001!$A$5:$AA$17,MATCH('QA checks'!$A54,FIRE1001!$B$5:$B$17,0),MATCH('QA checks'!L$50,FIRE1001!$A$5:$AA$5,0)),TRUE,"Error")</f>
        <v>1</v>
      </c>
      <c r="M54" s="13" t="b">
        <f>IF(INDEX($A$37:$X$48,MATCH($A54,$A$37:$A$48,0),MATCH(M$50,$A$37:$X$37,0))=INDEX(FIRE1001!$A$5:$AA$17,MATCH('QA checks'!$A54,FIRE1001!$B$5:$B$17,0),MATCH('QA checks'!M$50,FIRE1001!$A$5:$AA$5,0)),TRUE,"Error")</f>
        <v>1</v>
      </c>
      <c r="N54" s="13" t="b">
        <f>IF(INDEX($A$37:$X$48,MATCH($A54,$A$37:$A$48,0),MATCH(N$50,$A$37:$X$37,0))=INDEX(FIRE1001!$A$5:$AA$17,MATCH('QA checks'!$A54,FIRE1001!$B$5:$B$17,0),MATCH('QA checks'!N$50,FIRE1001!$A$5:$AA$5,0)),TRUE,"Error")</f>
        <v>1</v>
      </c>
      <c r="O54" s="13" t="b">
        <f>IF(INDEX($A$37:$X$48,MATCH($A54,$A$37:$A$48,0),MATCH(O$50,$A$37:$X$37,0))=INDEX(FIRE1001!$A$5:$AA$17,MATCH('QA checks'!$A54,FIRE1001!$B$5:$B$17,0),MATCH('QA checks'!O$50,FIRE1001!$A$5:$AA$5,0)),TRUE,"Error")</f>
        <v>1</v>
      </c>
      <c r="P54" s="13" t="b">
        <f>IF(INDEX($A$37:$X$48,MATCH($A54,$A$37:$A$48,0),MATCH(P$50,$A$37:$X$37,0))=INDEX(FIRE1001!$A$5:$AA$17,MATCH('QA checks'!$A54,FIRE1001!$B$5:$B$17,0),MATCH('QA checks'!P$50,FIRE1001!$A$5:$AA$5,0)),TRUE,"Error")</f>
        <v>1</v>
      </c>
      <c r="Q54" s="13" t="e">
        <f>IF(INDEX($A$37:$X$48,MATCH($A54,$A$37:$A$48,0),MATCH(Q$50,$A$37:$X$37,0))=INDEX(FIRE1001!$A$5:$AA$17,MATCH('QA checks'!$A54,FIRE1001!$B$5:$B$17,0),MATCH('QA checks'!Q$50,FIRE1001!$A$5:$AA$5,0)),TRUE,"Error")</f>
        <v>#N/A</v>
      </c>
      <c r="R54" s="13" t="e">
        <f>IF(INDEX($A$37:$X$48,MATCH($A54,$A$37:$A$48,0),MATCH(R$50,$A$37:$X$37,0))=INDEX(FIRE1001!$A$5:$AA$17,MATCH('QA checks'!$A54,FIRE1001!$B$5:$B$17,0),MATCH('QA checks'!R$50,FIRE1001!$A$5:$AA$5,0)),TRUE,"Error")</f>
        <v>#N/A</v>
      </c>
      <c r="S54" s="13" t="e">
        <f>IF(INDEX($A$37:$X$48,MATCH($A54,$A$37:$A$48,0),MATCH(S$50,$A$37:$X$37,0))=INDEX(FIRE1001!$A$5:$AA$17,MATCH('QA checks'!$A54,FIRE1001!$B$5:$B$17,0),MATCH('QA checks'!S$50,FIRE1001!$A$5:$AA$5,0)),TRUE,"Error")</f>
        <v>#N/A</v>
      </c>
      <c r="T54" s="13" t="e">
        <f>IF(INDEX($A$37:$X$48,MATCH($A54,$A$37:$A$48,0),MATCH(T$50,$A$37:$X$37,0))=INDEX(FIRE1001!$A$5:$AA$17,MATCH('QA checks'!$A54,FIRE1001!$B$5:$B$17,0),MATCH('QA checks'!T$50,FIRE1001!$A$5:$AA$5,0)),TRUE,"Error")</f>
        <v>#N/A</v>
      </c>
      <c r="U54" s="13" t="e">
        <f>IF(INDEX($A$37:$X$48,MATCH($A54,$A$37:$A$48,0),MATCH(U$50,$A$37:$X$37,0))=INDEX(FIRE1001!$A$5:$AA$17,MATCH('QA checks'!$A54,FIRE1001!$B$5:$B$17,0),MATCH('QA checks'!U$50,FIRE1001!$A$5:$AA$5,0)),TRUE,"Error")</f>
        <v>#N/A</v>
      </c>
      <c r="V54" s="13" t="e">
        <f>IF(INDEX($A$37:$X$48,MATCH($A54,$A$37:$A$48,0),MATCH(V$50,$A$37:$X$37,0))=INDEX(FIRE1001!$A$5:$AA$17,MATCH('QA checks'!$A54,FIRE1001!$B$5:$B$17,0),MATCH('QA checks'!V$50,FIRE1001!$A$5:$AA$5,0)),TRUE,"Error")</f>
        <v>#N/A</v>
      </c>
      <c r="W54" s="13" t="e">
        <f>IF(INDEX($A$37:$X$48,MATCH($A54,$A$37:$A$48,0),MATCH(W$50,$A$37:$X$37,0))=INDEX(FIRE1001!$A$5:$AA$17,MATCH('QA checks'!$A54,FIRE1001!$B$5:$B$17,0),MATCH('QA checks'!W$50,FIRE1001!$A$5:$AA$5,0)),TRUE,"Error")</f>
        <v>#N/A</v>
      </c>
      <c r="X54" s="13" t="e">
        <f>IF(INDEX($A$37:$X$48,MATCH($A54,$A$37:$A$48,0),MATCH(X$50,$A$37:$X$37,0))=INDEX(FIRE1001!$A$5:$AA$17,MATCH('QA checks'!$A54,FIRE1001!$B$5:$B$17,0),MATCH('QA checks'!X$50,FIRE1001!$A$5:$AA$5,0)),TRUE,"Error")</f>
        <v>#N/A</v>
      </c>
      <c r="Y54" s="13" t="e">
        <f>IF(INDEX($A$37:$X$48,MATCH($A54,$A$37:$A$48,0),MATCH(Y$50,$A$37:$X$37,0))=INDEX(FIRE1001!$A$5:$AA$17,MATCH('QA checks'!$A54,FIRE1001!$B$5:$B$17,0),MATCH('QA checks'!Y$50,FIRE1001!$A$5:$AA$5,0)),TRUE,"Error")</f>
        <v>#N/A</v>
      </c>
    </row>
    <row r="55" spans="1:25">
      <c r="A55" t="s">
        <v>159</v>
      </c>
      <c r="B55" s="13" t="b">
        <f>IF(INDEX($A$37:$X$48,MATCH($A55,$A$37:$A$48,0),MATCH(B$50,$A$37:$X$37,0))=INDEX(FIRE1001!$A$5:$AA$17,MATCH('QA checks'!$A55,FIRE1001!$B$5:$B$17,0),MATCH('QA checks'!B$50,FIRE1001!$A$5:$AA$5,0)),TRUE,"Error")</f>
        <v>1</v>
      </c>
      <c r="C55" s="13" t="b">
        <f>IF(INDEX($A$37:$X$48,MATCH($A55,$A$37:$A$48,0),MATCH(C$50,$A$37:$X$37,0))=INDEX(FIRE1001!$A$5:$AA$17,MATCH('QA checks'!$A55,FIRE1001!$B$5:$B$17,0),MATCH('QA checks'!C$50,FIRE1001!$A$5:$AA$5,0)),TRUE,"Error")</f>
        <v>1</v>
      </c>
      <c r="D55" s="13" t="b">
        <f>IF(INDEX($A$37:$X$48,MATCH($A55,$A$37:$A$48,0),MATCH(D$50,$A$37:$X$37,0))=INDEX(FIRE1001!$A$5:$AA$17,MATCH('QA checks'!$A55,FIRE1001!$B$5:$B$17,0),MATCH('QA checks'!D$50,FIRE1001!$A$5:$AA$5,0)),TRUE,"Error")</f>
        <v>1</v>
      </c>
      <c r="E55" s="13" t="b">
        <f>IF(INDEX($A$37:$X$48,MATCH($A55,$A$37:$A$48,0),MATCH(E$50,$A$37:$X$37,0))=INDEX(FIRE1001!$A$5:$AA$17,MATCH('QA checks'!$A55,FIRE1001!$B$5:$B$17,0),MATCH('QA checks'!E$50,FIRE1001!$A$5:$AA$5,0)),TRUE,"Error")</f>
        <v>1</v>
      </c>
      <c r="F55" s="13" t="b">
        <f>IF(INDEX($A$37:$X$48,MATCH($A55,$A$37:$A$48,0),MATCH(F$50,$A$37:$X$37,0))=INDEX(FIRE1001!$A$5:$AA$17,MATCH('QA checks'!$A55,FIRE1001!$B$5:$B$17,0),MATCH('QA checks'!F$50,FIRE1001!$A$5:$AA$5,0)),TRUE,"Error")</f>
        <v>1</v>
      </c>
      <c r="G55" s="13" t="b">
        <f>IF(INDEX($A$37:$X$48,MATCH($A55,$A$37:$A$48,0),MATCH(G$50,$A$37:$X$37,0))=INDEX(FIRE1001!$A$5:$AA$17,MATCH('QA checks'!$A55,FIRE1001!$B$5:$B$17,0),MATCH('QA checks'!G$50,FIRE1001!$A$5:$AA$5,0)),TRUE,"Error")</f>
        <v>1</v>
      </c>
      <c r="H55" s="13" t="b">
        <f>IF(INDEX($A$37:$X$48,MATCH($A55,$A$37:$A$48,0),MATCH(H$50,$A$37:$X$37,0))=INDEX(FIRE1001!$A$5:$AA$17,MATCH('QA checks'!$A55,FIRE1001!$B$5:$B$17,0),MATCH('QA checks'!H$50,FIRE1001!$A$5:$AA$5,0)),TRUE,"Error")</f>
        <v>1</v>
      </c>
      <c r="I55" s="13" t="b">
        <f>IF(INDEX($A$37:$X$48,MATCH($A55,$A$37:$A$48,0),MATCH(I$50,$A$37:$X$37,0))=INDEX(FIRE1001!$A$5:$AA$17,MATCH('QA checks'!$A55,FIRE1001!$B$5:$B$17,0),MATCH('QA checks'!I$50,FIRE1001!$A$5:$AA$5,0)),TRUE,"Error")</f>
        <v>1</v>
      </c>
      <c r="J55" s="13" t="b">
        <f>IF(INDEX($A$37:$X$48,MATCH($A55,$A$37:$A$48,0),MATCH(J$50,$A$37:$X$37,0))=INDEX(FIRE1001!$A$5:$AA$17,MATCH('QA checks'!$A55,FIRE1001!$B$5:$B$17,0),MATCH('QA checks'!J$50,FIRE1001!$A$5:$AA$5,0)),TRUE,"Error")</f>
        <v>1</v>
      </c>
      <c r="K55" s="13" t="b">
        <f>IF(INDEX($A$37:$X$48,MATCH($A55,$A$37:$A$48,0),MATCH(K$50,$A$37:$X$37,0))=INDEX(FIRE1001!$A$5:$AA$17,MATCH('QA checks'!$A55,FIRE1001!$B$5:$B$17,0),MATCH('QA checks'!K$50,FIRE1001!$A$5:$AA$5,0)),TRUE,"Error")</f>
        <v>1</v>
      </c>
      <c r="L55" s="13" t="b">
        <f>IF(INDEX($A$37:$X$48,MATCH($A55,$A$37:$A$48,0),MATCH(L$50,$A$37:$X$37,0))=INDEX(FIRE1001!$A$5:$AA$17,MATCH('QA checks'!$A55,FIRE1001!$B$5:$B$17,0),MATCH('QA checks'!L$50,FIRE1001!$A$5:$AA$5,0)),TRUE,"Error")</f>
        <v>1</v>
      </c>
      <c r="M55" s="13" t="b">
        <f>IF(INDEX($A$37:$X$48,MATCH($A55,$A$37:$A$48,0),MATCH(M$50,$A$37:$X$37,0))=INDEX(FIRE1001!$A$5:$AA$17,MATCH('QA checks'!$A55,FIRE1001!$B$5:$B$17,0),MATCH('QA checks'!M$50,FIRE1001!$A$5:$AA$5,0)),TRUE,"Error")</f>
        <v>1</v>
      </c>
      <c r="N55" s="13" t="b">
        <f>IF(INDEX($A$37:$X$48,MATCH($A55,$A$37:$A$48,0),MATCH(N$50,$A$37:$X$37,0))=INDEX(FIRE1001!$A$5:$AA$17,MATCH('QA checks'!$A55,FIRE1001!$B$5:$B$17,0),MATCH('QA checks'!N$50,FIRE1001!$A$5:$AA$5,0)),TRUE,"Error")</f>
        <v>1</v>
      </c>
      <c r="O55" s="13" t="b">
        <f>IF(INDEX($A$37:$X$48,MATCH($A55,$A$37:$A$48,0),MATCH(O$50,$A$37:$X$37,0))=INDEX(FIRE1001!$A$5:$AA$17,MATCH('QA checks'!$A55,FIRE1001!$B$5:$B$17,0),MATCH('QA checks'!O$50,FIRE1001!$A$5:$AA$5,0)),TRUE,"Error")</f>
        <v>1</v>
      </c>
      <c r="P55" s="13" t="b">
        <f>IF(INDEX($A$37:$X$48,MATCH($A55,$A$37:$A$48,0),MATCH(P$50,$A$37:$X$37,0))=INDEX(FIRE1001!$A$5:$AA$17,MATCH('QA checks'!$A55,FIRE1001!$B$5:$B$17,0),MATCH('QA checks'!P$50,FIRE1001!$A$5:$AA$5,0)),TRUE,"Error")</f>
        <v>1</v>
      </c>
      <c r="Q55" s="13" t="e">
        <f>IF(INDEX($A$37:$X$48,MATCH($A55,$A$37:$A$48,0),MATCH(Q$50,$A$37:$X$37,0))=INDEX(FIRE1001!$A$5:$AA$17,MATCH('QA checks'!$A55,FIRE1001!$B$5:$B$17,0),MATCH('QA checks'!Q$50,FIRE1001!$A$5:$AA$5,0)),TRUE,"Error")</f>
        <v>#N/A</v>
      </c>
      <c r="R55" s="13" t="e">
        <f>IF(INDEX($A$37:$X$48,MATCH($A55,$A$37:$A$48,0),MATCH(R$50,$A$37:$X$37,0))=INDEX(FIRE1001!$A$5:$AA$17,MATCH('QA checks'!$A55,FIRE1001!$B$5:$B$17,0),MATCH('QA checks'!R$50,FIRE1001!$A$5:$AA$5,0)),TRUE,"Error")</f>
        <v>#N/A</v>
      </c>
      <c r="S55" s="13" t="e">
        <f>IF(INDEX($A$37:$X$48,MATCH($A55,$A$37:$A$48,0),MATCH(S$50,$A$37:$X$37,0))=INDEX(FIRE1001!$A$5:$AA$17,MATCH('QA checks'!$A55,FIRE1001!$B$5:$B$17,0),MATCH('QA checks'!S$50,FIRE1001!$A$5:$AA$5,0)),TRUE,"Error")</f>
        <v>#N/A</v>
      </c>
      <c r="T55" s="13" t="e">
        <f>IF(INDEX($A$37:$X$48,MATCH($A55,$A$37:$A$48,0),MATCH(T$50,$A$37:$X$37,0))=INDEX(FIRE1001!$A$5:$AA$17,MATCH('QA checks'!$A55,FIRE1001!$B$5:$B$17,0),MATCH('QA checks'!T$50,FIRE1001!$A$5:$AA$5,0)),TRUE,"Error")</f>
        <v>#N/A</v>
      </c>
      <c r="U55" s="13" t="e">
        <f>IF(INDEX($A$37:$X$48,MATCH($A55,$A$37:$A$48,0),MATCH(U$50,$A$37:$X$37,0))=INDEX(FIRE1001!$A$5:$AA$17,MATCH('QA checks'!$A55,FIRE1001!$B$5:$B$17,0),MATCH('QA checks'!U$50,FIRE1001!$A$5:$AA$5,0)),TRUE,"Error")</f>
        <v>#N/A</v>
      </c>
      <c r="V55" s="13" t="e">
        <f>IF(INDEX($A$37:$X$48,MATCH($A55,$A$37:$A$48,0),MATCH(V$50,$A$37:$X$37,0))=INDEX(FIRE1001!$A$5:$AA$17,MATCH('QA checks'!$A55,FIRE1001!$B$5:$B$17,0),MATCH('QA checks'!V$50,FIRE1001!$A$5:$AA$5,0)),TRUE,"Error")</f>
        <v>#N/A</v>
      </c>
      <c r="W55" s="13" t="e">
        <f>IF(INDEX($A$37:$X$48,MATCH($A55,$A$37:$A$48,0),MATCH(W$50,$A$37:$X$37,0))=INDEX(FIRE1001!$A$5:$AA$17,MATCH('QA checks'!$A55,FIRE1001!$B$5:$B$17,0),MATCH('QA checks'!W$50,FIRE1001!$A$5:$AA$5,0)),TRUE,"Error")</f>
        <v>#N/A</v>
      </c>
      <c r="X55" s="13" t="e">
        <f>IF(INDEX($A$37:$X$48,MATCH($A55,$A$37:$A$48,0),MATCH(X$50,$A$37:$X$37,0))=INDEX(FIRE1001!$A$5:$AA$17,MATCH('QA checks'!$A55,FIRE1001!$B$5:$B$17,0),MATCH('QA checks'!X$50,FIRE1001!$A$5:$AA$5,0)),TRUE,"Error")</f>
        <v>#N/A</v>
      </c>
      <c r="Y55" s="13" t="e">
        <f>IF(INDEX($A$37:$X$48,MATCH($A55,$A$37:$A$48,0),MATCH(Y$50,$A$37:$X$37,0))=INDEX(FIRE1001!$A$5:$AA$17,MATCH('QA checks'!$A55,FIRE1001!$B$5:$B$17,0),MATCH('QA checks'!Y$50,FIRE1001!$A$5:$AA$5,0)),TRUE,"Error")</f>
        <v>#N/A</v>
      </c>
    </row>
    <row r="56" spans="1:25">
      <c r="A56" t="s">
        <v>219</v>
      </c>
      <c r="B56" s="13" t="b">
        <f>IF(INDEX($A$37:$X$48,MATCH($A56,$A$37:$A$48,0),MATCH(B$50,$A$37:$X$37,0))=INDEX(FIRE1001!$A$5:$AA$17,MATCH('QA checks'!$A56,FIRE1001!$A$5:$A$17,0),MATCH('QA checks'!B$50,FIRE1001!$A$5:$AA$5,0)),TRUE,"Error")</f>
        <v>1</v>
      </c>
      <c r="C56" s="13" t="b">
        <f>IF(INDEX($A$37:$X$48,MATCH($A56,$A$37:$A$48,0),MATCH(C$50,$A$37:$X$37,0))=INDEX(FIRE1001!$A$5:$AA$17,MATCH('QA checks'!$A56,FIRE1001!$A$5:$A$17,0),MATCH('QA checks'!C$50,FIRE1001!$A$5:$AA$5,0)),TRUE,"Error")</f>
        <v>1</v>
      </c>
      <c r="D56" s="13" t="b">
        <f>IF(INDEX($A$37:$X$48,MATCH($A56,$A$37:$A$48,0),MATCH(D$50,$A$37:$X$37,0))=INDEX(FIRE1001!$A$5:$AA$17,MATCH('QA checks'!$A56,FIRE1001!$A$5:$A$17,0),MATCH('QA checks'!D$50,FIRE1001!$A$5:$AA$5,0)),TRUE,"Error")</f>
        <v>1</v>
      </c>
      <c r="E56" s="13" t="b">
        <f>IF(INDEX($A$37:$X$48,MATCH($A56,$A$37:$A$48,0),MATCH(E$50,$A$37:$X$37,0))=INDEX(FIRE1001!$A$5:$AA$17,MATCH('QA checks'!$A56,FIRE1001!$A$5:$A$17,0),MATCH('QA checks'!E$50,FIRE1001!$A$5:$AA$5,0)),TRUE,"Error")</f>
        <v>1</v>
      </c>
      <c r="F56" s="13" t="b">
        <f>IF(INDEX($A$37:$X$48,MATCH($A56,$A$37:$A$48,0),MATCH(F$50,$A$37:$X$37,0))=INDEX(FIRE1001!$A$5:$AA$17,MATCH('QA checks'!$A56,FIRE1001!$A$5:$A$17,0),MATCH('QA checks'!F$50,FIRE1001!$A$5:$AA$5,0)),TRUE,"Error")</f>
        <v>1</v>
      </c>
      <c r="G56" s="13" t="b">
        <f>IF(INDEX($A$37:$X$48,MATCH($A56,$A$37:$A$48,0),MATCH(G$50,$A$37:$X$37,0))=INDEX(FIRE1001!$A$5:$AA$17,MATCH('QA checks'!$A56,FIRE1001!$A$5:$A$17,0),MATCH('QA checks'!G$50,FIRE1001!$A$5:$AA$5,0)),TRUE,"Error")</f>
        <v>1</v>
      </c>
      <c r="H56" s="13" t="b">
        <f>IF(INDEX($A$37:$X$48,MATCH($A56,$A$37:$A$48,0),MATCH(H$50,$A$37:$X$37,0))=INDEX(FIRE1001!$A$5:$AA$17,MATCH('QA checks'!$A56,FIRE1001!$A$5:$A$17,0),MATCH('QA checks'!H$50,FIRE1001!$A$5:$AA$5,0)),TRUE,"Error")</f>
        <v>1</v>
      </c>
      <c r="I56" s="13" t="b">
        <f>IF(INDEX($A$37:$X$48,MATCH($A56,$A$37:$A$48,0),MATCH(I$50,$A$37:$X$37,0))=INDEX(FIRE1001!$A$5:$AA$17,MATCH('QA checks'!$A56,FIRE1001!$A$5:$A$17,0),MATCH('QA checks'!I$50,FIRE1001!$A$5:$AA$5,0)),TRUE,"Error")</f>
        <v>1</v>
      </c>
      <c r="J56" s="13" t="b">
        <f>IF(INDEX($A$37:$X$48,MATCH($A56,$A$37:$A$48,0),MATCH(J$50,$A$37:$X$37,0))=INDEX(FIRE1001!$A$5:$AA$17,MATCH('QA checks'!$A56,FIRE1001!$A$5:$A$17,0),MATCH('QA checks'!J$50,FIRE1001!$A$5:$AA$5,0)),TRUE,"Error")</f>
        <v>1</v>
      </c>
      <c r="K56" s="13" t="b">
        <f>IF(INDEX($A$37:$X$48,MATCH($A56,$A$37:$A$48,0),MATCH(K$50,$A$37:$X$37,0))=INDEX(FIRE1001!$A$5:$AA$17,MATCH('QA checks'!$A56,FIRE1001!$A$5:$A$17,0),MATCH('QA checks'!K$50,FIRE1001!$A$5:$AA$5,0)),TRUE,"Error")</f>
        <v>1</v>
      </c>
      <c r="L56" s="13" t="b">
        <f>IF(INDEX($A$37:$X$48,MATCH($A56,$A$37:$A$48,0),MATCH(L$50,$A$37:$X$37,0))=INDEX(FIRE1001!$A$5:$AA$17,MATCH('QA checks'!$A56,FIRE1001!$A$5:$A$17,0),MATCH('QA checks'!L$50,FIRE1001!$A$5:$AA$5,0)),TRUE,"Error")</f>
        <v>1</v>
      </c>
      <c r="M56" s="13" t="b">
        <f>IF(INDEX($A$37:$X$48,MATCH($A56,$A$37:$A$48,0),MATCH(M$50,$A$37:$X$37,0))=INDEX(FIRE1001!$A$5:$AA$17,MATCH('QA checks'!$A56,FIRE1001!$A$5:$A$17,0),MATCH('QA checks'!M$50,FIRE1001!$A$5:$AA$5,0)),TRUE,"Error")</f>
        <v>1</v>
      </c>
      <c r="N56" s="13" t="b">
        <f>IF(INDEX($A$37:$X$48,MATCH($A56,$A$37:$A$48,0),MATCH(N$50,$A$37:$X$37,0))=INDEX(FIRE1001!$A$5:$AA$17,MATCH('QA checks'!$A56,FIRE1001!$A$5:$A$17,0),MATCH('QA checks'!N$50,FIRE1001!$A$5:$AA$5,0)),TRUE,"Error")</f>
        <v>1</v>
      </c>
      <c r="O56" s="13" t="b">
        <f>IF(INDEX($A$37:$X$48,MATCH($A56,$A$37:$A$48,0),MATCH(O$50,$A$37:$X$37,0))=INDEX(FIRE1001!$A$5:$AA$17,MATCH('QA checks'!$A56,FIRE1001!$A$5:$A$17,0),MATCH('QA checks'!O$50,FIRE1001!$A$5:$AA$5,0)),TRUE,"Error")</f>
        <v>1</v>
      </c>
      <c r="P56" s="13" t="b">
        <f>IF(INDEX($A$37:$X$48,MATCH($A56,$A$37:$A$48,0),MATCH(P$50,$A$37:$X$37,0))=INDEX(FIRE1001!$A$5:$AA$17,MATCH('QA checks'!$A56,FIRE1001!$A$5:$A$17,0),MATCH('QA checks'!P$50,FIRE1001!$A$5:$AA$5,0)),TRUE,"Error")</f>
        <v>1</v>
      </c>
      <c r="Q56" s="13" t="e">
        <f>IF(INDEX($A$37:$X$48,MATCH($A56,$A$37:$A$48,0),MATCH(Q$50,$A$37:$X$37,0))=INDEX(FIRE1001!$A$5:$AA$17,MATCH('QA checks'!$A56,FIRE1001!$A$5:$A$17,0),MATCH('QA checks'!Q$50,FIRE1001!$A$5:$AA$5,0)),TRUE,"Error")</f>
        <v>#N/A</v>
      </c>
      <c r="R56" s="13" t="e">
        <f>IF(INDEX($A$37:$X$48,MATCH($A56,$A$37:$A$48,0),MATCH(R$50,$A$37:$X$37,0))=INDEX(FIRE1001!$A$5:$AA$17,MATCH('QA checks'!$A56,FIRE1001!$A$5:$A$17,0),MATCH('QA checks'!R$50,FIRE1001!$A$5:$AA$5,0)),TRUE,"Error")</f>
        <v>#N/A</v>
      </c>
      <c r="S56" s="13" t="e">
        <f>IF(INDEX($A$37:$X$48,MATCH($A56,$A$37:$A$48,0),MATCH(S$50,$A$37:$X$37,0))=INDEX(FIRE1001!$A$5:$AA$17,MATCH('QA checks'!$A56,FIRE1001!$A$5:$A$17,0),MATCH('QA checks'!S$50,FIRE1001!$A$5:$AA$5,0)),TRUE,"Error")</f>
        <v>#N/A</v>
      </c>
      <c r="T56" s="13" t="e">
        <f>IF(INDEX($A$37:$X$48,MATCH($A56,$A$37:$A$48,0),MATCH(T$50,$A$37:$X$37,0))=INDEX(FIRE1001!$A$5:$AA$17,MATCH('QA checks'!$A56,FIRE1001!$A$5:$A$17,0),MATCH('QA checks'!T$50,FIRE1001!$A$5:$AA$5,0)),TRUE,"Error")</f>
        <v>#N/A</v>
      </c>
      <c r="U56" s="13" t="e">
        <f>IF(INDEX($A$37:$X$48,MATCH($A56,$A$37:$A$48,0),MATCH(U$50,$A$37:$X$37,0))=INDEX(FIRE1001!$A$5:$AA$17,MATCH('QA checks'!$A56,FIRE1001!$A$5:$A$17,0),MATCH('QA checks'!U$50,FIRE1001!$A$5:$AA$5,0)),TRUE,"Error")</f>
        <v>#N/A</v>
      </c>
      <c r="V56" s="13" t="e">
        <f>IF(INDEX($A$37:$X$48,MATCH($A56,$A$37:$A$48,0),MATCH(V$50,$A$37:$X$37,0))=INDEX(FIRE1001!$A$5:$AA$17,MATCH('QA checks'!$A56,FIRE1001!$A$5:$A$17,0),MATCH('QA checks'!V$50,FIRE1001!$A$5:$AA$5,0)),TRUE,"Error")</f>
        <v>#N/A</v>
      </c>
      <c r="W56" s="13" t="e">
        <f>IF(INDEX($A$37:$X$48,MATCH($A56,$A$37:$A$48,0),MATCH(W$50,$A$37:$X$37,0))=INDEX(FIRE1001!$A$5:$AA$17,MATCH('QA checks'!$A56,FIRE1001!$A$5:$A$17,0),MATCH('QA checks'!W$50,FIRE1001!$A$5:$AA$5,0)),TRUE,"Error")</f>
        <v>#N/A</v>
      </c>
      <c r="X56" s="13" t="e">
        <f>IF(INDEX($A$37:$X$48,MATCH($A56,$A$37:$A$48,0),MATCH(X$50,$A$37:$X$37,0))=INDEX(FIRE1001!$A$5:$AA$17,MATCH('QA checks'!$A56,FIRE1001!$A$5:$A$17,0),MATCH('QA checks'!X$50,FIRE1001!$A$5:$AA$5,0)),TRUE,"Error")</f>
        <v>#N/A</v>
      </c>
      <c r="Y56" s="13" t="e">
        <f>IF(INDEX($A$37:$X$48,MATCH($A56,$A$37:$A$48,0),MATCH(Y$50,$A$37:$X$37,0))=INDEX(FIRE1001!$A$5:$AA$17,MATCH('QA checks'!$A56,FIRE1001!$A$5:$A$17,0),MATCH('QA checks'!Y$50,FIRE1001!$A$5:$AA$5,0)),TRUE,"Error")</f>
        <v>#N/A</v>
      </c>
    </row>
    <row r="57" spans="1:25">
      <c r="A57" t="s">
        <v>112</v>
      </c>
      <c r="B57" s="13" t="b">
        <f>IF(INDEX($A$37:$X$48,MATCH($A57,$A$37:$A$48,0),MATCH(B$50,$A$37:$X$37,0))=INDEX(FIRE1001!$A$5:$AA$17,MATCH('QA checks'!$A57,FIRE1001!$B$5:$B$17,0),MATCH('QA checks'!B$50,FIRE1001!$A$5:$AA$5,0)),TRUE,"Error")</f>
        <v>1</v>
      </c>
      <c r="C57" s="13" t="b">
        <f>IF(INDEX($A$37:$X$48,MATCH($A57,$A$37:$A$48,0),MATCH(C$50,$A$37:$X$37,0))=INDEX(FIRE1001!$A$5:$AA$17,MATCH('QA checks'!$A57,FIRE1001!$B$5:$B$17,0),MATCH('QA checks'!C$50,FIRE1001!$A$5:$AA$5,0)),TRUE,"Error")</f>
        <v>1</v>
      </c>
      <c r="D57" s="13" t="b">
        <f>IF(INDEX($A$37:$X$48,MATCH($A57,$A$37:$A$48,0),MATCH(D$50,$A$37:$X$37,0))=INDEX(FIRE1001!$A$5:$AA$17,MATCH('QA checks'!$A57,FIRE1001!$B$5:$B$17,0),MATCH('QA checks'!D$50,FIRE1001!$A$5:$AA$5,0)),TRUE,"Error")</f>
        <v>1</v>
      </c>
      <c r="E57" s="13" t="b">
        <f>IF(INDEX($A$37:$X$48,MATCH($A57,$A$37:$A$48,0),MATCH(E$50,$A$37:$X$37,0))=INDEX(FIRE1001!$A$5:$AA$17,MATCH('QA checks'!$A57,FIRE1001!$B$5:$B$17,0),MATCH('QA checks'!E$50,FIRE1001!$A$5:$AA$5,0)),TRUE,"Error")</f>
        <v>1</v>
      </c>
      <c r="F57" s="13" t="b">
        <f>IF(INDEX($A$37:$X$48,MATCH($A57,$A$37:$A$48,0),MATCH(F$50,$A$37:$X$37,0))=INDEX(FIRE1001!$A$5:$AA$17,MATCH('QA checks'!$A57,FIRE1001!$B$5:$B$17,0),MATCH('QA checks'!F$50,FIRE1001!$A$5:$AA$5,0)),TRUE,"Error")</f>
        <v>1</v>
      </c>
      <c r="G57" s="13" t="b">
        <f>IF(INDEX($A$37:$X$48,MATCH($A57,$A$37:$A$48,0),MATCH(G$50,$A$37:$X$37,0))=INDEX(FIRE1001!$A$5:$AA$17,MATCH('QA checks'!$A57,FIRE1001!$B$5:$B$17,0),MATCH('QA checks'!G$50,FIRE1001!$A$5:$AA$5,0)),TRUE,"Error")</f>
        <v>1</v>
      </c>
      <c r="H57" s="13" t="b">
        <f>IF(INDEX($A$37:$X$48,MATCH($A57,$A$37:$A$48,0),MATCH(H$50,$A$37:$X$37,0))=INDEX(FIRE1001!$A$5:$AA$17,MATCH('QA checks'!$A57,FIRE1001!$B$5:$B$17,0),MATCH('QA checks'!H$50,FIRE1001!$A$5:$AA$5,0)),TRUE,"Error")</f>
        <v>1</v>
      </c>
      <c r="I57" s="13" t="b">
        <f>IF(INDEX($A$37:$X$48,MATCH($A57,$A$37:$A$48,0),MATCH(I$50,$A$37:$X$37,0))=INDEX(FIRE1001!$A$5:$AA$17,MATCH('QA checks'!$A57,FIRE1001!$B$5:$B$17,0),MATCH('QA checks'!I$50,FIRE1001!$A$5:$AA$5,0)),TRUE,"Error")</f>
        <v>1</v>
      </c>
      <c r="J57" s="13" t="b">
        <f>IF(INDEX($A$37:$X$48,MATCH($A57,$A$37:$A$48,0),MATCH(J$50,$A$37:$X$37,0))=INDEX(FIRE1001!$A$5:$AA$17,MATCH('QA checks'!$A57,FIRE1001!$B$5:$B$17,0),MATCH('QA checks'!J$50,FIRE1001!$A$5:$AA$5,0)),TRUE,"Error")</f>
        <v>1</v>
      </c>
      <c r="K57" s="13" t="b">
        <f>IF(INDEX($A$37:$X$48,MATCH($A57,$A$37:$A$48,0),MATCH(K$50,$A$37:$X$37,0))=INDEX(FIRE1001!$A$5:$AA$17,MATCH('QA checks'!$A57,FIRE1001!$B$5:$B$17,0),MATCH('QA checks'!K$50,FIRE1001!$A$5:$AA$5,0)),TRUE,"Error")</f>
        <v>1</v>
      </c>
      <c r="L57" s="13" t="b">
        <f>IF(INDEX($A$37:$X$48,MATCH($A57,$A$37:$A$48,0),MATCH(L$50,$A$37:$X$37,0))=INDEX(FIRE1001!$A$5:$AA$17,MATCH('QA checks'!$A57,FIRE1001!$B$5:$B$17,0),MATCH('QA checks'!L$50,FIRE1001!$A$5:$AA$5,0)),TRUE,"Error")</f>
        <v>1</v>
      </c>
      <c r="M57" s="13" t="b">
        <f>IF(INDEX($A$37:$X$48,MATCH($A57,$A$37:$A$48,0),MATCH(M$50,$A$37:$X$37,0))=INDEX(FIRE1001!$A$5:$AA$17,MATCH('QA checks'!$A57,FIRE1001!$B$5:$B$17,0),MATCH('QA checks'!M$50,FIRE1001!$A$5:$AA$5,0)),TRUE,"Error")</f>
        <v>1</v>
      </c>
      <c r="N57" s="13" t="b">
        <f>IF(INDEX($A$37:$X$48,MATCH($A57,$A$37:$A$48,0),MATCH(N$50,$A$37:$X$37,0))=INDEX(FIRE1001!$A$5:$AA$17,MATCH('QA checks'!$A57,FIRE1001!$B$5:$B$17,0),MATCH('QA checks'!N$50,FIRE1001!$A$5:$AA$5,0)),TRUE,"Error")</f>
        <v>1</v>
      </c>
      <c r="O57" s="13" t="b">
        <f>IF(INDEX($A$37:$X$48,MATCH($A57,$A$37:$A$48,0),MATCH(O$50,$A$37:$X$37,0))=INDEX(FIRE1001!$A$5:$AA$17,MATCH('QA checks'!$A57,FIRE1001!$B$5:$B$17,0),MATCH('QA checks'!O$50,FIRE1001!$A$5:$AA$5,0)),TRUE,"Error")</f>
        <v>1</v>
      </c>
      <c r="P57" s="13" t="b">
        <f>IF(INDEX($A$37:$X$48,MATCH($A57,$A$37:$A$48,0),MATCH(P$50,$A$37:$X$37,0))=INDEX(FIRE1001!$A$5:$AA$17,MATCH('QA checks'!$A57,FIRE1001!$B$5:$B$17,0),MATCH('QA checks'!P$50,FIRE1001!$A$5:$AA$5,0)),TRUE,"Error")</f>
        <v>1</v>
      </c>
      <c r="Q57" s="13" t="e">
        <f>IF(INDEX($A$37:$X$48,MATCH($A57,$A$37:$A$48,0),MATCH(Q$50,$A$37:$X$37,0))=INDEX(FIRE1001!$A$5:$AA$17,MATCH('QA checks'!$A57,FIRE1001!$B$5:$B$17,0),MATCH('QA checks'!Q$50,FIRE1001!$A$5:$AA$5,0)),TRUE,"Error")</f>
        <v>#N/A</v>
      </c>
      <c r="R57" s="13" t="e">
        <f>IF(INDEX($A$37:$X$48,MATCH($A57,$A$37:$A$48,0),MATCH(R$50,$A$37:$X$37,0))=INDEX(FIRE1001!$A$5:$AA$17,MATCH('QA checks'!$A57,FIRE1001!$B$5:$B$17,0),MATCH('QA checks'!R$50,FIRE1001!$A$5:$AA$5,0)),TRUE,"Error")</f>
        <v>#N/A</v>
      </c>
      <c r="S57" s="13" t="e">
        <f>IF(INDEX($A$37:$X$48,MATCH($A57,$A$37:$A$48,0),MATCH(S$50,$A$37:$X$37,0))=INDEX(FIRE1001!$A$5:$AA$17,MATCH('QA checks'!$A57,FIRE1001!$B$5:$B$17,0),MATCH('QA checks'!S$50,FIRE1001!$A$5:$AA$5,0)),TRUE,"Error")</f>
        <v>#N/A</v>
      </c>
      <c r="T57" s="13" t="e">
        <f>IF(INDEX($A$37:$X$48,MATCH($A57,$A$37:$A$48,0),MATCH(T$50,$A$37:$X$37,0))=INDEX(FIRE1001!$A$5:$AA$17,MATCH('QA checks'!$A57,FIRE1001!$B$5:$B$17,0),MATCH('QA checks'!T$50,FIRE1001!$A$5:$AA$5,0)),TRUE,"Error")</f>
        <v>#N/A</v>
      </c>
      <c r="U57" s="13" t="e">
        <f>IF(INDEX($A$37:$X$48,MATCH($A57,$A$37:$A$48,0),MATCH(U$50,$A$37:$X$37,0))=INDEX(FIRE1001!$A$5:$AA$17,MATCH('QA checks'!$A57,FIRE1001!$B$5:$B$17,0),MATCH('QA checks'!U$50,FIRE1001!$A$5:$AA$5,0)),TRUE,"Error")</f>
        <v>#N/A</v>
      </c>
      <c r="V57" s="13" t="e">
        <f>IF(INDEX($A$37:$X$48,MATCH($A57,$A$37:$A$48,0),MATCH(V$50,$A$37:$X$37,0))=INDEX(FIRE1001!$A$5:$AA$17,MATCH('QA checks'!$A57,FIRE1001!$B$5:$B$17,0),MATCH('QA checks'!V$50,FIRE1001!$A$5:$AA$5,0)),TRUE,"Error")</f>
        <v>#N/A</v>
      </c>
      <c r="W57" s="13" t="e">
        <f>IF(INDEX($A$37:$X$48,MATCH($A57,$A$37:$A$48,0),MATCH(W$50,$A$37:$X$37,0))=INDEX(FIRE1001!$A$5:$AA$17,MATCH('QA checks'!$A57,FIRE1001!$B$5:$B$17,0),MATCH('QA checks'!W$50,FIRE1001!$A$5:$AA$5,0)),TRUE,"Error")</f>
        <v>#N/A</v>
      </c>
      <c r="X57" s="13" t="e">
        <f>IF(INDEX($A$37:$X$48,MATCH($A57,$A$37:$A$48,0),MATCH(X$50,$A$37:$X$37,0))=INDEX(FIRE1001!$A$5:$AA$17,MATCH('QA checks'!$A57,FIRE1001!$B$5:$B$17,0),MATCH('QA checks'!X$50,FIRE1001!$A$5:$AA$5,0)),TRUE,"Error")</f>
        <v>#N/A</v>
      </c>
      <c r="Y57" s="13" t="e">
        <f>IF(INDEX($A$37:$X$48,MATCH($A57,$A$37:$A$48,0),MATCH(Y$50,$A$37:$X$37,0))=INDEX(FIRE1001!$A$5:$AA$17,MATCH('QA checks'!$A57,FIRE1001!$B$5:$B$17,0),MATCH('QA checks'!Y$50,FIRE1001!$A$5:$AA$5,0)),TRUE,"Error")</f>
        <v>#N/A</v>
      </c>
    </row>
    <row r="58" spans="1:25">
      <c r="A58" t="s">
        <v>111</v>
      </c>
      <c r="B58" s="13" t="b">
        <f>IF(INDEX($A$37:$X$48,MATCH($A58,$A$37:$A$48,0),MATCH(B$50,$A$37:$X$37,0))=INDEX(FIRE1001!$A$5:$AA$17,MATCH('QA checks'!$A58,FIRE1001!$B$5:$B$17,0),MATCH('QA checks'!B$50,FIRE1001!$A$5:$AA$5,0)),TRUE,"Error")</f>
        <v>1</v>
      </c>
      <c r="C58" s="13" t="b">
        <f>IF(INDEX($A$37:$X$48,MATCH($A58,$A$37:$A$48,0),MATCH(C$50,$A$37:$X$37,0))=INDEX(FIRE1001!$A$5:$AA$17,MATCH('QA checks'!$A58,FIRE1001!$B$5:$B$17,0),MATCH('QA checks'!C$50,FIRE1001!$A$5:$AA$5,0)),TRUE,"Error")</f>
        <v>1</v>
      </c>
      <c r="D58" s="13" t="b">
        <f>IF(INDEX($A$37:$X$48,MATCH($A58,$A$37:$A$48,0),MATCH(D$50,$A$37:$X$37,0))=INDEX(FIRE1001!$A$5:$AA$17,MATCH('QA checks'!$A58,FIRE1001!$B$5:$B$17,0),MATCH('QA checks'!D$50,FIRE1001!$A$5:$AA$5,0)),TRUE,"Error")</f>
        <v>1</v>
      </c>
      <c r="E58" s="13" t="b">
        <f>IF(INDEX($A$37:$X$48,MATCH($A58,$A$37:$A$48,0),MATCH(E$50,$A$37:$X$37,0))=INDEX(FIRE1001!$A$5:$AA$17,MATCH('QA checks'!$A58,FIRE1001!$B$5:$B$17,0),MATCH('QA checks'!E$50,FIRE1001!$A$5:$AA$5,0)),TRUE,"Error")</f>
        <v>1</v>
      </c>
      <c r="F58" s="13" t="b">
        <f>IF(INDEX($A$37:$X$48,MATCH($A58,$A$37:$A$48,0),MATCH(F$50,$A$37:$X$37,0))=INDEX(FIRE1001!$A$5:$AA$17,MATCH('QA checks'!$A58,FIRE1001!$B$5:$B$17,0),MATCH('QA checks'!F$50,FIRE1001!$A$5:$AA$5,0)),TRUE,"Error")</f>
        <v>1</v>
      </c>
      <c r="G58" s="13" t="b">
        <f>IF(INDEX($A$37:$X$48,MATCH($A58,$A$37:$A$48,0),MATCH(G$50,$A$37:$X$37,0))=INDEX(FIRE1001!$A$5:$AA$17,MATCH('QA checks'!$A58,FIRE1001!$B$5:$B$17,0),MATCH('QA checks'!G$50,FIRE1001!$A$5:$AA$5,0)),TRUE,"Error")</f>
        <v>1</v>
      </c>
      <c r="H58" s="13" t="b">
        <f>IF(INDEX($A$37:$X$48,MATCH($A58,$A$37:$A$48,0),MATCH(H$50,$A$37:$X$37,0))=INDEX(FIRE1001!$A$5:$AA$17,MATCH('QA checks'!$A58,FIRE1001!$B$5:$B$17,0),MATCH('QA checks'!H$50,FIRE1001!$A$5:$AA$5,0)),TRUE,"Error")</f>
        <v>1</v>
      </c>
      <c r="I58" s="13" t="b">
        <f>IF(INDEX($A$37:$X$48,MATCH($A58,$A$37:$A$48,0),MATCH(I$50,$A$37:$X$37,0))=INDEX(FIRE1001!$A$5:$AA$17,MATCH('QA checks'!$A58,FIRE1001!$B$5:$B$17,0),MATCH('QA checks'!I$50,FIRE1001!$A$5:$AA$5,0)),TRUE,"Error")</f>
        <v>1</v>
      </c>
      <c r="J58" s="13" t="b">
        <f>IF(INDEX($A$37:$X$48,MATCH($A58,$A$37:$A$48,0),MATCH(J$50,$A$37:$X$37,0))=INDEX(FIRE1001!$A$5:$AA$17,MATCH('QA checks'!$A58,FIRE1001!$B$5:$B$17,0),MATCH('QA checks'!J$50,FIRE1001!$A$5:$AA$5,0)),TRUE,"Error")</f>
        <v>1</v>
      </c>
      <c r="K58" s="13" t="b">
        <f>IF(INDEX($A$37:$X$48,MATCH($A58,$A$37:$A$48,0),MATCH(K$50,$A$37:$X$37,0))=INDEX(FIRE1001!$A$5:$AA$17,MATCH('QA checks'!$A58,FIRE1001!$B$5:$B$17,0),MATCH('QA checks'!K$50,FIRE1001!$A$5:$AA$5,0)),TRUE,"Error")</f>
        <v>1</v>
      </c>
      <c r="L58" s="13" t="b">
        <f>IF(INDEX($A$37:$X$48,MATCH($A58,$A$37:$A$48,0),MATCH(L$50,$A$37:$X$37,0))=INDEX(FIRE1001!$A$5:$AA$17,MATCH('QA checks'!$A58,FIRE1001!$B$5:$B$17,0),MATCH('QA checks'!L$50,FIRE1001!$A$5:$AA$5,0)),TRUE,"Error")</f>
        <v>1</v>
      </c>
      <c r="M58" s="13" t="b">
        <f>IF(INDEX($A$37:$X$48,MATCH($A58,$A$37:$A$48,0),MATCH(M$50,$A$37:$X$37,0))=INDEX(FIRE1001!$A$5:$AA$17,MATCH('QA checks'!$A58,FIRE1001!$B$5:$B$17,0),MATCH('QA checks'!M$50,FIRE1001!$A$5:$AA$5,0)),TRUE,"Error")</f>
        <v>1</v>
      </c>
      <c r="N58" s="13" t="b">
        <f>IF(INDEX($A$37:$X$48,MATCH($A58,$A$37:$A$48,0),MATCH(N$50,$A$37:$X$37,0))=INDEX(FIRE1001!$A$5:$AA$17,MATCH('QA checks'!$A58,FIRE1001!$B$5:$B$17,0),MATCH('QA checks'!N$50,FIRE1001!$A$5:$AA$5,0)),TRUE,"Error")</f>
        <v>1</v>
      </c>
      <c r="O58" s="13" t="b">
        <f>IF(INDEX($A$37:$X$48,MATCH($A58,$A$37:$A$48,0),MATCH(O$50,$A$37:$X$37,0))=INDEX(FIRE1001!$A$5:$AA$17,MATCH('QA checks'!$A58,FIRE1001!$B$5:$B$17,0),MATCH('QA checks'!O$50,FIRE1001!$A$5:$AA$5,0)),TRUE,"Error")</f>
        <v>1</v>
      </c>
      <c r="P58" s="13" t="b">
        <f>IF(INDEX($A$37:$X$48,MATCH($A58,$A$37:$A$48,0),MATCH(P$50,$A$37:$X$37,0))=INDEX(FIRE1001!$A$5:$AA$17,MATCH('QA checks'!$A58,FIRE1001!$B$5:$B$17,0),MATCH('QA checks'!P$50,FIRE1001!$A$5:$AA$5,0)),TRUE,"Error")</f>
        <v>1</v>
      </c>
      <c r="Q58" s="13" t="e">
        <f>IF(INDEX($A$37:$X$48,MATCH($A58,$A$37:$A$48,0),MATCH(Q$50,$A$37:$X$37,0))=INDEX(FIRE1001!$A$5:$AA$17,MATCH('QA checks'!$A58,FIRE1001!$B$5:$B$17,0),MATCH('QA checks'!Q$50,FIRE1001!$A$5:$AA$5,0)),TRUE,"Error")</f>
        <v>#N/A</v>
      </c>
      <c r="R58" s="13" t="e">
        <f>IF(INDEX($A$37:$X$48,MATCH($A58,$A$37:$A$48,0),MATCH(R$50,$A$37:$X$37,0))=INDEX(FIRE1001!$A$5:$AA$17,MATCH('QA checks'!$A58,FIRE1001!$B$5:$B$17,0),MATCH('QA checks'!R$50,FIRE1001!$A$5:$AA$5,0)),TRUE,"Error")</f>
        <v>#N/A</v>
      </c>
      <c r="S58" s="13" t="e">
        <f>IF(INDEX($A$37:$X$48,MATCH($A58,$A$37:$A$48,0),MATCH(S$50,$A$37:$X$37,0))=INDEX(FIRE1001!$A$5:$AA$17,MATCH('QA checks'!$A58,FIRE1001!$B$5:$B$17,0),MATCH('QA checks'!S$50,FIRE1001!$A$5:$AA$5,0)),TRUE,"Error")</f>
        <v>#N/A</v>
      </c>
      <c r="T58" s="13" t="e">
        <f>IF(INDEX($A$37:$X$48,MATCH($A58,$A$37:$A$48,0),MATCH(T$50,$A$37:$X$37,0))=INDEX(FIRE1001!$A$5:$AA$17,MATCH('QA checks'!$A58,FIRE1001!$B$5:$B$17,0),MATCH('QA checks'!T$50,FIRE1001!$A$5:$AA$5,0)),TRUE,"Error")</f>
        <v>#N/A</v>
      </c>
      <c r="U58" s="13" t="e">
        <f>IF(INDEX($A$37:$X$48,MATCH($A58,$A$37:$A$48,0),MATCH(U$50,$A$37:$X$37,0))=INDEX(FIRE1001!$A$5:$AA$17,MATCH('QA checks'!$A58,FIRE1001!$B$5:$B$17,0),MATCH('QA checks'!U$50,FIRE1001!$A$5:$AA$5,0)),TRUE,"Error")</f>
        <v>#N/A</v>
      </c>
      <c r="V58" s="13" t="e">
        <f>IF(INDEX($A$37:$X$48,MATCH($A58,$A$37:$A$48,0),MATCH(V$50,$A$37:$X$37,0))=INDEX(FIRE1001!$A$5:$AA$17,MATCH('QA checks'!$A58,FIRE1001!$B$5:$B$17,0),MATCH('QA checks'!V$50,FIRE1001!$A$5:$AA$5,0)),TRUE,"Error")</f>
        <v>#N/A</v>
      </c>
      <c r="W58" s="13" t="e">
        <f>IF(INDEX($A$37:$X$48,MATCH($A58,$A$37:$A$48,0),MATCH(W$50,$A$37:$X$37,0))=INDEX(FIRE1001!$A$5:$AA$17,MATCH('QA checks'!$A58,FIRE1001!$B$5:$B$17,0),MATCH('QA checks'!W$50,FIRE1001!$A$5:$AA$5,0)),TRUE,"Error")</f>
        <v>#N/A</v>
      </c>
      <c r="X58" s="13" t="e">
        <f>IF(INDEX($A$37:$X$48,MATCH($A58,$A$37:$A$48,0),MATCH(X$50,$A$37:$X$37,0))=INDEX(FIRE1001!$A$5:$AA$17,MATCH('QA checks'!$A58,FIRE1001!$B$5:$B$17,0),MATCH('QA checks'!X$50,FIRE1001!$A$5:$AA$5,0)),TRUE,"Error")</f>
        <v>#N/A</v>
      </c>
      <c r="Y58" s="13" t="e">
        <f>IF(INDEX($A$37:$X$48,MATCH($A58,$A$37:$A$48,0),MATCH(Y$50,$A$37:$X$37,0))=INDEX(FIRE1001!$A$5:$AA$17,MATCH('QA checks'!$A58,FIRE1001!$B$5:$B$17,0),MATCH('QA checks'!Y$50,FIRE1001!$A$5:$AA$5,0)),TRUE,"Error")</f>
        <v>#N/A</v>
      </c>
    </row>
    <row r="59" spans="1:25">
      <c r="A59" t="s">
        <v>62</v>
      </c>
      <c r="B59" s="13" t="b">
        <f>IF(INDEX($A$37:$X$48,MATCH($A59,$A$37:$A$48,0),MATCH(B$50,$A$37:$X$37,0))=INDEX(FIRE1001!$A$5:$AA$17,MATCH('QA checks'!$A59,FIRE1001!$A$5:$A$17,0),MATCH('QA checks'!B$50,FIRE1001!$A$5:$AA$5,0)),TRUE,"Error")</f>
        <v>1</v>
      </c>
      <c r="C59" s="13" t="b">
        <f>IF(INDEX($A$37:$X$48,MATCH($A59,$A$37:$A$48,0),MATCH(C$50,$A$37:$X$37,0))=INDEX(FIRE1001!$A$5:$AA$17,MATCH('QA checks'!$A59,FIRE1001!$A$5:$A$17,0),MATCH('QA checks'!C$50,FIRE1001!$A$5:$AA$5,0)),TRUE,"Error")</f>
        <v>1</v>
      </c>
      <c r="D59" s="13" t="b">
        <f>IF(INDEX($A$37:$X$48,MATCH($A59,$A$37:$A$48,0),MATCH(D$50,$A$37:$X$37,0))=INDEX(FIRE1001!$A$5:$AA$17,MATCH('QA checks'!$A59,FIRE1001!$A$5:$A$17,0),MATCH('QA checks'!D$50,FIRE1001!$A$5:$AA$5,0)),TRUE,"Error")</f>
        <v>1</v>
      </c>
      <c r="E59" s="13" t="b">
        <f>IF(INDEX($A$37:$X$48,MATCH($A59,$A$37:$A$48,0),MATCH(E$50,$A$37:$X$37,0))=INDEX(FIRE1001!$A$5:$AA$17,MATCH('QA checks'!$A59,FIRE1001!$A$5:$A$17,0),MATCH('QA checks'!E$50,FIRE1001!$A$5:$AA$5,0)),TRUE,"Error")</f>
        <v>1</v>
      </c>
      <c r="F59" s="13" t="b">
        <f>IF(INDEX($A$37:$X$48,MATCH($A59,$A$37:$A$48,0),MATCH(F$50,$A$37:$X$37,0))=INDEX(FIRE1001!$A$5:$AA$17,MATCH('QA checks'!$A59,FIRE1001!$A$5:$A$17,0),MATCH('QA checks'!F$50,FIRE1001!$A$5:$AA$5,0)),TRUE,"Error")</f>
        <v>1</v>
      </c>
      <c r="G59" s="13" t="b">
        <f>IF(INDEX($A$37:$X$48,MATCH($A59,$A$37:$A$48,0),MATCH(G$50,$A$37:$X$37,0))=INDEX(FIRE1001!$A$5:$AA$17,MATCH('QA checks'!$A59,FIRE1001!$A$5:$A$17,0),MATCH('QA checks'!G$50,FIRE1001!$A$5:$AA$5,0)),TRUE,"Error")</f>
        <v>1</v>
      </c>
      <c r="H59" s="13" t="b">
        <f>IF(INDEX($A$37:$X$48,MATCH($A59,$A$37:$A$48,0),MATCH(H$50,$A$37:$X$37,0))=INDEX(FIRE1001!$A$5:$AA$17,MATCH('QA checks'!$A59,FIRE1001!$A$5:$A$17,0),MATCH('QA checks'!H$50,FIRE1001!$A$5:$AA$5,0)),TRUE,"Error")</f>
        <v>1</v>
      </c>
      <c r="I59" s="13" t="b">
        <f>IF(INDEX($A$37:$X$48,MATCH($A59,$A$37:$A$48,0),MATCH(I$50,$A$37:$X$37,0))=INDEX(FIRE1001!$A$5:$AA$17,MATCH('QA checks'!$A59,FIRE1001!$A$5:$A$17,0),MATCH('QA checks'!I$50,FIRE1001!$A$5:$AA$5,0)),TRUE,"Error")</f>
        <v>1</v>
      </c>
      <c r="J59" s="13" t="b">
        <f>IF(INDEX($A$37:$X$48,MATCH($A59,$A$37:$A$48,0),MATCH(J$50,$A$37:$X$37,0))=INDEX(FIRE1001!$A$5:$AA$17,MATCH('QA checks'!$A59,FIRE1001!$A$5:$A$17,0),MATCH('QA checks'!J$50,FIRE1001!$A$5:$AA$5,0)),TRUE,"Error")</f>
        <v>1</v>
      </c>
      <c r="K59" s="13" t="b">
        <f>IF(INDEX($A$37:$X$48,MATCH($A59,$A$37:$A$48,0),MATCH(K$50,$A$37:$X$37,0))=INDEX(FIRE1001!$A$5:$AA$17,MATCH('QA checks'!$A59,FIRE1001!$A$5:$A$17,0),MATCH('QA checks'!K$50,FIRE1001!$A$5:$AA$5,0)),TRUE,"Error")</f>
        <v>1</v>
      </c>
      <c r="L59" s="13" t="b">
        <f>IF(INDEX($A$37:$X$48,MATCH($A59,$A$37:$A$48,0),MATCH(L$50,$A$37:$X$37,0))=INDEX(FIRE1001!$A$5:$AA$17,MATCH('QA checks'!$A59,FIRE1001!$A$5:$A$17,0),MATCH('QA checks'!L$50,FIRE1001!$A$5:$AA$5,0)),TRUE,"Error")</f>
        <v>1</v>
      </c>
      <c r="M59" s="13" t="b">
        <f>IF(INDEX($A$37:$X$48,MATCH($A59,$A$37:$A$48,0),MATCH(M$50,$A$37:$X$37,0))=INDEX(FIRE1001!$A$5:$AA$17,MATCH('QA checks'!$A59,FIRE1001!$A$5:$A$17,0),MATCH('QA checks'!M$50,FIRE1001!$A$5:$AA$5,0)),TRUE,"Error")</f>
        <v>1</v>
      </c>
      <c r="N59" s="13" t="b">
        <f>IF(INDEX($A$37:$X$48,MATCH($A59,$A$37:$A$48,0),MATCH(N$50,$A$37:$X$37,0))=INDEX(FIRE1001!$A$5:$AA$17,MATCH('QA checks'!$A59,FIRE1001!$A$5:$A$17,0),MATCH('QA checks'!N$50,FIRE1001!$A$5:$AA$5,0)),TRUE,"Error")</f>
        <v>1</v>
      </c>
      <c r="O59" s="13" t="b">
        <f>IF(INDEX($A$37:$X$48,MATCH($A59,$A$37:$A$48,0),MATCH(O$50,$A$37:$X$37,0))=INDEX(FIRE1001!$A$5:$AA$17,MATCH('QA checks'!$A59,FIRE1001!$A$5:$A$17,0),MATCH('QA checks'!O$50,FIRE1001!$A$5:$AA$5,0)),TRUE,"Error")</f>
        <v>1</v>
      </c>
      <c r="P59" s="13" t="b">
        <f>IF(INDEX($A$37:$X$48,MATCH($A59,$A$37:$A$48,0),MATCH(P$50,$A$37:$X$37,0))=INDEX(FIRE1001!$A$5:$AA$17,MATCH('QA checks'!$A59,FIRE1001!$A$5:$A$17,0),MATCH('QA checks'!P$50,FIRE1001!$A$5:$AA$5,0)),TRUE,"Error")</f>
        <v>1</v>
      </c>
      <c r="Q59" s="13" t="e">
        <f>IF(INDEX($A$37:$X$48,MATCH($A59,$A$37:$A$48,0),MATCH(Q$50,$A$37:$X$37,0))=INDEX(FIRE1001!$A$5:$AA$17,MATCH('QA checks'!$A59,FIRE1001!$A$5:$A$17,0),MATCH('QA checks'!Q$50,FIRE1001!$A$5:$AA$5,0)),TRUE,"Error")</f>
        <v>#N/A</v>
      </c>
      <c r="R59" s="13" t="e">
        <f>IF(INDEX($A$37:$X$48,MATCH($A59,$A$37:$A$48,0),MATCH(R$50,$A$37:$X$37,0))=INDEX(FIRE1001!$A$5:$AA$17,MATCH('QA checks'!$A59,FIRE1001!$A$5:$A$17,0),MATCH('QA checks'!R$50,FIRE1001!$A$5:$AA$5,0)),TRUE,"Error")</f>
        <v>#N/A</v>
      </c>
      <c r="S59" s="13" t="e">
        <f>IF(INDEX($A$37:$X$48,MATCH($A59,$A$37:$A$48,0),MATCH(S$50,$A$37:$X$37,0))=INDEX(FIRE1001!$A$5:$AA$17,MATCH('QA checks'!$A59,FIRE1001!$A$5:$A$17,0),MATCH('QA checks'!S$50,FIRE1001!$A$5:$AA$5,0)),TRUE,"Error")</f>
        <v>#N/A</v>
      </c>
      <c r="T59" s="13" t="e">
        <f>IF(INDEX($A$37:$X$48,MATCH($A59,$A$37:$A$48,0),MATCH(T$50,$A$37:$X$37,0))=INDEX(FIRE1001!$A$5:$AA$17,MATCH('QA checks'!$A59,FIRE1001!$A$5:$A$17,0),MATCH('QA checks'!T$50,FIRE1001!$A$5:$AA$5,0)),TRUE,"Error")</f>
        <v>#N/A</v>
      </c>
      <c r="U59" s="13" t="e">
        <f>IF(INDEX($A$37:$X$48,MATCH($A59,$A$37:$A$48,0),MATCH(U$50,$A$37:$X$37,0))=INDEX(FIRE1001!$A$5:$AA$17,MATCH('QA checks'!$A59,FIRE1001!$A$5:$A$17,0),MATCH('QA checks'!U$50,FIRE1001!$A$5:$AA$5,0)),TRUE,"Error")</f>
        <v>#N/A</v>
      </c>
      <c r="V59" s="13" t="e">
        <f>IF(INDEX($A$37:$X$48,MATCH($A59,$A$37:$A$48,0),MATCH(V$50,$A$37:$X$37,0))=INDEX(FIRE1001!$A$5:$AA$17,MATCH('QA checks'!$A59,FIRE1001!$A$5:$A$17,0),MATCH('QA checks'!V$50,FIRE1001!$A$5:$AA$5,0)),TRUE,"Error")</f>
        <v>#N/A</v>
      </c>
      <c r="W59" s="13" t="e">
        <f>IF(INDEX($A$37:$X$48,MATCH($A59,$A$37:$A$48,0),MATCH(W$50,$A$37:$X$37,0))=INDEX(FIRE1001!$A$5:$AA$17,MATCH('QA checks'!$A59,FIRE1001!$A$5:$A$17,0),MATCH('QA checks'!W$50,FIRE1001!$A$5:$AA$5,0)),TRUE,"Error")</f>
        <v>#N/A</v>
      </c>
      <c r="X59" s="13" t="e">
        <f>IF(INDEX($A$37:$X$48,MATCH($A59,$A$37:$A$48,0),MATCH(X$50,$A$37:$X$37,0))=INDEX(FIRE1001!$A$5:$AA$17,MATCH('QA checks'!$A59,FIRE1001!$A$5:$A$17,0),MATCH('QA checks'!X$50,FIRE1001!$A$5:$AA$5,0)),TRUE,"Error")</f>
        <v>#N/A</v>
      </c>
      <c r="Y59" s="13" t="e">
        <f>IF(INDEX($A$37:$X$48,MATCH($A59,$A$37:$A$48,0),MATCH(Y$50,$A$37:$X$37,0))=INDEX(FIRE1001!$A$5:$AA$17,MATCH('QA checks'!$A59,FIRE1001!$A$5:$A$17,0),MATCH('QA checks'!Y$50,FIRE1001!$A$5:$AA$5,0)),TRUE,"Error")</f>
        <v>#N/A</v>
      </c>
    </row>
    <row r="60" spans="1:25">
      <c r="A60" t="s">
        <v>220</v>
      </c>
      <c r="B60" s="13" t="b">
        <f>IF(INDEX($A$37:$X$48,MATCH($A60,$A$37:$A$48,0),MATCH(B$50,$A$37:$X$37,0))=INDEX(FIRE1001!$A$5:$AA$17,MATCH('QA checks'!$A60,FIRE1001!$A$5:$A$17,0),MATCH('QA checks'!B$50,FIRE1001!$A$5:$AA$5,0)),TRUE,"Error")</f>
        <v>1</v>
      </c>
      <c r="C60" s="13" t="b">
        <f>IF(INDEX($A$37:$X$48,MATCH($A60,$A$37:$A$48,0),MATCH(C$50,$A$37:$X$37,0))=INDEX(FIRE1001!$A$5:$AA$17,MATCH('QA checks'!$A60,FIRE1001!$A$5:$A$17,0),MATCH('QA checks'!C$50,FIRE1001!$A$5:$AA$5,0)),TRUE,"Error")</f>
        <v>1</v>
      </c>
      <c r="D60" s="13" t="b">
        <f>IF(INDEX($A$37:$X$48,MATCH($A60,$A$37:$A$48,0),MATCH(D$50,$A$37:$X$37,0))=INDEX(FIRE1001!$A$5:$AA$17,MATCH('QA checks'!$A60,FIRE1001!$A$5:$A$17,0),MATCH('QA checks'!D$50,FIRE1001!$A$5:$AA$5,0)),TRUE,"Error")</f>
        <v>1</v>
      </c>
      <c r="E60" s="13" t="b">
        <f>IF(INDEX($A$37:$X$48,MATCH($A60,$A$37:$A$48,0),MATCH(E$50,$A$37:$X$37,0))=INDEX(FIRE1001!$A$5:$AA$17,MATCH('QA checks'!$A60,FIRE1001!$A$5:$A$17,0),MATCH('QA checks'!E$50,FIRE1001!$A$5:$AA$5,0)),TRUE,"Error")</f>
        <v>1</v>
      </c>
      <c r="F60" s="13" t="b">
        <f>IF(INDEX($A$37:$X$48,MATCH($A60,$A$37:$A$48,0),MATCH(F$50,$A$37:$X$37,0))=INDEX(FIRE1001!$A$5:$AA$17,MATCH('QA checks'!$A60,FIRE1001!$A$5:$A$17,0),MATCH('QA checks'!F$50,FIRE1001!$A$5:$AA$5,0)),TRUE,"Error")</f>
        <v>1</v>
      </c>
      <c r="G60" s="13" t="b">
        <f>IF(INDEX($A$37:$X$48,MATCH($A60,$A$37:$A$48,0),MATCH(G$50,$A$37:$X$37,0))=INDEX(FIRE1001!$A$5:$AA$17,MATCH('QA checks'!$A60,FIRE1001!$A$5:$A$17,0),MATCH('QA checks'!G$50,FIRE1001!$A$5:$AA$5,0)),TRUE,"Error")</f>
        <v>1</v>
      </c>
      <c r="H60" s="13" t="b">
        <f>IF(INDEX($A$37:$X$48,MATCH($A60,$A$37:$A$48,0),MATCH(H$50,$A$37:$X$37,0))=INDEX(FIRE1001!$A$5:$AA$17,MATCH('QA checks'!$A60,FIRE1001!$A$5:$A$17,0),MATCH('QA checks'!H$50,FIRE1001!$A$5:$AA$5,0)),TRUE,"Error")</f>
        <v>1</v>
      </c>
      <c r="I60" s="13" t="b">
        <f>IF(INDEX($A$37:$X$48,MATCH($A60,$A$37:$A$48,0),MATCH(I$50,$A$37:$X$37,0))=INDEX(FIRE1001!$A$5:$AA$17,MATCH('QA checks'!$A60,FIRE1001!$A$5:$A$17,0),MATCH('QA checks'!I$50,FIRE1001!$A$5:$AA$5,0)),TRUE,"Error")</f>
        <v>1</v>
      </c>
      <c r="J60" s="13" t="b">
        <f>IF(INDEX($A$37:$X$48,MATCH($A60,$A$37:$A$48,0),MATCH(J$50,$A$37:$X$37,0))=INDEX(FIRE1001!$A$5:$AA$17,MATCH('QA checks'!$A60,FIRE1001!$A$5:$A$17,0),MATCH('QA checks'!J$50,FIRE1001!$A$5:$AA$5,0)),TRUE,"Error")</f>
        <v>1</v>
      </c>
      <c r="K60" s="13" t="b">
        <f>IF(INDEX($A$37:$X$48,MATCH($A60,$A$37:$A$48,0),MATCH(K$50,$A$37:$X$37,0))=INDEX(FIRE1001!$A$5:$AA$17,MATCH('QA checks'!$A60,FIRE1001!$A$5:$A$17,0),MATCH('QA checks'!K$50,FIRE1001!$A$5:$AA$5,0)),TRUE,"Error")</f>
        <v>1</v>
      </c>
      <c r="L60" s="13" t="b">
        <f>IF(INDEX($A$37:$X$48,MATCH($A60,$A$37:$A$48,0),MATCH(L$50,$A$37:$X$37,0))=INDEX(FIRE1001!$A$5:$AA$17,MATCH('QA checks'!$A60,FIRE1001!$A$5:$A$17,0),MATCH('QA checks'!L$50,FIRE1001!$A$5:$AA$5,0)),TRUE,"Error")</f>
        <v>1</v>
      </c>
      <c r="M60" s="13" t="b">
        <f>IF(INDEX($A$37:$X$48,MATCH($A60,$A$37:$A$48,0),MATCH(M$50,$A$37:$X$37,0))=INDEX(FIRE1001!$A$5:$AA$17,MATCH('QA checks'!$A60,FIRE1001!$A$5:$A$17,0),MATCH('QA checks'!M$50,FIRE1001!$A$5:$AA$5,0)),TRUE,"Error")</f>
        <v>1</v>
      </c>
      <c r="N60" s="13" t="b">
        <f>IF(INDEX($A$37:$X$48,MATCH($A60,$A$37:$A$48,0),MATCH(N$50,$A$37:$X$37,0))=INDEX(FIRE1001!$A$5:$AA$17,MATCH('QA checks'!$A60,FIRE1001!$A$5:$A$17,0),MATCH('QA checks'!N$50,FIRE1001!$A$5:$AA$5,0)),TRUE,"Error")</f>
        <v>1</v>
      </c>
      <c r="O60" s="13" t="b">
        <f>IF(INDEX($A$37:$X$48,MATCH($A60,$A$37:$A$48,0),MATCH(O$50,$A$37:$X$37,0))=INDEX(FIRE1001!$A$5:$AA$17,MATCH('QA checks'!$A60,FIRE1001!$A$5:$A$17,0),MATCH('QA checks'!O$50,FIRE1001!$A$5:$AA$5,0)),TRUE,"Error")</f>
        <v>1</v>
      </c>
      <c r="P60" s="13" t="b">
        <f>IF(INDEX($A$37:$X$48,MATCH($A60,$A$37:$A$48,0),MATCH(P$50,$A$37:$X$37,0))=INDEX(FIRE1001!$A$5:$AA$17,MATCH('QA checks'!$A60,FIRE1001!$A$5:$A$17,0),MATCH('QA checks'!P$50,FIRE1001!$A$5:$AA$5,0)),TRUE,"Error")</f>
        <v>1</v>
      </c>
      <c r="Q60" s="13" t="e">
        <f>IF(INDEX($A$37:$X$48,MATCH($A60,$A$37:$A$48,0),MATCH(Q$50,$A$37:$X$37,0))=INDEX(FIRE1001!$A$5:$AA$17,MATCH('QA checks'!$A60,FIRE1001!$A$5:$A$17,0),MATCH('QA checks'!Q$50,FIRE1001!$A$5:$AA$5,0)),TRUE,"Error")</f>
        <v>#N/A</v>
      </c>
      <c r="R60" s="13" t="e">
        <f>IF(INDEX($A$37:$X$48,MATCH($A60,$A$37:$A$48,0),MATCH(R$50,$A$37:$X$37,0))=INDEX(FIRE1001!$A$5:$AA$17,MATCH('QA checks'!$A60,FIRE1001!$A$5:$A$17,0),MATCH('QA checks'!R$50,FIRE1001!$A$5:$AA$5,0)),TRUE,"Error")</f>
        <v>#N/A</v>
      </c>
      <c r="S60" s="13" t="e">
        <f>IF(INDEX($A$37:$X$48,MATCH($A60,$A$37:$A$48,0),MATCH(S$50,$A$37:$X$37,0))=INDEX(FIRE1001!$A$5:$AA$17,MATCH('QA checks'!$A60,FIRE1001!$A$5:$A$17,0),MATCH('QA checks'!S$50,FIRE1001!$A$5:$AA$5,0)),TRUE,"Error")</f>
        <v>#N/A</v>
      </c>
      <c r="T60" s="13" t="e">
        <f>IF(INDEX($A$37:$X$48,MATCH($A60,$A$37:$A$48,0),MATCH(T$50,$A$37:$X$37,0))=INDEX(FIRE1001!$A$5:$AA$17,MATCH('QA checks'!$A60,FIRE1001!$A$5:$A$17,0),MATCH('QA checks'!T$50,FIRE1001!$A$5:$AA$5,0)),TRUE,"Error")</f>
        <v>#N/A</v>
      </c>
      <c r="U60" s="13" t="e">
        <f>IF(INDEX($A$37:$X$48,MATCH($A60,$A$37:$A$48,0),MATCH(U$50,$A$37:$X$37,0))=INDEX(FIRE1001!$A$5:$AA$17,MATCH('QA checks'!$A60,FIRE1001!$A$5:$A$17,0),MATCH('QA checks'!U$50,FIRE1001!$A$5:$AA$5,0)),TRUE,"Error")</f>
        <v>#N/A</v>
      </c>
      <c r="V60" s="13" t="e">
        <f>IF(INDEX($A$37:$X$48,MATCH($A60,$A$37:$A$48,0),MATCH(V$50,$A$37:$X$37,0))=INDEX(FIRE1001!$A$5:$AA$17,MATCH('QA checks'!$A60,FIRE1001!$A$5:$A$17,0),MATCH('QA checks'!V$50,FIRE1001!$A$5:$AA$5,0)),TRUE,"Error")</f>
        <v>#N/A</v>
      </c>
      <c r="W60" s="13" t="e">
        <f>IF(INDEX($A$37:$X$48,MATCH($A60,$A$37:$A$48,0),MATCH(W$50,$A$37:$X$37,0))=INDEX(FIRE1001!$A$5:$AA$17,MATCH('QA checks'!$A60,FIRE1001!$A$5:$A$17,0),MATCH('QA checks'!W$50,FIRE1001!$A$5:$AA$5,0)),TRUE,"Error")</f>
        <v>#N/A</v>
      </c>
      <c r="X60" s="13" t="e">
        <f>IF(INDEX($A$37:$X$48,MATCH($A60,$A$37:$A$48,0),MATCH(X$50,$A$37:$X$37,0))=INDEX(FIRE1001!$A$5:$AA$17,MATCH('QA checks'!$A60,FIRE1001!$A$5:$A$17,0),MATCH('QA checks'!X$50,FIRE1001!$A$5:$AA$5,0)),TRUE,"Error")</f>
        <v>#N/A</v>
      </c>
      <c r="Y60" s="13" t="e">
        <f>IF(INDEX($A$37:$X$48,MATCH($A60,$A$37:$A$48,0),MATCH(Y$50,$A$37:$X$37,0))=INDEX(FIRE1001!$A$5:$AA$17,MATCH('QA checks'!$A60,FIRE1001!$A$5:$A$17,0),MATCH('QA checks'!Y$50,FIRE1001!$A$5:$AA$5,0)),TRUE,"Error")</f>
        <v>#N/A</v>
      </c>
    </row>
    <row r="61" spans="1:25">
      <c r="A61" t="s">
        <v>221</v>
      </c>
      <c r="B61" s="13" t="b">
        <f>IF(INDEX($A$37:$X$48,MATCH($A61,$A$37:$A$48,0),MATCH(B$50,$A$37:$X$37,0))=INDEX(FIRE1001!$A$5:$AA$17,MATCH('QA checks'!$A61,FIRE1001!$A$5:$A$17,0),MATCH('QA checks'!B$50,FIRE1001!$A$5:$AA$5,0)),TRUE,"Error")</f>
        <v>1</v>
      </c>
      <c r="C61" s="13" t="b">
        <f>IF(INDEX($A$37:$X$48,MATCH($A61,$A$37:$A$48,0),MATCH(C$50,$A$37:$X$37,0))=INDEX(FIRE1001!$A$5:$AA$17,MATCH('QA checks'!$A61,FIRE1001!$A$5:$A$17,0),MATCH('QA checks'!C$50,FIRE1001!$A$5:$AA$5,0)),TRUE,"Error")</f>
        <v>1</v>
      </c>
      <c r="D61" s="13" t="b">
        <f>IF(INDEX($A$37:$X$48,MATCH($A61,$A$37:$A$48,0),MATCH(D$50,$A$37:$X$37,0))=INDEX(FIRE1001!$A$5:$AA$17,MATCH('QA checks'!$A61,FIRE1001!$A$5:$A$17,0),MATCH('QA checks'!D$50,FIRE1001!$A$5:$AA$5,0)),TRUE,"Error")</f>
        <v>1</v>
      </c>
      <c r="E61" s="13" t="b">
        <f>IF(INDEX($A$37:$X$48,MATCH($A61,$A$37:$A$48,0),MATCH(E$50,$A$37:$X$37,0))=INDEX(FIRE1001!$A$5:$AA$17,MATCH('QA checks'!$A61,FIRE1001!$A$5:$A$17,0),MATCH('QA checks'!E$50,FIRE1001!$A$5:$AA$5,0)),TRUE,"Error")</f>
        <v>1</v>
      </c>
      <c r="F61" s="13" t="b">
        <f>IF(INDEX($A$37:$X$48,MATCH($A61,$A$37:$A$48,0),MATCH(F$50,$A$37:$X$37,0))=INDEX(FIRE1001!$A$5:$AA$17,MATCH('QA checks'!$A61,FIRE1001!$A$5:$A$17,0),MATCH('QA checks'!F$50,FIRE1001!$A$5:$AA$5,0)),TRUE,"Error")</f>
        <v>1</v>
      </c>
      <c r="G61" s="13" t="b">
        <f>IF(INDEX($A$37:$X$48,MATCH($A61,$A$37:$A$48,0),MATCH(G$50,$A$37:$X$37,0))=INDEX(FIRE1001!$A$5:$AA$17,MATCH('QA checks'!$A61,FIRE1001!$A$5:$A$17,0),MATCH('QA checks'!G$50,FIRE1001!$A$5:$AA$5,0)),TRUE,"Error")</f>
        <v>1</v>
      </c>
      <c r="H61" s="13" t="b">
        <f>IF(INDEX($A$37:$X$48,MATCH($A61,$A$37:$A$48,0),MATCH(H$50,$A$37:$X$37,0))=INDEX(FIRE1001!$A$5:$AA$17,MATCH('QA checks'!$A61,FIRE1001!$A$5:$A$17,0),MATCH('QA checks'!H$50,FIRE1001!$A$5:$AA$5,0)),TRUE,"Error")</f>
        <v>1</v>
      </c>
      <c r="I61" s="13" t="b">
        <f>IF(INDEX($A$37:$X$48,MATCH($A61,$A$37:$A$48,0),MATCH(I$50,$A$37:$X$37,0))=INDEX(FIRE1001!$A$5:$AA$17,MATCH('QA checks'!$A61,FIRE1001!$A$5:$A$17,0),MATCH('QA checks'!I$50,FIRE1001!$A$5:$AA$5,0)),TRUE,"Error")</f>
        <v>1</v>
      </c>
      <c r="J61" s="13" t="b">
        <f>IF(INDEX($A$37:$X$48,MATCH($A61,$A$37:$A$48,0),MATCH(J$50,$A$37:$X$37,0))=INDEX(FIRE1001!$A$5:$AA$17,MATCH('QA checks'!$A61,FIRE1001!$A$5:$A$17,0),MATCH('QA checks'!J$50,FIRE1001!$A$5:$AA$5,0)),TRUE,"Error")</f>
        <v>1</v>
      </c>
      <c r="K61" s="13" t="b">
        <f>IF(INDEX($A$37:$X$48,MATCH($A61,$A$37:$A$48,0),MATCH(K$50,$A$37:$X$37,0))=INDEX(FIRE1001!$A$5:$AA$17,MATCH('QA checks'!$A61,FIRE1001!$A$5:$A$17,0),MATCH('QA checks'!K$50,FIRE1001!$A$5:$AA$5,0)),TRUE,"Error")</f>
        <v>1</v>
      </c>
      <c r="L61" s="13" t="b">
        <f>IF(INDEX($A$37:$X$48,MATCH($A61,$A$37:$A$48,0),MATCH(L$50,$A$37:$X$37,0))=INDEX(FIRE1001!$A$5:$AA$17,MATCH('QA checks'!$A61,FIRE1001!$A$5:$A$17,0),MATCH('QA checks'!L$50,FIRE1001!$A$5:$AA$5,0)),TRUE,"Error")</f>
        <v>1</v>
      </c>
      <c r="M61" s="13" t="b">
        <f>IF(INDEX($A$37:$X$48,MATCH($A61,$A$37:$A$48,0),MATCH(M$50,$A$37:$X$37,0))=INDEX(FIRE1001!$A$5:$AA$17,MATCH('QA checks'!$A61,FIRE1001!$A$5:$A$17,0),MATCH('QA checks'!M$50,FIRE1001!$A$5:$AA$5,0)),TRUE,"Error")</f>
        <v>1</v>
      </c>
      <c r="N61" s="13" t="b">
        <f>IF(INDEX($A$37:$X$48,MATCH($A61,$A$37:$A$48,0),MATCH(N$50,$A$37:$X$37,0))=INDEX(FIRE1001!$A$5:$AA$17,MATCH('QA checks'!$A61,FIRE1001!$A$5:$A$17,0),MATCH('QA checks'!N$50,FIRE1001!$A$5:$AA$5,0)),TRUE,"Error")</f>
        <v>1</v>
      </c>
      <c r="O61" s="13" t="b">
        <f>IF(INDEX($A$37:$X$48,MATCH($A61,$A$37:$A$48,0),MATCH(O$50,$A$37:$X$37,0))=INDEX(FIRE1001!$A$5:$AA$17,MATCH('QA checks'!$A61,FIRE1001!$A$5:$A$17,0),MATCH('QA checks'!O$50,FIRE1001!$A$5:$AA$5,0)),TRUE,"Error")</f>
        <v>1</v>
      </c>
      <c r="P61" s="13" t="b">
        <f>IF(INDEX($A$37:$X$48,MATCH($A61,$A$37:$A$48,0),MATCH(P$50,$A$37:$X$37,0))=INDEX(FIRE1001!$A$5:$AA$17,MATCH('QA checks'!$A61,FIRE1001!$A$5:$A$17,0),MATCH('QA checks'!P$50,FIRE1001!$A$5:$AA$5,0)),TRUE,"Error")</f>
        <v>1</v>
      </c>
      <c r="Q61" s="13" t="e">
        <f>IF(INDEX($A$37:$X$48,MATCH($A61,$A$37:$A$48,0),MATCH(Q$50,$A$37:$X$37,0))=INDEX(FIRE1001!$A$5:$AA$17,MATCH('QA checks'!$A61,FIRE1001!$A$5:$A$17,0),MATCH('QA checks'!Q$50,FIRE1001!$A$5:$AA$5,0)),TRUE,"Error")</f>
        <v>#N/A</v>
      </c>
      <c r="R61" s="13" t="e">
        <f>IF(INDEX($A$37:$X$48,MATCH($A61,$A$37:$A$48,0),MATCH(R$50,$A$37:$X$37,0))=INDEX(FIRE1001!$A$5:$AA$17,MATCH('QA checks'!$A61,FIRE1001!$A$5:$A$17,0),MATCH('QA checks'!R$50,FIRE1001!$A$5:$AA$5,0)),TRUE,"Error")</f>
        <v>#N/A</v>
      </c>
      <c r="S61" s="13" t="e">
        <f>IF(INDEX($A$37:$X$48,MATCH($A61,$A$37:$A$48,0),MATCH(S$50,$A$37:$X$37,0))=INDEX(FIRE1001!$A$5:$AA$17,MATCH('QA checks'!$A61,FIRE1001!$A$5:$A$17,0),MATCH('QA checks'!S$50,FIRE1001!$A$5:$AA$5,0)),TRUE,"Error")</f>
        <v>#N/A</v>
      </c>
      <c r="T61" s="13" t="e">
        <f>IF(INDEX($A$37:$X$48,MATCH($A61,$A$37:$A$48,0),MATCH(T$50,$A$37:$X$37,0))=INDEX(FIRE1001!$A$5:$AA$17,MATCH('QA checks'!$A61,FIRE1001!$A$5:$A$17,0),MATCH('QA checks'!T$50,FIRE1001!$A$5:$AA$5,0)),TRUE,"Error")</f>
        <v>#N/A</v>
      </c>
      <c r="U61" s="13" t="e">
        <f>IF(INDEX($A$37:$X$48,MATCH($A61,$A$37:$A$48,0),MATCH(U$50,$A$37:$X$37,0))=INDEX(FIRE1001!$A$5:$AA$17,MATCH('QA checks'!$A61,FIRE1001!$A$5:$A$17,0),MATCH('QA checks'!U$50,FIRE1001!$A$5:$AA$5,0)),TRUE,"Error")</f>
        <v>#N/A</v>
      </c>
      <c r="V61" s="13" t="e">
        <f>IF(INDEX($A$37:$X$48,MATCH($A61,$A$37:$A$48,0),MATCH(V$50,$A$37:$X$37,0))=INDEX(FIRE1001!$A$5:$AA$17,MATCH('QA checks'!$A61,FIRE1001!$A$5:$A$17,0),MATCH('QA checks'!V$50,FIRE1001!$A$5:$AA$5,0)),TRUE,"Error")</f>
        <v>#N/A</v>
      </c>
      <c r="W61" s="13" t="e">
        <f>IF(INDEX($A$37:$X$48,MATCH($A61,$A$37:$A$48,0),MATCH(W$50,$A$37:$X$37,0))=INDEX(FIRE1001!$A$5:$AA$17,MATCH('QA checks'!$A61,FIRE1001!$A$5:$A$17,0),MATCH('QA checks'!W$50,FIRE1001!$A$5:$AA$5,0)),TRUE,"Error")</f>
        <v>#N/A</v>
      </c>
      <c r="X61" s="13" t="e">
        <f>IF(INDEX($A$37:$X$48,MATCH($A61,$A$37:$A$48,0),MATCH(X$50,$A$37:$X$37,0))=INDEX(FIRE1001!$A$5:$AA$17,MATCH('QA checks'!$A61,FIRE1001!$A$5:$A$17,0),MATCH('QA checks'!X$50,FIRE1001!$A$5:$AA$5,0)),TRUE,"Error")</f>
        <v>#N/A</v>
      </c>
      <c r="Y61" s="13" t="e">
        <f>IF(INDEX($A$37:$X$48,MATCH($A61,$A$37:$A$48,0),MATCH(Y$50,$A$37:$X$37,0))=INDEX(FIRE1001!$A$5:$AA$17,MATCH('QA checks'!$A61,FIRE1001!$A$5:$A$17,0),MATCH('QA checks'!Y$50,FIRE1001!$A$5:$AA$5,0)),TRUE,"Error")</f>
        <v>#N/A</v>
      </c>
    </row>
    <row r="64" spans="1:25" ht="47.1">
      <c r="A64" s="70" t="s">
        <v>223</v>
      </c>
      <c r="B64">
        <f>COUNTIF($B$113:$X$123,"Error")</f>
        <v>22</v>
      </c>
    </row>
    <row r="66" spans="1:18">
      <c r="A66" s="67" t="s">
        <v>47</v>
      </c>
      <c r="B66" t="s">
        <v>58</v>
      </c>
    </row>
    <row r="68" spans="1:18">
      <c r="A68" s="67" t="s">
        <v>224</v>
      </c>
      <c r="B68" s="67" t="s">
        <v>207</v>
      </c>
    </row>
    <row r="69" spans="1:18">
      <c r="A69" s="67" t="s">
        <v>208</v>
      </c>
      <c r="B69" t="s">
        <v>121</v>
      </c>
      <c r="C69" t="s">
        <v>122</v>
      </c>
      <c r="D69" t="s">
        <v>123</v>
      </c>
      <c r="E69" t="s">
        <v>124</v>
      </c>
      <c r="F69" t="s">
        <v>125</v>
      </c>
      <c r="G69" t="s">
        <v>126</v>
      </c>
      <c r="H69" t="s">
        <v>127</v>
      </c>
      <c r="I69" t="s">
        <v>128</v>
      </c>
      <c r="J69" t="s">
        <v>129</v>
      </c>
      <c r="K69" t="s">
        <v>130</v>
      </c>
      <c r="L69" t="s">
        <v>131</v>
      </c>
      <c r="M69" t="s">
        <v>132</v>
      </c>
      <c r="N69" t="s">
        <v>133</v>
      </c>
      <c r="O69" t="s">
        <v>134</v>
      </c>
      <c r="P69" t="s">
        <v>135</v>
      </c>
      <c r="Q69" t="s">
        <v>136</v>
      </c>
      <c r="R69" t="s">
        <v>209</v>
      </c>
    </row>
    <row r="70" spans="1:18">
      <c r="A70" s="14" t="s">
        <v>59</v>
      </c>
      <c r="B70">
        <v>35278</v>
      </c>
      <c r="C70">
        <v>33936</v>
      </c>
      <c r="D70">
        <v>32105</v>
      </c>
      <c r="E70">
        <v>30660</v>
      </c>
      <c r="F70">
        <v>30126</v>
      </c>
      <c r="G70">
        <v>30150</v>
      </c>
      <c r="H70">
        <v>29361</v>
      </c>
      <c r="I70">
        <v>29767</v>
      </c>
      <c r="J70">
        <v>28724</v>
      </c>
      <c r="K70">
        <v>27347</v>
      </c>
      <c r="L70">
        <v>26220</v>
      </c>
      <c r="M70">
        <v>26406</v>
      </c>
      <c r="N70">
        <v>26046</v>
      </c>
      <c r="O70">
        <v>24777</v>
      </c>
      <c r="P70">
        <v>24587</v>
      </c>
      <c r="Q70">
        <v>12727</v>
      </c>
      <c r="R70">
        <v>448217</v>
      </c>
    </row>
    <row r="71" spans="1:18">
      <c r="A71" s="14" t="s">
        <v>108</v>
      </c>
      <c r="B71">
        <v>11281</v>
      </c>
      <c r="C71">
        <v>11020</v>
      </c>
      <c r="D71">
        <v>10418</v>
      </c>
      <c r="E71">
        <v>9784</v>
      </c>
      <c r="F71">
        <v>9699</v>
      </c>
      <c r="G71">
        <v>9717</v>
      </c>
      <c r="H71">
        <v>9293</v>
      </c>
      <c r="I71">
        <v>9679</v>
      </c>
      <c r="J71">
        <v>9589</v>
      </c>
      <c r="K71">
        <v>9273</v>
      </c>
      <c r="L71">
        <v>8788</v>
      </c>
      <c r="M71">
        <v>9052</v>
      </c>
      <c r="N71">
        <v>9032</v>
      </c>
      <c r="O71">
        <v>8541</v>
      </c>
      <c r="P71">
        <v>8534</v>
      </c>
      <c r="Q71">
        <v>4265</v>
      </c>
      <c r="R71">
        <v>147965</v>
      </c>
    </row>
    <row r="72" spans="1:18">
      <c r="A72" s="14" t="s">
        <v>109</v>
      </c>
      <c r="B72">
        <v>20286</v>
      </c>
      <c r="C72">
        <v>19392</v>
      </c>
      <c r="D72">
        <v>18332</v>
      </c>
      <c r="E72">
        <v>17831</v>
      </c>
      <c r="F72">
        <v>17389</v>
      </c>
      <c r="G72">
        <v>17465</v>
      </c>
      <c r="H72">
        <v>17225</v>
      </c>
      <c r="I72">
        <v>17215</v>
      </c>
      <c r="J72">
        <v>16424</v>
      </c>
      <c r="K72">
        <v>15396</v>
      </c>
      <c r="L72">
        <v>14919</v>
      </c>
      <c r="M72">
        <v>14918</v>
      </c>
      <c r="N72">
        <v>14517</v>
      </c>
      <c r="O72">
        <v>13712</v>
      </c>
      <c r="P72">
        <v>13598</v>
      </c>
      <c r="Q72">
        <v>7295</v>
      </c>
      <c r="R72">
        <v>255914</v>
      </c>
    </row>
    <row r="73" spans="1:18">
      <c r="A73" s="14" t="s">
        <v>111</v>
      </c>
      <c r="B73">
        <v>17267</v>
      </c>
      <c r="C73">
        <v>17059</v>
      </c>
      <c r="D73">
        <v>13685</v>
      </c>
      <c r="E73">
        <v>13911</v>
      </c>
      <c r="F73">
        <v>12986</v>
      </c>
      <c r="G73">
        <v>13549</v>
      </c>
      <c r="H73">
        <v>13617</v>
      </c>
      <c r="I73">
        <v>13312</v>
      </c>
      <c r="J73">
        <v>12940</v>
      </c>
      <c r="K73">
        <v>12191</v>
      </c>
      <c r="L73">
        <v>10341</v>
      </c>
      <c r="M73">
        <v>11164</v>
      </c>
      <c r="N73">
        <v>11663</v>
      </c>
      <c r="O73">
        <v>11444</v>
      </c>
      <c r="P73">
        <v>11405</v>
      </c>
      <c r="Q73">
        <v>7073</v>
      </c>
      <c r="R73">
        <v>203607</v>
      </c>
    </row>
    <row r="74" spans="1:18">
      <c r="A74" s="14" t="s">
        <v>60</v>
      </c>
      <c r="B74">
        <v>20043</v>
      </c>
      <c r="C74">
        <v>19586</v>
      </c>
      <c r="D74">
        <v>15897</v>
      </c>
      <c r="E74">
        <v>15967</v>
      </c>
      <c r="F74">
        <v>14967</v>
      </c>
      <c r="G74">
        <v>15474</v>
      </c>
      <c r="H74">
        <v>15317</v>
      </c>
      <c r="I74">
        <v>15168</v>
      </c>
      <c r="J74">
        <v>14633</v>
      </c>
      <c r="K74">
        <v>13782</v>
      </c>
      <c r="L74">
        <v>11593</v>
      </c>
      <c r="M74">
        <v>12597</v>
      </c>
      <c r="N74">
        <v>13142</v>
      </c>
      <c r="O74">
        <v>12840</v>
      </c>
      <c r="P74">
        <v>12708</v>
      </c>
      <c r="Q74">
        <v>7746</v>
      </c>
      <c r="R74">
        <v>231460</v>
      </c>
    </row>
    <row r="75" spans="1:18">
      <c r="A75" s="14" t="s">
        <v>110</v>
      </c>
      <c r="B75">
        <v>3711</v>
      </c>
      <c r="C75">
        <v>3524</v>
      </c>
      <c r="D75">
        <v>3355</v>
      </c>
      <c r="E75">
        <v>3045</v>
      </c>
      <c r="F75">
        <v>3038</v>
      </c>
      <c r="G75">
        <v>2968</v>
      </c>
      <c r="H75">
        <v>2843</v>
      </c>
      <c r="I75">
        <v>2873</v>
      </c>
      <c r="J75">
        <v>2711</v>
      </c>
      <c r="K75">
        <v>2678</v>
      </c>
      <c r="L75">
        <v>2513</v>
      </c>
      <c r="M75">
        <v>2436</v>
      </c>
      <c r="N75">
        <v>2497</v>
      </c>
      <c r="O75">
        <v>2524</v>
      </c>
      <c r="P75">
        <v>2455</v>
      </c>
      <c r="Q75">
        <v>1167</v>
      </c>
      <c r="R75">
        <v>44338</v>
      </c>
    </row>
    <row r="76" spans="1:18">
      <c r="A76" s="14" t="s">
        <v>61</v>
      </c>
      <c r="B76">
        <v>6923</v>
      </c>
      <c r="C76">
        <v>7155</v>
      </c>
      <c r="D76">
        <v>4463</v>
      </c>
      <c r="E76">
        <v>4981</v>
      </c>
      <c r="F76">
        <v>4563</v>
      </c>
      <c r="G76">
        <v>5029</v>
      </c>
      <c r="H76">
        <v>5050</v>
      </c>
      <c r="I76">
        <v>5277</v>
      </c>
      <c r="J76">
        <v>6562</v>
      </c>
      <c r="K76">
        <v>5222</v>
      </c>
      <c r="L76">
        <v>5330</v>
      </c>
      <c r="M76">
        <v>4895</v>
      </c>
      <c r="N76">
        <v>7096</v>
      </c>
      <c r="O76">
        <v>4313</v>
      </c>
      <c r="P76">
        <v>4560</v>
      </c>
      <c r="Q76">
        <v>5207</v>
      </c>
      <c r="R76">
        <v>86626</v>
      </c>
    </row>
    <row r="77" spans="1:18">
      <c r="A77" s="14" t="s">
        <v>112</v>
      </c>
      <c r="B77">
        <v>2776</v>
      </c>
      <c r="C77">
        <v>2527</v>
      </c>
      <c r="D77">
        <v>2212</v>
      </c>
      <c r="E77">
        <v>2056</v>
      </c>
      <c r="F77">
        <v>1981</v>
      </c>
      <c r="G77">
        <v>1925</v>
      </c>
      <c r="H77">
        <v>1700</v>
      </c>
      <c r="I77">
        <v>1856</v>
      </c>
      <c r="J77">
        <v>1693</v>
      </c>
      <c r="K77">
        <v>1591</v>
      </c>
      <c r="L77">
        <v>1252</v>
      </c>
      <c r="M77">
        <v>1433</v>
      </c>
      <c r="N77">
        <v>1479</v>
      </c>
      <c r="O77">
        <v>1396</v>
      </c>
      <c r="P77">
        <v>1303</v>
      </c>
      <c r="Q77">
        <v>673</v>
      </c>
      <c r="R77">
        <v>27853</v>
      </c>
    </row>
    <row r="78" spans="1:18">
      <c r="A78" s="14" t="s">
        <v>57</v>
      </c>
      <c r="B78">
        <v>84141</v>
      </c>
      <c r="C78">
        <v>79748</v>
      </c>
      <c r="D78">
        <v>69211</v>
      </c>
      <c r="E78">
        <v>67839</v>
      </c>
      <c r="F78">
        <v>65382</v>
      </c>
      <c r="G78">
        <v>66975</v>
      </c>
      <c r="H78">
        <v>67484</v>
      </c>
      <c r="I78">
        <v>67298</v>
      </c>
      <c r="J78">
        <v>67136</v>
      </c>
      <c r="K78">
        <v>62013</v>
      </c>
      <c r="L78">
        <v>56996</v>
      </c>
      <c r="M78">
        <v>58372</v>
      </c>
      <c r="N78">
        <v>61254</v>
      </c>
      <c r="O78">
        <v>56642</v>
      </c>
      <c r="P78">
        <v>56526</v>
      </c>
      <c r="Q78">
        <v>34080</v>
      </c>
      <c r="R78">
        <v>1021097</v>
      </c>
    </row>
    <row r="79" spans="1:18">
      <c r="A79" s="14" t="s">
        <v>62</v>
      </c>
      <c r="B79">
        <v>21897</v>
      </c>
      <c r="C79">
        <v>19071</v>
      </c>
      <c r="D79">
        <v>16746</v>
      </c>
      <c r="E79">
        <v>16231</v>
      </c>
      <c r="F79">
        <v>15726</v>
      </c>
      <c r="G79">
        <v>16322</v>
      </c>
      <c r="H79">
        <v>17756</v>
      </c>
      <c r="I79">
        <v>17086</v>
      </c>
      <c r="J79">
        <v>17217</v>
      </c>
      <c r="K79">
        <v>15662</v>
      </c>
      <c r="L79">
        <v>13853</v>
      </c>
      <c r="M79">
        <v>14474</v>
      </c>
      <c r="N79">
        <v>14970</v>
      </c>
      <c r="O79">
        <v>14712</v>
      </c>
      <c r="P79">
        <v>14671</v>
      </c>
      <c r="Q79">
        <v>8400</v>
      </c>
      <c r="R79">
        <v>254794</v>
      </c>
    </row>
    <row r="80" spans="1:18">
      <c r="A80" s="14" t="s">
        <v>113</v>
      </c>
      <c r="B80">
        <v>115937</v>
      </c>
      <c r="C80">
        <v>119228</v>
      </c>
      <c r="D80">
        <v>66499</v>
      </c>
      <c r="E80">
        <v>84894</v>
      </c>
      <c r="F80">
        <v>70755</v>
      </c>
      <c r="G80">
        <v>77359</v>
      </c>
      <c r="H80">
        <v>76411</v>
      </c>
      <c r="I80">
        <v>82663</v>
      </c>
      <c r="J80">
        <v>99310</v>
      </c>
      <c r="K80">
        <v>75348</v>
      </c>
      <c r="L80">
        <v>79894</v>
      </c>
      <c r="M80">
        <v>80167</v>
      </c>
      <c r="N80">
        <v>101550</v>
      </c>
      <c r="O80">
        <v>68824</v>
      </c>
      <c r="P80">
        <v>72901</v>
      </c>
      <c r="Q80">
        <v>70005</v>
      </c>
      <c r="R80">
        <v>1341745</v>
      </c>
    </row>
    <row r="81" spans="1:25">
      <c r="A81" s="14" t="s">
        <v>209</v>
      </c>
      <c r="B81">
        <v>339540</v>
      </c>
      <c r="C81">
        <v>332246</v>
      </c>
      <c r="D81">
        <v>252923</v>
      </c>
      <c r="E81">
        <v>267199</v>
      </c>
      <c r="F81">
        <v>246612</v>
      </c>
      <c r="G81">
        <v>256933</v>
      </c>
      <c r="H81">
        <v>256057</v>
      </c>
      <c r="I81">
        <v>262194</v>
      </c>
      <c r="J81">
        <v>276939</v>
      </c>
      <c r="K81">
        <v>240503</v>
      </c>
      <c r="L81">
        <v>231699</v>
      </c>
      <c r="M81">
        <v>235914</v>
      </c>
      <c r="N81">
        <v>263246</v>
      </c>
      <c r="O81">
        <v>219725</v>
      </c>
      <c r="P81">
        <v>223248</v>
      </c>
      <c r="Q81">
        <v>158638</v>
      </c>
      <c r="R81">
        <v>4063616</v>
      </c>
    </row>
    <row r="83" spans="1:25">
      <c r="A83" t="str" cm="1">
        <f t="array" ref="A83:Y95">A69:Y81</f>
        <v>Row Labels</v>
      </c>
      <c r="B83" t="str">
        <v>2010/11</v>
      </c>
      <c r="C83" t="str">
        <v>2011/12</v>
      </c>
      <c r="D83" t="str">
        <v>2012/13</v>
      </c>
      <c r="E83" t="str">
        <v>2013/14</v>
      </c>
      <c r="F83" t="str">
        <v>2014/15</v>
      </c>
      <c r="G83" t="str">
        <v>2015/16</v>
      </c>
      <c r="H83" t="str">
        <v>2016/17</v>
      </c>
      <c r="I83" t="str">
        <v>2017/18</v>
      </c>
      <c r="J83" t="str">
        <v>2018/19</v>
      </c>
      <c r="K83" t="str">
        <v>2019/20</v>
      </c>
      <c r="L83" t="str">
        <v>2020/21</v>
      </c>
      <c r="M83" t="str">
        <v>2021/22</v>
      </c>
      <c r="N83" t="str">
        <v>2022/23</v>
      </c>
      <c r="O83" t="str">
        <v>2023/24</v>
      </c>
      <c r="P83" t="str">
        <v>2024/25</v>
      </c>
      <c r="Q83" t="str">
        <v>2025/26</v>
      </c>
      <c r="R83" t="str">
        <v>Grand Total</v>
      </c>
      <c r="S83">
        <v>0</v>
      </c>
      <c r="T83">
        <v>0</v>
      </c>
      <c r="U83">
        <v>0</v>
      </c>
      <c r="V83">
        <v>0</v>
      </c>
      <c r="W83">
        <v>0</v>
      </c>
      <c r="X83">
        <v>0</v>
      </c>
      <c r="Y83">
        <v>0</v>
      </c>
    </row>
    <row r="84" spans="1:25">
      <c r="A84" t="str">
        <v>Dwellings</v>
      </c>
      <c r="B84">
        <v>35278</v>
      </c>
      <c r="C84">
        <v>33936</v>
      </c>
      <c r="D84">
        <v>32105</v>
      </c>
      <c r="E84">
        <v>30660</v>
      </c>
      <c r="F84">
        <v>30126</v>
      </c>
      <c r="G84">
        <v>30150</v>
      </c>
      <c r="H84">
        <v>29361</v>
      </c>
      <c r="I84">
        <v>29767</v>
      </c>
      <c r="J84">
        <v>28724</v>
      </c>
      <c r="K84">
        <v>27347</v>
      </c>
      <c r="L84">
        <v>26220</v>
      </c>
      <c r="M84">
        <v>26406</v>
      </c>
      <c r="N84">
        <v>26046</v>
      </c>
      <c r="O84">
        <v>24777</v>
      </c>
      <c r="P84">
        <v>24587</v>
      </c>
      <c r="Q84">
        <v>12727</v>
      </c>
      <c r="R84">
        <v>448217</v>
      </c>
      <c r="S84">
        <v>0</v>
      </c>
      <c r="T84">
        <v>0</v>
      </c>
      <c r="U84">
        <v>0</v>
      </c>
      <c r="V84">
        <v>0</v>
      </c>
      <c r="W84">
        <v>0</v>
      </c>
      <c r="X84">
        <v>0</v>
      </c>
      <c r="Y84">
        <v>0</v>
      </c>
    </row>
    <row r="85" spans="1:25">
      <c r="A85" t="str">
        <v>Flats</v>
      </c>
      <c r="B85">
        <v>11281</v>
      </c>
      <c r="C85">
        <v>11020</v>
      </c>
      <c r="D85">
        <v>10418</v>
      </c>
      <c r="E85">
        <v>9784</v>
      </c>
      <c r="F85">
        <v>9699</v>
      </c>
      <c r="G85">
        <v>9717</v>
      </c>
      <c r="H85">
        <v>9293</v>
      </c>
      <c r="I85">
        <v>9679</v>
      </c>
      <c r="J85">
        <v>9589</v>
      </c>
      <c r="K85">
        <v>9273</v>
      </c>
      <c r="L85">
        <v>8788</v>
      </c>
      <c r="M85">
        <v>9052</v>
      </c>
      <c r="N85">
        <v>9032</v>
      </c>
      <c r="O85">
        <v>8541</v>
      </c>
      <c r="P85">
        <v>8534</v>
      </c>
      <c r="Q85">
        <v>4265</v>
      </c>
      <c r="R85">
        <v>147965</v>
      </c>
      <c r="S85">
        <v>0</v>
      </c>
      <c r="T85">
        <v>0</v>
      </c>
      <c r="U85">
        <v>0</v>
      </c>
      <c r="V85">
        <v>0</v>
      </c>
      <c r="W85">
        <v>0</v>
      </c>
      <c r="X85">
        <v>0</v>
      </c>
      <c r="Y85">
        <v>0</v>
      </c>
    </row>
    <row r="86" spans="1:25">
      <c r="A86" t="str">
        <v>House/Bungalow</v>
      </c>
      <c r="B86">
        <v>20286</v>
      </c>
      <c r="C86">
        <v>19392</v>
      </c>
      <c r="D86">
        <v>18332</v>
      </c>
      <c r="E86">
        <v>17831</v>
      </c>
      <c r="F86">
        <v>17389</v>
      </c>
      <c r="G86">
        <v>17465</v>
      </c>
      <c r="H86">
        <v>17225</v>
      </c>
      <c r="I86">
        <v>17215</v>
      </c>
      <c r="J86">
        <v>16424</v>
      </c>
      <c r="K86">
        <v>15396</v>
      </c>
      <c r="L86">
        <v>14919</v>
      </c>
      <c r="M86">
        <v>14918</v>
      </c>
      <c r="N86">
        <v>14517</v>
      </c>
      <c r="O86">
        <v>13712</v>
      </c>
      <c r="P86">
        <v>13598</v>
      </c>
      <c r="Q86">
        <v>7295</v>
      </c>
      <c r="R86">
        <v>255914</v>
      </c>
      <c r="S86">
        <v>0</v>
      </c>
      <c r="T86">
        <v>0</v>
      </c>
      <c r="U86">
        <v>0</v>
      </c>
      <c r="V86">
        <v>0</v>
      </c>
      <c r="W86">
        <v>0</v>
      </c>
      <c r="X86">
        <v>0</v>
      </c>
      <c r="Y86">
        <v>0</v>
      </c>
    </row>
    <row r="87" spans="1:25">
      <c r="A87" t="str">
        <v>Non Residential</v>
      </c>
      <c r="B87">
        <v>17267</v>
      </c>
      <c r="C87">
        <v>17059</v>
      </c>
      <c r="D87">
        <v>13685</v>
      </c>
      <c r="E87">
        <v>13911</v>
      </c>
      <c r="F87">
        <v>12986</v>
      </c>
      <c r="G87">
        <v>13549</v>
      </c>
      <c r="H87">
        <v>13617</v>
      </c>
      <c r="I87">
        <v>13312</v>
      </c>
      <c r="J87">
        <v>12940</v>
      </c>
      <c r="K87">
        <v>12191</v>
      </c>
      <c r="L87">
        <v>10341</v>
      </c>
      <c r="M87">
        <v>11164</v>
      </c>
      <c r="N87">
        <v>11663</v>
      </c>
      <c r="O87">
        <v>11444</v>
      </c>
      <c r="P87">
        <v>11405</v>
      </c>
      <c r="Q87">
        <v>7073</v>
      </c>
      <c r="R87">
        <v>203607</v>
      </c>
      <c r="S87">
        <v>0</v>
      </c>
      <c r="T87">
        <v>0</v>
      </c>
      <c r="U87">
        <v>0</v>
      </c>
      <c r="V87">
        <v>0</v>
      </c>
      <c r="W87">
        <v>0</v>
      </c>
      <c r="X87">
        <v>0</v>
      </c>
      <c r="Y87">
        <v>0</v>
      </c>
    </row>
    <row r="88" spans="1:25">
      <c r="A88" t="str">
        <v>Other Buildings</v>
      </c>
      <c r="B88">
        <v>20043</v>
      </c>
      <c r="C88">
        <v>19586</v>
      </c>
      <c r="D88">
        <v>15897</v>
      </c>
      <c r="E88">
        <v>15967</v>
      </c>
      <c r="F88">
        <v>14967</v>
      </c>
      <c r="G88">
        <v>15474</v>
      </c>
      <c r="H88">
        <v>15317</v>
      </c>
      <c r="I88">
        <v>15168</v>
      </c>
      <c r="J88">
        <v>14633</v>
      </c>
      <c r="K88">
        <v>13782</v>
      </c>
      <c r="L88">
        <v>11593</v>
      </c>
      <c r="M88">
        <v>12597</v>
      </c>
      <c r="N88">
        <v>13142</v>
      </c>
      <c r="O88">
        <v>12840</v>
      </c>
      <c r="P88">
        <v>12708</v>
      </c>
      <c r="Q88">
        <v>7746</v>
      </c>
      <c r="R88">
        <v>231460</v>
      </c>
      <c r="S88">
        <v>0</v>
      </c>
      <c r="T88">
        <v>0</v>
      </c>
      <c r="U88">
        <v>0</v>
      </c>
      <c r="V88">
        <v>0</v>
      </c>
      <c r="W88">
        <v>0</v>
      </c>
      <c r="X88">
        <v>0</v>
      </c>
      <c r="Y88">
        <v>0</v>
      </c>
    </row>
    <row r="89" spans="1:25">
      <c r="A89" t="str">
        <v>Other dwellings</v>
      </c>
      <c r="B89">
        <v>3711</v>
      </c>
      <c r="C89">
        <v>3524</v>
      </c>
      <c r="D89">
        <v>3355</v>
      </c>
      <c r="E89">
        <v>3045</v>
      </c>
      <c r="F89">
        <v>3038</v>
      </c>
      <c r="G89">
        <v>2968</v>
      </c>
      <c r="H89">
        <v>2843</v>
      </c>
      <c r="I89">
        <v>2873</v>
      </c>
      <c r="J89">
        <v>2711</v>
      </c>
      <c r="K89">
        <v>2678</v>
      </c>
      <c r="L89">
        <v>2513</v>
      </c>
      <c r="M89">
        <v>2436</v>
      </c>
      <c r="N89">
        <v>2497</v>
      </c>
      <c r="O89">
        <v>2524</v>
      </c>
      <c r="P89">
        <v>2455</v>
      </c>
      <c r="Q89">
        <v>1167</v>
      </c>
      <c r="R89">
        <v>44338</v>
      </c>
      <c r="S89">
        <v>0</v>
      </c>
      <c r="T89">
        <v>0</v>
      </c>
      <c r="U89">
        <v>0</v>
      </c>
      <c r="V89">
        <v>0</v>
      </c>
      <c r="W89">
        <v>0</v>
      </c>
      <c r="X89">
        <v>0</v>
      </c>
      <c r="Y89">
        <v>0</v>
      </c>
    </row>
    <row r="90" spans="1:25">
      <c r="A90" t="str">
        <v>Other Outdoors</v>
      </c>
      <c r="B90">
        <v>6923</v>
      </c>
      <c r="C90">
        <v>7155</v>
      </c>
      <c r="D90">
        <v>4463</v>
      </c>
      <c r="E90">
        <v>4981</v>
      </c>
      <c r="F90">
        <v>4563</v>
      </c>
      <c r="G90">
        <v>5029</v>
      </c>
      <c r="H90">
        <v>5050</v>
      </c>
      <c r="I90">
        <v>5277</v>
      </c>
      <c r="J90">
        <v>6562</v>
      </c>
      <c r="K90">
        <v>5222</v>
      </c>
      <c r="L90">
        <v>5330</v>
      </c>
      <c r="M90">
        <v>4895</v>
      </c>
      <c r="N90">
        <v>7096</v>
      </c>
      <c r="O90">
        <v>4313</v>
      </c>
      <c r="P90">
        <v>4560</v>
      </c>
      <c r="Q90">
        <v>5207</v>
      </c>
      <c r="R90">
        <v>86626</v>
      </c>
      <c r="S90">
        <v>0</v>
      </c>
      <c r="T90">
        <v>0</v>
      </c>
      <c r="U90">
        <v>0</v>
      </c>
      <c r="V90">
        <v>0</v>
      </c>
      <c r="W90">
        <v>0</v>
      </c>
      <c r="X90">
        <v>0</v>
      </c>
      <c r="Y90">
        <v>0</v>
      </c>
    </row>
    <row r="91" spans="1:25">
      <c r="A91" t="str">
        <v>Other Residential</v>
      </c>
      <c r="B91">
        <v>2776</v>
      </c>
      <c r="C91">
        <v>2527</v>
      </c>
      <c r="D91">
        <v>2212</v>
      </c>
      <c r="E91">
        <v>2056</v>
      </c>
      <c r="F91">
        <v>1981</v>
      </c>
      <c r="G91">
        <v>1925</v>
      </c>
      <c r="H91">
        <v>1700</v>
      </c>
      <c r="I91">
        <v>1856</v>
      </c>
      <c r="J91">
        <v>1693</v>
      </c>
      <c r="K91">
        <v>1591</v>
      </c>
      <c r="L91">
        <v>1252</v>
      </c>
      <c r="M91">
        <v>1433</v>
      </c>
      <c r="N91">
        <v>1479</v>
      </c>
      <c r="O91">
        <v>1396</v>
      </c>
      <c r="P91">
        <v>1303</v>
      </c>
      <c r="Q91">
        <v>673</v>
      </c>
      <c r="R91">
        <v>27853</v>
      </c>
      <c r="S91">
        <v>0</v>
      </c>
      <c r="T91">
        <v>0</v>
      </c>
      <c r="U91">
        <v>0</v>
      </c>
      <c r="V91">
        <v>0</v>
      </c>
      <c r="W91">
        <v>0</v>
      </c>
      <c r="X91">
        <v>0</v>
      </c>
      <c r="Y91">
        <v>0</v>
      </c>
    </row>
    <row r="92" spans="1:25">
      <c r="A92" t="str">
        <v>Primary</v>
      </c>
      <c r="B92">
        <v>84141</v>
      </c>
      <c r="C92">
        <v>79748</v>
      </c>
      <c r="D92">
        <v>69211</v>
      </c>
      <c r="E92">
        <v>67839</v>
      </c>
      <c r="F92">
        <v>65382</v>
      </c>
      <c r="G92">
        <v>66975</v>
      </c>
      <c r="H92">
        <v>67484</v>
      </c>
      <c r="I92">
        <v>67298</v>
      </c>
      <c r="J92">
        <v>67136</v>
      </c>
      <c r="K92">
        <v>62013</v>
      </c>
      <c r="L92">
        <v>56996</v>
      </c>
      <c r="M92">
        <v>58372</v>
      </c>
      <c r="N92">
        <v>61254</v>
      </c>
      <c r="O92">
        <v>56642</v>
      </c>
      <c r="P92">
        <v>56526</v>
      </c>
      <c r="Q92">
        <v>34080</v>
      </c>
      <c r="R92">
        <v>1021097</v>
      </c>
      <c r="S92">
        <v>0</v>
      </c>
      <c r="T92">
        <v>0</v>
      </c>
      <c r="U92">
        <v>0</v>
      </c>
      <c r="V92">
        <v>0</v>
      </c>
      <c r="W92">
        <v>0</v>
      </c>
      <c r="X92">
        <v>0</v>
      </c>
      <c r="Y92">
        <v>0</v>
      </c>
    </row>
    <row r="93" spans="1:25">
      <c r="A93" t="str">
        <v>Road Vehicles</v>
      </c>
      <c r="B93">
        <v>21897</v>
      </c>
      <c r="C93">
        <v>19071</v>
      </c>
      <c r="D93">
        <v>16746</v>
      </c>
      <c r="E93">
        <v>16231</v>
      </c>
      <c r="F93">
        <v>15726</v>
      </c>
      <c r="G93">
        <v>16322</v>
      </c>
      <c r="H93">
        <v>17756</v>
      </c>
      <c r="I93">
        <v>17086</v>
      </c>
      <c r="J93">
        <v>17217</v>
      </c>
      <c r="K93">
        <v>15662</v>
      </c>
      <c r="L93">
        <v>13853</v>
      </c>
      <c r="M93">
        <v>14474</v>
      </c>
      <c r="N93">
        <v>14970</v>
      </c>
      <c r="O93">
        <v>14712</v>
      </c>
      <c r="P93">
        <v>14671</v>
      </c>
      <c r="Q93">
        <v>8400</v>
      </c>
      <c r="R93">
        <v>254794</v>
      </c>
      <c r="S93">
        <v>0</v>
      </c>
      <c r="T93">
        <v>0</v>
      </c>
      <c r="U93">
        <v>0</v>
      </c>
      <c r="V93">
        <v>0</v>
      </c>
      <c r="W93">
        <v>0</v>
      </c>
      <c r="X93">
        <v>0</v>
      </c>
      <c r="Y93">
        <v>0</v>
      </c>
    </row>
    <row r="94" spans="1:25">
      <c r="A94" t="str">
        <v>Secondary Fires</v>
      </c>
      <c r="B94">
        <v>115937</v>
      </c>
      <c r="C94">
        <v>119228</v>
      </c>
      <c r="D94">
        <v>66499</v>
      </c>
      <c r="E94">
        <v>84894</v>
      </c>
      <c r="F94">
        <v>70755</v>
      </c>
      <c r="G94">
        <v>77359</v>
      </c>
      <c r="H94">
        <v>76411</v>
      </c>
      <c r="I94">
        <v>82663</v>
      </c>
      <c r="J94">
        <v>99310</v>
      </c>
      <c r="K94">
        <v>75348</v>
      </c>
      <c r="L94">
        <v>79894</v>
      </c>
      <c r="M94">
        <v>80167</v>
      </c>
      <c r="N94">
        <v>101550</v>
      </c>
      <c r="O94">
        <v>68824</v>
      </c>
      <c r="P94">
        <v>72901</v>
      </c>
      <c r="Q94">
        <v>70005</v>
      </c>
      <c r="R94">
        <v>1341745</v>
      </c>
      <c r="S94">
        <v>0</v>
      </c>
      <c r="T94">
        <v>0</v>
      </c>
      <c r="U94">
        <v>0</v>
      </c>
      <c r="V94">
        <v>0</v>
      </c>
      <c r="W94">
        <v>0</v>
      </c>
      <c r="X94">
        <v>0</v>
      </c>
      <c r="Y94">
        <v>0</v>
      </c>
    </row>
    <row r="95" spans="1:25">
      <c r="A95" t="str">
        <v>Grand Total</v>
      </c>
      <c r="B95">
        <v>339540</v>
      </c>
      <c r="C95">
        <v>332246</v>
      </c>
      <c r="D95">
        <v>252923</v>
      </c>
      <c r="E95">
        <v>267199</v>
      </c>
      <c r="F95">
        <v>246612</v>
      </c>
      <c r="G95">
        <v>256933</v>
      </c>
      <c r="H95">
        <v>256057</v>
      </c>
      <c r="I95">
        <v>262194</v>
      </c>
      <c r="J95">
        <v>276939</v>
      </c>
      <c r="K95">
        <v>240503</v>
      </c>
      <c r="L95">
        <v>231699</v>
      </c>
      <c r="M95">
        <v>235914</v>
      </c>
      <c r="N95">
        <v>263246</v>
      </c>
      <c r="O95">
        <v>219725</v>
      </c>
      <c r="P95">
        <v>223248</v>
      </c>
      <c r="Q95">
        <v>158638</v>
      </c>
      <c r="R95">
        <v>4063616</v>
      </c>
      <c r="S95">
        <v>0</v>
      </c>
      <c r="T95">
        <v>0</v>
      </c>
      <c r="U95">
        <v>0</v>
      </c>
      <c r="V95">
        <v>0</v>
      </c>
      <c r="W95">
        <v>0</v>
      </c>
      <c r="X95">
        <v>0</v>
      </c>
      <c r="Y95">
        <v>0</v>
      </c>
    </row>
    <row r="97" spans="1:25">
      <c r="B97" t="s">
        <v>121</v>
      </c>
      <c r="C97" t="s">
        <v>122</v>
      </c>
      <c r="D97" t="s">
        <v>123</v>
      </c>
      <c r="E97" t="s">
        <v>124</v>
      </c>
      <c r="F97" t="s">
        <v>125</v>
      </c>
      <c r="G97" t="s">
        <v>126</v>
      </c>
      <c r="H97" t="s">
        <v>127</v>
      </c>
      <c r="I97" t="s">
        <v>128</v>
      </c>
      <c r="J97" t="s">
        <v>129</v>
      </c>
      <c r="K97" t="s">
        <v>130</v>
      </c>
      <c r="L97" t="s">
        <v>131</v>
      </c>
      <c r="M97" t="s">
        <v>132</v>
      </c>
      <c r="N97" t="s">
        <v>133</v>
      </c>
      <c r="O97" t="s">
        <v>134</v>
      </c>
      <c r="P97" t="s">
        <v>135</v>
      </c>
      <c r="Q97" t="s">
        <v>136</v>
      </c>
      <c r="R97" t="s">
        <v>210</v>
      </c>
      <c r="S97" t="s">
        <v>211</v>
      </c>
      <c r="T97" t="s">
        <v>212</v>
      </c>
      <c r="U97" t="s">
        <v>213</v>
      </c>
      <c r="V97" t="s">
        <v>214</v>
      </c>
      <c r="W97" t="s">
        <v>215</v>
      </c>
      <c r="X97" t="s">
        <v>216</v>
      </c>
      <c r="Y97" t="s">
        <v>217</v>
      </c>
    </row>
    <row r="98" spans="1:25">
      <c r="A98" t="s">
        <v>218</v>
      </c>
      <c r="B98">
        <f t="shared" ref="B98:Y98" si="12">B92</f>
        <v>84141</v>
      </c>
      <c r="C98">
        <f t="shared" si="12"/>
        <v>79748</v>
      </c>
      <c r="D98">
        <f t="shared" si="12"/>
        <v>69211</v>
      </c>
      <c r="E98">
        <f t="shared" si="12"/>
        <v>67839</v>
      </c>
      <c r="F98">
        <f t="shared" si="12"/>
        <v>65382</v>
      </c>
      <c r="G98">
        <f t="shared" si="12"/>
        <v>66975</v>
      </c>
      <c r="H98">
        <f t="shared" si="12"/>
        <v>67484</v>
      </c>
      <c r="I98">
        <f t="shared" si="12"/>
        <v>67298</v>
      </c>
      <c r="J98">
        <f t="shared" si="12"/>
        <v>67136</v>
      </c>
      <c r="K98">
        <f t="shared" si="12"/>
        <v>62013</v>
      </c>
      <c r="L98">
        <f t="shared" si="12"/>
        <v>56996</v>
      </c>
      <c r="M98">
        <f t="shared" si="12"/>
        <v>58372</v>
      </c>
      <c r="N98">
        <f t="shared" si="12"/>
        <v>61254</v>
      </c>
      <c r="O98">
        <f t="shared" si="12"/>
        <v>56642</v>
      </c>
      <c r="P98">
        <f t="shared" si="12"/>
        <v>56526</v>
      </c>
      <c r="Q98">
        <f t="shared" si="12"/>
        <v>34080</v>
      </c>
      <c r="R98">
        <f t="shared" si="12"/>
        <v>1021097</v>
      </c>
      <c r="S98">
        <f t="shared" si="12"/>
        <v>0</v>
      </c>
      <c r="T98">
        <f t="shared" si="12"/>
        <v>0</v>
      </c>
      <c r="U98">
        <f t="shared" si="12"/>
        <v>0</v>
      </c>
      <c r="V98">
        <f t="shared" si="12"/>
        <v>0</v>
      </c>
      <c r="W98">
        <f t="shared" si="12"/>
        <v>0</v>
      </c>
      <c r="X98">
        <f t="shared" si="12"/>
        <v>0</v>
      </c>
      <c r="Y98">
        <f t="shared" si="12"/>
        <v>0</v>
      </c>
    </row>
    <row r="99" spans="1:25">
      <c r="A99" t="s">
        <v>59</v>
      </c>
      <c r="B99">
        <f t="shared" ref="B99:Y99" si="13">B84</f>
        <v>35278</v>
      </c>
      <c r="C99">
        <f t="shared" si="13"/>
        <v>33936</v>
      </c>
      <c r="D99">
        <f t="shared" si="13"/>
        <v>32105</v>
      </c>
      <c r="E99">
        <f t="shared" si="13"/>
        <v>30660</v>
      </c>
      <c r="F99">
        <f t="shared" si="13"/>
        <v>30126</v>
      </c>
      <c r="G99">
        <f t="shared" si="13"/>
        <v>30150</v>
      </c>
      <c r="H99">
        <f t="shared" si="13"/>
        <v>29361</v>
      </c>
      <c r="I99">
        <f t="shared" si="13"/>
        <v>29767</v>
      </c>
      <c r="J99">
        <f t="shared" si="13"/>
        <v>28724</v>
      </c>
      <c r="K99">
        <f t="shared" si="13"/>
        <v>27347</v>
      </c>
      <c r="L99">
        <f t="shared" si="13"/>
        <v>26220</v>
      </c>
      <c r="M99">
        <f t="shared" si="13"/>
        <v>26406</v>
      </c>
      <c r="N99">
        <f t="shared" si="13"/>
        <v>26046</v>
      </c>
      <c r="O99">
        <f t="shared" si="13"/>
        <v>24777</v>
      </c>
      <c r="P99">
        <f t="shared" si="13"/>
        <v>24587</v>
      </c>
      <c r="Q99">
        <f t="shared" si="13"/>
        <v>12727</v>
      </c>
      <c r="R99">
        <f t="shared" si="13"/>
        <v>448217</v>
      </c>
      <c r="S99">
        <f t="shared" si="13"/>
        <v>0</v>
      </c>
      <c r="T99">
        <f t="shared" si="13"/>
        <v>0</v>
      </c>
      <c r="U99">
        <f t="shared" si="13"/>
        <v>0</v>
      </c>
      <c r="V99">
        <f t="shared" si="13"/>
        <v>0</v>
      </c>
      <c r="W99">
        <f t="shared" si="13"/>
        <v>0</v>
      </c>
      <c r="X99">
        <f t="shared" si="13"/>
        <v>0</v>
      </c>
      <c r="Y99">
        <f t="shared" si="13"/>
        <v>0</v>
      </c>
    </row>
    <row r="100" spans="1:25">
      <c r="A100" t="s">
        <v>158</v>
      </c>
      <c r="B100">
        <f t="shared" ref="B100:Y100" si="14">B86</f>
        <v>20286</v>
      </c>
      <c r="C100">
        <f t="shared" si="14"/>
        <v>19392</v>
      </c>
      <c r="D100">
        <f t="shared" si="14"/>
        <v>18332</v>
      </c>
      <c r="E100">
        <f t="shared" si="14"/>
        <v>17831</v>
      </c>
      <c r="F100">
        <f t="shared" si="14"/>
        <v>17389</v>
      </c>
      <c r="G100">
        <f t="shared" si="14"/>
        <v>17465</v>
      </c>
      <c r="H100">
        <f t="shared" si="14"/>
        <v>17225</v>
      </c>
      <c r="I100">
        <f t="shared" si="14"/>
        <v>17215</v>
      </c>
      <c r="J100">
        <f t="shared" si="14"/>
        <v>16424</v>
      </c>
      <c r="K100">
        <f t="shared" si="14"/>
        <v>15396</v>
      </c>
      <c r="L100">
        <f t="shared" si="14"/>
        <v>14919</v>
      </c>
      <c r="M100">
        <f t="shared" si="14"/>
        <v>14918</v>
      </c>
      <c r="N100">
        <f t="shared" si="14"/>
        <v>14517</v>
      </c>
      <c r="O100">
        <f t="shared" si="14"/>
        <v>13712</v>
      </c>
      <c r="P100">
        <f t="shared" si="14"/>
        <v>13598</v>
      </c>
      <c r="Q100">
        <f t="shared" si="14"/>
        <v>7295</v>
      </c>
      <c r="R100">
        <f t="shared" si="14"/>
        <v>255914</v>
      </c>
      <c r="S100">
        <f t="shared" si="14"/>
        <v>0</v>
      </c>
      <c r="T100">
        <f t="shared" si="14"/>
        <v>0</v>
      </c>
      <c r="U100">
        <f t="shared" si="14"/>
        <v>0</v>
      </c>
      <c r="V100">
        <f t="shared" si="14"/>
        <v>0</v>
      </c>
      <c r="W100">
        <f t="shared" si="14"/>
        <v>0</v>
      </c>
      <c r="X100">
        <f t="shared" si="14"/>
        <v>0</v>
      </c>
      <c r="Y100">
        <f t="shared" si="14"/>
        <v>0</v>
      </c>
    </row>
    <row r="101" spans="1:25">
      <c r="A101" t="s">
        <v>108</v>
      </c>
      <c r="B101">
        <f t="shared" ref="B101:Y101" si="15">B85</f>
        <v>11281</v>
      </c>
      <c r="C101">
        <f t="shared" si="15"/>
        <v>11020</v>
      </c>
      <c r="D101">
        <f t="shared" si="15"/>
        <v>10418</v>
      </c>
      <c r="E101">
        <f t="shared" si="15"/>
        <v>9784</v>
      </c>
      <c r="F101">
        <f t="shared" si="15"/>
        <v>9699</v>
      </c>
      <c r="G101">
        <f t="shared" si="15"/>
        <v>9717</v>
      </c>
      <c r="H101">
        <f t="shared" si="15"/>
        <v>9293</v>
      </c>
      <c r="I101">
        <f t="shared" si="15"/>
        <v>9679</v>
      </c>
      <c r="J101">
        <f t="shared" si="15"/>
        <v>9589</v>
      </c>
      <c r="K101">
        <f t="shared" si="15"/>
        <v>9273</v>
      </c>
      <c r="L101">
        <f t="shared" si="15"/>
        <v>8788</v>
      </c>
      <c r="M101">
        <f t="shared" si="15"/>
        <v>9052</v>
      </c>
      <c r="N101">
        <f t="shared" si="15"/>
        <v>9032</v>
      </c>
      <c r="O101">
        <f t="shared" si="15"/>
        <v>8541</v>
      </c>
      <c r="P101">
        <f t="shared" si="15"/>
        <v>8534</v>
      </c>
      <c r="Q101">
        <f t="shared" si="15"/>
        <v>4265</v>
      </c>
      <c r="R101">
        <f t="shared" si="15"/>
        <v>147965</v>
      </c>
      <c r="S101">
        <f t="shared" si="15"/>
        <v>0</v>
      </c>
      <c r="T101">
        <f t="shared" si="15"/>
        <v>0</v>
      </c>
      <c r="U101">
        <f t="shared" si="15"/>
        <v>0</v>
      </c>
      <c r="V101">
        <f t="shared" si="15"/>
        <v>0</v>
      </c>
      <c r="W101">
        <f t="shared" si="15"/>
        <v>0</v>
      </c>
      <c r="X101">
        <f t="shared" si="15"/>
        <v>0</v>
      </c>
      <c r="Y101">
        <f t="shared" si="15"/>
        <v>0</v>
      </c>
    </row>
    <row r="102" spans="1:25">
      <c r="A102" t="s">
        <v>159</v>
      </c>
      <c r="B102">
        <f t="shared" ref="B102:Y102" si="16">B89</f>
        <v>3711</v>
      </c>
      <c r="C102">
        <f t="shared" si="16"/>
        <v>3524</v>
      </c>
      <c r="D102">
        <f t="shared" si="16"/>
        <v>3355</v>
      </c>
      <c r="E102">
        <f t="shared" si="16"/>
        <v>3045</v>
      </c>
      <c r="F102">
        <f t="shared" si="16"/>
        <v>3038</v>
      </c>
      <c r="G102">
        <f t="shared" si="16"/>
        <v>2968</v>
      </c>
      <c r="H102">
        <f t="shared" si="16"/>
        <v>2843</v>
      </c>
      <c r="I102">
        <f t="shared" si="16"/>
        <v>2873</v>
      </c>
      <c r="J102">
        <f t="shared" si="16"/>
        <v>2711</v>
      </c>
      <c r="K102">
        <f t="shared" si="16"/>
        <v>2678</v>
      </c>
      <c r="L102">
        <f t="shared" si="16"/>
        <v>2513</v>
      </c>
      <c r="M102">
        <f t="shared" si="16"/>
        <v>2436</v>
      </c>
      <c r="N102">
        <f t="shared" si="16"/>
        <v>2497</v>
      </c>
      <c r="O102">
        <f t="shared" si="16"/>
        <v>2524</v>
      </c>
      <c r="P102">
        <f t="shared" si="16"/>
        <v>2455</v>
      </c>
      <c r="Q102">
        <f t="shared" si="16"/>
        <v>1167</v>
      </c>
      <c r="R102">
        <f t="shared" si="16"/>
        <v>44338</v>
      </c>
      <c r="S102">
        <f t="shared" si="16"/>
        <v>0</v>
      </c>
      <c r="T102">
        <f t="shared" si="16"/>
        <v>0</v>
      </c>
      <c r="U102">
        <f t="shared" si="16"/>
        <v>0</v>
      </c>
      <c r="V102">
        <f t="shared" si="16"/>
        <v>0</v>
      </c>
      <c r="W102">
        <f t="shared" si="16"/>
        <v>0</v>
      </c>
      <c r="X102">
        <f t="shared" si="16"/>
        <v>0</v>
      </c>
      <c r="Y102">
        <f t="shared" si="16"/>
        <v>0</v>
      </c>
    </row>
    <row r="103" spans="1:25">
      <c r="A103" t="s">
        <v>219</v>
      </c>
      <c r="B103">
        <f t="shared" ref="B103:Y103" si="17">B88</f>
        <v>20043</v>
      </c>
      <c r="C103">
        <f t="shared" si="17"/>
        <v>19586</v>
      </c>
      <c r="D103">
        <f t="shared" si="17"/>
        <v>15897</v>
      </c>
      <c r="E103">
        <f t="shared" si="17"/>
        <v>15967</v>
      </c>
      <c r="F103">
        <f t="shared" si="17"/>
        <v>14967</v>
      </c>
      <c r="G103">
        <f t="shared" si="17"/>
        <v>15474</v>
      </c>
      <c r="H103">
        <f t="shared" si="17"/>
        <v>15317</v>
      </c>
      <c r="I103">
        <f t="shared" si="17"/>
        <v>15168</v>
      </c>
      <c r="J103">
        <f t="shared" si="17"/>
        <v>14633</v>
      </c>
      <c r="K103">
        <f t="shared" si="17"/>
        <v>13782</v>
      </c>
      <c r="L103">
        <f t="shared" si="17"/>
        <v>11593</v>
      </c>
      <c r="M103">
        <f t="shared" si="17"/>
        <v>12597</v>
      </c>
      <c r="N103">
        <f t="shared" si="17"/>
        <v>13142</v>
      </c>
      <c r="O103">
        <f t="shared" si="17"/>
        <v>12840</v>
      </c>
      <c r="P103">
        <f t="shared" si="17"/>
        <v>12708</v>
      </c>
      <c r="Q103">
        <f t="shared" si="17"/>
        <v>7746</v>
      </c>
      <c r="R103">
        <f t="shared" si="17"/>
        <v>231460</v>
      </c>
      <c r="S103">
        <f t="shared" si="17"/>
        <v>0</v>
      </c>
      <c r="T103">
        <f t="shared" si="17"/>
        <v>0</v>
      </c>
      <c r="U103">
        <f t="shared" si="17"/>
        <v>0</v>
      </c>
      <c r="V103">
        <f t="shared" si="17"/>
        <v>0</v>
      </c>
      <c r="W103">
        <f t="shared" si="17"/>
        <v>0</v>
      </c>
      <c r="X103">
        <f t="shared" si="17"/>
        <v>0</v>
      </c>
      <c r="Y103">
        <f t="shared" si="17"/>
        <v>0</v>
      </c>
    </row>
    <row r="104" spans="1:25">
      <c r="A104" t="s">
        <v>112</v>
      </c>
      <c r="B104">
        <f t="shared" ref="B104:Y104" si="18">B91</f>
        <v>2776</v>
      </c>
      <c r="C104">
        <f t="shared" si="18"/>
        <v>2527</v>
      </c>
      <c r="D104">
        <f t="shared" si="18"/>
        <v>2212</v>
      </c>
      <c r="E104">
        <f t="shared" si="18"/>
        <v>2056</v>
      </c>
      <c r="F104">
        <f t="shared" si="18"/>
        <v>1981</v>
      </c>
      <c r="G104">
        <f t="shared" si="18"/>
        <v>1925</v>
      </c>
      <c r="H104">
        <f t="shared" si="18"/>
        <v>1700</v>
      </c>
      <c r="I104">
        <f t="shared" si="18"/>
        <v>1856</v>
      </c>
      <c r="J104">
        <f t="shared" si="18"/>
        <v>1693</v>
      </c>
      <c r="K104">
        <f t="shared" si="18"/>
        <v>1591</v>
      </c>
      <c r="L104">
        <f t="shared" si="18"/>
        <v>1252</v>
      </c>
      <c r="M104">
        <f t="shared" si="18"/>
        <v>1433</v>
      </c>
      <c r="N104">
        <f t="shared" si="18"/>
        <v>1479</v>
      </c>
      <c r="O104">
        <f t="shared" si="18"/>
        <v>1396</v>
      </c>
      <c r="P104">
        <f t="shared" si="18"/>
        <v>1303</v>
      </c>
      <c r="Q104">
        <f t="shared" si="18"/>
        <v>673</v>
      </c>
      <c r="R104">
        <f t="shared" si="18"/>
        <v>27853</v>
      </c>
      <c r="S104">
        <f t="shared" si="18"/>
        <v>0</v>
      </c>
      <c r="T104">
        <f t="shared" si="18"/>
        <v>0</v>
      </c>
      <c r="U104">
        <f t="shared" si="18"/>
        <v>0</v>
      </c>
      <c r="V104">
        <f t="shared" si="18"/>
        <v>0</v>
      </c>
      <c r="W104">
        <f t="shared" si="18"/>
        <v>0</v>
      </c>
      <c r="X104">
        <f t="shared" si="18"/>
        <v>0</v>
      </c>
      <c r="Y104">
        <f t="shared" si="18"/>
        <v>0</v>
      </c>
    </row>
    <row r="105" spans="1:25">
      <c r="A105" t="s">
        <v>111</v>
      </c>
      <c r="B105">
        <f t="shared" ref="B105:Y105" si="19">B87</f>
        <v>17267</v>
      </c>
      <c r="C105">
        <f t="shared" si="19"/>
        <v>17059</v>
      </c>
      <c r="D105">
        <f t="shared" si="19"/>
        <v>13685</v>
      </c>
      <c r="E105">
        <f t="shared" si="19"/>
        <v>13911</v>
      </c>
      <c r="F105">
        <f t="shared" si="19"/>
        <v>12986</v>
      </c>
      <c r="G105">
        <f t="shared" si="19"/>
        <v>13549</v>
      </c>
      <c r="H105">
        <f t="shared" si="19"/>
        <v>13617</v>
      </c>
      <c r="I105">
        <f t="shared" si="19"/>
        <v>13312</v>
      </c>
      <c r="J105">
        <f t="shared" si="19"/>
        <v>12940</v>
      </c>
      <c r="K105">
        <f t="shared" si="19"/>
        <v>12191</v>
      </c>
      <c r="L105">
        <f t="shared" si="19"/>
        <v>10341</v>
      </c>
      <c r="M105">
        <f t="shared" si="19"/>
        <v>11164</v>
      </c>
      <c r="N105">
        <f t="shared" si="19"/>
        <v>11663</v>
      </c>
      <c r="O105">
        <f t="shared" si="19"/>
        <v>11444</v>
      </c>
      <c r="P105">
        <f t="shared" si="19"/>
        <v>11405</v>
      </c>
      <c r="Q105">
        <f t="shared" si="19"/>
        <v>7073</v>
      </c>
      <c r="R105">
        <f t="shared" si="19"/>
        <v>203607</v>
      </c>
      <c r="S105">
        <f t="shared" si="19"/>
        <v>0</v>
      </c>
      <c r="T105">
        <f t="shared" si="19"/>
        <v>0</v>
      </c>
      <c r="U105">
        <f t="shared" si="19"/>
        <v>0</v>
      </c>
      <c r="V105">
        <f t="shared" si="19"/>
        <v>0</v>
      </c>
      <c r="W105">
        <f t="shared" si="19"/>
        <v>0</v>
      </c>
      <c r="X105">
        <f t="shared" si="19"/>
        <v>0</v>
      </c>
      <c r="Y105">
        <f t="shared" si="19"/>
        <v>0</v>
      </c>
    </row>
    <row r="106" spans="1:25">
      <c r="A106" t="s">
        <v>62</v>
      </c>
      <c r="B106">
        <f t="shared" ref="B106:Y106" si="20">B93</f>
        <v>21897</v>
      </c>
      <c r="C106">
        <f t="shared" si="20"/>
        <v>19071</v>
      </c>
      <c r="D106">
        <f t="shared" si="20"/>
        <v>16746</v>
      </c>
      <c r="E106">
        <f t="shared" si="20"/>
        <v>16231</v>
      </c>
      <c r="F106">
        <f t="shared" si="20"/>
        <v>15726</v>
      </c>
      <c r="G106">
        <f t="shared" si="20"/>
        <v>16322</v>
      </c>
      <c r="H106">
        <f t="shared" si="20"/>
        <v>17756</v>
      </c>
      <c r="I106">
        <f t="shared" si="20"/>
        <v>17086</v>
      </c>
      <c r="J106">
        <f t="shared" si="20"/>
        <v>17217</v>
      </c>
      <c r="K106">
        <f t="shared" si="20"/>
        <v>15662</v>
      </c>
      <c r="L106">
        <f t="shared" si="20"/>
        <v>13853</v>
      </c>
      <c r="M106">
        <f t="shared" si="20"/>
        <v>14474</v>
      </c>
      <c r="N106">
        <f t="shared" si="20"/>
        <v>14970</v>
      </c>
      <c r="O106">
        <f t="shared" si="20"/>
        <v>14712</v>
      </c>
      <c r="P106">
        <f t="shared" si="20"/>
        <v>14671</v>
      </c>
      <c r="Q106">
        <f t="shared" si="20"/>
        <v>8400</v>
      </c>
      <c r="R106">
        <f t="shared" si="20"/>
        <v>254794</v>
      </c>
      <c r="S106">
        <f t="shared" si="20"/>
        <v>0</v>
      </c>
      <c r="T106">
        <f t="shared" si="20"/>
        <v>0</v>
      </c>
      <c r="U106">
        <f t="shared" si="20"/>
        <v>0</v>
      </c>
      <c r="V106">
        <f t="shared" si="20"/>
        <v>0</v>
      </c>
      <c r="W106">
        <f t="shared" si="20"/>
        <v>0</v>
      </c>
      <c r="X106">
        <f t="shared" si="20"/>
        <v>0</v>
      </c>
      <c r="Y106">
        <f t="shared" si="20"/>
        <v>0</v>
      </c>
    </row>
    <row r="107" spans="1:25">
      <c r="A107" t="s">
        <v>220</v>
      </c>
      <c r="B107">
        <f t="shared" ref="B107:Y107" si="21">B90</f>
        <v>6923</v>
      </c>
      <c r="C107">
        <f t="shared" si="21"/>
        <v>7155</v>
      </c>
      <c r="D107">
        <f t="shared" si="21"/>
        <v>4463</v>
      </c>
      <c r="E107">
        <f t="shared" si="21"/>
        <v>4981</v>
      </c>
      <c r="F107">
        <f t="shared" si="21"/>
        <v>4563</v>
      </c>
      <c r="G107">
        <f t="shared" si="21"/>
        <v>5029</v>
      </c>
      <c r="H107">
        <f t="shared" si="21"/>
        <v>5050</v>
      </c>
      <c r="I107">
        <f t="shared" si="21"/>
        <v>5277</v>
      </c>
      <c r="J107">
        <f t="shared" si="21"/>
        <v>6562</v>
      </c>
      <c r="K107">
        <f t="shared" si="21"/>
        <v>5222</v>
      </c>
      <c r="L107">
        <f t="shared" si="21"/>
        <v>5330</v>
      </c>
      <c r="M107">
        <f t="shared" si="21"/>
        <v>4895</v>
      </c>
      <c r="N107">
        <f t="shared" si="21"/>
        <v>7096</v>
      </c>
      <c r="O107">
        <f t="shared" si="21"/>
        <v>4313</v>
      </c>
      <c r="P107">
        <f t="shared" si="21"/>
        <v>4560</v>
      </c>
      <c r="Q107">
        <f t="shared" si="21"/>
        <v>5207</v>
      </c>
      <c r="R107">
        <f t="shared" si="21"/>
        <v>86626</v>
      </c>
      <c r="S107">
        <f t="shared" si="21"/>
        <v>0</v>
      </c>
      <c r="T107">
        <f t="shared" si="21"/>
        <v>0</v>
      </c>
      <c r="U107">
        <f t="shared" si="21"/>
        <v>0</v>
      </c>
      <c r="V107">
        <f t="shared" si="21"/>
        <v>0</v>
      </c>
      <c r="W107">
        <f t="shared" si="21"/>
        <v>0</v>
      </c>
      <c r="X107">
        <f t="shared" si="21"/>
        <v>0</v>
      </c>
      <c r="Y107">
        <f t="shared" si="21"/>
        <v>0</v>
      </c>
    </row>
    <row r="108" spans="1:25">
      <c r="A108" t="s">
        <v>221</v>
      </c>
      <c r="B108">
        <f t="shared" ref="B108:Y108" si="22">B94</f>
        <v>115937</v>
      </c>
      <c r="C108">
        <f t="shared" si="22"/>
        <v>119228</v>
      </c>
      <c r="D108">
        <f t="shared" si="22"/>
        <v>66499</v>
      </c>
      <c r="E108">
        <f t="shared" si="22"/>
        <v>84894</v>
      </c>
      <c r="F108">
        <f t="shared" si="22"/>
        <v>70755</v>
      </c>
      <c r="G108">
        <f t="shared" si="22"/>
        <v>77359</v>
      </c>
      <c r="H108">
        <f t="shared" si="22"/>
        <v>76411</v>
      </c>
      <c r="I108">
        <f t="shared" si="22"/>
        <v>82663</v>
      </c>
      <c r="J108">
        <f t="shared" si="22"/>
        <v>99310</v>
      </c>
      <c r="K108">
        <f t="shared" si="22"/>
        <v>75348</v>
      </c>
      <c r="L108">
        <f t="shared" si="22"/>
        <v>79894</v>
      </c>
      <c r="M108">
        <f t="shared" si="22"/>
        <v>80167</v>
      </c>
      <c r="N108">
        <f t="shared" si="22"/>
        <v>101550</v>
      </c>
      <c r="O108">
        <f t="shared" si="22"/>
        <v>68824</v>
      </c>
      <c r="P108">
        <f t="shared" si="22"/>
        <v>72901</v>
      </c>
      <c r="Q108">
        <f t="shared" si="22"/>
        <v>70005</v>
      </c>
      <c r="R108">
        <f t="shared" si="22"/>
        <v>1341745</v>
      </c>
      <c r="S108">
        <f t="shared" si="22"/>
        <v>0</v>
      </c>
      <c r="T108">
        <f t="shared" si="22"/>
        <v>0</v>
      </c>
      <c r="U108">
        <f t="shared" si="22"/>
        <v>0</v>
      </c>
      <c r="V108">
        <f t="shared" si="22"/>
        <v>0</v>
      </c>
      <c r="W108">
        <f t="shared" si="22"/>
        <v>0</v>
      </c>
      <c r="X108">
        <f t="shared" si="22"/>
        <v>0</v>
      </c>
      <c r="Y108">
        <f t="shared" si="22"/>
        <v>0</v>
      </c>
    </row>
    <row r="110" spans="1:25">
      <c r="B110">
        <v>3</v>
      </c>
      <c r="C110">
        <v>4</v>
      </c>
      <c r="D110">
        <v>5</v>
      </c>
      <c r="E110">
        <v>6</v>
      </c>
      <c r="F110">
        <v>7</v>
      </c>
      <c r="G110">
        <v>8</v>
      </c>
      <c r="H110">
        <v>9</v>
      </c>
      <c r="I110">
        <v>10</v>
      </c>
      <c r="J110">
        <v>11</v>
      </c>
      <c r="K110">
        <v>12</v>
      </c>
      <c r="L110">
        <v>13</v>
      </c>
      <c r="M110">
        <v>14</v>
      </c>
      <c r="N110">
        <v>15</v>
      </c>
      <c r="O110">
        <v>16</v>
      </c>
      <c r="P110">
        <v>17</v>
      </c>
      <c r="Q110">
        <v>18</v>
      </c>
      <c r="R110">
        <v>19</v>
      </c>
      <c r="S110">
        <v>20</v>
      </c>
      <c r="T110">
        <v>21</v>
      </c>
      <c r="U110">
        <v>22</v>
      </c>
      <c r="V110">
        <v>23</v>
      </c>
      <c r="W110">
        <v>24</v>
      </c>
      <c r="X110">
        <v>25</v>
      </c>
      <c r="Y110">
        <v>26</v>
      </c>
    </row>
    <row r="111" spans="1:25">
      <c r="B111">
        <v>2</v>
      </c>
      <c r="C111">
        <v>3</v>
      </c>
      <c r="D111">
        <v>4</v>
      </c>
      <c r="E111">
        <v>5</v>
      </c>
      <c r="F111">
        <v>6</v>
      </c>
      <c r="G111">
        <v>7</v>
      </c>
      <c r="H111">
        <v>8</v>
      </c>
      <c r="I111">
        <v>9</v>
      </c>
      <c r="J111">
        <v>10</v>
      </c>
      <c r="K111">
        <v>11</v>
      </c>
      <c r="L111">
        <v>12</v>
      </c>
      <c r="M111">
        <v>13</v>
      </c>
      <c r="N111">
        <v>14</v>
      </c>
      <c r="O111">
        <v>15</v>
      </c>
      <c r="P111">
        <v>16</v>
      </c>
      <c r="Q111">
        <v>17</v>
      </c>
      <c r="R111">
        <v>18</v>
      </c>
      <c r="S111">
        <v>19</v>
      </c>
      <c r="T111">
        <v>20</v>
      </c>
      <c r="U111">
        <v>21</v>
      </c>
      <c r="V111">
        <v>22</v>
      </c>
      <c r="W111">
        <v>23</v>
      </c>
      <c r="X111">
        <v>24</v>
      </c>
      <c r="Y111">
        <v>25</v>
      </c>
    </row>
    <row r="112" spans="1:25">
      <c r="B112" t="s">
        <v>121</v>
      </c>
      <c r="C112" t="s">
        <v>122</v>
      </c>
      <c r="D112" t="s">
        <v>123</v>
      </c>
      <c r="E112" t="s">
        <v>124</v>
      </c>
      <c r="F112" t="s">
        <v>125</v>
      </c>
      <c r="G112" t="s">
        <v>126</v>
      </c>
      <c r="H112" t="s">
        <v>127</v>
      </c>
      <c r="I112" t="s">
        <v>128</v>
      </c>
      <c r="J112" t="s">
        <v>129</v>
      </c>
      <c r="K112" t="s">
        <v>130</v>
      </c>
      <c r="L112" t="s">
        <v>131</v>
      </c>
      <c r="M112" t="s">
        <v>132</v>
      </c>
      <c r="N112" t="s">
        <v>133</v>
      </c>
      <c r="O112" t="s">
        <v>134</v>
      </c>
      <c r="P112" t="s">
        <v>135</v>
      </c>
      <c r="Q112" t="s">
        <v>136</v>
      </c>
      <c r="R112" t="s">
        <v>210</v>
      </c>
      <c r="S112" t="s">
        <v>211</v>
      </c>
      <c r="T112" t="s">
        <v>212</v>
      </c>
      <c r="U112" t="s">
        <v>213</v>
      </c>
      <c r="V112" t="s">
        <v>214</v>
      </c>
      <c r="W112" t="s">
        <v>215</v>
      </c>
      <c r="X112" t="s">
        <v>216</v>
      </c>
      <c r="Y112" t="s">
        <v>217</v>
      </c>
    </row>
    <row r="113" spans="1:25">
      <c r="A113" t="s">
        <v>218</v>
      </c>
      <c r="B113" s="13" t="b">
        <f>IF(INDEX($A$97:$Y$108,MATCH($A113,$A$112:$A$123,0),MATCH(B$112,$A$97:$Y$97,0))=VLOOKUP($A113,FIRE1001!$A$19:$Z$29,'QA checks'!B$110,FALSE),TRUE,"Error")</f>
        <v>1</v>
      </c>
      <c r="C113" s="13" t="b">
        <f>IF(INDEX($A$97:$Y$108,MATCH($A113,$A$112:$A$123,0),MATCH(C$112,$A$97:$Y$97,0))=VLOOKUP($A113,FIRE1001!$A$19:$Z$29,'QA checks'!C$110,FALSE),TRUE,"Error")</f>
        <v>1</v>
      </c>
      <c r="D113" s="13" t="b">
        <f>IF(INDEX($A$97:$Y$108,MATCH($A113,$A$112:$A$123,0),MATCH(D$112,$A$97:$Y$97,0))=VLOOKUP($A113,FIRE1001!$A$19:$Z$29,'QA checks'!D$110,FALSE),TRUE,"Error")</f>
        <v>1</v>
      </c>
      <c r="E113" s="13" t="b">
        <f>IF(INDEX($A$97:$Y$108,MATCH($A113,$A$112:$A$123,0),MATCH(E$112,$A$97:$Y$97,0))=VLOOKUP($A113,FIRE1001!$A$19:$Z$29,'QA checks'!E$110,FALSE),TRUE,"Error")</f>
        <v>1</v>
      </c>
      <c r="F113" s="13" t="b">
        <f>IF(INDEX($A$97:$Y$108,MATCH($A113,$A$112:$A$123,0),MATCH(F$112,$A$97:$Y$97,0))=VLOOKUP($A113,FIRE1001!$A$19:$Z$29,'QA checks'!F$110,FALSE),TRUE,"Error")</f>
        <v>1</v>
      </c>
      <c r="G113" s="13" t="b">
        <f>IF(INDEX($A$97:$Y$108,MATCH($A113,$A$112:$A$123,0),MATCH(G$112,$A$97:$Y$97,0))=VLOOKUP($A113,FIRE1001!$A$19:$Z$29,'QA checks'!G$110,FALSE),TRUE,"Error")</f>
        <v>1</v>
      </c>
      <c r="H113" s="13" t="b">
        <f>IF(INDEX($A$97:$Y$108,MATCH($A113,$A$112:$A$123,0),MATCH(H$112,$A$97:$Y$97,0))=VLOOKUP($A113,FIRE1001!$A$19:$Z$29,'QA checks'!H$110,FALSE),TRUE,"Error")</f>
        <v>1</v>
      </c>
      <c r="I113" s="13" t="b">
        <f>IF(INDEX($A$97:$Y$108,MATCH($A113,$A$112:$A$123,0),MATCH(I$112,$A$97:$Y$97,0))=VLOOKUP($A113,FIRE1001!$A$19:$Z$29,'QA checks'!I$110,FALSE),TRUE,"Error")</f>
        <v>1</v>
      </c>
      <c r="J113" s="13" t="b">
        <f>IF(INDEX($A$97:$Y$108,MATCH($A113,$A$112:$A$123,0),MATCH(J$112,$A$97:$Y$97,0))=VLOOKUP($A113,FIRE1001!$A$19:$Z$29,'QA checks'!J$110,FALSE),TRUE,"Error")</f>
        <v>1</v>
      </c>
      <c r="K113" s="13" t="b">
        <f>IF(INDEX($A$97:$Y$108,MATCH($A113,$A$112:$A$123,0),MATCH(K$112,$A$97:$Y$97,0))=VLOOKUP($A113,FIRE1001!$A$19:$Z$29,'QA checks'!K$110,FALSE),TRUE,"Error")</f>
        <v>1</v>
      </c>
      <c r="L113" s="13" t="b">
        <f>IF(INDEX($A$97:$Y$108,MATCH($A113,$A$112:$A$123,0),MATCH(L$112,$A$97:$Y$97,0))=VLOOKUP($A113,FIRE1001!$A$19:$Z$29,'QA checks'!L$110,FALSE),TRUE,"Error")</f>
        <v>1</v>
      </c>
      <c r="M113" s="13" t="b">
        <f>IF(INDEX($A$97:$Y$108,MATCH($A113,$A$112:$A$123,0),MATCH(M$112,$A$97:$Y$97,0))=VLOOKUP($A113,FIRE1001!$A$19:$Z$29,'QA checks'!M$110,FALSE),TRUE,"Error")</f>
        <v>1</v>
      </c>
      <c r="N113" s="13" t="b">
        <f>IF(INDEX($A$97:$Y$108,MATCH($A113,$A$112:$A$123,0),MATCH(N$112,$A$97:$Y$97,0))=VLOOKUP($A113,FIRE1001!$A$19:$Z$29,'QA checks'!N$110,FALSE),TRUE,"Error")</f>
        <v>1</v>
      </c>
      <c r="O113" s="13" t="b">
        <f>IF(INDEX($A$97:$Y$108,MATCH($A113,$A$112:$A$123,0),MATCH(O$112,$A$97:$Y$97,0))=VLOOKUP($A113,FIRE1001!$A$19:$Z$29,'QA checks'!O$110,FALSE),TRUE,"Error")</f>
        <v>1</v>
      </c>
      <c r="P113" s="13" t="b">
        <f>IF(INDEX($A$97:$Y$108,MATCH($A113,$A$112:$A$123,0),MATCH(P$112,$A$97:$Y$97,0))=VLOOKUP($A113,FIRE1001!$A$19:$Z$29,'QA checks'!P$110,FALSE),TRUE,"Error")</f>
        <v>1</v>
      </c>
      <c r="Q113" s="13" t="str">
        <f>IF(INDEX($A$97:$Y$108,MATCH($A113,$A$112:$A$123,0),MATCH(Q$112,$A$97:$Y$97,0))=VLOOKUP($A113,FIRE1001!$A$19:$Z$29,'QA checks'!Q$110,FALSE),TRUE,"Error")</f>
        <v>Error</v>
      </c>
      <c r="R113" s="13" t="str">
        <f>IF(INDEX($A$97:$Y$108,MATCH($A113,$A$112:$A$123,0),MATCH(R$112,$A$97:$Y$97,0))=VLOOKUP($A113,FIRE1001!$A$19:$Z$29,'QA checks'!R$110,FALSE),TRUE,"Error")</f>
        <v>Error</v>
      </c>
      <c r="S113" s="13" t="b">
        <f>IF(INDEX($A$97:$Y$108,MATCH($A113,$A$112:$A$123,0),MATCH(S$112,$A$97:$Y$97,0))=VLOOKUP($A113,FIRE1001!$A$19:$Z$29,'QA checks'!S$110,FALSE),TRUE,"Error")</f>
        <v>1</v>
      </c>
      <c r="T113" s="13" t="b">
        <f>IF(INDEX($A$97:$Y$108,MATCH($A113,$A$112:$A$123,0),MATCH(T$112,$A$97:$Y$97,0))=VLOOKUP($A113,FIRE1001!$A$19:$Z$29,'QA checks'!T$110,FALSE),TRUE,"Error")</f>
        <v>1</v>
      </c>
      <c r="U113" s="13" t="b">
        <f>IF(INDEX($A$97:$Y$108,MATCH($A113,$A$112:$A$123,0),MATCH(U$112,$A$97:$Y$97,0))=VLOOKUP($A113,FIRE1001!$A$19:$Z$29,'QA checks'!U$110,FALSE),TRUE,"Error")</f>
        <v>1</v>
      </c>
      <c r="V113" s="13" t="b">
        <f>IF(INDEX($A$97:$Y$108,MATCH($A113,$A$112:$A$123,0),MATCH(V$112,$A$97:$Y$97,0))=VLOOKUP($A113,FIRE1001!$A$19:$Z$29,'QA checks'!V$110,FALSE),TRUE,"Error")</f>
        <v>1</v>
      </c>
      <c r="W113" s="13" t="b">
        <f>IF(INDEX($A$97:$Y$108,MATCH($A113,$A$112:$A$123,0),MATCH(W$112,$A$97:$Y$97,0))=VLOOKUP($A113,FIRE1001!$A$19:$Z$29,'QA checks'!W$110,FALSE),TRUE,"Error")</f>
        <v>1</v>
      </c>
      <c r="X113" s="13" t="b">
        <f>IF(INDEX($A$97:$Y$108,MATCH($A113,$A$112:$A$123,0),MATCH(X$112,$A$97:$Y$97,0))=VLOOKUP($A113,FIRE1001!$A$19:$Z$29,'QA checks'!X$110,FALSE),TRUE,"Error")</f>
        <v>1</v>
      </c>
      <c r="Y113" s="13" t="b">
        <f>IF(INDEX($A$97:$Y$108,MATCH($A113,$A$112:$A$123,0),MATCH(Y$112,$A$97:$Y$97,0))=VLOOKUP($A113,FIRE1001!$A$19:$Z$29,'QA checks'!Y$110,FALSE),TRUE,"Error")</f>
        <v>1</v>
      </c>
    </row>
    <row r="114" spans="1:25">
      <c r="A114" t="s">
        <v>59</v>
      </c>
      <c r="B114" s="13" t="b">
        <f>IF(INDEX($A$97:$Y$108,MATCH($A114,$A$112:$A$123,0),MATCH(B$112,$A$97:$Y$97,0))=VLOOKUP($A114,FIRE1001!$A$19:$Z$29,'QA checks'!B$110,FALSE),TRUE,"Error")</f>
        <v>1</v>
      </c>
      <c r="C114" s="13" t="b">
        <f>IF(INDEX($A$97:$Y$108,MATCH($A114,$A$112:$A$123,0),MATCH(C$112,$A$97:$Y$97,0))=VLOOKUP($A114,FIRE1001!$A$19:$Z$29,'QA checks'!C$110,FALSE),TRUE,"Error")</f>
        <v>1</v>
      </c>
      <c r="D114" s="13" t="b">
        <f>IF(INDEX($A$97:$Y$108,MATCH($A114,$A$112:$A$123,0),MATCH(D$112,$A$97:$Y$97,0))=VLOOKUP($A114,FIRE1001!$A$19:$Z$29,'QA checks'!D$110,FALSE),TRUE,"Error")</f>
        <v>1</v>
      </c>
      <c r="E114" s="13" t="b">
        <f>IF(INDEX($A$97:$Y$108,MATCH($A114,$A$112:$A$123,0),MATCH(E$112,$A$97:$Y$97,0))=VLOOKUP($A114,FIRE1001!$A$19:$Z$29,'QA checks'!E$110,FALSE),TRUE,"Error")</f>
        <v>1</v>
      </c>
      <c r="F114" s="13" t="b">
        <f>IF(INDEX($A$97:$Y$108,MATCH($A114,$A$112:$A$123,0),MATCH(F$112,$A$97:$Y$97,0))=VLOOKUP($A114,FIRE1001!$A$19:$Z$29,'QA checks'!F$110,FALSE),TRUE,"Error")</f>
        <v>1</v>
      </c>
      <c r="G114" s="13" t="b">
        <f>IF(INDEX($A$97:$Y$108,MATCH($A114,$A$112:$A$123,0),MATCH(G$112,$A$97:$Y$97,0))=VLOOKUP($A114,FIRE1001!$A$19:$Z$29,'QA checks'!G$110,FALSE),TRUE,"Error")</f>
        <v>1</v>
      </c>
      <c r="H114" s="13" t="b">
        <f>IF(INDEX($A$97:$Y$108,MATCH($A114,$A$112:$A$123,0),MATCH(H$112,$A$97:$Y$97,0))=VLOOKUP($A114,FIRE1001!$A$19:$Z$29,'QA checks'!H$110,FALSE),TRUE,"Error")</f>
        <v>1</v>
      </c>
      <c r="I114" s="13" t="b">
        <f>IF(INDEX($A$97:$Y$108,MATCH($A114,$A$112:$A$123,0),MATCH(I$112,$A$97:$Y$97,0))=VLOOKUP($A114,FIRE1001!$A$19:$Z$29,'QA checks'!I$110,FALSE),TRUE,"Error")</f>
        <v>1</v>
      </c>
      <c r="J114" s="13" t="b">
        <f>IF(INDEX($A$97:$Y$108,MATCH($A114,$A$112:$A$123,0),MATCH(J$112,$A$97:$Y$97,0))=VLOOKUP($A114,FIRE1001!$A$19:$Z$29,'QA checks'!J$110,FALSE),TRUE,"Error")</f>
        <v>1</v>
      </c>
      <c r="K114" s="13" t="b">
        <f>IF(INDEX($A$97:$Y$108,MATCH($A114,$A$112:$A$123,0),MATCH(K$112,$A$97:$Y$97,0))=VLOOKUP($A114,FIRE1001!$A$19:$Z$29,'QA checks'!K$110,FALSE),TRUE,"Error")</f>
        <v>1</v>
      </c>
      <c r="L114" s="13" t="b">
        <f>IF(INDEX($A$97:$Y$108,MATCH($A114,$A$112:$A$123,0),MATCH(L$112,$A$97:$Y$97,0))=VLOOKUP($A114,FIRE1001!$A$19:$Z$29,'QA checks'!L$110,FALSE),TRUE,"Error")</f>
        <v>1</v>
      </c>
      <c r="M114" s="13" t="b">
        <f>IF(INDEX($A$97:$Y$108,MATCH($A114,$A$112:$A$123,0),MATCH(M$112,$A$97:$Y$97,0))=VLOOKUP($A114,FIRE1001!$A$19:$Z$29,'QA checks'!M$110,FALSE),TRUE,"Error")</f>
        <v>1</v>
      </c>
      <c r="N114" s="13" t="b">
        <f>IF(INDEX($A$97:$Y$108,MATCH($A114,$A$112:$A$123,0),MATCH(N$112,$A$97:$Y$97,0))=VLOOKUP($A114,FIRE1001!$A$19:$Z$29,'QA checks'!N$110,FALSE),TRUE,"Error")</f>
        <v>1</v>
      </c>
      <c r="O114" s="13" t="b">
        <f>IF(INDEX($A$97:$Y$108,MATCH($A114,$A$112:$A$123,0),MATCH(O$112,$A$97:$Y$97,0))=VLOOKUP($A114,FIRE1001!$A$19:$Z$29,'QA checks'!O$110,FALSE),TRUE,"Error")</f>
        <v>1</v>
      </c>
      <c r="P114" s="13" t="b">
        <f>IF(INDEX($A$97:$Y$108,MATCH($A114,$A$112:$A$123,0),MATCH(P$112,$A$97:$Y$97,0))=VLOOKUP($A114,FIRE1001!$A$19:$Z$29,'QA checks'!P$110,FALSE),TRUE,"Error")</f>
        <v>1</v>
      </c>
      <c r="Q114" s="13" t="str">
        <f>IF(INDEX($A$97:$Y$108,MATCH($A114,$A$112:$A$123,0),MATCH(Q$112,$A$97:$Y$97,0))=VLOOKUP($A114,FIRE1001!$A$19:$Z$29,'QA checks'!Q$110,FALSE),TRUE,"Error")</f>
        <v>Error</v>
      </c>
      <c r="R114" s="13" t="str">
        <f>IF(INDEX($A$97:$Y$108,MATCH($A114,$A$112:$A$123,0),MATCH(R$112,$A$97:$Y$97,0))=VLOOKUP($A114,FIRE1001!$A$19:$Z$29,'QA checks'!R$110,FALSE),TRUE,"Error")</f>
        <v>Error</v>
      </c>
      <c r="S114" s="13" t="b">
        <f>IF(INDEX($A$97:$Y$108,MATCH($A114,$A$112:$A$123,0),MATCH(S$112,$A$97:$Y$97,0))=VLOOKUP($A114,FIRE1001!$A$19:$Z$29,'QA checks'!S$110,FALSE),TRUE,"Error")</f>
        <v>1</v>
      </c>
      <c r="T114" s="13" t="b">
        <f>IF(INDEX($A$97:$Y$108,MATCH($A114,$A$112:$A$123,0),MATCH(T$112,$A$97:$Y$97,0))=VLOOKUP($A114,FIRE1001!$A$19:$Z$29,'QA checks'!T$110,FALSE),TRUE,"Error")</f>
        <v>1</v>
      </c>
      <c r="U114" s="13" t="b">
        <f>IF(INDEX($A$97:$Y$108,MATCH($A114,$A$112:$A$123,0),MATCH(U$112,$A$97:$Y$97,0))=VLOOKUP($A114,FIRE1001!$A$19:$Z$29,'QA checks'!U$110,FALSE),TRUE,"Error")</f>
        <v>1</v>
      </c>
      <c r="V114" s="13" t="b">
        <f>IF(INDEX($A$97:$Y$108,MATCH($A114,$A$112:$A$123,0),MATCH(V$112,$A$97:$Y$97,0))=VLOOKUP($A114,FIRE1001!$A$19:$Z$29,'QA checks'!V$110,FALSE),TRUE,"Error")</f>
        <v>1</v>
      </c>
      <c r="W114" s="13" t="b">
        <f>IF(INDEX($A$97:$Y$108,MATCH($A114,$A$112:$A$123,0),MATCH(W$112,$A$97:$Y$97,0))=VLOOKUP($A114,FIRE1001!$A$19:$Z$29,'QA checks'!W$110,FALSE),TRUE,"Error")</f>
        <v>1</v>
      </c>
      <c r="X114" s="13" t="b">
        <f>IF(INDEX($A$97:$Y$108,MATCH($A114,$A$112:$A$123,0),MATCH(X$112,$A$97:$Y$97,0))=VLOOKUP($A114,FIRE1001!$A$19:$Z$29,'QA checks'!X$110,FALSE),TRUE,"Error")</f>
        <v>1</v>
      </c>
      <c r="Y114" s="13" t="b">
        <f>IF(INDEX($A$97:$Y$108,MATCH($A114,$A$112:$A$123,0),MATCH(Y$112,$A$97:$Y$97,0))=VLOOKUP($A114,FIRE1001!$A$19:$Z$29,'QA checks'!Y$110,FALSE),TRUE,"Error")</f>
        <v>1</v>
      </c>
    </row>
    <row r="115" spans="1:25">
      <c r="A115" t="s">
        <v>158</v>
      </c>
      <c r="B115" s="13" t="b">
        <f>IF(INDEX($A$97:$Y$108,MATCH($A115,$A$112:$A$123,0),MATCH(B$112,$A$97:$Y$97,0))=VLOOKUP($A115,FIRE1001!$B$19:$Z$29,'QA checks'!B$111,FALSE),TRUE,"Error")</f>
        <v>1</v>
      </c>
      <c r="C115" s="13" t="b">
        <f>IF(INDEX($A$97:$Y$108,MATCH($A115,$A$112:$A$123,0),MATCH(C$112,$A$97:$Y$97,0))=VLOOKUP($A115,FIRE1001!$B$19:$Z$29,'QA checks'!C$111,FALSE),TRUE,"Error")</f>
        <v>1</v>
      </c>
      <c r="D115" s="13" t="b">
        <f>IF(INDEX($A$97:$Y$108,MATCH($A115,$A$112:$A$123,0),MATCH(D$112,$A$97:$Y$97,0))=VLOOKUP($A115,FIRE1001!$B$19:$Z$29,'QA checks'!D$111,FALSE),TRUE,"Error")</f>
        <v>1</v>
      </c>
      <c r="E115" s="13" t="b">
        <f>IF(INDEX($A$97:$Y$108,MATCH($A115,$A$112:$A$123,0),MATCH(E$112,$A$97:$Y$97,0))=VLOOKUP($A115,FIRE1001!$B$19:$Z$29,'QA checks'!E$111,FALSE),TRUE,"Error")</f>
        <v>1</v>
      </c>
      <c r="F115" s="13" t="b">
        <f>IF(INDEX($A$97:$Y$108,MATCH($A115,$A$112:$A$123,0),MATCH(F$112,$A$97:$Y$97,0))=VLOOKUP($A115,FIRE1001!$B$19:$Z$29,'QA checks'!F$111,FALSE),TRUE,"Error")</f>
        <v>1</v>
      </c>
      <c r="G115" s="13" t="b">
        <f>IF(INDEX($A$97:$Y$108,MATCH($A115,$A$112:$A$123,0),MATCH(G$112,$A$97:$Y$97,0))=VLOOKUP($A115,FIRE1001!$B$19:$Z$29,'QA checks'!G$111,FALSE),TRUE,"Error")</f>
        <v>1</v>
      </c>
      <c r="H115" s="13" t="b">
        <f>IF(INDEX($A$97:$Y$108,MATCH($A115,$A$112:$A$123,0),MATCH(H$112,$A$97:$Y$97,0))=VLOOKUP($A115,FIRE1001!$B$19:$Z$29,'QA checks'!H$111,FALSE),TRUE,"Error")</f>
        <v>1</v>
      </c>
      <c r="I115" s="13" t="b">
        <f>IF(INDEX($A$97:$Y$108,MATCH($A115,$A$112:$A$123,0),MATCH(I$112,$A$97:$Y$97,0))=VLOOKUP($A115,FIRE1001!$B$19:$Z$29,'QA checks'!I$111,FALSE),TRUE,"Error")</f>
        <v>1</v>
      </c>
      <c r="J115" s="13" t="b">
        <f>IF(INDEX($A$97:$Y$108,MATCH($A115,$A$112:$A$123,0),MATCH(J$112,$A$97:$Y$97,0))=VLOOKUP($A115,FIRE1001!$B$19:$Z$29,'QA checks'!J$111,FALSE),TRUE,"Error")</f>
        <v>1</v>
      </c>
      <c r="K115" s="13" t="b">
        <f>IF(INDEX($A$97:$Y$108,MATCH($A115,$A$112:$A$123,0),MATCH(K$112,$A$97:$Y$97,0))=VLOOKUP($A115,FIRE1001!$B$19:$Z$29,'QA checks'!K$111,FALSE),TRUE,"Error")</f>
        <v>1</v>
      </c>
      <c r="L115" s="13" t="b">
        <f>IF(INDEX($A$97:$Y$108,MATCH($A115,$A$112:$A$123,0),MATCH(L$112,$A$97:$Y$97,0))=VLOOKUP($A115,FIRE1001!$B$19:$Z$29,'QA checks'!L$111,FALSE),TRUE,"Error")</f>
        <v>1</v>
      </c>
      <c r="M115" s="13" t="b">
        <f>IF(INDEX($A$97:$Y$108,MATCH($A115,$A$112:$A$123,0),MATCH(M$112,$A$97:$Y$97,0))=VLOOKUP($A115,FIRE1001!$B$19:$Z$29,'QA checks'!M$111,FALSE),TRUE,"Error")</f>
        <v>1</v>
      </c>
      <c r="N115" s="13" t="b">
        <f>IF(INDEX($A$97:$Y$108,MATCH($A115,$A$112:$A$123,0),MATCH(N$112,$A$97:$Y$97,0))=VLOOKUP($A115,FIRE1001!$B$19:$Z$29,'QA checks'!N$111,FALSE),TRUE,"Error")</f>
        <v>1</v>
      </c>
      <c r="O115" s="13" t="b">
        <f>IF(INDEX($A$97:$Y$108,MATCH($A115,$A$112:$A$123,0),MATCH(O$112,$A$97:$Y$97,0))=VLOOKUP($A115,FIRE1001!$B$19:$Z$29,'QA checks'!O$111,FALSE),TRUE,"Error")</f>
        <v>1</v>
      </c>
      <c r="P115" s="13" t="b">
        <f>IF(INDEX($A$97:$Y$108,MATCH($A115,$A$112:$A$123,0),MATCH(P$112,$A$97:$Y$97,0))=VLOOKUP($A115,FIRE1001!$B$19:$Z$29,'QA checks'!P$111,FALSE),TRUE,"Error")</f>
        <v>1</v>
      </c>
      <c r="Q115" s="13" t="str">
        <f>IF(INDEX($A$97:$Y$108,MATCH($A115,$A$112:$A$123,0),MATCH(Q$112,$A$97:$Y$97,0))=VLOOKUP($A115,FIRE1001!$B$19:$Z$29,'QA checks'!Q$111,FALSE),TRUE,"Error")</f>
        <v>Error</v>
      </c>
      <c r="R115" s="13" t="str">
        <f>IF(INDEX($A$97:$Y$108,MATCH($A115,$A$112:$A$123,0),MATCH(R$112,$A$97:$Y$97,0))=VLOOKUP($A115,FIRE1001!$B$19:$Z$29,'QA checks'!R$111,FALSE),TRUE,"Error")</f>
        <v>Error</v>
      </c>
      <c r="S115" s="13" t="b">
        <f>IF(INDEX($A$97:$Y$108,MATCH($A115,$A$112:$A$123,0),MATCH(S$112,$A$97:$Y$97,0))=VLOOKUP($A115,FIRE1001!$B$19:$Z$29,'QA checks'!S$111,FALSE),TRUE,"Error")</f>
        <v>1</v>
      </c>
      <c r="T115" s="13" t="b">
        <f>IF(INDEX($A$97:$Y$108,MATCH($A115,$A$112:$A$123,0),MATCH(T$112,$A$97:$Y$97,0))=VLOOKUP($A115,FIRE1001!$B$19:$Z$29,'QA checks'!T$111,FALSE),TRUE,"Error")</f>
        <v>1</v>
      </c>
      <c r="U115" s="13" t="b">
        <f>IF(INDEX($A$97:$Y$108,MATCH($A115,$A$112:$A$123,0),MATCH(U$112,$A$97:$Y$97,0))=VLOOKUP($A115,FIRE1001!$B$19:$Z$29,'QA checks'!U$111,FALSE),TRUE,"Error")</f>
        <v>1</v>
      </c>
      <c r="V115" s="13" t="b">
        <f>IF(INDEX($A$97:$Y$108,MATCH($A115,$A$112:$A$123,0),MATCH(V$112,$A$97:$Y$97,0))=VLOOKUP($A115,FIRE1001!$B$19:$Z$29,'QA checks'!V$111,FALSE),TRUE,"Error")</f>
        <v>1</v>
      </c>
      <c r="W115" s="13" t="b">
        <f>IF(INDEX($A$97:$Y$108,MATCH($A115,$A$112:$A$123,0),MATCH(W$112,$A$97:$Y$97,0))=VLOOKUP($A115,FIRE1001!$B$19:$Z$29,'QA checks'!W$111,FALSE),TRUE,"Error")</f>
        <v>1</v>
      </c>
      <c r="X115" s="13" t="b">
        <f>IF(INDEX($A$97:$Y$108,MATCH($A115,$A$112:$A$123,0),MATCH(X$112,$A$97:$Y$97,0))=VLOOKUP($A115,FIRE1001!$B$19:$Z$29,'QA checks'!X$111,FALSE),TRUE,"Error")</f>
        <v>1</v>
      </c>
      <c r="Y115" s="13" t="b">
        <f>IF(INDEX($A$97:$Y$108,MATCH($A115,$A$112:$A$123,0),MATCH(Y$112,$A$97:$Y$97,0))=VLOOKUP($A115,FIRE1001!$B$19:$Z$29,'QA checks'!Y$111,FALSE),TRUE,"Error")</f>
        <v>1</v>
      </c>
    </row>
    <row r="116" spans="1:25">
      <c r="A116" t="s">
        <v>108</v>
      </c>
      <c r="B116" s="13" t="b">
        <f>IF(INDEX($A$97:$Y$108,MATCH($A116,$A$112:$A$123,0),MATCH(B$112,$A$97:$Y$97,0))=VLOOKUP($A116,FIRE1001!$B$19:$Z$29,'QA checks'!B$111,FALSE),TRUE,"Error")</f>
        <v>1</v>
      </c>
      <c r="C116" s="13" t="b">
        <f>IF(INDEX($A$97:$Y$108,MATCH($A116,$A$112:$A$123,0),MATCH(C$112,$A$97:$Y$97,0))=VLOOKUP($A116,FIRE1001!$B$19:$Z$29,'QA checks'!C$111,FALSE),TRUE,"Error")</f>
        <v>1</v>
      </c>
      <c r="D116" s="13" t="b">
        <f>IF(INDEX($A$97:$Y$108,MATCH($A116,$A$112:$A$123,0),MATCH(D$112,$A$97:$Y$97,0))=VLOOKUP($A116,FIRE1001!$B$19:$Z$29,'QA checks'!D$111,FALSE),TRUE,"Error")</f>
        <v>1</v>
      </c>
      <c r="E116" s="13" t="b">
        <f>IF(INDEX($A$97:$Y$108,MATCH($A116,$A$112:$A$123,0),MATCH(E$112,$A$97:$Y$97,0))=VLOOKUP($A116,FIRE1001!$B$19:$Z$29,'QA checks'!E$111,FALSE),TRUE,"Error")</f>
        <v>1</v>
      </c>
      <c r="F116" s="13" t="b">
        <f>IF(INDEX($A$97:$Y$108,MATCH($A116,$A$112:$A$123,0),MATCH(F$112,$A$97:$Y$97,0))=VLOOKUP($A116,FIRE1001!$B$19:$Z$29,'QA checks'!F$111,FALSE),TRUE,"Error")</f>
        <v>1</v>
      </c>
      <c r="G116" s="13" t="b">
        <f>IF(INDEX($A$97:$Y$108,MATCH($A116,$A$112:$A$123,0),MATCH(G$112,$A$97:$Y$97,0))=VLOOKUP($A116,FIRE1001!$B$19:$Z$29,'QA checks'!G$111,FALSE),TRUE,"Error")</f>
        <v>1</v>
      </c>
      <c r="H116" s="13" t="b">
        <f>IF(INDEX($A$97:$Y$108,MATCH($A116,$A$112:$A$123,0),MATCH(H$112,$A$97:$Y$97,0))=VLOOKUP($A116,FIRE1001!$B$19:$Z$29,'QA checks'!H$111,FALSE),TRUE,"Error")</f>
        <v>1</v>
      </c>
      <c r="I116" s="13" t="b">
        <f>IF(INDEX($A$97:$Y$108,MATCH($A116,$A$112:$A$123,0),MATCH(I$112,$A$97:$Y$97,0))=VLOOKUP($A116,FIRE1001!$B$19:$Z$29,'QA checks'!I$111,FALSE),TRUE,"Error")</f>
        <v>1</v>
      </c>
      <c r="J116" s="13" t="b">
        <f>IF(INDEX($A$97:$Y$108,MATCH($A116,$A$112:$A$123,0),MATCH(J$112,$A$97:$Y$97,0))=VLOOKUP($A116,FIRE1001!$B$19:$Z$29,'QA checks'!J$111,FALSE),TRUE,"Error")</f>
        <v>1</v>
      </c>
      <c r="K116" s="13" t="b">
        <f>IF(INDEX($A$97:$Y$108,MATCH($A116,$A$112:$A$123,0),MATCH(K$112,$A$97:$Y$97,0))=VLOOKUP($A116,FIRE1001!$B$19:$Z$29,'QA checks'!K$111,FALSE),TRUE,"Error")</f>
        <v>1</v>
      </c>
      <c r="L116" s="13" t="b">
        <f>IF(INDEX($A$97:$Y$108,MATCH($A116,$A$112:$A$123,0),MATCH(L$112,$A$97:$Y$97,0))=VLOOKUP($A116,FIRE1001!$B$19:$Z$29,'QA checks'!L$111,FALSE),TRUE,"Error")</f>
        <v>1</v>
      </c>
      <c r="M116" s="13" t="b">
        <f>IF(INDEX($A$97:$Y$108,MATCH($A116,$A$112:$A$123,0),MATCH(M$112,$A$97:$Y$97,0))=VLOOKUP($A116,FIRE1001!$B$19:$Z$29,'QA checks'!M$111,FALSE),TRUE,"Error")</f>
        <v>1</v>
      </c>
      <c r="N116" s="13" t="b">
        <f>IF(INDEX($A$97:$Y$108,MATCH($A116,$A$112:$A$123,0),MATCH(N$112,$A$97:$Y$97,0))=VLOOKUP($A116,FIRE1001!$B$19:$Z$29,'QA checks'!N$111,FALSE),TRUE,"Error")</f>
        <v>1</v>
      </c>
      <c r="O116" s="13" t="b">
        <f>IF(INDEX($A$97:$Y$108,MATCH($A116,$A$112:$A$123,0),MATCH(O$112,$A$97:$Y$97,0))=VLOOKUP($A116,FIRE1001!$B$19:$Z$29,'QA checks'!O$111,FALSE),TRUE,"Error")</f>
        <v>1</v>
      </c>
      <c r="P116" s="13" t="b">
        <f>IF(INDEX($A$97:$Y$108,MATCH($A116,$A$112:$A$123,0),MATCH(P$112,$A$97:$Y$97,0))=VLOOKUP($A116,FIRE1001!$B$19:$Z$29,'QA checks'!P$111,FALSE),TRUE,"Error")</f>
        <v>1</v>
      </c>
      <c r="Q116" s="13" t="str">
        <f>IF(INDEX($A$97:$Y$108,MATCH($A116,$A$112:$A$123,0),MATCH(Q$112,$A$97:$Y$97,0))=VLOOKUP($A116,FIRE1001!$B$19:$Z$29,'QA checks'!Q$111,FALSE),TRUE,"Error")</f>
        <v>Error</v>
      </c>
      <c r="R116" s="13" t="str">
        <f>IF(INDEX($A$97:$Y$108,MATCH($A116,$A$112:$A$123,0),MATCH(R$112,$A$97:$Y$97,0))=VLOOKUP($A116,FIRE1001!$B$19:$Z$29,'QA checks'!R$111,FALSE),TRUE,"Error")</f>
        <v>Error</v>
      </c>
      <c r="S116" s="13" t="b">
        <f>IF(INDEX($A$97:$Y$108,MATCH($A116,$A$112:$A$123,0),MATCH(S$112,$A$97:$Y$97,0))=VLOOKUP($A116,FIRE1001!$B$19:$Z$29,'QA checks'!S$111,FALSE),TRUE,"Error")</f>
        <v>1</v>
      </c>
      <c r="T116" s="13" t="b">
        <f>IF(INDEX($A$97:$Y$108,MATCH($A116,$A$112:$A$123,0),MATCH(T$112,$A$97:$Y$97,0))=VLOOKUP($A116,FIRE1001!$B$19:$Z$29,'QA checks'!T$111,FALSE),TRUE,"Error")</f>
        <v>1</v>
      </c>
      <c r="U116" s="13" t="b">
        <f>IF(INDEX($A$97:$Y$108,MATCH($A116,$A$112:$A$123,0),MATCH(U$112,$A$97:$Y$97,0))=VLOOKUP($A116,FIRE1001!$B$19:$Z$29,'QA checks'!U$111,FALSE),TRUE,"Error")</f>
        <v>1</v>
      </c>
      <c r="V116" s="13" t="b">
        <f>IF(INDEX($A$97:$Y$108,MATCH($A116,$A$112:$A$123,0),MATCH(V$112,$A$97:$Y$97,0))=VLOOKUP($A116,FIRE1001!$B$19:$Z$29,'QA checks'!V$111,FALSE),TRUE,"Error")</f>
        <v>1</v>
      </c>
      <c r="W116" s="13" t="b">
        <f>IF(INDEX($A$97:$Y$108,MATCH($A116,$A$112:$A$123,0),MATCH(W$112,$A$97:$Y$97,0))=VLOOKUP($A116,FIRE1001!$B$19:$Z$29,'QA checks'!W$111,FALSE),TRUE,"Error")</f>
        <v>1</v>
      </c>
      <c r="X116" s="13" t="b">
        <f>IF(INDEX($A$97:$Y$108,MATCH($A116,$A$112:$A$123,0),MATCH(X$112,$A$97:$Y$97,0))=VLOOKUP($A116,FIRE1001!$B$19:$Z$29,'QA checks'!X$111,FALSE),TRUE,"Error")</f>
        <v>1</v>
      </c>
      <c r="Y116" s="13" t="b">
        <f>IF(INDEX($A$97:$Y$108,MATCH($A116,$A$112:$A$123,0),MATCH(Y$112,$A$97:$Y$97,0))=VLOOKUP($A116,FIRE1001!$B$19:$Z$29,'QA checks'!Y$111,FALSE),TRUE,"Error")</f>
        <v>1</v>
      </c>
    </row>
    <row r="117" spans="1:25">
      <c r="A117" t="s">
        <v>159</v>
      </c>
      <c r="B117" s="13" t="b">
        <f>IF(INDEX($A$97:$Y$108,MATCH($A117,$A$112:$A$123,0),MATCH(B$112,$A$97:$Y$97,0))=VLOOKUP($A117,FIRE1001!$B$19:$Z$29,'QA checks'!B$111,FALSE),TRUE,"Error")</f>
        <v>1</v>
      </c>
      <c r="C117" s="13" t="b">
        <f>IF(INDEX($A$97:$Y$108,MATCH($A117,$A$112:$A$123,0),MATCH(C$112,$A$97:$Y$97,0))=VLOOKUP($A117,FIRE1001!$B$19:$Z$29,'QA checks'!C$111,FALSE),TRUE,"Error")</f>
        <v>1</v>
      </c>
      <c r="D117" s="13" t="b">
        <f>IF(INDEX($A$97:$Y$108,MATCH($A117,$A$112:$A$123,0),MATCH(D$112,$A$97:$Y$97,0))=VLOOKUP($A117,FIRE1001!$B$19:$Z$29,'QA checks'!D$111,FALSE),TRUE,"Error")</f>
        <v>1</v>
      </c>
      <c r="E117" s="13" t="b">
        <f>IF(INDEX($A$97:$Y$108,MATCH($A117,$A$112:$A$123,0),MATCH(E$112,$A$97:$Y$97,0))=VLOOKUP($A117,FIRE1001!$B$19:$Z$29,'QA checks'!E$111,FALSE),TRUE,"Error")</f>
        <v>1</v>
      </c>
      <c r="F117" s="13" t="b">
        <f>IF(INDEX($A$97:$Y$108,MATCH($A117,$A$112:$A$123,0),MATCH(F$112,$A$97:$Y$97,0))=VLOOKUP($A117,FIRE1001!$B$19:$Z$29,'QA checks'!F$111,FALSE),TRUE,"Error")</f>
        <v>1</v>
      </c>
      <c r="G117" s="13" t="b">
        <f>IF(INDEX($A$97:$Y$108,MATCH($A117,$A$112:$A$123,0),MATCH(G$112,$A$97:$Y$97,0))=VLOOKUP($A117,FIRE1001!$B$19:$Z$29,'QA checks'!G$111,FALSE),TRUE,"Error")</f>
        <v>1</v>
      </c>
      <c r="H117" s="13" t="b">
        <f>IF(INDEX($A$97:$Y$108,MATCH($A117,$A$112:$A$123,0),MATCH(H$112,$A$97:$Y$97,0))=VLOOKUP($A117,FIRE1001!$B$19:$Z$29,'QA checks'!H$111,FALSE),TRUE,"Error")</f>
        <v>1</v>
      </c>
      <c r="I117" s="13" t="b">
        <f>IF(INDEX($A$97:$Y$108,MATCH($A117,$A$112:$A$123,0),MATCH(I$112,$A$97:$Y$97,0))=VLOOKUP($A117,FIRE1001!$B$19:$Z$29,'QA checks'!I$111,FALSE),TRUE,"Error")</f>
        <v>1</v>
      </c>
      <c r="J117" s="13" t="b">
        <f>IF(INDEX($A$97:$Y$108,MATCH($A117,$A$112:$A$123,0),MATCH(J$112,$A$97:$Y$97,0))=VLOOKUP($A117,FIRE1001!$B$19:$Z$29,'QA checks'!J$111,FALSE),TRUE,"Error")</f>
        <v>1</v>
      </c>
      <c r="K117" s="13" t="b">
        <f>IF(INDEX($A$97:$Y$108,MATCH($A117,$A$112:$A$123,0),MATCH(K$112,$A$97:$Y$97,0))=VLOOKUP($A117,FIRE1001!$B$19:$Z$29,'QA checks'!K$111,FALSE),TRUE,"Error")</f>
        <v>1</v>
      </c>
      <c r="L117" s="13" t="b">
        <f>IF(INDEX($A$97:$Y$108,MATCH($A117,$A$112:$A$123,0),MATCH(L$112,$A$97:$Y$97,0))=VLOOKUP($A117,FIRE1001!$B$19:$Z$29,'QA checks'!L$111,FALSE),TRUE,"Error")</f>
        <v>1</v>
      </c>
      <c r="M117" s="13" t="b">
        <f>IF(INDEX($A$97:$Y$108,MATCH($A117,$A$112:$A$123,0),MATCH(M$112,$A$97:$Y$97,0))=VLOOKUP($A117,FIRE1001!$B$19:$Z$29,'QA checks'!M$111,FALSE),TRUE,"Error")</f>
        <v>1</v>
      </c>
      <c r="N117" s="13" t="b">
        <f>IF(INDEX($A$97:$Y$108,MATCH($A117,$A$112:$A$123,0),MATCH(N$112,$A$97:$Y$97,0))=VLOOKUP($A117,FIRE1001!$B$19:$Z$29,'QA checks'!N$111,FALSE),TRUE,"Error")</f>
        <v>1</v>
      </c>
      <c r="O117" s="13" t="b">
        <f>IF(INDEX($A$97:$Y$108,MATCH($A117,$A$112:$A$123,0),MATCH(O$112,$A$97:$Y$97,0))=VLOOKUP($A117,FIRE1001!$B$19:$Z$29,'QA checks'!O$111,FALSE),TRUE,"Error")</f>
        <v>1</v>
      </c>
      <c r="P117" s="13" t="b">
        <f>IF(INDEX($A$97:$Y$108,MATCH($A117,$A$112:$A$123,0),MATCH(P$112,$A$97:$Y$97,0))=VLOOKUP($A117,FIRE1001!$B$19:$Z$29,'QA checks'!P$111,FALSE),TRUE,"Error")</f>
        <v>1</v>
      </c>
      <c r="Q117" s="13" t="str">
        <f>IF(INDEX($A$97:$Y$108,MATCH($A117,$A$112:$A$123,0),MATCH(Q$112,$A$97:$Y$97,0))=VLOOKUP($A117,FIRE1001!$B$19:$Z$29,'QA checks'!Q$111,FALSE),TRUE,"Error")</f>
        <v>Error</v>
      </c>
      <c r="R117" s="13" t="str">
        <f>IF(INDEX($A$97:$Y$108,MATCH($A117,$A$112:$A$123,0),MATCH(R$112,$A$97:$Y$97,0))=VLOOKUP($A117,FIRE1001!$B$19:$Z$29,'QA checks'!R$111,FALSE),TRUE,"Error")</f>
        <v>Error</v>
      </c>
      <c r="S117" s="13" t="b">
        <f>IF(INDEX($A$97:$Y$108,MATCH($A117,$A$112:$A$123,0),MATCH(S$112,$A$97:$Y$97,0))=VLOOKUP($A117,FIRE1001!$B$19:$Z$29,'QA checks'!S$111,FALSE),TRUE,"Error")</f>
        <v>1</v>
      </c>
      <c r="T117" s="13" t="b">
        <f>IF(INDEX($A$97:$Y$108,MATCH($A117,$A$112:$A$123,0),MATCH(T$112,$A$97:$Y$97,0))=VLOOKUP($A117,FIRE1001!$B$19:$Z$29,'QA checks'!T$111,FALSE),TRUE,"Error")</f>
        <v>1</v>
      </c>
      <c r="U117" s="13" t="b">
        <f>IF(INDEX($A$97:$Y$108,MATCH($A117,$A$112:$A$123,0),MATCH(U$112,$A$97:$Y$97,0))=VLOOKUP($A117,FIRE1001!$B$19:$Z$29,'QA checks'!U$111,FALSE),TRUE,"Error")</f>
        <v>1</v>
      </c>
      <c r="V117" s="13" t="b">
        <f>IF(INDEX($A$97:$Y$108,MATCH($A117,$A$112:$A$123,0),MATCH(V$112,$A$97:$Y$97,0))=VLOOKUP($A117,FIRE1001!$B$19:$Z$29,'QA checks'!V$111,FALSE),TRUE,"Error")</f>
        <v>1</v>
      </c>
      <c r="W117" s="13" t="b">
        <f>IF(INDEX($A$97:$Y$108,MATCH($A117,$A$112:$A$123,0),MATCH(W$112,$A$97:$Y$97,0))=VLOOKUP($A117,FIRE1001!$B$19:$Z$29,'QA checks'!W$111,FALSE),TRUE,"Error")</f>
        <v>1</v>
      </c>
      <c r="X117" s="13" t="b">
        <f>IF(INDEX($A$97:$Y$108,MATCH($A117,$A$112:$A$123,0),MATCH(X$112,$A$97:$Y$97,0))=VLOOKUP($A117,FIRE1001!$B$19:$Z$29,'QA checks'!X$111,FALSE),TRUE,"Error")</f>
        <v>1</v>
      </c>
      <c r="Y117" s="13" t="b">
        <f>IF(INDEX($A$97:$Y$108,MATCH($A117,$A$112:$A$123,0),MATCH(Y$112,$A$97:$Y$97,0))=VLOOKUP($A117,FIRE1001!$B$19:$Z$29,'QA checks'!Y$111,FALSE),TRUE,"Error")</f>
        <v>1</v>
      </c>
    </row>
    <row r="118" spans="1:25">
      <c r="A118" t="s">
        <v>219</v>
      </c>
      <c r="B118" s="13" t="b">
        <f>IF(INDEX($A$97:$Y$108,MATCH($A118,$A$112:$A$123,0),MATCH(B$112,$A$97:$Y$97,0))=VLOOKUP($A118,FIRE1001!$A$19:$Z$29,'QA checks'!B$110,FALSE),TRUE,"Error")</f>
        <v>1</v>
      </c>
      <c r="C118" s="13" t="b">
        <f>IF(INDEX($A$97:$Y$108,MATCH($A118,$A$112:$A$123,0),MATCH(C$112,$A$97:$Y$97,0))=VLOOKUP($A118,FIRE1001!$A$19:$Z$29,'QA checks'!C$110,FALSE),TRUE,"Error")</f>
        <v>1</v>
      </c>
      <c r="D118" s="13" t="b">
        <f>IF(INDEX($A$97:$Y$108,MATCH($A118,$A$112:$A$123,0),MATCH(D$112,$A$97:$Y$97,0))=VLOOKUP($A118,FIRE1001!$A$19:$Z$29,'QA checks'!D$110,FALSE),TRUE,"Error")</f>
        <v>1</v>
      </c>
      <c r="E118" s="13" t="b">
        <f>IF(INDEX($A$97:$Y$108,MATCH($A118,$A$112:$A$123,0),MATCH(E$112,$A$97:$Y$97,0))=VLOOKUP($A118,FIRE1001!$A$19:$Z$29,'QA checks'!E$110,FALSE),TRUE,"Error")</f>
        <v>1</v>
      </c>
      <c r="F118" s="13" t="b">
        <f>IF(INDEX($A$97:$Y$108,MATCH($A118,$A$112:$A$123,0),MATCH(F$112,$A$97:$Y$97,0))=VLOOKUP($A118,FIRE1001!$A$19:$Z$29,'QA checks'!F$110,FALSE),TRUE,"Error")</f>
        <v>1</v>
      </c>
      <c r="G118" s="13" t="b">
        <f>IF(INDEX($A$97:$Y$108,MATCH($A118,$A$112:$A$123,0),MATCH(G$112,$A$97:$Y$97,0))=VLOOKUP($A118,FIRE1001!$A$19:$Z$29,'QA checks'!G$110,FALSE),TRUE,"Error")</f>
        <v>1</v>
      </c>
      <c r="H118" s="13" t="b">
        <f>IF(INDEX($A$97:$Y$108,MATCH($A118,$A$112:$A$123,0),MATCH(H$112,$A$97:$Y$97,0))=VLOOKUP($A118,FIRE1001!$A$19:$Z$29,'QA checks'!H$110,FALSE),TRUE,"Error")</f>
        <v>1</v>
      </c>
      <c r="I118" s="13" t="b">
        <f>IF(INDEX($A$97:$Y$108,MATCH($A118,$A$112:$A$123,0),MATCH(I$112,$A$97:$Y$97,0))=VLOOKUP($A118,FIRE1001!$A$19:$Z$29,'QA checks'!I$110,FALSE),TRUE,"Error")</f>
        <v>1</v>
      </c>
      <c r="J118" s="13" t="b">
        <f>IF(INDEX($A$97:$Y$108,MATCH($A118,$A$112:$A$123,0),MATCH(J$112,$A$97:$Y$97,0))=VLOOKUP($A118,FIRE1001!$A$19:$Z$29,'QA checks'!J$110,FALSE),TRUE,"Error")</f>
        <v>1</v>
      </c>
      <c r="K118" s="13" t="b">
        <f>IF(INDEX($A$97:$Y$108,MATCH($A118,$A$112:$A$123,0),MATCH(K$112,$A$97:$Y$97,0))=VLOOKUP($A118,FIRE1001!$A$19:$Z$29,'QA checks'!K$110,FALSE),TRUE,"Error")</f>
        <v>1</v>
      </c>
      <c r="L118" s="13" t="b">
        <f>IF(INDEX($A$97:$Y$108,MATCH($A118,$A$112:$A$123,0),MATCH(L$112,$A$97:$Y$97,0))=VLOOKUP($A118,FIRE1001!$A$19:$Z$29,'QA checks'!L$110,FALSE),TRUE,"Error")</f>
        <v>1</v>
      </c>
      <c r="M118" s="13" t="b">
        <f>IF(INDEX($A$97:$Y$108,MATCH($A118,$A$112:$A$123,0),MATCH(M$112,$A$97:$Y$97,0))=VLOOKUP($A118,FIRE1001!$A$19:$Z$29,'QA checks'!M$110,FALSE),TRUE,"Error")</f>
        <v>1</v>
      </c>
      <c r="N118" s="13" t="b">
        <f>IF(INDEX($A$97:$Y$108,MATCH($A118,$A$112:$A$123,0),MATCH(N$112,$A$97:$Y$97,0))=VLOOKUP($A118,FIRE1001!$A$19:$Z$29,'QA checks'!N$110,FALSE),TRUE,"Error")</f>
        <v>1</v>
      </c>
      <c r="O118" s="13" t="b">
        <f>IF(INDEX($A$97:$Y$108,MATCH($A118,$A$112:$A$123,0),MATCH(O$112,$A$97:$Y$97,0))=VLOOKUP($A118,FIRE1001!$A$19:$Z$29,'QA checks'!O$110,FALSE),TRUE,"Error")</f>
        <v>1</v>
      </c>
      <c r="P118" s="13" t="b">
        <f>IF(INDEX($A$97:$Y$108,MATCH($A118,$A$112:$A$123,0),MATCH(P$112,$A$97:$Y$97,0))=VLOOKUP($A118,FIRE1001!$A$19:$Z$29,'QA checks'!P$110,FALSE),TRUE,"Error")</f>
        <v>1</v>
      </c>
      <c r="Q118" s="13" t="str">
        <f>IF(INDEX($A$97:$Y$108,MATCH($A118,$A$112:$A$123,0),MATCH(Q$112,$A$97:$Y$97,0))=VLOOKUP($A118,FIRE1001!$A$19:$Z$29,'QA checks'!Q$110,FALSE),TRUE,"Error")</f>
        <v>Error</v>
      </c>
      <c r="R118" s="13" t="str">
        <f>IF(INDEX($A$97:$Y$108,MATCH($A118,$A$112:$A$123,0),MATCH(R$112,$A$97:$Y$97,0))=VLOOKUP($A118,FIRE1001!$A$19:$Z$29,'QA checks'!R$110,FALSE),TRUE,"Error")</f>
        <v>Error</v>
      </c>
      <c r="S118" s="13" t="b">
        <f>IF(INDEX($A$97:$Y$108,MATCH($A118,$A$112:$A$123,0),MATCH(S$112,$A$97:$Y$97,0))=VLOOKUP($A118,FIRE1001!$A$19:$Z$29,'QA checks'!S$110,FALSE),TRUE,"Error")</f>
        <v>1</v>
      </c>
      <c r="T118" s="13" t="b">
        <f>IF(INDEX($A$97:$Y$108,MATCH($A118,$A$112:$A$123,0),MATCH(T$112,$A$97:$Y$97,0))=VLOOKUP($A118,FIRE1001!$A$19:$Z$29,'QA checks'!T$110,FALSE),TRUE,"Error")</f>
        <v>1</v>
      </c>
      <c r="U118" s="13" t="b">
        <f>IF(INDEX($A$97:$Y$108,MATCH($A118,$A$112:$A$123,0),MATCH(U$112,$A$97:$Y$97,0))=VLOOKUP($A118,FIRE1001!$A$19:$Z$29,'QA checks'!U$110,FALSE),TRUE,"Error")</f>
        <v>1</v>
      </c>
      <c r="V118" s="13" t="b">
        <f>IF(INDEX($A$97:$Y$108,MATCH($A118,$A$112:$A$123,0),MATCH(V$112,$A$97:$Y$97,0))=VLOOKUP($A118,FIRE1001!$A$19:$Z$29,'QA checks'!V$110,FALSE),TRUE,"Error")</f>
        <v>1</v>
      </c>
      <c r="W118" s="13" t="b">
        <f>IF(INDEX($A$97:$Y$108,MATCH($A118,$A$112:$A$123,0),MATCH(W$112,$A$97:$Y$97,0))=VLOOKUP($A118,FIRE1001!$A$19:$Z$29,'QA checks'!W$110,FALSE),TRUE,"Error")</f>
        <v>1</v>
      </c>
      <c r="X118" s="13" t="b">
        <f>IF(INDEX($A$97:$Y$108,MATCH($A118,$A$112:$A$123,0),MATCH(X$112,$A$97:$Y$97,0))=VLOOKUP($A118,FIRE1001!$A$19:$Z$29,'QA checks'!X$110,FALSE),TRUE,"Error")</f>
        <v>1</v>
      </c>
      <c r="Y118" s="13" t="b">
        <f>IF(INDEX($A$97:$Y$108,MATCH($A118,$A$112:$A$123,0),MATCH(Y$112,$A$97:$Y$97,0))=VLOOKUP($A118,FIRE1001!$A$19:$Z$29,'QA checks'!Y$110,FALSE),TRUE,"Error")</f>
        <v>1</v>
      </c>
    </row>
    <row r="119" spans="1:25">
      <c r="A119" t="s">
        <v>112</v>
      </c>
      <c r="B119" s="13" t="b">
        <f>IF(INDEX($A$97:$Y$108,MATCH($A119,$A$112:$A$123,0),MATCH(B$112,$A$97:$Y$97,0))=VLOOKUP($A119,FIRE1001!$B$19:$Z$29,'QA checks'!B$111,FALSE),TRUE,"Error")</f>
        <v>1</v>
      </c>
      <c r="C119" s="13" t="b">
        <f>IF(INDEX($A$97:$Y$108,MATCH($A119,$A$112:$A$123,0),MATCH(C$112,$A$97:$Y$97,0))=VLOOKUP($A119,FIRE1001!$B$19:$Z$29,'QA checks'!C$111,FALSE),TRUE,"Error")</f>
        <v>1</v>
      </c>
      <c r="D119" s="13" t="b">
        <f>IF(INDEX($A$97:$Y$108,MATCH($A119,$A$112:$A$123,0),MATCH(D$112,$A$97:$Y$97,0))=VLOOKUP($A119,FIRE1001!$B$19:$Z$29,'QA checks'!D$111,FALSE),TRUE,"Error")</f>
        <v>1</v>
      </c>
      <c r="E119" s="13" t="b">
        <f>IF(INDEX($A$97:$Y$108,MATCH($A119,$A$112:$A$123,0),MATCH(E$112,$A$97:$Y$97,0))=VLOOKUP($A119,FIRE1001!$B$19:$Z$29,'QA checks'!E$111,FALSE),TRUE,"Error")</f>
        <v>1</v>
      </c>
      <c r="F119" s="13" t="b">
        <f>IF(INDEX($A$97:$Y$108,MATCH($A119,$A$112:$A$123,0),MATCH(F$112,$A$97:$Y$97,0))=VLOOKUP($A119,FIRE1001!$B$19:$Z$29,'QA checks'!F$111,FALSE),TRUE,"Error")</f>
        <v>1</v>
      </c>
      <c r="G119" s="13" t="b">
        <f>IF(INDEX($A$97:$Y$108,MATCH($A119,$A$112:$A$123,0),MATCH(G$112,$A$97:$Y$97,0))=VLOOKUP($A119,FIRE1001!$B$19:$Z$29,'QA checks'!G$111,FALSE),TRUE,"Error")</f>
        <v>1</v>
      </c>
      <c r="H119" s="13" t="b">
        <f>IF(INDEX($A$97:$Y$108,MATCH($A119,$A$112:$A$123,0),MATCH(H$112,$A$97:$Y$97,0))=VLOOKUP($A119,FIRE1001!$B$19:$Z$29,'QA checks'!H$111,FALSE),TRUE,"Error")</f>
        <v>1</v>
      </c>
      <c r="I119" s="13" t="b">
        <f>IF(INDEX($A$97:$Y$108,MATCH($A119,$A$112:$A$123,0),MATCH(I$112,$A$97:$Y$97,0))=VLOOKUP($A119,FIRE1001!$B$19:$Z$29,'QA checks'!I$111,FALSE),TRUE,"Error")</f>
        <v>1</v>
      </c>
      <c r="J119" s="13" t="b">
        <f>IF(INDEX($A$97:$Y$108,MATCH($A119,$A$112:$A$123,0),MATCH(J$112,$A$97:$Y$97,0))=VLOOKUP($A119,FIRE1001!$B$19:$Z$29,'QA checks'!J$111,FALSE),TRUE,"Error")</f>
        <v>1</v>
      </c>
      <c r="K119" s="13" t="b">
        <f>IF(INDEX($A$97:$Y$108,MATCH($A119,$A$112:$A$123,0),MATCH(K$112,$A$97:$Y$97,0))=VLOOKUP($A119,FIRE1001!$B$19:$Z$29,'QA checks'!K$111,FALSE),TRUE,"Error")</f>
        <v>1</v>
      </c>
      <c r="L119" s="13" t="b">
        <f>IF(INDEX($A$97:$Y$108,MATCH($A119,$A$112:$A$123,0),MATCH(L$112,$A$97:$Y$97,0))=VLOOKUP($A119,FIRE1001!$B$19:$Z$29,'QA checks'!L$111,FALSE),TRUE,"Error")</f>
        <v>1</v>
      </c>
      <c r="M119" s="13" t="b">
        <f>IF(INDEX($A$97:$Y$108,MATCH($A119,$A$112:$A$123,0),MATCH(M$112,$A$97:$Y$97,0))=VLOOKUP($A119,FIRE1001!$B$19:$Z$29,'QA checks'!M$111,FALSE),TRUE,"Error")</f>
        <v>1</v>
      </c>
      <c r="N119" s="13" t="b">
        <f>IF(INDEX($A$97:$Y$108,MATCH($A119,$A$112:$A$123,0),MATCH(N$112,$A$97:$Y$97,0))=VLOOKUP($A119,FIRE1001!$B$19:$Z$29,'QA checks'!N$111,FALSE),TRUE,"Error")</f>
        <v>1</v>
      </c>
      <c r="O119" s="13" t="b">
        <f>IF(INDEX($A$97:$Y$108,MATCH($A119,$A$112:$A$123,0),MATCH(O$112,$A$97:$Y$97,0))=VLOOKUP($A119,FIRE1001!$B$19:$Z$29,'QA checks'!O$111,FALSE),TRUE,"Error")</f>
        <v>1</v>
      </c>
      <c r="P119" s="13" t="b">
        <f>IF(INDEX($A$97:$Y$108,MATCH($A119,$A$112:$A$123,0),MATCH(P$112,$A$97:$Y$97,0))=VLOOKUP($A119,FIRE1001!$B$19:$Z$29,'QA checks'!P$111,FALSE),TRUE,"Error")</f>
        <v>1</v>
      </c>
      <c r="Q119" s="13" t="str">
        <f>IF(INDEX($A$97:$Y$108,MATCH($A119,$A$112:$A$123,0),MATCH(Q$112,$A$97:$Y$97,0))=VLOOKUP($A119,FIRE1001!$B$19:$Z$29,'QA checks'!Q$111,FALSE),TRUE,"Error")</f>
        <v>Error</v>
      </c>
      <c r="R119" s="13" t="str">
        <f>IF(INDEX($A$97:$Y$108,MATCH($A119,$A$112:$A$123,0),MATCH(R$112,$A$97:$Y$97,0))=VLOOKUP($A119,FIRE1001!$B$19:$Z$29,'QA checks'!R$111,FALSE),TRUE,"Error")</f>
        <v>Error</v>
      </c>
      <c r="S119" s="13" t="b">
        <f>IF(INDEX($A$97:$Y$108,MATCH($A119,$A$112:$A$123,0),MATCH(S$112,$A$97:$Y$97,0))=VLOOKUP($A119,FIRE1001!$B$19:$Z$29,'QA checks'!S$111,FALSE),TRUE,"Error")</f>
        <v>1</v>
      </c>
      <c r="T119" s="13" t="b">
        <f>IF(INDEX($A$97:$Y$108,MATCH($A119,$A$112:$A$123,0),MATCH(T$112,$A$97:$Y$97,0))=VLOOKUP($A119,FIRE1001!$B$19:$Z$29,'QA checks'!T$111,FALSE),TRUE,"Error")</f>
        <v>1</v>
      </c>
      <c r="U119" s="13" t="b">
        <f>IF(INDEX($A$97:$Y$108,MATCH($A119,$A$112:$A$123,0),MATCH(U$112,$A$97:$Y$97,0))=VLOOKUP($A119,FIRE1001!$B$19:$Z$29,'QA checks'!U$111,FALSE),TRUE,"Error")</f>
        <v>1</v>
      </c>
      <c r="V119" s="13" t="b">
        <f>IF(INDEX($A$97:$Y$108,MATCH($A119,$A$112:$A$123,0),MATCH(V$112,$A$97:$Y$97,0))=VLOOKUP($A119,FIRE1001!$B$19:$Z$29,'QA checks'!V$111,FALSE),TRUE,"Error")</f>
        <v>1</v>
      </c>
      <c r="W119" s="13" t="b">
        <f>IF(INDEX($A$97:$Y$108,MATCH($A119,$A$112:$A$123,0),MATCH(W$112,$A$97:$Y$97,0))=VLOOKUP($A119,FIRE1001!$B$19:$Z$29,'QA checks'!W$111,FALSE),TRUE,"Error")</f>
        <v>1</v>
      </c>
      <c r="X119" s="13" t="b">
        <f>IF(INDEX($A$97:$Y$108,MATCH($A119,$A$112:$A$123,0),MATCH(X$112,$A$97:$Y$97,0))=VLOOKUP($A119,FIRE1001!$B$19:$Z$29,'QA checks'!X$111,FALSE),TRUE,"Error")</f>
        <v>1</v>
      </c>
      <c r="Y119" s="13" t="b">
        <f>IF(INDEX($A$97:$Y$108,MATCH($A119,$A$112:$A$123,0),MATCH(Y$112,$A$97:$Y$97,0))=VLOOKUP($A119,FIRE1001!$B$19:$Z$29,'QA checks'!Y$111,FALSE),TRUE,"Error")</f>
        <v>1</v>
      </c>
    </row>
    <row r="120" spans="1:25">
      <c r="A120" t="s">
        <v>111</v>
      </c>
      <c r="B120" s="13" t="b">
        <f>IF(INDEX($A$97:$Y$108,MATCH($A120,$A$112:$A$123,0),MATCH(B$112,$A$97:$Y$97,0))=VLOOKUP($A120,FIRE1001!$B$19:$Z$29,'QA checks'!B$111,FALSE),TRUE,"Error")</f>
        <v>1</v>
      </c>
      <c r="C120" s="13" t="b">
        <f>IF(INDEX($A$97:$Y$108,MATCH($A120,$A$112:$A$123,0),MATCH(C$112,$A$97:$Y$97,0))=VLOOKUP($A120,FIRE1001!$B$19:$Z$29,'QA checks'!C$111,FALSE),TRUE,"Error")</f>
        <v>1</v>
      </c>
      <c r="D120" s="13" t="b">
        <f>IF(INDEX($A$97:$Y$108,MATCH($A120,$A$112:$A$123,0),MATCH(D$112,$A$97:$Y$97,0))=VLOOKUP($A120,FIRE1001!$B$19:$Z$29,'QA checks'!D$111,FALSE),TRUE,"Error")</f>
        <v>1</v>
      </c>
      <c r="E120" s="13" t="b">
        <f>IF(INDEX($A$97:$Y$108,MATCH($A120,$A$112:$A$123,0),MATCH(E$112,$A$97:$Y$97,0))=VLOOKUP($A120,FIRE1001!$B$19:$Z$29,'QA checks'!E$111,FALSE),TRUE,"Error")</f>
        <v>1</v>
      </c>
      <c r="F120" s="13" t="b">
        <f>IF(INDEX($A$97:$Y$108,MATCH($A120,$A$112:$A$123,0),MATCH(F$112,$A$97:$Y$97,0))=VLOOKUP($A120,FIRE1001!$B$19:$Z$29,'QA checks'!F$111,FALSE),TRUE,"Error")</f>
        <v>1</v>
      </c>
      <c r="G120" s="13" t="b">
        <f>IF(INDEX($A$97:$Y$108,MATCH($A120,$A$112:$A$123,0),MATCH(G$112,$A$97:$Y$97,0))=VLOOKUP($A120,FIRE1001!$B$19:$Z$29,'QA checks'!G$111,FALSE),TRUE,"Error")</f>
        <v>1</v>
      </c>
      <c r="H120" s="13" t="b">
        <f>IF(INDEX($A$97:$Y$108,MATCH($A120,$A$112:$A$123,0),MATCH(H$112,$A$97:$Y$97,0))=VLOOKUP($A120,FIRE1001!$B$19:$Z$29,'QA checks'!H$111,FALSE),TRUE,"Error")</f>
        <v>1</v>
      </c>
      <c r="I120" s="13" t="b">
        <f>IF(INDEX($A$97:$Y$108,MATCH($A120,$A$112:$A$123,0),MATCH(I$112,$A$97:$Y$97,0))=VLOOKUP($A120,FIRE1001!$B$19:$Z$29,'QA checks'!I$111,FALSE),TRUE,"Error")</f>
        <v>1</v>
      </c>
      <c r="J120" s="13" t="b">
        <f>IF(INDEX($A$97:$Y$108,MATCH($A120,$A$112:$A$123,0),MATCH(J$112,$A$97:$Y$97,0))=VLOOKUP($A120,FIRE1001!$B$19:$Z$29,'QA checks'!J$111,FALSE),TRUE,"Error")</f>
        <v>1</v>
      </c>
      <c r="K120" s="13" t="b">
        <f>IF(INDEX($A$97:$Y$108,MATCH($A120,$A$112:$A$123,0),MATCH(K$112,$A$97:$Y$97,0))=VLOOKUP($A120,FIRE1001!$B$19:$Z$29,'QA checks'!K$111,FALSE),TRUE,"Error")</f>
        <v>1</v>
      </c>
      <c r="L120" s="13" t="b">
        <f>IF(INDEX($A$97:$Y$108,MATCH($A120,$A$112:$A$123,0),MATCH(L$112,$A$97:$Y$97,0))=VLOOKUP($A120,FIRE1001!$B$19:$Z$29,'QA checks'!L$111,FALSE),TRUE,"Error")</f>
        <v>1</v>
      </c>
      <c r="M120" s="13" t="b">
        <f>IF(INDEX($A$97:$Y$108,MATCH($A120,$A$112:$A$123,0),MATCH(M$112,$A$97:$Y$97,0))=VLOOKUP($A120,FIRE1001!$B$19:$Z$29,'QA checks'!M$111,FALSE),TRUE,"Error")</f>
        <v>1</v>
      </c>
      <c r="N120" s="13" t="b">
        <f>IF(INDEX($A$97:$Y$108,MATCH($A120,$A$112:$A$123,0),MATCH(N$112,$A$97:$Y$97,0))=VLOOKUP($A120,FIRE1001!$B$19:$Z$29,'QA checks'!N$111,FALSE),TRUE,"Error")</f>
        <v>1</v>
      </c>
      <c r="O120" s="13" t="b">
        <f>IF(INDEX($A$97:$Y$108,MATCH($A120,$A$112:$A$123,0),MATCH(O$112,$A$97:$Y$97,0))=VLOOKUP($A120,FIRE1001!$B$19:$Z$29,'QA checks'!O$111,FALSE),TRUE,"Error")</f>
        <v>1</v>
      </c>
      <c r="P120" s="13" t="b">
        <f>IF(INDEX($A$97:$Y$108,MATCH($A120,$A$112:$A$123,0),MATCH(P$112,$A$97:$Y$97,0))=VLOOKUP($A120,FIRE1001!$B$19:$Z$29,'QA checks'!P$111,FALSE),TRUE,"Error")</f>
        <v>1</v>
      </c>
      <c r="Q120" s="13" t="str">
        <f>IF(INDEX($A$97:$Y$108,MATCH($A120,$A$112:$A$123,0),MATCH(Q$112,$A$97:$Y$97,0))=VLOOKUP($A120,FIRE1001!$B$19:$Z$29,'QA checks'!Q$111,FALSE),TRUE,"Error")</f>
        <v>Error</v>
      </c>
      <c r="R120" s="13" t="str">
        <f>IF(INDEX($A$97:$Y$108,MATCH($A120,$A$112:$A$123,0),MATCH(R$112,$A$97:$Y$97,0))=VLOOKUP($A120,FIRE1001!$B$19:$Z$29,'QA checks'!R$111,FALSE),TRUE,"Error")</f>
        <v>Error</v>
      </c>
      <c r="S120" s="13" t="b">
        <f>IF(INDEX($A$97:$Y$108,MATCH($A120,$A$112:$A$123,0),MATCH(S$112,$A$97:$Y$97,0))=VLOOKUP($A120,FIRE1001!$B$19:$Z$29,'QA checks'!S$111,FALSE),TRUE,"Error")</f>
        <v>1</v>
      </c>
      <c r="T120" s="13" t="b">
        <f>IF(INDEX($A$97:$Y$108,MATCH($A120,$A$112:$A$123,0),MATCH(T$112,$A$97:$Y$97,0))=VLOOKUP($A120,FIRE1001!$B$19:$Z$29,'QA checks'!T$111,FALSE),TRUE,"Error")</f>
        <v>1</v>
      </c>
      <c r="U120" s="13" t="b">
        <f>IF(INDEX($A$97:$Y$108,MATCH($A120,$A$112:$A$123,0),MATCH(U$112,$A$97:$Y$97,0))=VLOOKUP($A120,FIRE1001!$B$19:$Z$29,'QA checks'!U$111,FALSE),TRUE,"Error")</f>
        <v>1</v>
      </c>
      <c r="V120" s="13" t="b">
        <f>IF(INDEX($A$97:$Y$108,MATCH($A120,$A$112:$A$123,0),MATCH(V$112,$A$97:$Y$97,0))=VLOOKUP($A120,FIRE1001!$B$19:$Z$29,'QA checks'!V$111,FALSE),TRUE,"Error")</f>
        <v>1</v>
      </c>
      <c r="W120" s="13" t="b">
        <f>IF(INDEX($A$97:$Y$108,MATCH($A120,$A$112:$A$123,0),MATCH(W$112,$A$97:$Y$97,0))=VLOOKUP($A120,FIRE1001!$B$19:$Z$29,'QA checks'!W$111,FALSE),TRUE,"Error")</f>
        <v>1</v>
      </c>
      <c r="X120" s="13" t="b">
        <f>IF(INDEX($A$97:$Y$108,MATCH($A120,$A$112:$A$123,0),MATCH(X$112,$A$97:$Y$97,0))=VLOOKUP($A120,FIRE1001!$B$19:$Z$29,'QA checks'!X$111,FALSE),TRUE,"Error")</f>
        <v>1</v>
      </c>
      <c r="Y120" s="13" t="b">
        <f>IF(INDEX($A$97:$Y$108,MATCH($A120,$A$112:$A$123,0),MATCH(Y$112,$A$97:$Y$97,0))=VLOOKUP($A120,FIRE1001!$B$19:$Z$29,'QA checks'!Y$111,FALSE),TRUE,"Error")</f>
        <v>1</v>
      </c>
    </row>
    <row r="121" spans="1:25">
      <c r="A121" t="s">
        <v>62</v>
      </c>
      <c r="B121" s="13" t="b">
        <f>IF(INDEX($A$97:$Y$108,MATCH($A121,$A$112:$A$123,0),MATCH(B$112,$A$97:$Y$97,0))=VLOOKUP($A121,FIRE1001!$A$19:$Z$29,'QA checks'!B$110,FALSE),TRUE,"Error")</f>
        <v>1</v>
      </c>
      <c r="C121" s="13" t="b">
        <f>IF(INDEX($A$97:$Y$108,MATCH($A121,$A$112:$A$123,0),MATCH(C$112,$A$97:$Y$97,0))=VLOOKUP($A121,FIRE1001!$A$19:$Z$29,'QA checks'!C$110,FALSE),TRUE,"Error")</f>
        <v>1</v>
      </c>
      <c r="D121" s="13" t="b">
        <f>IF(INDEX($A$97:$Y$108,MATCH($A121,$A$112:$A$123,0),MATCH(D$112,$A$97:$Y$97,0))=VLOOKUP($A121,FIRE1001!$A$19:$Z$29,'QA checks'!D$110,FALSE),TRUE,"Error")</f>
        <v>1</v>
      </c>
      <c r="E121" s="13" t="b">
        <f>IF(INDEX($A$97:$Y$108,MATCH($A121,$A$112:$A$123,0),MATCH(E$112,$A$97:$Y$97,0))=VLOOKUP($A121,FIRE1001!$A$19:$Z$29,'QA checks'!E$110,FALSE),TRUE,"Error")</f>
        <v>1</v>
      </c>
      <c r="F121" s="13" t="b">
        <f>IF(INDEX($A$97:$Y$108,MATCH($A121,$A$112:$A$123,0),MATCH(F$112,$A$97:$Y$97,0))=VLOOKUP($A121,FIRE1001!$A$19:$Z$29,'QA checks'!F$110,FALSE),TRUE,"Error")</f>
        <v>1</v>
      </c>
      <c r="G121" s="13" t="b">
        <f>IF(INDEX($A$97:$Y$108,MATCH($A121,$A$112:$A$123,0),MATCH(G$112,$A$97:$Y$97,0))=VLOOKUP($A121,FIRE1001!$A$19:$Z$29,'QA checks'!G$110,FALSE),TRUE,"Error")</f>
        <v>1</v>
      </c>
      <c r="H121" s="13" t="b">
        <f>IF(INDEX($A$97:$Y$108,MATCH($A121,$A$112:$A$123,0),MATCH(H$112,$A$97:$Y$97,0))=VLOOKUP($A121,FIRE1001!$A$19:$Z$29,'QA checks'!H$110,FALSE),TRUE,"Error")</f>
        <v>1</v>
      </c>
      <c r="I121" s="13" t="b">
        <f>IF(INDEX($A$97:$Y$108,MATCH($A121,$A$112:$A$123,0),MATCH(I$112,$A$97:$Y$97,0))=VLOOKUP($A121,FIRE1001!$A$19:$Z$29,'QA checks'!I$110,FALSE),TRUE,"Error")</f>
        <v>1</v>
      </c>
      <c r="J121" s="13" t="b">
        <f>IF(INDEX($A$97:$Y$108,MATCH($A121,$A$112:$A$123,0),MATCH(J$112,$A$97:$Y$97,0))=VLOOKUP($A121,FIRE1001!$A$19:$Z$29,'QA checks'!J$110,FALSE),TRUE,"Error")</f>
        <v>1</v>
      </c>
      <c r="K121" s="13" t="b">
        <f>IF(INDEX($A$97:$Y$108,MATCH($A121,$A$112:$A$123,0),MATCH(K$112,$A$97:$Y$97,0))=VLOOKUP($A121,FIRE1001!$A$19:$Z$29,'QA checks'!K$110,FALSE),TRUE,"Error")</f>
        <v>1</v>
      </c>
      <c r="L121" s="13" t="b">
        <f>IF(INDEX($A$97:$Y$108,MATCH($A121,$A$112:$A$123,0),MATCH(L$112,$A$97:$Y$97,0))=VLOOKUP($A121,FIRE1001!$A$19:$Z$29,'QA checks'!L$110,FALSE),TRUE,"Error")</f>
        <v>1</v>
      </c>
      <c r="M121" s="13" t="b">
        <f>IF(INDEX($A$97:$Y$108,MATCH($A121,$A$112:$A$123,0),MATCH(M$112,$A$97:$Y$97,0))=VLOOKUP($A121,FIRE1001!$A$19:$Z$29,'QA checks'!M$110,FALSE),TRUE,"Error")</f>
        <v>1</v>
      </c>
      <c r="N121" s="13" t="b">
        <f>IF(INDEX($A$97:$Y$108,MATCH($A121,$A$112:$A$123,0),MATCH(N$112,$A$97:$Y$97,0))=VLOOKUP($A121,FIRE1001!$A$19:$Z$29,'QA checks'!N$110,FALSE),TRUE,"Error")</f>
        <v>1</v>
      </c>
      <c r="O121" s="13" t="b">
        <f>IF(INDEX($A$97:$Y$108,MATCH($A121,$A$112:$A$123,0),MATCH(O$112,$A$97:$Y$97,0))=VLOOKUP($A121,FIRE1001!$A$19:$Z$29,'QA checks'!O$110,FALSE),TRUE,"Error")</f>
        <v>1</v>
      </c>
      <c r="P121" s="13" t="b">
        <f>IF(INDEX($A$97:$Y$108,MATCH($A121,$A$112:$A$123,0),MATCH(P$112,$A$97:$Y$97,0))=VLOOKUP($A121,FIRE1001!$A$19:$Z$29,'QA checks'!P$110,FALSE),TRUE,"Error")</f>
        <v>1</v>
      </c>
      <c r="Q121" s="13" t="str">
        <f>IF(INDEX($A$97:$Y$108,MATCH($A121,$A$112:$A$123,0),MATCH(Q$112,$A$97:$Y$97,0))=VLOOKUP($A121,FIRE1001!$A$19:$Z$29,'QA checks'!Q$110,FALSE),TRUE,"Error")</f>
        <v>Error</v>
      </c>
      <c r="R121" s="13" t="str">
        <f>IF(INDEX($A$97:$Y$108,MATCH($A121,$A$112:$A$123,0),MATCH(R$112,$A$97:$Y$97,0))=VLOOKUP($A121,FIRE1001!$A$19:$Z$29,'QA checks'!R$110,FALSE),TRUE,"Error")</f>
        <v>Error</v>
      </c>
      <c r="S121" s="13" t="b">
        <f>IF(INDEX($A$97:$Y$108,MATCH($A121,$A$112:$A$123,0),MATCH(S$112,$A$97:$Y$97,0))=VLOOKUP($A121,FIRE1001!$A$19:$Z$29,'QA checks'!S$110,FALSE),TRUE,"Error")</f>
        <v>1</v>
      </c>
      <c r="T121" s="13" t="b">
        <f>IF(INDEX($A$97:$Y$108,MATCH($A121,$A$112:$A$123,0),MATCH(T$112,$A$97:$Y$97,0))=VLOOKUP($A121,FIRE1001!$A$19:$Z$29,'QA checks'!T$110,FALSE),TRUE,"Error")</f>
        <v>1</v>
      </c>
      <c r="U121" s="13" t="b">
        <f>IF(INDEX($A$97:$Y$108,MATCH($A121,$A$112:$A$123,0),MATCH(U$112,$A$97:$Y$97,0))=VLOOKUP($A121,FIRE1001!$A$19:$Z$29,'QA checks'!U$110,FALSE),TRUE,"Error")</f>
        <v>1</v>
      </c>
      <c r="V121" s="13" t="b">
        <f>IF(INDEX($A$97:$Y$108,MATCH($A121,$A$112:$A$123,0),MATCH(V$112,$A$97:$Y$97,0))=VLOOKUP($A121,FIRE1001!$A$19:$Z$29,'QA checks'!V$110,FALSE),TRUE,"Error")</f>
        <v>1</v>
      </c>
      <c r="W121" s="13" t="b">
        <f>IF(INDEX($A$97:$Y$108,MATCH($A121,$A$112:$A$123,0),MATCH(W$112,$A$97:$Y$97,0))=VLOOKUP($A121,FIRE1001!$A$19:$Z$29,'QA checks'!W$110,FALSE),TRUE,"Error")</f>
        <v>1</v>
      </c>
      <c r="X121" s="13" t="b">
        <f>IF(INDEX($A$97:$Y$108,MATCH($A121,$A$112:$A$123,0),MATCH(X$112,$A$97:$Y$97,0))=VLOOKUP($A121,FIRE1001!$A$19:$Z$29,'QA checks'!X$110,FALSE),TRUE,"Error")</f>
        <v>1</v>
      </c>
      <c r="Y121" s="13" t="b">
        <f>IF(INDEX($A$97:$Y$108,MATCH($A121,$A$112:$A$123,0),MATCH(Y$112,$A$97:$Y$97,0))=VLOOKUP($A121,FIRE1001!$A$19:$Z$29,'QA checks'!Y$110,FALSE),TRUE,"Error")</f>
        <v>1</v>
      </c>
    </row>
    <row r="122" spans="1:25">
      <c r="A122" t="s">
        <v>220</v>
      </c>
      <c r="B122" s="13" t="b">
        <f>IF(INDEX($A$97:$Y$108,MATCH($A122,$A$112:$A$123,0),MATCH(B$112,$A$97:$Y$97,0))=VLOOKUP($A122,FIRE1001!$A$19:$Z$29,'QA checks'!B$110,FALSE),TRUE,"Error")</f>
        <v>1</v>
      </c>
      <c r="C122" s="13" t="b">
        <f>IF(INDEX($A$97:$Y$108,MATCH($A122,$A$112:$A$123,0),MATCH(C$112,$A$97:$Y$97,0))=VLOOKUP($A122,FIRE1001!$A$19:$Z$29,'QA checks'!C$110,FALSE),TRUE,"Error")</f>
        <v>1</v>
      </c>
      <c r="D122" s="13" t="b">
        <f>IF(INDEX($A$97:$Y$108,MATCH($A122,$A$112:$A$123,0),MATCH(D$112,$A$97:$Y$97,0))=VLOOKUP($A122,FIRE1001!$A$19:$Z$29,'QA checks'!D$110,FALSE),TRUE,"Error")</f>
        <v>1</v>
      </c>
      <c r="E122" s="13" t="b">
        <f>IF(INDEX($A$97:$Y$108,MATCH($A122,$A$112:$A$123,0),MATCH(E$112,$A$97:$Y$97,0))=VLOOKUP($A122,FIRE1001!$A$19:$Z$29,'QA checks'!E$110,FALSE),TRUE,"Error")</f>
        <v>1</v>
      </c>
      <c r="F122" s="13" t="b">
        <f>IF(INDEX($A$97:$Y$108,MATCH($A122,$A$112:$A$123,0),MATCH(F$112,$A$97:$Y$97,0))=VLOOKUP($A122,FIRE1001!$A$19:$Z$29,'QA checks'!F$110,FALSE),TRUE,"Error")</f>
        <v>1</v>
      </c>
      <c r="G122" s="13" t="b">
        <f>IF(INDEX($A$97:$Y$108,MATCH($A122,$A$112:$A$123,0),MATCH(G$112,$A$97:$Y$97,0))=VLOOKUP($A122,FIRE1001!$A$19:$Z$29,'QA checks'!G$110,FALSE),TRUE,"Error")</f>
        <v>1</v>
      </c>
      <c r="H122" s="13" t="b">
        <f>IF(INDEX($A$97:$Y$108,MATCH($A122,$A$112:$A$123,0),MATCH(H$112,$A$97:$Y$97,0))=VLOOKUP($A122,FIRE1001!$A$19:$Z$29,'QA checks'!H$110,FALSE),TRUE,"Error")</f>
        <v>1</v>
      </c>
      <c r="I122" s="13" t="b">
        <f>IF(INDEX($A$97:$Y$108,MATCH($A122,$A$112:$A$123,0),MATCH(I$112,$A$97:$Y$97,0))=VLOOKUP($A122,FIRE1001!$A$19:$Z$29,'QA checks'!I$110,FALSE),TRUE,"Error")</f>
        <v>1</v>
      </c>
      <c r="J122" s="13" t="b">
        <f>IF(INDEX($A$97:$Y$108,MATCH($A122,$A$112:$A$123,0),MATCH(J$112,$A$97:$Y$97,0))=VLOOKUP($A122,FIRE1001!$A$19:$Z$29,'QA checks'!J$110,FALSE),TRUE,"Error")</f>
        <v>1</v>
      </c>
      <c r="K122" s="13" t="b">
        <f>IF(INDEX($A$97:$Y$108,MATCH($A122,$A$112:$A$123,0),MATCH(K$112,$A$97:$Y$97,0))=VLOOKUP($A122,FIRE1001!$A$19:$Z$29,'QA checks'!K$110,FALSE),TRUE,"Error")</f>
        <v>1</v>
      </c>
      <c r="L122" s="13" t="b">
        <f>IF(INDEX($A$97:$Y$108,MATCH($A122,$A$112:$A$123,0),MATCH(L$112,$A$97:$Y$97,0))=VLOOKUP($A122,FIRE1001!$A$19:$Z$29,'QA checks'!L$110,FALSE),TRUE,"Error")</f>
        <v>1</v>
      </c>
      <c r="M122" s="13" t="b">
        <f>IF(INDEX($A$97:$Y$108,MATCH($A122,$A$112:$A$123,0),MATCH(M$112,$A$97:$Y$97,0))=VLOOKUP($A122,FIRE1001!$A$19:$Z$29,'QA checks'!M$110,FALSE),TRUE,"Error")</f>
        <v>1</v>
      </c>
      <c r="N122" s="13" t="b">
        <f>IF(INDEX($A$97:$Y$108,MATCH($A122,$A$112:$A$123,0),MATCH(N$112,$A$97:$Y$97,0))=VLOOKUP($A122,FIRE1001!$A$19:$Z$29,'QA checks'!N$110,FALSE),TRUE,"Error")</f>
        <v>1</v>
      </c>
      <c r="O122" s="13" t="b">
        <f>IF(INDEX($A$97:$Y$108,MATCH($A122,$A$112:$A$123,0),MATCH(O$112,$A$97:$Y$97,0))=VLOOKUP($A122,FIRE1001!$A$19:$Z$29,'QA checks'!O$110,FALSE),TRUE,"Error")</f>
        <v>1</v>
      </c>
      <c r="P122" s="13" t="b">
        <f>IF(INDEX($A$97:$Y$108,MATCH($A122,$A$112:$A$123,0),MATCH(P$112,$A$97:$Y$97,0))=VLOOKUP($A122,FIRE1001!$A$19:$Z$29,'QA checks'!P$110,FALSE),TRUE,"Error")</f>
        <v>1</v>
      </c>
      <c r="Q122" s="13" t="str">
        <f>IF(INDEX($A$97:$Y$108,MATCH($A122,$A$112:$A$123,0),MATCH(Q$112,$A$97:$Y$97,0))=VLOOKUP($A122,FIRE1001!$A$19:$Z$29,'QA checks'!Q$110,FALSE),TRUE,"Error")</f>
        <v>Error</v>
      </c>
      <c r="R122" s="13" t="str">
        <f>IF(INDEX($A$97:$Y$108,MATCH($A122,$A$112:$A$123,0),MATCH(R$112,$A$97:$Y$97,0))=VLOOKUP($A122,FIRE1001!$A$19:$Z$29,'QA checks'!R$110,FALSE),TRUE,"Error")</f>
        <v>Error</v>
      </c>
      <c r="S122" s="13" t="b">
        <f>IF(INDEX($A$97:$Y$108,MATCH($A122,$A$112:$A$123,0),MATCH(S$112,$A$97:$Y$97,0))=VLOOKUP($A122,FIRE1001!$A$19:$Z$29,'QA checks'!S$110,FALSE),TRUE,"Error")</f>
        <v>1</v>
      </c>
      <c r="T122" s="13" t="b">
        <f>IF(INDEX($A$97:$Y$108,MATCH($A122,$A$112:$A$123,0),MATCH(T$112,$A$97:$Y$97,0))=VLOOKUP($A122,FIRE1001!$A$19:$Z$29,'QA checks'!T$110,FALSE),TRUE,"Error")</f>
        <v>1</v>
      </c>
      <c r="U122" s="13" t="b">
        <f>IF(INDEX($A$97:$Y$108,MATCH($A122,$A$112:$A$123,0),MATCH(U$112,$A$97:$Y$97,0))=VLOOKUP($A122,FIRE1001!$A$19:$Z$29,'QA checks'!U$110,FALSE),TRUE,"Error")</f>
        <v>1</v>
      </c>
      <c r="V122" s="13" t="b">
        <f>IF(INDEX($A$97:$Y$108,MATCH($A122,$A$112:$A$123,0),MATCH(V$112,$A$97:$Y$97,0))=VLOOKUP($A122,FIRE1001!$A$19:$Z$29,'QA checks'!V$110,FALSE),TRUE,"Error")</f>
        <v>1</v>
      </c>
      <c r="W122" s="13" t="b">
        <f>IF(INDEX($A$97:$Y$108,MATCH($A122,$A$112:$A$123,0),MATCH(W$112,$A$97:$Y$97,0))=VLOOKUP($A122,FIRE1001!$A$19:$Z$29,'QA checks'!W$110,FALSE),TRUE,"Error")</f>
        <v>1</v>
      </c>
      <c r="X122" s="13" t="b">
        <f>IF(INDEX($A$97:$Y$108,MATCH($A122,$A$112:$A$123,0),MATCH(X$112,$A$97:$Y$97,0))=VLOOKUP($A122,FIRE1001!$A$19:$Z$29,'QA checks'!X$110,FALSE),TRUE,"Error")</f>
        <v>1</v>
      </c>
      <c r="Y122" s="13" t="b">
        <f>IF(INDEX($A$97:$Y$108,MATCH($A122,$A$112:$A$123,0),MATCH(Y$112,$A$97:$Y$97,0))=VLOOKUP($A122,FIRE1001!$A$19:$Z$29,'QA checks'!Y$110,FALSE),TRUE,"Error")</f>
        <v>1</v>
      </c>
    </row>
    <row r="123" spans="1:25">
      <c r="A123" t="s">
        <v>221</v>
      </c>
      <c r="B123" s="13" t="b">
        <f>IF(INDEX($A$97:$Y$108,MATCH($A123,$A$112:$A$123,0),MATCH(B$112,$A$97:$Y$97,0))=VLOOKUP($A123,FIRE1001!$A$19:$Z$29,'QA checks'!B$110,FALSE),TRUE,"Error")</f>
        <v>1</v>
      </c>
      <c r="C123" s="13" t="b">
        <f>IF(INDEX($A$97:$Y$108,MATCH($A123,$A$112:$A$123,0),MATCH(C$112,$A$97:$Y$97,0))=VLOOKUP($A123,FIRE1001!$A$19:$Z$29,'QA checks'!C$110,FALSE),TRUE,"Error")</f>
        <v>1</v>
      </c>
      <c r="D123" s="13" t="b">
        <f>IF(INDEX($A$97:$Y$108,MATCH($A123,$A$112:$A$123,0),MATCH(D$112,$A$97:$Y$97,0))=VLOOKUP($A123,FIRE1001!$A$19:$Z$29,'QA checks'!D$110,FALSE),TRUE,"Error")</f>
        <v>1</v>
      </c>
      <c r="E123" s="13" t="b">
        <f>IF(INDEX($A$97:$Y$108,MATCH($A123,$A$112:$A$123,0),MATCH(E$112,$A$97:$Y$97,0))=VLOOKUP($A123,FIRE1001!$A$19:$Z$29,'QA checks'!E$110,FALSE),TRUE,"Error")</f>
        <v>1</v>
      </c>
      <c r="F123" s="13" t="b">
        <f>IF(INDEX($A$97:$Y$108,MATCH($A123,$A$112:$A$123,0),MATCH(F$112,$A$97:$Y$97,0))=VLOOKUP($A123,FIRE1001!$A$19:$Z$29,'QA checks'!F$110,FALSE),TRUE,"Error")</f>
        <v>1</v>
      </c>
      <c r="G123" s="13" t="b">
        <f>IF(INDEX($A$97:$Y$108,MATCH($A123,$A$112:$A$123,0),MATCH(G$112,$A$97:$Y$97,0))=VLOOKUP($A123,FIRE1001!$A$19:$Z$29,'QA checks'!G$110,FALSE),TRUE,"Error")</f>
        <v>1</v>
      </c>
      <c r="H123" s="13" t="b">
        <f>IF(INDEX($A$97:$Y$108,MATCH($A123,$A$112:$A$123,0),MATCH(H$112,$A$97:$Y$97,0))=VLOOKUP($A123,FIRE1001!$A$19:$Z$29,'QA checks'!H$110,FALSE),TRUE,"Error")</f>
        <v>1</v>
      </c>
      <c r="I123" s="13" t="b">
        <f>IF(INDEX($A$97:$Y$108,MATCH($A123,$A$112:$A$123,0),MATCH(I$112,$A$97:$Y$97,0))=VLOOKUP($A123,FIRE1001!$A$19:$Z$29,'QA checks'!I$110,FALSE),TRUE,"Error")</f>
        <v>1</v>
      </c>
      <c r="J123" s="13" t="b">
        <f>IF(INDEX($A$97:$Y$108,MATCH($A123,$A$112:$A$123,0),MATCH(J$112,$A$97:$Y$97,0))=VLOOKUP($A123,FIRE1001!$A$19:$Z$29,'QA checks'!J$110,FALSE),TRUE,"Error")</f>
        <v>1</v>
      </c>
      <c r="K123" s="13" t="b">
        <f>IF(INDEX($A$97:$Y$108,MATCH($A123,$A$112:$A$123,0),MATCH(K$112,$A$97:$Y$97,0))=VLOOKUP($A123,FIRE1001!$A$19:$Z$29,'QA checks'!K$110,FALSE),TRUE,"Error")</f>
        <v>1</v>
      </c>
      <c r="L123" s="13" t="b">
        <f>IF(INDEX($A$97:$Y$108,MATCH($A123,$A$112:$A$123,0),MATCH(L$112,$A$97:$Y$97,0))=VLOOKUP($A123,FIRE1001!$A$19:$Z$29,'QA checks'!L$110,FALSE),TRUE,"Error")</f>
        <v>1</v>
      </c>
      <c r="M123" s="13" t="b">
        <f>IF(INDEX($A$97:$Y$108,MATCH($A123,$A$112:$A$123,0),MATCH(M$112,$A$97:$Y$97,0))=VLOOKUP($A123,FIRE1001!$A$19:$Z$29,'QA checks'!M$110,FALSE),TRUE,"Error")</f>
        <v>1</v>
      </c>
      <c r="N123" s="13" t="b">
        <f>IF(INDEX($A$97:$Y$108,MATCH($A123,$A$112:$A$123,0),MATCH(N$112,$A$97:$Y$97,0))=VLOOKUP($A123,FIRE1001!$A$19:$Z$29,'QA checks'!N$110,FALSE),TRUE,"Error")</f>
        <v>1</v>
      </c>
      <c r="O123" s="13" t="b">
        <f>IF(INDEX($A$97:$Y$108,MATCH($A123,$A$112:$A$123,0),MATCH(O$112,$A$97:$Y$97,0))=VLOOKUP($A123,FIRE1001!$A$19:$Z$29,'QA checks'!O$110,FALSE),TRUE,"Error")</f>
        <v>1</v>
      </c>
      <c r="P123" s="13" t="b">
        <f>IF(INDEX($A$97:$Y$108,MATCH($A123,$A$112:$A$123,0),MATCH(P$112,$A$97:$Y$97,0))=VLOOKUP($A123,FIRE1001!$A$19:$Z$29,'QA checks'!P$110,FALSE),TRUE,"Error")</f>
        <v>1</v>
      </c>
      <c r="Q123" s="13" t="str">
        <f>IF(INDEX($A$97:$Y$108,MATCH($A123,$A$112:$A$123,0),MATCH(Q$112,$A$97:$Y$97,0))=VLOOKUP($A123,FIRE1001!$A$19:$Z$29,'QA checks'!Q$110,FALSE),TRUE,"Error")</f>
        <v>Error</v>
      </c>
      <c r="R123" s="13" t="str">
        <f>IF(INDEX($A$97:$Y$108,MATCH($A123,$A$112:$A$123,0),MATCH(R$112,$A$97:$Y$97,0))=VLOOKUP($A123,FIRE1001!$A$19:$Z$29,'QA checks'!R$110,FALSE),TRUE,"Error")</f>
        <v>Error</v>
      </c>
      <c r="S123" s="13" t="b">
        <f>IF(INDEX($A$97:$Y$108,MATCH($A123,$A$112:$A$123,0),MATCH(S$112,$A$97:$Y$97,0))=VLOOKUP($A123,FIRE1001!$A$19:$Z$29,'QA checks'!S$110,FALSE),TRUE,"Error")</f>
        <v>1</v>
      </c>
      <c r="T123" s="13" t="b">
        <f>IF(INDEX($A$97:$Y$108,MATCH($A123,$A$112:$A$123,0),MATCH(T$112,$A$97:$Y$97,0))=VLOOKUP($A123,FIRE1001!$A$19:$Z$29,'QA checks'!T$110,FALSE),TRUE,"Error")</f>
        <v>1</v>
      </c>
      <c r="U123" s="13" t="b">
        <f>IF(INDEX($A$97:$Y$108,MATCH($A123,$A$112:$A$123,0),MATCH(U$112,$A$97:$Y$97,0))=VLOOKUP($A123,FIRE1001!$A$19:$Z$29,'QA checks'!U$110,FALSE),TRUE,"Error")</f>
        <v>1</v>
      </c>
      <c r="V123" s="13" t="b">
        <f>IF(INDEX($A$97:$Y$108,MATCH($A123,$A$112:$A$123,0),MATCH(V$112,$A$97:$Y$97,0))=VLOOKUP($A123,FIRE1001!$A$19:$Z$29,'QA checks'!V$110,FALSE),TRUE,"Error")</f>
        <v>1</v>
      </c>
      <c r="W123" s="13" t="b">
        <f>IF(INDEX($A$97:$Y$108,MATCH($A123,$A$112:$A$123,0),MATCH(W$112,$A$97:$Y$97,0))=VLOOKUP($A123,FIRE1001!$A$19:$Z$29,'QA checks'!W$110,FALSE),TRUE,"Error")</f>
        <v>1</v>
      </c>
      <c r="X123" s="13" t="b">
        <f>IF(INDEX($A$97:$Y$108,MATCH($A123,$A$112:$A$123,0),MATCH(X$112,$A$97:$Y$97,0))=VLOOKUP($A123,FIRE1001!$A$19:$Z$29,'QA checks'!X$110,FALSE),TRUE,"Error")</f>
        <v>1</v>
      </c>
      <c r="Y123" s="13" t="b">
        <f>IF(INDEX($A$97:$Y$108,MATCH($A123,$A$112:$A$123,0),MATCH(Y$112,$A$97:$Y$97,0))=VLOOKUP($A123,FIRE1001!$A$19:$Z$29,'QA checks'!Y$110,FALSE),TRUE,"Error")</f>
        <v>1</v>
      </c>
    </row>
  </sheetData>
  <conditionalFormatting sqref="A4:B4">
    <cfRule type="containsText" dxfId="15" priority="14" operator="containsText" text="true">
      <formula>NOT(ISERROR(SEARCH("true",A4)))</formula>
    </cfRule>
    <cfRule type="containsText" dxfId="14" priority="15" operator="containsText" text="error">
      <formula>NOT(ISERROR(SEARCH("error",A4)))</formula>
    </cfRule>
  </conditionalFormatting>
  <conditionalFormatting sqref="A64:B64">
    <cfRule type="containsText" dxfId="13" priority="10" operator="containsText" text="true">
      <formula>NOT(ISERROR(SEARCH("true",A64)))</formula>
    </cfRule>
    <cfRule type="containsText" dxfId="12" priority="11" operator="containsText" text="error">
      <formula>NOT(ISERROR(SEARCH("error",A64)))</formula>
    </cfRule>
  </conditionalFormatting>
  <conditionalFormatting sqref="B1">
    <cfRule type="containsText" dxfId="11" priority="17" operator="containsText" text="PASS">
      <formula>NOT(ISERROR(SEARCH("PASS",B1)))</formula>
    </cfRule>
    <cfRule type="cellIs" dxfId="10" priority="18" operator="greaterThan">
      <formula>0</formula>
    </cfRule>
  </conditionalFormatting>
  <conditionalFormatting sqref="B4">
    <cfRule type="cellIs" dxfId="9" priority="13" operator="equal">
      <formula>0</formula>
    </cfRule>
    <cfRule type="cellIs" dxfId="8" priority="16" operator="greaterThan">
      <formula>0</formula>
    </cfRule>
  </conditionalFormatting>
  <conditionalFormatting sqref="B64">
    <cfRule type="cellIs" dxfId="7" priority="9" operator="equal">
      <formula>0</formula>
    </cfRule>
    <cfRule type="cellIs" dxfId="6" priority="12" operator="greaterThan">
      <formula>0</formula>
    </cfRule>
  </conditionalFormatting>
  <conditionalFormatting sqref="C1:XFD1 A2:XFD3 C4:Z4 AC4:AQ4 AR4:XFD21 A5:AQ8 C9:AA9 AC9:AQ9 A9:A21 S10:AA21 A22:XFD49 AA50:AQ54 A50:Z63 AR50:AZ67 BA50:XFD1048576 AC55:AQ55 AA55:AA67 C64:Z64 A65:Z69 AA68:AZ1048576 A70:A81 S70:Z81 A82:Z1048576">
    <cfRule type="containsText" dxfId="5" priority="19" operator="containsText" text="Error">
      <formula>NOT(ISERROR(SEARCH("Error",A1)))</formula>
    </cfRule>
    <cfRule type="containsText" dxfId="4" priority="20" operator="containsText" text="TRUE">
      <formula>NOT(ISERROR(SEARCH("TRUE",A1)))</formula>
    </cfRule>
  </conditionalFormatting>
  <conditionalFormatting sqref="AA4:AB4">
    <cfRule type="containsText" dxfId="3" priority="6" operator="containsText" text="true">
      <formula>NOT(ISERROR(SEARCH("true",AA4)))</formula>
    </cfRule>
    <cfRule type="containsText" dxfId="2" priority="7" operator="containsText" text="error">
      <formula>NOT(ISERROR(SEARCH("error",AA4)))</formula>
    </cfRule>
  </conditionalFormatting>
  <conditionalFormatting sqref="AB4">
    <cfRule type="cellIs" dxfId="1" priority="5" operator="equal">
      <formula>0</formula>
    </cfRule>
    <cfRule type="cellIs" dxfId="0" priority="8" operator="greaterThan">
      <formula>0</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HOMigrated xmlns="f2aea08d-7fae-41c6-92ff-91df552a059b">false</HOMigrated>
    <TaxCatchAllLabel xmlns="f2aea08d-7fae-41c6-92ff-91df552a059b" xsi:nil="true"/>
    <lcf76f155ced4ddcb4097134ff3c332f xmlns="f8e9d96c-a07e-4933-9220-38ca5ec96d4e">
      <Terms xmlns="http://schemas.microsoft.com/office/infopath/2007/PartnerControls"/>
    </lcf76f155ced4ddcb4097134ff3c332f>
    <TaxCatchAll xmlns="f2aea08d-7fae-41c6-92ff-91df552a059b">
      <Value>108</Value>
      <Value>4</Value>
      <Value>3</Value>
    </TaxCatchAll>
    <HOworkspaceType xmlns="f2aea08d-7fae-41c6-92ff-91df552a059b">Continuous Teamwork</HOworkspaceType>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id2a76e1917c4be6961e12b425f79256>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8d248d2f27048728597da4d9cc9bde9 xmlns="f2aea08d-7fae-41c6-92ff-91df552a059b"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47" ma:contentTypeDescription="Create a new document." ma:contentTypeScope="" ma:versionID="9520cb303aee352842bd1bcbd0bb13f4">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ccc15b9e1335e42b2f8779d952448836"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9022F7-4A53-46F7-90C1-DAD395BC7194}"/>
</file>

<file path=customXml/itemProps2.xml><?xml version="1.0" encoding="utf-8"?>
<ds:datastoreItem xmlns:ds="http://schemas.openxmlformats.org/officeDocument/2006/customXml" ds:itemID="{E561FDAA-336F-4CFD-8CDA-A9CA251D1F2A}"/>
</file>

<file path=customXml/itemProps3.xml><?xml version="1.0" encoding="utf-8"?>
<ds:datastoreItem xmlns:ds="http://schemas.openxmlformats.org/officeDocument/2006/customXml" ds:itemID="{C844985B-B335-47DC-B654-932065A476AD}"/>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2025-03-06T16:13:47Z</dcterms:created>
  <dcterms:modified xsi:type="dcterms:W3CDTF">2026-06-05T14:55:20Z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0x010100B49A4B2752467149B314925194543C540100BA87D6D06E82E64EBECCFEC12E2E263E</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108;#Police and Fire Analysis Unit (A)|755c0ad7-1cd3-4e30-b1c3-86b5a4ff9bf7</vt:lpwstr>
  </property>
  <property fmtid="{D5CDD505-2E9C-101B-9397-08002B2CF9AE}" pid="7" name="HOSiteType">
    <vt:lpwstr>2;#Service Management – Significant|7857f63c-dacd-48aa-8ddf-58f3ef15ab94</vt:lpwstr>
  </property>
</Properties>
</file>